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lbert\.spyder-py3\ITMO-2\migforecasting\less100\2\Ленобласть\Бокситогорский МР\"/>
    </mc:Choice>
  </mc:AlternateContent>
  <bookViews>
    <workbookView xWindow="0" yWindow="0" windowWidth="26265" windowHeight="9960"/>
  </bookViews>
  <sheets>
    <sheet name="Приложение 1" sheetId="1" r:id="rId1"/>
    <sheet name="Приложение 5" sheetId="6" r:id="rId2"/>
  </sheets>
  <definedNames>
    <definedName name="_xlnm.Print_Titles" localSheetId="0">'Приложение 1'!$7:$8</definedName>
  </definedNames>
  <calcPr calcId="162913" fullCalcOnLoad="1"/>
</workbook>
</file>

<file path=xl/calcChain.xml><?xml version="1.0" encoding="utf-8"?>
<calcChain xmlns="http://schemas.openxmlformats.org/spreadsheetml/2006/main">
  <c r="E494" i="6" l="1"/>
  <c r="E487" i="6"/>
  <c r="E479" i="6"/>
  <c r="E470" i="6"/>
  <c r="E502" i="6"/>
  <c r="E512" i="6"/>
  <c r="E404" i="6"/>
  <c r="E464" i="6"/>
  <c r="E423" i="6"/>
  <c r="E448" i="6"/>
  <c r="E371" i="6"/>
  <c r="E381" i="6"/>
  <c r="E390" i="6"/>
  <c r="E398" i="6"/>
  <c r="F398" i="6"/>
  <c r="E353" i="6"/>
  <c r="E365" i="6"/>
  <c r="E322" i="6"/>
  <c r="E282" i="6"/>
  <c r="E266" i="6"/>
  <c r="E297" i="6"/>
  <c r="E306" i="6"/>
  <c r="E154" i="6"/>
  <c r="E172" i="6"/>
  <c r="E205" i="6"/>
  <c r="E219" i="6"/>
  <c r="E230" i="6"/>
  <c r="E240" i="6"/>
  <c r="E247" i="6"/>
  <c r="E260" i="6"/>
  <c r="E141" i="6"/>
  <c r="E148" i="6"/>
  <c r="E117" i="6"/>
  <c r="E104" i="6"/>
  <c r="E82" i="6"/>
  <c r="E98" i="6"/>
  <c r="E10" i="6"/>
  <c r="E536" i="6"/>
  <c r="F536" i="6"/>
  <c r="C494" i="6"/>
  <c r="C512" i="6"/>
  <c r="C487" i="6"/>
  <c r="C479" i="6"/>
  <c r="C470" i="6"/>
  <c r="C502" i="6"/>
  <c r="C404" i="6"/>
  <c r="F404" i="6"/>
  <c r="C423" i="6"/>
  <c r="C448" i="6"/>
  <c r="C371" i="6"/>
  <c r="C381" i="6"/>
  <c r="C398" i="6"/>
  <c r="C390" i="6"/>
  <c r="C353" i="6"/>
  <c r="F353" i="6"/>
  <c r="C322" i="6"/>
  <c r="C282" i="6"/>
  <c r="C306" i="6"/>
  <c r="C266" i="6"/>
  <c r="C297" i="6"/>
  <c r="C154" i="6"/>
  <c r="C260" i="6"/>
  <c r="C172" i="6"/>
  <c r="F172" i="6"/>
  <c r="C205" i="6"/>
  <c r="C219" i="6"/>
  <c r="C230" i="6"/>
  <c r="C240" i="6"/>
  <c r="C247" i="6"/>
  <c r="C141" i="6"/>
  <c r="C117" i="6"/>
  <c r="C148" i="6"/>
  <c r="C104" i="6"/>
  <c r="C82" i="6"/>
  <c r="C10" i="6"/>
  <c r="C98" i="6"/>
  <c r="C536" i="6"/>
  <c r="D494" i="6"/>
  <c r="D512" i="6"/>
  <c r="D487" i="6"/>
  <c r="D479" i="6"/>
  <c r="D470" i="6"/>
  <c r="D502" i="6"/>
  <c r="D404" i="6"/>
  <c r="D423" i="6"/>
  <c r="D419" i="6"/>
  <c r="D448" i="6"/>
  <c r="D371" i="6"/>
  <c r="D381" i="6"/>
  <c r="D390" i="6"/>
  <c r="D398" i="6"/>
  <c r="D353" i="6"/>
  <c r="D365" i="6"/>
  <c r="D322" i="6"/>
  <c r="D282" i="6"/>
  <c r="D306" i="6"/>
  <c r="D266" i="6"/>
  <c r="D297" i="6"/>
  <c r="D154" i="6"/>
  <c r="D260" i="6"/>
  <c r="D172" i="6"/>
  <c r="D205" i="6"/>
  <c r="D201" i="6"/>
  <c r="D219" i="6"/>
  <c r="D230" i="6"/>
  <c r="D240" i="6"/>
  <c r="D247" i="6"/>
  <c r="D141" i="6"/>
  <c r="D117" i="6"/>
  <c r="D104" i="6"/>
  <c r="D100" i="6"/>
  <c r="D82" i="6"/>
  <c r="D98" i="6"/>
  <c r="D10" i="6"/>
  <c r="D536" i="6"/>
  <c r="E511" i="6"/>
  <c r="E463" i="6"/>
  <c r="E540" i="6"/>
  <c r="E397" i="6"/>
  <c r="E364" i="6"/>
  <c r="E321" i="6"/>
  <c r="E281" i="6"/>
  <c r="E265" i="6"/>
  <c r="E305" i="6"/>
  <c r="E259" i="6"/>
  <c r="E147" i="6"/>
  <c r="C511" i="6"/>
  <c r="C463" i="6"/>
  <c r="C397" i="6"/>
  <c r="C364" i="6"/>
  <c r="C321" i="6"/>
  <c r="C281" i="6"/>
  <c r="C265" i="6"/>
  <c r="F265" i="6"/>
  <c r="C259" i="6"/>
  <c r="C147" i="6"/>
  <c r="D511" i="6"/>
  <c r="D463" i="6"/>
  <c r="D397" i="6"/>
  <c r="D540" i="6"/>
  <c r="D364" i="6"/>
  <c r="D321" i="6"/>
  <c r="D281" i="6"/>
  <c r="D265" i="6"/>
  <c r="D305" i="6"/>
  <c r="D259" i="6"/>
  <c r="D147" i="6"/>
  <c r="E492" i="6"/>
  <c r="E510" i="6"/>
  <c r="E477" i="6"/>
  <c r="E500" i="6"/>
  <c r="E402" i="6"/>
  <c r="E421" i="6"/>
  <c r="E446" i="6"/>
  <c r="E462" i="6"/>
  <c r="E460" i="6"/>
  <c r="E369" i="6"/>
  <c r="E396" i="6"/>
  <c r="E388" i="6"/>
  <c r="E351" i="6"/>
  <c r="E363" i="6"/>
  <c r="E320" i="6"/>
  <c r="E280" i="6"/>
  <c r="E264" i="6"/>
  <c r="E262" i="6"/>
  <c r="F262" i="6"/>
  <c r="E152" i="6"/>
  <c r="E258" i="6"/>
  <c r="E170" i="6"/>
  <c r="E203" i="6"/>
  <c r="E217" i="6"/>
  <c r="E228" i="6"/>
  <c r="E115" i="6"/>
  <c r="E146" i="6"/>
  <c r="E144" i="6"/>
  <c r="E81" i="6"/>
  <c r="E96" i="6"/>
  <c r="E94" i="6"/>
  <c r="E76" i="6"/>
  <c r="E47" i="6"/>
  <c r="E26" i="6"/>
  <c r="E9" i="6"/>
  <c r="C492" i="6"/>
  <c r="C510" i="6"/>
  <c r="C477" i="6"/>
  <c r="C500" i="6"/>
  <c r="C402" i="6"/>
  <c r="C421" i="6"/>
  <c r="C446" i="6"/>
  <c r="C462" i="6"/>
  <c r="C369" i="6"/>
  <c r="C396" i="6"/>
  <c r="C394" i="6"/>
  <c r="C388" i="6"/>
  <c r="C351" i="6"/>
  <c r="C363" i="6"/>
  <c r="C320" i="6"/>
  <c r="C280" i="6"/>
  <c r="C264" i="6"/>
  <c r="C262" i="6"/>
  <c r="C152" i="6"/>
  <c r="C258" i="6"/>
  <c r="C170" i="6"/>
  <c r="C203" i="6"/>
  <c r="C217" i="6"/>
  <c r="C228" i="6"/>
  <c r="C115" i="6"/>
  <c r="C113" i="6"/>
  <c r="C81" i="6"/>
  <c r="C96" i="6"/>
  <c r="C76" i="6"/>
  <c r="C47" i="6"/>
  <c r="C26" i="6"/>
  <c r="C9" i="6"/>
  <c r="D492" i="6"/>
  <c r="D510" i="6"/>
  <c r="D477" i="6"/>
  <c r="D500" i="6"/>
  <c r="D402" i="6"/>
  <c r="D421" i="6"/>
  <c r="D446" i="6"/>
  <c r="D444" i="6"/>
  <c r="D369" i="6"/>
  <c r="D396" i="6"/>
  <c r="D394" i="6"/>
  <c r="D388" i="6"/>
  <c r="D351" i="6"/>
  <c r="D363" i="6"/>
  <c r="D320" i="6"/>
  <c r="D280" i="6"/>
  <c r="D278" i="6"/>
  <c r="D264" i="6"/>
  <c r="D152" i="6"/>
  <c r="D170" i="6"/>
  <c r="D203" i="6"/>
  <c r="D217" i="6"/>
  <c r="D228" i="6"/>
  <c r="D258" i="6"/>
  <c r="D115" i="6"/>
  <c r="D146" i="6"/>
  <c r="D81" i="6"/>
  <c r="D76" i="6"/>
  <c r="D47" i="6"/>
  <c r="D26" i="6"/>
  <c r="D9" i="6"/>
  <c r="D96" i="6"/>
  <c r="E509" i="6"/>
  <c r="E538" i="6"/>
  <c r="E420" i="6"/>
  <c r="E461" i="6"/>
  <c r="E395" i="6"/>
  <c r="E350" i="6"/>
  <c r="E362" i="6"/>
  <c r="E361" i="6"/>
  <c r="E319" i="6"/>
  <c r="E318" i="6"/>
  <c r="E263" i="6"/>
  <c r="E303" i="6"/>
  <c r="E257" i="6"/>
  <c r="E145" i="6"/>
  <c r="E80" i="6"/>
  <c r="E46" i="6"/>
  <c r="E8" i="6"/>
  <c r="E95" i="6"/>
  <c r="C509" i="6"/>
  <c r="C538" i="6"/>
  <c r="C420" i="6"/>
  <c r="C461" i="6"/>
  <c r="C395" i="6"/>
  <c r="C350" i="6"/>
  <c r="C362" i="6"/>
  <c r="C319" i="6"/>
  <c r="C318" i="6"/>
  <c r="C263" i="6"/>
  <c r="C303" i="6"/>
  <c r="C257" i="6"/>
  <c r="C145" i="6"/>
  <c r="C80" i="6"/>
  <c r="C46" i="6"/>
  <c r="C8" i="6"/>
  <c r="C95" i="6"/>
  <c r="C94" i="6"/>
  <c r="D509" i="6"/>
  <c r="D420" i="6"/>
  <c r="D461" i="6"/>
  <c r="D395" i="6"/>
  <c r="D350" i="6"/>
  <c r="D362" i="6"/>
  <c r="D319" i="6"/>
  <c r="D263" i="6"/>
  <c r="D303" i="6"/>
  <c r="D257" i="6"/>
  <c r="D145" i="6"/>
  <c r="D80" i="6"/>
  <c r="D46" i="6"/>
  <c r="D8" i="6"/>
  <c r="D95" i="6"/>
  <c r="D94" i="6"/>
  <c r="E532" i="6"/>
  <c r="F532" i="6"/>
  <c r="C532" i="6"/>
  <c r="D532" i="6"/>
  <c r="E530" i="6"/>
  <c r="F530" i="6"/>
  <c r="C530" i="6"/>
  <c r="D530" i="6"/>
  <c r="E528" i="6"/>
  <c r="D528" i="6"/>
  <c r="C528" i="6"/>
  <c r="E526" i="6"/>
  <c r="D526" i="6"/>
  <c r="C526" i="6"/>
  <c r="E524" i="6"/>
  <c r="C524" i="6"/>
  <c r="F524" i="6"/>
  <c r="D524" i="6"/>
  <c r="E522" i="6"/>
  <c r="F522" i="6"/>
  <c r="C522" i="6"/>
  <c r="D522" i="6"/>
  <c r="F520" i="6"/>
  <c r="F518" i="6"/>
  <c r="E516" i="6"/>
  <c r="F516" i="6"/>
  <c r="C516" i="6"/>
  <c r="D516" i="6"/>
  <c r="E514" i="6"/>
  <c r="C514" i="6"/>
  <c r="F514" i="6"/>
  <c r="D514" i="6"/>
  <c r="F507" i="6"/>
  <c r="E506" i="6"/>
  <c r="F506" i="6"/>
  <c r="C506" i="6"/>
  <c r="D506" i="6"/>
  <c r="F505" i="6"/>
  <c r="F504" i="6"/>
  <c r="E503" i="6"/>
  <c r="C503" i="6"/>
  <c r="F503" i="6"/>
  <c r="D503" i="6"/>
  <c r="F500" i="6"/>
  <c r="C498" i="6"/>
  <c r="D498" i="6"/>
  <c r="F497" i="6"/>
  <c r="F496" i="6"/>
  <c r="E495" i="6"/>
  <c r="C495" i="6"/>
  <c r="F495" i="6"/>
  <c r="D495" i="6"/>
  <c r="F494" i="6"/>
  <c r="F492" i="6"/>
  <c r="E490" i="6"/>
  <c r="F490" i="6"/>
  <c r="C490" i="6"/>
  <c r="D490" i="6"/>
  <c r="F489" i="6"/>
  <c r="E488" i="6"/>
  <c r="C488" i="6"/>
  <c r="F488" i="6"/>
  <c r="D488" i="6"/>
  <c r="F487" i="6"/>
  <c r="E483" i="6"/>
  <c r="C483" i="6"/>
  <c r="F483" i="6"/>
  <c r="D483" i="6"/>
  <c r="F482" i="6"/>
  <c r="F481" i="6"/>
  <c r="E480" i="6"/>
  <c r="F480" i="6"/>
  <c r="C480" i="6"/>
  <c r="D480" i="6"/>
  <c r="F479" i="6"/>
  <c r="F477" i="6"/>
  <c r="E475" i="6"/>
  <c r="C475" i="6"/>
  <c r="F475" i="6"/>
  <c r="D475" i="6"/>
  <c r="F474" i="6"/>
  <c r="E473" i="6"/>
  <c r="F473" i="6"/>
  <c r="C473" i="6"/>
  <c r="D473" i="6"/>
  <c r="F472" i="6"/>
  <c r="E471" i="6"/>
  <c r="F471" i="6"/>
  <c r="C471" i="6"/>
  <c r="D471" i="6"/>
  <c r="F470" i="6"/>
  <c r="E466" i="6"/>
  <c r="C466" i="6"/>
  <c r="F466" i="6"/>
  <c r="D466" i="6"/>
  <c r="E458" i="6"/>
  <c r="C458" i="6"/>
  <c r="F458" i="6"/>
  <c r="D458" i="6"/>
  <c r="E455" i="6"/>
  <c r="D455" i="6"/>
  <c r="C455" i="6"/>
  <c r="E453" i="6"/>
  <c r="C453" i="6"/>
  <c r="F453" i="6"/>
  <c r="D453" i="6"/>
  <c r="E451" i="6"/>
  <c r="F451" i="6"/>
  <c r="C451" i="6"/>
  <c r="D451" i="6"/>
  <c r="E449" i="6"/>
  <c r="C449" i="6"/>
  <c r="F449" i="6"/>
  <c r="D449" i="6"/>
  <c r="F448" i="6"/>
  <c r="E444" i="6"/>
  <c r="F444" i="6"/>
  <c r="C444" i="6"/>
  <c r="E441" i="6"/>
  <c r="C441" i="6"/>
  <c r="F441" i="6"/>
  <c r="D441" i="6"/>
  <c r="E438" i="6"/>
  <c r="F438" i="6"/>
  <c r="C438" i="6"/>
  <c r="D438" i="6"/>
  <c r="E435" i="6"/>
  <c r="D435" i="6"/>
  <c r="C435" i="6"/>
  <c r="E431" i="6"/>
  <c r="F431" i="6"/>
  <c r="C431" i="6"/>
  <c r="D431" i="6"/>
  <c r="E429" i="6"/>
  <c r="C429" i="6"/>
  <c r="F429" i="6"/>
  <c r="D429" i="6"/>
  <c r="E427" i="6"/>
  <c r="F427" i="6"/>
  <c r="C427" i="6"/>
  <c r="D427" i="6"/>
  <c r="E424" i="6"/>
  <c r="C424" i="6"/>
  <c r="F424" i="6"/>
  <c r="D424" i="6"/>
  <c r="F423" i="6"/>
  <c r="E419" i="6"/>
  <c r="F419" i="6"/>
  <c r="C419" i="6"/>
  <c r="E416" i="6"/>
  <c r="C416" i="6"/>
  <c r="F416" i="6"/>
  <c r="D416" i="6"/>
  <c r="E413" i="6"/>
  <c r="F413" i="6"/>
  <c r="C413" i="6"/>
  <c r="D413" i="6"/>
  <c r="E411" i="6"/>
  <c r="C411" i="6"/>
  <c r="F411" i="6"/>
  <c r="D411" i="6"/>
  <c r="E408" i="6"/>
  <c r="F408" i="6"/>
  <c r="C408" i="6"/>
  <c r="D408" i="6"/>
  <c r="E405" i="6"/>
  <c r="C405" i="6"/>
  <c r="F405" i="6"/>
  <c r="D405" i="6"/>
  <c r="E400" i="6"/>
  <c r="D400" i="6"/>
  <c r="F393" i="6"/>
  <c r="F392" i="6"/>
  <c r="E391" i="6"/>
  <c r="C391" i="6"/>
  <c r="F391" i="6"/>
  <c r="D391" i="6"/>
  <c r="C386" i="6"/>
  <c r="D386" i="6"/>
  <c r="E384" i="6"/>
  <c r="D384" i="6"/>
  <c r="C384" i="6"/>
  <c r="E382" i="6"/>
  <c r="D382" i="6"/>
  <c r="C382" i="6"/>
  <c r="F381" i="6"/>
  <c r="E377" i="6"/>
  <c r="C377" i="6"/>
  <c r="F377" i="6"/>
  <c r="D377" i="6"/>
  <c r="E375" i="6"/>
  <c r="F375" i="6"/>
  <c r="C375" i="6"/>
  <c r="D375" i="6"/>
  <c r="E372" i="6"/>
  <c r="C372" i="6"/>
  <c r="F372" i="6"/>
  <c r="D372" i="6"/>
  <c r="E367" i="6"/>
  <c r="D367" i="6"/>
  <c r="C367" i="6"/>
  <c r="F363" i="6"/>
  <c r="E358" i="6"/>
  <c r="D358" i="6"/>
  <c r="C358" i="6"/>
  <c r="F357" i="6"/>
  <c r="F356" i="6"/>
  <c r="E354" i="6"/>
  <c r="F354" i="6"/>
  <c r="C354" i="6"/>
  <c r="D354" i="6"/>
  <c r="F351" i="6"/>
  <c r="E349" i="6"/>
  <c r="D349" i="6"/>
  <c r="E344" i="6"/>
  <c r="D344" i="6"/>
  <c r="C344" i="6"/>
  <c r="C339" i="6"/>
  <c r="F338" i="6"/>
  <c r="E334" i="6"/>
  <c r="F334" i="6"/>
  <c r="C334" i="6"/>
  <c r="D334" i="6"/>
  <c r="F331" i="6"/>
  <c r="E329" i="6"/>
  <c r="C329" i="6"/>
  <c r="F329" i="6"/>
  <c r="D329" i="6"/>
  <c r="E324" i="6"/>
  <c r="D324" i="6"/>
  <c r="C324" i="6"/>
  <c r="F322" i="6"/>
  <c r="D318" i="6"/>
  <c r="F317" i="6"/>
  <c r="E313" i="6"/>
  <c r="C313" i="6"/>
  <c r="F313" i="6"/>
  <c r="D313" i="6"/>
  <c r="F312" i="6"/>
  <c r="E308" i="6"/>
  <c r="C308" i="6"/>
  <c r="F308" i="6"/>
  <c r="D308" i="6"/>
  <c r="F301" i="6"/>
  <c r="E300" i="6"/>
  <c r="F300" i="6"/>
  <c r="C300" i="6"/>
  <c r="D300" i="6"/>
  <c r="F299" i="6"/>
  <c r="E298" i="6"/>
  <c r="F298" i="6"/>
  <c r="C298" i="6"/>
  <c r="D298" i="6"/>
  <c r="F297" i="6"/>
  <c r="E293" i="6"/>
  <c r="C293" i="6"/>
  <c r="F293" i="6"/>
  <c r="D293" i="6"/>
  <c r="F292" i="6"/>
  <c r="F290" i="6"/>
  <c r="E288" i="6"/>
  <c r="F288" i="6"/>
  <c r="C288" i="6"/>
  <c r="D288" i="6"/>
  <c r="F287" i="6"/>
  <c r="E285" i="6"/>
  <c r="F285" i="6"/>
  <c r="C285" i="6"/>
  <c r="D285" i="6"/>
  <c r="F284" i="6"/>
  <c r="E283" i="6"/>
  <c r="C283" i="6"/>
  <c r="F283" i="6"/>
  <c r="D283" i="6"/>
  <c r="F282" i="6"/>
  <c r="F281" i="6"/>
  <c r="E278" i="6"/>
  <c r="F278" i="6"/>
  <c r="C278" i="6"/>
  <c r="F277" i="6"/>
  <c r="F276" i="6"/>
  <c r="E275" i="6"/>
  <c r="F275" i="6"/>
  <c r="C275" i="6"/>
  <c r="D275" i="6"/>
  <c r="F274" i="6"/>
  <c r="E273" i="6"/>
  <c r="C273" i="6"/>
  <c r="F273" i="6"/>
  <c r="D273" i="6"/>
  <c r="F272" i="6"/>
  <c r="F271" i="6"/>
  <c r="E269" i="6"/>
  <c r="F269" i="6"/>
  <c r="C269" i="6"/>
  <c r="D269" i="6"/>
  <c r="F268" i="6"/>
  <c r="E267" i="6"/>
  <c r="F267" i="6"/>
  <c r="C267" i="6"/>
  <c r="D267" i="6"/>
  <c r="F266" i="6"/>
  <c r="D262" i="6"/>
  <c r="F255" i="6"/>
  <c r="E254" i="6"/>
  <c r="F254" i="6"/>
  <c r="C254" i="6"/>
  <c r="D254" i="6"/>
  <c r="F253" i="6"/>
  <c r="E252" i="6"/>
  <c r="C252" i="6"/>
  <c r="F252" i="6"/>
  <c r="D252" i="6"/>
  <c r="F251" i="6"/>
  <c r="E250" i="6"/>
  <c r="F250" i="6"/>
  <c r="C250" i="6"/>
  <c r="D250" i="6"/>
  <c r="F249" i="6"/>
  <c r="E248" i="6"/>
  <c r="F248" i="6"/>
  <c r="C248" i="6"/>
  <c r="D248" i="6"/>
  <c r="F247" i="6"/>
  <c r="E243" i="6"/>
  <c r="C243" i="6"/>
  <c r="F243" i="6"/>
  <c r="D243" i="6"/>
  <c r="F242" i="6"/>
  <c r="E241" i="6"/>
  <c r="F241" i="6"/>
  <c r="C241" i="6"/>
  <c r="D241" i="6"/>
  <c r="F240" i="6"/>
  <c r="E236" i="6"/>
  <c r="F236" i="6"/>
  <c r="C236" i="6"/>
  <c r="D236" i="6"/>
  <c r="F235" i="6"/>
  <c r="E234" i="6"/>
  <c r="C234" i="6"/>
  <c r="F234" i="6"/>
  <c r="D234" i="6"/>
  <c r="F233" i="6"/>
  <c r="F232" i="6"/>
  <c r="E231" i="6"/>
  <c r="F231" i="6"/>
  <c r="C231" i="6"/>
  <c r="D231" i="6"/>
  <c r="F230" i="6"/>
  <c r="E226" i="6"/>
  <c r="F226" i="6"/>
  <c r="C226" i="6"/>
  <c r="D226" i="6"/>
  <c r="F225" i="6"/>
  <c r="F224" i="6"/>
  <c r="E223" i="6"/>
  <c r="C223" i="6"/>
  <c r="F223" i="6"/>
  <c r="D223" i="6"/>
  <c r="F222" i="6"/>
  <c r="F221" i="6"/>
  <c r="E220" i="6"/>
  <c r="F220" i="6"/>
  <c r="C220" i="6"/>
  <c r="D220" i="6"/>
  <c r="F219" i="6"/>
  <c r="E215" i="6"/>
  <c r="F215" i="6"/>
  <c r="C215" i="6"/>
  <c r="D215" i="6"/>
  <c r="F214" i="6"/>
  <c r="E213" i="6"/>
  <c r="C213" i="6"/>
  <c r="F213" i="6"/>
  <c r="D213" i="6"/>
  <c r="F212" i="6"/>
  <c r="E211" i="6"/>
  <c r="C211" i="6"/>
  <c r="F211" i="6"/>
  <c r="D211" i="6"/>
  <c r="F210" i="6"/>
  <c r="F209" i="6"/>
  <c r="E208" i="6"/>
  <c r="F208" i="6"/>
  <c r="C208" i="6"/>
  <c r="D208" i="6"/>
  <c r="F207" i="6"/>
  <c r="E206" i="6"/>
  <c r="C206" i="6"/>
  <c r="F206" i="6"/>
  <c r="D206" i="6"/>
  <c r="F205" i="6"/>
  <c r="E201" i="6"/>
  <c r="C201" i="6"/>
  <c r="F201" i="6"/>
  <c r="F200" i="6"/>
  <c r="E199" i="6"/>
  <c r="F199" i="6"/>
  <c r="C199" i="6"/>
  <c r="D199" i="6"/>
  <c r="F198" i="6"/>
  <c r="E197" i="6"/>
  <c r="F197" i="6"/>
  <c r="C197" i="6"/>
  <c r="D197" i="6"/>
  <c r="F196" i="6"/>
  <c r="F195" i="6"/>
  <c r="E194" i="6"/>
  <c r="C194" i="6"/>
  <c r="F194" i="6"/>
  <c r="D194" i="6"/>
  <c r="F193" i="6"/>
  <c r="F192" i="6"/>
  <c r="E191" i="6"/>
  <c r="F191" i="6"/>
  <c r="C191" i="6"/>
  <c r="D191" i="6"/>
  <c r="F190" i="6"/>
  <c r="E189" i="6"/>
  <c r="C189" i="6"/>
  <c r="F189" i="6"/>
  <c r="D189" i="6"/>
  <c r="F188" i="6"/>
  <c r="E187" i="6"/>
  <c r="C187" i="6"/>
  <c r="F187" i="6"/>
  <c r="D187" i="6"/>
  <c r="F186" i="6"/>
  <c r="E185" i="6"/>
  <c r="F185" i="6"/>
  <c r="C185" i="6"/>
  <c r="D185" i="6"/>
  <c r="F184" i="6"/>
  <c r="E182" i="6"/>
  <c r="F182" i="6"/>
  <c r="C182" i="6"/>
  <c r="D182" i="6"/>
  <c r="F181" i="6"/>
  <c r="F180" i="6"/>
  <c r="E179" i="6"/>
  <c r="C179" i="6"/>
  <c r="F179" i="6"/>
  <c r="D179" i="6"/>
  <c r="F178" i="6"/>
  <c r="E177" i="6"/>
  <c r="F177" i="6"/>
  <c r="C177" i="6"/>
  <c r="D177" i="6"/>
  <c r="F176" i="6"/>
  <c r="E175" i="6"/>
  <c r="F175" i="6"/>
  <c r="C175" i="6"/>
  <c r="D175" i="6"/>
  <c r="F174" i="6"/>
  <c r="E173" i="6"/>
  <c r="C173" i="6"/>
  <c r="F173" i="6"/>
  <c r="D173" i="6"/>
  <c r="F170" i="6"/>
  <c r="E168" i="6"/>
  <c r="F168" i="6"/>
  <c r="C168" i="6"/>
  <c r="D168" i="6"/>
  <c r="F167" i="6"/>
  <c r="E166" i="6"/>
  <c r="F166" i="6"/>
  <c r="C166" i="6"/>
  <c r="D166" i="6"/>
  <c r="F165" i="6"/>
  <c r="E164" i="6"/>
  <c r="C164" i="6"/>
  <c r="F164" i="6"/>
  <c r="D164" i="6"/>
  <c r="F163" i="6"/>
  <c r="F162" i="6"/>
  <c r="E161" i="6"/>
  <c r="F161" i="6"/>
  <c r="C161" i="6"/>
  <c r="D161" i="6"/>
  <c r="F160" i="6"/>
  <c r="E159" i="6"/>
  <c r="F159" i="6"/>
  <c r="C159" i="6"/>
  <c r="D159" i="6"/>
  <c r="F158" i="6"/>
  <c r="E157" i="6"/>
  <c r="C157" i="6"/>
  <c r="F157" i="6"/>
  <c r="D157" i="6"/>
  <c r="F156" i="6"/>
  <c r="E155" i="6"/>
  <c r="C155" i="6"/>
  <c r="F155" i="6"/>
  <c r="D155" i="6"/>
  <c r="F154" i="6"/>
  <c r="F152" i="6"/>
  <c r="E150" i="6"/>
  <c r="C150" i="6"/>
  <c r="F150" i="6"/>
  <c r="D150" i="6"/>
  <c r="F143" i="6"/>
  <c r="E142" i="6"/>
  <c r="C142" i="6"/>
  <c r="F142" i="6"/>
  <c r="D142" i="6"/>
  <c r="E137" i="6"/>
  <c r="D137" i="6"/>
  <c r="C137" i="6"/>
  <c r="F136" i="6"/>
  <c r="E135" i="6"/>
  <c r="C135" i="6"/>
  <c r="F135" i="6"/>
  <c r="D135" i="6"/>
  <c r="F134" i="6"/>
  <c r="E133" i="6"/>
  <c r="F133" i="6"/>
  <c r="C133" i="6"/>
  <c r="D133" i="6"/>
  <c r="F132" i="6"/>
  <c r="E131" i="6"/>
  <c r="F131" i="6"/>
  <c r="C131" i="6"/>
  <c r="D131" i="6"/>
  <c r="F130" i="6"/>
  <c r="E129" i="6"/>
  <c r="C129" i="6"/>
  <c r="F129" i="6"/>
  <c r="D129" i="6"/>
  <c r="F128" i="6"/>
  <c r="E126" i="6"/>
  <c r="F126" i="6"/>
  <c r="C126" i="6"/>
  <c r="D126" i="6"/>
  <c r="F125" i="6"/>
  <c r="E124" i="6"/>
  <c r="F124" i="6"/>
  <c r="C124" i="6"/>
  <c r="D124" i="6"/>
  <c r="F123" i="6"/>
  <c r="E122" i="6"/>
  <c r="F122" i="6"/>
  <c r="C122" i="6"/>
  <c r="D122" i="6"/>
  <c r="F121" i="6"/>
  <c r="E120" i="6"/>
  <c r="C120" i="6"/>
  <c r="F120" i="6"/>
  <c r="D120" i="6"/>
  <c r="F119" i="6"/>
  <c r="E118" i="6"/>
  <c r="C118" i="6"/>
  <c r="F118" i="6"/>
  <c r="D118" i="6"/>
  <c r="D113" i="6"/>
  <c r="F112" i="6"/>
  <c r="E111" i="6"/>
  <c r="F111" i="6"/>
  <c r="C111" i="6"/>
  <c r="D111" i="6"/>
  <c r="F110" i="6"/>
  <c r="E109" i="6"/>
  <c r="C109" i="6"/>
  <c r="F109" i="6"/>
  <c r="D109" i="6"/>
  <c r="F108" i="6"/>
  <c r="E107" i="6"/>
  <c r="C107" i="6"/>
  <c r="F107" i="6"/>
  <c r="D107" i="6"/>
  <c r="F106" i="6"/>
  <c r="E105" i="6"/>
  <c r="F105" i="6"/>
  <c r="C105" i="6"/>
  <c r="D105" i="6"/>
  <c r="F104" i="6"/>
  <c r="E100" i="6"/>
  <c r="F100" i="6"/>
  <c r="C100" i="6"/>
  <c r="E90" i="6"/>
  <c r="D90" i="6"/>
  <c r="C90" i="6"/>
  <c r="C85" i="6"/>
  <c r="E83" i="6"/>
  <c r="D83" i="6"/>
  <c r="C83" i="6"/>
  <c r="F80" i="6"/>
  <c r="E79" i="6"/>
  <c r="F79" i="6"/>
  <c r="C79" i="6"/>
  <c r="D79" i="6"/>
  <c r="F78" i="6"/>
  <c r="E77" i="6"/>
  <c r="F77" i="6"/>
  <c r="C77" i="6"/>
  <c r="D77" i="6"/>
  <c r="F76" i="6"/>
  <c r="E75" i="6"/>
  <c r="C75" i="6"/>
  <c r="F75" i="6"/>
  <c r="D75" i="6"/>
  <c r="F74" i="6"/>
  <c r="E73" i="6"/>
  <c r="C73" i="6"/>
  <c r="F73" i="6"/>
  <c r="D73" i="6"/>
  <c r="F72" i="6"/>
  <c r="E71" i="6"/>
  <c r="F71" i="6"/>
  <c r="C71" i="6"/>
  <c r="D71" i="6"/>
  <c r="F70" i="6"/>
  <c r="E68" i="6"/>
  <c r="C68" i="6"/>
  <c r="F68" i="6"/>
  <c r="D68" i="6"/>
  <c r="F67" i="6"/>
  <c r="E66" i="6"/>
  <c r="C66" i="6"/>
  <c r="F66" i="6"/>
  <c r="D66" i="6"/>
  <c r="F65" i="6"/>
  <c r="E64" i="6"/>
  <c r="C64" i="6"/>
  <c r="F64" i="6"/>
  <c r="D64" i="6"/>
  <c r="F63" i="6"/>
  <c r="E62" i="6"/>
  <c r="F62" i="6"/>
  <c r="C62" i="6"/>
  <c r="D62" i="6"/>
  <c r="F61" i="6"/>
  <c r="E60" i="6"/>
  <c r="F60" i="6"/>
  <c r="C60" i="6"/>
  <c r="D60" i="6"/>
  <c r="F59" i="6"/>
  <c r="E58" i="6"/>
  <c r="C58" i="6"/>
  <c r="F58" i="6"/>
  <c r="D58" i="6"/>
  <c r="F57" i="6"/>
  <c r="E56" i="6"/>
  <c r="C56" i="6"/>
  <c r="F56" i="6"/>
  <c r="D56" i="6"/>
  <c r="F55" i="6"/>
  <c r="E54" i="6"/>
  <c r="F54" i="6"/>
  <c r="C54" i="6"/>
  <c r="D54" i="6"/>
  <c r="F53" i="6"/>
  <c r="E52" i="6"/>
  <c r="C52" i="6"/>
  <c r="F52" i="6"/>
  <c r="D52" i="6"/>
  <c r="F51" i="6"/>
  <c r="E50" i="6"/>
  <c r="C50" i="6"/>
  <c r="F50" i="6"/>
  <c r="D50" i="6"/>
  <c r="F49" i="6"/>
  <c r="E48" i="6"/>
  <c r="C48" i="6"/>
  <c r="F48" i="6"/>
  <c r="D48" i="6"/>
  <c r="F47" i="6"/>
  <c r="F46" i="6"/>
  <c r="E45" i="6"/>
  <c r="C45" i="6"/>
  <c r="F45" i="6"/>
  <c r="D45" i="6"/>
  <c r="F44" i="6"/>
  <c r="E43" i="6"/>
  <c r="C43" i="6"/>
  <c r="F43" i="6"/>
  <c r="D43" i="6"/>
  <c r="F42" i="6"/>
  <c r="E41" i="6"/>
  <c r="C41" i="6"/>
  <c r="F41" i="6"/>
  <c r="D41" i="6"/>
  <c r="F40" i="6"/>
  <c r="E39" i="6"/>
  <c r="F39" i="6"/>
  <c r="C39" i="6"/>
  <c r="D39" i="6"/>
  <c r="F38" i="6"/>
  <c r="E37" i="6"/>
  <c r="F37" i="6"/>
  <c r="C37" i="6"/>
  <c r="D37" i="6"/>
  <c r="F36" i="6"/>
  <c r="E35" i="6"/>
  <c r="C35" i="6"/>
  <c r="F35" i="6"/>
  <c r="D35" i="6"/>
  <c r="F34" i="6"/>
  <c r="E33" i="6"/>
  <c r="C33" i="6"/>
  <c r="F33" i="6"/>
  <c r="D33" i="6"/>
  <c r="F32" i="6"/>
  <c r="E31" i="6"/>
  <c r="F31" i="6"/>
  <c r="C31" i="6"/>
  <c r="D31" i="6"/>
  <c r="F30" i="6"/>
  <c r="E29" i="6"/>
  <c r="C29" i="6"/>
  <c r="F29" i="6"/>
  <c r="D29" i="6"/>
  <c r="F28" i="6"/>
  <c r="E27" i="6"/>
  <c r="C27" i="6"/>
  <c r="F27" i="6"/>
  <c r="D27" i="6"/>
  <c r="E25" i="6"/>
  <c r="C25" i="6"/>
  <c r="F25" i="6"/>
  <c r="D25" i="6"/>
  <c r="F24" i="6"/>
  <c r="E23" i="6"/>
  <c r="C23" i="6"/>
  <c r="F23" i="6"/>
  <c r="D23" i="6"/>
  <c r="F22" i="6"/>
  <c r="E21" i="6"/>
  <c r="F21" i="6"/>
  <c r="C21" i="6"/>
  <c r="D21" i="6"/>
  <c r="F20" i="6"/>
  <c r="E19" i="6"/>
  <c r="C19" i="6"/>
  <c r="F19" i="6"/>
  <c r="D19" i="6"/>
  <c r="F18" i="6"/>
  <c r="E17" i="6"/>
  <c r="C17" i="6"/>
  <c r="F17" i="6"/>
  <c r="D17" i="6"/>
  <c r="F16" i="6"/>
  <c r="E15" i="6"/>
  <c r="C15" i="6"/>
  <c r="F15" i="6"/>
  <c r="D15" i="6"/>
  <c r="E13" i="6"/>
  <c r="C13" i="6"/>
  <c r="F13" i="6"/>
  <c r="D13" i="6"/>
  <c r="E11" i="6"/>
  <c r="C11" i="6"/>
  <c r="F11" i="6"/>
  <c r="D11" i="6"/>
  <c r="F10" i="6"/>
  <c r="F9" i="6"/>
  <c r="E7" i="6"/>
  <c r="F7" i="6"/>
  <c r="C7" i="6"/>
  <c r="E256" i="6"/>
  <c r="F258" i="6"/>
  <c r="F396" i="6"/>
  <c r="E394" i="6"/>
  <c r="F394" i="6"/>
  <c r="D538" i="6"/>
  <c r="F538" i="6"/>
  <c r="E541" i="6"/>
  <c r="F512" i="6"/>
  <c r="C256" i="6"/>
  <c r="D256" i="6"/>
  <c r="D508" i="6"/>
  <c r="F318" i="6"/>
  <c r="F148" i="6"/>
  <c r="E539" i="6"/>
  <c r="E537" i="6"/>
  <c r="F510" i="6"/>
  <c r="E508" i="6"/>
  <c r="F260" i="6"/>
  <c r="F306" i="6"/>
  <c r="D7" i="6"/>
  <c r="E113" i="6"/>
  <c r="F113" i="6"/>
  <c r="E386" i="6"/>
  <c r="F386" i="6"/>
  <c r="C400" i="6"/>
  <c r="F400" i="6"/>
  <c r="E498" i="6"/>
  <c r="F498" i="6"/>
  <c r="C508" i="6"/>
  <c r="C464" i="6"/>
  <c r="C460" i="6"/>
  <c r="F460" i="6"/>
  <c r="F117" i="6"/>
  <c r="D361" i="6"/>
  <c r="F390" i="6"/>
  <c r="D304" i="6"/>
  <c r="D302" i="6"/>
  <c r="D464" i="6"/>
  <c r="D541" i="6"/>
  <c r="F502" i="6"/>
  <c r="D462" i="6"/>
  <c r="C146" i="6"/>
  <c r="C144" i="6"/>
  <c r="F144" i="6"/>
  <c r="C304" i="6"/>
  <c r="C539" i="6"/>
  <c r="E304" i="6"/>
  <c r="C305" i="6"/>
  <c r="C540" i="6"/>
  <c r="F540" i="6"/>
  <c r="D148" i="6"/>
  <c r="D144" i="6"/>
  <c r="C365" i="6"/>
  <c r="C361" i="6"/>
  <c r="F361" i="6"/>
  <c r="C349" i="6"/>
  <c r="F349" i="6"/>
  <c r="F365" i="6"/>
  <c r="C541" i="6"/>
  <c r="C537" i="6"/>
  <c r="F537" i="6"/>
  <c r="F304" i="6"/>
  <c r="E302" i="6"/>
  <c r="F464" i="6"/>
  <c r="C302" i="6"/>
  <c r="F256" i="6"/>
  <c r="F305" i="6"/>
  <c r="F539" i="6"/>
  <c r="D460" i="6"/>
  <c r="F508" i="6"/>
  <c r="D539" i="6"/>
  <c r="D537" i="6"/>
  <c r="F541" i="6"/>
  <c r="F302" i="6"/>
</calcChain>
</file>

<file path=xl/sharedStrings.xml><?xml version="1.0" encoding="utf-8"?>
<sst xmlns="http://schemas.openxmlformats.org/spreadsheetml/2006/main" count="1092" uniqueCount="430">
  <si>
    <r>
      <t>Мероприятие 7 подпрограммы 1</t>
    </r>
    <r>
      <rPr>
        <sz val="10"/>
        <rFont val="Times New Roman"/>
        <family val="1"/>
        <charset val="204"/>
      </rPr>
      <t xml:space="preserve"> Обеспечение жильем отдельных категорий граждан, установленных федеральным законом от 12.01.1995 № 5-ФЗ "Оветеранах", в соответствии с Указом Президента РФ от 07.05.2008 № 714 "Об обеспечении жильем ветеранов ВОВ 1941-1945 годов"</t>
    </r>
  </si>
  <si>
    <t>Подпрограмма 2  Модернизация и развитие социального обслуживания населения</t>
  </si>
  <si>
    <r>
      <t>Мероприятие 1 подпрограммы 2</t>
    </r>
    <r>
      <rPr>
        <sz val="10"/>
        <rFont val="Times New Roman"/>
        <family val="1"/>
        <charset val="204"/>
      </rPr>
      <t xml:space="preserve">    Выполнение муниципального задания автономными учреждениями</t>
    </r>
  </si>
  <si>
    <r>
      <t>Мероприятие 2 подпрограммы 2</t>
    </r>
    <r>
      <rPr>
        <sz val="10"/>
        <rFont val="Times New Roman"/>
        <family val="1"/>
        <charset val="204"/>
      </rPr>
      <t xml:space="preserve">   Внедрение и поддержание технологии социального обслуживания по оказанию экстренной помощи на дому пожилым людям и инвалидам «Тревожная кнопка"</t>
    </r>
  </si>
  <si>
    <r>
      <t>Мероприятие 3 подпрограммы 2</t>
    </r>
    <r>
      <rPr>
        <sz val="10"/>
        <rFont val="Times New Roman"/>
        <family val="1"/>
        <charset val="204"/>
      </rPr>
      <t xml:space="preserve">   Предоставление гражданам услуг службы «Социальное такси»</t>
    </r>
  </si>
  <si>
    <r>
      <t>Мероприятие 4 подпрограммы 2</t>
    </r>
    <r>
      <rPr>
        <sz val="10"/>
        <rFont val="Times New Roman"/>
        <family val="1"/>
        <charset val="204"/>
      </rPr>
      <t xml:space="preserve">   Проведение мероприятий по укреплению материально-технической базы учреждений социального обслуживания</t>
    </r>
  </si>
  <si>
    <r>
      <t>Мероприятие 5 подпрограммы 2</t>
    </r>
    <r>
      <rPr>
        <sz val="10"/>
        <rFont val="Times New Roman"/>
        <family val="1"/>
        <charset val="204"/>
      </rPr>
      <t xml:space="preserve">   Социальное сопровождение семей с детьми, нуждающимися в социальном обслуживании</t>
    </r>
  </si>
  <si>
    <r>
      <t xml:space="preserve">Мероприятие 3.2 подпрограммы 2 </t>
    </r>
    <r>
      <rPr>
        <sz val="10"/>
        <rFont val="Times New Roman"/>
        <family val="1"/>
        <charset val="204"/>
      </rPr>
      <t>"Проведение поисково-спасательных работ на территории Бокситогорского муниципального района "</t>
    </r>
  </si>
  <si>
    <t xml:space="preserve">Современное образование в Бокситогорском муниципальном районе Ленинградской области </t>
  </si>
  <si>
    <t xml:space="preserve">Управление собственностью на территории Бокситогорского муниципального района </t>
  </si>
  <si>
    <t xml:space="preserve">Развитие сельского хозяйства на территории Бокситогорского муницицпального района                                                                             </t>
  </si>
  <si>
    <r>
      <t xml:space="preserve">Мероприятие 4 подпрограммы 1 </t>
    </r>
    <r>
      <rPr>
        <sz val="10"/>
        <rFont val="Times New Roman"/>
        <family val="1"/>
        <charset val="204"/>
      </rPr>
      <t>Комплекс мер по сохранению исторической памяти</t>
    </r>
  </si>
  <si>
    <r>
      <t xml:space="preserve">Мероприятие 7 подпрограммы 2 </t>
    </r>
    <r>
      <rPr>
        <sz val="10"/>
        <rFont val="Times New Roman"/>
        <family val="1"/>
        <charset val="204"/>
      </rPr>
      <t>Сохранение исторического и культурного наследия БМР</t>
    </r>
  </si>
  <si>
    <t xml:space="preserve">Устойчивое  общественное  развитие  в Бокситогорском  муниципальном  районе  </t>
  </si>
  <si>
    <r>
      <t xml:space="preserve">Мероприятие 1  </t>
    </r>
    <r>
      <rPr>
        <sz val="10"/>
        <rFont val="Times New Roman"/>
        <family val="1"/>
        <charset val="204"/>
      </rPr>
      <t>Ремонт автомобильных дорог общего пользования местного значения Бокситогорского муниципального района</t>
    </r>
  </si>
  <si>
    <r>
      <t xml:space="preserve">Мероприятие 2 </t>
    </r>
    <r>
      <rPr>
        <sz val="10"/>
        <rFont val="Times New Roman"/>
        <family val="1"/>
        <charset val="204"/>
      </rPr>
      <t>Предоставление иных межбюджетных трансфертов бюджетам муниципальных образований Бокситогорского муниципального района на выполнение части полномочий района по содержанию автомобильных дорог местного значения вне границ населенных пунктов в границах муниципального района в соответствии с заключенными соглашениями</t>
    </r>
  </si>
  <si>
    <r>
      <t xml:space="preserve">Мероприятие 3 </t>
    </r>
    <r>
      <rPr>
        <sz val="10"/>
        <rFont val="Times New Roman"/>
        <family val="1"/>
        <charset val="204"/>
      </rPr>
      <t>Предоставление иных межбюджетных трансфертов бюджетем муниципальных образований Бокситогорского муниципального района на ремонт автомобильных дорог местного значения поселений</t>
    </r>
  </si>
  <si>
    <r>
      <t>Мероприятие 6 подпрограммы 2</t>
    </r>
    <r>
      <rPr>
        <sz val="10"/>
        <rFont val="Times New Roman"/>
        <family val="1"/>
        <charset val="204"/>
      </rPr>
      <t xml:space="preserve">   Мероприятия по организации предоставления детям-инвалидам с множественными нарушениями, в том числе ментальных услуг службы сиделок</t>
    </r>
  </si>
  <si>
    <r>
      <t>Мероприятие 7 подпрограммы 2</t>
    </r>
    <r>
      <rPr>
        <sz val="10"/>
        <rFont val="Times New Roman"/>
        <family val="1"/>
        <charset val="204"/>
      </rPr>
      <t xml:space="preserve">   Обучение специалистов учреждений социального обслуживания в целях приведения их образования в соответствие с требованиями профессиональных стандартов</t>
    </r>
  </si>
  <si>
    <r>
      <t xml:space="preserve">Мероприятие 1 подпрограммы 3 </t>
    </r>
    <r>
      <rPr>
        <sz val="10"/>
        <rFont val="Times New Roman"/>
        <family val="1"/>
        <charset val="204"/>
      </rPr>
      <t xml:space="preserve">Меры социальной поддержки многодетных семей по предоставлению бесплатного проезда детям </t>
    </r>
  </si>
  <si>
    <r>
      <t>Мероприятие 2 подпрограммы 3</t>
    </r>
    <r>
      <rPr>
        <sz val="10"/>
        <rFont val="Times New Roman"/>
        <family val="1"/>
        <charset val="204"/>
      </rPr>
      <t xml:space="preserve"> Вознаграждение, причитающиеся приемному родителю     </t>
    </r>
  </si>
  <si>
    <r>
      <t>Мероприятие 3 подпрограммы 3</t>
    </r>
    <r>
      <rPr>
        <sz val="10"/>
        <rFont val="Times New Roman"/>
        <family val="1"/>
        <charset val="204"/>
      </rPr>
      <t xml:space="preserve"> Подготовка граждан, желающих принять на воспитание в свою семью ребенка, оставшегося без попечения родителей. </t>
    </r>
  </si>
  <si>
    <r>
      <t>Мероприятие 4 подпрограммы 3</t>
    </r>
    <r>
      <rPr>
        <sz val="10"/>
        <rFont val="Times New Roman"/>
        <family val="1"/>
        <charset val="204"/>
      </rPr>
      <t xml:space="preserve"> Содержание детей-сирот и детей, оставшихся без попечения родителей, в семьях опекунов (попечителей) и приемных семьях родителей.</t>
    </r>
  </si>
  <si>
    <r>
      <t xml:space="preserve">Мероприятие 5 подпрограммы 3 </t>
    </r>
    <r>
      <rPr>
        <sz val="10"/>
        <rFont val="Times New Roman"/>
        <family val="1"/>
        <charset val="204"/>
      </rPr>
      <t>Обеспечение бесплатным проездом детей-сирот и детей, оставшихся без попечения родителей, обучающихся в муниципальных образовательных учреждениях Ленинградской области, на городском и пригородном ( в сельской местности - на внутрирайонном) транспорте (кроме такси), а также бесплатным проездом один раз в год  к месту жительства и обратно к месту учебы.</t>
    </r>
  </si>
  <si>
    <r>
      <t>Мероприятие 6 подпрограммы 3</t>
    </r>
    <r>
      <rPr>
        <sz val="10"/>
        <rFont val="Times New Roman"/>
        <family val="1"/>
        <charset val="204"/>
      </rPr>
      <t xml:space="preserve"> Обеспечение текущего ремонта жилых помещений, находящихся в собственности у детей-сирот и детей, оставшихся без попечения родителей, лиц из числа детей-сирот и детей, оставшихся без попечения родителей, или предоставленных им по договору социального найма</t>
    </r>
  </si>
  <si>
    <r>
      <t>Мероприятие 7 подпрограммы 3</t>
    </r>
    <r>
      <rPr>
        <sz val="10"/>
        <rFont val="Times New Roman"/>
        <family val="1"/>
        <charset val="204"/>
      </rPr>
      <t xml:space="preserve"> Предоставление мер социальной поддержки по аренде жилых помещений для детей- сирот и детей, оставшихся без попечения родителей, и лиц из числа детей- сирот и детей, оставшихся без попечения родителей, на период до обеспечения их  жилыми помещениями.</t>
    </r>
  </si>
  <si>
    <r>
      <t>Мероприятие 8 подпрограммы 3</t>
    </r>
    <r>
      <rPr>
        <sz val="10"/>
        <rFont val="Times New Roman"/>
        <family val="1"/>
        <charset val="204"/>
      </rPr>
      <t xml:space="preserve"> Освобождение детей-сирот и детей, оставшихся без попечения родителей, а также из числа детей-сирот и детей, оставшихся без попечения родителей, на период пребывания в учреждениях для детей-сирот и детей, оставшихся без попечения родителей, в иных образовательных учреждениях, на военной службе по призыву, отбывающих срок наказания в виде лишения свободы, а также на период пребывания у опекунов (попечителей), в приемных семьях, в случае если в жилом помещении не проживают другие члены семьи, от платы за пользование жилым помещением (платы за наем), от платы за содержание и ремонт жилого помещения, включающей в себе плату за услуги и работы по управлению многоквартирным домом, содержанию и текущему  ремонту общего имущества в многоквартирном доме, от платы за коммунальные услуги, от платы за определение технического состояния и оценку стоимости жилого помещения в случае передачи его в собственность.</t>
    </r>
  </si>
  <si>
    <r>
      <t>Мероприятие 9 подпрограммы 3</t>
    </r>
    <r>
      <rPr>
        <sz val="10"/>
        <rFont val="Times New Roman"/>
        <family val="1"/>
        <charset val="204"/>
      </rPr>
      <t xml:space="preserve"> Единовременное пособие при передаче ребенка на воспитание в семью (усыновление (удочерение), установление опеки (попечительства) передаче на воспитание в приемную семью детей-сирот и детей, оставшихся без попечения родителей</t>
    </r>
  </si>
  <si>
    <r>
      <t>Мероприятие 10 подпрограммы 3</t>
    </r>
    <r>
      <rPr>
        <sz val="10"/>
        <rFont val="Times New Roman"/>
        <family val="1"/>
        <charset val="204"/>
      </rPr>
      <t xml:space="preserve"> Организация по осуществлению деятельности по опеке и попечительству</t>
    </r>
  </si>
  <si>
    <r>
      <t>Мероприятие 11 подпрограммы 3</t>
    </r>
    <r>
      <rPr>
        <sz val="10"/>
        <rFont val="Times New Roman"/>
        <family val="1"/>
        <charset val="204"/>
      </rPr>
      <t xml:space="preserve"> Обеспечение жильем детей-сирот и детей, оставшихся без попечения родителей, не имеющих за ними закрепленного жилого помещения</t>
    </r>
  </si>
  <si>
    <r>
      <t>Мероприятие 12 подпрограммы 3</t>
    </r>
    <r>
      <rPr>
        <sz val="10"/>
        <rFont val="Times New Roman"/>
        <family val="1"/>
        <charset val="204"/>
      </rPr>
      <t xml:space="preserve"> Обеспечение постинтернатного сопровождения детей-сирот, детей, оставшихся без попечения родителей, лиц из числа детей-сирот и детей, оставшихся без попечения родителей в Ленинградской области</t>
    </r>
  </si>
  <si>
    <r>
      <t>Мероприятие 13 подпрограммы 3</t>
    </r>
    <r>
      <rPr>
        <sz val="10"/>
        <rFont val="Times New Roman"/>
        <family val="1"/>
        <charset val="204"/>
      </rPr>
      <t xml:space="preserve"> Бесплатное, льготное питание обучающихся в общеобразовательных учреждениях и обеспечение молоком учащихся начальных классов общеобразовательных учреждений                 </t>
    </r>
  </si>
  <si>
    <r>
      <t xml:space="preserve">Мероприятие подпрограммы 4 </t>
    </r>
    <r>
      <rPr>
        <sz val="10"/>
        <rFont val="Times New Roman"/>
        <family val="1"/>
        <charset val="204"/>
      </rPr>
      <t>Организация и осуществление деятельности по реализации отдельных государственных полномочий в сфере социальной защиты населения</t>
    </r>
  </si>
  <si>
    <r>
      <t>Мероприятие 1</t>
    </r>
    <r>
      <rPr>
        <sz val="10"/>
        <rFont val="Times New Roman"/>
        <family val="1"/>
        <charset val="204"/>
      </rPr>
      <t xml:space="preserve"> </t>
    </r>
    <r>
      <rPr>
        <b/>
        <sz val="10"/>
        <rFont val="Times New Roman"/>
        <family val="1"/>
        <charset val="204"/>
      </rPr>
      <t xml:space="preserve">подпрограммы 1 </t>
    </r>
    <r>
      <rPr>
        <sz val="10"/>
        <rFont val="Times New Roman"/>
        <family val="1"/>
        <charset val="204"/>
      </rPr>
      <t xml:space="preserve"> Содействие в доступе субъектов малого и среднего предпринимательства к финансовым ресурсам, в том числе путем предоставления займов субъектам малого предпринимательства Бокситогорского района.</t>
    </r>
  </si>
  <si>
    <r>
      <t xml:space="preserve">Мероприятие 2 подпрограммы 1 </t>
    </r>
    <r>
      <rPr>
        <sz val="10"/>
        <rFont val="Times New Roman"/>
        <family val="1"/>
        <charset val="204"/>
      </rPr>
      <t xml:space="preserve"> Предоставление субсидий начинающим субъектам малого предпринимательства</t>
    </r>
  </si>
  <si>
    <r>
      <t xml:space="preserve">Мероприятие 3 подпрограммы 1 </t>
    </r>
    <r>
      <rPr>
        <sz val="10"/>
        <rFont val="Times New Roman"/>
        <family val="1"/>
        <charset val="204"/>
      </rPr>
      <t xml:space="preserve"> Участие в конкурсах на выделение субсидий организациям  муниципальной инфраструктуры , направленных на развитие материально-технической базы ЦМФ ПМП БМР</t>
    </r>
  </si>
  <si>
    <r>
      <t xml:space="preserve">Мероприятие 4 подпрограммы 1 </t>
    </r>
    <r>
      <rPr>
        <sz val="10"/>
        <rFont val="Times New Roman"/>
        <family val="1"/>
        <charset val="204"/>
      </rPr>
      <t xml:space="preserve"> Субсидии юридическим лицам муниципальной инфраструктуры поддержки малого предпринимательства на компенсацию затрат, связанных с их деятельностью на территории Бокситогорского муниципального района (в том числе текущий ремонт)</t>
    </r>
  </si>
  <si>
    <r>
      <t xml:space="preserve">Мероприятие 2 подпрограммы 2 </t>
    </r>
    <r>
      <rPr>
        <sz val="10"/>
        <rFont val="Times New Roman"/>
        <family val="1"/>
        <charset val="204"/>
      </rPr>
      <t>Субсидии юридическим лицам в целях возмещения части расходов по доставке товаров в сельские населенные пункты, расположенные свыше 11 км от места их получения.</t>
    </r>
  </si>
  <si>
    <r>
      <t>Мероприятие программы</t>
    </r>
    <r>
      <rPr>
        <sz val="10"/>
        <rFont val="Times New Roman"/>
        <family val="1"/>
        <charset val="204"/>
      </rPr>
      <t xml:space="preserve"> "Организация и проведение мониторинга социально-экономического развития Бокситогорского муниципального района на 2016-2018 годы"</t>
    </r>
  </si>
  <si>
    <t>Подпрограмма 3 "Создание условий для предоставления транспортных услуг населению"</t>
  </si>
  <si>
    <r>
      <t xml:space="preserve">Мероприятие 1 подпрограммы 3 </t>
    </r>
    <r>
      <rPr>
        <sz val="10"/>
        <rFont val="Times New Roman"/>
        <family val="1"/>
        <charset val="204"/>
      </rPr>
      <t>Субсидии юридическим лицам на возмещение части затрат в связи с оказанием услуг по пассажирским перевозкам автомобильным транспортом общего пользования между населенными пунктами и в границах Бокситогорского муниципального района на 2016-2018 годы</t>
    </r>
  </si>
  <si>
    <r>
      <t xml:space="preserve">Мероприятие 2 подпрограммы 3 </t>
    </r>
    <r>
      <rPr>
        <sz val="10"/>
        <rFont val="Times New Roman"/>
        <family val="1"/>
        <charset val="204"/>
      </rPr>
      <t>Поставка двух автобусов на условиях финансовой арепнды (лизинга) для нужд Бокситогорского муниципального района</t>
    </r>
  </si>
  <si>
    <r>
      <t xml:space="preserve">Мероприятие  задачи 3 </t>
    </r>
    <r>
      <rPr>
        <sz val="10"/>
        <rFont val="Times New Roman"/>
        <family val="1"/>
        <charset val="204"/>
      </rPr>
      <t>Сопровождение автоматизированных систем "АЦК-Финансы", "АЦК-Планирование"</t>
    </r>
  </si>
  <si>
    <r>
      <t>Мероприятие 1 подпрограммы 1</t>
    </r>
    <r>
      <rPr>
        <sz val="10"/>
        <rFont val="Times New Roman"/>
        <family val="1"/>
        <charset val="204"/>
      </rPr>
      <t xml:space="preserve">  Получение дополнительного профессионального образования лицами, замещающих должности муниципальной службы в органах местного самоуправления Бокситогорского муниципального района </t>
    </r>
  </si>
  <si>
    <t xml:space="preserve">Содержание автомобильных дорог общего пользования на территории Бокситогорского муниципального района                           </t>
  </si>
  <si>
    <t xml:space="preserve"> - дебиторская (в т.ч. просроченная)</t>
  </si>
  <si>
    <t>Количество семей, состоящих на учете по улучшению жилищных условий - всего</t>
  </si>
  <si>
    <t xml:space="preserve">        из них: льготные категории</t>
  </si>
  <si>
    <t>Процент компенсации населением стоимости жилищно-коммунальных услуг по установленным для населения тарифам - всего</t>
  </si>
  <si>
    <t>Налоги на прибыль, доходы</t>
  </si>
  <si>
    <t>Доходы бюджета - всего</t>
  </si>
  <si>
    <t>Задолженность и перерасчеты по отмененным налогам, сборам и иным обязательным платежам</t>
  </si>
  <si>
    <t>7.1.</t>
  </si>
  <si>
    <t>7.2.</t>
  </si>
  <si>
    <t>8.3.</t>
  </si>
  <si>
    <t>8.4.</t>
  </si>
  <si>
    <t>10.2.</t>
  </si>
  <si>
    <t>10.3.</t>
  </si>
  <si>
    <t>10.4.</t>
  </si>
  <si>
    <t>10.5.</t>
  </si>
  <si>
    <t>10.6.</t>
  </si>
  <si>
    <t>10.7.</t>
  </si>
  <si>
    <t>10.8.</t>
  </si>
  <si>
    <t>10.9.</t>
  </si>
  <si>
    <t>10.10.</t>
  </si>
  <si>
    <t xml:space="preserve">        по платежам в бюджеты всех уровней</t>
  </si>
  <si>
    <t>Культура, кинематография</t>
  </si>
  <si>
    <t>Здравоохранение</t>
  </si>
  <si>
    <t>Физическая культура и спорт</t>
  </si>
  <si>
    <t>Обслуживание государственного и муниципального долга</t>
  </si>
  <si>
    <t>Межбюджетные трансферты общего характера бюджетам муниципальных образований</t>
  </si>
  <si>
    <t>Средства массовой информации</t>
  </si>
  <si>
    <t>известняк</t>
  </si>
  <si>
    <t>тыс. тонн</t>
  </si>
  <si>
    <t>карбонат динатрия</t>
  </si>
  <si>
    <t>портланд цемент, цемент глиноземистый</t>
  </si>
  <si>
    <t>электроэнергия</t>
  </si>
  <si>
    <t>Гигаватт-час</t>
  </si>
  <si>
    <t>тепловая энергия</t>
  </si>
  <si>
    <t xml:space="preserve"> - государственное управление и обеспечение военной безопасности: обязательное социальное обеспечение</t>
  </si>
  <si>
    <t xml:space="preserve"> - операции с недвижимым имуществом, аренда, предоставление услуг</t>
  </si>
  <si>
    <t>полуфабрикаты из нелегированной стали прочие</t>
  </si>
  <si>
    <t>бревна хвойных пород</t>
  </si>
  <si>
    <t>тыс.плотных куб. м</t>
  </si>
  <si>
    <r>
      <t>Мероприятие 1 подпрограммы 1</t>
    </r>
    <r>
      <rPr>
        <sz val="10"/>
        <rFont val="Times New Roman"/>
        <family val="1"/>
        <charset val="204"/>
      </rPr>
      <t xml:space="preserve"> Меры социальной поддержки в части изготовления и ремонта зубных протезов отдельным категориям граждан, проживающих в Бокситогорском районе Ленинградской области</t>
    </r>
  </si>
  <si>
    <t xml:space="preserve">Подпрограмма 5 Формирование доступной среды жизнедеятельности для инвалидов в Бокситогорском муниципальном районе Ленинградской области </t>
  </si>
  <si>
    <t>Приобретение низкопольных автобусов, оборудованных специальными устройствами для посадки и высадки инвалидов</t>
  </si>
  <si>
    <t>Реализация мероприятий по проведению обследования и паспортизации объектов социальной инфраструктуры и услуг в приоритетных сферах жизнедеятельности инвалидов</t>
  </si>
  <si>
    <r>
      <t>Мероприятие 1.1</t>
    </r>
    <r>
      <rPr>
        <sz val="10"/>
        <rFont val="Times New Roman"/>
        <family val="1"/>
        <charset val="204"/>
      </rPr>
      <t xml:space="preserve"> </t>
    </r>
    <r>
      <rPr>
        <sz val="10"/>
        <rFont val="Times New Roman"/>
        <family val="1"/>
        <charset val="204"/>
      </rPr>
      <t xml:space="preserve"> "Функционирование и  обслуживание кнопок тревожной сигнализации в учреждениях образования"</t>
    </r>
  </si>
  <si>
    <r>
      <t xml:space="preserve">Мероприятие 1.2  </t>
    </r>
    <r>
      <rPr>
        <sz val="10"/>
        <rFont val="Times New Roman"/>
        <family val="1"/>
        <charset val="204"/>
      </rPr>
      <t>"Установка систем видеонаблюдения на объектах муниципальной собственности (органов власти, социальной сферы, массового пребывания людей)"</t>
    </r>
  </si>
  <si>
    <r>
      <t xml:space="preserve">Мероприятие 2.1 </t>
    </r>
    <r>
      <rPr>
        <sz val="10"/>
        <rFont val="Times New Roman"/>
        <family val="1"/>
        <charset val="204"/>
      </rPr>
      <t>"Оказание финансовой помощи лицам, освободившимся из мест лишения свободы, лицам без определенного места жительства оказавшимся в трудной жизненной ситуации, нуждающимся в социальной реабилитации"</t>
    </r>
  </si>
  <si>
    <r>
      <t xml:space="preserve">Мероприятие 2.2 </t>
    </r>
    <r>
      <rPr>
        <sz val="10"/>
        <rFont val="Times New Roman"/>
        <family val="1"/>
        <charset val="204"/>
      </rPr>
      <t>"Организация досуга молодежи путем развития материально-технической базы и проведения мероприятий  в детских комнатах"</t>
    </r>
  </si>
  <si>
    <r>
      <t xml:space="preserve">Мероприятие1.1  </t>
    </r>
    <r>
      <rPr>
        <sz val="10"/>
        <rFont val="Times New Roman"/>
        <family val="1"/>
        <charset val="204"/>
      </rPr>
      <t>"Создание (восполнение) резерва материальных ресурсов для  ликвидации чрезвычайных ситуаций на территории Бокситогорского муниципального района"</t>
    </r>
  </si>
  <si>
    <r>
      <t xml:space="preserve">Мероприятие1.3  подпрограммы 2 </t>
    </r>
    <r>
      <rPr>
        <sz val="10"/>
        <rFont val="Times New Roman"/>
        <family val="1"/>
        <charset val="204"/>
      </rPr>
      <t>"Районные и областные соревнования юных велосипедистов «Безопасное колесо», творческий конкурс рисунков и плакатов «Дорога и мы»"</t>
    </r>
  </si>
  <si>
    <r>
      <t xml:space="preserve">Мероприятие1.4  подпрограммы 2 </t>
    </r>
    <r>
      <rPr>
        <sz val="10"/>
        <rFont val="Times New Roman"/>
        <family val="1"/>
        <charset val="204"/>
      </rPr>
      <t>"Приобретение светоотражающих приспособлений для обучающихся общеобразовательных организаций"</t>
    </r>
  </si>
  <si>
    <r>
      <t xml:space="preserve">Мероприятие 2.1 подпрограммы 2 </t>
    </r>
    <r>
      <rPr>
        <sz val="10"/>
        <rFont val="Times New Roman"/>
        <family val="1"/>
        <charset val="204"/>
      </rPr>
      <t>"Оснащение объектов социальной сферы и объектов жизнеобеспечения Бокситогорского муниципального района резервным энергоснабжением"</t>
    </r>
  </si>
  <si>
    <r>
      <t xml:space="preserve">Мероприятие 2.2 подпрограммы 2 </t>
    </r>
    <r>
      <rPr>
        <sz val="10"/>
        <rFont val="Times New Roman"/>
        <family val="1"/>
        <charset val="204"/>
      </rPr>
      <t>"Ремонт и техническое обслуживание защитных сооружений гражданской обороны Бокситогорского муниципального района "</t>
    </r>
  </si>
  <si>
    <r>
      <t xml:space="preserve">Мероприятие 2.3 подпрограммы 2 </t>
    </r>
    <r>
      <rPr>
        <sz val="10"/>
        <rFont val="Times New Roman"/>
        <family val="1"/>
        <charset val="204"/>
      </rPr>
      <t>"Проведение превентивных противопаводковых работ на территории Бокситогорского муниципального района"</t>
    </r>
  </si>
  <si>
    <t>Подпрограмма 3 «Обеспечение мероприятий по построению и развитию АПК «Безопасный город» на территории Бокситогорского муниципального района»</t>
  </si>
  <si>
    <r>
      <t xml:space="preserve">Мероприятие 1 подпрограммы 3 </t>
    </r>
    <r>
      <rPr>
        <sz val="10"/>
        <rFont val="Times New Roman"/>
        <family val="1"/>
        <charset val="204"/>
      </rPr>
      <t xml:space="preserve"> "Обслуживание правоохранительного сегмента аппаратно-программного комплекса автоматизированной информационной системы «Безопасный город» в городе Бокситогорске"</t>
    </r>
  </si>
  <si>
    <r>
      <t>мероприятие 1.1.3.</t>
    </r>
    <r>
      <rPr>
        <sz val="10"/>
        <rFont val="Times New Roman"/>
        <family val="1"/>
        <charset val="204"/>
      </rPr>
      <t xml:space="preserve"> Реализация программы дошкольного образования</t>
    </r>
  </si>
  <si>
    <r>
      <t xml:space="preserve">мероприятие 1.3.1. </t>
    </r>
    <r>
      <rPr>
        <sz val="10"/>
        <rFont val="Times New Roman"/>
        <family val="1"/>
        <charset val="204"/>
      </rPr>
      <t>Развитие системы дошкольного образования</t>
    </r>
  </si>
  <si>
    <r>
      <t xml:space="preserve">мероприятие 1.4.1. </t>
    </r>
    <r>
      <rPr>
        <sz val="10"/>
        <rFont val="Times New Roman"/>
        <family val="1"/>
        <charset val="204"/>
      </rPr>
      <t>Выплата компенсации части родительской платы за содержание детей в дошкольных учреждениях</t>
    </r>
  </si>
  <si>
    <r>
      <t>мероприятие 2.1.3.</t>
    </r>
    <r>
      <rPr>
        <sz val="10"/>
        <rFont val="Times New Roman"/>
        <family val="1"/>
        <charset val="204"/>
      </rPr>
      <t>Реализация программ  начального общего, основного общего и среднего общего образования в общеобразовательных учреждениях</t>
    </r>
  </si>
  <si>
    <r>
      <t xml:space="preserve">Мероприятие 2.2.2. </t>
    </r>
    <r>
      <rPr>
        <sz val="10"/>
        <rFont val="Times New Roman"/>
        <family val="1"/>
        <charset val="204"/>
      </rPr>
      <t>Проектирование, строительство и реконструкция объектов общего образования</t>
    </r>
  </si>
  <si>
    <r>
      <t xml:space="preserve">мероприятие 2.3.1. </t>
    </r>
    <r>
      <rPr>
        <sz val="10"/>
        <rFont val="Times New Roman"/>
        <family val="1"/>
        <charset val="204"/>
      </rPr>
      <t>Развитие системы общего образования</t>
    </r>
  </si>
  <si>
    <r>
      <t xml:space="preserve">мероприятие 2.3.2. </t>
    </r>
    <r>
      <rPr>
        <sz val="10"/>
        <rFont val="Times New Roman"/>
        <family val="1"/>
        <charset val="204"/>
      </rPr>
      <t>Проведение и участие в районных, областных и межрегиональных мероприятиях</t>
    </r>
  </si>
  <si>
    <r>
      <t xml:space="preserve">мероприятие 2.3.3. </t>
    </r>
    <r>
      <rPr>
        <sz val="10"/>
        <rFont val="Times New Roman"/>
        <family val="1"/>
        <charset val="204"/>
      </rPr>
      <t>Организация доступа к сети Интернет участников электронного и дистанционного обучения</t>
    </r>
  </si>
  <si>
    <r>
      <t xml:space="preserve">мероприятие 2.3.4. </t>
    </r>
    <r>
      <rPr>
        <sz val="10"/>
        <rFont val="Times New Roman"/>
        <family val="1"/>
        <charset val="204"/>
      </rPr>
      <t>Организация  электронного и дистанционного обучения учащихся</t>
    </r>
  </si>
  <si>
    <r>
      <t xml:space="preserve">мероприятие 2.4.1. </t>
    </r>
    <r>
      <rPr>
        <sz val="10"/>
        <rFont val="Times New Roman"/>
        <family val="1"/>
        <charset val="204"/>
      </rPr>
      <t>Реализация комплекса мер по организации работы по сбалансированному питанию детей</t>
    </r>
  </si>
  <si>
    <r>
      <t xml:space="preserve">мероприятие 2.4.2. </t>
    </r>
    <r>
      <rPr>
        <sz val="10"/>
        <rFont val="Times New Roman"/>
        <family val="1"/>
        <charset val="204"/>
      </rPr>
      <t>Ежемесячная денежная компенсация стоимости проездного билета родителям обучающихся в образовательных учреждениях Бокситогорского муниципального района, проживающих в населенных пунктах сельских поселений Бокситогорского муниципального района</t>
    </r>
  </si>
  <si>
    <r>
      <t xml:space="preserve">мероприятие 3.2.1. </t>
    </r>
    <r>
      <rPr>
        <sz val="10"/>
        <rFont val="Times New Roman"/>
        <family val="1"/>
        <charset val="204"/>
      </rPr>
      <t>Укрепление материально-технической базы муниципальных учреждений дополнительного образования детей</t>
    </r>
  </si>
  <si>
    <r>
      <t xml:space="preserve">мероприятие 3.3.1. </t>
    </r>
    <r>
      <rPr>
        <sz val="10"/>
        <rFont val="Times New Roman"/>
        <family val="1"/>
        <charset val="204"/>
      </rPr>
      <t xml:space="preserve">Развитие системы дополнительного образования </t>
    </r>
  </si>
  <si>
    <r>
      <t xml:space="preserve">мероприятие 3.3.2. </t>
    </r>
    <r>
      <rPr>
        <sz val="10"/>
        <rFont val="Times New Roman"/>
        <family val="1"/>
        <charset val="204"/>
      </rPr>
      <t>Проведение и участие в районных, областных и межрегиональных мероприятиях</t>
    </r>
  </si>
  <si>
    <r>
      <t xml:space="preserve">мероприятие 5.1.1. </t>
    </r>
    <r>
      <rPr>
        <sz val="10"/>
        <rFont val="Times New Roman"/>
        <family val="1"/>
        <charset val="204"/>
      </rPr>
      <t>Организация отдыха и оздоровления детей и подростков</t>
    </r>
  </si>
  <si>
    <r>
      <t>мероприятие 5.2.1.</t>
    </r>
    <r>
      <rPr>
        <sz val="10"/>
        <rFont val="Times New Roman"/>
        <family val="1"/>
        <charset val="204"/>
      </rPr>
      <t xml:space="preserve"> Укрепление материально-технической базы учреждений для организации отдыха, оздоровления , занятости детей, подростков и молодёжи</t>
    </r>
  </si>
  <si>
    <t>Мероприятие 3 программы  Участие в  выставочно-ярмарочной деятельности (районные весенняя и осенняя сельскохозяйственные ярмарки, международная выставка - ярмарка Агрорусь-2016)</t>
  </si>
  <si>
    <r>
      <t xml:space="preserve">Мероприятие 3 </t>
    </r>
    <r>
      <rPr>
        <sz val="10"/>
        <rFont val="Times New Roman"/>
        <family val="1"/>
        <charset val="204"/>
      </rPr>
      <t xml:space="preserve">Борьба с борщевиком Сосновского на территории Бокситогорского городского поселения </t>
    </r>
  </si>
  <si>
    <r>
      <t xml:space="preserve">Мероприятие 1 задачи 2 </t>
    </r>
    <r>
      <rPr>
        <sz val="10"/>
        <rFont val="Times New Roman"/>
        <family val="1"/>
        <charset val="204"/>
      </rPr>
      <t xml:space="preserve"> Соблюдение установленных законодательством ограничений предельного объема муниципального долга и расходов на его обслуживание</t>
    </r>
  </si>
  <si>
    <t xml:space="preserve"> муниципального образования Бокситогорский муниципальный район Ленинградской области</t>
  </si>
  <si>
    <t>пиломатериалы обычные</t>
  </si>
  <si>
    <r>
      <t xml:space="preserve">Мероприятие 4 подпрограммы 1 </t>
    </r>
    <r>
      <rPr>
        <sz val="10"/>
        <rFont val="Times New Roman"/>
        <family val="1"/>
        <charset val="204"/>
      </rPr>
      <t>Организация занятости детей, подростков и молодежи в летний период</t>
    </r>
  </si>
  <si>
    <r>
      <t xml:space="preserve">Мероприятие 3 подпрограммы 2 </t>
    </r>
    <r>
      <rPr>
        <sz val="10"/>
        <rFont val="Times New Roman"/>
        <family val="1"/>
        <charset val="204"/>
      </rPr>
      <t xml:space="preserve">Организация библиотечного обслуживания </t>
    </r>
  </si>
  <si>
    <r>
      <t xml:space="preserve">Мероприятие 4 подпрограммы 2 </t>
    </r>
    <r>
      <rPr>
        <sz val="10"/>
        <rFont val="Times New Roman"/>
        <family val="1"/>
        <charset val="204"/>
      </rPr>
      <t>Комплектование библиотечных фондов библиотек поселений</t>
    </r>
  </si>
  <si>
    <r>
      <t xml:space="preserve">Мероприятие 5 подпрограммы 2 </t>
    </r>
    <r>
      <rPr>
        <sz val="10"/>
        <rFont val="Times New Roman"/>
        <family val="1"/>
        <charset val="204"/>
      </rPr>
      <t>Обеспечение исполнения расходных обязательств муниципальных образований в соответствии с планами мероприятий ("дорожными картами") по реализации Указов Президента РФ от 7 мая 2012 года</t>
    </r>
  </si>
  <si>
    <r>
      <t xml:space="preserve">Мероприятие 6 подпрограммы 2 </t>
    </r>
    <r>
      <rPr>
        <sz val="10"/>
        <rFont val="Times New Roman"/>
        <family val="1"/>
        <charset val="204"/>
      </rPr>
      <t>Предоставление муниципальным бюджетным учреждениям  субсидий на укрепление материально-технической базы:</t>
    </r>
  </si>
  <si>
    <r>
      <t xml:space="preserve">Мероприятие 1подпрограммы 3 </t>
    </r>
    <r>
      <rPr>
        <sz val="10"/>
        <rFont val="Times New Roman"/>
        <family val="1"/>
        <charset val="204"/>
      </rPr>
      <t xml:space="preserve">Проведение и участие спортсменов и сборных команд Бокситогорского муниципального района в районных, межмуниципальных, областных и всероссийских официальных физкультурно-массовых и спортивных мероприятиях </t>
    </r>
  </si>
  <si>
    <r>
      <t xml:space="preserve">Мероприятие 2 подпрограммы 3 </t>
    </r>
    <r>
      <rPr>
        <sz val="10"/>
        <rFont val="Times New Roman"/>
        <family val="1"/>
        <charset val="204"/>
      </rPr>
      <t>Предоставление субсидий МБУ "ВСКБР" на финансовое обеспечение выполнения муниципального задания</t>
    </r>
  </si>
  <si>
    <r>
      <t xml:space="preserve">Мероприятие 3 подпрограммы 3 </t>
    </r>
    <r>
      <rPr>
        <sz val="10"/>
        <rFont val="Times New Roman"/>
        <family val="1"/>
        <charset val="204"/>
      </rPr>
      <t>Создание условий для проведения физкультурно-массовых и спортивных мероприятий</t>
    </r>
  </si>
  <si>
    <r>
      <t xml:space="preserve">Мероприятие 4 подпрограммы 3 </t>
    </r>
    <r>
      <rPr>
        <sz val="10"/>
        <rFont val="Times New Roman"/>
        <family val="1"/>
        <charset val="204"/>
      </rPr>
      <t>Укрепление материально-технической базы МБУ "Водно-спортивный комплекс Бокситогорского района"</t>
    </r>
  </si>
  <si>
    <r>
      <t xml:space="preserve">Мероприятие 5 подпрограммы 3 </t>
    </r>
    <r>
      <rPr>
        <sz val="10"/>
        <rFont val="Times New Roman"/>
        <family val="1"/>
        <charset val="204"/>
      </rPr>
      <t>Укрепление материально-технической базы МФСУ "Бокситогорский спортивный комплекс"</t>
    </r>
  </si>
  <si>
    <t xml:space="preserve">Подпрограмма 5 Гармонизация межнациональных и межконфессиональных отношений, профилактика экстремизма на территории Бокситогорского муниципального района </t>
  </si>
  <si>
    <r>
      <t>Мероприятие подпрограммы 5</t>
    </r>
    <r>
      <rPr>
        <sz val="10"/>
        <rFont val="Times New Roman"/>
        <family val="1"/>
        <charset val="204"/>
      </rPr>
      <t xml:space="preserve"> Предоставление субсидий: бюджетным учреждениям на проведение мероприятий, направленных на распространение и укрепление межнациональной и межконфессиональной солидарности среди жителей Бокситогорского муниципального района </t>
    </r>
  </si>
  <si>
    <r>
      <t>Мероприятие подпрограммы 5</t>
    </r>
    <r>
      <rPr>
        <sz val="10"/>
        <rFont val="Times New Roman"/>
        <family val="1"/>
        <charset val="204"/>
      </rPr>
      <t xml:space="preserve"> Изготовление и распространение печатных материалов антиэкстремистской направленности</t>
    </r>
  </si>
  <si>
    <t>Прочие безвозмездные поступления</t>
  </si>
  <si>
    <t>корунд искусственный</t>
  </si>
  <si>
    <t>устройства коммуникации и защиты эл. цепей на напряжение более 1кВ</t>
  </si>
  <si>
    <t>- добыча полезных ископаемых</t>
  </si>
  <si>
    <t xml:space="preserve">                                      4. Сельское хозяйство  </t>
  </si>
  <si>
    <t>в т.ч. по экономическим видам деятельности</t>
  </si>
  <si>
    <t>сельское хозяйство, охота и лесное хозяйство</t>
  </si>
  <si>
    <t>обрабатывающие производства</t>
  </si>
  <si>
    <t>производство и распределение электроэнергии, газа и воды</t>
  </si>
  <si>
    <t>строительство</t>
  </si>
  <si>
    <t>- оптовая и розничная торговля; ремонт автотранспортных средств, мотоциклов,бытовых изделий</t>
  </si>
  <si>
    <t>- гостиницы и рестораны</t>
  </si>
  <si>
    <t>- транспорт и связь</t>
  </si>
  <si>
    <t>- операции с недвижимым имуществом, аренда и предоставление услуг</t>
  </si>
  <si>
    <t>- образование</t>
  </si>
  <si>
    <t>- здравоохранение и предоставление социальных услуг</t>
  </si>
  <si>
    <t>пески природные</t>
  </si>
  <si>
    <t>молоко жидкое обработанное</t>
  </si>
  <si>
    <t>тыс. куб. м</t>
  </si>
  <si>
    <t>тыс. гигакал</t>
  </si>
  <si>
    <t>- предоставление почих коммунальных, социальных и персональных услуг</t>
  </si>
  <si>
    <t>Наименования подпрограммы, мероприятия (с указанием порядкового номера)</t>
  </si>
  <si>
    <t>Источники финансирования</t>
  </si>
  <si>
    <t>Профинан-сировано (тыс. руб.)</t>
  </si>
  <si>
    <t>Выполнено (тыс. руб.)</t>
  </si>
  <si>
    <t xml:space="preserve">Степень выполнения мероприятия </t>
  </si>
  <si>
    <t xml:space="preserve">Социальная поддержка отдельных категорий граждан в Бокситогорском районе Ленинградской области </t>
  </si>
  <si>
    <t>Средства бюджетов поселений Бокситогорского мунципального района</t>
  </si>
  <si>
    <t>Средства бюджета БМР, БГП, сельских поселений</t>
  </si>
  <si>
    <t>Обеспечено своевременное обеспечение финансирования принятых расходных обязятельств</t>
  </si>
  <si>
    <t>Подпрограмма 1 Развитие мер социальной поддержки отдельных категорий граждан</t>
  </si>
  <si>
    <t>Итого</t>
  </si>
  <si>
    <t>Средства федерального бюджета</t>
  </si>
  <si>
    <t>Средства бюджета Ленинградской области</t>
  </si>
  <si>
    <t>Средства бюджета Бокситогорского муниципального района, Бокситогорского городского поселения</t>
  </si>
  <si>
    <t>Средства бюджета Бокситогорского муниципального района</t>
  </si>
  <si>
    <t xml:space="preserve"> Подпрограмма 3  Совершенствование социальной поддержки семьи и детей                                    
</t>
  </si>
  <si>
    <t>известь технологическая</t>
  </si>
  <si>
    <r>
      <t xml:space="preserve">       6. Инвестиции в основной капитал  и строительство </t>
    </r>
    <r>
      <rPr>
        <b/>
        <sz val="10"/>
        <rFont val="Times New Roman CYR"/>
        <family val="1"/>
        <charset val="204"/>
      </rPr>
      <t>(по крупным и средним организациям)</t>
    </r>
  </si>
  <si>
    <t>Подпрограмма 4 Обеспечение реализации муниципальной программы</t>
  </si>
  <si>
    <t>Создание рабочих мест для трудоустройства инвалидов, организация учебных курсов по основам предпринимательства, создание собственного бизнеса.</t>
  </si>
  <si>
    <t>Итого по муниципальной программе</t>
  </si>
  <si>
    <t>Внебюджетные источники</t>
  </si>
  <si>
    <t>Безопасность Бокситогорского муниципального района</t>
  </si>
  <si>
    <t>Подпрограмма 1 "Обеспечение правопорядка и профилактика правонарушений"</t>
  </si>
  <si>
    <t>Подпрограмма 2 «Обеспечение мероприятий гражданской обороны, защиты населения и территории Бокситогорского муниципального района от чрезвычайных ситуаций»</t>
  </si>
  <si>
    <r>
      <t xml:space="preserve">Мероприятие1.2  подпрограммы 2 </t>
    </r>
    <r>
      <rPr>
        <sz val="10"/>
        <rFont val="Times New Roman"/>
        <family val="1"/>
        <charset val="204"/>
      </rPr>
      <t>"Обеспечение деятельности учебно-методического кабинета гражданской обороны и чрезвычайных ситуаций Бокситогорского района, приобретение наглядной агитации и литературы, оплата обучения, обеспечение проведения учений и тренировок"</t>
    </r>
  </si>
  <si>
    <r>
      <t>Мероприятие 3.1 подпрограммы 2</t>
    </r>
    <r>
      <rPr>
        <sz val="10"/>
        <rFont val="Times New Roman"/>
        <family val="1"/>
        <charset val="204"/>
      </rPr>
      <t xml:space="preserve"> "Материально-техническое оснащение АСФ (приобретение транспортных средств, средств связи, средств защиты, оборудования, снаряжения, обмундирования, горюче-смазочных материалов, ремонт, техническое обслуживание оборудования)"</t>
    </r>
  </si>
  <si>
    <t>Подпрограмма 1  "Развитие дошкольного образования детей Бокситогорского муниципального района Ленинградской области"</t>
  </si>
  <si>
    <r>
      <t>мероприятие 1.1.1.</t>
    </r>
    <r>
      <rPr>
        <sz val="10"/>
        <rFont val="Times New Roman"/>
        <family val="1"/>
        <charset val="204"/>
      </rPr>
      <t xml:space="preserve"> Расходы на обеспечение деятельности муниципальных казённых учреждений</t>
    </r>
  </si>
  <si>
    <r>
      <t xml:space="preserve">мероприятие 1.1.2. </t>
    </r>
    <r>
      <rPr>
        <sz val="10"/>
        <rFont val="Times New Roman"/>
        <family val="1"/>
        <charset val="204"/>
      </rPr>
      <t>Предоставление субсидий муниципальным бюджетным учреждениям</t>
    </r>
  </si>
  <si>
    <t>Подпрограмма 2 "Развитие начального общего, основного общего и среднего общего образования детей Бокситогорского муниципального района"</t>
  </si>
  <si>
    <r>
      <t xml:space="preserve">мероприятие 2.1.1 </t>
    </r>
    <r>
      <rPr>
        <sz val="10"/>
        <rFont val="Times New Roman"/>
        <family val="1"/>
        <charset val="204"/>
      </rPr>
      <t>Расходы на обеспечение деятельности муниципальных казённых учреждений</t>
    </r>
  </si>
  <si>
    <r>
      <t xml:space="preserve">мероприятие 2.1.2. </t>
    </r>
    <r>
      <rPr>
        <sz val="10"/>
        <rFont val="Times New Roman"/>
        <family val="1"/>
        <charset val="204"/>
      </rPr>
      <t>Предоставление субсидий муниципальным бюджетным учреждениям</t>
    </r>
  </si>
  <si>
    <t>Подпрограмма 3  "Развитие дополнительного образования детей Бокситогорского муниципального района"</t>
  </si>
  <si>
    <r>
      <t xml:space="preserve">мероприятие 3.1.1  </t>
    </r>
    <r>
      <rPr>
        <sz val="10"/>
        <rFont val="Times New Roman"/>
        <family val="1"/>
        <charset val="204"/>
      </rPr>
      <t>Предоставление субсидий муниципальным бюджетным учреждениям</t>
    </r>
  </si>
  <si>
    <t>Подпрограмма 4 "Развитие кадрового потенциала системы образования Бокситогорского муниципального района"</t>
  </si>
  <si>
    <r>
      <t xml:space="preserve">мероприятие 4.1.1. </t>
    </r>
    <r>
      <rPr>
        <sz val="10"/>
        <rFont val="Times New Roman"/>
        <family val="1"/>
        <charset val="204"/>
      </rPr>
      <t xml:space="preserve">Развитие кадрового потенциала системы образования Бокситогорского муниципального района Ленинградской области </t>
    </r>
  </si>
  <si>
    <t>Подпрограмма 5 "Развитие системы отдыха, оздоровления, занятости детей, подростков и молодежи Бокситогорского муниципального района"</t>
  </si>
  <si>
    <t>Подпрограмма 6 "Развитие системы оценки качества образования и информационной прозрачности системы образования Бокситогорского муниципального района"</t>
  </si>
  <si>
    <r>
      <t xml:space="preserve">мероприятие 6.1.1. </t>
    </r>
    <r>
      <rPr>
        <sz val="10"/>
        <rFont val="Times New Roman"/>
        <family val="1"/>
        <charset val="204"/>
      </rPr>
      <t xml:space="preserve">Создание эффективной системы оценки качества образования на основе принципов открытости, объективности, прозрачности, общественно-профессионального участия </t>
    </r>
  </si>
  <si>
    <t>Подпрограмма 7 "Развитие учреждений, обеспечивающих предоставление услуг в сфере  образования Бокситогорского муниципального района"</t>
  </si>
  <si>
    <r>
      <t>мероприятие 7.1.1</t>
    </r>
    <r>
      <rPr>
        <sz val="10"/>
        <rFont val="Times New Roman"/>
        <family val="1"/>
        <charset val="204"/>
      </rPr>
      <t>. Расходы на обеспечение деятельности муниципальных казённых учреждений</t>
    </r>
  </si>
  <si>
    <r>
      <t>мероприятие 7.1.2.</t>
    </r>
    <r>
      <rPr>
        <sz val="10"/>
        <rFont val="Times New Roman"/>
        <family val="1"/>
        <charset val="204"/>
      </rPr>
      <t xml:space="preserve"> Предоставление субсидий муниципальным бюджетным учреждениям</t>
    </r>
  </si>
  <si>
    <r>
      <t xml:space="preserve">мероприятие 7.1.3. </t>
    </r>
    <r>
      <rPr>
        <sz val="10"/>
        <rFont val="Times New Roman"/>
        <family val="1"/>
        <charset val="204"/>
      </rPr>
      <t xml:space="preserve">Предоставление субсидий муниципальным автономным учреждениям </t>
    </r>
  </si>
  <si>
    <r>
      <t xml:space="preserve">мероприятие 7.2.2. </t>
    </r>
    <r>
      <rPr>
        <sz val="10"/>
        <rFont val="Times New Roman"/>
        <family val="1"/>
        <charset val="204"/>
      </rPr>
      <t>Укрепление материально-технической базы  муниципальных автономных учреждений и учреждений обеспечивающих предоставление услуг в сфере образования</t>
    </r>
  </si>
  <si>
    <t xml:space="preserve">Стимулирование экономической активности Бокситогорского муниципального района </t>
  </si>
  <si>
    <t>Подпрограмма 1 "Развитие малого и среднего предпринимательства на территории Бокситогорского муниципального района на 2014-2016 годы"</t>
  </si>
  <si>
    <r>
      <t>Мероприятие 1подпрограммы 2</t>
    </r>
    <r>
      <rPr>
        <sz val="10"/>
        <rFont val="Times New Roman"/>
        <family val="1"/>
        <charset val="204"/>
      </rPr>
      <t xml:space="preserve"> Техническое перевооружение, реконструкция и строительство объектов, внедрение современных технологий, покупка автотранспорта</t>
    </r>
  </si>
  <si>
    <t xml:space="preserve"> </t>
  </si>
  <si>
    <t xml:space="preserve">Мероприятие 4 программы Участие в проведении областных и районных конкурсов профессионального мастерства </t>
  </si>
  <si>
    <t>Мероприятие 5 программы  Создание благоприятных условий для организации и строительства новых производств</t>
  </si>
  <si>
    <t>Средства бюджета Бокситогорского муниципального района, Бокситогорского городского поселения, средства поселений</t>
  </si>
  <si>
    <t>Управление муниципальными финансами и муниципальным долгом Бокситогорского муниципального района</t>
  </si>
  <si>
    <t xml:space="preserve">Задача 1. Повышение эффективности межбюджетных трансфертов
</t>
  </si>
  <si>
    <r>
      <t xml:space="preserve">Мероприятие 1 задачи 1 </t>
    </r>
    <r>
      <rPr>
        <sz val="10"/>
        <rFont val="Times New Roman"/>
        <family val="1"/>
        <charset val="204"/>
      </rPr>
      <t xml:space="preserve"> Выравнивание уровня бюджетной обеспеченности муниципальных образований Бокситогорского муниципального района.</t>
    </r>
  </si>
  <si>
    <r>
      <t xml:space="preserve">Мероприятие 2 задачи 1 </t>
    </r>
    <r>
      <rPr>
        <sz val="10"/>
        <rFont val="Times New Roman"/>
        <family val="1"/>
        <charset val="204"/>
      </rPr>
      <t xml:space="preserve"> Обеспечение сбалансированности местных бюджетов</t>
    </r>
  </si>
  <si>
    <t xml:space="preserve">Задача 2. Повышение эффективности управления муниципальным долгом
</t>
  </si>
  <si>
    <r>
      <t xml:space="preserve">Мероприятие 2 задачи 2 </t>
    </r>
    <r>
      <rPr>
        <sz val="10"/>
        <rFont val="Times New Roman"/>
        <family val="1"/>
        <charset val="204"/>
      </rPr>
      <t xml:space="preserve"> Недопущение просроченной задолженности по долговым обязательствам и текущим платежам</t>
    </r>
  </si>
  <si>
    <t xml:space="preserve">Задача 3. Обеспечение бюджетного процесса высоко технологичной унифицированной надежной информационной инфраструктурой, являющейся основой единого информационного пространства бюджетно-финансовой системы Ленинградской области
</t>
  </si>
  <si>
    <t xml:space="preserve">Культура, молодежная политика, физическая культура и спорт Бокситогорского муниципального района </t>
  </si>
  <si>
    <t>Средства бюджета Бокситогорского муниципального района, поселений Бокситогорского муниципального района</t>
  </si>
  <si>
    <r>
      <t xml:space="preserve">Мероприятие 1 подпрограммы 1 </t>
    </r>
    <r>
      <rPr>
        <sz val="10"/>
        <rFont val="Times New Roman"/>
        <family val="1"/>
        <charset val="204"/>
      </rPr>
      <t>Комплекс мер по профилактике правонарушений и асоциального поведения в молодежной среде</t>
    </r>
  </si>
  <si>
    <r>
      <t xml:space="preserve">Мероприятие 2 подпрограммы 1 </t>
    </r>
    <r>
      <rPr>
        <sz val="10"/>
        <rFont val="Times New Roman"/>
        <family val="1"/>
        <charset val="204"/>
      </rPr>
      <t>Организация, проведение и участие во всероссийских, областных и районных молодежных мероприятиях</t>
    </r>
  </si>
  <si>
    <r>
      <t xml:space="preserve">Мероприятие 3 подпрограммы 1 </t>
    </r>
    <r>
      <rPr>
        <sz val="10"/>
        <rFont val="Times New Roman"/>
        <family val="1"/>
        <charset val="204"/>
      </rPr>
      <t>Комплекс мер по информационному и научно-методическому обеспечению молодежной политики</t>
    </r>
  </si>
  <si>
    <t>Средства бюджета Бокситогорского муниципального района, поселений Бокситогорского мунципального района</t>
  </si>
  <si>
    <r>
      <t>Мероприятие 2 подпрограммы 1</t>
    </r>
    <r>
      <rPr>
        <sz val="10"/>
        <rFont val="Times New Roman"/>
        <family val="1"/>
        <charset val="204"/>
      </rPr>
      <t xml:space="preserve">  Участие лиц, замещающих должности муниципальной службы и не муниципальной службы в органах местного самоуправления Бокситогорского муниципального района в совещаниях, семинарах, научно - практических конференциях по актуальным проблемам, возникающим при решении вопросов местного значения и реализации переданных государственных полномочий</t>
    </r>
  </si>
  <si>
    <r>
      <t xml:space="preserve">Мероприятие подпрограммы 2 </t>
    </r>
    <r>
      <rPr>
        <sz val="10"/>
        <rFont val="Times New Roman"/>
        <family val="1"/>
        <charset val="204"/>
      </rPr>
      <t xml:space="preserve">Создание и обеспечение деятельности информационно-консультационного центра по вопросам защиты прав потребителей </t>
    </r>
  </si>
  <si>
    <r>
      <t>Мероприятие подпрограммы 3</t>
    </r>
    <r>
      <rPr>
        <sz val="10"/>
        <rFont val="Times New Roman"/>
        <family val="1"/>
        <charset val="204"/>
      </rPr>
      <t xml:space="preserve"> Предоставление субсидий юридическим лицам в сфере средств массовой информации Бокситогорского муниципального района в связи с производством газеты "Новый путь" </t>
    </r>
  </si>
  <si>
    <t>Подпрограмма 4 Поддержка социально ориентированных некоммерческих организаций</t>
  </si>
  <si>
    <t>Средства бюджета БМР, БГП</t>
  </si>
  <si>
    <t>Средства бюджета БМР</t>
  </si>
  <si>
    <t>Средства бюджета БМР, поселений</t>
  </si>
  <si>
    <t>Средства бюджета БМР, средства поселений</t>
  </si>
  <si>
    <t>Средства бюджета БМР, поселений района</t>
  </si>
  <si>
    <r>
      <t xml:space="preserve">Мероприятие 1 подпрограммы 2 </t>
    </r>
    <r>
      <rPr>
        <sz val="10"/>
        <rFont val="Times New Roman"/>
        <family val="1"/>
        <charset val="204"/>
      </rPr>
      <t>Проведение и участие в районных, областных и межрегиональных мероприятиях</t>
    </r>
  </si>
  <si>
    <r>
      <t xml:space="preserve">Мероприятие 2 подпрограммы 2 </t>
    </r>
    <r>
      <rPr>
        <sz val="10"/>
        <rFont val="Times New Roman"/>
        <family val="1"/>
        <charset val="204"/>
      </rPr>
      <t>Предоставление муниципальным бюджетным учреждениям  субсидий на финансовое обеспечение выполнения муниципального задания</t>
    </r>
  </si>
  <si>
    <t xml:space="preserve">Мероприятие 2 программы Стимулирование развития малых форм хозяйствования </t>
  </si>
  <si>
    <r>
      <t xml:space="preserve">Мероприятие 2 </t>
    </r>
    <r>
      <rPr>
        <sz val="10"/>
        <rFont val="Times New Roman"/>
        <family val="1"/>
        <charset val="204"/>
      </rPr>
      <t>Комплексное обустройство объектами социальной и инженерной инфраструктуры сельских поселений</t>
    </r>
  </si>
  <si>
    <r>
      <t>Мероприятие подпрограммы 4</t>
    </r>
    <r>
      <rPr>
        <sz val="10"/>
        <rFont val="Times New Roman"/>
        <family val="1"/>
        <charset val="204"/>
      </rPr>
      <t xml:space="preserve"> Поддержка социально-ориентированных некоммерческих организаций </t>
    </r>
  </si>
  <si>
    <t>Итого по программам Бокситогорского муниципального района</t>
  </si>
  <si>
    <t xml:space="preserve"> № п/п</t>
  </si>
  <si>
    <t>Наименование показателя</t>
  </si>
  <si>
    <t xml:space="preserve">1.1. </t>
  </si>
  <si>
    <t>чел.</t>
  </si>
  <si>
    <t>1.2.</t>
  </si>
  <si>
    <t>1.3.</t>
  </si>
  <si>
    <t xml:space="preserve"> - растениеводство   </t>
  </si>
  <si>
    <t xml:space="preserve"> - животноводство   </t>
  </si>
  <si>
    <t>Производство важнейших видов продукции сельского хозяйства в натуральном выражении:</t>
  </si>
  <si>
    <t xml:space="preserve"> - молоко</t>
  </si>
  <si>
    <t xml:space="preserve"> - яйца</t>
  </si>
  <si>
    <t xml:space="preserve"> - мясо (в живом весе)</t>
  </si>
  <si>
    <t>млн. шт.</t>
  </si>
  <si>
    <t>тыс. т</t>
  </si>
  <si>
    <t>руб.</t>
  </si>
  <si>
    <t>тыс. руб.</t>
  </si>
  <si>
    <t xml:space="preserve"> - строительство</t>
  </si>
  <si>
    <t xml:space="preserve"> - обрабатывающие производства</t>
  </si>
  <si>
    <t>Налоги на имущество</t>
  </si>
  <si>
    <t>Общегосударственные вопросы</t>
  </si>
  <si>
    <t xml:space="preserve"> - образование</t>
  </si>
  <si>
    <t xml:space="preserve"> - сельское хозяйство, охота и лесное хозяйство</t>
  </si>
  <si>
    <t xml:space="preserve"> - добыча полезных ископаемых</t>
  </si>
  <si>
    <t xml:space="preserve"> - производство и распределение электроэнергии, газа и воды</t>
  </si>
  <si>
    <t xml:space="preserve"> - оптовая и розничная торговля; ремонт автотранспортных средств, мотоциклов, бытовых изделий и предметов личного  пользования</t>
  </si>
  <si>
    <t xml:space="preserve"> - здравоохранение и предоставление социальных услуг</t>
  </si>
  <si>
    <t xml:space="preserve"> - предоставление прочих коммунальных, социальных   и персональных услуг</t>
  </si>
  <si>
    <t xml:space="preserve"> %</t>
  </si>
  <si>
    <t>млн. руб.</t>
  </si>
  <si>
    <r>
      <t>тыс. м</t>
    </r>
    <r>
      <rPr>
        <vertAlign val="superscript"/>
        <sz val="10"/>
        <rFont val="Times New Roman CYR"/>
        <family val="1"/>
        <charset val="204"/>
      </rPr>
      <t>2</t>
    </r>
  </si>
  <si>
    <t>ед./чел.</t>
  </si>
  <si>
    <t>Период ожидания жилья</t>
  </si>
  <si>
    <t xml:space="preserve"> лет</t>
  </si>
  <si>
    <t>Удельный вес населения, нуждающегося в жилье</t>
  </si>
  <si>
    <t>Ввод в действие жилых домов</t>
  </si>
  <si>
    <t>Средняя обеспеченность одного жителя общей площадью</t>
  </si>
  <si>
    <t xml:space="preserve"> - жилищные услуги</t>
  </si>
  <si>
    <t xml:space="preserve"> - водоснабжение</t>
  </si>
  <si>
    <t xml:space="preserve"> - отопление</t>
  </si>
  <si>
    <t xml:space="preserve"> - горячее водоснабжение</t>
  </si>
  <si>
    <t xml:space="preserve"> ед.</t>
  </si>
  <si>
    <t>ед.</t>
  </si>
  <si>
    <t>%</t>
  </si>
  <si>
    <t xml:space="preserve">Показатели социально-экономического развития </t>
  </si>
  <si>
    <t>2.1.</t>
  </si>
  <si>
    <t>3.1.</t>
  </si>
  <si>
    <t xml:space="preserve"> 5.2.</t>
  </si>
  <si>
    <t>6.1.</t>
  </si>
  <si>
    <t>6.2.</t>
  </si>
  <si>
    <t>2.3.</t>
  </si>
  <si>
    <t>1.4.</t>
  </si>
  <si>
    <t>2.2.</t>
  </si>
  <si>
    <t>2.4.</t>
  </si>
  <si>
    <t xml:space="preserve">тыс. руб. </t>
  </si>
  <si>
    <t>3.2.</t>
  </si>
  <si>
    <t>4.1.</t>
  </si>
  <si>
    <t>4.2.</t>
  </si>
  <si>
    <t>тыс. руб</t>
  </si>
  <si>
    <t>5.3.</t>
  </si>
  <si>
    <t xml:space="preserve">Оборот розничной торговли </t>
  </si>
  <si>
    <t xml:space="preserve">Оборот общественного питания </t>
  </si>
  <si>
    <t xml:space="preserve">Объем платных услуг населению </t>
  </si>
  <si>
    <t>6.3.</t>
  </si>
  <si>
    <t>8.1.</t>
  </si>
  <si>
    <t>Доходы от продажи материальных и нематериальных активов</t>
  </si>
  <si>
    <t>Прочие неналоговые доходы</t>
  </si>
  <si>
    <t>10.1.</t>
  </si>
  <si>
    <t>1.6.</t>
  </si>
  <si>
    <t>1.5.</t>
  </si>
  <si>
    <t>1.7.</t>
  </si>
  <si>
    <t>Коэффициент миграционного прироста</t>
  </si>
  <si>
    <t>8.2.</t>
  </si>
  <si>
    <t xml:space="preserve"> Отчет о выполнении муниципальных программ Бокситогорского муниципального района за январь-декабрь 2016 года</t>
  </si>
  <si>
    <t>за январь - декабрь 2016 года</t>
  </si>
  <si>
    <r>
      <t>Мероприятие 8 подпрограммы 2</t>
    </r>
    <r>
      <rPr>
        <sz val="10"/>
        <rFont val="Times New Roman"/>
        <family val="1"/>
        <charset val="204"/>
      </rPr>
      <t xml:space="preserve">   Организация социального обслуживания граждан, в том числе по апробации методик и технологий в части дополнительного профессионального образования муниципальных работников по специальности "гериатрия"</t>
    </r>
  </si>
  <si>
    <r>
      <t>Мероприятие 9 подпрограммы 2</t>
    </r>
    <r>
      <rPr>
        <sz val="10"/>
        <rFont val="Times New Roman"/>
        <family val="1"/>
        <charset val="204"/>
      </rPr>
      <t xml:space="preserve">   Проведение мероприятий по развитию общественной инфраструктуры муниципального значения - приобретение мебели для игровых и учебных комнат</t>
    </r>
  </si>
  <si>
    <t>Проведение работ по адаптации санитарной комнаты в отделении реабилитации детей-иналидов с дневным пребыванием МАУ "Территориальный центр социального обслуживания г.Пикалево"</t>
  </si>
  <si>
    <t>Средсва бюджета Ленинградской области</t>
  </si>
  <si>
    <r>
      <t xml:space="preserve">мероприятие 1.2.1. </t>
    </r>
    <r>
      <rPr>
        <sz val="10"/>
        <rFont val="Times New Roman"/>
        <family val="1"/>
        <charset val="204"/>
      </rPr>
      <t>Укрепление материально-технической базы образовательных организаций дошкольного образования</t>
    </r>
  </si>
  <si>
    <r>
      <t xml:space="preserve">мероприятие 2.2.1. </t>
    </r>
    <r>
      <rPr>
        <sz val="10"/>
        <rFont val="Times New Roman"/>
        <family val="1"/>
        <charset val="204"/>
      </rPr>
      <t>Укрепление материально-технической базы муниципальных общеобразовательных организаций</t>
    </r>
  </si>
  <si>
    <r>
      <t xml:space="preserve">Мероприятие 2.2.3. </t>
    </r>
    <r>
      <rPr>
        <sz val="10"/>
        <rFont val="Times New Roman"/>
        <family val="1"/>
        <charset val="204"/>
      </rPr>
      <t>Приобретение автобуса для ддоставки учащихся образовательных организаций в плавательный бассейн г. Пикалево</t>
    </r>
  </si>
  <si>
    <r>
      <t xml:space="preserve">мероприятие 4.2.1. </t>
    </r>
    <r>
      <rPr>
        <sz val="10"/>
        <rFont val="Times New Roman"/>
        <family val="1"/>
        <charset val="204"/>
      </rPr>
      <t>Поощрение победителей и лауреатов областных конкурсов в области образования</t>
    </r>
  </si>
  <si>
    <r>
      <t xml:space="preserve">Мероприятие 1  </t>
    </r>
    <r>
      <rPr>
        <sz val="10"/>
        <rFont val="Times New Roman"/>
        <family val="1"/>
        <charset val="204"/>
      </rPr>
      <t>Постановка (снятие) с государсттвенного учета объектов, проведение рыночной оценки объектов</t>
    </r>
  </si>
  <si>
    <r>
      <t xml:space="preserve">Мероприятие </t>
    </r>
    <r>
      <rPr>
        <sz val="10"/>
        <rFont val="Times New Roman"/>
        <family val="1"/>
        <charset val="204"/>
      </rPr>
      <t>Взносы на капитальный ремонт общего имущества многоквартирных домов Бокситогорского муниципального района</t>
    </r>
  </si>
  <si>
    <t xml:space="preserve">Развитие сельского хозяйства на территории Бокситогорского муницицпального района             </t>
  </si>
  <si>
    <t xml:space="preserve">Подпрограмма "Устойчивое развитие сельских территорий Бокситогорского района Ленинградской области на 2014-2017 годы и на период до 2020года"
</t>
  </si>
  <si>
    <t>Обеспечено своевременное и в полном объеме выполнение обязательства по предоставлению поселениям района дотации на выравнивание уровня бюджетной обеспеченности за счет средств областного бюджета. Дотация на выравнивание уровня бюджетной обеспеченности за счет средств бюджета БМР предоставлена не в полном объеме бюджету Радогощинского СП из-за недостаточности доходной базы  бюджета БМР</t>
  </si>
  <si>
    <t>Своевременное финансирование принятых расходных  обязательств  поселений обеспечено. Поселениям средства из бюджета БМР выделены в соответствии с обращениями ОМСУ поселения.</t>
  </si>
  <si>
    <t>Муниципальный долг по Бокситогорскому муниципальному району на 01.01.2017 года отсутствует.</t>
  </si>
  <si>
    <t>Обеспечено отсутствие задолженности.</t>
  </si>
  <si>
    <t>Подпрограмма 1 "Молодежь Бокситогорского муниципального района."</t>
  </si>
  <si>
    <t>Подпрограмма 2 "Культура Бокситогорского муниципального района"</t>
  </si>
  <si>
    <t>Подпрограмма 3 "Развитие физической культуры и спорта в Бокситогорском муниципальном районе"</t>
  </si>
  <si>
    <t>Подпрограмма 1 "Создание условий для эффективного выполнения органами местного самоуправления своих полномочий"</t>
  </si>
  <si>
    <t xml:space="preserve">Подпрограмма 2 Развитие системы защиты прав потребителей в Бокситогорском муниципальном районе Ленинградской области </t>
  </si>
  <si>
    <t>Подпрограмма 3 "Общество и власть"</t>
  </si>
  <si>
    <t xml:space="preserve">Энергосбережение и повышение энергетической эффективности Бокситогорского муниципального района на 2010-2015 годы и период до 2020 года                           </t>
  </si>
  <si>
    <t>Мероприятия по энергосбережению и энергетической эффективности в отраслях социально-культурной сферы</t>
  </si>
  <si>
    <r>
      <t xml:space="preserve">Мероприятие 4. </t>
    </r>
    <r>
      <rPr>
        <sz val="10"/>
        <rFont val="Times New Roman"/>
        <family val="1"/>
        <charset val="204"/>
      </rPr>
      <t>Содержание автомобильных дорог местного значения, расположенных в границах Бокситогорского городского поселения</t>
    </r>
  </si>
  <si>
    <r>
      <t xml:space="preserve">Мероприятие 5. </t>
    </r>
    <r>
      <rPr>
        <sz val="10"/>
        <rFont val="Times New Roman"/>
        <family val="1"/>
        <charset val="204"/>
      </rPr>
      <t>Приобретение техники по лизингу (платежи, взносы, возвраты)</t>
    </r>
  </si>
  <si>
    <t xml:space="preserve"> 2016 года отчет</t>
  </si>
  <si>
    <t xml:space="preserve">  за январь - декабрь 2016 г.</t>
  </si>
  <si>
    <t>материалы строительные нерудные</t>
  </si>
  <si>
    <t>2685,2 / 77,5</t>
  </si>
  <si>
    <t>76,6 / 98,7</t>
  </si>
  <si>
    <t>3920,5 / 238,3</t>
  </si>
  <si>
    <t>96,8 / 181,9</t>
  </si>
  <si>
    <t>299,2 / 1</t>
  </si>
  <si>
    <t>93,5 / 65,1</t>
  </si>
  <si>
    <t>79,1</t>
  </si>
  <si>
    <t>Акцизы</t>
  </si>
  <si>
    <t>Плата за негативное воздействие на окружающую среду</t>
  </si>
  <si>
    <t>279 / 627</t>
  </si>
  <si>
    <t>42 / 83</t>
  </si>
  <si>
    <t>83,8 / 75,4</t>
  </si>
  <si>
    <t>Задолженность на последнюю дату</t>
  </si>
  <si>
    <t>млн.руб.</t>
  </si>
  <si>
    <t>Приложение №1</t>
  </si>
  <si>
    <t>Ед. изм.</t>
  </si>
  <si>
    <t>1. Демографические показатели</t>
  </si>
  <si>
    <t>Число умерших, всего</t>
  </si>
  <si>
    <t>в том числе:</t>
  </si>
  <si>
    <t xml:space="preserve">в том числе: </t>
  </si>
  <si>
    <t>тонн</t>
  </si>
  <si>
    <t>в том числе по видам экономической деятельности:</t>
  </si>
  <si>
    <t>Доходы от оказания платных услуг и компенсации затрат государства</t>
  </si>
  <si>
    <t>Общий коэффициент рождаемости</t>
  </si>
  <si>
    <t>Общий коэффициент смертности</t>
  </si>
  <si>
    <t>Коэффициент естественного прироста</t>
  </si>
  <si>
    <t>Объем отгруженных товаров собственного производства, выполненных работ и услуг (РАЗДЕЛ С: Добыча полезных ископаемых + РАЗДЕЛ D: Обрабатывающие производства + РАЗДЕЛ Е: Производство и распределение электроэнергии, газа и воды)</t>
  </si>
  <si>
    <t>Объем продукции сельского хозяйства в хозяйствах всех категорий</t>
  </si>
  <si>
    <t>Расходы бюджета - всего</t>
  </si>
  <si>
    <t>Бюджетная обеспеченность по расходам на 1 жителя муниципального района</t>
  </si>
  <si>
    <t>Бюджетная обеспеченность по доходам на 1 жителя муниципального района</t>
  </si>
  <si>
    <t>Доля расходов бюджета на содержание жилищно-коммунального хозяйства</t>
  </si>
  <si>
    <t>Уровень собираемости жилищно-коммунальных платежей от населения</t>
  </si>
  <si>
    <t>Число семей, получающих субсидии</t>
  </si>
  <si>
    <t>Число граждан, пользующихся льготами по оплате жилищно-коммунальных услуг</t>
  </si>
  <si>
    <t>Сумма начисленных субсидий по оплате жилищно-коммунальных услуг</t>
  </si>
  <si>
    <t>Сумма начисленных льгот по оплате жилищно-коммунальных услуг</t>
  </si>
  <si>
    <t>6.4.</t>
  </si>
  <si>
    <t xml:space="preserve">Объем работ по виду деятельности "строительство" </t>
  </si>
  <si>
    <t>федеральный бюджет</t>
  </si>
  <si>
    <t>областной бюджет</t>
  </si>
  <si>
    <t>местный бюджет</t>
  </si>
  <si>
    <t>прочие источники</t>
  </si>
  <si>
    <t>1.8.</t>
  </si>
  <si>
    <t xml:space="preserve">Миграционный прирост (убыль) </t>
  </si>
  <si>
    <t>Численность постоянного населения (на начало года) - всего</t>
  </si>
  <si>
    <t>Национальная оборона</t>
  </si>
  <si>
    <t>Национальная безопасность и правоохранительная деятельность</t>
  </si>
  <si>
    <t>Национальная экономика</t>
  </si>
  <si>
    <t>Жилищно-коммунальное хозяйство</t>
  </si>
  <si>
    <t>Образование</t>
  </si>
  <si>
    <t>Социальная политика</t>
  </si>
  <si>
    <t>темп роста к соответствующему периоду предыдущего года, %</t>
  </si>
  <si>
    <t>Число родившихся, всего</t>
  </si>
  <si>
    <t>Производство основных важнейших видов продукции в натуральном выражении (подразделы DA, DB, DC, DD  и т.д.)</t>
  </si>
  <si>
    <t xml:space="preserve"> 5.1.</t>
  </si>
  <si>
    <t xml:space="preserve">Среднесписочная численность работников - всего </t>
  </si>
  <si>
    <t>Уровень зарегистрированной безработицы от экономически активного населения на конец периода</t>
  </si>
  <si>
    <t>Ввод новых рабочих мест на предприятиях и организациях  - всего</t>
  </si>
  <si>
    <t>Среднемесячная номинальная начисленная заработная плата   в расчете на 1 работника - всего</t>
  </si>
  <si>
    <t>Объем инвестиций в основной капитал  - всего</t>
  </si>
  <si>
    <t xml:space="preserve"> - овощи (открытого и закрытого грунта)</t>
  </si>
  <si>
    <t>6.5.</t>
  </si>
  <si>
    <t>руб./чел.</t>
  </si>
  <si>
    <t xml:space="preserve"> кв. м/чел</t>
  </si>
  <si>
    <t>собственные средства организаций</t>
  </si>
  <si>
    <t xml:space="preserve"> в том числе: </t>
  </si>
  <si>
    <t>Объем инвестиций в основной капитал по источникам финансирования -  всего</t>
  </si>
  <si>
    <t>10. Жилищно-коммунальное хозяйство</t>
  </si>
  <si>
    <t>8. Бюджет муниципального образования                                                                                                         ( по муниципальному району - консолидированный бюджет)</t>
  </si>
  <si>
    <t>Доходы от использования имущества, находящегося в государственной и муниципальной собственности</t>
  </si>
  <si>
    <t>Налоги на совокупный доход</t>
  </si>
  <si>
    <t>Охрана окружающей среды</t>
  </si>
  <si>
    <t>Налоговые доходы:</t>
  </si>
  <si>
    <t>Государственная пошлина</t>
  </si>
  <si>
    <t>Неналоговые доходы:</t>
  </si>
  <si>
    <t>чел. на 1000 насел.</t>
  </si>
  <si>
    <r>
      <t xml:space="preserve">                                      2. Труд и заработная плата      (</t>
    </r>
    <r>
      <rPr>
        <b/>
        <sz val="10"/>
        <rFont val="Times New Roman CYR"/>
        <family val="1"/>
        <charset val="204"/>
      </rPr>
      <t>по крупным и средним организациям</t>
    </r>
    <r>
      <rPr>
        <b/>
        <sz val="12"/>
        <rFont val="Times New Roman CYR"/>
        <family val="1"/>
        <charset val="204"/>
      </rPr>
      <t>)</t>
    </r>
  </si>
  <si>
    <r>
      <t xml:space="preserve">                                   3. Промышленное производство  (</t>
    </r>
    <r>
      <rPr>
        <b/>
        <sz val="10"/>
        <rFont val="Times New Roman CYR"/>
        <family val="1"/>
        <charset val="204"/>
      </rPr>
      <t>по крупным и средним организациям)</t>
    </r>
  </si>
  <si>
    <r>
      <t xml:space="preserve">                                       5. Потребительский рынок          </t>
    </r>
    <r>
      <rPr>
        <b/>
        <sz val="10"/>
        <rFont val="Times New Roman CYR"/>
        <family val="1"/>
        <charset val="204"/>
      </rPr>
      <t>(по крупным и средним организациям)</t>
    </r>
  </si>
  <si>
    <r>
      <t xml:space="preserve">                   7. Финансы </t>
    </r>
    <r>
      <rPr>
        <b/>
        <sz val="10"/>
        <rFont val="Times New Roman CYR"/>
        <family val="1"/>
        <charset val="204"/>
      </rPr>
      <t>(по крупным и средним организациям)</t>
    </r>
  </si>
  <si>
    <t>Штрафы, санкции, возмещение ущерба</t>
  </si>
  <si>
    <t>из нее: по видам  экономической деятельности</t>
  </si>
  <si>
    <t>Безвозмездные поступления от других  бюджетов бюджетной системы Российской Федерации</t>
  </si>
  <si>
    <t>Сальдированный финансовый результат деятельности организаций - всего</t>
  </si>
  <si>
    <t xml:space="preserve"> - кредиторская (в т.ч. просроченная)</t>
  </si>
  <si>
    <r>
      <t xml:space="preserve">Планируемый объем финансирования </t>
    </r>
    <r>
      <rPr>
        <b/>
        <sz val="10"/>
        <rFont val="Times New Roman"/>
        <family val="1"/>
        <charset val="204"/>
      </rPr>
      <t xml:space="preserve">
на 2016 год (тыс. руб.)</t>
    </r>
  </si>
  <si>
    <r>
      <t>Мероприятие 2 подпрограммы 1</t>
    </r>
    <r>
      <rPr>
        <sz val="10"/>
        <rFont val="Times New Roman"/>
        <family val="1"/>
        <charset val="204"/>
      </rPr>
      <t xml:space="preserve"> Доплаты к пенсиям муниципальных служащих </t>
    </r>
  </si>
  <si>
    <r>
      <t>Мероприятие 3 подпрограммы 1</t>
    </r>
    <r>
      <rPr>
        <sz val="10"/>
        <rFont val="Times New Roman"/>
        <family val="1"/>
        <charset val="204"/>
      </rPr>
      <t xml:space="preserve"> Предоставление единовременной денежной выплаты на проведение капитального ремонта индивидуальных жилых домов</t>
    </r>
  </si>
  <si>
    <r>
      <t>Мероприятие 4 подпрограммы 1</t>
    </r>
    <r>
      <rPr>
        <sz val="10"/>
        <rFont val="Times New Roman"/>
        <family val="1"/>
        <charset val="204"/>
      </rPr>
      <t xml:space="preserve"> Обеспечение равной доступности услуг общественного транспорта на территории Бокситогорского муниципального района Ленинградской области для отдельных категорий граждан, оказание мер социальной  поддержки которым относится к ведению Российской Федерации и Ленинградской области  </t>
    </r>
  </si>
  <si>
    <r>
      <t>Мероприятие 5 подпрограммы 1</t>
    </r>
    <r>
      <rPr>
        <sz val="10"/>
        <rFont val="Times New Roman"/>
        <family val="1"/>
        <charset val="204"/>
      </rPr>
      <t xml:space="preserve">  Обеспечение мер социальной поддержки отдельных категорий инвалидов, проживающих в Бокситогорском районе Ленинградской области, в части предоставления бесплатного проезда в автомобильном транспорте общего пользования городского и пригородного сообщения </t>
    </r>
  </si>
  <si>
    <r>
      <t>Мероприятие 6 подпрограммы 1</t>
    </r>
    <r>
      <rPr>
        <sz val="10"/>
        <rFont val="Times New Roman"/>
        <family val="1"/>
        <charset val="204"/>
      </rPr>
      <t xml:space="preserve"> Обеспечение равной доступности услуг общественного транспорта на территории Бокситогорского муниципального района Ленинградской области для отдельных категорий граждан, оказание мер социальной  поддержки которым осуществляется за счет средств бюджета Санкт-Петербурга</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</si>
</sst>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
    <numFmt numFmtId="178" formatCode="0.0"/>
  </numFmts>
  <fonts count="37" x14ac:knownFonts="1">
    <font>
      <sz val="10"/>
      <name val="Arial Cyr"/>
      <charset val="204"/>
    </font>
    <font>
      <sz val="10"/>
      <name val="Arial Cyr"/>
      <charset val="204"/>
    </font>
    <font>
      <sz val="10"/>
      <name val="Times New Roman CYR"/>
      <family val="1"/>
      <charset val="204"/>
    </font>
    <font>
      <b/>
      <sz val="12"/>
      <name val="Times New Roman CYR"/>
      <family val="1"/>
      <charset val="204"/>
    </font>
    <font>
      <sz val="10"/>
      <color indexed="8"/>
      <name val="MS Sans Serif"/>
      <family val="2"/>
      <charset val="204"/>
    </font>
    <font>
      <sz val="10"/>
      <color indexed="8"/>
      <name val="Times New Roman CYR"/>
      <family val="1"/>
      <charset val="204"/>
    </font>
    <font>
      <vertAlign val="superscript"/>
      <sz val="10"/>
      <name val="Times New Roman CYR"/>
      <family val="1"/>
      <charset val="204"/>
    </font>
    <font>
      <b/>
      <sz val="16"/>
      <name val="Times New Roman CYR"/>
      <family val="1"/>
      <charset val="204"/>
    </font>
    <font>
      <sz val="10"/>
      <color indexed="8"/>
      <name val="Times New Roman CE"/>
      <family val="1"/>
      <charset val="238"/>
    </font>
    <font>
      <sz val="10"/>
      <name val="Times New Roman CYR"/>
      <charset val="204"/>
    </font>
    <font>
      <sz val="10"/>
      <color indexed="8"/>
      <name val="Times New Roman"/>
      <family val="1"/>
      <charset val="204"/>
    </font>
    <font>
      <b/>
      <sz val="12"/>
      <name val="Arial Cyr"/>
      <charset val="204"/>
    </font>
    <font>
      <i/>
      <sz val="10"/>
      <name val="Times New Roman CYR"/>
      <charset val="204"/>
    </font>
    <font>
      <b/>
      <i/>
      <u/>
      <sz val="12"/>
      <name val="Times New Roman CYR"/>
      <charset val="204"/>
    </font>
    <font>
      <sz val="10"/>
      <name val="Times New Roman"/>
      <family val="1"/>
      <charset val="204"/>
    </font>
    <font>
      <b/>
      <sz val="12"/>
      <name val="Times New Roman"/>
      <family val="1"/>
      <charset val="204"/>
    </font>
    <font>
      <sz val="12"/>
      <name val="Times New Roman"/>
      <family val="1"/>
      <charset val="204"/>
    </font>
    <font>
      <sz val="9"/>
      <name val="Times New Roman CYR"/>
      <family val="1"/>
      <charset val="204"/>
    </font>
    <font>
      <b/>
      <sz val="11"/>
      <name val="Times New Roman CYR"/>
      <family val="1"/>
      <charset val="204"/>
    </font>
    <font>
      <b/>
      <sz val="11"/>
      <name val="Arial Cyr"/>
      <charset val="204"/>
    </font>
    <font>
      <b/>
      <sz val="8"/>
      <name val="Times New Roman CYR"/>
      <family val="1"/>
      <charset val="204"/>
    </font>
    <font>
      <sz val="11"/>
      <color indexed="62"/>
      <name val="Calibri"/>
      <family val="2"/>
      <charset val="204"/>
    </font>
    <font>
      <b/>
      <sz val="10"/>
      <name val="Times New Roman CYR"/>
      <family val="1"/>
      <charset val="204"/>
    </font>
    <font>
      <sz val="14"/>
      <name val="Times New Roman CYR"/>
      <family val="1"/>
      <charset val="204"/>
    </font>
    <font>
      <i/>
      <sz val="10"/>
      <name val="Times New Roman CYR"/>
      <family val="1"/>
      <charset val="204"/>
    </font>
    <font>
      <b/>
      <sz val="10"/>
      <name val="Times New Roman CYR"/>
      <charset val="204"/>
    </font>
    <font>
      <u/>
      <sz val="10"/>
      <color indexed="12"/>
      <name val="Arial Cyr"/>
      <charset val="204"/>
    </font>
    <font>
      <sz val="11"/>
      <name val="Times New Roman"/>
      <family val="1"/>
      <charset val="204"/>
    </font>
    <font>
      <b/>
      <sz val="11"/>
      <name val="Times New Roman"/>
      <family val="1"/>
      <charset val="204"/>
    </font>
    <font>
      <b/>
      <sz val="14"/>
      <name val="Times New Roman"/>
      <family val="1"/>
      <charset val="204"/>
    </font>
    <font>
      <b/>
      <sz val="10"/>
      <name val="Times New Roman"/>
      <family val="1"/>
      <charset val="204"/>
    </font>
    <font>
      <b/>
      <i/>
      <sz val="10"/>
      <name val="Times New Roman"/>
      <family val="1"/>
      <charset val="204"/>
    </font>
    <font>
      <b/>
      <sz val="10"/>
      <name val="Arial Cyr"/>
      <charset val="204"/>
    </font>
    <font>
      <sz val="9"/>
      <name val="Times New Roman"/>
      <family val="1"/>
      <charset val="204"/>
    </font>
    <font>
      <b/>
      <sz val="9"/>
      <name val="Times New Roman"/>
      <family val="1"/>
      <charset val="204"/>
    </font>
    <font>
      <b/>
      <sz val="14"/>
      <color indexed="62"/>
      <name val="Times New Roman"/>
      <family val="1"/>
      <charset val="204"/>
    </font>
    <font>
      <sz val="8"/>
      <name val="Times New Roman"/>
      <family val="1"/>
      <charset val="204"/>
    </font>
  </fonts>
  <fills count="6">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indexed="47"/>
        <bgColor indexed="64"/>
      </patternFill>
    </fill>
    <fill>
      <patternFill patternType="solid">
        <fgColor indexed="15"/>
        <bgColor indexed="64"/>
      </patternFill>
    </fill>
  </fills>
  <borders count="8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style="medium">
        <color indexed="64"/>
      </top>
      <bottom/>
      <diagonal/>
    </border>
    <border>
      <left style="thin">
        <color indexed="64"/>
      </left>
      <right style="thick">
        <color indexed="64"/>
      </right>
      <top/>
      <bottom/>
      <diagonal/>
    </border>
    <border>
      <left style="thin">
        <color indexed="64"/>
      </left>
      <right style="thick">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style="thick">
        <color indexed="64"/>
      </left>
      <right style="thin">
        <color indexed="64"/>
      </right>
      <top/>
      <bottom/>
      <diagonal/>
    </border>
    <border>
      <left style="thick">
        <color indexed="64"/>
      </left>
      <right style="thin">
        <color indexed="64"/>
      </right>
      <top style="medium">
        <color indexed="64"/>
      </top>
      <bottom/>
      <diagonal/>
    </border>
    <border>
      <left style="thick">
        <color indexed="64"/>
      </left>
      <right style="thin">
        <color indexed="64"/>
      </right>
      <top/>
      <bottom style="medium">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n">
        <color indexed="64"/>
      </right>
      <top/>
      <bottom style="thick">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n">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right style="thin">
        <color indexed="64"/>
      </right>
      <top style="thin">
        <color indexed="64"/>
      </top>
      <bottom/>
      <diagonal/>
    </border>
    <border>
      <left/>
      <right style="thin">
        <color indexed="64"/>
      </right>
      <top/>
      <bottom/>
      <diagonal/>
    </border>
    <border>
      <left style="thick">
        <color indexed="64"/>
      </left>
      <right style="thin">
        <color indexed="64"/>
      </right>
      <top style="thick">
        <color indexed="64"/>
      </top>
      <bottom/>
      <diagonal/>
    </border>
  </borders>
  <cellStyleXfs count="5">
    <xf numFmtId="0" fontId="0" fillId="0" borderId="0"/>
    <xf numFmtId="0" fontId="26" fillId="0" borderId="0" applyNumberFormat="0" applyFill="0" applyBorder="0" applyAlignment="0" applyProtection="0">
      <alignment vertical="top"/>
      <protection locked="0"/>
    </xf>
    <xf numFmtId="0" fontId="4" fillId="0" borderId="0"/>
    <xf numFmtId="0" fontId="4" fillId="0" borderId="0"/>
    <xf numFmtId="0" fontId="4" fillId="0" borderId="0"/>
  </cellStyleXfs>
  <cellXfs count="420">
    <xf numFmtId="0" fontId="0" fillId="0" borderId="0" xfId="0"/>
    <xf numFmtId="0" fontId="16" fillId="0" borderId="0" xfId="0" applyFont="1" applyBorder="1" applyAlignment="1">
      <alignment horizontal="left"/>
    </xf>
    <xf numFmtId="0" fontId="30" fillId="0" borderId="1" xfId="0" applyFont="1" applyBorder="1" applyAlignment="1">
      <alignment horizontal="center" vertical="top" wrapText="1"/>
    </xf>
    <xf numFmtId="0" fontId="0" fillId="0" borderId="0" xfId="0" applyAlignment="1">
      <alignment vertical="center"/>
    </xf>
    <xf numFmtId="0" fontId="34" fillId="0" borderId="1" xfId="0" applyFont="1" applyBorder="1" applyAlignment="1">
      <alignment horizontal="center" vertical="top" wrapText="1"/>
    </xf>
    <xf numFmtId="49" fontId="30" fillId="0" borderId="1" xfId="1" applyNumberFormat="1" applyFont="1" applyBorder="1" applyAlignment="1" applyProtection="1">
      <alignment horizontal="center" vertical="top" wrapText="1"/>
    </xf>
    <xf numFmtId="0" fontId="14" fillId="0" borderId="2" xfId="0" applyFont="1" applyBorder="1" applyAlignment="1">
      <alignment horizontal="center" vertical="top" wrapText="1"/>
    </xf>
    <xf numFmtId="0" fontId="30" fillId="2" borderId="3" xfId="0" applyFont="1" applyFill="1" applyBorder="1" applyAlignment="1">
      <alignment vertical="top" wrapText="1"/>
    </xf>
    <xf numFmtId="176" fontId="30" fillId="2" borderId="3" xfId="0" applyNumberFormat="1" applyFont="1" applyFill="1" applyBorder="1" applyAlignment="1">
      <alignment horizontal="center" vertical="center" wrapText="1"/>
    </xf>
    <xf numFmtId="178" fontId="30" fillId="2" borderId="4" xfId="0" applyNumberFormat="1" applyFont="1" applyFill="1" applyBorder="1" applyAlignment="1">
      <alignment horizontal="center" vertical="center" wrapText="1"/>
    </xf>
    <xf numFmtId="0" fontId="1" fillId="0" borderId="0" xfId="0" applyFont="1" applyFill="1"/>
    <xf numFmtId="0" fontId="30" fillId="2" borderId="5" xfId="0" applyFont="1" applyFill="1" applyBorder="1" applyAlignment="1">
      <alignment vertical="top" wrapText="1"/>
    </xf>
    <xf numFmtId="176" fontId="30" fillId="2" borderId="5" xfId="0" applyNumberFormat="1" applyFont="1" applyFill="1" applyBorder="1" applyAlignment="1">
      <alignment horizontal="center" vertical="center" wrapText="1"/>
    </xf>
    <xf numFmtId="178" fontId="30" fillId="2" borderId="6" xfId="0" applyNumberFormat="1" applyFont="1" applyFill="1" applyBorder="1" applyAlignment="1">
      <alignment horizontal="center" vertical="center" wrapText="1"/>
    </xf>
    <xf numFmtId="176" fontId="30" fillId="2" borderId="5" xfId="0" applyNumberFormat="1" applyFont="1" applyFill="1" applyBorder="1" applyAlignment="1">
      <alignment horizontal="center" vertical="center"/>
    </xf>
    <xf numFmtId="0" fontId="30" fillId="2" borderId="7" xfId="0" applyFont="1" applyFill="1" applyBorder="1" applyAlignment="1">
      <alignment vertical="top" wrapText="1"/>
    </xf>
    <xf numFmtId="176" fontId="30" fillId="2" borderId="7" xfId="0" applyNumberFormat="1" applyFont="1" applyFill="1" applyBorder="1" applyAlignment="1">
      <alignment horizontal="center" vertical="center" wrapText="1"/>
    </xf>
    <xf numFmtId="178" fontId="30" fillId="2" borderId="8" xfId="0" applyNumberFormat="1" applyFont="1" applyFill="1" applyBorder="1" applyAlignment="1">
      <alignment horizontal="center" vertical="center" wrapText="1"/>
    </xf>
    <xf numFmtId="0" fontId="31" fillId="0" borderId="9" xfId="0" applyFont="1" applyFill="1" applyBorder="1" applyAlignment="1">
      <alignment vertical="top" wrapText="1"/>
    </xf>
    <xf numFmtId="176" fontId="31" fillId="0" borderId="9" xfId="0" applyNumberFormat="1" applyFont="1" applyFill="1" applyBorder="1" applyAlignment="1">
      <alignment horizontal="center" vertical="center" wrapText="1"/>
    </xf>
    <xf numFmtId="178" fontId="31" fillId="0" borderId="10" xfId="0" applyNumberFormat="1" applyFont="1" applyFill="1" applyBorder="1" applyAlignment="1">
      <alignment horizontal="center" vertical="center" wrapText="1"/>
    </xf>
    <xf numFmtId="0" fontId="0" fillId="0" borderId="0" xfId="0" applyFill="1"/>
    <xf numFmtId="0" fontId="14" fillId="0" borderId="5" xfId="0" applyFont="1" applyFill="1" applyBorder="1" applyAlignment="1">
      <alignment vertical="top" wrapText="1"/>
    </xf>
    <xf numFmtId="176" fontId="14" fillId="0" borderId="5" xfId="0" applyNumberFormat="1" applyFont="1" applyFill="1" applyBorder="1" applyAlignment="1">
      <alignment horizontal="center" vertical="center" wrapText="1"/>
    </xf>
    <xf numFmtId="178" fontId="14" fillId="0" borderId="6" xfId="0" applyNumberFormat="1" applyFont="1" applyFill="1" applyBorder="1" applyAlignment="1">
      <alignment horizontal="center" vertical="center" wrapText="1"/>
    </xf>
    <xf numFmtId="0" fontId="31" fillId="0" borderId="5" xfId="0" applyFont="1" applyFill="1" applyBorder="1" applyAlignment="1">
      <alignment vertical="top" wrapText="1"/>
    </xf>
    <xf numFmtId="176" fontId="31" fillId="0" borderId="5" xfId="0" applyNumberFormat="1" applyFont="1" applyFill="1" applyBorder="1" applyAlignment="1">
      <alignment horizontal="center" vertical="center" wrapText="1"/>
    </xf>
    <xf numFmtId="178" fontId="31" fillId="0" borderId="6" xfId="0" applyNumberFormat="1" applyFont="1" applyFill="1" applyBorder="1" applyAlignment="1">
      <alignment horizontal="center" vertical="center" wrapText="1"/>
    </xf>
    <xf numFmtId="0" fontId="31" fillId="0" borderId="5" xfId="0" applyFont="1" applyFill="1" applyBorder="1" applyAlignment="1">
      <alignment vertical="center" wrapText="1"/>
    </xf>
    <xf numFmtId="0" fontId="14" fillId="0" borderId="11" xfId="0" applyFont="1" applyFill="1" applyBorder="1" applyAlignment="1">
      <alignment vertical="top" wrapText="1"/>
    </xf>
    <xf numFmtId="176" fontId="14" fillId="0" borderId="11" xfId="0" applyNumberFormat="1" applyFont="1" applyFill="1" applyBorder="1" applyAlignment="1">
      <alignment horizontal="center" vertical="center" wrapText="1"/>
    </xf>
    <xf numFmtId="178" fontId="14" fillId="0" borderId="12" xfId="0" applyNumberFormat="1" applyFont="1" applyFill="1" applyBorder="1" applyAlignment="1">
      <alignment horizontal="center" vertical="center" wrapText="1"/>
    </xf>
    <xf numFmtId="0" fontId="31" fillId="0" borderId="3" xfId="0" applyFont="1" applyFill="1" applyBorder="1" applyAlignment="1">
      <alignment vertical="center" wrapText="1"/>
    </xf>
    <xf numFmtId="176" fontId="31" fillId="0" borderId="3" xfId="0" applyNumberFormat="1" applyFont="1" applyFill="1" applyBorder="1" applyAlignment="1">
      <alignment horizontal="center" vertical="center" wrapText="1"/>
    </xf>
    <xf numFmtId="178" fontId="31" fillId="0" borderId="4" xfId="0" applyNumberFormat="1" applyFont="1" applyFill="1" applyBorder="1" applyAlignment="1">
      <alignment horizontal="center" vertical="center" wrapText="1"/>
    </xf>
    <xf numFmtId="0" fontId="14" fillId="0" borderId="7" xfId="0" applyFont="1" applyFill="1" applyBorder="1" applyAlignment="1">
      <alignment vertical="top" wrapText="1"/>
    </xf>
    <xf numFmtId="176" fontId="14" fillId="0" borderId="7" xfId="0" applyNumberFormat="1" applyFont="1" applyFill="1" applyBorder="1" applyAlignment="1">
      <alignment horizontal="center" vertical="center" wrapText="1"/>
    </xf>
    <xf numFmtId="178" fontId="14" fillId="0" borderId="8" xfId="0" applyNumberFormat="1" applyFont="1" applyFill="1" applyBorder="1" applyAlignment="1">
      <alignment horizontal="center" vertical="center" wrapText="1"/>
    </xf>
    <xf numFmtId="0" fontId="31" fillId="0" borderId="9" xfId="0" applyFont="1" applyFill="1" applyBorder="1" applyAlignment="1">
      <alignment vertical="center" wrapText="1"/>
    </xf>
    <xf numFmtId="0" fontId="31" fillId="0" borderId="6" xfId="0" applyFont="1" applyFill="1" applyBorder="1" applyAlignment="1">
      <alignment horizontal="center" vertical="center" wrapText="1"/>
    </xf>
    <xf numFmtId="0" fontId="14" fillId="0" borderId="6" xfId="0" applyFont="1" applyFill="1" applyBorder="1" applyAlignment="1">
      <alignment horizontal="center" vertical="center" wrapText="1"/>
    </xf>
    <xf numFmtId="0" fontId="14" fillId="0" borderId="5" xfId="0" applyFont="1" applyFill="1" applyBorder="1" applyAlignment="1">
      <alignment vertical="center" wrapText="1"/>
    </xf>
    <xf numFmtId="3" fontId="14" fillId="0" borderId="5" xfId="0" applyNumberFormat="1" applyFont="1" applyFill="1" applyBorder="1" applyAlignment="1">
      <alignment horizontal="center" vertical="center" wrapText="1"/>
    </xf>
    <xf numFmtId="176" fontId="30" fillId="2" borderId="3" xfId="0" applyNumberFormat="1" applyFont="1" applyFill="1" applyBorder="1" applyAlignment="1">
      <alignment horizontal="center" vertical="center"/>
    </xf>
    <xf numFmtId="0" fontId="30" fillId="2" borderId="4" xfId="0" applyFont="1" applyFill="1" applyBorder="1" applyAlignment="1">
      <alignment horizontal="center" vertical="center" wrapText="1"/>
    </xf>
    <xf numFmtId="0" fontId="30" fillId="2" borderId="8" xfId="0" applyFont="1" applyFill="1" applyBorder="1" applyAlignment="1">
      <alignment horizontal="center" vertical="center" wrapText="1"/>
    </xf>
    <xf numFmtId="176" fontId="14" fillId="0" borderId="5" xfId="0" applyNumberFormat="1" applyFont="1" applyFill="1" applyBorder="1" applyAlignment="1">
      <alignment horizontal="center" vertical="top" wrapText="1"/>
    </xf>
    <xf numFmtId="0" fontId="30" fillId="2" borderId="3" xfId="0" applyFont="1" applyFill="1" applyBorder="1" applyAlignment="1">
      <alignment vertical="center" wrapText="1"/>
    </xf>
    <xf numFmtId="0" fontId="30" fillId="2" borderId="6" xfId="0" applyFont="1" applyFill="1" applyBorder="1" applyAlignment="1">
      <alignment horizontal="center" vertical="center" wrapText="1"/>
    </xf>
    <xf numFmtId="0" fontId="31" fillId="0" borderId="3" xfId="0" applyFont="1" applyFill="1" applyBorder="1" applyAlignment="1">
      <alignment vertical="top" wrapText="1"/>
    </xf>
    <xf numFmtId="0" fontId="28" fillId="3" borderId="13" xfId="0" applyFont="1" applyFill="1" applyBorder="1" applyAlignment="1">
      <alignment vertical="top" wrapText="1"/>
    </xf>
    <xf numFmtId="176" fontId="28" fillId="3" borderId="13" xfId="0" applyNumberFormat="1" applyFont="1" applyFill="1" applyBorder="1" applyAlignment="1">
      <alignment horizontal="center" vertical="center" wrapText="1"/>
    </xf>
    <xf numFmtId="0" fontId="28" fillId="3" borderId="5" xfId="0" applyFont="1" applyFill="1" applyBorder="1" applyAlignment="1">
      <alignment vertical="top" wrapText="1"/>
    </xf>
    <xf numFmtId="176" fontId="28" fillId="3" borderId="5" xfId="0" applyNumberFormat="1" applyFont="1" applyFill="1" applyBorder="1" applyAlignment="1">
      <alignment horizontal="center" vertical="center" wrapText="1"/>
    </xf>
    <xf numFmtId="0" fontId="28" fillId="3" borderId="6" xfId="0" applyFont="1" applyFill="1" applyBorder="1" applyAlignment="1">
      <alignment horizontal="center" vertical="center" wrapText="1"/>
    </xf>
    <xf numFmtId="0" fontId="28" fillId="3" borderId="11" xfId="0" applyFont="1" applyFill="1" applyBorder="1" applyAlignment="1">
      <alignment vertical="top" wrapText="1"/>
    </xf>
    <xf numFmtId="176" fontId="28" fillId="3" borderId="11" xfId="0" applyNumberFormat="1" applyFont="1" applyFill="1" applyBorder="1" applyAlignment="1">
      <alignment horizontal="center" vertical="center" wrapText="1"/>
    </xf>
    <xf numFmtId="0" fontId="28" fillId="3" borderId="12" xfId="0" applyFont="1" applyFill="1" applyBorder="1" applyAlignment="1">
      <alignment horizontal="center" vertical="center" wrapText="1"/>
    </xf>
    <xf numFmtId="0" fontId="28" fillId="3" borderId="14" xfId="0" applyFont="1" applyFill="1" applyBorder="1" applyAlignment="1">
      <alignment vertical="top" wrapText="1"/>
    </xf>
    <xf numFmtId="176" fontId="28" fillId="3" borderId="14" xfId="0" applyNumberFormat="1" applyFont="1" applyFill="1" applyBorder="1" applyAlignment="1">
      <alignment horizontal="center" vertical="center" wrapText="1"/>
    </xf>
    <xf numFmtId="0" fontId="28" fillId="3" borderId="15" xfId="0" applyFont="1" applyFill="1" applyBorder="1" applyAlignment="1">
      <alignment horizontal="center" vertical="center" wrapText="1"/>
    </xf>
    <xf numFmtId="0" fontId="30" fillId="2" borderId="3" xfId="0" applyFont="1" applyFill="1" applyBorder="1" applyAlignment="1">
      <alignment horizontal="center" vertical="center" wrapText="1"/>
    </xf>
    <xf numFmtId="0" fontId="30" fillId="2" borderId="5" xfId="0" applyFont="1" applyFill="1" applyBorder="1" applyAlignment="1">
      <alignment horizontal="center" vertical="center" wrapText="1"/>
    </xf>
    <xf numFmtId="0" fontId="30" fillId="2" borderId="7" xfId="0" applyFont="1" applyFill="1" applyBorder="1" applyAlignment="1">
      <alignment horizontal="center" vertical="center" wrapText="1"/>
    </xf>
    <xf numFmtId="178" fontId="31" fillId="0" borderId="9" xfId="0" applyNumberFormat="1" applyFont="1" applyFill="1" applyBorder="1" applyAlignment="1">
      <alignment horizontal="center" vertical="center" wrapText="1"/>
    </xf>
    <xf numFmtId="178" fontId="14" fillId="0" borderId="5" xfId="0" applyNumberFormat="1" applyFont="1" applyFill="1" applyBorder="1" applyAlignment="1">
      <alignment horizontal="center" vertical="center" wrapText="1"/>
    </xf>
    <xf numFmtId="178" fontId="31" fillId="0" borderId="5" xfId="0" applyNumberFormat="1" applyFont="1" applyFill="1" applyBorder="1" applyAlignment="1">
      <alignment horizontal="center" vertical="center" wrapText="1"/>
    </xf>
    <xf numFmtId="0" fontId="31" fillId="0" borderId="5" xfId="0" applyFont="1" applyFill="1" applyBorder="1" applyAlignment="1">
      <alignment horizontal="center" vertical="center" wrapText="1"/>
    </xf>
    <xf numFmtId="0" fontId="14" fillId="0" borderId="5" xfId="0" applyFont="1" applyFill="1" applyBorder="1" applyAlignment="1">
      <alignment horizontal="center" vertical="center" wrapText="1"/>
    </xf>
    <xf numFmtId="178" fontId="14" fillId="0" borderId="11" xfId="0" applyNumberFormat="1" applyFont="1" applyFill="1" applyBorder="1" applyAlignment="1">
      <alignment horizontal="center" vertical="center" wrapText="1"/>
    </xf>
    <xf numFmtId="178" fontId="30" fillId="2" borderId="3" xfId="0" applyNumberFormat="1" applyFont="1" applyFill="1" applyBorder="1" applyAlignment="1">
      <alignment horizontal="center" vertical="center" wrapText="1"/>
    </xf>
    <xf numFmtId="178" fontId="30" fillId="2" borderId="5" xfId="0" applyNumberFormat="1" applyFont="1" applyFill="1" applyBorder="1" applyAlignment="1">
      <alignment horizontal="center" vertical="center" wrapText="1"/>
    </xf>
    <xf numFmtId="178" fontId="30" fillId="2" borderId="7" xfId="0" applyNumberFormat="1" applyFont="1" applyFill="1" applyBorder="1" applyAlignment="1">
      <alignment horizontal="center" vertical="center" wrapText="1"/>
    </xf>
    <xf numFmtId="0" fontId="14" fillId="0" borderId="11" xfId="0" applyFont="1" applyFill="1" applyBorder="1" applyAlignment="1">
      <alignment horizontal="center" vertical="center" wrapText="1"/>
    </xf>
    <xf numFmtId="0" fontId="28" fillId="3" borderId="3" xfId="0" applyFont="1" applyFill="1" applyBorder="1" applyAlignment="1">
      <alignment vertical="top" wrapText="1"/>
    </xf>
    <xf numFmtId="0" fontId="28" fillId="3" borderId="3" xfId="0" applyFont="1" applyFill="1" applyBorder="1" applyAlignment="1">
      <alignment horizontal="center" vertical="center" wrapText="1"/>
    </xf>
    <xf numFmtId="178" fontId="28" fillId="3" borderId="4" xfId="0" applyNumberFormat="1" applyFont="1" applyFill="1" applyBorder="1" applyAlignment="1">
      <alignment horizontal="center" vertical="center" wrapText="1"/>
    </xf>
    <xf numFmtId="0" fontId="28" fillId="3" borderId="5" xfId="0" applyFont="1" applyFill="1" applyBorder="1" applyAlignment="1">
      <alignment horizontal="center" vertical="center" wrapText="1"/>
    </xf>
    <xf numFmtId="0" fontId="27" fillId="3" borderId="6" xfId="0" applyFont="1" applyFill="1" applyBorder="1" applyAlignment="1">
      <alignment horizontal="center" vertical="center" wrapText="1"/>
    </xf>
    <xf numFmtId="0" fontId="28" fillId="3" borderId="14" xfId="0" applyFont="1" applyFill="1" applyBorder="1" applyAlignment="1">
      <alignment horizontal="center" vertical="center" wrapText="1"/>
    </xf>
    <xf numFmtId="178" fontId="28" fillId="3" borderId="15" xfId="0" applyNumberFormat="1" applyFont="1" applyFill="1" applyBorder="1" applyAlignment="1">
      <alignment horizontal="center" vertical="center" wrapText="1"/>
    </xf>
    <xf numFmtId="176" fontId="30" fillId="2" borderId="16" xfId="0" applyNumberFormat="1" applyFont="1" applyFill="1" applyBorder="1" applyAlignment="1">
      <alignment horizontal="center" vertical="center" wrapText="1"/>
    </xf>
    <xf numFmtId="3" fontId="30" fillId="2" borderId="5" xfId="0" applyNumberFormat="1" applyFont="1" applyFill="1" applyBorder="1" applyAlignment="1">
      <alignment horizontal="center" vertical="center" wrapText="1"/>
    </xf>
    <xf numFmtId="176" fontId="30" fillId="2" borderId="12" xfId="0" applyNumberFormat="1" applyFont="1" applyFill="1" applyBorder="1" applyAlignment="1">
      <alignment horizontal="center" vertical="center" wrapText="1"/>
    </xf>
    <xf numFmtId="176" fontId="30" fillId="2" borderId="6" xfId="0" applyNumberFormat="1" applyFont="1" applyFill="1" applyBorder="1" applyAlignment="1">
      <alignment horizontal="center" vertical="center" wrapText="1"/>
    </xf>
    <xf numFmtId="176" fontId="30" fillId="2" borderId="10" xfId="0" applyNumberFormat="1" applyFont="1" applyFill="1" applyBorder="1" applyAlignment="1">
      <alignment horizontal="center" vertical="center" wrapText="1"/>
    </xf>
    <xf numFmtId="176" fontId="31" fillId="0" borderId="4" xfId="0" applyNumberFormat="1" applyFont="1" applyFill="1" applyBorder="1" applyAlignment="1">
      <alignment horizontal="center" vertical="center" wrapText="1"/>
    </xf>
    <xf numFmtId="176" fontId="31" fillId="0" borderId="6" xfId="0" applyNumberFormat="1" applyFont="1" applyFill="1" applyBorder="1" applyAlignment="1">
      <alignment horizontal="center" vertical="center" wrapText="1"/>
    </xf>
    <xf numFmtId="176" fontId="31" fillId="0" borderId="10" xfId="0" applyNumberFormat="1" applyFont="1" applyFill="1" applyBorder="1" applyAlignment="1">
      <alignment horizontal="center" vertical="center" wrapText="1"/>
    </xf>
    <xf numFmtId="0" fontId="14" fillId="2" borderId="5" xfId="0" applyFont="1" applyFill="1" applyBorder="1" applyAlignment="1">
      <alignment horizontal="justify" vertical="top" wrapText="1"/>
    </xf>
    <xf numFmtId="176" fontId="30" fillId="2" borderId="8" xfId="0" applyNumberFormat="1" applyFont="1" applyFill="1" applyBorder="1" applyAlignment="1">
      <alignment horizontal="center" vertical="center" wrapText="1"/>
    </xf>
    <xf numFmtId="176" fontId="30" fillId="2" borderId="4" xfId="0" applyNumberFormat="1" applyFont="1" applyFill="1" applyBorder="1" applyAlignment="1">
      <alignment horizontal="center" vertical="center" wrapText="1"/>
    </xf>
    <xf numFmtId="0" fontId="30" fillId="2" borderId="5" xfId="0" applyFont="1" applyFill="1" applyBorder="1" applyAlignment="1">
      <alignment horizontal="center" vertical="top" wrapText="1"/>
    </xf>
    <xf numFmtId="0" fontId="14" fillId="2" borderId="6" xfId="0" applyFont="1" applyFill="1" applyBorder="1" applyAlignment="1">
      <alignment horizontal="justify" vertical="top" wrapText="1"/>
    </xf>
    <xf numFmtId="1" fontId="30" fillId="2" borderId="5" xfId="0" applyNumberFormat="1" applyFont="1" applyFill="1" applyBorder="1" applyAlignment="1">
      <alignment horizontal="center" vertical="center" wrapText="1"/>
    </xf>
    <xf numFmtId="176" fontId="28" fillId="3" borderId="3" xfId="0" applyNumberFormat="1" applyFont="1" applyFill="1" applyBorder="1" applyAlignment="1">
      <alignment horizontal="center" vertical="center" wrapText="1"/>
    </xf>
    <xf numFmtId="3" fontId="28" fillId="3" borderId="5" xfId="0" applyNumberFormat="1" applyFont="1" applyFill="1" applyBorder="1" applyAlignment="1">
      <alignment horizontal="center" vertical="center" wrapText="1"/>
    </xf>
    <xf numFmtId="178" fontId="28" fillId="3" borderId="6" xfId="0" applyNumberFormat="1" applyFont="1" applyFill="1" applyBorder="1" applyAlignment="1">
      <alignment horizontal="center" vertical="center" wrapText="1"/>
    </xf>
    <xf numFmtId="0" fontId="32" fillId="0" borderId="0" xfId="0" applyFont="1" applyFill="1"/>
    <xf numFmtId="178" fontId="14" fillId="0" borderId="6" xfId="0" applyNumberFormat="1" applyFont="1" applyFill="1" applyBorder="1" applyAlignment="1">
      <alignment horizontal="center" vertical="top" wrapText="1"/>
    </xf>
    <xf numFmtId="178" fontId="14" fillId="0" borderId="17" xfId="0" applyNumberFormat="1" applyFont="1" applyFill="1" applyBorder="1" applyAlignment="1">
      <alignment horizontal="center" vertical="center" wrapText="1"/>
    </xf>
    <xf numFmtId="0" fontId="31" fillId="2" borderId="9" xfId="0" applyFont="1" applyFill="1" applyBorder="1" applyAlignment="1">
      <alignment vertical="center" wrapText="1"/>
    </xf>
    <xf numFmtId="176" fontId="31" fillId="2" borderId="9" xfId="0" applyNumberFormat="1" applyFont="1" applyFill="1" applyBorder="1" applyAlignment="1">
      <alignment horizontal="center" vertical="center" wrapText="1"/>
    </xf>
    <xf numFmtId="178" fontId="31" fillId="2" borderId="10" xfId="0" applyNumberFormat="1" applyFont="1" applyFill="1" applyBorder="1" applyAlignment="1">
      <alignment horizontal="center" vertical="center" wrapText="1"/>
    </xf>
    <xf numFmtId="178" fontId="28" fillId="3" borderId="12" xfId="0" applyNumberFormat="1" applyFont="1" applyFill="1" applyBorder="1" applyAlignment="1">
      <alignment horizontal="center" vertical="center" wrapText="1"/>
    </xf>
    <xf numFmtId="176" fontId="30" fillId="2" borderId="5" xfId="0" applyNumberFormat="1" applyFont="1" applyFill="1" applyBorder="1" applyAlignment="1">
      <alignment horizontal="center" vertical="top" wrapText="1"/>
    </xf>
    <xf numFmtId="0" fontId="30" fillId="2" borderId="11" xfId="0" applyFont="1" applyFill="1" applyBorder="1" applyAlignment="1">
      <alignment vertical="top" wrapText="1"/>
    </xf>
    <xf numFmtId="0" fontId="30" fillId="2" borderId="8" xfId="0" applyFont="1" applyFill="1" applyBorder="1" applyAlignment="1">
      <alignment horizontal="center" vertical="top" wrapText="1"/>
    </xf>
    <xf numFmtId="0" fontId="31" fillId="2" borderId="3" xfId="0" applyFont="1" applyFill="1" applyBorder="1" applyAlignment="1">
      <alignment vertical="center" wrapText="1"/>
    </xf>
    <xf numFmtId="176" fontId="31" fillId="2" borderId="3" xfId="0" applyNumberFormat="1" applyFont="1" applyFill="1" applyBorder="1" applyAlignment="1">
      <alignment horizontal="center" vertical="center" wrapText="1"/>
    </xf>
    <xf numFmtId="176" fontId="30" fillId="2" borderId="11" xfId="0" applyNumberFormat="1" applyFont="1" applyFill="1" applyBorder="1" applyAlignment="1">
      <alignment horizontal="center" vertical="center" wrapText="1"/>
    </xf>
    <xf numFmtId="176" fontId="30" fillId="2" borderId="7" xfId="0" applyNumberFormat="1" applyFont="1" applyFill="1" applyBorder="1" applyAlignment="1">
      <alignment horizontal="center" vertical="top" wrapText="1"/>
    </xf>
    <xf numFmtId="0" fontId="30" fillId="2" borderId="8" xfId="0" applyFont="1" applyFill="1" applyBorder="1" applyAlignment="1">
      <alignment horizontal="justify" vertical="top" wrapText="1"/>
    </xf>
    <xf numFmtId="0" fontId="30" fillId="2" borderId="6" xfId="0" applyFont="1" applyFill="1" applyBorder="1" applyAlignment="1">
      <alignment horizontal="justify" vertical="top" wrapText="1"/>
    </xf>
    <xf numFmtId="0" fontId="31" fillId="2" borderId="3" xfId="0" applyFont="1" applyFill="1" applyBorder="1" applyAlignment="1">
      <alignment vertical="top" wrapText="1"/>
    </xf>
    <xf numFmtId="178" fontId="31" fillId="2" borderId="4" xfId="0" applyNumberFormat="1" applyFont="1" applyFill="1" applyBorder="1" applyAlignment="1">
      <alignment horizontal="center" vertical="center" wrapText="1"/>
    </xf>
    <xf numFmtId="178" fontId="28" fillId="3" borderId="16" xfId="0" applyNumberFormat="1" applyFont="1" applyFill="1" applyBorder="1" applyAlignment="1">
      <alignment horizontal="center" vertical="center" wrapText="1"/>
    </xf>
    <xf numFmtId="178" fontId="28" fillId="3" borderId="10" xfId="0" applyNumberFormat="1" applyFont="1" applyFill="1" applyBorder="1" applyAlignment="1">
      <alignment horizontal="center" vertical="center" wrapText="1"/>
    </xf>
    <xf numFmtId="0" fontId="30" fillId="2" borderId="11" xfId="0" applyFont="1" applyFill="1" applyBorder="1" applyAlignment="1">
      <alignment horizontal="center" vertical="center" wrapText="1"/>
    </xf>
    <xf numFmtId="178" fontId="14" fillId="0" borderId="6" xfId="0" applyNumberFormat="1" applyFont="1" applyFill="1" applyBorder="1" applyAlignment="1">
      <alignment horizontal="left" vertical="center" wrapText="1"/>
    </xf>
    <xf numFmtId="178" fontId="30" fillId="2" borderId="10" xfId="0" applyNumberFormat="1" applyFont="1" applyFill="1" applyBorder="1" applyAlignment="1">
      <alignment horizontal="center" vertical="center" wrapText="1"/>
    </xf>
    <xf numFmtId="178" fontId="30" fillId="2" borderId="18" xfId="0" applyNumberFormat="1" applyFont="1" applyFill="1" applyBorder="1" applyAlignment="1">
      <alignment horizontal="center" vertical="center" wrapText="1"/>
    </xf>
    <xf numFmtId="0" fontId="31" fillId="0" borderId="9" xfId="0" applyFont="1" applyFill="1" applyBorder="1" applyAlignment="1">
      <alignment horizontal="center" vertical="center" wrapText="1"/>
    </xf>
    <xf numFmtId="178" fontId="31" fillId="0" borderId="17" xfId="0" applyNumberFormat="1" applyFont="1" applyFill="1" applyBorder="1" applyAlignment="1">
      <alignment horizontal="center" vertical="center" wrapText="1"/>
    </xf>
    <xf numFmtId="178" fontId="31" fillId="0" borderId="12" xfId="0" applyNumberFormat="1" applyFont="1" applyFill="1" applyBorder="1" applyAlignment="1">
      <alignment horizontal="center" vertical="center" wrapText="1"/>
    </xf>
    <xf numFmtId="0" fontId="14" fillId="0" borderId="6" xfId="0" applyFont="1" applyFill="1" applyBorder="1" applyAlignment="1">
      <alignment horizontal="left" vertical="center" wrapText="1"/>
    </xf>
    <xf numFmtId="0" fontId="33" fillId="0" borderId="6" xfId="0" applyFont="1" applyFill="1" applyBorder="1" applyAlignment="1">
      <alignment horizontal="left" vertical="center" wrapText="1"/>
    </xf>
    <xf numFmtId="0" fontId="14" fillId="0" borderId="9" xfId="0" applyFont="1" applyFill="1" applyBorder="1" applyAlignment="1">
      <alignment vertical="top" wrapText="1"/>
    </xf>
    <xf numFmtId="0" fontId="14" fillId="0" borderId="9" xfId="0" applyFont="1" applyFill="1" applyBorder="1" applyAlignment="1">
      <alignment horizontal="center" vertical="center" wrapText="1"/>
    </xf>
    <xf numFmtId="178" fontId="28" fillId="3" borderId="3" xfId="0" applyNumberFormat="1" applyFont="1" applyFill="1" applyBorder="1" applyAlignment="1">
      <alignment horizontal="center" vertical="center" wrapText="1"/>
    </xf>
    <xf numFmtId="178" fontId="28" fillId="3" borderId="5" xfId="0" applyNumberFormat="1" applyFont="1" applyFill="1" applyBorder="1" applyAlignment="1">
      <alignment horizontal="center" vertical="center" wrapText="1"/>
    </xf>
    <xf numFmtId="178" fontId="28" fillId="3" borderId="14" xfId="0" applyNumberFormat="1" applyFont="1" applyFill="1" applyBorder="1" applyAlignment="1">
      <alignment horizontal="center" vertical="center" wrapText="1"/>
    </xf>
    <xf numFmtId="0" fontId="31" fillId="0" borderId="9" xfId="0" applyFont="1" applyFill="1" applyBorder="1" applyAlignment="1">
      <alignment horizontal="left" vertical="center" wrapText="1"/>
    </xf>
    <xf numFmtId="0" fontId="31" fillId="0" borderId="5" xfId="0" applyFont="1" applyFill="1" applyBorder="1" applyAlignment="1">
      <alignment horizontal="left" vertical="center" wrapText="1"/>
    </xf>
    <xf numFmtId="0" fontId="14" fillId="0" borderId="5" xfId="0" applyFont="1" applyFill="1" applyBorder="1" applyAlignment="1">
      <alignment horizontal="center" vertical="top" wrapText="1"/>
    </xf>
    <xf numFmtId="0" fontId="28" fillId="4" borderId="3" xfId="0" applyFont="1" applyFill="1" applyBorder="1" applyAlignment="1">
      <alignment vertical="top" wrapText="1"/>
    </xf>
    <xf numFmtId="176" fontId="28" fillId="4" borderId="3" xfId="0" applyNumberFormat="1" applyFont="1" applyFill="1" applyBorder="1" applyAlignment="1">
      <alignment horizontal="center" vertical="center" wrapText="1"/>
    </xf>
    <xf numFmtId="178" fontId="28" fillId="4" borderId="4" xfId="0" applyNumberFormat="1" applyFont="1" applyFill="1" applyBorder="1" applyAlignment="1">
      <alignment horizontal="center" vertical="center" wrapText="1"/>
    </xf>
    <xf numFmtId="0" fontId="28" fillId="4" borderId="5" xfId="0" applyFont="1" applyFill="1" applyBorder="1" applyAlignment="1">
      <alignment vertical="top" wrapText="1"/>
    </xf>
    <xf numFmtId="176" fontId="28" fillId="4" borderId="5" xfId="0" applyNumberFormat="1" applyFont="1" applyFill="1" applyBorder="1" applyAlignment="1">
      <alignment horizontal="center" vertical="center" wrapText="1"/>
    </xf>
    <xf numFmtId="178" fontId="28" fillId="4" borderId="6" xfId="0" applyNumberFormat="1" applyFont="1" applyFill="1" applyBorder="1" applyAlignment="1">
      <alignment horizontal="center" vertical="center" wrapText="1"/>
    </xf>
    <xf numFmtId="0" fontId="28" fillId="4" borderId="14" xfId="0" applyFont="1" applyFill="1" applyBorder="1" applyAlignment="1">
      <alignment vertical="top" wrapText="1"/>
    </xf>
    <xf numFmtId="176" fontId="28" fillId="4" borderId="14" xfId="0" applyNumberFormat="1" applyFont="1" applyFill="1" applyBorder="1" applyAlignment="1">
      <alignment horizontal="center" vertical="center" wrapText="1"/>
    </xf>
    <xf numFmtId="178" fontId="28" fillId="4" borderId="15" xfId="0" applyNumberFormat="1" applyFont="1" applyFill="1" applyBorder="1" applyAlignment="1">
      <alignment horizontal="center" vertical="center" wrapText="1"/>
    </xf>
    <xf numFmtId="178" fontId="30" fillId="2" borderId="17" xfId="0" applyNumberFormat="1" applyFont="1" applyFill="1" applyBorder="1" applyAlignment="1">
      <alignment horizontal="center" vertical="center" wrapText="1"/>
    </xf>
    <xf numFmtId="178" fontId="14" fillId="0" borderId="5" xfId="0" applyNumberFormat="1" applyFont="1" applyFill="1" applyBorder="1" applyAlignment="1">
      <alignment horizontal="center" vertical="top" wrapText="1"/>
    </xf>
    <xf numFmtId="0" fontId="14" fillId="0" borderId="10" xfId="0" applyFont="1" applyFill="1" applyBorder="1" applyAlignment="1">
      <alignment horizontal="left" vertical="center" wrapText="1"/>
    </xf>
    <xf numFmtId="3" fontId="2" fillId="0" borderId="9" xfId="0" applyNumberFormat="1" applyFont="1" applyFill="1" applyBorder="1"/>
    <xf numFmtId="3" fontId="2" fillId="0" borderId="5" xfId="0" applyNumberFormat="1" applyFont="1" applyFill="1" applyBorder="1"/>
    <xf numFmtId="0" fontId="2" fillId="0" borderId="5" xfId="0" applyFont="1" applyFill="1" applyBorder="1"/>
    <xf numFmtId="0" fontId="2" fillId="0" borderId="7" xfId="0" applyFont="1" applyFill="1" applyBorder="1"/>
    <xf numFmtId="0" fontId="2" fillId="0" borderId="19" xfId="0" applyFont="1" applyFill="1" applyBorder="1"/>
    <xf numFmtId="0" fontId="2" fillId="0" borderId="5" xfId="0" applyFont="1" applyFill="1" applyBorder="1" applyAlignment="1">
      <alignment horizontal="center" vertical="center"/>
    </xf>
    <xf numFmtId="0" fontId="2" fillId="0" borderId="0" xfId="0" applyFont="1" applyFill="1"/>
    <xf numFmtId="0" fontId="2" fillId="0" borderId="3" xfId="0" applyFont="1" applyFill="1" applyBorder="1" applyAlignment="1">
      <alignment wrapText="1"/>
    </xf>
    <xf numFmtId="0" fontId="2" fillId="0" borderId="20" xfId="0" applyFont="1" applyFill="1" applyBorder="1" applyAlignment="1">
      <alignment horizontal="center" vertical="top"/>
    </xf>
    <xf numFmtId="0" fontId="5" fillId="0" borderId="5" xfId="2" applyFont="1" applyFill="1" applyBorder="1" applyAlignment="1" applyProtection="1">
      <alignment horizontal="left" vertical="center" wrapText="1"/>
    </xf>
    <xf numFmtId="0" fontId="2" fillId="0" borderId="5" xfId="0" applyFont="1" applyFill="1" applyBorder="1" applyAlignment="1">
      <alignment wrapText="1"/>
    </xf>
    <xf numFmtId="0" fontId="2" fillId="0" borderId="5" xfId="0" applyFont="1" applyFill="1" applyBorder="1" applyAlignment="1">
      <alignment horizontal="center" vertical="center" wrapText="1"/>
    </xf>
    <xf numFmtId="176" fontId="2" fillId="0" borderId="5" xfId="0" applyNumberFormat="1" applyFont="1" applyFill="1" applyBorder="1"/>
    <xf numFmtId="0" fontId="2" fillId="0" borderId="7" xfId="0" applyFont="1" applyFill="1" applyBorder="1" applyAlignment="1">
      <alignment horizontal="center" vertical="center" wrapText="1"/>
    </xf>
    <xf numFmtId="176" fontId="2" fillId="0" borderId="7" xfId="0" applyNumberFormat="1" applyFont="1" applyFill="1" applyBorder="1"/>
    <xf numFmtId="0" fontId="2" fillId="0" borderId="21" xfId="0" applyFont="1" applyFill="1" applyBorder="1" applyAlignment="1">
      <alignment horizontal="center" vertical="justify"/>
    </xf>
    <xf numFmtId="0" fontId="2" fillId="0" borderId="3" xfId="0" applyFont="1" applyFill="1" applyBorder="1" applyAlignment="1">
      <alignment horizontal="center" vertical="center" wrapText="1"/>
    </xf>
    <xf numFmtId="176" fontId="2" fillId="0" borderId="3" xfId="0" applyNumberFormat="1" applyFont="1" applyFill="1" applyBorder="1"/>
    <xf numFmtId="176" fontId="2" fillId="0" borderId="22" xfId="0" applyNumberFormat="1" applyFont="1" applyFill="1" applyBorder="1"/>
    <xf numFmtId="0" fontId="2" fillId="0" borderId="11" xfId="0" applyFont="1" applyFill="1" applyBorder="1" applyAlignment="1">
      <alignment horizontal="left" vertical="center" wrapText="1"/>
    </xf>
    <xf numFmtId="0" fontId="2" fillId="0" borderId="11" xfId="0" applyFont="1" applyFill="1" applyBorder="1" applyAlignment="1">
      <alignment horizontal="center" vertical="center"/>
    </xf>
    <xf numFmtId="176" fontId="2" fillId="0" borderId="11" xfId="0" applyNumberFormat="1" applyFont="1" applyFill="1" applyBorder="1"/>
    <xf numFmtId="176" fontId="2" fillId="0" borderId="23" xfId="0" applyNumberFormat="1" applyFont="1" applyFill="1" applyBorder="1"/>
    <xf numFmtId="0" fontId="2" fillId="0" borderId="5" xfId="0" applyFont="1" applyFill="1" applyBorder="1" applyAlignment="1">
      <alignment horizontal="left" vertical="center" wrapText="1"/>
    </xf>
    <xf numFmtId="176" fontId="2" fillId="0" borderId="19" xfId="0" applyNumberFormat="1" applyFont="1" applyFill="1" applyBorder="1"/>
    <xf numFmtId="0" fontId="2" fillId="0" borderId="7" xfId="0" applyFont="1" applyFill="1" applyBorder="1" applyAlignment="1">
      <alignment horizontal="left" vertical="center" wrapText="1"/>
    </xf>
    <xf numFmtId="0" fontId="2" fillId="0" borderId="7" xfId="0" applyFont="1" applyFill="1" applyBorder="1" applyAlignment="1">
      <alignment horizontal="center" vertical="center"/>
    </xf>
    <xf numFmtId="176" fontId="2" fillId="0" borderId="24" xfId="0" applyNumberFormat="1" applyFont="1" applyFill="1" applyBorder="1"/>
    <xf numFmtId="0" fontId="2" fillId="0" borderId="21" xfId="0" applyFont="1" applyFill="1" applyBorder="1" applyAlignment="1">
      <alignment horizontal="center" vertical="center"/>
    </xf>
    <xf numFmtId="0" fontId="2" fillId="0" borderId="3" xfId="0" applyFont="1" applyFill="1" applyBorder="1" applyAlignment="1">
      <alignment vertical="center"/>
    </xf>
    <xf numFmtId="0" fontId="2" fillId="0" borderId="25" xfId="0" applyFont="1" applyFill="1" applyBorder="1" applyAlignment="1">
      <alignment horizontal="center" vertical="center"/>
    </xf>
    <xf numFmtId="0" fontId="2" fillId="0" borderId="5" xfId="0" applyFont="1" applyFill="1" applyBorder="1" applyAlignment="1">
      <alignment vertical="center" wrapText="1"/>
    </xf>
    <xf numFmtId="0" fontId="2" fillId="0" borderId="26" xfId="0" applyFont="1" applyFill="1" applyBorder="1" applyAlignment="1">
      <alignment horizontal="center" vertical="center"/>
    </xf>
    <xf numFmtId="0" fontId="2" fillId="0" borderId="7" xfId="0" applyFont="1" applyFill="1" applyBorder="1" applyAlignment="1">
      <alignment vertical="center" wrapText="1"/>
    </xf>
    <xf numFmtId="0" fontId="2" fillId="0" borderId="5" xfId="0" applyFont="1" applyFill="1" applyBorder="1" applyAlignment="1">
      <alignment horizontal="center" vertical="top"/>
    </xf>
    <xf numFmtId="0" fontId="2" fillId="0" borderId="11" xfId="0" applyFont="1" applyFill="1" applyBorder="1"/>
    <xf numFmtId="0" fontId="2" fillId="0" borderId="23" xfId="0" applyFont="1" applyFill="1" applyBorder="1"/>
    <xf numFmtId="0" fontId="2" fillId="0" borderId="11" xfId="0" applyFont="1" applyFill="1" applyBorder="1" applyAlignment="1">
      <alignment wrapText="1"/>
    </xf>
    <xf numFmtId="0" fontId="2" fillId="0" borderId="9" xfId="0" applyFont="1" applyFill="1" applyBorder="1" applyAlignment="1">
      <alignment horizontal="center" vertical="center"/>
    </xf>
    <xf numFmtId="0" fontId="2" fillId="0" borderId="9" xfId="0" applyFont="1" applyFill="1" applyBorder="1" applyAlignment="1">
      <alignment horizontal="center" vertical="center" wrapText="1"/>
    </xf>
    <xf numFmtId="178" fontId="2" fillId="0" borderId="27" xfId="0" applyNumberFormat="1" applyFont="1" applyFill="1" applyBorder="1"/>
    <xf numFmtId="0" fontId="22" fillId="0" borderId="3" xfId="0" applyFont="1" applyFill="1" applyBorder="1" applyAlignment="1">
      <alignment wrapText="1"/>
    </xf>
    <xf numFmtId="176" fontId="25" fillId="0" borderId="3" xfId="0" applyNumberFormat="1" applyFont="1" applyFill="1" applyBorder="1"/>
    <xf numFmtId="49" fontId="25" fillId="0" borderId="22" xfId="0" applyNumberFormat="1" applyFont="1" applyFill="1" applyBorder="1" applyAlignment="1">
      <alignment horizontal="right"/>
    </xf>
    <xf numFmtId="0" fontId="0" fillId="0" borderId="20" xfId="0" applyFill="1" applyBorder="1" applyAlignment="1">
      <alignment horizontal="center" vertical="top"/>
    </xf>
    <xf numFmtId="0" fontId="22" fillId="0" borderId="5" xfId="0" applyFont="1" applyFill="1" applyBorder="1" applyAlignment="1">
      <alignment wrapText="1"/>
    </xf>
    <xf numFmtId="176" fontId="25" fillId="0" borderId="5" xfId="0" applyNumberFormat="1" applyFont="1" applyFill="1" applyBorder="1"/>
    <xf numFmtId="178" fontId="25" fillId="0" borderId="19" xfId="0" applyNumberFormat="1" applyFont="1" applyFill="1" applyBorder="1"/>
    <xf numFmtId="178" fontId="2" fillId="0" borderId="19" xfId="0" applyNumberFormat="1" applyFont="1" applyFill="1" applyBorder="1"/>
    <xf numFmtId="0" fontId="10" fillId="0" borderId="9" xfId="4" applyFont="1" applyFill="1" applyBorder="1" applyAlignment="1" applyProtection="1">
      <alignment wrapText="1"/>
    </xf>
    <xf numFmtId="0" fontId="10" fillId="0" borderId="5" xfId="3" applyFont="1" applyFill="1" applyBorder="1" applyAlignment="1" applyProtection="1">
      <alignment wrapText="1"/>
    </xf>
    <xf numFmtId="0" fontId="10" fillId="0" borderId="5" xfId="4" applyFont="1" applyFill="1" applyBorder="1" applyAlignment="1" applyProtection="1">
      <alignment wrapText="1"/>
    </xf>
    <xf numFmtId="176" fontId="9" fillId="0" borderId="5" xfId="0" applyNumberFormat="1" applyFont="1" applyFill="1" applyBorder="1"/>
    <xf numFmtId="0" fontId="22" fillId="0" borderId="0" xfId="0" applyFont="1" applyFill="1" applyBorder="1"/>
    <xf numFmtId="178" fontId="25" fillId="0" borderId="19" xfId="0" applyNumberFormat="1" applyFont="1" applyFill="1" applyBorder="1" applyAlignment="1">
      <alignment horizontal="right"/>
    </xf>
    <xf numFmtId="0" fontId="25" fillId="0" borderId="0" xfId="0" applyFont="1" applyFill="1" applyBorder="1"/>
    <xf numFmtId="176" fontId="2" fillId="0" borderId="0" xfId="0" applyNumberFormat="1" applyFont="1" applyFill="1" applyBorder="1"/>
    <xf numFmtId="0" fontId="9" fillId="0" borderId="19" xfId="0" applyNumberFormat="1" applyFont="1" applyFill="1" applyBorder="1" applyAlignment="1">
      <alignment horizontal="right"/>
    </xf>
    <xf numFmtId="0" fontId="2" fillId="0" borderId="0" xfId="0" applyFont="1" applyFill="1" applyBorder="1"/>
    <xf numFmtId="0" fontId="8" fillId="0" borderId="5" xfId="4" applyFont="1" applyFill="1" applyBorder="1" applyAlignment="1" applyProtection="1">
      <alignment horizontal="left" wrapText="1"/>
    </xf>
    <xf numFmtId="0" fontId="8" fillId="0" borderId="5" xfId="4" applyFont="1" applyFill="1" applyBorder="1" applyAlignment="1" applyProtection="1">
      <alignment wrapText="1"/>
    </xf>
    <xf numFmtId="49" fontId="9" fillId="0" borderId="19" xfId="0" applyNumberFormat="1" applyFont="1" applyFill="1" applyBorder="1" applyAlignment="1">
      <alignment horizontal="right"/>
    </xf>
    <xf numFmtId="0" fontId="8" fillId="0" borderId="5" xfId="4" applyFont="1" applyFill="1" applyBorder="1" applyAlignment="1" applyProtection="1">
      <alignment horizontal="left" vertical="center" wrapText="1"/>
    </xf>
    <xf numFmtId="0" fontId="8" fillId="0" borderId="5" xfId="3" applyFont="1" applyFill="1" applyBorder="1" applyAlignment="1" applyProtection="1">
      <alignment wrapText="1"/>
    </xf>
    <xf numFmtId="0" fontId="2" fillId="0" borderId="5" xfId="0" applyFont="1" applyFill="1" applyBorder="1" applyAlignment="1">
      <alignment horizontal="right"/>
    </xf>
    <xf numFmtId="0" fontId="2" fillId="0" borderId="19" xfId="0" applyFont="1" applyFill="1" applyBorder="1" applyAlignment="1">
      <alignment horizontal="right"/>
    </xf>
    <xf numFmtId="0" fontId="2" fillId="0" borderId="28" xfId="0" applyFont="1" applyFill="1" applyBorder="1" applyAlignment="1">
      <alignment horizontal="center" vertical="top"/>
    </xf>
    <xf numFmtId="0" fontId="2" fillId="0" borderId="7" xfId="0" applyFont="1" applyFill="1" applyBorder="1" applyAlignment="1">
      <alignment wrapText="1"/>
    </xf>
    <xf numFmtId="0" fontId="2" fillId="0" borderId="24" xfId="0" applyFont="1" applyFill="1" applyBorder="1"/>
    <xf numFmtId="0" fontId="2" fillId="0" borderId="0" xfId="0" applyFont="1" applyFill="1" applyAlignment="1">
      <alignment horizontal="center" vertical="center"/>
    </xf>
    <xf numFmtId="0" fontId="2" fillId="0" borderId="0" xfId="0" applyFont="1" applyFill="1" applyAlignment="1">
      <alignment horizontal="right"/>
    </xf>
    <xf numFmtId="0" fontId="2" fillId="0" borderId="29" xfId="0" applyFont="1" applyFill="1" applyBorder="1" applyAlignment="1">
      <alignment horizontal="center" vertical="center"/>
    </xf>
    <xf numFmtId="0" fontId="2" fillId="0" borderId="9" xfId="0" applyFont="1" applyFill="1" applyBorder="1" applyAlignment="1">
      <alignment vertical="center" wrapText="1"/>
    </xf>
    <xf numFmtId="0" fontId="2" fillId="0" borderId="27" xfId="0" applyFont="1" applyFill="1" applyBorder="1"/>
    <xf numFmtId="16" fontId="2" fillId="0" borderId="25" xfId="0" applyNumberFormat="1" applyFont="1" applyFill="1" applyBorder="1" applyAlignment="1">
      <alignment horizontal="center" vertical="center"/>
    </xf>
    <xf numFmtId="49" fontId="17" fillId="0" borderId="5" xfId="0" applyNumberFormat="1" applyFont="1" applyFill="1" applyBorder="1" applyAlignment="1">
      <alignment horizontal="center" vertical="center" wrapText="1"/>
    </xf>
    <xf numFmtId="16" fontId="2" fillId="0" borderId="26" xfId="0" applyNumberFormat="1" applyFont="1" applyFill="1" applyBorder="1" applyAlignment="1">
      <alignment horizontal="center" vertical="center"/>
    </xf>
    <xf numFmtId="178" fontId="14" fillId="0" borderId="6" xfId="0" applyNumberFormat="1" applyFont="1" applyFill="1" applyBorder="1" applyAlignment="1">
      <alignment horizontal="center" vertical="justify" wrapText="1"/>
    </xf>
    <xf numFmtId="0" fontId="30" fillId="2" borderId="9" xfId="0" applyFont="1" applyFill="1" applyBorder="1" applyAlignment="1">
      <alignment vertical="center" wrapText="1"/>
    </xf>
    <xf numFmtId="176" fontId="30" fillId="2" borderId="9" xfId="0" applyNumberFormat="1" applyFont="1" applyFill="1" applyBorder="1" applyAlignment="1">
      <alignment horizontal="center" vertical="center" wrapText="1"/>
    </xf>
    <xf numFmtId="176" fontId="31" fillId="0" borderId="5" xfId="0" applyNumberFormat="1" applyFont="1" applyFill="1" applyBorder="1" applyAlignment="1">
      <alignment horizontal="center" vertical="top" wrapText="1"/>
    </xf>
    <xf numFmtId="176" fontId="30" fillId="2" borderId="17" xfId="0" applyNumberFormat="1" applyFont="1" applyFill="1" applyBorder="1" applyAlignment="1">
      <alignment horizontal="center" vertical="center" wrapText="1"/>
    </xf>
    <xf numFmtId="176" fontId="2" fillId="0" borderId="9" xfId="0" applyNumberFormat="1" applyFont="1" applyFill="1" applyBorder="1"/>
    <xf numFmtId="0" fontId="5" fillId="0" borderId="5" xfId="2" applyFont="1" applyFill="1" applyBorder="1" applyAlignment="1" applyProtection="1">
      <alignment vertical="center" wrapText="1"/>
    </xf>
    <xf numFmtId="0" fontId="5" fillId="0" borderId="11" xfId="2" applyFont="1" applyFill="1" applyBorder="1" applyAlignment="1" applyProtection="1">
      <alignment horizontal="left" vertical="center" wrapText="1"/>
    </xf>
    <xf numFmtId="2" fontId="2" fillId="0" borderId="19" xfId="0" applyNumberFormat="1" applyFont="1" applyFill="1" applyBorder="1"/>
    <xf numFmtId="0" fontId="2" fillId="0" borderId="0" xfId="0" applyFont="1" applyFill="1" applyBorder="1" applyAlignment="1">
      <alignment horizontal="center" vertical="center"/>
    </xf>
    <xf numFmtId="178" fontId="30" fillId="2" borderId="16" xfId="0" applyNumberFormat="1" applyFont="1" applyFill="1" applyBorder="1" applyAlignment="1">
      <alignment horizontal="center" vertical="center" wrapText="1"/>
    </xf>
    <xf numFmtId="178" fontId="14" fillId="2" borderId="6" xfId="0" applyNumberFormat="1" applyFont="1" applyFill="1" applyBorder="1" applyAlignment="1">
      <alignment horizontal="center" vertical="center" wrapText="1"/>
    </xf>
    <xf numFmtId="178" fontId="14" fillId="2" borderId="8" xfId="0" applyNumberFormat="1" applyFont="1" applyFill="1" applyBorder="1" applyAlignment="1">
      <alignment horizontal="center" vertical="center" wrapText="1"/>
    </xf>
    <xf numFmtId="0" fontId="14" fillId="0" borderId="6" xfId="0" applyFont="1" applyFill="1" applyBorder="1" applyAlignment="1">
      <alignment horizontal="right" vertical="center" wrapText="1"/>
    </xf>
    <xf numFmtId="176" fontId="14" fillId="0" borderId="9" xfId="0" applyNumberFormat="1" applyFont="1" applyFill="1" applyBorder="1" applyAlignment="1">
      <alignment horizontal="center" vertical="top" wrapText="1"/>
    </xf>
    <xf numFmtId="0" fontId="14" fillId="0" borderId="15" xfId="0" applyFont="1" applyFill="1" applyBorder="1" applyAlignment="1">
      <alignment horizontal="right" vertical="center" wrapText="1"/>
    </xf>
    <xf numFmtId="176" fontId="28" fillId="3" borderId="9" xfId="0" applyNumberFormat="1" applyFont="1" applyFill="1" applyBorder="1" applyAlignment="1">
      <alignment horizontal="center" vertical="center" wrapText="1"/>
    </xf>
    <xf numFmtId="0" fontId="28" fillId="3" borderId="10" xfId="0" applyFont="1" applyFill="1" applyBorder="1" applyAlignment="1">
      <alignment horizontal="center" vertical="center" wrapText="1"/>
    </xf>
    <xf numFmtId="3" fontId="30" fillId="2" borderId="9" xfId="0" applyNumberFormat="1" applyFont="1" applyFill="1" applyBorder="1" applyAlignment="1">
      <alignment horizontal="center" vertical="center" wrapText="1"/>
    </xf>
    <xf numFmtId="178" fontId="30" fillId="2" borderId="4" xfId="0" applyNumberFormat="1" applyFont="1" applyFill="1" applyBorder="1" applyAlignment="1">
      <alignment horizontal="center" vertical="top" wrapText="1"/>
    </xf>
    <xf numFmtId="178" fontId="31" fillId="2" borderId="6" xfId="0" applyNumberFormat="1" applyFont="1" applyFill="1" applyBorder="1" applyAlignment="1">
      <alignment horizontal="center" vertical="center" wrapText="1"/>
    </xf>
    <xf numFmtId="178" fontId="30" fillId="2" borderId="6" xfId="0" applyNumberFormat="1" applyFont="1" applyFill="1" applyBorder="1" applyAlignment="1">
      <alignment horizontal="center" vertical="top" wrapText="1"/>
    </xf>
    <xf numFmtId="178" fontId="30" fillId="2" borderId="8" xfId="0" applyNumberFormat="1" applyFont="1" applyFill="1" applyBorder="1" applyAlignment="1">
      <alignment horizontal="center" vertical="top" wrapText="1"/>
    </xf>
    <xf numFmtId="178" fontId="14" fillId="0" borderId="9" xfId="0" applyNumberFormat="1" applyFont="1" applyFill="1" applyBorder="1" applyAlignment="1">
      <alignment horizontal="center" vertical="center" wrapText="1"/>
    </xf>
    <xf numFmtId="0" fontId="2" fillId="0" borderId="3" xfId="0" applyFont="1" applyFill="1" applyBorder="1"/>
    <xf numFmtId="0" fontId="2" fillId="0" borderId="3" xfId="0" applyFont="1" applyFill="1" applyBorder="1" applyAlignment="1">
      <alignment horizontal="center" vertical="center"/>
    </xf>
    <xf numFmtId="0" fontId="2" fillId="0" borderId="22" xfId="0" applyFont="1" applyFill="1" applyBorder="1"/>
    <xf numFmtId="49" fontId="5" fillId="0" borderId="5" xfId="2" applyNumberFormat="1" applyFont="1" applyFill="1" applyBorder="1" applyAlignment="1" applyProtection="1">
      <alignment horizontal="left" vertical="center" wrapText="1"/>
    </xf>
    <xf numFmtId="0" fontId="2" fillId="0" borderId="30" xfId="0" applyFont="1" applyFill="1" applyBorder="1" applyAlignment="1">
      <alignment wrapText="1"/>
    </xf>
    <xf numFmtId="0" fontId="5" fillId="0" borderId="5" xfId="2" applyFont="1" applyFill="1" applyBorder="1" applyAlignment="1" applyProtection="1">
      <alignment wrapText="1"/>
    </xf>
    <xf numFmtId="49" fontId="5" fillId="0" borderId="7" xfId="2" applyNumberFormat="1" applyFont="1" applyFill="1" applyBorder="1" applyAlignment="1" applyProtection="1">
      <alignment horizontal="left" vertical="center" wrapText="1"/>
    </xf>
    <xf numFmtId="0" fontId="2" fillId="0" borderId="31" xfId="0" applyFont="1" applyFill="1" applyBorder="1"/>
    <xf numFmtId="0" fontId="2" fillId="0" borderId="9" xfId="0" applyFont="1" applyFill="1" applyBorder="1" applyAlignment="1">
      <alignment wrapText="1"/>
    </xf>
    <xf numFmtId="178" fontId="2" fillId="0" borderId="9" xfId="0" applyNumberFormat="1" applyFont="1" applyFill="1" applyBorder="1"/>
    <xf numFmtId="0" fontId="12" fillId="0" borderId="32" xfId="0" applyFont="1" applyFill="1" applyBorder="1" applyAlignment="1">
      <alignment wrapText="1"/>
    </xf>
    <xf numFmtId="0" fontId="2" fillId="0" borderId="33" xfId="0" applyFont="1" applyFill="1" applyBorder="1" applyAlignment="1">
      <alignment horizontal="center" vertical="center" wrapText="1"/>
    </xf>
    <xf numFmtId="178" fontId="2" fillId="0" borderId="33" xfId="0" applyNumberFormat="1" applyFont="1" applyFill="1" applyBorder="1"/>
    <xf numFmtId="178" fontId="2" fillId="0" borderId="34" xfId="0" applyNumberFormat="1" applyFont="1" applyFill="1" applyBorder="1"/>
    <xf numFmtId="178" fontId="2" fillId="0" borderId="5" xfId="0" applyNumberFormat="1" applyFont="1" applyFill="1" applyBorder="1"/>
    <xf numFmtId="178" fontId="2" fillId="0" borderId="34" xfId="0" applyNumberFormat="1" applyFont="1" applyFill="1" applyBorder="1" applyAlignment="1">
      <alignment horizontal="right"/>
    </xf>
    <xf numFmtId="49" fontId="2" fillId="0" borderId="34" xfId="0" applyNumberFormat="1" applyFont="1" applyFill="1" applyBorder="1" applyAlignment="1">
      <alignment horizontal="right"/>
    </xf>
    <xf numFmtId="0" fontId="2" fillId="0" borderId="5" xfId="0" applyFont="1" applyFill="1" applyBorder="1" applyAlignment="1">
      <alignment horizontal="center"/>
    </xf>
    <xf numFmtId="0" fontId="2" fillId="0" borderId="19" xfId="0" applyFont="1" applyFill="1" applyBorder="1" applyAlignment="1">
      <alignment horizontal="center"/>
    </xf>
    <xf numFmtId="0" fontId="2" fillId="0" borderId="11" xfId="0" applyFont="1" applyFill="1" applyBorder="1" applyAlignment="1">
      <alignment horizontal="center" vertical="center" wrapText="1"/>
    </xf>
    <xf numFmtId="0" fontId="2" fillId="0" borderId="11" xfId="0" applyFont="1" applyFill="1" applyBorder="1" applyAlignment="1">
      <alignment horizontal="center"/>
    </xf>
    <xf numFmtId="0" fontId="2" fillId="0" borderId="23" xfId="0" applyFont="1" applyFill="1" applyBorder="1" applyAlignment="1">
      <alignment horizontal="center"/>
    </xf>
    <xf numFmtId="176" fontId="14" fillId="0" borderId="14" xfId="0" applyNumberFormat="1" applyFont="1" applyFill="1" applyBorder="1" applyAlignment="1">
      <alignment horizontal="center" vertical="top" wrapText="1"/>
    </xf>
    <xf numFmtId="176" fontId="14" fillId="0" borderId="9" xfId="0" applyNumberFormat="1" applyFont="1" applyFill="1" applyBorder="1" applyAlignment="1">
      <alignment horizontal="center" vertical="center" wrapText="1"/>
    </xf>
    <xf numFmtId="0" fontId="31" fillId="0" borderId="10" xfId="0" applyFont="1" applyFill="1" applyBorder="1" applyAlignment="1">
      <alignment horizontal="center" vertical="center" wrapText="1"/>
    </xf>
    <xf numFmtId="178" fontId="14" fillId="0" borderId="17" xfId="0" applyNumberFormat="1" applyFont="1" applyFill="1" applyBorder="1" applyAlignment="1">
      <alignment vertical="center" wrapText="1"/>
    </xf>
    <xf numFmtId="0" fontId="14" fillId="0" borderId="12" xfId="0" applyFont="1" applyFill="1" applyBorder="1" applyAlignment="1">
      <alignment horizontal="right" vertical="center" wrapText="1"/>
    </xf>
    <xf numFmtId="176" fontId="14" fillId="0" borderId="35" xfId="0" applyNumberFormat="1" applyFont="1" applyFill="1" applyBorder="1" applyAlignment="1">
      <alignment horizontal="center" vertical="center" wrapText="1"/>
    </xf>
    <xf numFmtId="4" fontId="31" fillId="0" borderId="6" xfId="0" applyNumberFormat="1" applyFont="1" applyFill="1" applyBorder="1" applyAlignment="1">
      <alignment horizontal="center" vertical="center" wrapText="1"/>
    </xf>
    <xf numFmtId="2" fontId="14" fillId="0" borderId="6" xfId="0" applyNumberFormat="1" applyFont="1" applyFill="1" applyBorder="1" applyAlignment="1">
      <alignment horizontal="center" vertical="center" wrapText="1"/>
    </xf>
    <xf numFmtId="0" fontId="14" fillId="0" borderId="11" xfId="0" applyFont="1" applyFill="1" applyBorder="1" applyAlignment="1">
      <alignment vertical="center" wrapText="1"/>
    </xf>
    <xf numFmtId="0" fontId="14" fillId="0" borderId="7" xfId="0" applyFont="1" applyFill="1" applyBorder="1" applyAlignment="1">
      <alignment horizontal="center" vertical="center" wrapText="1"/>
    </xf>
    <xf numFmtId="178" fontId="36" fillId="0" borderId="6" xfId="0" applyNumberFormat="1" applyFont="1" applyFill="1" applyBorder="1" applyAlignment="1">
      <alignment horizontal="left" vertical="center" wrapText="1"/>
    </xf>
    <xf numFmtId="0" fontId="2" fillId="0" borderId="36" xfId="0" applyFont="1" applyFill="1" applyBorder="1" applyAlignment="1">
      <alignment horizontal="center" vertical="center"/>
    </xf>
    <xf numFmtId="0" fontId="2" fillId="0" borderId="37" xfId="0" applyFont="1" applyFill="1" applyBorder="1" applyAlignment="1">
      <alignment horizontal="center" vertical="center"/>
    </xf>
    <xf numFmtId="0" fontId="2" fillId="0" borderId="38" xfId="0" applyFont="1" applyFill="1" applyBorder="1" applyAlignment="1">
      <alignment wrapText="1"/>
    </xf>
    <xf numFmtId="0" fontId="2" fillId="0" borderId="38" xfId="0" applyFont="1" applyFill="1" applyBorder="1" applyAlignment="1">
      <alignment horizontal="center" vertical="center"/>
    </xf>
    <xf numFmtId="0" fontId="2" fillId="0" borderId="0" xfId="0" applyFont="1" applyFill="1" applyAlignment="1">
      <alignment horizontal="center"/>
    </xf>
    <xf numFmtId="0" fontId="2" fillId="0" borderId="39" xfId="0" applyFont="1" applyFill="1" applyBorder="1" applyAlignment="1">
      <alignment horizontal="center"/>
    </xf>
    <xf numFmtId="0" fontId="3" fillId="0" borderId="25" xfId="0" applyFont="1" applyFill="1" applyBorder="1" applyAlignment="1">
      <alignment horizontal="center" wrapText="1"/>
    </xf>
    <xf numFmtId="0" fontId="2" fillId="0" borderId="40" xfId="0" applyFont="1" applyFill="1" applyBorder="1"/>
    <xf numFmtId="0" fontId="2" fillId="0" borderId="25" xfId="0" applyFont="1" applyFill="1" applyBorder="1" applyAlignment="1">
      <alignment horizontal="center" vertical="top"/>
    </xf>
    <xf numFmtId="0" fontId="2" fillId="0" borderId="9" xfId="0" applyFont="1" applyFill="1" applyBorder="1"/>
    <xf numFmtId="0" fontId="2" fillId="0" borderId="27" xfId="0" applyFont="1" applyFill="1" applyBorder="1" applyAlignment="1">
      <alignment horizontal="center"/>
    </xf>
    <xf numFmtId="0" fontId="2" fillId="0" borderId="7" xfId="0" applyFont="1" applyFill="1" applyBorder="1" applyAlignment="1">
      <alignment horizontal="center"/>
    </xf>
    <xf numFmtId="0" fontId="2" fillId="0" borderId="24" xfId="0" applyFont="1" applyFill="1" applyBorder="1" applyAlignment="1">
      <alignment horizontal="center"/>
    </xf>
    <xf numFmtId="0" fontId="2" fillId="5" borderId="9" xfId="0" applyFont="1" applyFill="1" applyBorder="1" applyAlignment="1">
      <alignment horizontal="center"/>
    </xf>
    <xf numFmtId="0" fontId="22" fillId="0" borderId="0" xfId="0" applyFont="1" applyFill="1"/>
    <xf numFmtId="0" fontId="2" fillId="0" borderId="3" xfId="0" applyFont="1" applyFill="1" applyBorder="1" applyAlignment="1">
      <alignment horizontal="left" vertical="center" wrapText="1"/>
    </xf>
    <xf numFmtId="0" fontId="2" fillId="0" borderId="5" xfId="0" applyFont="1" applyFill="1" applyBorder="1" applyAlignment="1">
      <alignment horizontal="left" vertical="center"/>
    </xf>
    <xf numFmtId="0" fontId="2" fillId="0" borderId="22" xfId="0" applyFont="1" applyFill="1" applyBorder="1" applyAlignment="1">
      <alignment horizontal="left" vertical="center" wrapText="1"/>
    </xf>
    <xf numFmtId="176" fontId="2" fillId="0" borderId="9" xfId="0" applyNumberFormat="1" applyFont="1" applyFill="1" applyBorder="1" applyAlignment="1">
      <alignment horizontal="right" vertical="center" wrapText="1"/>
    </xf>
    <xf numFmtId="0" fontId="2" fillId="0" borderId="27" xfId="0" applyFont="1" applyFill="1" applyBorder="1" applyAlignment="1">
      <alignment horizontal="right" vertical="center" wrapText="1"/>
    </xf>
    <xf numFmtId="0" fontId="9" fillId="0" borderId="36" xfId="0" applyFont="1" applyFill="1" applyBorder="1" applyAlignment="1">
      <alignment horizontal="center" vertical="top"/>
    </xf>
    <xf numFmtId="0" fontId="9" fillId="0" borderId="20" xfId="0" applyFont="1" applyFill="1" applyBorder="1" applyAlignment="1">
      <alignment horizontal="center" vertical="top"/>
    </xf>
    <xf numFmtId="0" fontId="9" fillId="0" borderId="28" xfId="0" applyFont="1" applyFill="1" applyBorder="1" applyAlignment="1">
      <alignment horizontal="center" vertical="top"/>
    </xf>
    <xf numFmtId="0" fontId="12" fillId="0" borderId="50" xfId="0" applyFont="1" applyFill="1" applyBorder="1" applyAlignment="1">
      <alignment horizontal="left" wrapText="1"/>
    </xf>
    <xf numFmtId="0" fontId="12" fillId="0" borderId="51" xfId="0" applyFont="1" applyFill="1" applyBorder="1" applyAlignment="1">
      <alignment horizontal="left" wrapText="1"/>
    </xf>
    <xf numFmtId="0" fontId="12" fillId="0" borderId="30" xfId="0" applyFont="1" applyFill="1" applyBorder="1" applyAlignment="1">
      <alignment horizontal="left" wrapText="1"/>
    </xf>
    <xf numFmtId="0" fontId="3" fillId="0" borderId="41" xfId="0" applyFont="1" applyFill="1" applyBorder="1" applyAlignment="1">
      <alignment horizontal="center" wrapText="1"/>
    </xf>
    <xf numFmtId="0" fontId="3" fillId="0" borderId="42" xfId="0" applyFont="1" applyFill="1" applyBorder="1" applyAlignment="1">
      <alignment horizontal="center" wrapText="1"/>
    </xf>
    <xf numFmtId="0" fontId="3" fillId="0" borderId="45" xfId="0" applyFont="1" applyFill="1" applyBorder="1" applyAlignment="1">
      <alignment horizontal="center" wrapText="1"/>
    </xf>
    <xf numFmtId="0" fontId="3" fillId="0" borderId="41" xfId="0" applyFont="1" applyFill="1" applyBorder="1" applyAlignment="1">
      <alignment horizontal="left" wrapText="1"/>
    </xf>
    <xf numFmtId="0" fontId="3" fillId="0" borderId="42" xfId="0" applyFont="1" applyFill="1" applyBorder="1" applyAlignment="1">
      <alignment horizontal="left" wrapText="1"/>
    </xf>
    <xf numFmtId="0" fontId="3" fillId="0" borderId="45" xfId="0" applyFont="1" applyFill="1" applyBorder="1" applyAlignment="1">
      <alignment horizontal="left" wrapText="1"/>
    </xf>
    <xf numFmtId="0" fontId="3" fillId="0" borderId="59" xfId="0" applyFont="1" applyFill="1" applyBorder="1" applyAlignment="1">
      <alignment horizontal="center" wrapText="1"/>
    </xf>
    <xf numFmtId="0" fontId="3" fillId="0" borderId="60" xfId="0" applyFont="1" applyFill="1" applyBorder="1" applyAlignment="1">
      <alignment horizontal="center" wrapText="1"/>
    </xf>
    <xf numFmtId="0" fontId="3" fillId="0" borderId="61" xfId="0" applyFont="1" applyFill="1" applyBorder="1" applyAlignment="1">
      <alignment horizontal="center" wrapText="1"/>
    </xf>
    <xf numFmtId="0" fontId="24" fillId="0" borderId="50" xfId="0" applyFont="1" applyFill="1" applyBorder="1" applyAlignment="1">
      <alignment horizontal="left" wrapText="1"/>
    </xf>
    <xf numFmtId="0" fontId="24" fillId="0" borderId="51" xfId="0" applyFont="1" applyFill="1" applyBorder="1" applyAlignment="1">
      <alignment horizontal="left" wrapText="1"/>
    </xf>
    <xf numFmtId="0" fontId="24" fillId="0" borderId="30" xfId="0" applyFont="1" applyFill="1" applyBorder="1" applyAlignment="1">
      <alignment horizontal="left" wrapText="1"/>
    </xf>
    <xf numFmtId="0" fontId="3" fillId="0" borderId="41" xfId="0" applyFont="1" applyFill="1" applyBorder="1" applyAlignment="1">
      <alignment horizontal="center" vertical="center" wrapText="1"/>
    </xf>
    <xf numFmtId="0" fontId="3" fillId="0" borderId="42" xfId="0" applyFont="1" applyFill="1" applyBorder="1" applyAlignment="1">
      <alignment horizontal="center" vertical="center" wrapText="1"/>
    </xf>
    <xf numFmtId="0" fontId="3" fillId="0" borderId="45" xfId="0" applyFont="1" applyFill="1" applyBorder="1" applyAlignment="1">
      <alignment horizontal="center" vertical="center" wrapText="1"/>
    </xf>
    <xf numFmtId="0" fontId="2" fillId="0" borderId="36" xfId="0" applyFont="1" applyFill="1" applyBorder="1" applyAlignment="1">
      <alignment horizontal="center" vertical="top"/>
    </xf>
    <xf numFmtId="0" fontId="0" fillId="0" borderId="20" xfId="0" applyFill="1" applyBorder="1" applyAlignment="1">
      <alignment horizontal="center"/>
    </xf>
    <xf numFmtId="0" fontId="2" fillId="0" borderId="20" xfId="0" applyFont="1" applyFill="1" applyBorder="1" applyAlignment="1">
      <alignment horizontal="center" vertical="top"/>
    </xf>
    <xf numFmtId="0" fontId="2" fillId="0" borderId="29" xfId="0" applyFont="1" applyFill="1" applyBorder="1" applyAlignment="1">
      <alignment horizontal="center" vertical="top"/>
    </xf>
    <xf numFmtId="0" fontId="0" fillId="0" borderId="20" xfId="0" applyFill="1" applyBorder="1" applyAlignment="1">
      <alignment horizontal="center" vertical="top"/>
    </xf>
    <xf numFmtId="0" fontId="2" fillId="0" borderId="50" xfId="0" applyFont="1" applyFill="1" applyBorder="1" applyAlignment="1">
      <alignment horizontal="left" wrapText="1"/>
    </xf>
    <xf numFmtId="0" fontId="2" fillId="0" borderId="51" xfId="0" applyFont="1" applyFill="1" applyBorder="1" applyAlignment="1">
      <alignment horizontal="left" wrapText="1"/>
    </xf>
    <xf numFmtId="0" fontId="2" fillId="0" borderId="30" xfId="0" applyFont="1" applyFill="1" applyBorder="1" applyAlignment="1">
      <alignment horizontal="left" wrapText="1"/>
    </xf>
    <xf numFmtId="0" fontId="2" fillId="0" borderId="37" xfId="0" applyFont="1" applyFill="1" applyBorder="1" applyAlignment="1">
      <alignment horizontal="center" vertical="top"/>
    </xf>
    <xf numFmtId="0" fontId="12" fillId="0" borderId="50" xfId="0" applyFont="1" applyFill="1" applyBorder="1" applyAlignment="1">
      <alignment horizontal="left"/>
    </xf>
    <xf numFmtId="0" fontId="12" fillId="0" borderId="51" xfId="0" applyFont="1" applyFill="1" applyBorder="1" applyAlignment="1">
      <alignment horizontal="left"/>
    </xf>
    <xf numFmtId="0" fontId="12" fillId="0" borderId="30" xfId="0" applyFont="1" applyFill="1" applyBorder="1" applyAlignment="1">
      <alignment horizontal="left"/>
    </xf>
    <xf numFmtId="0" fontId="3" fillId="0" borderId="41" xfId="0" applyFont="1" applyFill="1" applyBorder="1" applyAlignment="1">
      <alignment wrapText="1"/>
    </xf>
    <xf numFmtId="0" fontId="3" fillId="0" borderId="42" xfId="0" applyFont="1" applyFill="1" applyBorder="1" applyAlignment="1">
      <alignment wrapText="1"/>
    </xf>
    <xf numFmtId="0" fontId="3" fillId="0" borderId="45" xfId="0" applyFont="1" applyFill="1" applyBorder="1" applyAlignment="1">
      <alignment wrapText="1"/>
    </xf>
    <xf numFmtId="0" fontId="12" fillId="0" borderId="50" xfId="0" applyFont="1" applyFill="1" applyBorder="1" applyAlignment="1">
      <alignment horizontal="left" vertical="justify"/>
    </xf>
    <xf numFmtId="0" fontId="12" fillId="0" borderId="51" xfId="0" applyFont="1" applyFill="1" applyBorder="1" applyAlignment="1">
      <alignment horizontal="left" vertical="justify"/>
    </xf>
    <xf numFmtId="0" fontId="12" fillId="0" borderId="30" xfId="0" applyFont="1" applyFill="1" applyBorder="1" applyAlignment="1">
      <alignment horizontal="left" vertical="justify"/>
    </xf>
    <xf numFmtId="0" fontId="2" fillId="0" borderId="28" xfId="0" applyFont="1" applyFill="1" applyBorder="1" applyAlignment="1">
      <alignment horizontal="center" vertical="top"/>
    </xf>
    <xf numFmtId="49" fontId="3" fillId="0" borderId="52" xfId="0" applyNumberFormat="1" applyFont="1" applyFill="1" applyBorder="1" applyAlignment="1">
      <alignment horizontal="center" vertical="center" wrapText="1"/>
    </xf>
    <xf numFmtId="49" fontId="3" fillId="0" borderId="53" xfId="0" applyNumberFormat="1" applyFont="1" applyFill="1" applyBorder="1" applyAlignment="1">
      <alignment horizontal="center" vertical="center" wrapText="1"/>
    </xf>
    <xf numFmtId="0" fontId="3" fillId="0" borderId="54" xfId="0" applyFont="1" applyFill="1" applyBorder="1" applyAlignment="1">
      <alignment horizontal="center" vertical="center" wrapText="1"/>
    </xf>
    <xf numFmtId="0" fontId="11" fillId="0" borderId="55" xfId="0" applyFont="1" applyFill="1" applyBorder="1" applyAlignment="1">
      <alignment horizontal="center" vertical="center"/>
    </xf>
    <xf numFmtId="0" fontId="2" fillId="0" borderId="36" xfId="0" applyFont="1" applyFill="1" applyBorder="1" applyAlignment="1">
      <alignment horizontal="center" vertical="justify"/>
    </xf>
    <xf numFmtId="0" fontId="0" fillId="0" borderId="20" xfId="0" applyFill="1" applyBorder="1" applyAlignment="1">
      <alignment vertical="justify"/>
    </xf>
    <xf numFmtId="0" fontId="0" fillId="0" borderId="28" xfId="0" applyFill="1" applyBorder="1" applyAlignment="1">
      <alignment vertical="justify"/>
    </xf>
    <xf numFmtId="0" fontId="2" fillId="0" borderId="56" xfId="0" applyFont="1" applyFill="1" applyBorder="1" applyAlignment="1">
      <alignment horizontal="center" vertical="top"/>
    </xf>
    <xf numFmtId="0" fontId="2" fillId="0" borderId="57" xfId="0" applyFont="1" applyFill="1" applyBorder="1" applyAlignment="1">
      <alignment horizontal="center" vertical="top"/>
    </xf>
    <xf numFmtId="0" fontId="2" fillId="0" borderId="58" xfId="0" applyFont="1" applyFill="1" applyBorder="1" applyAlignment="1">
      <alignment horizontal="center" vertical="top"/>
    </xf>
    <xf numFmtId="0" fontId="13" fillId="0" borderId="0" xfId="0" applyFont="1" applyFill="1" applyAlignment="1">
      <alignment horizontal="right" vertical="center"/>
    </xf>
    <xf numFmtId="0" fontId="3" fillId="0" borderId="43" xfId="0" applyFont="1" applyFill="1" applyBorder="1" applyAlignment="1">
      <alignment horizontal="center" wrapText="1"/>
    </xf>
    <xf numFmtId="0" fontId="3" fillId="0" borderId="44" xfId="0" applyFont="1" applyFill="1" applyBorder="1" applyAlignment="1">
      <alignment horizontal="center" wrapText="1"/>
    </xf>
    <xf numFmtId="0" fontId="7" fillId="0" borderId="0" xfId="0" applyFont="1" applyFill="1" applyAlignment="1">
      <alignment horizontal="center"/>
    </xf>
    <xf numFmtId="0" fontId="23" fillId="0" borderId="0" xfId="0" applyFont="1" applyFill="1" applyAlignment="1">
      <alignment horizontal="center"/>
    </xf>
    <xf numFmtId="0" fontId="3" fillId="0" borderId="46" xfId="0" applyFont="1" applyFill="1" applyBorder="1" applyAlignment="1">
      <alignment horizontal="center" vertical="center" wrapText="1"/>
    </xf>
    <xf numFmtId="0" fontId="11" fillId="0" borderId="47" xfId="0" applyFont="1" applyFill="1" applyBorder="1" applyAlignment="1"/>
    <xf numFmtId="49" fontId="7" fillId="0" borderId="0" xfId="0" applyNumberFormat="1" applyFont="1" applyFill="1" applyAlignment="1">
      <alignment horizontal="center" wrapText="1"/>
    </xf>
    <xf numFmtId="0" fontId="2" fillId="0" borderId="0" xfId="0" applyFont="1" applyFill="1" applyAlignment="1">
      <alignment horizontal="center" vertical="top"/>
    </xf>
    <xf numFmtId="0" fontId="20" fillId="0" borderId="48" xfId="0" applyFont="1" applyFill="1" applyBorder="1" applyAlignment="1">
      <alignment horizontal="center" vertical="center" wrapText="1"/>
    </xf>
    <xf numFmtId="0" fontId="20" fillId="0" borderId="49" xfId="0" applyFont="1" applyFill="1" applyBorder="1" applyAlignment="1">
      <alignment horizontal="center" vertical="center" wrapText="1"/>
    </xf>
    <xf numFmtId="0" fontId="18" fillId="0" borderId="46" xfId="0" applyFont="1" applyFill="1" applyBorder="1" applyAlignment="1">
      <alignment horizontal="center" vertical="center" wrapText="1"/>
    </xf>
    <xf numFmtId="0" fontId="19" fillId="0" borderId="47" xfId="0" applyFont="1" applyFill="1" applyBorder="1" applyAlignment="1"/>
    <xf numFmtId="0" fontId="30" fillId="0" borderId="62" xfId="0" applyFont="1" applyFill="1" applyBorder="1" applyAlignment="1">
      <alignment horizontal="left" vertical="top" wrapText="1"/>
    </xf>
    <xf numFmtId="0" fontId="14" fillId="0" borderId="63" xfId="0" applyFont="1" applyFill="1" applyBorder="1" applyAlignment="1">
      <alignment horizontal="left" vertical="top" wrapText="1"/>
    </xf>
    <xf numFmtId="0" fontId="28" fillId="3" borderId="65" xfId="0" applyFont="1" applyFill="1" applyBorder="1" applyAlignment="1">
      <alignment horizontal="left" vertical="center" wrapText="1"/>
    </xf>
    <xf numFmtId="0" fontId="28" fillId="3" borderId="64" xfId="0" applyFont="1" applyFill="1" applyBorder="1" applyAlignment="1">
      <alignment horizontal="left" vertical="center" wrapText="1"/>
    </xf>
    <xf numFmtId="0" fontId="28" fillId="3" borderId="70" xfId="0" applyFont="1" applyFill="1" applyBorder="1" applyAlignment="1">
      <alignment horizontal="left" vertical="center" wrapText="1"/>
    </xf>
    <xf numFmtId="0" fontId="28" fillId="4" borderId="65" xfId="0" applyFont="1" applyFill="1" applyBorder="1" applyAlignment="1">
      <alignment horizontal="left" vertical="center" wrapText="1"/>
    </xf>
    <xf numFmtId="0" fontId="28" fillId="4" borderId="64" xfId="0" applyFont="1" applyFill="1" applyBorder="1" applyAlignment="1">
      <alignment horizontal="left" vertical="center" wrapText="1"/>
    </xf>
    <xf numFmtId="0" fontId="28" fillId="4" borderId="70" xfId="0" applyFont="1" applyFill="1" applyBorder="1" applyAlignment="1">
      <alignment horizontal="left" vertical="center" wrapText="1"/>
    </xf>
    <xf numFmtId="0" fontId="35" fillId="0" borderId="67" xfId="0" applyFont="1" applyFill="1" applyBorder="1" applyAlignment="1">
      <alignment horizontal="center" vertical="top" wrapText="1"/>
    </xf>
    <xf numFmtId="0" fontId="35" fillId="0" borderId="68" xfId="0" applyFont="1" applyFill="1" applyBorder="1" applyAlignment="1">
      <alignment horizontal="center" vertical="top" wrapText="1"/>
    </xf>
    <xf numFmtId="0" fontId="35" fillId="0" borderId="69" xfId="0" applyFont="1" applyFill="1" applyBorder="1" applyAlignment="1">
      <alignment horizontal="center" vertical="top" wrapText="1"/>
    </xf>
    <xf numFmtId="0" fontId="30" fillId="2" borderId="65" xfId="0" applyFont="1" applyFill="1" applyBorder="1" applyAlignment="1">
      <alignment horizontal="left" vertical="top" wrapText="1"/>
    </xf>
    <xf numFmtId="0" fontId="30" fillId="2" borderId="64" xfId="0" applyFont="1" applyFill="1" applyBorder="1" applyAlignment="1">
      <alignment horizontal="left" vertical="top" wrapText="1"/>
    </xf>
    <xf numFmtId="0" fontId="30" fillId="2" borderId="66" xfId="0" applyFont="1" applyFill="1" applyBorder="1" applyAlignment="1">
      <alignment horizontal="left" vertical="top" wrapText="1"/>
    </xf>
    <xf numFmtId="0" fontId="30" fillId="0" borderId="64" xfId="0" applyFont="1" applyFill="1" applyBorder="1" applyAlignment="1">
      <alignment horizontal="left" vertical="top" wrapText="1"/>
    </xf>
    <xf numFmtId="0" fontId="14" fillId="0" borderId="12" xfId="0" applyFont="1" applyFill="1" applyBorder="1" applyAlignment="1">
      <alignment horizontal="left" vertical="center" wrapText="1"/>
    </xf>
    <xf numFmtId="0" fontId="14" fillId="0" borderId="17" xfId="0" applyFont="1" applyFill="1" applyBorder="1" applyAlignment="1">
      <alignment horizontal="left" vertical="center" wrapText="1"/>
    </xf>
    <xf numFmtId="0" fontId="14" fillId="0" borderId="10" xfId="0" applyFont="1" applyFill="1" applyBorder="1" applyAlignment="1">
      <alignment horizontal="left" vertical="center" wrapText="1"/>
    </xf>
    <xf numFmtId="0" fontId="30" fillId="0" borderId="63" xfId="0" applyFont="1" applyFill="1" applyBorder="1" applyAlignment="1">
      <alignment horizontal="left" vertical="top" wrapText="1"/>
    </xf>
    <xf numFmtId="0" fontId="14" fillId="0" borderId="64" xfId="0" applyFont="1" applyFill="1" applyBorder="1" applyAlignment="1">
      <alignment horizontal="left" vertical="top" wrapText="1"/>
    </xf>
    <xf numFmtId="0" fontId="30" fillId="0" borderId="65" xfId="0" applyFont="1" applyFill="1" applyBorder="1" applyAlignment="1">
      <alignment horizontal="left" vertical="top" wrapText="1"/>
    </xf>
    <xf numFmtId="0" fontId="30" fillId="0" borderId="73" xfId="0" applyFont="1" applyFill="1" applyBorder="1" applyAlignment="1">
      <alignment horizontal="left" vertical="top" wrapText="1"/>
    </xf>
    <xf numFmtId="0" fontId="14" fillId="0" borderId="71" xfId="0" applyFont="1" applyFill="1" applyBorder="1" applyAlignment="1">
      <alignment horizontal="left" vertical="top" wrapText="1"/>
    </xf>
    <xf numFmtId="0" fontId="28" fillId="3" borderId="65" xfId="0" applyFont="1" applyFill="1" applyBorder="1" applyAlignment="1">
      <alignment horizontal="left" vertical="top" wrapText="1"/>
    </xf>
    <xf numFmtId="0" fontId="28" fillId="3" borderId="64" xfId="0" applyFont="1" applyFill="1" applyBorder="1" applyAlignment="1">
      <alignment horizontal="left" vertical="top" wrapText="1"/>
    </xf>
    <xf numFmtId="0" fontId="28" fillId="3" borderId="70" xfId="0" applyFont="1" applyFill="1" applyBorder="1" applyAlignment="1">
      <alignment horizontal="left" vertical="top" wrapText="1"/>
    </xf>
    <xf numFmtId="0" fontId="30" fillId="0" borderId="66" xfId="0" applyFont="1" applyFill="1" applyBorder="1" applyAlignment="1">
      <alignment horizontal="left" vertical="top" wrapText="1"/>
    </xf>
    <xf numFmtId="0" fontId="35" fillId="0" borderId="74" xfId="0" applyFont="1" applyFill="1" applyBorder="1" applyAlignment="1">
      <alignment horizontal="center" vertical="center" wrapText="1"/>
    </xf>
    <xf numFmtId="0" fontId="35" fillId="0" borderId="75" xfId="0" applyFont="1" applyFill="1" applyBorder="1" applyAlignment="1">
      <alignment horizontal="center" vertical="center" wrapText="1"/>
    </xf>
    <xf numFmtId="0" fontId="35" fillId="0" borderId="76" xfId="0" applyFont="1" applyFill="1" applyBorder="1" applyAlignment="1">
      <alignment horizontal="center" vertical="center" wrapText="1"/>
    </xf>
    <xf numFmtId="0" fontId="30" fillId="0" borderId="62" xfId="0" applyFont="1" applyFill="1" applyBorder="1" applyAlignment="1">
      <alignment horizontal="left" vertical="center" wrapText="1"/>
    </xf>
    <xf numFmtId="0" fontId="30" fillId="0" borderId="63" xfId="0" applyFont="1" applyFill="1" applyBorder="1" applyAlignment="1">
      <alignment horizontal="left" vertical="center" wrapText="1"/>
    </xf>
    <xf numFmtId="0" fontId="30" fillId="0" borderId="64" xfId="0" applyFont="1" applyFill="1" applyBorder="1" applyAlignment="1">
      <alignment horizontal="left" vertical="center" wrapText="1"/>
    </xf>
    <xf numFmtId="0" fontId="14" fillId="0" borderId="11" xfId="0" applyFont="1" applyFill="1" applyBorder="1" applyAlignment="1">
      <alignment horizontal="left" vertical="top" wrapText="1"/>
    </xf>
    <xf numFmtId="0" fontId="14" fillId="0" borderId="35" xfId="0" applyFont="1" applyFill="1" applyBorder="1" applyAlignment="1">
      <alignment horizontal="left" vertical="top" wrapText="1"/>
    </xf>
    <xf numFmtId="0" fontId="14" fillId="0" borderId="9" xfId="0" applyFont="1" applyFill="1" applyBorder="1" applyAlignment="1">
      <alignment horizontal="left" vertical="top" wrapText="1"/>
    </xf>
    <xf numFmtId="0" fontId="14" fillId="0" borderId="77" xfId="0" applyFont="1" applyFill="1" applyBorder="1" applyAlignment="1">
      <alignment horizontal="left" vertical="top" wrapText="1"/>
    </xf>
    <xf numFmtId="0" fontId="14" fillId="0" borderId="78" xfId="0" applyFont="1" applyFill="1" applyBorder="1" applyAlignment="1">
      <alignment horizontal="left" vertical="top" wrapText="1"/>
    </xf>
    <xf numFmtId="0" fontId="28" fillId="3" borderId="79" xfId="0" applyFont="1" applyFill="1" applyBorder="1" applyAlignment="1">
      <alignment horizontal="left" vertical="top" wrapText="1"/>
    </xf>
    <xf numFmtId="0" fontId="14" fillId="2" borderId="66" xfId="0" applyFont="1" applyFill="1" applyBorder="1" applyAlignment="1">
      <alignment horizontal="left" vertical="top" wrapText="1"/>
    </xf>
    <xf numFmtId="0" fontId="14" fillId="2" borderId="64" xfId="0" applyFont="1" applyFill="1" applyBorder="1" applyAlignment="1">
      <alignment horizontal="left" vertical="top" wrapText="1"/>
    </xf>
    <xf numFmtId="0" fontId="29" fillId="0" borderId="0" xfId="0" applyFont="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horizontal="center" vertical="center"/>
    </xf>
    <xf numFmtId="0" fontId="14" fillId="0" borderId="62" xfId="0" applyFont="1" applyFill="1" applyBorder="1" applyAlignment="1">
      <alignment horizontal="left" vertical="top" wrapText="1"/>
    </xf>
    <xf numFmtId="0" fontId="30" fillId="0" borderId="71" xfId="0" applyFont="1" applyFill="1" applyBorder="1" applyAlignment="1">
      <alignment horizontal="left" vertical="top" wrapText="1"/>
    </xf>
    <xf numFmtId="0" fontId="30" fillId="0" borderId="72" xfId="0" applyFont="1" applyFill="1" applyBorder="1" applyAlignment="1">
      <alignment horizontal="left" vertical="top" wrapText="1"/>
    </xf>
    <xf numFmtId="0" fontId="35" fillId="0" borderId="67" xfId="0" applyFont="1" applyFill="1" applyBorder="1" applyAlignment="1">
      <alignment horizontal="center" vertical="center" wrapText="1"/>
    </xf>
    <xf numFmtId="0" fontId="35" fillId="0" borderId="68" xfId="0" applyFont="1" applyFill="1" applyBorder="1" applyAlignment="1">
      <alignment horizontal="center" vertical="center" wrapText="1"/>
    </xf>
    <xf numFmtId="0" fontId="35" fillId="0" borderId="69" xfId="0" applyFont="1" applyFill="1" applyBorder="1" applyAlignment="1">
      <alignment horizontal="center" vertical="center" wrapText="1"/>
    </xf>
    <xf numFmtId="0" fontId="14" fillId="0" borderId="66" xfId="0" applyFont="1" applyFill="1" applyBorder="1" applyAlignment="1">
      <alignment horizontal="left" vertical="top" wrapText="1"/>
    </xf>
    <xf numFmtId="178" fontId="36" fillId="0" borderId="12" xfId="0" applyNumberFormat="1" applyFont="1" applyFill="1" applyBorder="1" applyAlignment="1">
      <alignment horizontal="left" vertical="center" wrapText="1"/>
    </xf>
    <xf numFmtId="178" fontId="36" fillId="0" borderId="10" xfId="0" applyNumberFormat="1" applyFont="1" applyFill="1" applyBorder="1" applyAlignment="1">
      <alignment horizontal="left" vertical="center" wrapText="1"/>
    </xf>
    <xf numFmtId="178" fontId="14" fillId="2" borderId="16" xfId="0" applyNumberFormat="1" applyFont="1" applyFill="1" applyBorder="1" applyAlignment="1">
      <alignment horizontal="left" vertical="center" wrapText="1"/>
    </xf>
    <xf numFmtId="178" fontId="14" fillId="2" borderId="17" xfId="0" applyNumberFormat="1" applyFont="1" applyFill="1" applyBorder="1" applyAlignment="1">
      <alignment horizontal="left" vertical="center" wrapText="1"/>
    </xf>
    <xf numFmtId="178" fontId="14" fillId="2" borderId="18" xfId="0" applyNumberFormat="1" applyFont="1" applyFill="1" applyBorder="1" applyAlignment="1">
      <alignment horizontal="left" vertical="center" wrapText="1"/>
    </xf>
  </cellXfs>
  <cellStyles count="5">
    <cellStyle name="Гиперссылка" xfId="1" builtinId="8"/>
    <cellStyle name="Обычный" xfId="0" builtinId="0"/>
    <cellStyle name="Обычный_4 Трудовые ресурсы" xfId="2"/>
    <cellStyle name="Обычный_6 Расходы" xfId="3"/>
    <cellStyle name="Обычный_6_1 Доходы"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1"/>
  <sheetViews>
    <sheetView tabSelected="1" zoomScale="110" zoomScaleNormal="100" workbookViewId="0">
      <selection activeCell="I3" sqref="I3"/>
    </sheetView>
  </sheetViews>
  <sheetFormatPr defaultColWidth="8.85546875" defaultRowHeight="12.75" x14ac:dyDescent="0.2"/>
  <cols>
    <col min="1" max="1" width="5" style="216" customWidth="1"/>
    <col min="2" max="2" width="50.7109375" style="153" customWidth="1"/>
    <col min="3" max="3" width="15.42578125" style="216" customWidth="1"/>
    <col min="4" max="4" width="13.140625" style="153" customWidth="1"/>
    <col min="5" max="5" width="11.5703125" style="153" customWidth="1"/>
    <col min="6" max="16384" width="8.85546875" style="153"/>
  </cols>
  <sheetData>
    <row r="1" spans="1:5" ht="13.5" customHeight="1" x14ac:dyDescent="0.2">
      <c r="A1" s="351" t="s">
        <v>352</v>
      </c>
      <c r="B1" s="351"/>
      <c r="C1" s="351"/>
      <c r="D1" s="351"/>
      <c r="E1" s="351"/>
    </row>
    <row r="2" spans="1:5" ht="17.25" customHeight="1" x14ac:dyDescent="0.3">
      <c r="A2" s="354" t="s">
        <v>278</v>
      </c>
      <c r="B2" s="354"/>
      <c r="C2" s="354"/>
      <c r="D2" s="354"/>
      <c r="E2" s="354"/>
    </row>
    <row r="3" spans="1:5" ht="42" customHeight="1" x14ac:dyDescent="0.3">
      <c r="A3" s="358" t="s">
        <v>119</v>
      </c>
      <c r="B3" s="358"/>
      <c r="C3" s="358"/>
      <c r="D3" s="358"/>
      <c r="E3" s="358"/>
    </row>
    <row r="4" spans="1:5" ht="13.5" customHeight="1" x14ac:dyDescent="0.2">
      <c r="A4" s="359"/>
      <c r="B4" s="359"/>
      <c r="C4" s="359"/>
      <c r="D4" s="359"/>
      <c r="E4" s="359"/>
    </row>
    <row r="5" spans="1:5" ht="17.45" customHeight="1" x14ac:dyDescent="0.3">
      <c r="A5" s="355" t="s">
        <v>336</v>
      </c>
      <c r="B5" s="355"/>
      <c r="C5" s="355"/>
      <c r="D5" s="355"/>
      <c r="E5" s="355"/>
    </row>
    <row r="6" spans="1:5" ht="13.5" customHeight="1" thickBot="1" x14ac:dyDescent="0.25">
      <c r="E6" s="217"/>
    </row>
    <row r="7" spans="1:5" ht="24" customHeight="1" x14ac:dyDescent="0.2">
      <c r="A7" s="341" t="s">
        <v>235</v>
      </c>
      <c r="B7" s="356" t="s">
        <v>236</v>
      </c>
      <c r="C7" s="343" t="s">
        <v>353</v>
      </c>
      <c r="D7" s="362" t="s">
        <v>335</v>
      </c>
      <c r="E7" s="360" t="s">
        <v>390</v>
      </c>
    </row>
    <row r="8" spans="1:5" ht="30" customHeight="1" thickBot="1" x14ac:dyDescent="0.25">
      <c r="A8" s="342"/>
      <c r="B8" s="357"/>
      <c r="C8" s="344"/>
      <c r="D8" s="363"/>
      <c r="E8" s="361"/>
    </row>
    <row r="9" spans="1:5" ht="15" customHeight="1" thickBot="1" x14ac:dyDescent="0.3">
      <c r="A9" s="307" t="s">
        <v>354</v>
      </c>
      <c r="B9" s="308"/>
      <c r="C9" s="308"/>
      <c r="D9" s="352"/>
      <c r="E9" s="353"/>
    </row>
    <row r="10" spans="1:5" ht="15.75" customHeight="1" x14ac:dyDescent="0.2">
      <c r="A10" s="218" t="s">
        <v>237</v>
      </c>
      <c r="B10" s="219" t="s">
        <v>383</v>
      </c>
      <c r="C10" s="185" t="s">
        <v>238</v>
      </c>
      <c r="D10" s="147">
        <v>50756</v>
      </c>
      <c r="E10" s="220">
        <v>98.9</v>
      </c>
    </row>
    <row r="11" spans="1:5" ht="15.75" customHeight="1" x14ac:dyDescent="0.2">
      <c r="A11" s="177" t="s">
        <v>239</v>
      </c>
      <c r="B11" s="157" t="s">
        <v>391</v>
      </c>
      <c r="C11" s="152" t="s">
        <v>238</v>
      </c>
      <c r="D11" s="148">
        <v>455</v>
      </c>
      <c r="E11" s="195">
        <v>95.8</v>
      </c>
    </row>
    <row r="12" spans="1:5" ht="15.75" customHeight="1" x14ac:dyDescent="0.2">
      <c r="A12" s="177" t="s">
        <v>240</v>
      </c>
      <c r="B12" s="157" t="s">
        <v>355</v>
      </c>
      <c r="C12" s="152" t="s">
        <v>238</v>
      </c>
      <c r="D12" s="148">
        <v>968</v>
      </c>
      <c r="E12" s="195">
        <v>93.1</v>
      </c>
    </row>
    <row r="13" spans="1:5" ht="15.75" customHeight="1" x14ac:dyDescent="0.2">
      <c r="A13" s="177" t="s">
        <v>285</v>
      </c>
      <c r="B13" s="157" t="s">
        <v>382</v>
      </c>
      <c r="C13" s="152" t="s">
        <v>238</v>
      </c>
      <c r="D13" s="149">
        <v>169</v>
      </c>
      <c r="E13" s="151">
        <v>734.8</v>
      </c>
    </row>
    <row r="14" spans="1:5" ht="15.75" customHeight="1" x14ac:dyDescent="0.2">
      <c r="A14" s="221" t="s">
        <v>303</v>
      </c>
      <c r="B14" s="157" t="s">
        <v>361</v>
      </c>
      <c r="C14" s="222" t="s">
        <v>414</v>
      </c>
      <c r="D14" s="149">
        <v>8.99</v>
      </c>
      <c r="E14" s="151">
        <v>96.7</v>
      </c>
    </row>
    <row r="15" spans="1:5" ht="15.75" customHeight="1" x14ac:dyDescent="0.2">
      <c r="A15" s="177" t="s">
        <v>302</v>
      </c>
      <c r="B15" s="157" t="s">
        <v>362</v>
      </c>
      <c r="C15" s="222" t="s">
        <v>414</v>
      </c>
      <c r="D15" s="149">
        <v>19.14</v>
      </c>
      <c r="E15" s="195">
        <v>93.8</v>
      </c>
    </row>
    <row r="16" spans="1:5" ht="15.75" customHeight="1" x14ac:dyDescent="0.2">
      <c r="A16" s="221" t="s">
        <v>304</v>
      </c>
      <c r="B16" s="157" t="s">
        <v>363</v>
      </c>
      <c r="C16" s="222" t="s">
        <v>414</v>
      </c>
      <c r="D16" s="149">
        <v>-10.15</v>
      </c>
      <c r="E16" s="151"/>
    </row>
    <row r="17" spans="1:5" ht="15.75" customHeight="1" thickBot="1" x14ac:dyDescent="0.25">
      <c r="A17" s="223" t="s">
        <v>381</v>
      </c>
      <c r="B17" s="178" t="s">
        <v>305</v>
      </c>
      <c r="C17" s="222" t="s">
        <v>414</v>
      </c>
      <c r="D17" s="150">
        <v>3.34</v>
      </c>
      <c r="E17" s="215">
        <v>742.2</v>
      </c>
    </row>
    <row r="18" spans="1:5" ht="15" customHeight="1" thickBot="1" x14ac:dyDescent="0.3">
      <c r="A18" s="307" t="s">
        <v>415</v>
      </c>
      <c r="B18" s="308"/>
      <c r="C18" s="308"/>
      <c r="D18" s="308"/>
      <c r="E18" s="309"/>
    </row>
    <row r="19" spans="1:5" ht="17.25" customHeight="1" x14ac:dyDescent="0.2">
      <c r="A19" s="330" t="s">
        <v>279</v>
      </c>
      <c r="B19" s="154" t="s">
        <v>394</v>
      </c>
      <c r="C19" s="249" t="s">
        <v>238</v>
      </c>
      <c r="D19" s="248">
        <v>9854</v>
      </c>
      <c r="E19" s="250">
        <v>100.6</v>
      </c>
    </row>
    <row r="20" spans="1:5" ht="11.25" customHeight="1" x14ac:dyDescent="0.2">
      <c r="A20" s="324"/>
      <c r="B20" s="304" t="s">
        <v>420</v>
      </c>
      <c r="C20" s="305"/>
      <c r="D20" s="305"/>
      <c r="E20" s="306"/>
    </row>
    <row r="21" spans="1:5" ht="15.75" customHeight="1" x14ac:dyDescent="0.2">
      <c r="A21" s="324"/>
      <c r="B21" s="156" t="s">
        <v>256</v>
      </c>
      <c r="C21" s="152" t="s">
        <v>238</v>
      </c>
      <c r="D21" s="149">
        <v>535</v>
      </c>
      <c r="E21" s="151">
        <v>143.80000000000001</v>
      </c>
    </row>
    <row r="22" spans="1:5" ht="15.75" customHeight="1" x14ac:dyDescent="0.2">
      <c r="A22" s="324"/>
      <c r="B22" s="251" t="s">
        <v>137</v>
      </c>
      <c r="C22" s="152" t="s">
        <v>238</v>
      </c>
      <c r="D22" s="149">
        <v>329</v>
      </c>
      <c r="E22" s="151">
        <v>167</v>
      </c>
    </row>
    <row r="23" spans="1:5" ht="15.75" customHeight="1" x14ac:dyDescent="0.2">
      <c r="A23" s="324"/>
      <c r="B23" s="156" t="s">
        <v>252</v>
      </c>
      <c r="C23" s="152" t="s">
        <v>238</v>
      </c>
      <c r="D23" s="149">
        <v>3514</v>
      </c>
      <c r="E23" s="151">
        <v>92.9</v>
      </c>
    </row>
    <row r="24" spans="1:5" ht="15.75" customHeight="1" x14ac:dyDescent="0.2">
      <c r="A24" s="324"/>
      <c r="B24" s="156" t="s">
        <v>258</v>
      </c>
      <c r="C24" s="152" t="s">
        <v>238</v>
      </c>
      <c r="D24" s="149">
        <v>377</v>
      </c>
      <c r="E24" s="151">
        <v>109.6</v>
      </c>
    </row>
    <row r="25" spans="1:5" ht="15.75" customHeight="1" x14ac:dyDescent="0.2">
      <c r="A25" s="324"/>
      <c r="B25" s="156" t="s">
        <v>251</v>
      </c>
      <c r="C25" s="152" t="s">
        <v>238</v>
      </c>
      <c r="D25" s="149">
        <v>123</v>
      </c>
      <c r="E25" s="151">
        <v>98.4</v>
      </c>
    </row>
    <row r="26" spans="1:5" ht="25.5" x14ac:dyDescent="0.2">
      <c r="A26" s="324"/>
      <c r="B26" s="251" t="s">
        <v>144</v>
      </c>
      <c r="C26" s="152" t="s">
        <v>238</v>
      </c>
      <c r="D26" s="149">
        <v>207</v>
      </c>
      <c r="E26" s="151">
        <v>125.5</v>
      </c>
    </row>
    <row r="27" spans="1:5" ht="15.75" customHeight="1" x14ac:dyDescent="0.2">
      <c r="A27" s="324"/>
      <c r="B27" s="251" t="s">
        <v>145</v>
      </c>
      <c r="C27" s="152" t="s">
        <v>238</v>
      </c>
      <c r="D27" s="149">
        <v>72</v>
      </c>
      <c r="E27" s="151">
        <v>114.3</v>
      </c>
    </row>
    <row r="28" spans="1:5" ht="15.75" customHeight="1" x14ac:dyDescent="0.2">
      <c r="A28" s="324"/>
      <c r="B28" s="251" t="s">
        <v>146</v>
      </c>
      <c r="C28" s="152" t="s">
        <v>238</v>
      </c>
      <c r="D28" s="149">
        <v>409</v>
      </c>
      <c r="E28" s="151">
        <v>85.9</v>
      </c>
    </row>
    <row r="29" spans="1:5" ht="25.5" x14ac:dyDescent="0.2">
      <c r="A29" s="324"/>
      <c r="B29" s="251" t="s">
        <v>147</v>
      </c>
      <c r="C29" s="152" t="s">
        <v>238</v>
      </c>
      <c r="D29" s="149">
        <v>375</v>
      </c>
      <c r="E29" s="151">
        <v>95.4</v>
      </c>
    </row>
    <row r="30" spans="1:5" ht="15.75" customHeight="1" x14ac:dyDescent="0.2">
      <c r="A30" s="324"/>
      <c r="B30" s="251" t="s">
        <v>148</v>
      </c>
      <c r="C30" s="152" t="s">
        <v>238</v>
      </c>
      <c r="D30" s="149">
        <v>1633</v>
      </c>
      <c r="E30" s="151">
        <v>100.9</v>
      </c>
    </row>
    <row r="31" spans="1:5" ht="15.75" customHeight="1" x14ac:dyDescent="0.2">
      <c r="A31" s="324"/>
      <c r="B31" s="251" t="s">
        <v>149</v>
      </c>
      <c r="C31" s="152" t="s">
        <v>238</v>
      </c>
      <c r="D31" s="149">
        <v>1143</v>
      </c>
      <c r="E31" s="151">
        <v>99.1</v>
      </c>
    </row>
    <row r="32" spans="1:5" ht="26.25" customHeight="1" x14ac:dyDescent="0.2">
      <c r="A32" s="325"/>
      <c r="B32" s="251" t="s">
        <v>154</v>
      </c>
      <c r="C32" s="152" t="s">
        <v>238</v>
      </c>
      <c r="D32" s="149">
        <v>540</v>
      </c>
      <c r="E32" s="151">
        <v>104.4</v>
      </c>
    </row>
    <row r="33" spans="1:5" ht="24" customHeight="1" x14ac:dyDescent="0.2">
      <c r="A33" s="177" t="s">
        <v>286</v>
      </c>
      <c r="B33" s="178" t="s">
        <v>395</v>
      </c>
      <c r="C33" s="152" t="s">
        <v>277</v>
      </c>
      <c r="D33" s="149">
        <v>0.98</v>
      </c>
      <c r="E33" s="195">
        <v>89.9</v>
      </c>
    </row>
    <row r="34" spans="1:5" ht="27" customHeight="1" x14ac:dyDescent="0.2">
      <c r="A34" s="322" t="s">
        <v>284</v>
      </c>
      <c r="B34" s="157" t="s">
        <v>396</v>
      </c>
      <c r="C34" s="152" t="s">
        <v>276</v>
      </c>
      <c r="D34" s="157"/>
      <c r="E34" s="252"/>
    </row>
    <row r="35" spans="1:5" x14ac:dyDescent="0.2">
      <c r="A35" s="324"/>
      <c r="B35" s="304" t="s">
        <v>404</v>
      </c>
      <c r="C35" s="305"/>
      <c r="D35" s="305"/>
      <c r="E35" s="306"/>
    </row>
    <row r="36" spans="1:5" x14ac:dyDescent="0.2">
      <c r="A36" s="324"/>
      <c r="B36" s="337" t="s">
        <v>359</v>
      </c>
      <c r="C36" s="338"/>
      <c r="D36" s="338"/>
      <c r="E36" s="339"/>
    </row>
    <row r="37" spans="1:5" ht="15.75" customHeight="1" x14ac:dyDescent="0.2">
      <c r="A37" s="324"/>
      <c r="B37" s="253" t="s">
        <v>252</v>
      </c>
      <c r="C37" s="152" t="s">
        <v>276</v>
      </c>
      <c r="D37" s="149"/>
      <c r="E37" s="151"/>
    </row>
    <row r="38" spans="1:5" ht="15.75" customHeight="1" x14ac:dyDescent="0.2">
      <c r="A38" s="324"/>
      <c r="B38" s="253" t="s">
        <v>258</v>
      </c>
      <c r="C38" s="152" t="s">
        <v>276</v>
      </c>
      <c r="D38" s="149"/>
      <c r="E38" s="151"/>
    </row>
    <row r="39" spans="1:5" ht="39.75" customHeight="1" x14ac:dyDescent="0.2">
      <c r="A39" s="324"/>
      <c r="B39" s="253" t="s">
        <v>259</v>
      </c>
      <c r="C39" s="152" t="s">
        <v>276</v>
      </c>
      <c r="D39" s="149"/>
      <c r="E39" s="151"/>
    </row>
    <row r="40" spans="1:5" ht="15.75" customHeight="1" x14ac:dyDescent="0.2">
      <c r="A40" s="324"/>
      <c r="B40" s="253" t="s">
        <v>255</v>
      </c>
      <c r="C40" s="152" t="s">
        <v>276</v>
      </c>
      <c r="D40" s="149"/>
      <c r="E40" s="151"/>
    </row>
    <row r="41" spans="1:5" ht="25.5" x14ac:dyDescent="0.2">
      <c r="A41" s="348" t="s">
        <v>287</v>
      </c>
      <c r="B41" s="157" t="s">
        <v>397</v>
      </c>
      <c r="C41" s="158" t="s">
        <v>249</v>
      </c>
      <c r="D41" s="149">
        <v>33918.400000000001</v>
      </c>
      <c r="E41" s="151">
        <v>108</v>
      </c>
    </row>
    <row r="42" spans="1:5" x14ac:dyDescent="0.2">
      <c r="A42" s="349"/>
      <c r="B42" s="304" t="s">
        <v>356</v>
      </c>
      <c r="C42" s="305"/>
      <c r="D42" s="305"/>
      <c r="E42" s="306"/>
    </row>
    <row r="43" spans="1:5" ht="15.75" customHeight="1" x14ac:dyDescent="0.2">
      <c r="A43" s="349"/>
      <c r="B43" s="156" t="s">
        <v>256</v>
      </c>
      <c r="C43" s="158" t="s">
        <v>249</v>
      </c>
      <c r="D43" s="159">
        <v>35469.4</v>
      </c>
      <c r="E43" s="151">
        <v>102.4</v>
      </c>
    </row>
    <row r="44" spans="1:5" ht="15.75" customHeight="1" x14ac:dyDescent="0.2">
      <c r="A44" s="349"/>
      <c r="B44" s="251" t="s">
        <v>137</v>
      </c>
      <c r="C44" s="158" t="s">
        <v>249</v>
      </c>
      <c r="D44" s="159">
        <v>36407.9</v>
      </c>
      <c r="E44" s="151">
        <v>100.3</v>
      </c>
    </row>
    <row r="45" spans="1:5" ht="15.75" customHeight="1" x14ac:dyDescent="0.2">
      <c r="A45" s="349"/>
      <c r="B45" s="156" t="s">
        <v>252</v>
      </c>
      <c r="C45" s="158" t="s">
        <v>249</v>
      </c>
      <c r="D45" s="159">
        <v>40372.800000000003</v>
      </c>
      <c r="E45" s="151">
        <v>111.5</v>
      </c>
    </row>
    <row r="46" spans="1:5" ht="15.75" customHeight="1" x14ac:dyDescent="0.2">
      <c r="A46" s="349"/>
      <c r="B46" s="156" t="s">
        <v>258</v>
      </c>
      <c r="C46" s="158" t="s">
        <v>249</v>
      </c>
      <c r="D46" s="159">
        <v>32206.1</v>
      </c>
      <c r="E46" s="151">
        <v>102.1</v>
      </c>
    </row>
    <row r="47" spans="1:5" ht="15.75" customHeight="1" x14ac:dyDescent="0.2">
      <c r="A47" s="349"/>
      <c r="B47" s="156" t="s">
        <v>251</v>
      </c>
      <c r="C47" s="158" t="s">
        <v>249</v>
      </c>
      <c r="D47" s="159">
        <v>33848.199999999997</v>
      </c>
      <c r="E47" s="151">
        <v>109.8</v>
      </c>
    </row>
    <row r="48" spans="1:5" ht="25.5" x14ac:dyDescent="0.2">
      <c r="A48" s="349"/>
      <c r="B48" s="251" t="s">
        <v>144</v>
      </c>
      <c r="C48" s="158" t="s">
        <v>249</v>
      </c>
      <c r="D48" s="159">
        <v>26167.5</v>
      </c>
      <c r="E48" s="151">
        <v>98.5</v>
      </c>
    </row>
    <row r="49" spans="1:5" ht="15.75" customHeight="1" x14ac:dyDescent="0.2">
      <c r="A49" s="349"/>
      <c r="B49" s="251" t="s">
        <v>145</v>
      </c>
      <c r="C49" s="158" t="s">
        <v>249</v>
      </c>
      <c r="D49" s="159">
        <v>17606.599999999999</v>
      </c>
      <c r="E49" s="151">
        <v>108.6</v>
      </c>
    </row>
    <row r="50" spans="1:5" ht="15.75" customHeight="1" x14ac:dyDescent="0.2">
      <c r="A50" s="349"/>
      <c r="B50" s="251" t="s">
        <v>146</v>
      </c>
      <c r="C50" s="158" t="s">
        <v>249</v>
      </c>
      <c r="D50" s="159">
        <v>31267.5</v>
      </c>
      <c r="E50" s="151">
        <v>105.2</v>
      </c>
    </row>
    <row r="51" spans="1:5" ht="25.5" x14ac:dyDescent="0.2">
      <c r="A51" s="349"/>
      <c r="B51" s="251" t="s">
        <v>147</v>
      </c>
      <c r="C51" s="158" t="s">
        <v>249</v>
      </c>
      <c r="D51" s="159">
        <v>20809</v>
      </c>
      <c r="E51" s="151">
        <v>114.2</v>
      </c>
    </row>
    <row r="52" spans="1:5" ht="15.75" customHeight="1" x14ac:dyDescent="0.2">
      <c r="A52" s="349"/>
      <c r="B52" s="251" t="s">
        <v>148</v>
      </c>
      <c r="C52" s="158" t="s">
        <v>249</v>
      </c>
      <c r="D52" s="159">
        <v>29389.5</v>
      </c>
      <c r="E52" s="151">
        <v>108.3</v>
      </c>
    </row>
    <row r="53" spans="1:5" ht="15.75" customHeight="1" x14ac:dyDescent="0.2">
      <c r="A53" s="349"/>
      <c r="B53" s="251" t="s">
        <v>149</v>
      </c>
      <c r="C53" s="158" t="s">
        <v>249</v>
      </c>
      <c r="D53" s="159">
        <v>25080.799999999999</v>
      </c>
      <c r="E53" s="151">
        <v>104.2</v>
      </c>
    </row>
    <row r="54" spans="1:5" ht="30.75" customHeight="1" thickBot="1" x14ac:dyDescent="0.25">
      <c r="A54" s="350"/>
      <c r="B54" s="254" t="s">
        <v>154</v>
      </c>
      <c r="C54" s="160" t="s">
        <v>249</v>
      </c>
      <c r="D54" s="161">
        <v>22201</v>
      </c>
      <c r="E54" s="255">
        <v>107.5</v>
      </c>
    </row>
    <row r="55" spans="1:5" ht="15.75" customHeight="1" thickBot="1" x14ac:dyDescent="0.3">
      <c r="A55" s="307" t="s">
        <v>416</v>
      </c>
      <c r="B55" s="308"/>
      <c r="C55" s="308"/>
      <c r="D55" s="308"/>
      <c r="E55" s="309"/>
    </row>
    <row r="56" spans="1:5" ht="66" customHeight="1" x14ac:dyDescent="0.2">
      <c r="A56" s="162" t="s">
        <v>280</v>
      </c>
      <c r="B56" s="154" t="s">
        <v>364</v>
      </c>
      <c r="C56" s="163" t="s">
        <v>288</v>
      </c>
      <c r="D56" s="164">
        <v>22261997</v>
      </c>
      <c r="E56" s="165">
        <v>111.4</v>
      </c>
    </row>
    <row r="57" spans="1:5" ht="36" customHeight="1" x14ac:dyDescent="0.2">
      <c r="A57" s="345" t="s">
        <v>289</v>
      </c>
      <c r="B57" s="170" t="s">
        <v>392</v>
      </c>
      <c r="C57" s="152"/>
      <c r="D57" s="159"/>
      <c r="E57" s="171"/>
    </row>
    <row r="58" spans="1:5" ht="15.75" customHeight="1" x14ac:dyDescent="0.2">
      <c r="A58" s="346"/>
      <c r="B58" s="170" t="s">
        <v>72</v>
      </c>
      <c r="C58" s="152" t="s">
        <v>73</v>
      </c>
      <c r="D58" s="159">
        <v>1832</v>
      </c>
      <c r="E58" s="171">
        <v>94.6</v>
      </c>
    </row>
    <row r="59" spans="1:5" ht="12.75" customHeight="1" x14ac:dyDescent="0.2">
      <c r="A59" s="346"/>
      <c r="B59" s="170" t="s">
        <v>74</v>
      </c>
      <c r="C59" s="152" t="s">
        <v>358</v>
      </c>
      <c r="D59" s="159">
        <v>149651.1</v>
      </c>
      <c r="E59" s="171">
        <v>94.1</v>
      </c>
    </row>
    <row r="60" spans="1:5" ht="15.75" customHeight="1" x14ac:dyDescent="0.2">
      <c r="A60" s="346"/>
      <c r="B60" s="170" t="s">
        <v>150</v>
      </c>
      <c r="C60" s="152" t="s">
        <v>152</v>
      </c>
      <c r="D60" s="159">
        <v>40.299999999999997</v>
      </c>
      <c r="E60" s="171">
        <v>93.7</v>
      </c>
    </row>
    <row r="61" spans="1:5" ht="15.75" customHeight="1" x14ac:dyDescent="0.2">
      <c r="A61" s="346"/>
      <c r="B61" s="170" t="s">
        <v>337</v>
      </c>
      <c r="C61" s="152" t="s">
        <v>152</v>
      </c>
      <c r="D61" s="159">
        <v>58.3</v>
      </c>
      <c r="E61" s="171">
        <v>135.6</v>
      </c>
    </row>
    <row r="62" spans="1:5" ht="15.75" customHeight="1" x14ac:dyDescent="0.2">
      <c r="A62" s="346"/>
      <c r="B62" s="170" t="s">
        <v>75</v>
      </c>
      <c r="C62" s="152" t="s">
        <v>73</v>
      </c>
      <c r="D62" s="159">
        <v>839</v>
      </c>
      <c r="E62" s="171">
        <v>90.4</v>
      </c>
    </row>
    <row r="63" spans="1:5" ht="15.75" customHeight="1" x14ac:dyDescent="0.2">
      <c r="A63" s="346"/>
      <c r="B63" s="170" t="s">
        <v>135</v>
      </c>
      <c r="C63" s="152" t="s">
        <v>358</v>
      </c>
      <c r="D63" s="159">
        <v>67575</v>
      </c>
      <c r="E63" s="171">
        <v>109.1</v>
      </c>
    </row>
    <row r="64" spans="1:5" ht="15.75" customHeight="1" x14ac:dyDescent="0.2">
      <c r="A64" s="346"/>
      <c r="B64" s="170" t="s">
        <v>171</v>
      </c>
      <c r="C64" s="152" t="s">
        <v>73</v>
      </c>
      <c r="D64" s="159">
        <v>47</v>
      </c>
      <c r="E64" s="171">
        <v>2764.7</v>
      </c>
    </row>
    <row r="65" spans="1:5" ht="15.75" customHeight="1" x14ac:dyDescent="0.2">
      <c r="A65" s="346"/>
      <c r="B65" s="170" t="s">
        <v>76</v>
      </c>
      <c r="C65" s="152" t="s">
        <v>77</v>
      </c>
      <c r="D65" s="159">
        <v>502.75</v>
      </c>
      <c r="E65" s="171">
        <v>103.4</v>
      </c>
    </row>
    <row r="66" spans="1:5" ht="15.75" customHeight="1" x14ac:dyDescent="0.2">
      <c r="A66" s="346"/>
      <c r="B66" s="170" t="s">
        <v>78</v>
      </c>
      <c r="C66" s="152" t="s">
        <v>153</v>
      </c>
      <c r="D66" s="159">
        <v>1609.9</v>
      </c>
      <c r="E66" s="171">
        <v>98.1</v>
      </c>
    </row>
    <row r="67" spans="1:5" ht="15.75" customHeight="1" x14ac:dyDescent="0.2">
      <c r="A67" s="346"/>
      <c r="B67" s="166" t="s">
        <v>82</v>
      </c>
      <c r="C67" s="152" t="s">
        <v>83</v>
      </c>
      <c r="D67" s="168">
        <v>81.099999999999994</v>
      </c>
      <c r="E67" s="169">
        <v>53.1</v>
      </c>
    </row>
    <row r="68" spans="1:5" ht="15.75" customHeight="1" x14ac:dyDescent="0.2">
      <c r="A68" s="346"/>
      <c r="B68" s="166" t="s">
        <v>120</v>
      </c>
      <c r="C68" s="167" t="s">
        <v>152</v>
      </c>
      <c r="D68" s="168">
        <v>341.1</v>
      </c>
      <c r="E68" s="169">
        <v>102.6</v>
      </c>
    </row>
    <row r="69" spans="1:5" ht="15.75" customHeight="1" x14ac:dyDescent="0.2">
      <c r="A69" s="346"/>
      <c r="B69" s="166" t="s">
        <v>81</v>
      </c>
      <c r="C69" s="167" t="s">
        <v>358</v>
      </c>
      <c r="D69" s="168">
        <v>29577</v>
      </c>
      <c r="E69" s="169"/>
    </row>
    <row r="70" spans="1:5" ht="15.75" customHeight="1" x14ac:dyDescent="0.2">
      <c r="A70" s="346"/>
      <c r="B70" s="166" t="s">
        <v>151</v>
      </c>
      <c r="C70" s="167" t="s">
        <v>358</v>
      </c>
      <c r="D70" s="168">
        <v>219</v>
      </c>
      <c r="E70" s="169">
        <v>86.9</v>
      </c>
    </row>
    <row r="71" spans="1:5" ht="27" customHeight="1" thickBot="1" x14ac:dyDescent="0.25">
      <c r="A71" s="347"/>
      <c r="B71" s="172" t="s">
        <v>136</v>
      </c>
      <c r="C71" s="173" t="s">
        <v>288</v>
      </c>
      <c r="D71" s="161">
        <v>918304</v>
      </c>
      <c r="E71" s="174">
        <v>84.5</v>
      </c>
    </row>
    <row r="72" spans="1:5" s="295" customFormat="1" ht="20.25" customHeight="1" thickBot="1" x14ac:dyDescent="0.3">
      <c r="A72" s="334" t="s">
        <v>138</v>
      </c>
      <c r="B72" s="335"/>
      <c r="C72" s="335"/>
      <c r="D72" s="335"/>
      <c r="E72" s="336"/>
    </row>
    <row r="73" spans="1:5" ht="25.5" x14ac:dyDescent="0.2">
      <c r="A73" s="330" t="s">
        <v>290</v>
      </c>
      <c r="B73" s="296" t="s">
        <v>365</v>
      </c>
      <c r="C73" s="163" t="s">
        <v>288</v>
      </c>
      <c r="D73" s="164">
        <v>571898</v>
      </c>
      <c r="E73" s="250">
        <v>132.6</v>
      </c>
    </row>
    <row r="74" spans="1:5" x14ac:dyDescent="0.2">
      <c r="A74" s="324"/>
      <c r="B74" s="331" t="s">
        <v>357</v>
      </c>
      <c r="C74" s="332"/>
      <c r="D74" s="332"/>
      <c r="E74" s="333"/>
    </row>
    <row r="75" spans="1:5" x14ac:dyDescent="0.2">
      <c r="A75" s="324"/>
      <c r="B75" s="297" t="s">
        <v>241</v>
      </c>
      <c r="C75" s="158" t="s">
        <v>288</v>
      </c>
      <c r="D75" s="159">
        <v>553540</v>
      </c>
      <c r="E75" s="151">
        <v>133</v>
      </c>
    </row>
    <row r="76" spans="1:5" ht="13.5" thickBot="1" x14ac:dyDescent="0.25">
      <c r="A76" s="325"/>
      <c r="B76" s="297" t="s">
        <v>242</v>
      </c>
      <c r="C76" s="158" t="s">
        <v>288</v>
      </c>
      <c r="D76" s="159">
        <v>18358</v>
      </c>
      <c r="E76" s="151">
        <v>120.1</v>
      </c>
    </row>
    <row r="77" spans="1:5" ht="28.5" customHeight="1" x14ac:dyDescent="0.2">
      <c r="A77" s="322" t="s">
        <v>291</v>
      </c>
      <c r="B77" s="296" t="s">
        <v>243</v>
      </c>
      <c r="C77" s="296"/>
      <c r="D77" s="296"/>
      <c r="E77" s="298"/>
    </row>
    <row r="78" spans="1:5" ht="15" customHeight="1" x14ac:dyDescent="0.2">
      <c r="A78" s="324"/>
      <c r="B78" s="149" t="s">
        <v>399</v>
      </c>
      <c r="C78" s="186" t="s">
        <v>358</v>
      </c>
      <c r="D78" s="299">
        <v>4896.8</v>
      </c>
      <c r="E78" s="300">
        <v>102.6</v>
      </c>
    </row>
    <row r="79" spans="1:5" ht="11.25" customHeight="1" x14ac:dyDescent="0.2">
      <c r="A79" s="324"/>
      <c r="B79" s="149" t="s">
        <v>246</v>
      </c>
      <c r="C79" s="152" t="s">
        <v>358</v>
      </c>
      <c r="D79" s="159">
        <v>26.7</v>
      </c>
      <c r="E79" s="195">
        <v>117.6</v>
      </c>
    </row>
    <row r="80" spans="1:5" ht="11.25" customHeight="1" x14ac:dyDescent="0.2">
      <c r="A80" s="324"/>
      <c r="B80" s="149" t="s">
        <v>244</v>
      </c>
      <c r="C80" s="152" t="s">
        <v>248</v>
      </c>
      <c r="D80" s="159">
        <v>885.8</v>
      </c>
      <c r="E80" s="151">
        <v>96.3</v>
      </c>
    </row>
    <row r="81" spans="1:5" ht="12" customHeight="1" thickBot="1" x14ac:dyDescent="0.25">
      <c r="A81" s="340"/>
      <c r="B81" s="150" t="s">
        <v>245</v>
      </c>
      <c r="C81" s="173" t="s">
        <v>247</v>
      </c>
      <c r="D81" s="150"/>
      <c r="E81" s="215"/>
    </row>
    <row r="82" spans="1:5" ht="15.75" customHeight="1" thickBot="1" x14ac:dyDescent="0.3">
      <c r="A82" s="307" t="s">
        <v>417</v>
      </c>
      <c r="B82" s="308"/>
      <c r="C82" s="308"/>
      <c r="D82" s="308"/>
      <c r="E82" s="309"/>
    </row>
    <row r="83" spans="1:5" ht="15.75" customHeight="1" x14ac:dyDescent="0.2">
      <c r="A83" s="175" t="s">
        <v>393</v>
      </c>
      <c r="B83" s="176" t="s">
        <v>294</v>
      </c>
      <c r="C83" s="163" t="s">
        <v>250</v>
      </c>
      <c r="D83" s="164">
        <v>1640018</v>
      </c>
      <c r="E83" s="165">
        <v>113.7</v>
      </c>
    </row>
    <row r="84" spans="1:5" ht="15.75" customHeight="1" x14ac:dyDescent="0.2">
      <c r="A84" s="177" t="s">
        <v>281</v>
      </c>
      <c r="B84" s="178" t="s">
        <v>295</v>
      </c>
      <c r="C84" s="158" t="s">
        <v>250</v>
      </c>
      <c r="D84" s="159">
        <v>14432</v>
      </c>
      <c r="E84" s="171">
        <v>82.3</v>
      </c>
    </row>
    <row r="85" spans="1:5" ht="15.75" customHeight="1" thickBot="1" x14ac:dyDescent="0.25">
      <c r="A85" s="179" t="s">
        <v>293</v>
      </c>
      <c r="B85" s="180" t="s">
        <v>296</v>
      </c>
      <c r="C85" s="160" t="s">
        <v>250</v>
      </c>
      <c r="D85" s="161">
        <v>287653</v>
      </c>
      <c r="E85" s="174">
        <v>108.4</v>
      </c>
    </row>
    <row r="86" spans="1:5" ht="16.5" customHeight="1" thickBot="1" x14ac:dyDescent="0.3">
      <c r="A86" s="310" t="s">
        <v>172</v>
      </c>
      <c r="B86" s="311"/>
      <c r="C86" s="311"/>
      <c r="D86" s="311"/>
      <c r="E86" s="312"/>
    </row>
    <row r="87" spans="1:5" ht="15.75" customHeight="1" x14ac:dyDescent="0.2">
      <c r="A87" s="330" t="s">
        <v>282</v>
      </c>
      <c r="B87" s="219" t="s">
        <v>398</v>
      </c>
      <c r="C87" s="186" t="s">
        <v>292</v>
      </c>
      <c r="D87" s="229">
        <v>894313</v>
      </c>
      <c r="E87" s="187">
        <v>71.2</v>
      </c>
    </row>
    <row r="88" spans="1:5" x14ac:dyDescent="0.2">
      <c r="A88" s="324"/>
      <c r="B88" s="304" t="s">
        <v>359</v>
      </c>
      <c r="C88" s="305"/>
      <c r="D88" s="305"/>
      <c r="E88" s="306"/>
    </row>
    <row r="89" spans="1:5" ht="15.75" customHeight="1" x14ac:dyDescent="0.2">
      <c r="A89" s="324"/>
      <c r="B89" s="230" t="s">
        <v>256</v>
      </c>
      <c r="C89" s="158" t="s">
        <v>250</v>
      </c>
      <c r="D89" s="159">
        <v>43501</v>
      </c>
      <c r="E89" s="151">
        <v>164</v>
      </c>
    </row>
    <row r="90" spans="1:5" ht="15.75" customHeight="1" x14ac:dyDescent="0.2">
      <c r="A90" s="324"/>
      <c r="B90" s="230" t="s">
        <v>257</v>
      </c>
      <c r="C90" s="158" t="s">
        <v>250</v>
      </c>
      <c r="D90" s="159"/>
      <c r="E90" s="151"/>
    </row>
    <row r="91" spans="1:5" ht="15.75" customHeight="1" x14ac:dyDescent="0.2">
      <c r="A91" s="324"/>
      <c r="B91" s="230" t="s">
        <v>252</v>
      </c>
      <c r="C91" s="158" t="s">
        <v>250</v>
      </c>
      <c r="D91" s="159">
        <v>631716</v>
      </c>
      <c r="E91" s="151">
        <v>77.099999999999994</v>
      </c>
    </row>
    <row r="92" spans="1:5" ht="15.75" customHeight="1" x14ac:dyDescent="0.2">
      <c r="A92" s="324"/>
      <c r="B92" s="230" t="s">
        <v>258</v>
      </c>
      <c r="C92" s="158" t="s">
        <v>250</v>
      </c>
      <c r="D92" s="159">
        <v>51032</v>
      </c>
      <c r="E92" s="151">
        <v>590.6</v>
      </c>
    </row>
    <row r="93" spans="1:5" ht="15.75" customHeight="1" x14ac:dyDescent="0.2">
      <c r="A93" s="324"/>
      <c r="B93" s="230" t="s">
        <v>251</v>
      </c>
      <c r="C93" s="158" t="s">
        <v>250</v>
      </c>
      <c r="D93" s="159">
        <v>29690</v>
      </c>
      <c r="E93" s="195">
        <v>17311.900000000001</v>
      </c>
    </row>
    <row r="94" spans="1:5" ht="38.25" customHeight="1" x14ac:dyDescent="0.2">
      <c r="A94" s="324"/>
      <c r="B94" s="230" t="s">
        <v>259</v>
      </c>
      <c r="C94" s="158" t="s">
        <v>250</v>
      </c>
      <c r="D94" s="159">
        <v>30</v>
      </c>
      <c r="E94" s="195">
        <v>0.56000000000000005</v>
      </c>
    </row>
    <row r="95" spans="1:5" ht="22.5" customHeight="1" x14ac:dyDescent="0.2">
      <c r="A95" s="324"/>
      <c r="B95" s="156" t="s">
        <v>80</v>
      </c>
      <c r="C95" s="158" t="s">
        <v>250</v>
      </c>
      <c r="D95" s="159">
        <v>1359</v>
      </c>
      <c r="E95" s="151">
        <v>13.6</v>
      </c>
    </row>
    <row r="96" spans="1:5" ht="15.75" customHeight="1" x14ac:dyDescent="0.2">
      <c r="A96" s="324"/>
      <c r="B96" s="156" t="s">
        <v>255</v>
      </c>
      <c r="C96" s="158" t="s">
        <v>250</v>
      </c>
      <c r="D96" s="159">
        <v>29509</v>
      </c>
      <c r="E96" s="151">
        <v>78.599999999999994</v>
      </c>
    </row>
    <row r="97" spans="1:5" ht="15.75" customHeight="1" x14ac:dyDescent="0.2">
      <c r="A97" s="324"/>
      <c r="B97" s="156" t="s">
        <v>260</v>
      </c>
      <c r="C97" s="158" t="s">
        <v>250</v>
      </c>
      <c r="D97" s="159">
        <v>5236</v>
      </c>
      <c r="E97" s="151">
        <v>80.8</v>
      </c>
    </row>
    <row r="98" spans="1:5" ht="22.5" customHeight="1" x14ac:dyDescent="0.2">
      <c r="A98" s="324"/>
      <c r="B98" s="156" t="s">
        <v>261</v>
      </c>
      <c r="C98" s="158" t="s">
        <v>250</v>
      </c>
      <c r="D98" s="159">
        <v>559</v>
      </c>
      <c r="E98" s="151">
        <v>2.2000000000000002</v>
      </c>
    </row>
    <row r="99" spans="1:5" ht="23.25" customHeight="1" x14ac:dyDescent="0.2">
      <c r="A99" s="325"/>
      <c r="B99" s="231" t="s">
        <v>79</v>
      </c>
      <c r="C99" s="158" t="s">
        <v>250</v>
      </c>
      <c r="D99" s="159">
        <v>101682</v>
      </c>
      <c r="E99" s="151">
        <v>32.200000000000003</v>
      </c>
    </row>
    <row r="100" spans="1:5" ht="24" customHeight="1" x14ac:dyDescent="0.2">
      <c r="A100" s="322" t="s">
        <v>283</v>
      </c>
      <c r="B100" s="157" t="s">
        <v>405</v>
      </c>
      <c r="C100" s="158" t="s">
        <v>250</v>
      </c>
      <c r="D100" s="229">
        <v>894313</v>
      </c>
      <c r="E100" s="187">
        <v>71.2</v>
      </c>
    </row>
    <row r="101" spans="1:5" x14ac:dyDescent="0.2">
      <c r="A101" s="324"/>
      <c r="B101" s="304" t="s">
        <v>356</v>
      </c>
      <c r="C101" s="305"/>
      <c r="D101" s="305"/>
      <c r="E101" s="306"/>
    </row>
    <row r="102" spans="1:5" ht="15.75" customHeight="1" x14ac:dyDescent="0.2">
      <c r="A102" s="324"/>
      <c r="B102" s="157" t="s">
        <v>377</v>
      </c>
      <c r="C102" s="158" t="s">
        <v>250</v>
      </c>
      <c r="D102" s="159">
        <v>18439</v>
      </c>
      <c r="E102" s="232">
        <v>113.3</v>
      </c>
    </row>
    <row r="103" spans="1:5" ht="15.75" customHeight="1" x14ac:dyDescent="0.2">
      <c r="A103" s="324"/>
      <c r="B103" s="157" t="s">
        <v>378</v>
      </c>
      <c r="C103" s="158" t="s">
        <v>250</v>
      </c>
      <c r="D103" s="159">
        <v>68888</v>
      </c>
      <c r="E103" s="195">
        <v>20.2</v>
      </c>
    </row>
    <row r="104" spans="1:5" ht="15.75" customHeight="1" x14ac:dyDescent="0.2">
      <c r="A104" s="324"/>
      <c r="B104" s="157" t="s">
        <v>379</v>
      </c>
      <c r="C104" s="158" t="s">
        <v>250</v>
      </c>
      <c r="D104" s="159">
        <v>38338</v>
      </c>
      <c r="E104" s="195">
        <v>86.8</v>
      </c>
    </row>
    <row r="105" spans="1:5" ht="15.75" customHeight="1" x14ac:dyDescent="0.2">
      <c r="A105" s="324"/>
      <c r="B105" s="157" t="s">
        <v>403</v>
      </c>
      <c r="C105" s="158" t="s">
        <v>250</v>
      </c>
      <c r="D105" s="159">
        <v>666924</v>
      </c>
      <c r="E105" s="151">
        <v>73</v>
      </c>
    </row>
    <row r="106" spans="1:5" ht="15.75" customHeight="1" x14ac:dyDescent="0.2">
      <c r="A106" s="325"/>
      <c r="B106" s="157" t="s">
        <v>380</v>
      </c>
      <c r="C106" s="158" t="s">
        <v>250</v>
      </c>
      <c r="D106" s="159">
        <v>101724</v>
      </c>
      <c r="E106" s="195">
        <v>63.7</v>
      </c>
    </row>
    <row r="107" spans="1:5" ht="15.75" customHeight="1" x14ac:dyDescent="0.2">
      <c r="A107" s="181" t="s">
        <v>297</v>
      </c>
      <c r="B107" s="184" t="s">
        <v>376</v>
      </c>
      <c r="C107" s="158" t="s">
        <v>250</v>
      </c>
      <c r="D107" s="168">
        <v>196752</v>
      </c>
      <c r="E107" s="183">
        <v>147.19999999999999</v>
      </c>
    </row>
    <row r="108" spans="1:5" ht="15.75" customHeight="1" x14ac:dyDescent="0.2">
      <c r="A108" s="181" t="s">
        <v>375</v>
      </c>
      <c r="B108" s="149" t="s">
        <v>269</v>
      </c>
      <c r="C108" s="152" t="s">
        <v>264</v>
      </c>
      <c r="D108" s="182">
        <v>5</v>
      </c>
      <c r="E108" s="183">
        <v>61.2</v>
      </c>
    </row>
    <row r="109" spans="1:5" ht="15.75" customHeight="1" thickBot="1" x14ac:dyDescent="0.25">
      <c r="A109" s="281" t="s">
        <v>400</v>
      </c>
      <c r="B109" s="157" t="s">
        <v>270</v>
      </c>
      <c r="C109" s="152" t="s">
        <v>402</v>
      </c>
      <c r="D109" s="182">
        <v>30.7</v>
      </c>
      <c r="E109" s="183">
        <v>84.3</v>
      </c>
    </row>
    <row r="110" spans="1:5" ht="16.149999999999999" customHeight="1" thickBot="1" x14ac:dyDescent="0.3">
      <c r="A110" s="307" t="s">
        <v>418</v>
      </c>
      <c r="B110" s="308"/>
      <c r="C110" s="308"/>
      <c r="D110" s="308"/>
      <c r="E110" s="309"/>
    </row>
    <row r="111" spans="1:5" ht="26.25" customHeight="1" x14ac:dyDescent="0.2">
      <c r="A111" s="330" t="s">
        <v>52</v>
      </c>
      <c r="B111" s="256" t="s">
        <v>422</v>
      </c>
      <c r="C111" s="186" t="s">
        <v>263</v>
      </c>
      <c r="D111" s="257">
        <v>4033.9</v>
      </c>
      <c r="E111" s="187">
        <v>164.5</v>
      </c>
    </row>
    <row r="112" spans="1:5" ht="13.5" customHeight="1" x14ac:dyDescent="0.2">
      <c r="A112" s="324"/>
      <c r="B112" s="258" t="s">
        <v>139</v>
      </c>
      <c r="C112" s="259"/>
      <c r="D112" s="260"/>
      <c r="E112" s="261"/>
    </row>
    <row r="113" spans="1:5" ht="15.75" customHeight="1" x14ac:dyDescent="0.2">
      <c r="A113" s="324"/>
      <c r="B113" s="157" t="s">
        <v>140</v>
      </c>
      <c r="C113" s="158" t="s">
        <v>263</v>
      </c>
      <c r="D113" s="262">
        <v>311</v>
      </c>
      <c r="E113" s="263">
        <v>138.5</v>
      </c>
    </row>
    <row r="114" spans="1:5" ht="15.75" customHeight="1" x14ac:dyDescent="0.2">
      <c r="A114" s="324"/>
      <c r="B114" s="157" t="s">
        <v>141</v>
      </c>
      <c r="C114" s="158" t="s">
        <v>263</v>
      </c>
      <c r="D114" s="262">
        <v>3632.5</v>
      </c>
      <c r="E114" s="261">
        <v>166.6</v>
      </c>
    </row>
    <row r="115" spans="1:5" ht="15.75" customHeight="1" x14ac:dyDescent="0.2">
      <c r="A115" s="324"/>
      <c r="B115" s="157" t="s">
        <v>142</v>
      </c>
      <c r="C115" s="158" t="s">
        <v>263</v>
      </c>
      <c r="D115" s="262">
        <v>28.4</v>
      </c>
      <c r="E115" s="263">
        <v>294</v>
      </c>
    </row>
    <row r="116" spans="1:5" ht="15.75" customHeight="1" x14ac:dyDescent="0.2">
      <c r="A116" s="325"/>
      <c r="B116" s="157" t="s">
        <v>143</v>
      </c>
      <c r="C116" s="158" t="s">
        <v>263</v>
      </c>
      <c r="D116" s="149">
        <v>20</v>
      </c>
      <c r="E116" s="264"/>
    </row>
    <row r="117" spans="1:5" ht="15.75" customHeight="1" x14ac:dyDescent="0.2">
      <c r="A117" s="301" t="s">
        <v>53</v>
      </c>
      <c r="B117" s="327" t="s">
        <v>350</v>
      </c>
      <c r="C117" s="328"/>
      <c r="D117" s="328"/>
      <c r="E117" s="329"/>
    </row>
    <row r="118" spans="1:5" ht="15.75" customHeight="1" x14ac:dyDescent="0.2">
      <c r="A118" s="302"/>
      <c r="B118" s="157" t="s">
        <v>45</v>
      </c>
      <c r="C118" s="158" t="s">
        <v>351</v>
      </c>
      <c r="D118" s="265" t="s">
        <v>338</v>
      </c>
      <c r="E118" s="266" t="s">
        <v>339</v>
      </c>
    </row>
    <row r="119" spans="1:5" ht="15.75" customHeight="1" x14ac:dyDescent="0.2">
      <c r="A119" s="302"/>
      <c r="B119" s="157" t="s">
        <v>423</v>
      </c>
      <c r="C119" s="158" t="s">
        <v>351</v>
      </c>
      <c r="D119" s="265" t="s">
        <v>340</v>
      </c>
      <c r="E119" s="266" t="s">
        <v>341</v>
      </c>
    </row>
    <row r="120" spans="1:5" ht="15.75" customHeight="1" thickBot="1" x14ac:dyDescent="0.25">
      <c r="A120" s="303"/>
      <c r="B120" s="184" t="s">
        <v>65</v>
      </c>
      <c r="C120" s="267" t="s">
        <v>351</v>
      </c>
      <c r="D120" s="268" t="s">
        <v>342</v>
      </c>
      <c r="E120" s="269" t="s">
        <v>343</v>
      </c>
    </row>
    <row r="121" spans="1:5" ht="34.9" customHeight="1" thickBot="1" x14ac:dyDescent="0.3">
      <c r="A121" s="313" t="s">
        <v>407</v>
      </c>
      <c r="B121" s="314"/>
      <c r="C121" s="314"/>
      <c r="D121" s="314"/>
      <c r="E121" s="315"/>
    </row>
    <row r="122" spans="1:5" ht="15.75" customHeight="1" x14ac:dyDescent="0.2">
      <c r="A122" s="330" t="s">
        <v>298</v>
      </c>
      <c r="B122" s="188" t="s">
        <v>50</v>
      </c>
      <c r="C122" s="163" t="s">
        <v>250</v>
      </c>
      <c r="D122" s="189">
        <v>1912747.4</v>
      </c>
      <c r="E122" s="190" t="s">
        <v>344</v>
      </c>
    </row>
    <row r="123" spans="1:5" x14ac:dyDescent="0.2">
      <c r="A123" s="326"/>
      <c r="B123" s="304" t="s">
        <v>356</v>
      </c>
      <c r="C123" s="305"/>
      <c r="D123" s="305"/>
      <c r="E123" s="306"/>
    </row>
    <row r="124" spans="1:5" ht="15.75" customHeight="1" x14ac:dyDescent="0.2">
      <c r="A124" s="326"/>
      <c r="B124" s="192" t="s">
        <v>411</v>
      </c>
      <c r="C124" s="158" t="s">
        <v>250</v>
      </c>
      <c r="D124" s="193">
        <v>538634.30000000005</v>
      </c>
      <c r="E124" s="194">
        <v>97.5</v>
      </c>
    </row>
    <row r="125" spans="1:5" x14ac:dyDescent="0.2">
      <c r="A125" s="326"/>
      <c r="B125" s="157" t="s">
        <v>356</v>
      </c>
      <c r="C125" s="158"/>
      <c r="D125" s="159"/>
      <c r="E125" s="195"/>
    </row>
    <row r="126" spans="1:5" ht="15.75" customHeight="1" x14ac:dyDescent="0.2">
      <c r="A126" s="326"/>
      <c r="B126" s="157" t="s">
        <v>49</v>
      </c>
      <c r="C126" s="158" t="s">
        <v>250</v>
      </c>
      <c r="D126" s="159">
        <v>410835.3</v>
      </c>
      <c r="E126" s="195">
        <v>103.8</v>
      </c>
    </row>
    <row r="127" spans="1:5" ht="15.75" customHeight="1" x14ac:dyDescent="0.2">
      <c r="A127" s="326"/>
      <c r="B127" s="157" t="s">
        <v>345</v>
      </c>
      <c r="C127" s="158" t="s">
        <v>250</v>
      </c>
      <c r="D127" s="159">
        <v>39278.300000000003</v>
      </c>
      <c r="E127" s="195">
        <v>140.30000000000001</v>
      </c>
    </row>
    <row r="128" spans="1:5" ht="15.75" customHeight="1" x14ac:dyDescent="0.2">
      <c r="A128" s="326"/>
      <c r="B128" s="157" t="s">
        <v>409</v>
      </c>
      <c r="C128" s="158" t="s">
        <v>250</v>
      </c>
      <c r="D128" s="159">
        <v>45889.4</v>
      </c>
      <c r="E128" s="195">
        <v>94</v>
      </c>
    </row>
    <row r="129" spans="1:9" ht="15.75" customHeight="1" x14ac:dyDescent="0.2">
      <c r="A129" s="326"/>
      <c r="B129" s="157" t="s">
        <v>253</v>
      </c>
      <c r="C129" s="158" t="s">
        <v>250</v>
      </c>
      <c r="D129" s="159">
        <v>37826.300000000003</v>
      </c>
      <c r="E129" s="195">
        <v>50.1</v>
      </c>
    </row>
    <row r="130" spans="1:9" ht="15.75" customHeight="1" x14ac:dyDescent="0.2">
      <c r="A130" s="326"/>
      <c r="B130" s="157" t="s">
        <v>412</v>
      </c>
      <c r="C130" s="158" t="s">
        <v>250</v>
      </c>
      <c r="D130" s="159">
        <v>4803.2</v>
      </c>
      <c r="E130" s="195">
        <v>107.1</v>
      </c>
    </row>
    <row r="131" spans="1:9" ht="24.75" customHeight="1" x14ac:dyDescent="0.2">
      <c r="A131" s="326"/>
      <c r="B131" s="157" t="s">
        <v>51</v>
      </c>
      <c r="C131" s="158" t="s">
        <v>250</v>
      </c>
      <c r="D131" s="159">
        <v>1.8</v>
      </c>
      <c r="E131" s="195">
        <v>4.0999999999999996</v>
      </c>
    </row>
    <row r="132" spans="1:9" ht="15" customHeight="1" x14ac:dyDescent="0.2">
      <c r="A132" s="326"/>
      <c r="B132" s="192" t="s">
        <v>413</v>
      </c>
      <c r="C132" s="158" t="s">
        <v>250</v>
      </c>
      <c r="D132" s="193">
        <v>152984.4</v>
      </c>
      <c r="E132" s="194">
        <v>109.4</v>
      </c>
    </row>
    <row r="133" spans="1:9" ht="23.25" customHeight="1" x14ac:dyDescent="0.2">
      <c r="A133" s="326"/>
      <c r="B133" s="157" t="s">
        <v>408</v>
      </c>
      <c r="C133" s="158" t="s">
        <v>250</v>
      </c>
      <c r="D133" s="159">
        <v>126265.8</v>
      </c>
      <c r="E133" s="195">
        <v>110.6</v>
      </c>
    </row>
    <row r="134" spans="1:9" ht="23.25" customHeight="1" x14ac:dyDescent="0.2">
      <c r="A134" s="326"/>
      <c r="B134" s="256" t="s">
        <v>346</v>
      </c>
      <c r="C134" s="158" t="s">
        <v>250</v>
      </c>
      <c r="D134" s="159">
        <v>5765.1</v>
      </c>
      <c r="E134" s="195">
        <v>181</v>
      </c>
    </row>
    <row r="135" spans="1:9" ht="24.75" customHeight="1" x14ac:dyDescent="0.2">
      <c r="A135" s="326"/>
      <c r="B135" s="196" t="s">
        <v>360</v>
      </c>
      <c r="C135" s="158" t="s">
        <v>250</v>
      </c>
      <c r="D135" s="159">
        <v>2345.9</v>
      </c>
      <c r="E135" s="195">
        <v>342.4</v>
      </c>
    </row>
    <row r="136" spans="1:9" ht="14.25" customHeight="1" x14ac:dyDescent="0.2">
      <c r="A136" s="326"/>
      <c r="B136" s="197" t="s">
        <v>299</v>
      </c>
      <c r="C136" s="158" t="s">
        <v>250</v>
      </c>
      <c r="D136" s="159">
        <v>12218.4</v>
      </c>
      <c r="E136" s="195">
        <v>81.2</v>
      </c>
    </row>
    <row r="137" spans="1:9" ht="16.149999999999999" customHeight="1" x14ac:dyDescent="0.2">
      <c r="A137" s="326"/>
      <c r="B137" s="153" t="s">
        <v>419</v>
      </c>
      <c r="C137" s="158" t="s">
        <v>250</v>
      </c>
      <c r="D137" s="159">
        <v>5858</v>
      </c>
      <c r="E137" s="195">
        <v>103.3</v>
      </c>
    </row>
    <row r="138" spans="1:9" x14ac:dyDescent="0.2">
      <c r="A138" s="326"/>
      <c r="B138" s="198" t="s">
        <v>300</v>
      </c>
      <c r="C138" s="158" t="s">
        <v>250</v>
      </c>
      <c r="D138" s="159">
        <v>531.20000000000005</v>
      </c>
      <c r="E138" s="195">
        <v>16</v>
      </c>
    </row>
    <row r="139" spans="1:9" ht="24" customHeight="1" x14ac:dyDescent="0.2">
      <c r="A139" s="326"/>
      <c r="B139" s="198" t="s">
        <v>421</v>
      </c>
      <c r="C139" s="158" t="s">
        <v>250</v>
      </c>
      <c r="D139" s="199">
        <v>1221128.7</v>
      </c>
      <c r="E139" s="195">
        <v>70.8</v>
      </c>
    </row>
    <row r="140" spans="1:9" ht="15.75" customHeight="1" x14ac:dyDescent="0.2">
      <c r="A140" s="191"/>
      <c r="B140" s="198" t="s">
        <v>134</v>
      </c>
      <c r="C140" s="158" t="s">
        <v>250</v>
      </c>
      <c r="D140" s="199">
        <v>-2917.7</v>
      </c>
      <c r="E140" s="195">
        <v>49.9</v>
      </c>
    </row>
    <row r="141" spans="1:9" ht="16.5" customHeight="1" x14ac:dyDescent="0.2">
      <c r="A141" s="322" t="s">
        <v>306</v>
      </c>
      <c r="B141" s="200" t="s">
        <v>366</v>
      </c>
      <c r="C141" s="158" t="s">
        <v>250</v>
      </c>
      <c r="D141" s="193">
        <v>1873997.3</v>
      </c>
      <c r="E141" s="201">
        <v>76.099999999999994</v>
      </c>
      <c r="G141" s="202"/>
      <c r="H141" s="202"/>
      <c r="I141" s="203"/>
    </row>
    <row r="142" spans="1:9" ht="16.5" customHeight="1" x14ac:dyDescent="0.2">
      <c r="A142" s="326"/>
      <c r="B142" s="157" t="s">
        <v>254</v>
      </c>
      <c r="C142" s="158" t="s">
        <v>250</v>
      </c>
      <c r="D142" s="159">
        <v>186553.7</v>
      </c>
      <c r="E142" s="204">
        <v>93.7</v>
      </c>
      <c r="G142" s="205"/>
      <c r="H142" s="205"/>
      <c r="I142" s="203"/>
    </row>
    <row r="143" spans="1:9" ht="16.5" customHeight="1" x14ac:dyDescent="0.2">
      <c r="A143" s="326"/>
      <c r="B143" s="206" t="s">
        <v>384</v>
      </c>
      <c r="C143" s="158" t="s">
        <v>250</v>
      </c>
      <c r="D143" s="159">
        <v>1986.7</v>
      </c>
      <c r="E143" s="204">
        <v>91.8</v>
      </c>
      <c r="G143" s="205"/>
      <c r="H143" s="205"/>
      <c r="I143" s="203"/>
    </row>
    <row r="144" spans="1:9" ht="25.9" customHeight="1" x14ac:dyDescent="0.2">
      <c r="A144" s="326"/>
      <c r="B144" s="207" t="s">
        <v>385</v>
      </c>
      <c r="C144" s="158" t="s">
        <v>250</v>
      </c>
      <c r="D144" s="159">
        <v>8983.2000000000007</v>
      </c>
      <c r="E144" s="204">
        <v>140.6</v>
      </c>
      <c r="G144" s="205"/>
      <c r="H144" s="205"/>
      <c r="I144" s="203"/>
    </row>
    <row r="145" spans="1:9" ht="16.5" customHeight="1" x14ac:dyDescent="0.2">
      <c r="A145" s="326"/>
      <c r="B145" s="206" t="s">
        <v>386</v>
      </c>
      <c r="C145" s="158" t="s">
        <v>250</v>
      </c>
      <c r="D145" s="159">
        <v>189532.4</v>
      </c>
      <c r="E145" s="204">
        <v>91.1</v>
      </c>
      <c r="G145" s="205"/>
      <c r="H145" s="205"/>
      <c r="I145" s="203"/>
    </row>
    <row r="146" spans="1:9" ht="16.5" customHeight="1" x14ac:dyDescent="0.2">
      <c r="A146" s="326"/>
      <c r="B146" s="206" t="s">
        <v>387</v>
      </c>
      <c r="C146" s="158" t="s">
        <v>250</v>
      </c>
      <c r="D146" s="159">
        <v>230694</v>
      </c>
      <c r="E146" s="204">
        <v>47.8</v>
      </c>
      <c r="G146" s="205"/>
      <c r="H146" s="203"/>
      <c r="I146" s="203"/>
    </row>
    <row r="147" spans="1:9" ht="16.5" customHeight="1" x14ac:dyDescent="0.2">
      <c r="A147" s="326"/>
      <c r="B147" s="206" t="s">
        <v>410</v>
      </c>
      <c r="C147" s="158" t="s">
        <v>250</v>
      </c>
      <c r="D147" s="159"/>
      <c r="E147" s="208"/>
      <c r="G147" s="205"/>
      <c r="H147" s="205"/>
      <c r="I147" s="203"/>
    </row>
    <row r="148" spans="1:9" ht="16.5" customHeight="1" x14ac:dyDescent="0.2">
      <c r="A148" s="326"/>
      <c r="B148" s="206" t="s">
        <v>388</v>
      </c>
      <c r="C148" s="158" t="s">
        <v>250</v>
      </c>
      <c r="D148" s="159">
        <v>812951.3</v>
      </c>
      <c r="E148" s="204">
        <v>83.5</v>
      </c>
      <c r="G148" s="205"/>
      <c r="H148" s="205"/>
      <c r="I148" s="203"/>
    </row>
    <row r="149" spans="1:9" ht="16.5" customHeight="1" x14ac:dyDescent="0.2">
      <c r="A149" s="326"/>
      <c r="B149" s="209" t="s">
        <v>66</v>
      </c>
      <c r="C149" s="158" t="s">
        <v>250</v>
      </c>
      <c r="D149" s="159">
        <v>138875.4</v>
      </c>
      <c r="E149" s="204">
        <v>112.1</v>
      </c>
      <c r="G149" s="205"/>
      <c r="H149" s="205"/>
      <c r="I149" s="203"/>
    </row>
    <row r="150" spans="1:9" ht="16.5" customHeight="1" x14ac:dyDescent="0.2">
      <c r="A150" s="326"/>
      <c r="B150" s="207" t="s">
        <v>67</v>
      </c>
      <c r="C150" s="158" t="s">
        <v>250</v>
      </c>
      <c r="D150" s="159">
        <v>775.9</v>
      </c>
      <c r="E150" s="204">
        <v>78.599999999999994</v>
      </c>
      <c r="G150" s="205"/>
      <c r="H150" s="205"/>
      <c r="I150" s="203"/>
    </row>
    <row r="151" spans="1:9" ht="16.5" customHeight="1" x14ac:dyDescent="0.2">
      <c r="A151" s="326"/>
      <c r="B151" s="207" t="s">
        <v>389</v>
      </c>
      <c r="C151" s="158" t="s">
        <v>250</v>
      </c>
      <c r="D151" s="159">
        <v>217551.9</v>
      </c>
      <c r="E151" s="204">
        <v>51.5</v>
      </c>
      <c r="G151" s="205"/>
      <c r="H151" s="205"/>
      <c r="I151" s="203"/>
    </row>
    <row r="152" spans="1:9" ht="16.5" customHeight="1" x14ac:dyDescent="0.2">
      <c r="A152" s="326"/>
      <c r="B152" s="207" t="s">
        <v>68</v>
      </c>
      <c r="C152" s="158" t="s">
        <v>250</v>
      </c>
      <c r="D152" s="159">
        <v>83338.8</v>
      </c>
      <c r="E152" s="204">
        <v>195.9</v>
      </c>
      <c r="G152" s="205"/>
      <c r="H152" s="205"/>
      <c r="I152" s="203"/>
    </row>
    <row r="153" spans="1:9" ht="16.5" customHeight="1" x14ac:dyDescent="0.2">
      <c r="A153" s="326"/>
      <c r="B153" s="207" t="s">
        <v>71</v>
      </c>
      <c r="C153" s="158" t="s">
        <v>250</v>
      </c>
      <c r="D153" s="159">
        <v>1573.6</v>
      </c>
      <c r="E153" s="204">
        <v>113.1</v>
      </c>
      <c r="G153" s="205"/>
      <c r="H153" s="205"/>
      <c r="I153" s="203"/>
    </row>
    <row r="154" spans="1:9" ht="16.5" customHeight="1" x14ac:dyDescent="0.2">
      <c r="A154" s="326"/>
      <c r="B154" s="207" t="s">
        <v>69</v>
      </c>
      <c r="C154" s="158" t="s">
        <v>250</v>
      </c>
      <c r="D154" s="159">
        <v>1180.4000000000001</v>
      </c>
      <c r="E154" s="204">
        <v>701.8</v>
      </c>
      <c r="G154" s="205"/>
      <c r="H154" s="205"/>
      <c r="I154" s="203"/>
    </row>
    <row r="155" spans="1:9" ht="24" customHeight="1" x14ac:dyDescent="0.2">
      <c r="A155" s="326"/>
      <c r="B155" s="210" t="s">
        <v>70</v>
      </c>
      <c r="C155" s="158" t="s">
        <v>250</v>
      </c>
      <c r="D155" s="211">
        <v>0</v>
      </c>
      <c r="E155" s="212"/>
    </row>
    <row r="156" spans="1:9" ht="26.25" customHeight="1" x14ac:dyDescent="0.2">
      <c r="A156" s="155" t="s">
        <v>54</v>
      </c>
      <c r="B156" s="157" t="s">
        <v>368</v>
      </c>
      <c r="C156" s="158" t="s">
        <v>401</v>
      </c>
      <c r="D156" s="159">
        <v>37813</v>
      </c>
      <c r="E156" s="151"/>
    </row>
    <row r="157" spans="1:9" ht="25.5" customHeight="1" thickBot="1" x14ac:dyDescent="0.25">
      <c r="A157" s="213" t="s">
        <v>55</v>
      </c>
      <c r="B157" s="214" t="s">
        <v>367</v>
      </c>
      <c r="C157" s="160" t="s">
        <v>401</v>
      </c>
      <c r="D157" s="161">
        <v>37047</v>
      </c>
      <c r="E157" s="215"/>
    </row>
    <row r="158" spans="1:9" ht="21" customHeight="1" thickBot="1" x14ac:dyDescent="0.25">
      <c r="A158" s="319" t="s">
        <v>406</v>
      </c>
      <c r="B158" s="320"/>
      <c r="C158" s="320"/>
      <c r="D158" s="320"/>
      <c r="E158" s="321"/>
    </row>
    <row r="159" spans="1:9" ht="26.25" customHeight="1" x14ac:dyDescent="0.2">
      <c r="A159" s="282" t="s">
        <v>301</v>
      </c>
      <c r="B159" s="283" t="s">
        <v>46</v>
      </c>
      <c r="C159" s="284" t="s">
        <v>265</v>
      </c>
      <c r="D159" s="285" t="s">
        <v>347</v>
      </c>
      <c r="E159" s="286" t="s">
        <v>349</v>
      </c>
    </row>
    <row r="160" spans="1:9" ht="16.149999999999999" customHeight="1" x14ac:dyDescent="0.25">
      <c r="A160" s="287"/>
      <c r="B160" s="288" t="s">
        <v>47</v>
      </c>
      <c r="C160" s="152" t="s">
        <v>265</v>
      </c>
      <c r="D160" s="265" t="s">
        <v>348</v>
      </c>
      <c r="E160" s="266"/>
    </row>
    <row r="161" spans="1:5" ht="15" customHeight="1" x14ac:dyDescent="0.2">
      <c r="A161" s="289" t="s">
        <v>56</v>
      </c>
      <c r="B161" s="290" t="s">
        <v>266</v>
      </c>
      <c r="C161" s="185" t="s">
        <v>267</v>
      </c>
      <c r="D161" s="294">
        <v>24</v>
      </c>
      <c r="E161" s="291"/>
    </row>
    <row r="162" spans="1:5" ht="15" customHeight="1" x14ac:dyDescent="0.2">
      <c r="A162" s="177" t="s">
        <v>57</v>
      </c>
      <c r="B162" s="149" t="s">
        <v>268</v>
      </c>
      <c r="C162" s="152" t="s">
        <v>262</v>
      </c>
      <c r="D162" s="265">
        <v>1.2</v>
      </c>
      <c r="E162" s="266"/>
    </row>
    <row r="163" spans="1:5" ht="26.25" customHeight="1" x14ac:dyDescent="0.2">
      <c r="A163" s="177" t="s">
        <v>58</v>
      </c>
      <c r="B163" s="178" t="s">
        <v>369</v>
      </c>
      <c r="C163" s="152" t="s">
        <v>262</v>
      </c>
      <c r="D163" s="265">
        <v>12.3</v>
      </c>
      <c r="E163" s="266"/>
    </row>
    <row r="164" spans="1:5" ht="26.45" customHeight="1" x14ac:dyDescent="0.2">
      <c r="A164" s="177" t="s">
        <v>59</v>
      </c>
      <c r="B164" s="157" t="s">
        <v>370</v>
      </c>
      <c r="C164" s="152" t="s">
        <v>262</v>
      </c>
      <c r="D164" s="265">
        <v>92.8</v>
      </c>
      <c r="E164" s="266"/>
    </row>
    <row r="165" spans="1:5" ht="38.25" customHeight="1" x14ac:dyDescent="0.2">
      <c r="A165" s="322" t="s">
        <v>60</v>
      </c>
      <c r="B165" s="157" t="s">
        <v>48</v>
      </c>
      <c r="C165" s="152" t="s">
        <v>262</v>
      </c>
      <c r="D165" s="265">
        <v>76.3</v>
      </c>
      <c r="E165" s="266"/>
    </row>
    <row r="166" spans="1:5" ht="15" customHeight="1" x14ac:dyDescent="0.2">
      <c r="A166" s="323"/>
      <c r="B166" s="316" t="s">
        <v>356</v>
      </c>
      <c r="C166" s="317"/>
      <c r="D166" s="317"/>
      <c r="E166" s="318"/>
    </row>
    <row r="167" spans="1:5" ht="13.9" customHeight="1" x14ac:dyDescent="0.2">
      <c r="A167" s="323"/>
      <c r="B167" s="157" t="s">
        <v>271</v>
      </c>
      <c r="C167" s="152" t="s">
        <v>262</v>
      </c>
      <c r="D167" s="265">
        <v>100</v>
      </c>
      <c r="E167" s="266">
        <v>100</v>
      </c>
    </row>
    <row r="168" spans="1:5" ht="13.15" customHeight="1" x14ac:dyDescent="0.2">
      <c r="A168" s="323"/>
      <c r="B168" s="157" t="s">
        <v>272</v>
      </c>
      <c r="C168" s="152" t="s">
        <v>262</v>
      </c>
      <c r="D168" s="265">
        <v>83.3</v>
      </c>
      <c r="E168" s="266"/>
    </row>
    <row r="169" spans="1:5" ht="12" customHeight="1" x14ac:dyDescent="0.2">
      <c r="A169" s="323"/>
      <c r="B169" s="157" t="s">
        <v>273</v>
      </c>
      <c r="C169" s="152" t="s">
        <v>262</v>
      </c>
      <c r="D169" s="265">
        <v>73.5</v>
      </c>
      <c r="E169" s="266"/>
    </row>
    <row r="170" spans="1:5" ht="11.45" customHeight="1" x14ac:dyDescent="0.2">
      <c r="A170" s="323"/>
      <c r="B170" s="157" t="s">
        <v>274</v>
      </c>
      <c r="C170" s="152" t="s">
        <v>275</v>
      </c>
      <c r="D170" s="265">
        <v>60.3</v>
      </c>
      <c r="E170" s="266"/>
    </row>
    <row r="171" spans="1:5" ht="13.9" customHeight="1" x14ac:dyDescent="0.2">
      <c r="A171" s="289" t="s">
        <v>61</v>
      </c>
      <c r="B171" s="157" t="s">
        <v>371</v>
      </c>
      <c r="C171" s="152" t="s">
        <v>238</v>
      </c>
      <c r="D171" s="265"/>
      <c r="E171" s="266"/>
    </row>
    <row r="172" spans="1:5" ht="25.5" customHeight="1" x14ac:dyDescent="0.2">
      <c r="A172" s="289" t="s">
        <v>62</v>
      </c>
      <c r="B172" s="157" t="s">
        <v>372</v>
      </c>
      <c r="C172" s="152" t="s">
        <v>238</v>
      </c>
      <c r="D172" s="265"/>
      <c r="E172" s="266"/>
    </row>
    <row r="173" spans="1:5" ht="25.5" customHeight="1" x14ac:dyDescent="0.2">
      <c r="A173" s="289" t="s">
        <v>63</v>
      </c>
      <c r="B173" s="157" t="s">
        <v>373</v>
      </c>
      <c r="C173" s="152" t="s">
        <v>263</v>
      </c>
      <c r="D173" s="265"/>
      <c r="E173" s="266"/>
    </row>
    <row r="174" spans="1:5" ht="25.5" customHeight="1" thickBot="1" x14ac:dyDescent="0.25">
      <c r="A174" s="213" t="s">
        <v>64</v>
      </c>
      <c r="B174" s="214" t="s">
        <v>374</v>
      </c>
      <c r="C174" s="173" t="s">
        <v>263</v>
      </c>
      <c r="D174" s="292"/>
      <c r="E174" s="293"/>
    </row>
    <row r="175" spans="1:5" ht="15" customHeight="1" x14ac:dyDescent="0.2">
      <c r="A175" s="233"/>
    </row>
    <row r="176" spans="1:5" ht="24" customHeight="1" x14ac:dyDescent="0.2">
      <c r="A176" s="233"/>
    </row>
    <row r="177" spans="1:1" x14ac:dyDescent="0.2">
      <c r="A177" s="233"/>
    </row>
    <row r="178" spans="1:1" x14ac:dyDescent="0.2">
      <c r="A178" s="233"/>
    </row>
    <row r="184" spans="1:1" ht="10.5" customHeight="1" x14ac:dyDescent="0.2"/>
    <row r="185" spans="1:1" ht="11.25" customHeight="1" x14ac:dyDescent="0.2"/>
    <row r="186" spans="1:1" ht="11.25" customHeight="1" x14ac:dyDescent="0.2"/>
    <row r="187" spans="1:1" ht="11.25" customHeight="1" x14ac:dyDescent="0.2"/>
    <row r="188" spans="1:1" ht="11.25" customHeight="1" x14ac:dyDescent="0.2"/>
    <row r="191" spans="1:1" ht="25.5" customHeight="1" x14ac:dyDescent="0.2"/>
    <row r="192" spans="1:1" ht="12.75" customHeight="1" x14ac:dyDescent="0.2"/>
    <row r="283" ht="37.9" customHeight="1" x14ac:dyDescent="0.2"/>
    <row r="294" ht="13.15" customHeight="1" x14ac:dyDescent="0.2"/>
    <row r="295" ht="65.45" customHeight="1" x14ac:dyDescent="0.2"/>
    <row r="296" ht="13.9" customHeight="1" x14ac:dyDescent="0.2"/>
    <row r="297" ht="13.9" customHeight="1" x14ac:dyDescent="0.2"/>
    <row r="298" ht="13.9" customHeight="1" x14ac:dyDescent="0.2"/>
    <row r="299" ht="13.9" customHeight="1" x14ac:dyDescent="0.2"/>
    <row r="300" ht="13.9" customHeight="1" x14ac:dyDescent="0.2"/>
    <row r="301" ht="13.9" customHeight="1" x14ac:dyDescent="0.2"/>
    <row r="302" ht="13.9" customHeight="1" x14ac:dyDescent="0.2"/>
    <row r="306" ht="13.9" customHeight="1" x14ac:dyDescent="0.2"/>
    <row r="308" ht="12" customHeight="1" x14ac:dyDescent="0.2"/>
    <row r="312" ht="13.9" customHeight="1" x14ac:dyDescent="0.2"/>
    <row r="313" ht="64.900000000000006" customHeight="1" x14ac:dyDescent="0.2"/>
    <row r="319" ht="13.9" customHeight="1" x14ac:dyDescent="0.2"/>
    <row r="322" ht="14.45" customHeight="1" x14ac:dyDescent="0.2"/>
    <row r="350" ht="13.15" customHeight="1" x14ac:dyDescent="0.2"/>
    <row r="379" ht="13.9" customHeight="1" x14ac:dyDescent="0.2"/>
    <row r="388" ht="40.15" customHeight="1" x14ac:dyDescent="0.2"/>
    <row r="395" ht="13.9" customHeight="1" x14ac:dyDescent="0.2"/>
    <row r="400" ht="14.45" customHeight="1" x14ac:dyDescent="0.2"/>
    <row r="401" ht="24.6" customHeight="1" x14ac:dyDescent="0.2"/>
  </sheetData>
  <mergeCells count="42">
    <mergeCell ref="E7:E8"/>
    <mergeCell ref="D7:D8"/>
    <mergeCell ref="A19:A32"/>
    <mergeCell ref="A41:A54"/>
    <mergeCell ref="A1:E1"/>
    <mergeCell ref="A9:E9"/>
    <mergeCell ref="A18:E18"/>
    <mergeCell ref="A2:E2"/>
    <mergeCell ref="A5:E5"/>
    <mergeCell ref="B7:B8"/>
    <mergeCell ref="A3:E3"/>
    <mergeCell ref="A4:E4"/>
    <mergeCell ref="B35:E35"/>
    <mergeCell ref="B36:E36"/>
    <mergeCell ref="A77:A81"/>
    <mergeCell ref="B88:E88"/>
    <mergeCell ref="A7:A8"/>
    <mergeCell ref="C7:C8"/>
    <mergeCell ref="A87:A99"/>
    <mergeCell ref="B42:E42"/>
    <mergeCell ref="B20:E20"/>
    <mergeCell ref="A57:A71"/>
    <mergeCell ref="B101:E101"/>
    <mergeCell ref="A141:A155"/>
    <mergeCell ref="B117:E117"/>
    <mergeCell ref="A111:A116"/>
    <mergeCell ref="A122:A139"/>
    <mergeCell ref="A34:A40"/>
    <mergeCell ref="A55:E55"/>
    <mergeCell ref="A73:A76"/>
    <mergeCell ref="B74:E74"/>
    <mergeCell ref="A72:E72"/>
    <mergeCell ref="A117:A120"/>
    <mergeCell ref="B123:E123"/>
    <mergeCell ref="A82:E82"/>
    <mergeCell ref="A86:E86"/>
    <mergeCell ref="A121:E121"/>
    <mergeCell ref="B166:E166"/>
    <mergeCell ref="A158:E158"/>
    <mergeCell ref="A165:A170"/>
    <mergeCell ref="A100:A106"/>
    <mergeCell ref="A110:E110"/>
  </mergeCells>
  <phoneticPr fontId="0" type="noConversion"/>
  <pageMargins left="0.51181102362204722" right="0.15748031496062992" top="0.98425196850393704" bottom="0.23622047244094491" header="0.31496062992125984" footer="0.47244094488188981"/>
  <pageSetup paperSize="9" scale="95"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sheetPr>
  <dimension ref="A1:T542"/>
  <sheetViews>
    <sheetView topLeftCell="A524" zoomScale="115" zoomScaleNormal="115" workbookViewId="0">
      <selection activeCell="K535" sqref="K535"/>
    </sheetView>
  </sheetViews>
  <sheetFormatPr defaultRowHeight="12.75" x14ac:dyDescent="0.2"/>
  <cols>
    <col min="1" max="1" width="64.42578125" customWidth="1"/>
    <col min="2" max="2" width="36.42578125" customWidth="1"/>
    <col min="3" max="5" width="14" customWidth="1"/>
    <col min="6" max="6" width="30.140625" customWidth="1"/>
    <col min="8" max="8" width="8.28515625" customWidth="1"/>
    <col min="9" max="9" width="9.28515625" customWidth="1"/>
    <col min="10" max="10" width="8.7109375" customWidth="1"/>
    <col min="11" max="11" width="10.140625" customWidth="1"/>
    <col min="12" max="12" width="9.28515625" customWidth="1"/>
    <col min="13" max="13" width="9" customWidth="1"/>
    <col min="15" max="15" width="7.140625" customWidth="1"/>
    <col min="16" max="16" width="8.7109375" customWidth="1"/>
    <col min="17" max="17" width="7.85546875" customWidth="1"/>
    <col min="18" max="18" width="10.28515625" customWidth="1"/>
    <col min="19" max="19" width="5.5703125" customWidth="1"/>
  </cols>
  <sheetData>
    <row r="1" spans="1:6" ht="27" customHeight="1" x14ac:dyDescent="0.2">
      <c r="A1" s="405" t="s">
        <v>307</v>
      </c>
      <c r="B1" s="405"/>
      <c r="C1" s="405"/>
      <c r="D1" s="405"/>
      <c r="E1" s="405"/>
      <c r="F1" s="405"/>
    </row>
    <row r="2" spans="1:6" ht="10.5" customHeight="1" thickBot="1" x14ac:dyDescent="0.3">
      <c r="A2" s="1"/>
      <c r="B2" s="1"/>
      <c r="C2" s="1"/>
      <c r="D2" s="1"/>
      <c r="E2" s="1"/>
      <c r="F2" s="1"/>
    </row>
    <row r="3" spans="1:6" s="3" customFormat="1" ht="30" customHeight="1" thickBot="1" x14ac:dyDescent="0.25">
      <c r="A3" s="406" t="s">
        <v>155</v>
      </c>
      <c r="B3" s="406" t="s">
        <v>156</v>
      </c>
      <c r="C3" s="407" t="s">
        <v>308</v>
      </c>
      <c r="D3" s="407"/>
      <c r="E3" s="407"/>
      <c r="F3" s="407"/>
    </row>
    <row r="4" spans="1:6" ht="80.25" customHeight="1" thickBot="1" x14ac:dyDescent="0.25">
      <c r="A4" s="406"/>
      <c r="B4" s="406"/>
      <c r="C4" s="4" t="s">
        <v>424</v>
      </c>
      <c r="D4" s="2" t="s">
        <v>157</v>
      </c>
      <c r="E4" s="2" t="s">
        <v>158</v>
      </c>
      <c r="F4" s="5" t="s">
        <v>159</v>
      </c>
    </row>
    <row r="5" spans="1:6" ht="13.5" thickBot="1" x14ac:dyDescent="0.25">
      <c r="A5" s="6">
        <v>1</v>
      </c>
      <c r="B5" s="6">
        <v>2</v>
      </c>
      <c r="C5" s="6">
        <v>3</v>
      </c>
      <c r="D5" s="6">
        <v>4</v>
      </c>
      <c r="E5" s="6">
        <v>5</v>
      </c>
      <c r="F5" s="6">
        <v>6</v>
      </c>
    </row>
    <row r="6" spans="1:6" ht="33" customHeight="1" thickTop="1" thickBot="1" x14ac:dyDescent="0.25">
      <c r="A6" s="391" t="s">
        <v>160</v>
      </c>
      <c r="B6" s="392"/>
      <c r="C6" s="392"/>
      <c r="D6" s="392"/>
      <c r="E6" s="392"/>
      <c r="F6" s="393"/>
    </row>
    <row r="7" spans="1:6" s="10" customFormat="1" ht="21" customHeight="1" x14ac:dyDescent="0.2">
      <c r="A7" s="375" t="s">
        <v>164</v>
      </c>
      <c r="B7" s="7" t="s">
        <v>165</v>
      </c>
      <c r="C7" s="8">
        <f>C8+C9+C10</f>
        <v>22751.1</v>
      </c>
      <c r="D7" s="8">
        <f>D8+D9+D10</f>
        <v>22130.5</v>
      </c>
      <c r="E7" s="8">
        <f>E8+E9+E10</f>
        <v>22130.5</v>
      </c>
      <c r="F7" s="9">
        <f>E7/C7*100</f>
        <v>97.272219804756702</v>
      </c>
    </row>
    <row r="8" spans="1:6" s="10" customFormat="1" ht="19.5" customHeight="1" x14ac:dyDescent="0.2">
      <c r="A8" s="376"/>
      <c r="B8" s="11" t="s">
        <v>166</v>
      </c>
      <c r="C8" s="12">
        <f>C24</f>
        <v>4447.3999999999996</v>
      </c>
      <c r="D8" s="12">
        <f>D24</f>
        <v>4447.3999999999996</v>
      </c>
      <c r="E8" s="12">
        <f>E24</f>
        <v>4447.3999999999996</v>
      </c>
      <c r="F8" s="13"/>
    </row>
    <row r="9" spans="1:6" s="10" customFormat="1" ht="18.75" customHeight="1" x14ac:dyDescent="0.2">
      <c r="A9" s="376"/>
      <c r="B9" s="11" t="s">
        <v>167</v>
      </c>
      <c r="C9" s="14">
        <f>C12+C16+C18+C20+C22</f>
        <v>12014.9</v>
      </c>
      <c r="D9" s="14">
        <f>D12+D16+D18+D20+D22</f>
        <v>11510.4</v>
      </c>
      <c r="E9" s="14">
        <f>E12+E16+E18+E20+E22</f>
        <v>11510.4</v>
      </c>
      <c r="F9" s="13">
        <f>E9/C9*100</f>
        <v>95.801047033267025</v>
      </c>
    </row>
    <row r="10" spans="1:6" s="10" customFormat="1" ht="21.75" customHeight="1" thickBot="1" x14ac:dyDescent="0.25">
      <c r="A10" s="377"/>
      <c r="B10" s="15" t="s">
        <v>224</v>
      </c>
      <c r="C10" s="16">
        <f>C14</f>
        <v>6288.8</v>
      </c>
      <c r="D10" s="16">
        <f>D14</f>
        <v>6172.7</v>
      </c>
      <c r="E10" s="16">
        <f>E14</f>
        <v>6172.7</v>
      </c>
      <c r="F10" s="17">
        <f>E10/C10*100</f>
        <v>98.153860831955214</v>
      </c>
    </row>
    <row r="11" spans="1:6" s="21" customFormat="1" ht="16.5" customHeight="1" x14ac:dyDescent="0.2">
      <c r="A11" s="378" t="s">
        <v>84</v>
      </c>
      <c r="B11" s="18" t="s">
        <v>165</v>
      </c>
      <c r="C11" s="19">
        <f>C12</f>
        <v>1736.8</v>
      </c>
      <c r="D11" s="19">
        <f>D12</f>
        <v>1736.8</v>
      </c>
      <c r="E11" s="19">
        <f>E12</f>
        <v>1736.8</v>
      </c>
      <c r="F11" s="20">
        <f>E11/C11*100</f>
        <v>100</v>
      </c>
    </row>
    <row r="12" spans="1:6" s="21" customFormat="1" ht="24.75" customHeight="1" x14ac:dyDescent="0.2">
      <c r="A12" s="383"/>
      <c r="B12" s="22" t="s">
        <v>167</v>
      </c>
      <c r="C12" s="23">
        <v>1736.8</v>
      </c>
      <c r="D12" s="23">
        <v>1736.8</v>
      </c>
      <c r="E12" s="23">
        <v>1736.8</v>
      </c>
      <c r="F12" s="24"/>
    </row>
    <row r="13" spans="1:6" s="21" customFormat="1" ht="16.5" customHeight="1" x14ac:dyDescent="0.2">
      <c r="A13" s="364" t="s">
        <v>425</v>
      </c>
      <c r="B13" s="25" t="s">
        <v>165</v>
      </c>
      <c r="C13" s="26">
        <f>C14</f>
        <v>6288.8</v>
      </c>
      <c r="D13" s="26">
        <f>D14</f>
        <v>6172.7</v>
      </c>
      <c r="E13" s="26">
        <f>E14</f>
        <v>6172.7</v>
      </c>
      <c r="F13" s="27">
        <f t="shared" ref="F13:F22" si="0">E13/C13*100</f>
        <v>98.153860831955214</v>
      </c>
    </row>
    <row r="14" spans="1:6" s="21" customFormat="1" ht="27" customHeight="1" x14ac:dyDescent="0.2">
      <c r="A14" s="383"/>
      <c r="B14" s="22" t="s">
        <v>169</v>
      </c>
      <c r="C14" s="23">
        <v>6288.8</v>
      </c>
      <c r="D14" s="23">
        <v>6172.7</v>
      </c>
      <c r="E14" s="23">
        <v>6172.7</v>
      </c>
      <c r="F14" s="24"/>
    </row>
    <row r="15" spans="1:6" s="21" customFormat="1" ht="16.5" customHeight="1" x14ac:dyDescent="0.2">
      <c r="A15" s="364" t="s">
        <v>426</v>
      </c>
      <c r="B15" s="25" t="s">
        <v>165</v>
      </c>
      <c r="C15" s="26">
        <f>C16</f>
        <v>502.5</v>
      </c>
      <c r="D15" s="26">
        <f>D16</f>
        <v>335</v>
      </c>
      <c r="E15" s="26">
        <f>E16</f>
        <v>335</v>
      </c>
      <c r="F15" s="27">
        <f t="shared" si="0"/>
        <v>66.666666666666657</v>
      </c>
    </row>
    <row r="16" spans="1:6" s="21" customFormat="1" ht="17.25" customHeight="1" x14ac:dyDescent="0.2">
      <c r="A16" s="383"/>
      <c r="B16" s="22" t="s">
        <v>167</v>
      </c>
      <c r="C16" s="23">
        <v>502.5</v>
      </c>
      <c r="D16" s="23">
        <v>335</v>
      </c>
      <c r="E16" s="23">
        <v>335</v>
      </c>
      <c r="F16" s="24">
        <f t="shared" si="0"/>
        <v>66.666666666666657</v>
      </c>
    </row>
    <row r="17" spans="1:6" s="21" customFormat="1" ht="16.5" customHeight="1" x14ac:dyDescent="0.2">
      <c r="A17" s="364" t="s">
        <v>427</v>
      </c>
      <c r="B17" s="25" t="s">
        <v>165</v>
      </c>
      <c r="C17" s="26">
        <f>C18</f>
        <v>9400</v>
      </c>
      <c r="D17" s="26">
        <f>D18</f>
        <v>9081.5</v>
      </c>
      <c r="E17" s="26">
        <f>E18</f>
        <v>9081.5</v>
      </c>
      <c r="F17" s="27">
        <f t="shared" si="0"/>
        <v>96.611702127659569</v>
      </c>
    </row>
    <row r="18" spans="1:6" s="21" customFormat="1" ht="37.5" customHeight="1" x14ac:dyDescent="0.2">
      <c r="A18" s="383"/>
      <c r="B18" s="22" t="s">
        <v>167</v>
      </c>
      <c r="C18" s="23">
        <v>9400</v>
      </c>
      <c r="D18" s="23">
        <v>9081.5</v>
      </c>
      <c r="E18" s="23">
        <v>9081.5</v>
      </c>
      <c r="F18" s="24">
        <f t="shared" si="0"/>
        <v>96.611702127659569</v>
      </c>
    </row>
    <row r="19" spans="1:6" s="21" customFormat="1" ht="16.5" customHeight="1" x14ac:dyDescent="0.2">
      <c r="A19" s="364" t="s">
        <v>428</v>
      </c>
      <c r="B19" s="28" t="s">
        <v>165</v>
      </c>
      <c r="C19" s="26">
        <f>C20</f>
        <v>200</v>
      </c>
      <c r="D19" s="26">
        <f>D20</f>
        <v>193</v>
      </c>
      <c r="E19" s="26">
        <f>E20</f>
        <v>193</v>
      </c>
      <c r="F19" s="27">
        <f t="shared" si="0"/>
        <v>96.5</v>
      </c>
    </row>
    <row r="20" spans="1:6" s="21" customFormat="1" ht="48.75" customHeight="1" x14ac:dyDescent="0.2">
      <c r="A20" s="383"/>
      <c r="B20" s="22" t="s">
        <v>167</v>
      </c>
      <c r="C20" s="23">
        <v>200</v>
      </c>
      <c r="D20" s="23">
        <v>193</v>
      </c>
      <c r="E20" s="23">
        <v>193</v>
      </c>
      <c r="F20" s="24">
        <f t="shared" si="0"/>
        <v>96.5</v>
      </c>
    </row>
    <row r="21" spans="1:6" s="21" customFormat="1" ht="16.5" customHeight="1" x14ac:dyDescent="0.2">
      <c r="A21" s="364" t="s">
        <v>429</v>
      </c>
      <c r="B21" s="25" t="s">
        <v>165</v>
      </c>
      <c r="C21" s="26">
        <f>C22</f>
        <v>175.6</v>
      </c>
      <c r="D21" s="26">
        <f>D22</f>
        <v>164.1</v>
      </c>
      <c r="E21" s="26">
        <f>E22</f>
        <v>164.1</v>
      </c>
      <c r="F21" s="27">
        <f t="shared" si="0"/>
        <v>93.451025056947614</v>
      </c>
    </row>
    <row r="22" spans="1:6" s="21" customFormat="1" ht="50.25" customHeight="1" x14ac:dyDescent="0.2">
      <c r="A22" s="383"/>
      <c r="B22" s="22" t="s">
        <v>167</v>
      </c>
      <c r="C22" s="23">
        <v>175.6</v>
      </c>
      <c r="D22" s="23">
        <v>164.1</v>
      </c>
      <c r="E22" s="23">
        <v>164.1</v>
      </c>
      <c r="F22" s="24">
        <f t="shared" si="0"/>
        <v>93.451025056947614</v>
      </c>
    </row>
    <row r="23" spans="1:6" s="21" customFormat="1" ht="16.5" customHeight="1" x14ac:dyDescent="0.2">
      <c r="A23" s="364" t="s">
        <v>0</v>
      </c>
      <c r="B23" s="25" t="s">
        <v>165</v>
      </c>
      <c r="C23" s="26">
        <f>C24</f>
        <v>4447.3999999999996</v>
      </c>
      <c r="D23" s="26">
        <f>D24</f>
        <v>4447.3999999999996</v>
      </c>
      <c r="E23" s="26">
        <f>E24</f>
        <v>4447.3999999999996</v>
      </c>
      <c r="F23" s="27">
        <f>E23/C23*100</f>
        <v>100</v>
      </c>
    </row>
    <row r="24" spans="1:6" s="21" customFormat="1" ht="36.75" customHeight="1" thickBot="1" x14ac:dyDescent="0.25">
      <c r="A24" s="383"/>
      <c r="B24" s="22" t="s">
        <v>166</v>
      </c>
      <c r="C24" s="23">
        <v>4447.3999999999996</v>
      </c>
      <c r="D24" s="23">
        <v>4447.3999999999996</v>
      </c>
      <c r="E24" s="23">
        <v>4447.3999999999996</v>
      </c>
      <c r="F24" s="24">
        <f>E24/C24*100</f>
        <v>100</v>
      </c>
    </row>
    <row r="25" spans="1:6" ht="21" customHeight="1" x14ac:dyDescent="0.2">
      <c r="A25" s="375" t="s">
        <v>1</v>
      </c>
      <c r="B25" s="7" t="s">
        <v>165</v>
      </c>
      <c r="C25" s="8">
        <f>C26</f>
        <v>106381.1</v>
      </c>
      <c r="D25" s="8">
        <f>D26</f>
        <v>106381.1</v>
      </c>
      <c r="E25" s="8">
        <f>E26</f>
        <v>106381.1</v>
      </c>
      <c r="F25" s="9">
        <f>E25/C25*100</f>
        <v>100</v>
      </c>
    </row>
    <row r="26" spans="1:6" ht="21" customHeight="1" thickBot="1" x14ac:dyDescent="0.25">
      <c r="A26" s="376"/>
      <c r="B26" s="11" t="s">
        <v>167</v>
      </c>
      <c r="C26" s="12">
        <f>C28+C30+C32+C34+C36+C38+C40+C44+C42</f>
        <v>106381.1</v>
      </c>
      <c r="D26" s="12">
        <f>D28+D30+D32+D34+D36+D38+D40+D44+D42</f>
        <v>106381.1</v>
      </c>
      <c r="E26" s="12">
        <f>E28+E30+E32+E34+E36+E38+E40+E44+E42</f>
        <v>106381.1</v>
      </c>
      <c r="F26" s="144"/>
    </row>
    <row r="27" spans="1:6" s="21" customFormat="1" ht="16.5" customHeight="1" x14ac:dyDescent="0.2">
      <c r="A27" s="385" t="s">
        <v>2</v>
      </c>
      <c r="B27" s="32" t="s">
        <v>165</v>
      </c>
      <c r="C27" s="33">
        <f>C28</f>
        <v>93571.7</v>
      </c>
      <c r="D27" s="33">
        <f>D28</f>
        <v>93571.7</v>
      </c>
      <c r="E27" s="33">
        <f>E28</f>
        <v>93571.7</v>
      </c>
      <c r="F27" s="34">
        <f t="shared" ref="F27:F80" si="1">E27/C27*100</f>
        <v>100</v>
      </c>
    </row>
    <row r="28" spans="1:6" s="21" customFormat="1" ht="23.25" customHeight="1" thickBot="1" x14ac:dyDescent="0.25">
      <c r="A28" s="386"/>
      <c r="B28" s="22" t="s">
        <v>167</v>
      </c>
      <c r="C28" s="23">
        <v>93571.7</v>
      </c>
      <c r="D28" s="23">
        <v>93571.7</v>
      </c>
      <c r="E28" s="23">
        <v>93571.7</v>
      </c>
      <c r="F28" s="24">
        <f t="shared" si="1"/>
        <v>100</v>
      </c>
    </row>
    <row r="29" spans="1:6" s="21" customFormat="1" ht="16.5" customHeight="1" x14ac:dyDescent="0.2">
      <c r="A29" s="385" t="s">
        <v>3</v>
      </c>
      <c r="B29" s="32" t="s">
        <v>165</v>
      </c>
      <c r="C29" s="33">
        <f>C30</f>
        <v>743.7</v>
      </c>
      <c r="D29" s="33">
        <f>D30</f>
        <v>743.7</v>
      </c>
      <c r="E29" s="33">
        <f>E30</f>
        <v>743.7</v>
      </c>
      <c r="F29" s="34">
        <f t="shared" si="1"/>
        <v>100</v>
      </c>
    </row>
    <row r="30" spans="1:6" s="21" customFormat="1" ht="23.25" customHeight="1" thickBot="1" x14ac:dyDescent="0.25">
      <c r="A30" s="386"/>
      <c r="B30" s="22" t="s">
        <v>167</v>
      </c>
      <c r="C30" s="23">
        <v>743.7</v>
      </c>
      <c r="D30" s="23">
        <v>743.7</v>
      </c>
      <c r="E30" s="23">
        <v>743.7</v>
      </c>
      <c r="F30" s="24">
        <f t="shared" si="1"/>
        <v>100</v>
      </c>
    </row>
    <row r="31" spans="1:6" s="21" customFormat="1" ht="16.5" customHeight="1" x14ac:dyDescent="0.2">
      <c r="A31" s="385" t="s">
        <v>4</v>
      </c>
      <c r="B31" s="32" t="s">
        <v>165</v>
      </c>
      <c r="C31" s="33">
        <f>C32</f>
        <v>700</v>
      </c>
      <c r="D31" s="33">
        <f>D32</f>
        <v>700</v>
      </c>
      <c r="E31" s="33">
        <f>E32</f>
        <v>700</v>
      </c>
      <c r="F31" s="34">
        <f t="shared" si="1"/>
        <v>100</v>
      </c>
    </row>
    <row r="32" spans="1:6" s="21" customFormat="1" ht="23.25" customHeight="1" thickBot="1" x14ac:dyDescent="0.25">
      <c r="A32" s="386"/>
      <c r="B32" s="22" t="s">
        <v>167</v>
      </c>
      <c r="C32" s="23">
        <v>700</v>
      </c>
      <c r="D32" s="23">
        <v>700</v>
      </c>
      <c r="E32" s="23">
        <v>700</v>
      </c>
      <c r="F32" s="24">
        <f t="shared" si="1"/>
        <v>100</v>
      </c>
    </row>
    <row r="33" spans="1:6" s="21" customFormat="1" ht="16.5" customHeight="1" x14ac:dyDescent="0.2">
      <c r="A33" s="385" t="s">
        <v>5</v>
      </c>
      <c r="B33" s="32" t="s">
        <v>165</v>
      </c>
      <c r="C33" s="33">
        <f>C34</f>
        <v>9394</v>
      </c>
      <c r="D33" s="33">
        <f>D34</f>
        <v>9394</v>
      </c>
      <c r="E33" s="33">
        <f>E34</f>
        <v>9394</v>
      </c>
      <c r="F33" s="34">
        <f t="shared" si="1"/>
        <v>100</v>
      </c>
    </row>
    <row r="34" spans="1:6" s="21" customFormat="1" ht="23.25" customHeight="1" thickBot="1" x14ac:dyDescent="0.25">
      <c r="A34" s="386"/>
      <c r="B34" s="22" t="s">
        <v>167</v>
      </c>
      <c r="C34" s="23">
        <v>9394</v>
      </c>
      <c r="D34" s="23">
        <v>9394</v>
      </c>
      <c r="E34" s="23">
        <v>9394</v>
      </c>
      <c r="F34" s="24">
        <f t="shared" si="1"/>
        <v>100</v>
      </c>
    </row>
    <row r="35" spans="1:6" s="21" customFormat="1" ht="16.5" customHeight="1" x14ac:dyDescent="0.2">
      <c r="A35" s="385" t="s">
        <v>6</v>
      </c>
      <c r="B35" s="32" t="s">
        <v>165</v>
      </c>
      <c r="C35" s="33">
        <f>C36</f>
        <v>511.8</v>
      </c>
      <c r="D35" s="33">
        <f>D36</f>
        <v>511.8</v>
      </c>
      <c r="E35" s="33">
        <f>E36</f>
        <v>511.8</v>
      </c>
      <c r="F35" s="34">
        <f t="shared" si="1"/>
        <v>100</v>
      </c>
    </row>
    <row r="36" spans="1:6" s="21" customFormat="1" ht="23.25" customHeight="1" thickBot="1" x14ac:dyDescent="0.25">
      <c r="A36" s="386"/>
      <c r="B36" s="22" t="s">
        <v>167</v>
      </c>
      <c r="C36" s="23">
        <v>511.8</v>
      </c>
      <c r="D36" s="23">
        <v>511.8</v>
      </c>
      <c r="E36" s="23">
        <v>511.8</v>
      </c>
      <c r="F36" s="24">
        <f t="shared" si="1"/>
        <v>100</v>
      </c>
    </row>
    <row r="37" spans="1:6" s="21" customFormat="1" ht="16.5" customHeight="1" x14ac:dyDescent="0.2">
      <c r="A37" s="385" t="s">
        <v>17</v>
      </c>
      <c r="B37" s="32" t="s">
        <v>165</v>
      </c>
      <c r="C37" s="33">
        <f>C38</f>
        <v>429.3</v>
      </c>
      <c r="D37" s="33">
        <f>D38</f>
        <v>429.3</v>
      </c>
      <c r="E37" s="33">
        <f>E38</f>
        <v>429.3</v>
      </c>
      <c r="F37" s="34">
        <f t="shared" si="1"/>
        <v>100</v>
      </c>
    </row>
    <row r="38" spans="1:6" s="21" customFormat="1" ht="23.25" customHeight="1" thickBot="1" x14ac:dyDescent="0.25">
      <c r="A38" s="386"/>
      <c r="B38" s="22" t="s">
        <v>167</v>
      </c>
      <c r="C38" s="23">
        <v>429.3</v>
      </c>
      <c r="D38" s="23">
        <v>429.3</v>
      </c>
      <c r="E38" s="23">
        <v>429.3</v>
      </c>
      <c r="F38" s="24">
        <f t="shared" si="1"/>
        <v>100</v>
      </c>
    </row>
    <row r="39" spans="1:6" s="21" customFormat="1" ht="19.5" customHeight="1" x14ac:dyDescent="0.2">
      <c r="A39" s="385" t="s">
        <v>18</v>
      </c>
      <c r="B39" s="32" t="s">
        <v>165</v>
      </c>
      <c r="C39" s="33">
        <f>C40</f>
        <v>478.6</v>
      </c>
      <c r="D39" s="33">
        <f>D40</f>
        <v>478.6</v>
      </c>
      <c r="E39" s="33">
        <f>E40</f>
        <v>478.6</v>
      </c>
      <c r="F39" s="34">
        <f t="shared" si="1"/>
        <v>100</v>
      </c>
    </row>
    <row r="40" spans="1:6" s="21" customFormat="1" ht="23.25" customHeight="1" thickBot="1" x14ac:dyDescent="0.25">
      <c r="A40" s="386"/>
      <c r="B40" s="22" t="s">
        <v>167</v>
      </c>
      <c r="C40" s="23">
        <v>478.6</v>
      </c>
      <c r="D40" s="23">
        <v>478.6</v>
      </c>
      <c r="E40" s="23">
        <v>478.6</v>
      </c>
      <c r="F40" s="24">
        <f t="shared" si="1"/>
        <v>100</v>
      </c>
    </row>
    <row r="41" spans="1:6" s="21" customFormat="1" ht="23.25" customHeight="1" x14ac:dyDescent="0.2">
      <c r="A41" s="385" t="s">
        <v>309</v>
      </c>
      <c r="B41" s="32" t="s">
        <v>165</v>
      </c>
      <c r="C41" s="33">
        <f>C42</f>
        <v>252</v>
      </c>
      <c r="D41" s="33">
        <f>D42</f>
        <v>252</v>
      </c>
      <c r="E41" s="33">
        <f>E42</f>
        <v>252</v>
      </c>
      <c r="F41" s="34">
        <f>E41/C41*100</f>
        <v>100</v>
      </c>
    </row>
    <row r="42" spans="1:6" s="21" customFormat="1" ht="30.75" customHeight="1" thickBot="1" x14ac:dyDescent="0.25">
      <c r="A42" s="386"/>
      <c r="B42" s="22" t="s">
        <v>167</v>
      </c>
      <c r="C42" s="23">
        <v>252</v>
      </c>
      <c r="D42" s="23">
        <v>252</v>
      </c>
      <c r="E42" s="23">
        <v>252</v>
      </c>
      <c r="F42" s="24">
        <f>E42/C42*100</f>
        <v>100</v>
      </c>
    </row>
    <row r="43" spans="1:6" s="21" customFormat="1" ht="16.5" customHeight="1" x14ac:dyDescent="0.2">
      <c r="A43" s="385" t="s">
        <v>310</v>
      </c>
      <c r="B43" s="32" t="s">
        <v>165</v>
      </c>
      <c r="C43" s="33">
        <f>C44</f>
        <v>300</v>
      </c>
      <c r="D43" s="33">
        <f>D44</f>
        <v>300</v>
      </c>
      <c r="E43" s="33">
        <f>E44</f>
        <v>300</v>
      </c>
      <c r="F43" s="34">
        <f t="shared" si="1"/>
        <v>100</v>
      </c>
    </row>
    <row r="44" spans="1:6" s="21" customFormat="1" ht="23.25" customHeight="1" thickBot="1" x14ac:dyDescent="0.25">
      <c r="A44" s="386"/>
      <c r="B44" s="22" t="s">
        <v>167</v>
      </c>
      <c r="C44" s="23">
        <v>300</v>
      </c>
      <c r="D44" s="23">
        <v>300</v>
      </c>
      <c r="E44" s="23">
        <v>300</v>
      </c>
      <c r="F44" s="24">
        <f t="shared" si="1"/>
        <v>100</v>
      </c>
    </row>
    <row r="45" spans="1:6" ht="18" customHeight="1" x14ac:dyDescent="0.2">
      <c r="A45" s="375" t="s">
        <v>170</v>
      </c>
      <c r="B45" s="7" t="s">
        <v>165</v>
      </c>
      <c r="C45" s="8">
        <f>C46+C47</f>
        <v>52656.200000000004</v>
      </c>
      <c r="D45" s="8">
        <f>D46+D47</f>
        <v>51734.6</v>
      </c>
      <c r="E45" s="8">
        <f>E46+E47</f>
        <v>51684.6</v>
      </c>
      <c r="F45" s="234">
        <f t="shared" si="1"/>
        <v>98.154823173719322</v>
      </c>
    </row>
    <row r="46" spans="1:6" ht="17.25" customHeight="1" x14ac:dyDescent="0.2">
      <c r="A46" s="376"/>
      <c r="B46" s="11" t="s">
        <v>166</v>
      </c>
      <c r="C46" s="12">
        <f>C65+C69</f>
        <v>489.1</v>
      </c>
      <c r="D46" s="12">
        <f>D65+D69</f>
        <v>473.9</v>
      </c>
      <c r="E46" s="12">
        <f>E65+E69</f>
        <v>473.9</v>
      </c>
      <c r="F46" s="235">
        <f t="shared" si="1"/>
        <v>96.892251073400118</v>
      </c>
    </row>
    <row r="47" spans="1:6" ht="17.25" customHeight="1" thickBot="1" x14ac:dyDescent="0.25">
      <c r="A47" s="377"/>
      <c r="B47" s="15" t="s">
        <v>167</v>
      </c>
      <c r="C47" s="16">
        <f>C49+C51+C53+C55+C57+C59+C61+C63+C67+C70+C72+C74</f>
        <v>52167.100000000006</v>
      </c>
      <c r="D47" s="16">
        <f>D49+D51+D53+D55+D57+D59+D61+D63+D67+D70+D72+D74</f>
        <v>51260.7</v>
      </c>
      <c r="E47" s="16">
        <f>E49+E51+E53+E55+E57+E59+E61+E63+E67+E70+E72+E74</f>
        <v>51210.7</v>
      </c>
      <c r="F47" s="236">
        <f t="shared" si="1"/>
        <v>98.166660596429537</v>
      </c>
    </row>
    <row r="48" spans="1:6" s="21" customFormat="1" ht="16.5" customHeight="1" x14ac:dyDescent="0.2">
      <c r="A48" s="364" t="s">
        <v>19</v>
      </c>
      <c r="B48" s="28" t="s">
        <v>165</v>
      </c>
      <c r="C48" s="26">
        <f>C49</f>
        <v>150</v>
      </c>
      <c r="D48" s="26">
        <f>D49</f>
        <v>149.6</v>
      </c>
      <c r="E48" s="26">
        <f>E49</f>
        <v>149.6</v>
      </c>
      <c r="F48" s="20">
        <f t="shared" si="1"/>
        <v>99.733333333333334</v>
      </c>
    </row>
    <row r="49" spans="1:6" s="21" customFormat="1" ht="18" customHeight="1" x14ac:dyDescent="0.2">
      <c r="A49" s="383"/>
      <c r="B49" s="22" t="s">
        <v>167</v>
      </c>
      <c r="C49" s="23">
        <v>150</v>
      </c>
      <c r="D49" s="23">
        <v>149.6</v>
      </c>
      <c r="E49" s="23">
        <v>149.6</v>
      </c>
      <c r="F49" s="24">
        <f t="shared" si="1"/>
        <v>99.733333333333334</v>
      </c>
    </row>
    <row r="50" spans="1:6" s="21" customFormat="1" ht="16.5" customHeight="1" x14ac:dyDescent="0.2">
      <c r="A50" s="364" t="s">
        <v>20</v>
      </c>
      <c r="B50" s="28" t="s">
        <v>165</v>
      </c>
      <c r="C50" s="26">
        <f>C51</f>
        <v>7222.5</v>
      </c>
      <c r="D50" s="26">
        <f>D51</f>
        <v>7049.9</v>
      </c>
      <c r="E50" s="26">
        <f>E51</f>
        <v>7049.9</v>
      </c>
      <c r="F50" s="27">
        <f t="shared" si="1"/>
        <v>97.610245759778465</v>
      </c>
    </row>
    <row r="51" spans="1:6" s="21" customFormat="1" ht="18" customHeight="1" x14ac:dyDescent="0.2">
      <c r="A51" s="383"/>
      <c r="B51" s="22" t="s">
        <v>167</v>
      </c>
      <c r="C51" s="23">
        <v>7222.5</v>
      </c>
      <c r="D51" s="23">
        <v>7049.9</v>
      </c>
      <c r="E51" s="23">
        <v>7049.9</v>
      </c>
      <c r="F51" s="24">
        <f t="shared" si="1"/>
        <v>97.610245759778465</v>
      </c>
    </row>
    <row r="52" spans="1:6" s="21" customFormat="1" ht="15.75" customHeight="1" x14ac:dyDescent="0.2">
      <c r="A52" s="364" t="s">
        <v>21</v>
      </c>
      <c r="B52" s="25" t="s">
        <v>165</v>
      </c>
      <c r="C52" s="26">
        <f>C53</f>
        <v>1563.8</v>
      </c>
      <c r="D52" s="26">
        <f>D53</f>
        <v>1184.9000000000001</v>
      </c>
      <c r="E52" s="26">
        <f>E53</f>
        <v>1184.9000000000001</v>
      </c>
      <c r="F52" s="27">
        <f t="shared" si="1"/>
        <v>75.770558894999368</v>
      </c>
    </row>
    <row r="53" spans="1:6" s="21" customFormat="1" ht="15" customHeight="1" x14ac:dyDescent="0.2">
      <c r="A53" s="383"/>
      <c r="B53" s="22" t="s">
        <v>167</v>
      </c>
      <c r="C53" s="23">
        <v>1563.8</v>
      </c>
      <c r="D53" s="23">
        <v>1184.9000000000001</v>
      </c>
      <c r="E53" s="23">
        <v>1184.9000000000001</v>
      </c>
      <c r="F53" s="24">
        <f t="shared" si="1"/>
        <v>75.770558894999368</v>
      </c>
    </row>
    <row r="54" spans="1:6" s="21" customFormat="1" ht="16.5" customHeight="1" x14ac:dyDescent="0.2">
      <c r="A54" s="364" t="s">
        <v>22</v>
      </c>
      <c r="B54" s="25" t="s">
        <v>165</v>
      </c>
      <c r="C54" s="26">
        <f>C55</f>
        <v>18417</v>
      </c>
      <c r="D54" s="26">
        <f>D55</f>
        <v>18133.7</v>
      </c>
      <c r="E54" s="26">
        <f>E55</f>
        <v>18133.7</v>
      </c>
      <c r="F54" s="27">
        <f t="shared" si="1"/>
        <v>98.461747298691421</v>
      </c>
    </row>
    <row r="55" spans="1:6" s="21" customFormat="1" ht="21" customHeight="1" x14ac:dyDescent="0.2">
      <c r="A55" s="383"/>
      <c r="B55" s="22" t="s">
        <v>167</v>
      </c>
      <c r="C55" s="145">
        <v>18417</v>
      </c>
      <c r="D55" s="46">
        <v>18133.7</v>
      </c>
      <c r="E55" s="46">
        <v>18133.7</v>
      </c>
      <c r="F55" s="24">
        <f t="shared" si="1"/>
        <v>98.461747298691421</v>
      </c>
    </row>
    <row r="56" spans="1:6" s="21" customFormat="1" ht="16.5" customHeight="1" x14ac:dyDescent="0.2">
      <c r="A56" s="364" t="s">
        <v>23</v>
      </c>
      <c r="B56" s="25" t="s">
        <v>165</v>
      </c>
      <c r="C56" s="26">
        <f>C57</f>
        <v>484.2</v>
      </c>
      <c r="D56" s="26">
        <f>D57</f>
        <v>473.1</v>
      </c>
      <c r="E56" s="26">
        <f>E57</f>
        <v>473.1</v>
      </c>
      <c r="F56" s="27">
        <f t="shared" si="1"/>
        <v>97.707558859975222</v>
      </c>
    </row>
    <row r="57" spans="1:6" s="21" customFormat="1" ht="61.5" customHeight="1" x14ac:dyDescent="0.2">
      <c r="A57" s="383"/>
      <c r="B57" s="22" t="s">
        <v>167</v>
      </c>
      <c r="C57" s="134">
        <v>484.2</v>
      </c>
      <c r="D57" s="46">
        <v>473.1</v>
      </c>
      <c r="E57" s="46">
        <v>473.1</v>
      </c>
      <c r="F57" s="24">
        <f t="shared" si="1"/>
        <v>97.707558859975222</v>
      </c>
    </row>
    <row r="58" spans="1:6" s="21" customFormat="1" ht="16.5" customHeight="1" x14ac:dyDescent="0.2">
      <c r="A58" s="364" t="s">
        <v>24</v>
      </c>
      <c r="B58" s="25" t="s">
        <v>165</v>
      </c>
      <c r="C58" s="26">
        <f>C59</f>
        <v>100</v>
      </c>
      <c r="D58" s="26">
        <f>D59</f>
        <v>100</v>
      </c>
      <c r="E58" s="26">
        <f>E59</f>
        <v>50</v>
      </c>
      <c r="F58" s="27">
        <f t="shared" si="1"/>
        <v>50</v>
      </c>
    </row>
    <row r="59" spans="1:6" s="21" customFormat="1" ht="48" customHeight="1" x14ac:dyDescent="0.2">
      <c r="A59" s="383"/>
      <c r="B59" s="22" t="s">
        <v>167</v>
      </c>
      <c r="C59" s="134">
        <v>100</v>
      </c>
      <c r="D59" s="46">
        <v>100</v>
      </c>
      <c r="E59" s="46">
        <v>50</v>
      </c>
      <c r="F59" s="24">
        <f t="shared" si="1"/>
        <v>50</v>
      </c>
    </row>
    <row r="60" spans="1:6" s="21" customFormat="1" ht="16.5" customHeight="1" x14ac:dyDescent="0.2">
      <c r="A60" s="364" t="s">
        <v>25</v>
      </c>
      <c r="B60" s="25" t="s">
        <v>165</v>
      </c>
      <c r="C60" s="26">
        <f>C61</f>
        <v>20</v>
      </c>
      <c r="D60" s="26">
        <f>D61</f>
        <v>0</v>
      </c>
      <c r="E60" s="26">
        <f>E61</f>
        <v>0</v>
      </c>
      <c r="F60" s="27">
        <f t="shared" si="1"/>
        <v>0</v>
      </c>
    </row>
    <row r="61" spans="1:6" s="21" customFormat="1" ht="36.75" customHeight="1" x14ac:dyDescent="0.2">
      <c r="A61" s="383"/>
      <c r="B61" s="22" t="s">
        <v>167</v>
      </c>
      <c r="C61" s="145">
        <v>20</v>
      </c>
      <c r="D61" s="46"/>
      <c r="E61" s="46"/>
      <c r="F61" s="24">
        <f t="shared" si="1"/>
        <v>0</v>
      </c>
    </row>
    <row r="62" spans="1:6" s="21" customFormat="1" ht="45" customHeight="1" x14ac:dyDescent="0.2">
      <c r="A62" s="364" t="s">
        <v>26</v>
      </c>
      <c r="B62" s="28" t="s">
        <v>165</v>
      </c>
      <c r="C62" s="26">
        <f>C63</f>
        <v>916.3</v>
      </c>
      <c r="D62" s="26">
        <f>D63</f>
        <v>876.2</v>
      </c>
      <c r="E62" s="26">
        <f>E63</f>
        <v>876.2</v>
      </c>
      <c r="F62" s="27">
        <f t="shared" si="1"/>
        <v>95.623704027065386</v>
      </c>
    </row>
    <row r="63" spans="1:6" s="21" customFormat="1" ht="134.25" customHeight="1" x14ac:dyDescent="0.2">
      <c r="A63" s="383"/>
      <c r="B63" s="22" t="s">
        <v>167</v>
      </c>
      <c r="C63" s="145">
        <v>916.3</v>
      </c>
      <c r="D63" s="46">
        <v>876.2</v>
      </c>
      <c r="E63" s="46">
        <v>876.2</v>
      </c>
      <c r="F63" s="224">
        <f t="shared" si="1"/>
        <v>95.623704027065386</v>
      </c>
    </row>
    <row r="64" spans="1:6" s="21" customFormat="1" ht="22.5" customHeight="1" x14ac:dyDescent="0.2">
      <c r="A64" s="364" t="s">
        <v>27</v>
      </c>
      <c r="B64" s="25" t="s">
        <v>165</v>
      </c>
      <c r="C64" s="26">
        <f>SUM(C65:C65)</f>
        <v>339.1</v>
      </c>
      <c r="D64" s="26">
        <f>SUM(D65:D65)</f>
        <v>323.89999999999998</v>
      </c>
      <c r="E64" s="26">
        <f>SUM(E65:E65)</f>
        <v>323.89999999999998</v>
      </c>
      <c r="F64" s="27">
        <f t="shared" si="1"/>
        <v>95.517546446475947</v>
      </c>
    </row>
    <row r="65" spans="1:6" s="21" customFormat="1" ht="30" customHeight="1" x14ac:dyDescent="0.2">
      <c r="A65" s="383"/>
      <c r="B65" s="22" t="s">
        <v>166</v>
      </c>
      <c r="C65" s="145">
        <v>339.1</v>
      </c>
      <c r="D65" s="46">
        <v>323.89999999999998</v>
      </c>
      <c r="E65" s="46">
        <v>323.89999999999998</v>
      </c>
      <c r="F65" s="24">
        <f t="shared" si="1"/>
        <v>95.517546446475947</v>
      </c>
    </row>
    <row r="66" spans="1:6" s="21" customFormat="1" ht="16.5" customHeight="1" x14ac:dyDescent="0.2">
      <c r="A66" s="364" t="s">
        <v>28</v>
      </c>
      <c r="B66" s="25" t="s">
        <v>165</v>
      </c>
      <c r="C66" s="26">
        <f>C67</f>
        <v>4116.5</v>
      </c>
      <c r="D66" s="26">
        <f>D67</f>
        <v>4116.5</v>
      </c>
      <c r="E66" s="26">
        <f>E67</f>
        <v>4116.5</v>
      </c>
      <c r="F66" s="27">
        <f t="shared" si="1"/>
        <v>100</v>
      </c>
    </row>
    <row r="67" spans="1:6" s="21" customFormat="1" ht="15" customHeight="1" x14ac:dyDescent="0.2">
      <c r="A67" s="383"/>
      <c r="B67" s="22" t="s">
        <v>167</v>
      </c>
      <c r="C67" s="46">
        <v>4116.5</v>
      </c>
      <c r="D67" s="134">
        <v>4116.5</v>
      </c>
      <c r="E67" s="134">
        <v>4116.5</v>
      </c>
      <c r="F67" s="24">
        <f t="shared" si="1"/>
        <v>100</v>
      </c>
    </row>
    <row r="68" spans="1:6" s="21" customFormat="1" ht="18.75" customHeight="1" x14ac:dyDescent="0.2">
      <c r="A68" s="364" t="s">
        <v>29</v>
      </c>
      <c r="B68" s="25" t="s">
        <v>165</v>
      </c>
      <c r="C68" s="26">
        <f>C70+C69</f>
        <v>8771.4</v>
      </c>
      <c r="D68" s="26">
        <f>D70+D69</f>
        <v>8771.4</v>
      </c>
      <c r="E68" s="26">
        <f>E70+E69</f>
        <v>8771.4</v>
      </c>
      <c r="F68" s="27">
        <f t="shared" si="1"/>
        <v>100</v>
      </c>
    </row>
    <row r="69" spans="1:6" s="21" customFormat="1" ht="15.75" customHeight="1" x14ac:dyDescent="0.2">
      <c r="A69" s="378"/>
      <c r="B69" s="22" t="s">
        <v>166</v>
      </c>
      <c r="C69" s="23">
        <v>150</v>
      </c>
      <c r="D69" s="23">
        <v>150</v>
      </c>
      <c r="E69" s="23">
        <v>150</v>
      </c>
      <c r="F69" s="27"/>
    </row>
    <row r="70" spans="1:6" s="21" customFormat="1" ht="18" customHeight="1" x14ac:dyDescent="0.2">
      <c r="A70" s="383"/>
      <c r="B70" s="41" t="s">
        <v>167</v>
      </c>
      <c r="C70" s="23">
        <v>8621.4</v>
      </c>
      <c r="D70" s="23">
        <v>8621.4</v>
      </c>
      <c r="E70" s="23">
        <v>8621.4</v>
      </c>
      <c r="F70" s="24">
        <f t="shared" si="1"/>
        <v>100</v>
      </c>
    </row>
    <row r="71" spans="1:6" s="21" customFormat="1" ht="22.5" customHeight="1" x14ac:dyDescent="0.2">
      <c r="A71" s="364" t="s">
        <v>30</v>
      </c>
      <c r="B71" s="28" t="s">
        <v>165</v>
      </c>
      <c r="C71" s="26">
        <f>C72</f>
        <v>0</v>
      </c>
      <c r="D71" s="26">
        <f>D72</f>
        <v>0</v>
      </c>
      <c r="E71" s="26">
        <f>E72</f>
        <v>0</v>
      </c>
      <c r="F71" s="27" t="e">
        <f t="shared" si="1"/>
        <v>#DIV/0!</v>
      </c>
    </row>
    <row r="72" spans="1:6" s="21" customFormat="1" ht="30" customHeight="1" x14ac:dyDescent="0.2">
      <c r="A72" s="383"/>
      <c r="B72" s="22" t="s">
        <v>167</v>
      </c>
      <c r="C72" s="134">
        <v>0</v>
      </c>
      <c r="D72" s="134"/>
      <c r="E72" s="134"/>
      <c r="F72" s="27" t="e">
        <f t="shared" si="1"/>
        <v>#DIV/0!</v>
      </c>
    </row>
    <row r="73" spans="1:6" s="21" customFormat="1" ht="16.5" customHeight="1" x14ac:dyDescent="0.2">
      <c r="A73" s="364" t="s">
        <v>31</v>
      </c>
      <c r="B73" s="28" t="s">
        <v>165</v>
      </c>
      <c r="C73" s="26">
        <f>C74</f>
        <v>10555.4</v>
      </c>
      <c r="D73" s="26">
        <f>D74</f>
        <v>10555.4</v>
      </c>
      <c r="E73" s="26">
        <f>E74</f>
        <v>10555.4</v>
      </c>
      <c r="F73" s="24">
        <f t="shared" si="1"/>
        <v>100</v>
      </c>
    </row>
    <row r="74" spans="1:6" s="21" customFormat="1" ht="23.25" customHeight="1" thickBot="1" x14ac:dyDescent="0.25">
      <c r="A74" s="383"/>
      <c r="B74" s="22" t="s">
        <v>167</v>
      </c>
      <c r="C74" s="145">
        <v>10555.4</v>
      </c>
      <c r="D74" s="134">
        <v>10555.4</v>
      </c>
      <c r="E74" s="134">
        <v>10555.4</v>
      </c>
      <c r="F74" s="27">
        <f t="shared" si="1"/>
        <v>100</v>
      </c>
    </row>
    <row r="75" spans="1:6" ht="16.5" customHeight="1" x14ac:dyDescent="0.2">
      <c r="A75" s="375" t="s">
        <v>173</v>
      </c>
      <c r="B75" s="7" t="s">
        <v>165</v>
      </c>
      <c r="C75" s="43">
        <f>C76</f>
        <v>19017.8</v>
      </c>
      <c r="D75" s="43">
        <f>D76</f>
        <v>19017.8</v>
      </c>
      <c r="E75" s="43">
        <f>E76</f>
        <v>19017.8</v>
      </c>
      <c r="F75" s="234">
        <f t="shared" si="1"/>
        <v>100</v>
      </c>
    </row>
    <row r="76" spans="1:6" ht="19.5" customHeight="1" thickBot="1" x14ac:dyDescent="0.25">
      <c r="A76" s="403"/>
      <c r="B76" s="15" t="s">
        <v>167</v>
      </c>
      <c r="C76" s="16">
        <f>C78</f>
        <v>19017.8</v>
      </c>
      <c r="D76" s="16">
        <f>D78</f>
        <v>19017.8</v>
      </c>
      <c r="E76" s="16">
        <f>E78</f>
        <v>19017.8</v>
      </c>
      <c r="F76" s="236">
        <f t="shared" si="1"/>
        <v>100</v>
      </c>
    </row>
    <row r="77" spans="1:6" s="21" customFormat="1" ht="16.5" customHeight="1" x14ac:dyDescent="0.2">
      <c r="A77" s="378" t="s">
        <v>32</v>
      </c>
      <c r="B77" s="18" t="s">
        <v>165</v>
      </c>
      <c r="C77" s="19">
        <f>C78</f>
        <v>19017.8</v>
      </c>
      <c r="D77" s="19">
        <f>D78</f>
        <v>19017.8</v>
      </c>
      <c r="E77" s="19">
        <f>E78</f>
        <v>19017.8</v>
      </c>
      <c r="F77" s="20">
        <f t="shared" si="1"/>
        <v>100</v>
      </c>
    </row>
    <row r="78" spans="1:6" s="21" customFormat="1" ht="23.25" customHeight="1" thickBot="1" x14ac:dyDescent="0.25">
      <c r="A78" s="383"/>
      <c r="B78" s="29" t="s">
        <v>167</v>
      </c>
      <c r="C78" s="145">
        <v>19017.8</v>
      </c>
      <c r="D78" s="46">
        <v>19017.8</v>
      </c>
      <c r="E78" s="46">
        <v>19017.8</v>
      </c>
      <c r="F78" s="31">
        <f t="shared" si="1"/>
        <v>100</v>
      </c>
    </row>
    <row r="79" spans="1:6" ht="25.5" customHeight="1" x14ac:dyDescent="0.2">
      <c r="A79" s="375" t="s">
        <v>85</v>
      </c>
      <c r="B79" s="47" t="s">
        <v>165</v>
      </c>
      <c r="C79" s="8">
        <f>C81+C82+C80</f>
        <v>431.5</v>
      </c>
      <c r="D79" s="8">
        <f>D81+D82+D80</f>
        <v>431.5</v>
      </c>
      <c r="E79" s="8">
        <f>E81+E82+E80</f>
        <v>431.5</v>
      </c>
      <c r="F79" s="234">
        <f t="shared" si="1"/>
        <v>100</v>
      </c>
    </row>
    <row r="80" spans="1:6" ht="18" customHeight="1" x14ac:dyDescent="0.2">
      <c r="A80" s="376"/>
      <c r="B80" s="225" t="s">
        <v>166</v>
      </c>
      <c r="C80" s="226">
        <f>C86+C91</f>
        <v>103.9</v>
      </c>
      <c r="D80" s="226">
        <f>D86+D91</f>
        <v>103.9</v>
      </c>
      <c r="E80" s="226">
        <f>E86+E91</f>
        <v>103.9</v>
      </c>
      <c r="F80" s="235">
        <f t="shared" si="1"/>
        <v>100</v>
      </c>
    </row>
    <row r="81" spans="1:6" ht="15.75" customHeight="1" x14ac:dyDescent="0.2">
      <c r="A81" s="404"/>
      <c r="B81" s="11" t="s">
        <v>167</v>
      </c>
      <c r="C81" s="12">
        <f>C88+C92</f>
        <v>284.5</v>
      </c>
      <c r="D81" s="12">
        <f>D88+D92</f>
        <v>284.5</v>
      </c>
      <c r="E81" s="12">
        <f>E88+E92</f>
        <v>284.5</v>
      </c>
      <c r="F81" s="48">
        <v>0</v>
      </c>
    </row>
    <row r="82" spans="1:6" ht="40.5" customHeight="1" thickBot="1" x14ac:dyDescent="0.25">
      <c r="A82" s="403"/>
      <c r="B82" s="15" t="s">
        <v>168</v>
      </c>
      <c r="C82" s="16">
        <f>C84+C89+C93</f>
        <v>43.1</v>
      </c>
      <c r="D82" s="16">
        <f>D84+D89+D93</f>
        <v>43.1</v>
      </c>
      <c r="E82" s="16">
        <f>E84+E89+E93</f>
        <v>43.1</v>
      </c>
      <c r="F82" s="45">
        <v>0</v>
      </c>
    </row>
    <row r="83" spans="1:6" s="21" customFormat="1" ht="16.5" customHeight="1" x14ac:dyDescent="0.2">
      <c r="A83" s="408" t="s">
        <v>174</v>
      </c>
      <c r="B83" s="25" t="s">
        <v>165</v>
      </c>
      <c r="C83" s="19">
        <f>C84</f>
        <v>0</v>
      </c>
      <c r="D83" s="19">
        <f>D84</f>
        <v>0</v>
      </c>
      <c r="E83" s="19">
        <f>E84</f>
        <v>0</v>
      </c>
      <c r="F83" s="20"/>
    </row>
    <row r="84" spans="1:6" s="21" customFormat="1" ht="30" customHeight="1" x14ac:dyDescent="0.2">
      <c r="A84" s="383"/>
      <c r="B84" s="29" t="s">
        <v>169</v>
      </c>
      <c r="C84" s="30">
        <v>0</v>
      </c>
      <c r="D84" s="30"/>
      <c r="E84" s="30"/>
      <c r="F84" s="237"/>
    </row>
    <row r="85" spans="1:6" s="21" customFormat="1" ht="16.5" customHeight="1" x14ac:dyDescent="0.2">
      <c r="A85" s="397" t="s">
        <v>86</v>
      </c>
      <c r="B85" s="25" t="s">
        <v>165</v>
      </c>
      <c r="C85" s="227">
        <f>C86</f>
        <v>0</v>
      </c>
      <c r="D85" s="227">
        <v>0</v>
      </c>
      <c r="E85" s="227">
        <v>0</v>
      </c>
      <c r="F85" s="237"/>
    </row>
    <row r="86" spans="1:6" s="21" customFormat="1" ht="19.5" customHeight="1" x14ac:dyDescent="0.2">
      <c r="A86" s="398"/>
      <c r="B86" s="22" t="s">
        <v>166</v>
      </c>
      <c r="C86" s="46">
        <v>0</v>
      </c>
      <c r="D86" s="227">
        <v>0</v>
      </c>
      <c r="E86" s="227">
        <v>0</v>
      </c>
      <c r="F86" s="237"/>
    </row>
    <row r="87" spans="1:6" s="21" customFormat="1" ht="16.5" customHeight="1" x14ac:dyDescent="0.2">
      <c r="A87" s="397" t="s">
        <v>87</v>
      </c>
      <c r="B87" s="25" t="s">
        <v>165</v>
      </c>
      <c r="C87" s="227">
        <v>0</v>
      </c>
      <c r="D87" s="227"/>
      <c r="E87" s="227"/>
      <c r="F87" s="237"/>
    </row>
    <row r="88" spans="1:6" s="21" customFormat="1" ht="18" customHeight="1" x14ac:dyDescent="0.2">
      <c r="A88" s="398"/>
      <c r="B88" s="22" t="s">
        <v>167</v>
      </c>
      <c r="C88" s="46">
        <v>0</v>
      </c>
      <c r="D88" s="227"/>
      <c r="E88" s="227"/>
      <c r="F88" s="237"/>
    </row>
    <row r="89" spans="1:6" s="21" customFormat="1" ht="27" customHeight="1" x14ac:dyDescent="0.2">
      <c r="A89" s="399"/>
      <c r="B89" s="22" t="s">
        <v>169</v>
      </c>
      <c r="C89" s="46">
        <v>0</v>
      </c>
      <c r="D89" s="227"/>
      <c r="E89" s="227"/>
      <c r="F89" s="237"/>
    </row>
    <row r="90" spans="1:6" s="21" customFormat="1" ht="16.5" customHeight="1" x14ac:dyDescent="0.2">
      <c r="A90" s="400" t="s">
        <v>311</v>
      </c>
      <c r="B90" s="25" t="s">
        <v>165</v>
      </c>
      <c r="C90" s="19">
        <f>C93+C91+C92</f>
        <v>431.5</v>
      </c>
      <c r="D90" s="19">
        <f>D93+D91+D92</f>
        <v>431.5</v>
      </c>
      <c r="E90" s="19">
        <f>E93+E91+E92</f>
        <v>431.5</v>
      </c>
      <c r="F90" s="237"/>
    </row>
    <row r="91" spans="1:6" s="21" customFormat="1" ht="16.5" customHeight="1" x14ac:dyDescent="0.2">
      <c r="A91" s="401"/>
      <c r="B91" s="29" t="s">
        <v>166</v>
      </c>
      <c r="C91" s="271">
        <v>103.9</v>
      </c>
      <c r="D91" s="23">
        <v>103.9</v>
      </c>
      <c r="E91" s="23">
        <v>103.9</v>
      </c>
      <c r="F91" s="274"/>
    </row>
    <row r="92" spans="1:6" s="21" customFormat="1" ht="16.5" customHeight="1" x14ac:dyDescent="0.2">
      <c r="A92" s="401"/>
      <c r="B92" s="29" t="s">
        <v>167</v>
      </c>
      <c r="C92" s="271">
        <v>284.5</v>
      </c>
      <c r="D92" s="275">
        <v>284.5</v>
      </c>
      <c r="E92" s="275">
        <v>284.5</v>
      </c>
      <c r="F92" s="274"/>
    </row>
    <row r="93" spans="1:6" s="21" customFormat="1" ht="30" customHeight="1" thickBot="1" x14ac:dyDescent="0.25">
      <c r="A93" s="401"/>
      <c r="B93" s="29" t="s">
        <v>169</v>
      </c>
      <c r="C93" s="238">
        <v>43.1</v>
      </c>
      <c r="D93" s="270">
        <v>43.1</v>
      </c>
      <c r="E93" s="270">
        <v>43.1</v>
      </c>
      <c r="F93" s="239"/>
    </row>
    <row r="94" spans="1:6" ht="22.5" customHeight="1" thickTop="1" x14ac:dyDescent="0.2">
      <c r="A94" s="402" t="s">
        <v>175</v>
      </c>
      <c r="B94" s="50" t="s">
        <v>165</v>
      </c>
      <c r="C94" s="51">
        <f>C95+C96+C98</f>
        <v>201237.69999999998</v>
      </c>
      <c r="D94" s="240">
        <f>D95+D96+D98</f>
        <v>199695.5</v>
      </c>
      <c r="E94" s="240">
        <f>E95+E96+E98</f>
        <v>199645.5</v>
      </c>
      <c r="F94" s="241">
        <v>91.1</v>
      </c>
    </row>
    <row r="95" spans="1:6" ht="19.5" customHeight="1" x14ac:dyDescent="0.2">
      <c r="A95" s="388"/>
      <c r="B95" s="52" t="s">
        <v>166</v>
      </c>
      <c r="C95" s="53">
        <f>C80+C46+C8</f>
        <v>5040.3999999999996</v>
      </c>
      <c r="D95" s="53">
        <f>D80+D46+D8</f>
        <v>5025.2</v>
      </c>
      <c r="E95" s="53">
        <f>E80+E46+E8</f>
        <v>5025.2</v>
      </c>
      <c r="F95" s="54">
        <v>98.8</v>
      </c>
    </row>
    <row r="96" spans="1:6" ht="19.5" customHeight="1" x14ac:dyDescent="0.2">
      <c r="A96" s="388"/>
      <c r="B96" s="52" t="s">
        <v>167</v>
      </c>
      <c r="C96" s="53">
        <f>C81+C76+C47+C26+C9</f>
        <v>189865.4</v>
      </c>
      <c r="D96" s="53">
        <f>D81+D76+D47+D26+D9</f>
        <v>188454.5</v>
      </c>
      <c r="E96" s="53">
        <f>E81+E76+E47+E26+E9</f>
        <v>188404.5</v>
      </c>
      <c r="F96" s="54">
        <v>89.8</v>
      </c>
    </row>
    <row r="97" spans="1:6" ht="19.5" customHeight="1" x14ac:dyDescent="0.2">
      <c r="A97" s="388"/>
      <c r="B97" s="55" t="s">
        <v>176</v>
      </c>
      <c r="C97" s="56">
        <v>0</v>
      </c>
      <c r="D97" s="56">
        <v>0</v>
      </c>
      <c r="E97" s="56">
        <v>0</v>
      </c>
      <c r="F97" s="57"/>
    </row>
    <row r="98" spans="1:6" ht="31.5" customHeight="1" thickBot="1" x14ac:dyDescent="0.25">
      <c r="A98" s="389"/>
      <c r="B98" s="58" t="s">
        <v>169</v>
      </c>
      <c r="C98" s="59">
        <f>C82+C10</f>
        <v>6331.9000000000005</v>
      </c>
      <c r="D98" s="59">
        <f>D82+D10</f>
        <v>6215.8</v>
      </c>
      <c r="E98" s="59">
        <f>E82+E10</f>
        <v>6215.8</v>
      </c>
      <c r="F98" s="60">
        <v>99.6</v>
      </c>
    </row>
    <row r="99" spans="1:6" s="21" customFormat="1" ht="33" customHeight="1" thickTop="1" thickBot="1" x14ac:dyDescent="0.25">
      <c r="A99" s="391" t="s">
        <v>177</v>
      </c>
      <c r="B99" s="392"/>
      <c r="C99" s="392"/>
      <c r="D99" s="392"/>
      <c r="E99" s="392"/>
      <c r="F99" s="393"/>
    </row>
    <row r="100" spans="1:6" s="21" customFormat="1" ht="21" customHeight="1" x14ac:dyDescent="0.2">
      <c r="A100" s="375" t="s">
        <v>178</v>
      </c>
      <c r="B100" s="7" t="s">
        <v>165</v>
      </c>
      <c r="C100" s="61">
        <f>C101+C102+C103+C104</f>
        <v>1840.1</v>
      </c>
      <c r="D100" s="61">
        <f>D101+D102+D103+D104</f>
        <v>1792.6999999999998</v>
      </c>
      <c r="E100" s="61">
        <f>E101+E102+E103+E104</f>
        <v>1792.6999999999998</v>
      </c>
      <c r="F100" s="9">
        <f>E100  /C100*100</f>
        <v>97.424053040595609</v>
      </c>
    </row>
    <row r="101" spans="1:6" s="21" customFormat="1" ht="19.5" customHeight="1" x14ac:dyDescent="0.2">
      <c r="A101" s="376"/>
      <c r="B101" s="11" t="s">
        <v>166</v>
      </c>
      <c r="C101" s="62">
        <v>0</v>
      </c>
      <c r="D101" s="62">
        <v>0</v>
      </c>
      <c r="E101" s="62">
        <v>0</v>
      </c>
      <c r="F101" s="13"/>
    </row>
    <row r="102" spans="1:6" s="21" customFormat="1" ht="19.5" customHeight="1" x14ac:dyDescent="0.2">
      <c r="A102" s="376"/>
      <c r="B102" s="11" t="s">
        <v>167</v>
      </c>
      <c r="C102" s="82">
        <v>0</v>
      </c>
      <c r="D102" s="82">
        <v>0</v>
      </c>
      <c r="E102" s="82">
        <v>0</v>
      </c>
      <c r="F102" s="13"/>
    </row>
    <row r="103" spans="1:6" s="21" customFormat="1" ht="19.5" customHeight="1" x14ac:dyDescent="0.2">
      <c r="A103" s="376"/>
      <c r="B103" s="11" t="s">
        <v>176</v>
      </c>
      <c r="C103" s="62">
        <v>0</v>
      </c>
      <c r="D103" s="62">
        <v>0</v>
      </c>
      <c r="E103" s="62">
        <v>0</v>
      </c>
      <c r="F103" s="13"/>
    </row>
    <row r="104" spans="1:6" s="21" customFormat="1" ht="28.5" customHeight="1" thickBot="1" x14ac:dyDescent="0.25">
      <c r="A104" s="377"/>
      <c r="B104" s="15" t="s">
        <v>169</v>
      </c>
      <c r="C104" s="72">
        <f>C106+C108+C110+C112</f>
        <v>1840.1</v>
      </c>
      <c r="D104" s="72">
        <f>D106+D108+D110+D112</f>
        <v>1792.6999999999998</v>
      </c>
      <c r="E104" s="72">
        <f>E106+E108+E110+E112</f>
        <v>1792.6999999999998</v>
      </c>
      <c r="F104" s="17">
        <f>E104  /C104*100</f>
        <v>97.424053040595609</v>
      </c>
    </row>
    <row r="105" spans="1:6" s="21" customFormat="1" ht="16.5" customHeight="1" x14ac:dyDescent="0.2">
      <c r="A105" s="364" t="s">
        <v>88</v>
      </c>
      <c r="B105" s="25" t="s">
        <v>165</v>
      </c>
      <c r="C105" s="67">
        <f>C106</f>
        <v>520</v>
      </c>
      <c r="D105" s="67">
        <f>D106</f>
        <v>508.8</v>
      </c>
      <c r="E105" s="67">
        <f>E106</f>
        <v>508.8</v>
      </c>
      <c r="F105" s="27">
        <f t="shared" ref="F105:F113" si="2">E105/C105*100</f>
        <v>97.846153846153854</v>
      </c>
    </row>
    <row r="106" spans="1:6" s="21" customFormat="1" ht="27.75" customHeight="1" x14ac:dyDescent="0.2">
      <c r="A106" s="382"/>
      <c r="B106" s="22" t="s">
        <v>169</v>
      </c>
      <c r="C106" s="68">
        <v>520</v>
      </c>
      <c r="D106" s="68">
        <v>508.8</v>
      </c>
      <c r="E106" s="68">
        <v>508.8</v>
      </c>
      <c r="F106" s="24">
        <f t="shared" si="2"/>
        <v>97.846153846153854</v>
      </c>
    </row>
    <row r="107" spans="1:6" s="21" customFormat="1" ht="16.5" customHeight="1" x14ac:dyDescent="0.2">
      <c r="A107" s="364" t="s">
        <v>89</v>
      </c>
      <c r="B107" s="25" t="s">
        <v>165</v>
      </c>
      <c r="C107" s="67">
        <f>C108</f>
        <v>1151.3</v>
      </c>
      <c r="D107" s="66">
        <f>D108</f>
        <v>1151.3</v>
      </c>
      <c r="E107" s="66">
        <f>E108</f>
        <v>1151.3</v>
      </c>
      <c r="F107" s="27">
        <f t="shared" si="2"/>
        <v>100</v>
      </c>
    </row>
    <row r="108" spans="1:6" s="21" customFormat="1" ht="27" customHeight="1" x14ac:dyDescent="0.2">
      <c r="A108" s="382"/>
      <c r="B108" s="22" t="s">
        <v>169</v>
      </c>
      <c r="C108" s="68">
        <v>1151.3</v>
      </c>
      <c r="D108" s="65">
        <v>1151.3</v>
      </c>
      <c r="E108" s="65">
        <v>1151.3</v>
      </c>
      <c r="F108" s="24">
        <f t="shared" si="2"/>
        <v>100</v>
      </c>
    </row>
    <row r="109" spans="1:6" s="21" customFormat="1" ht="16.5" customHeight="1" x14ac:dyDescent="0.2">
      <c r="A109" s="364" t="s">
        <v>90</v>
      </c>
      <c r="B109" s="25" t="s">
        <v>165</v>
      </c>
      <c r="C109" s="67">
        <f>C110</f>
        <v>78.8</v>
      </c>
      <c r="D109" s="66">
        <f>D110</f>
        <v>42.6</v>
      </c>
      <c r="E109" s="66">
        <f>E110</f>
        <v>42.6</v>
      </c>
      <c r="F109" s="27">
        <f t="shared" si="2"/>
        <v>54.060913705583758</v>
      </c>
    </row>
    <row r="110" spans="1:6" s="21" customFormat="1" ht="39.75" customHeight="1" x14ac:dyDescent="0.2">
      <c r="A110" s="382"/>
      <c r="B110" s="22" t="s">
        <v>168</v>
      </c>
      <c r="C110" s="68">
        <v>78.8</v>
      </c>
      <c r="D110" s="65">
        <v>42.6</v>
      </c>
      <c r="E110" s="65">
        <v>42.6</v>
      </c>
      <c r="F110" s="24">
        <f t="shared" si="2"/>
        <v>54.060913705583758</v>
      </c>
    </row>
    <row r="111" spans="1:6" s="21" customFormat="1" ht="16.5" customHeight="1" x14ac:dyDescent="0.2">
      <c r="A111" s="364" t="s">
        <v>91</v>
      </c>
      <c r="B111" s="25" t="s">
        <v>165</v>
      </c>
      <c r="C111" s="66">
        <f>C112</f>
        <v>90</v>
      </c>
      <c r="D111" s="66">
        <f>D112</f>
        <v>90</v>
      </c>
      <c r="E111" s="66">
        <f>E112</f>
        <v>90</v>
      </c>
      <c r="F111" s="27">
        <f t="shared" si="2"/>
        <v>100</v>
      </c>
    </row>
    <row r="112" spans="1:6" s="21" customFormat="1" ht="29.25" customHeight="1" thickBot="1" x14ac:dyDescent="0.25">
      <c r="A112" s="378"/>
      <c r="B112" s="29" t="s">
        <v>169</v>
      </c>
      <c r="C112" s="69">
        <v>90</v>
      </c>
      <c r="D112" s="69">
        <v>90</v>
      </c>
      <c r="E112" s="69">
        <v>90</v>
      </c>
      <c r="F112" s="31">
        <f t="shared" si="2"/>
        <v>100</v>
      </c>
    </row>
    <row r="113" spans="1:6" s="21" customFormat="1" ht="21" customHeight="1" x14ac:dyDescent="0.2">
      <c r="A113" s="375" t="s">
        <v>179</v>
      </c>
      <c r="B113" s="7" t="s">
        <v>165</v>
      </c>
      <c r="C113" s="61">
        <f>C114+C115+C116+C117</f>
        <v>3402.4</v>
      </c>
      <c r="D113" s="61">
        <f>D114+D115+D116+D117</f>
        <v>3337.8</v>
      </c>
      <c r="E113" s="61">
        <f>E114+E115+E116+E117</f>
        <v>3337.8</v>
      </c>
      <c r="F113" s="9">
        <f t="shared" si="2"/>
        <v>98.101340230425578</v>
      </c>
    </row>
    <row r="114" spans="1:6" s="21" customFormat="1" ht="19.5" customHeight="1" x14ac:dyDescent="0.2">
      <c r="A114" s="376"/>
      <c r="B114" s="11" t="s">
        <v>166</v>
      </c>
      <c r="C114" s="62">
        <v>0</v>
      </c>
      <c r="D114" s="62">
        <v>0</v>
      </c>
      <c r="E114" s="62">
        <v>0</v>
      </c>
      <c r="F114" s="13"/>
    </row>
    <row r="115" spans="1:6" s="21" customFormat="1" ht="19.5" customHeight="1" x14ac:dyDescent="0.2">
      <c r="A115" s="376"/>
      <c r="B115" s="11" t="s">
        <v>167</v>
      </c>
      <c r="C115" s="71">
        <f>C127</f>
        <v>1778</v>
      </c>
      <c r="D115" s="71">
        <f>D127</f>
        <v>1778</v>
      </c>
      <c r="E115" s="71">
        <f>E127</f>
        <v>1778</v>
      </c>
      <c r="F115" s="13"/>
    </row>
    <row r="116" spans="1:6" s="21" customFormat="1" ht="19.5" customHeight="1" x14ac:dyDescent="0.2">
      <c r="A116" s="376"/>
      <c r="B116" s="11" t="s">
        <v>176</v>
      </c>
      <c r="C116" s="62">
        <v>0</v>
      </c>
      <c r="D116" s="62">
        <v>0</v>
      </c>
      <c r="E116" s="62">
        <v>0</v>
      </c>
      <c r="F116" s="13"/>
    </row>
    <row r="117" spans="1:6" s="21" customFormat="1" ht="27.75" customHeight="1" thickBot="1" x14ac:dyDescent="0.25">
      <c r="A117" s="377"/>
      <c r="B117" s="15" t="s">
        <v>169</v>
      </c>
      <c r="C117" s="72">
        <f>C119+C121+C130+C134+C132+C123+C125+C128+C136</f>
        <v>1624.4</v>
      </c>
      <c r="D117" s="72">
        <f>D119+D121+D130+D134+D132+D123+D125+D128+D136</f>
        <v>1559.8</v>
      </c>
      <c r="E117" s="72">
        <f>E119+E121+E130+E134+E132+E123+E125+E128+E136</f>
        <v>1559.8</v>
      </c>
      <c r="F117" s="17">
        <f t="shared" ref="F117:F134" si="3">E117/C117*100</f>
        <v>96.02314700812606</v>
      </c>
    </row>
    <row r="118" spans="1:6" s="21" customFormat="1" ht="16.5" customHeight="1" x14ac:dyDescent="0.2">
      <c r="A118" s="396" t="s">
        <v>92</v>
      </c>
      <c r="B118" s="18" t="s">
        <v>165</v>
      </c>
      <c r="C118" s="64">
        <f>C119</f>
        <v>171.4</v>
      </c>
      <c r="D118" s="64">
        <f>D119</f>
        <v>134.30000000000001</v>
      </c>
      <c r="E118" s="64">
        <f>E119</f>
        <v>134.30000000000001</v>
      </c>
      <c r="F118" s="20">
        <f t="shared" si="3"/>
        <v>78.354725787631281</v>
      </c>
    </row>
    <row r="119" spans="1:6" s="21" customFormat="1" ht="27.75" customHeight="1" x14ac:dyDescent="0.2">
      <c r="A119" s="395"/>
      <c r="B119" s="22" t="s">
        <v>169</v>
      </c>
      <c r="C119" s="65">
        <v>171.4</v>
      </c>
      <c r="D119" s="65">
        <v>134.30000000000001</v>
      </c>
      <c r="E119" s="65">
        <v>134.30000000000001</v>
      </c>
      <c r="F119" s="24">
        <f t="shared" si="3"/>
        <v>78.354725787631281</v>
      </c>
    </row>
    <row r="120" spans="1:6" s="21" customFormat="1" ht="16.5" customHeight="1" x14ac:dyDescent="0.2">
      <c r="A120" s="394" t="s">
        <v>180</v>
      </c>
      <c r="B120" s="25" t="s">
        <v>165</v>
      </c>
      <c r="C120" s="66">
        <f>C121</f>
        <v>202.5</v>
      </c>
      <c r="D120" s="66">
        <f>D121</f>
        <v>200</v>
      </c>
      <c r="E120" s="66">
        <f>E121</f>
        <v>200</v>
      </c>
      <c r="F120" s="27">
        <f t="shared" si="3"/>
        <v>98.76543209876543</v>
      </c>
    </row>
    <row r="121" spans="1:6" s="21" customFormat="1" ht="38.25" customHeight="1" x14ac:dyDescent="0.2">
      <c r="A121" s="395"/>
      <c r="B121" s="22" t="s">
        <v>169</v>
      </c>
      <c r="C121" s="65">
        <v>202.5</v>
      </c>
      <c r="D121" s="65">
        <v>200</v>
      </c>
      <c r="E121" s="65">
        <v>200</v>
      </c>
      <c r="F121" s="24">
        <f t="shared" si="3"/>
        <v>98.76543209876543</v>
      </c>
    </row>
    <row r="122" spans="1:6" s="21" customFormat="1" ht="16.5" customHeight="1" x14ac:dyDescent="0.2">
      <c r="A122" s="394" t="s">
        <v>93</v>
      </c>
      <c r="B122" s="25" t="s">
        <v>165</v>
      </c>
      <c r="C122" s="66">
        <f>C123</f>
        <v>23.5</v>
      </c>
      <c r="D122" s="66">
        <f>D123</f>
        <v>23.5</v>
      </c>
      <c r="E122" s="66">
        <f>E123</f>
        <v>23.5</v>
      </c>
      <c r="F122" s="27">
        <f t="shared" si="3"/>
        <v>100</v>
      </c>
    </row>
    <row r="123" spans="1:6" s="21" customFormat="1" ht="29.25" customHeight="1" x14ac:dyDescent="0.2">
      <c r="A123" s="395"/>
      <c r="B123" s="22" t="s">
        <v>169</v>
      </c>
      <c r="C123" s="65">
        <v>23.5</v>
      </c>
      <c r="D123" s="65">
        <v>23.5</v>
      </c>
      <c r="E123" s="65">
        <v>23.5</v>
      </c>
      <c r="F123" s="24">
        <f t="shared" si="3"/>
        <v>100</v>
      </c>
    </row>
    <row r="124" spans="1:6" s="21" customFormat="1" ht="16.5" customHeight="1" x14ac:dyDescent="0.2">
      <c r="A124" s="364" t="s">
        <v>94</v>
      </c>
      <c r="B124" s="25" t="s">
        <v>165</v>
      </c>
      <c r="C124" s="66">
        <f>C125</f>
        <v>150</v>
      </c>
      <c r="D124" s="66">
        <f>D125</f>
        <v>150</v>
      </c>
      <c r="E124" s="66">
        <f>E125</f>
        <v>150</v>
      </c>
      <c r="F124" s="27">
        <f t="shared" si="3"/>
        <v>100</v>
      </c>
    </row>
    <row r="125" spans="1:6" s="21" customFormat="1" ht="29.25" customHeight="1" x14ac:dyDescent="0.2">
      <c r="A125" s="382"/>
      <c r="B125" s="22" t="s">
        <v>169</v>
      </c>
      <c r="C125" s="65">
        <v>150</v>
      </c>
      <c r="D125" s="65">
        <v>150</v>
      </c>
      <c r="E125" s="65">
        <v>150</v>
      </c>
      <c r="F125" s="24">
        <f t="shared" si="3"/>
        <v>100</v>
      </c>
    </row>
    <row r="126" spans="1:6" s="21" customFormat="1" ht="16.5" customHeight="1" x14ac:dyDescent="0.2">
      <c r="A126" s="364" t="s">
        <v>95</v>
      </c>
      <c r="B126" s="25" t="s">
        <v>165</v>
      </c>
      <c r="C126" s="66">
        <f>C128+C127</f>
        <v>2435</v>
      </c>
      <c r="D126" s="66">
        <f>D128+D127</f>
        <v>2422</v>
      </c>
      <c r="E126" s="66">
        <f>E128+E127</f>
        <v>2422</v>
      </c>
      <c r="F126" s="27">
        <f t="shared" si="3"/>
        <v>99.466119096509246</v>
      </c>
    </row>
    <row r="127" spans="1:6" s="21" customFormat="1" ht="16.5" customHeight="1" x14ac:dyDescent="0.2">
      <c r="A127" s="378"/>
      <c r="B127" s="22" t="s">
        <v>312</v>
      </c>
      <c r="C127" s="65">
        <v>1778</v>
      </c>
      <c r="D127" s="65">
        <v>1778</v>
      </c>
      <c r="E127" s="65">
        <v>1778</v>
      </c>
      <c r="F127" s="27"/>
    </row>
    <row r="128" spans="1:6" s="21" customFormat="1" ht="26.25" customHeight="1" x14ac:dyDescent="0.2">
      <c r="A128" s="382"/>
      <c r="B128" s="22" t="s">
        <v>169</v>
      </c>
      <c r="C128" s="65">
        <v>657</v>
      </c>
      <c r="D128" s="65">
        <v>644</v>
      </c>
      <c r="E128" s="65">
        <v>644</v>
      </c>
      <c r="F128" s="24">
        <f t="shared" si="3"/>
        <v>98.021308980213078</v>
      </c>
    </row>
    <row r="129" spans="1:6" s="21" customFormat="1" ht="16.5" customHeight="1" x14ac:dyDescent="0.2">
      <c r="A129" s="394" t="s">
        <v>96</v>
      </c>
      <c r="B129" s="25" t="s">
        <v>165</v>
      </c>
      <c r="C129" s="66">
        <f>C130</f>
        <v>150</v>
      </c>
      <c r="D129" s="66">
        <f>D130</f>
        <v>150</v>
      </c>
      <c r="E129" s="66">
        <f>E130</f>
        <v>150</v>
      </c>
      <c r="F129" s="27">
        <f t="shared" si="3"/>
        <v>100</v>
      </c>
    </row>
    <row r="130" spans="1:6" s="21" customFormat="1" ht="26.25" customHeight="1" x14ac:dyDescent="0.2">
      <c r="A130" s="395"/>
      <c r="B130" s="22" t="s">
        <v>169</v>
      </c>
      <c r="C130" s="65">
        <v>150</v>
      </c>
      <c r="D130" s="65">
        <v>150</v>
      </c>
      <c r="E130" s="65">
        <v>150</v>
      </c>
      <c r="F130" s="24">
        <f t="shared" si="3"/>
        <v>100</v>
      </c>
    </row>
    <row r="131" spans="1:6" s="21" customFormat="1" ht="16.5" customHeight="1" x14ac:dyDescent="0.2">
      <c r="A131" s="394" t="s">
        <v>97</v>
      </c>
      <c r="B131" s="25" t="s">
        <v>165</v>
      </c>
      <c r="C131" s="66">
        <f>C132</f>
        <v>40</v>
      </c>
      <c r="D131" s="66">
        <f>D132</f>
        <v>40</v>
      </c>
      <c r="E131" s="66">
        <f>E132</f>
        <v>40</v>
      </c>
      <c r="F131" s="27">
        <f t="shared" si="3"/>
        <v>100</v>
      </c>
    </row>
    <row r="132" spans="1:6" s="21" customFormat="1" ht="26.25" customHeight="1" x14ac:dyDescent="0.2">
      <c r="A132" s="395"/>
      <c r="B132" s="22" t="s">
        <v>169</v>
      </c>
      <c r="C132" s="65">
        <v>40</v>
      </c>
      <c r="D132" s="65">
        <v>40</v>
      </c>
      <c r="E132" s="65">
        <v>40</v>
      </c>
      <c r="F132" s="24">
        <f t="shared" si="3"/>
        <v>100</v>
      </c>
    </row>
    <row r="133" spans="1:6" s="21" customFormat="1" ht="16.5" customHeight="1" x14ac:dyDescent="0.2">
      <c r="A133" s="394" t="s">
        <v>181</v>
      </c>
      <c r="B133" s="25" t="s">
        <v>165</v>
      </c>
      <c r="C133" s="66">
        <f>C134</f>
        <v>180</v>
      </c>
      <c r="D133" s="67">
        <f>D134</f>
        <v>168</v>
      </c>
      <c r="E133" s="67">
        <f>E134</f>
        <v>168</v>
      </c>
      <c r="F133" s="27">
        <f t="shared" si="3"/>
        <v>93.333333333333329</v>
      </c>
    </row>
    <row r="134" spans="1:6" s="21" customFormat="1" ht="39.75" customHeight="1" x14ac:dyDescent="0.2">
      <c r="A134" s="395"/>
      <c r="B134" s="22" t="s">
        <v>168</v>
      </c>
      <c r="C134" s="65">
        <v>180</v>
      </c>
      <c r="D134" s="68">
        <v>168</v>
      </c>
      <c r="E134" s="68">
        <v>168</v>
      </c>
      <c r="F134" s="24">
        <f t="shared" si="3"/>
        <v>93.333333333333329</v>
      </c>
    </row>
    <row r="135" spans="1:6" s="21" customFormat="1" ht="16.5" customHeight="1" x14ac:dyDescent="0.2">
      <c r="A135" s="364" t="s">
        <v>7</v>
      </c>
      <c r="B135" s="25" t="s">
        <v>165</v>
      </c>
      <c r="C135" s="66">
        <f>C136</f>
        <v>50</v>
      </c>
      <c r="D135" s="66">
        <f>D136</f>
        <v>50</v>
      </c>
      <c r="E135" s="66">
        <f>E136</f>
        <v>50</v>
      </c>
      <c r="F135" s="27">
        <f>E135/C135*100</f>
        <v>100</v>
      </c>
    </row>
    <row r="136" spans="1:6" s="21" customFormat="1" ht="26.25" customHeight="1" thickBot="1" x14ac:dyDescent="0.25">
      <c r="A136" s="390"/>
      <c r="B136" s="22" t="s">
        <v>169</v>
      </c>
      <c r="C136" s="65">
        <v>50</v>
      </c>
      <c r="D136" s="65">
        <v>50</v>
      </c>
      <c r="E136" s="65">
        <v>50</v>
      </c>
      <c r="F136" s="24">
        <f>E136/C136*100</f>
        <v>100</v>
      </c>
    </row>
    <row r="137" spans="1:6" s="21" customFormat="1" ht="21" customHeight="1" x14ac:dyDescent="0.2">
      <c r="A137" s="375" t="s">
        <v>98</v>
      </c>
      <c r="B137" s="7" t="s">
        <v>165</v>
      </c>
      <c r="C137" s="61">
        <f>C138+C139+C140+C141</f>
        <v>310</v>
      </c>
      <c r="D137" s="70">
        <f>D138+D139+D140+D141</f>
        <v>310</v>
      </c>
      <c r="E137" s="70">
        <f>E138+E139+E140+E141</f>
        <v>310</v>
      </c>
      <c r="F137" s="44"/>
    </row>
    <row r="138" spans="1:6" s="21" customFormat="1" ht="19.5" customHeight="1" x14ac:dyDescent="0.2">
      <c r="A138" s="376"/>
      <c r="B138" s="11" t="s">
        <v>166</v>
      </c>
      <c r="C138" s="62">
        <v>0</v>
      </c>
      <c r="D138" s="71"/>
      <c r="E138" s="71"/>
      <c r="F138" s="48"/>
    </row>
    <row r="139" spans="1:6" s="21" customFormat="1" ht="18.75" customHeight="1" x14ac:dyDescent="0.2">
      <c r="A139" s="376"/>
      <c r="B139" s="11" t="s">
        <v>167</v>
      </c>
      <c r="C139" s="62">
        <v>0</v>
      </c>
      <c r="D139" s="71"/>
      <c r="E139" s="71"/>
      <c r="F139" s="48"/>
    </row>
    <row r="140" spans="1:6" s="21" customFormat="1" ht="19.5" customHeight="1" x14ac:dyDescent="0.2">
      <c r="A140" s="376"/>
      <c r="B140" s="11" t="s">
        <v>176</v>
      </c>
      <c r="C140" s="62">
        <v>0</v>
      </c>
      <c r="D140" s="71"/>
      <c r="E140" s="71"/>
      <c r="F140" s="48"/>
    </row>
    <row r="141" spans="1:6" s="21" customFormat="1" ht="39.75" customHeight="1" thickBot="1" x14ac:dyDescent="0.25">
      <c r="A141" s="377"/>
      <c r="B141" s="15" t="s">
        <v>168</v>
      </c>
      <c r="C141" s="63">
        <f>C143</f>
        <v>310</v>
      </c>
      <c r="D141" s="72">
        <f>D143</f>
        <v>310</v>
      </c>
      <c r="E141" s="72">
        <f>E143</f>
        <v>310</v>
      </c>
      <c r="F141" s="45"/>
    </row>
    <row r="142" spans="1:6" s="21" customFormat="1" ht="16.5" customHeight="1" x14ac:dyDescent="0.2">
      <c r="A142" s="384" t="s">
        <v>99</v>
      </c>
      <c r="B142" s="25" t="s">
        <v>165</v>
      </c>
      <c r="C142" s="67">
        <f>C143</f>
        <v>310</v>
      </c>
      <c r="D142" s="66">
        <f>D143</f>
        <v>310</v>
      </c>
      <c r="E142" s="66">
        <f>E143</f>
        <v>310</v>
      </c>
      <c r="F142" s="27">
        <f>E142/C142*100</f>
        <v>100</v>
      </c>
    </row>
    <row r="143" spans="1:6" s="21" customFormat="1" ht="38.25" customHeight="1" thickBot="1" x14ac:dyDescent="0.25">
      <c r="A143" s="390"/>
      <c r="B143" s="29" t="s">
        <v>168</v>
      </c>
      <c r="C143" s="73">
        <v>310</v>
      </c>
      <c r="D143" s="69">
        <v>310</v>
      </c>
      <c r="E143" s="69">
        <v>310</v>
      </c>
      <c r="F143" s="24">
        <f>E143/C143*100</f>
        <v>100</v>
      </c>
    </row>
    <row r="144" spans="1:6" s="21" customFormat="1" ht="21" customHeight="1" x14ac:dyDescent="0.2">
      <c r="A144" s="366" t="s">
        <v>175</v>
      </c>
      <c r="B144" s="74" t="s">
        <v>165</v>
      </c>
      <c r="C144" s="75">
        <f>C145+C146+C147+C148</f>
        <v>5552.5</v>
      </c>
      <c r="D144" s="95">
        <f>D145+D146+D147+D148</f>
        <v>5440.5</v>
      </c>
      <c r="E144" s="75">
        <f>E145+E146+E147+E148</f>
        <v>5440.5</v>
      </c>
      <c r="F144" s="76">
        <f>E144/C144*100</f>
        <v>97.982890589824407</v>
      </c>
    </row>
    <row r="145" spans="1:6" s="21" customFormat="1" ht="20.25" customHeight="1" x14ac:dyDescent="0.2">
      <c r="A145" s="367"/>
      <c r="B145" s="52" t="s">
        <v>166</v>
      </c>
      <c r="C145" s="77">
        <f t="shared" ref="C145:E148" si="4">C138+C114+C101</f>
        <v>0</v>
      </c>
      <c r="D145" s="77">
        <f t="shared" si="4"/>
        <v>0</v>
      </c>
      <c r="E145" s="77">
        <f t="shared" si="4"/>
        <v>0</v>
      </c>
      <c r="F145" s="78"/>
    </row>
    <row r="146" spans="1:6" s="21" customFormat="1" ht="31.5" customHeight="1" x14ac:dyDescent="0.2">
      <c r="A146" s="367"/>
      <c r="B146" s="52" t="s">
        <v>167</v>
      </c>
      <c r="C146" s="77">
        <f t="shared" si="4"/>
        <v>1778</v>
      </c>
      <c r="D146" s="53">
        <f t="shared" si="4"/>
        <v>1778</v>
      </c>
      <c r="E146" s="77">
        <f t="shared" si="4"/>
        <v>1778</v>
      </c>
      <c r="F146" s="78"/>
    </row>
    <row r="147" spans="1:6" s="21" customFormat="1" ht="20.25" customHeight="1" x14ac:dyDescent="0.2">
      <c r="A147" s="367"/>
      <c r="B147" s="52" t="s">
        <v>176</v>
      </c>
      <c r="C147" s="77">
        <f t="shared" si="4"/>
        <v>0</v>
      </c>
      <c r="D147" s="77">
        <f t="shared" si="4"/>
        <v>0</v>
      </c>
      <c r="E147" s="77">
        <f t="shared" si="4"/>
        <v>0</v>
      </c>
      <c r="F147" s="78"/>
    </row>
    <row r="148" spans="1:6" s="21" customFormat="1" ht="23.25" customHeight="1" thickBot="1" x14ac:dyDescent="0.25">
      <c r="A148" s="368"/>
      <c r="B148" s="58" t="s">
        <v>224</v>
      </c>
      <c r="C148" s="79">
        <f t="shared" si="4"/>
        <v>3774.5</v>
      </c>
      <c r="D148" s="79">
        <f t="shared" si="4"/>
        <v>3662.5</v>
      </c>
      <c r="E148" s="79">
        <f t="shared" si="4"/>
        <v>3662.5</v>
      </c>
      <c r="F148" s="80">
        <f>E148/C148*100</f>
        <v>97.03271956550536</v>
      </c>
    </row>
    <row r="149" spans="1:6" s="21" customFormat="1" ht="33" customHeight="1" thickTop="1" thickBot="1" x14ac:dyDescent="0.25">
      <c r="A149" s="391" t="s">
        <v>8</v>
      </c>
      <c r="B149" s="392"/>
      <c r="C149" s="392"/>
      <c r="D149" s="392"/>
      <c r="E149" s="392"/>
      <c r="F149" s="393"/>
    </row>
    <row r="150" spans="1:6" s="21" customFormat="1" ht="21" customHeight="1" x14ac:dyDescent="0.2">
      <c r="A150" s="375" t="s">
        <v>182</v>
      </c>
      <c r="B150" s="7" t="s">
        <v>165</v>
      </c>
      <c r="C150" s="8">
        <f>SUM(C151:C154)</f>
        <v>284160.5</v>
      </c>
      <c r="D150" s="8">
        <f>SUM(D151:D154)</f>
        <v>284087.8</v>
      </c>
      <c r="E150" s="8">
        <f>SUM(E151:E154)</f>
        <v>284087.8</v>
      </c>
      <c r="F150" s="81">
        <f>E150/C150*100</f>
        <v>99.974415867089192</v>
      </c>
    </row>
    <row r="151" spans="1:6" s="21" customFormat="1" ht="19.5" customHeight="1" x14ac:dyDescent="0.2">
      <c r="A151" s="376"/>
      <c r="B151" s="11" t="s">
        <v>166</v>
      </c>
      <c r="C151" s="82">
        <v>0</v>
      </c>
      <c r="D151" s="82">
        <v>0</v>
      </c>
      <c r="E151" s="82">
        <v>0</v>
      </c>
      <c r="F151" s="83"/>
    </row>
    <row r="152" spans="1:6" s="21" customFormat="1" ht="19.5" customHeight="1" x14ac:dyDescent="0.2">
      <c r="A152" s="376"/>
      <c r="B152" s="11" t="s">
        <v>167</v>
      </c>
      <c r="C152" s="12">
        <f>C160+C162+C167</f>
        <v>225696.7</v>
      </c>
      <c r="D152" s="12">
        <f>D160+D162+D167</f>
        <v>225696.7</v>
      </c>
      <c r="E152" s="12">
        <f>E160+E162+E167</f>
        <v>225696.7</v>
      </c>
      <c r="F152" s="84">
        <f>E152/C152*100</f>
        <v>100</v>
      </c>
    </row>
    <row r="153" spans="1:6" s="21" customFormat="1" ht="19.5" customHeight="1" x14ac:dyDescent="0.2">
      <c r="A153" s="376"/>
      <c r="B153" s="11" t="s">
        <v>176</v>
      </c>
      <c r="C153" s="62">
        <v>0</v>
      </c>
      <c r="D153" s="62">
        <v>0</v>
      </c>
      <c r="E153" s="62">
        <v>0</v>
      </c>
      <c r="F153" s="85"/>
    </row>
    <row r="154" spans="1:6" s="21" customFormat="1" ht="27.75" customHeight="1" thickBot="1" x14ac:dyDescent="0.25">
      <c r="A154" s="376"/>
      <c r="B154" s="106" t="s">
        <v>169</v>
      </c>
      <c r="C154" s="110">
        <f>C156+C158+C163+C165</f>
        <v>58463.799999999996</v>
      </c>
      <c r="D154" s="110">
        <f>D156+D158+D163+D165</f>
        <v>58391.1</v>
      </c>
      <c r="E154" s="110">
        <f>E156+E158+E163+E165</f>
        <v>58391.1</v>
      </c>
      <c r="F154" s="228">
        <f t="shared" ref="F154:F168" si="5">E154/C154*100</f>
        <v>99.87564954724121</v>
      </c>
    </row>
    <row r="155" spans="1:6" s="21" customFormat="1" ht="16.5" customHeight="1" x14ac:dyDescent="0.2">
      <c r="A155" s="385" t="s">
        <v>183</v>
      </c>
      <c r="B155" s="49" t="s">
        <v>165</v>
      </c>
      <c r="C155" s="33">
        <f>SUM(C156:C156)</f>
        <v>8176.7</v>
      </c>
      <c r="D155" s="33">
        <f>SUM(D156:D156)</f>
        <v>8113.9</v>
      </c>
      <c r="E155" s="33">
        <f>SUM(E156:E156)</f>
        <v>8113.9</v>
      </c>
      <c r="F155" s="86">
        <f t="shared" si="5"/>
        <v>99.231963995254802</v>
      </c>
    </row>
    <row r="156" spans="1:6" s="21" customFormat="1" ht="27.75" customHeight="1" x14ac:dyDescent="0.2">
      <c r="A156" s="409"/>
      <c r="B156" s="29" t="s">
        <v>169</v>
      </c>
      <c r="C156" s="30">
        <v>8176.7</v>
      </c>
      <c r="D156" s="30">
        <v>8113.9</v>
      </c>
      <c r="E156" s="30">
        <v>8113.9</v>
      </c>
      <c r="F156" s="31">
        <f t="shared" si="5"/>
        <v>99.231963995254802</v>
      </c>
    </row>
    <row r="157" spans="1:6" s="21" customFormat="1" ht="16.5" customHeight="1" x14ac:dyDescent="0.2">
      <c r="A157" s="409" t="s">
        <v>184</v>
      </c>
      <c r="B157" s="25" t="s">
        <v>165</v>
      </c>
      <c r="C157" s="26">
        <f>SUM(C158:C158)</f>
        <v>47732.7</v>
      </c>
      <c r="D157" s="26">
        <f>SUM(D158:D158)</f>
        <v>47722.7</v>
      </c>
      <c r="E157" s="26">
        <f>SUM(E158:E158)</f>
        <v>47722.7</v>
      </c>
      <c r="F157" s="276">
        <f t="shared" si="5"/>
        <v>99.979050001361742</v>
      </c>
    </row>
    <row r="158" spans="1:6" s="21" customFormat="1" ht="24.75" customHeight="1" x14ac:dyDescent="0.2">
      <c r="A158" s="409"/>
      <c r="B158" s="22" t="s">
        <v>169</v>
      </c>
      <c r="C158" s="23">
        <v>47732.7</v>
      </c>
      <c r="D158" s="23">
        <v>47722.7</v>
      </c>
      <c r="E158" s="23">
        <v>47722.7</v>
      </c>
      <c r="F158" s="277">
        <f>E158/C158*100</f>
        <v>99.979050001361742</v>
      </c>
    </row>
    <row r="159" spans="1:6" s="21" customFormat="1" ht="16.5" customHeight="1" x14ac:dyDescent="0.2">
      <c r="A159" s="409" t="s">
        <v>100</v>
      </c>
      <c r="B159" s="25" t="s">
        <v>165</v>
      </c>
      <c r="C159" s="26">
        <f>SUM(C160:C160)</f>
        <v>208524</v>
      </c>
      <c r="D159" s="26">
        <f>SUM(D160:D160)</f>
        <v>208524</v>
      </c>
      <c r="E159" s="26">
        <f>SUM(E160:E160)</f>
        <v>208524</v>
      </c>
      <c r="F159" s="87">
        <f>E159/C159*100</f>
        <v>100</v>
      </c>
    </row>
    <row r="160" spans="1:6" s="21" customFormat="1" ht="15" customHeight="1" x14ac:dyDescent="0.2">
      <c r="A160" s="409"/>
      <c r="B160" s="22" t="s">
        <v>167</v>
      </c>
      <c r="C160" s="23">
        <v>208524</v>
      </c>
      <c r="D160" s="23">
        <v>208524</v>
      </c>
      <c r="E160" s="23">
        <v>208524</v>
      </c>
      <c r="F160" s="24">
        <f>E160/C160*100</f>
        <v>100</v>
      </c>
    </row>
    <row r="161" spans="1:6" s="21" customFormat="1" ht="16.5" customHeight="1" x14ac:dyDescent="0.2">
      <c r="A161" s="409" t="s">
        <v>313</v>
      </c>
      <c r="B161" s="25" t="s">
        <v>165</v>
      </c>
      <c r="C161" s="19">
        <f>SUM(C162:C163)</f>
        <v>9014.1</v>
      </c>
      <c r="D161" s="19">
        <f>SUM(D162:D163)</f>
        <v>9014.2000000000007</v>
      </c>
      <c r="E161" s="19">
        <f>SUM(E162:E163)</f>
        <v>9014.2000000000007</v>
      </c>
      <c r="F161" s="87">
        <f t="shared" si="5"/>
        <v>100.00110937309327</v>
      </c>
    </row>
    <row r="162" spans="1:6" s="21" customFormat="1" ht="15" customHeight="1" x14ac:dyDescent="0.2">
      <c r="A162" s="409"/>
      <c r="B162" s="22" t="s">
        <v>167</v>
      </c>
      <c r="C162" s="23">
        <v>6639.7</v>
      </c>
      <c r="D162" s="23">
        <v>6639.7</v>
      </c>
      <c r="E162" s="23">
        <v>6639.7</v>
      </c>
      <c r="F162" s="24">
        <f t="shared" si="5"/>
        <v>100</v>
      </c>
    </row>
    <row r="163" spans="1:6" s="21" customFormat="1" ht="26.25" customHeight="1" x14ac:dyDescent="0.2">
      <c r="A163" s="409"/>
      <c r="B163" s="22" t="s">
        <v>169</v>
      </c>
      <c r="C163" s="23">
        <v>2374.4</v>
      </c>
      <c r="D163" s="23">
        <v>2374.5</v>
      </c>
      <c r="E163" s="23">
        <v>2374.5</v>
      </c>
      <c r="F163" s="24">
        <f t="shared" si="5"/>
        <v>100.00421159029649</v>
      </c>
    </row>
    <row r="164" spans="1:6" s="21" customFormat="1" ht="16.5" customHeight="1" x14ac:dyDescent="0.2">
      <c r="A164" s="409" t="s">
        <v>101</v>
      </c>
      <c r="B164" s="25" t="s">
        <v>165</v>
      </c>
      <c r="C164" s="19">
        <f>SUM(C165:C165)</f>
        <v>180</v>
      </c>
      <c r="D164" s="19">
        <f>SUM(D165:D165)</f>
        <v>180</v>
      </c>
      <c r="E164" s="19">
        <f>SUM(E165:E165)</f>
        <v>180</v>
      </c>
      <c r="F164" s="87">
        <f t="shared" si="5"/>
        <v>100</v>
      </c>
    </row>
    <row r="165" spans="1:6" s="21" customFormat="1" ht="26.25" customHeight="1" x14ac:dyDescent="0.2">
      <c r="A165" s="409"/>
      <c r="B165" s="22" t="s">
        <v>169</v>
      </c>
      <c r="C165" s="23">
        <v>180</v>
      </c>
      <c r="D165" s="23">
        <v>180</v>
      </c>
      <c r="E165" s="23">
        <v>180</v>
      </c>
      <c r="F165" s="24">
        <f>E165/C165*100</f>
        <v>100</v>
      </c>
    </row>
    <row r="166" spans="1:6" s="21" customFormat="1" ht="16.5" customHeight="1" x14ac:dyDescent="0.2">
      <c r="A166" s="382" t="s">
        <v>102</v>
      </c>
      <c r="B166" s="18" t="s">
        <v>165</v>
      </c>
      <c r="C166" s="19">
        <f>SUM(C167:C167)</f>
        <v>10533</v>
      </c>
      <c r="D166" s="19">
        <f>SUM(D167:D167)</f>
        <v>10533</v>
      </c>
      <c r="E166" s="19">
        <f>SUM(E167:E167)</f>
        <v>10533</v>
      </c>
      <c r="F166" s="88">
        <f t="shared" si="5"/>
        <v>100</v>
      </c>
    </row>
    <row r="167" spans="1:6" s="21" customFormat="1" ht="15" customHeight="1" thickBot="1" x14ac:dyDescent="0.25">
      <c r="A167" s="410"/>
      <c r="B167" s="35" t="s">
        <v>167</v>
      </c>
      <c r="C167" s="36">
        <v>10533</v>
      </c>
      <c r="D167" s="36">
        <v>10533</v>
      </c>
      <c r="E167" s="36">
        <v>10533</v>
      </c>
      <c r="F167" s="37">
        <f t="shared" si="5"/>
        <v>100</v>
      </c>
    </row>
    <row r="168" spans="1:6" s="21" customFormat="1" ht="21" customHeight="1" x14ac:dyDescent="0.2">
      <c r="A168" s="375" t="s">
        <v>185</v>
      </c>
      <c r="B168" s="7" t="s">
        <v>165</v>
      </c>
      <c r="C168" s="8">
        <f>SUM(C169:C172)</f>
        <v>409483.90000000008</v>
      </c>
      <c r="D168" s="8">
        <f>SUM(D169:D172)</f>
        <v>406244.79999999993</v>
      </c>
      <c r="E168" s="8">
        <f>SUM(E169:E172)</f>
        <v>406244.79999999993</v>
      </c>
      <c r="F168" s="81">
        <f t="shared" si="5"/>
        <v>99.208979889074968</v>
      </c>
    </row>
    <row r="169" spans="1:6" s="21" customFormat="1" ht="19.5" customHeight="1" x14ac:dyDescent="0.2">
      <c r="A169" s="376"/>
      <c r="B169" s="11" t="s">
        <v>166</v>
      </c>
      <c r="C169" s="89"/>
      <c r="D169" s="89"/>
      <c r="E169" s="89"/>
      <c r="F169" s="84"/>
    </row>
    <row r="170" spans="1:6" s="21" customFormat="1" ht="19.5" customHeight="1" x14ac:dyDescent="0.2">
      <c r="A170" s="376"/>
      <c r="B170" s="11" t="s">
        <v>167</v>
      </c>
      <c r="C170" s="12">
        <f>C178+C180+C183+C192+C195</f>
        <v>332961.00000000006</v>
      </c>
      <c r="D170" s="12">
        <f>D178+D180+D183+D192+D195</f>
        <v>330597.99999999994</v>
      </c>
      <c r="E170" s="12">
        <f>E178+E180+E183+E192+E195</f>
        <v>330597.99999999994</v>
      </c>
      <c r="F170" s="84">
        <f>E170/C170*100</f>
        <v>99.290307273224158</v>
      </c>
    </row>
    <row r="171" spans="1:6" s="21" customFormat="1" ht="19.5" customHeight="1" x14ac:dyDescent="0.2">
      <c r="A171" s="376"/>
      <c r="B171" s="11" t="s">
        <v>176</v>
      </c>
      <c r="C171" s="62"/>
      <c r="D171" s="62"/>
      <c r="E171" s="62"/>
      <c r="F171" s="84"/>
    </row>
    <row r="172" spans="1:6" s="21" customFormat="1" ht="25.5" customHeight="1" thickBot="1" x14ac:dyDescent="0.25">
      <c r="A172" s="377"/>
      <c r="B172" s="15" t="s">
        <v>169</v>
      </c>
      <c r="C172" s="16">
        <f>C174+C176+C181+C184+C186+C188+C190+C193+C196+C198+C200</f>
        <v>76522.900000000009</v>
      </c>
      <c r="D172" s="16">
        <f>D174+D176+D181+D184+D186+D188+D190+D193+D196+D198+D200</f>
        <v>75646.799999999988</v>
      </c>
      <c r="E172" s="16">
        <f>E174+E176+E181+E184+E186+E188+E190+E193+E196+E198+E200</f>
        <v>75646.799999999988</v>
      </c>
      <c r="F172" s="90">
        <f t="shared" ref="F172:F201" si="6">E172/C172*100</f>
        <v>98.855113959350703</v>
      </c>
    </row>
    <row r="173" spans="1:6" s="21" customFormat="1" ht="16.5" customHeight="1" x14ac:dyDescent="0.2">
      <c r="A173" s="384" t="s">
        <v>186</v>
      </c>
      <c r="B173" s="49" t="s">
        <v>165</v>
      </c>
      <c r="C173" s="33">
        <f>SUM(C174:C174)</f>
        <v>20625.599999999999</v>
      </c>
      <c r="D173" s="33">
        <f>SUM(D174:D174)</f>
        <v>20530</v>
      </c>
      <c r="E173" s="33">
        <f>SUM(E174:E174)</f>
        <v>20530</v>
      </c>
      <c r="F173" s="86">
        <f t="shared" si="6"/>
        <v>99.536498332169742</v>
      </c>
    </row>
    <row r="174" spans="1:6" s="21" customFormat="1" ht="25.5" customHeight="1" x14ac:dyDescent="0.2">
      <c r="A174" s="382"/>
      <c r="B174" s="29" t="s">
        <v>169</v>
      </c>
      <c r="C174" s="30">
        <v>20625.599999999999</v>
      </c>
      <c r="D174" s="30">
        <v>20530</v>
      </c>
      <c r="E174" s="30">
        <v>20530</v>
      </c>
      <c r="F174" s="31">
        <f t="shared" si="6"/>
        <v>99.536498332169742</v>
      </c>
    </row>
    <row r="175" spans="1:6" s="21" customFormat="1" ht="16.5" customHeight="1" x14ac:dyDescent="0.2">
      <c r="A175" s="364" t="s">
        <v>187</v>
      </c>
      <c r="B175" s="25" t="s">
        <v>165</v>
      </c>
      <c r="C175" s="26">
        <f>SUM(C176:C176)</f>
        <v>39047.5</v>
      </c>
      <c r="D175" s="26">
        <f>SUM(D176:D176)</f>
        <v>38978.400000000001</v>
      </c>
      <c r="E175" s="26">
        <f>SUM(E176:E176)</f>
        <v>38978.400000000001</v>
      </c>
      <c r="F175" s="87">
        <f t="shared" si="6"/>
        <v>99.823036045841604</v>
      </c>
    </row>
    <row r="176" spans="1:6" s="21" customFormat="1" ht="27" customHeight="1" x14ac:dyDescent="0.2">
      <c r="A176" s="378"/>
      <c r="B176" s="22" t="s">
        <v>169</v>
      </c>
      <c r="C176" s="23">
        <v>39047.5</v>
      </c>
      <c r="D176" s="23">
        <v>38978.400000000001</v>
      </c>
      <c r="E176" s="23">
        <v>38978.400000000001</v>
      </c>
      <c r="F176" s="24">
        <f t="shared" si="6"/>
        <v>99.823036045841604</v>
      </c>
    </row>
    <row r="177" spans="1:6" s="21" customFormat="1" ht="16.5" customHeight="1" x14ac:dyDescent="0.2">
      <c r="A177" s="364" t="s">
        <v>103</v>
      </c>
      <c r="B177" s="25" t="s">
        <v>165</v>
      </c>
      <c r="C177" s="26">
        <f>SUM(C178:C178)</f>
        <v>277047.40000000002</v>
      </c>
      <c r="D177" s="26">
        <f>SUM(D178:D178)</f>
        <v>276870.3</v>
      </c>
      <c r="E177" s="26">
        <f>SUM(E178:E178)</f>
        <v>276870.3</v>
      </c>
      <c r="F177" s="87">
        <f t="shared" si="6"/>
        <v>99.936075920582539</v>
      </c>
    </row>
    <row r="178" spans="1:6" s="21" customFormat="1" ht="17.25" customHeight="1" x14ac:dyDescent="0.2">
      <c r="A178" s="382"/>
      <c r="B178" s="22" t="s">
        <v>167</v>
      </c>
      <c r="C178" s="23">
        <v>277047.40000000002</v>
      </c>
      <c r="D178" s="23">
        <v>276870.3</v>
      </c>
      <c r="E178" s="23">
        <v>276870.3</v>
      </c>
      <c r="F178" s="24">
        <f t="shared" si="6"/>
        <v>99.936075920582539</v>
      </c>
    </row>
    <row r="179" spans="1:6" s="21" customFormat="1" ht="16.5" customHeight="1" x14ac:dyDescent="0.2">
      <c r="A179" s="378" t="s">
        <v>314</v>
      </c>
      <c r="B179" s="18" t="s">
        <v>165</v>
      </c>
      <c r="C179" s="19">
        <f>SUM(C180:C181)</f>
        <v>36389.4</v>
      </c>
      <c r="D179" s="19">
        <f>SUM(D180:D181)</f>
        <v>36122</v>
      </c>
      <c r="E179" s="19">
        <f>SUM(E180:E181)</f>
        <v>36122</v>
      </c>
      <c r="F179" s="88">
        <f t="shared" si="6"/>
        <v>99.265170626611038</v>
      </c>
    </row>
    <row r="180" spans="1:6" s="21" customFormat="1" ht="15" customHeight="1" x14ac:dyDescent="0.2">
      <c r="A180" s="378"/>
      <c r="B180" s="22" t="s">
        <v>167</v>
      </c>
      <c r="C180" s="23">
        <v>28933.4</v>
      </c>
      <c r="D180" s="23">
        <v>28666.1</v>
      </c>
      <c r="E180" s="23">
        <v>28666.1</v>
      </c>
      <c r="F180" s="24">
        <f t="shared" si="6"/>
        <v>99.076154202409654</v>
      </c>
    </row>
    <row r="181" spans="1:6" s="21" customFormat="1" ht="27" customHeight="1" x14ac:dyDescent="0.2">
      <c r="A181" s="378"/>
      <c r="B181" s="29" t="s">
        <v>169</v>
      </c>
      <c r="C181" s="30">
        <v>7456</v>
      </c>
      <c r="D181" s="30">
        <v>7455.9</v>
      </c>
      <c r="E181" s="30">
        <v>7455.9</v>
      </c>
      <c r="F181" s="31">
        <f t="shared" si="6"/>
        <v>99.998658798283259</v>
      </c>
    </row>
    <row r="182" spans="1:6" s="21" customFormat="1" ht="16.5" customHeight="1" x14ac:dyDescent="0.2">
      <c r="A182" s="364" t="s">
        <v>104</v>
      </c>
      <c r="B182" s="25" t="s">
        <v>165</v>
      </c>
      <c r="C182" s="26">
        <f>SUM(C183:C184)</f>
        <v>26345.899999999998</v>
      </c>
      <c r="D182" s="26">
        <f>SUM(D183:D184)</f>
        <v>24511</v>
      </c>
      <c r="E182" s="26">
        <f>SUM(E183:E184)</f>
        <v>24511</v>
      </c>
      <c r="F182" s="87">
        <f t="shared" si="6"/>
        <v>93.035348953727151</v>
      </c>
    </row>
    <row r="183" spans="1:6" s="21" customFormat="1" ht="16.5" customHeight="1" x14ac:dyDescent="0.2">
      <c r="A183" s="378"/>
      <c r="B183" s="22" t="s">
        <v>167</v>
      </c>
      <c r="C183" s="23">
        <v>25412.3</v>
      </c>
      <c r="D183" s="23">
        <v>23615</v>
      </c>
      <c r="E183" s="23">
        <v>23615</v>
      </c>
      <c r="F183" s="87"/>
    </row>
    <row r="184" spans="1:6" s="21" customFormat="1" ht="27" customHeight="1" x14ac:dyDescent="0.2">
      <c r="A184" s="382"/>
      <c r="B184" s="22" t="s">
        <v>169</v>
      </c>
      <c r="C184" s="23">
        <v>933.6</v>
      </c>
      <c r="D184" s="23">
        <v>896</v>
      </c>
      <c r="E184" s="23">
        <v>896</v>
      </c>
      <c r="F184" s="24">
        <f t="shared" si="6"/>
        <v>95.972579263067686</v>
      </c>
    </row>
    <row r="185" spans="1:6" s="21" customFormat="1" ht="16.5" customHeight="1" x14ac:dyDescent="0.2">
      <c r="A185" s="364" t="s">
        <v>315</v>
      </c>
      <c r="B185" s="25" t="s">
        <v>165</v>
      </c>
      <c r="C185" s="26">
        <f>SUM(C186:C186)</f>
        <v>4500</v>
      </c>
      <c r="D185" s="26">
        <f>SUM(D186:D186)</f>
        <v>3874.9</v>
      </c>
      <c r="E185" s="26">
        <f>SUM(E186:E186)</f>
        <v>3874.9</v>
      </c>
      <c r="F185" s="87">
        <f t="shared" si="6"/>
        <v>86.108888888888885</v>
      </c>
    </row>
    <row r="186" spans="1:6" s="21" customFormat="1" ht="27" customHeight="1" x14ac:dyDescent="0.2">
      <c r="A186" s="382"/>
      <c r="B186" s="22" t="s">
        <v>169</v>
      </c>
      <c r="C186" s="23">
        <v>4500</v>
      </c>
      <c r="D186" s="23">
        <v>3874.9</v>
      </c>
      <c r="E186" s="23">
        <v>3874.9</v>
      </c>
      <c r="F186" s="24">
        <f t="shared" si="6"/>
        <v>86.108888888888885</v>
      </c>
    </row>
    <row r="187" spans="1:6" s="21" customFormat="1" ht="12" customHeight="1" x14ac:dyDescent="0.2">
      <c r="A187" s="378" t="s">
        <v>105</v>
      </c>
      <c r="B187" s="18" t="s">
        <v>165</v>
      </c>
      <c r="C187" s="19">
        <f>SUM(C188:C188)</f>
        <v>2198.3000000000002</v>
      </c>
      <c r="D187" s="19">
        <f>SUM(D188:D188)</f>
        <v>2198.3000000000002</v>
      </c>
      <c r="E187" s="19">
        <f>SUM(E188:E188)</f>
        <v>2198.3000000000002</v>
      </c>
      <c r="F187" s="88">
        <f t="shared" si="6"/>
        <v>100</v>
      </c>
    </row>
    <row r="188" spans="1:6" s="21" customFormat="1" ht="27" customHeight="1" x14ac:dyDescent="0.2">
      <c r="A188" s="378"/>
      <c r="B188" s="29" t="s">
        <v>169</v>
      </c>
      <c r="C188" s="30">
        <v>2198.3000000000002</v>
      </c>
      <c r="D188" s="30">
        <v>2198.3000000000002</v>
      </c>
      <c r="E188" s="30">
        <v>2198.3000000000002</v>
      </c>
      <c r="F188" s="31">
        <f t="shared" si="6"/>
        <v>100</v>
      </c>
    </row>
    <row r="189" spans="1:6" s="21" customFormat="1" ht="16.5" customHeight="1" x14ac:dyDescent="0.2">
      <c r="A189" s="364" t="s">
        <v>106</v>
      </c>
      <c r="B189" s="25" t="s">
        <v>165</v>
      </c>
      <c r="C189" s="26">
        <f>SUM(C190:C190)</f>
        <v>380.5</v>
      </c>
      <c r="D189" s="26">
        <f>SUM(D190:D190)</f>
        <v>380.2</v>
      </c>
      <c r="E189" s="26">
        <f>SUM(E190:E190)</f>
        <v>380.2</v>
      </c>
      <c r="F189" s="87">
        <f t="shared" si="6"/>
        <v>99.92115637319317</v>
      </c>
    </row>
    <row r="190" spans="1:6" s="21" customFormat="1" ht="27.75" customHeight="1" x14ac:dyDescent="0.2">
      <c r="A190" s="382"/>
      <c r="B190" s="22" t="s">
        <v>169</v>
      </c>
      <c r="C190" s="23">
        <v>380.5</v>
      </c>
      <c r="D190" s="23">
        <v>380.2</v>
      </c>
      <c r="E190" s="23">
        <v>380.2</v>
      </c>
      <c r="F190" s="24">
        <f t="shared" si="6"/>
        <v>99.92115637319317</v>
      </c>
    </row>
    <row r="191" spans="1:6" s="21" customFormat="1" ht="16.5" customHeight="1" x14ac:dyDescent="0.2">
      <c r="A191" s="409" t="s">
        <v>107</v>
      </c>
      <c r="B191" s="25" t="s">
        <v>165</v>
      </c>
      <c r="C191" s="26">
        <f>SUM(C192:C193)</f>
        <v>1326.6000000000001</v>
      </c>
      <c r="D191" s="26">
        <f>SUM(D192:D193)</f>
        <v>1160.9000000000001</v>
      </c>
      <c r="E191" s="26">
        <f>SUM(E192:E193)</f>
        <v>1160.9000000000001</v>
      </c>
      <c r="F191" s="87">
        <f t="shared" si="6"/>
        <v>87.509422584049446</v>
      </c>
    </row>
    <row r="192" spans="1:6" s="21" customFormat="1" ht="15" customHeight="1" x14ac:dyDescent="0.2">
      <c r="A192" s="409"/>
      <c r="B192" s="22" t="s">
        <v>167</v>
      </c>
      <c r="C192" s="23">
        <v>1057.4000000000001</v>
      </c>
      <c r="D192" s="23">
        <v>936.1</v>
      </c>
      <c r="E192" s="23">
        <v>936.1</v>
      </c>
      <c r="F192" s="24">
        <f t="shared" si="6"/>
        <v>88.528466048798933</v>
      </c>
    </row>
    <row r="193" spans="1:6" s="21" customFormat="1" ht="27" customHeight="1" x14ac:dyDescent="0.2">
      <c r="A193" s="409"/>
      <c r="B193" s="22" t="s">
        <v>169</v>
      </c>
      <c r="C193" s="23">
        <v>269.2</v>
      </c>
      <c r="D193" s="23">
        <v>224.8</v>
      </c>
      <c r="E193" s="23">
        <v>224.8</v>
      </c>
      <c r="F193" s="24">
        <f t="shared" si="6"/>
        <v>83.506686478454682</v>
      </c>
    </row>
    <row r="194" spans="1:6" s="21" customFormat="1" ht="16.5" customHeight="1" x14ac:dyDescent="0.2">
      <c r="A194" s="409" t="s">
        <v>108</v>
      </c>
      <c r="B194" s="25" t="s">
        <v>165</v>
      </c>
      <c r="C194" s="26">
        <f>SUM(C195:C196)</f>
        <v>555.4</v>
      </c>
      <c r="D194" s="26">
        <f>SUM(D195:D196)</f>
        <v>555.4</v>
      </c>
      <c r="E194" s="26">
        <f>SUM(E195:E196)</f>
        <v>555.4</v>
      </c>
      <c r="F194" s="87">
        <f t="shared" si="6"/>
        <v>100</v>
      </c>
    </row>
    <row r="195" spans="1:6" s="21" customFormat="1" ht="15" customHeight="1" x14ac:dyDescent="0.2">
      <c r="A195" s="409"/>
      <c r="B195" s="22" t="s">
        <v>167</v>
      </c>
      <c r="C195" s="23">
        <v>510.5</v>
      </c>
      <c r="D195" s="23">
        <v>510.5</v>
      </c>
      <c r="E195" s="23">
        <v>510.5</v>
      </c>
      <c r="F195" s="24">
        <f t="shared" si="6"/>
        <v>100</v>
      </c>
    </row>
    <row r="196" spans="1:6" s="21" customFormat="1" ht="27" customHeight="1" x14ac:dyDescent="0.2">
      <c r="A196" s="409"/>
      <c r="B196" s="22" t="s">
        <v>169</v>
      </c>
      <c r="C196" s="23">
        <v>44.9</v>
      </c>
      <c r="D196" s="23">
        <v>44.9</v>
      </c>
      <c r="E196" s="23">
        <v>44.9</v>
      </c>
      <c r="F196" s="24">
        <f t="shared" si="6"/>
        <v>100</v>
      </c>
    </row>
    <row r="197" spans="1:6" s="21" customFormat="1" ht="16.5" customHeight="1" x14ac:dyDescent="0.2">
      <c r="A197" s="378" t="s">
        <v>109</v>
      </c>
      <c r="B197" s="18" t="s">
        <v>165</v>
      </c>
      <c r="C197" s="19">
        <f>SUM(C198:C198)</f>
        <v>1047.3</v>
      </c>
      <c r="D197" s="19">
        <f>SUM(D198:D198)</f>
        <v>1043.4000000000001</v>
      </c>
      <c r="E197" s="19">
        <f>SUM(E198:E198)</f>
        <v>1043.4000000000001</v>
      </c>
      <c r="F197" s="88">
        <f t="shared" si="6"/>
        <v>99.627613864222297</v>
      </c>
    </row>
    <row r="198" spans="1:6" s="21" customFormat="1" ht="27.75" customHeight="1" x14ac:dyDescent="0.2">
      <c r="A198" s="378"/>
      <c r="B198" s="22" t="s">
        <v>169</v>
      </c>
      <c r="C198" s="23">
        <v>1047.3</v>
      </c>
      <c r="D198" s="23">
        <v>1043.4000000000001</v>
      </c>
      <c r="E198" s="23">
        <v>1043.4000000000001</v>
      </c>
      <c r="F198" s="24">
        <f t="shared" si="6"/>
        <v>99.627613864222297</v>
      </c>
    </row>
    <row r="199" spans="1:6" s="21" customFormat="1" ht="16.5" customHeight="1" x14ac:dyDescent="0.2">
      <c r="A199" s="364" t="s">
        <v>110</v>
      </c>
      <c r="B199" s="18" t="s">
        <v>165</v>
      </c>
      <c r="C199" s="19">
        <f>SUM(C200:C200)</f>
        <v>20</v>
      </c>
      <c r="D199" s="19">
        <f>SUM(D200:D200)</f>
        <v>20</v>
      </c>
      <c r="E199" s="19">
        <f>SUM(E200:E200)</f>
        <v>20</v>
      </c>
      <c r="F199" s="88">
        <f t="shared" si="6"/>
        <v>100</v>
      </c>
    </row>
    <row r="200" spans="1:6" s="21" customFormat="1" ht="35.25" customHeight="1" thickBot="1" x14ac:dyDescent="0.25">
      <c r="A200" s="390"/>
      <c r="B200" s="22" t="s">
        <v>169</v>
      </c>
      <c r="C200" s="23">
        <v>20</v>
      </c>
      <c r="D200" s="23">
        <v>20</v>
      </c>
      <c r="E200" s="23">
        <v>20</v>
      </c>
      <c r="F200" s="24">
        <f t="shared" si="6"/>
        <v>100</v>
      </c>
    </row>
    <row r="201" spans="1:6" s="21" customFormat="1" ht="21" customHeight="1" x14ac:dyDescent="0.2">
      <c r="A201" s="375" t="s">
        <v>188</v>
      </c>
      <c r="B201" s="7" t="s">
        <v>165</v>
      </c>
      <c r="C201" s="8">
        <f>SUM(C202:C205)</f>
        <v>94017.500000000015</v>
      </c>
      <c r="D201" s="8">
        <f>SUM(D202:D205)</f>
        <v>93976.8</v>
      </c>
      <c r="E201" s="8">
        <f>SUM(E202:E205)</f>
        <v>93976.8</v>
      </c>
      <c r="F201" s="91">
        <f t="shared" si="6"/>
        <v>99.956710186933279</v>
      </c>
    </row>
    <row r="202" spans="1:6" s="21" customFormat="1" ht="19.5" customHeight="1" x14ac:dyDescent="0.2">
      <c r="A202" s="376"/>
      <c r="B202" s="11" t="s">
        <v>166</v>
      </c>
      <c r="C202" s="92">
        <v>0</v>
      </c>
      <c r="D202" s="92">
        <v>0</v>
      </c>
      <c r="E202" s="92">
        <v>0</v>
      </c>
      <c r="F202" s="93"/>
    </row>
    <row r="203" spans="1:6" s="21" customFormat="1" ht="19.5" customHeight="1" x14ac:dyDescent="0.2">
      <c r="A203" s="376"/>
      <c r="B203" s="11" t="s">
        <v>167</v>
      </c>
      <c r="C203" s="12">
        <f>C209</f>
        <v>2579.6</v>
      </c>
      <c r="D203" s="12">
        <f>D209</f>
        <v>2579.6</v>
      </c>
      <c r="E203" s="12">
        <f>E209</f>
        <v>2579.6</v>
      </c>
      <c r="F203" s="48">
        <v>0</v>
      </c>
    </row>
    <row r="204" spans="1:6" s="21" customFormat="1" ht="19.5" customHeight="1" x14ac:dyDescent="0.2">
      <c r="A204" s="376"/>
      <c r="B204" s="11" t="s">
        <v>176</v>
      </c>
      <c r="C204" s="62">
        <v>0</v>
      </c>
      <c r="D204" s="62">
        <v>0</v>
      </c>
      <c r="E204" s="62">
        <v>0</v>
      </c>
      <c r="F204" s="93"/>
    </row>
    <row r="205" spans="1:6" s="21" customFormat="1" ht="19.5" customHeight="1" thickBot="1" x14ac:dyDescent="0.25">
      <c r="A205" s="376"/>
      <c r="B205" s="15" t="s">
        <v>225</v>
      </c>
      <c r="C205" s="16">
        <f>C207+C210+C212+C214</f>
        <v>91437.900000000009</v>
      </c>
      <c r="D205" s="16">
        <f>D207+D210+D212+D214</f>
        <v>91397.2</v>
      </c>
      <c r="E205" s="16">
        <f>E207+E210+E212+E214</f>
        <v>91397.2</v>
      </c>
      <c r="F205" s="90">
        <f t="shared" ref="F205:F215" si="7">E205/C205*100</f>
        <v>99.955488916521475</v>
      </c>
    </row>
    <row r="206" spans="1:6" s="21" customFormat="1" ht="16.5" customHeight="1" x14ac:dyDescent="0.2">
      <c r="A206" s="364" t="s">
        <v>189</v>
      </c>
      <c r="B206" s="18" t="s">
        <v>165</v>
      </c>
      <c r="C206" s="19">
        <f>SUM(C207:C207)</f>
        <v>89646.8</v>
      </c>
      <c r="D206" s="19">
        <f>SUM(D207:D207)</f>
        <v>89619.4</v>
      </c>
      <c r="E206" s="19">
        <f>SUM(E207:E207)</f>
        <v>89619.4</v>
      </c>
      <c r="F206" s="88">
        <f t="shared" si="7"/>
        <v>99.9694356072944</v>
      </c>
    </row>
    <row r="207" spans="1:6" s="21" customFormat="1" ht="27" customHeight="1" x14ac:dyDescent="0.2">
      <c r="A207" s="378"/>
      <c r="B207" s="29" t="s">
        <v>169</v>
      </c>
      <c r="C207" s="30">
        <v>89646.8</v>
      </c>
      <c r="D207" s="30">
        <v>89619.4</v>
      </c>
      <c r="E207" s="30">
        <v>89619.4</v>
      </c>
      <c r="F207" s="31">
        <f t="shared" si="7"/>
        <v>99.9694356072944</v>
      </c>
    </row>
    <row r="208" spans="1:6" s="21" customFormat="1" ht="17.25" customHeight="1" x14ac:dyDescent="0.2">
      <c r="A208" s="364" t="s">
        <v>111</v>
      </c>
      <c r="B208" s="25" t="s">
        <v>165</v>
      </c>
      <c r="C208" s="26">
        <f>SUM(C209:C210)</f>
        <v>3706.3999999999996</v>
      </c>
      <c r="D208" s="26">
        <f>SUM(D209:D210)</f>
        <v>3706.3999999999996</v>
      </c>
      <c r="E208" s="26">
        <f>SUM(E209:E210)</f>
        <v>3706.3999999999996</v>
      </c>
      <c r="F208" s="87">
        <f t="shared" si="7"/>
        <v>100</v>
      </c>
    </row>
    <row r="209" spans="1:6" s="21" customFormat="1" ht="17.25" customHeight="1" x14ac:dyDescent="0.2">
      <c r="A209" s="378"/>
      <c r="B209" s="22" t="s">
        <v>167</v>
      </c>
      <c r="C209" s="23">
        <v>2579.6</v>
      </c>
      <c r="D209" s="23">
        <v>2579.6</v>
      </c>
      <c r="E209" s="23">
        <v>2579.6</v>
      </c>
      <c r="F209" s="24">
        <f t="shared" si="7"/>
        <v>100</v>
      </c>
    </row>
    <row r="210" spans="1:6" s="21" customFormat="1" ht="27" customHeight="1" x14ac:dyDescent="0.2">
      <c r="A210" s="382"/>
      <c r="B210" s="22" t="s">
        <v>169</v>
      </c>
      <c r="C210" s="23">
        <v>1126.8</v>
      </c>
      <c r="D210" s="23">
        <v>1126.8</v>
      </c>
      <c r="E210" s="23">
        <v>1126.8</v>
      </c>
      <c r="F210" s="24">
        <f t="shared" si="7"/>
        <v>100</v>
      </c>
    </row>
    <row r="211" spans="1:6" s="21" customFormat="1" ht="17.25" customHeight="1" x14ac:dyDescent="0.2">
      <c r="A211" s="378" t="s">
        <v>112</v>
      </c>
      <c r="B211" s="18" t="s">
        <v>165</v>
      </c>
      <c r="C211" s="19">
        <f>SUM(C212:C212)</f>
        <v>198</v>
      </c>
      <c r="D211" s="19">
        <f>SUM(D212:D212)</f>
        <v>198</v>
      </c>
      <c r="E211" s="19">
        <f>SUM(E212:E212)</f>
        <v>198</v>
      </c>
      <c r="F211" s="88">
        <f>E211/C211*100</f>
        <v>100</v>
      </c>
    </row>
    <row r="212" spans="1:6" s="21" customFormat="1" ht="27" customHeight="1" x14ac:dyDescent="0.2">
      <c r="A212" s="382"/>
      <c r="B212" s="22" t="s">
        <v>169</v>
      </c>
      <c r="C212" s="23">
        <v>198</v>
      </c>
      <c r="D212" s="23">
        <v>198</v>
      </c>
      <c r="E212" s="23">
        <v>198</v>
      </c>
      <c r="F212" s="24">
        <f>E212/C212*100</f>
        <v>100</v>
      </c>
    </row>
    <row r="213" spans="1:6" s="21" customFormat="1" ht="17.25" customHeight="1" x14ac:dyDescent="0.2">
      <c r="A213" s="378" t="s">
        <v>113</v>
      </c>
      <c r="B213" s="18" t="s">
        <v>165</v>
      </c>
      <c r="C213" s="19">
        <f>SUM(C214:C214)</f>
        <v>466.3</v>
      </c>
      <c r="D213" s="19">
        <f>SUM(D214:D214)</f>
        <v>453</v>
      </c>
      <c r="E213" s="19">
        <f>SUM(E214:E214)</f>
        <v>453</v>
      </c>
      <c r="F213" s="88">
        <f>E213/C213*100</f>
        <v>97.147758953463438</v>
      </c>
    </row>
    <row r="214" spans="1:6" s="21" customFormat="1" ht="27" customHeight="1" thickBot="1" x14ac:dyDescent="0.25">
      <c r="A214" s="378"/>
      <c r="B214" s="22" t="s">
        <v>169</v>
      </c>
      <c r="C214" s="23">
        <v>466.3</v>
      </c>
      <c r="D214" s="23">
        <v>453</v>
      </c>
      <c r="E214" s="23">
        <v>453</v>
      </c>
      <c r="F214" s="24">
        <f>E214/C214*100</f>
        <v>97.147758953463438</v>
      </c>
    </row>
    <row r="215" spans="1:6" s="21" customFormat="1" ht="21" customHeight="1" x14ac:dyDescent="0.2">
      <c r="A215" s="375" t="s">
        <v>190</v>
      </c>
      <c r="B215" s="7" t="s">
        <v>165</v>
      </c>
      <c r="C215" s="8">
        <f>SUM(C216:C219)</f>
        <v>897.8</v>
      </c>
      <c r="D215" s="8">
        <f>SUM(D216:D219)</f>
        <v>897.7</v>
      </c>
      <c r="E215" s="8">
        <f>SUM(E216:E219)</f>
        <v>897.7</v>
      </c>
      <c r="F215" s="91">
        <f t="shared" si="7"/>
        <v>99.988861661840062</v>
      </c>
    </row>
    <row r="216" spans="1:6" s="21" customFormat="1" ht="19.5" customHeight="1" x14ac:dyDescent="0.2">
      <c r="A216" s="376"/>
      <c r="B216" s="11" t="s">
        <v>166</v>
      </c>
      <c r="C216" s="92">
        <v>0</v>
      </c>
      <c r="D216" s="92"/>
      <c r="E216" s="92"/>
      <c r="F216" s="93"/>
    </row>
    <row r="217" spans="1:6" s="21" customFormat="1" ht="25.5" customHeight="1" x14ac:dyDescent="0.2">
      <c r="A217" s="376"/>
      <c r="B217" s="11" t="s">
        <v>167</v>
      </c>
      <c r="C217" s="82">
        <f>C221+C224</f>
        <v>120</v>
      </c>
      <c r="D217" s="82">
        <f>D221+D224</f>
        <v>120</v>
      </c>
      <c r="E217" s="82">
        <f>E221+E224</f>
        <v>120</v>
      </c>
      <c r="F217" s="93"/>
    </row>
    <row r="218" spans="1:6" s="21" customFormat="1" ht="19.5" customHeight="1" x14ac:dyDescent="0.2">
      <c r="A218" s="376"/>
      <c r="B218" s="11" t="s">
        <v>176</v>
      </c>
      <c r="C218" s="62">
        <v>0</v>
      </c>
      <c r="D218" s="62"/>
      <c r="E218" s="62"/>
      <c r="F218" s="93"/>
    </row>
    <row r="219" spans="1:6" s="21" customFormat="1" ht="17.25" customHeight="1" thickBot="1" x14ac:dyDescent="0.25">
      <c r="A219" s="377"/>
      <c r="B219" s="15" t="s">
        <v>225</v>
      </c>
      <c r="C219" s="16">
        <f>C222+C225</f>
        <v>777.8</v>
      </c>
      <c r="D219" s="16">
        <f>D222+D225</f>
        <v>777.7</v>
      </c>
      <c r="E219" s="16">
        <f>E222+E225</f>
        <v>777.7</v>
      </c>
      <c r="F219" s="90">
        <f t="shared" ref="F219:F226" si="8">E219/C219*100</f>
        <v>99.987143224479311</v>
      </c>
    </row>
    <row r="220" spans="1:6" s="21" customFormat="1" ht="17.25" customHeight="1" x14ac:dyDescent="0.2">
      <c r="A220" s="364" t="s">
        <v>191</v>
      </c>
      <c r="B220" s="25" t="s">
        <v>165</v>
      </c>
      <c r="C220" s="26">
        <f>SUM(C221:C222)</f>
        <v>597.79999999999995</v>
      </c>
      <c r="D220" s="26">
        <f>SUM(D221:D222)</f>
        <v>597.70000000000005</v>
      </c>
      <c r="E220" s="26">
        <f>SUM(E221:E222)</f>
        <v>597.70000000000005</v>
      </c>
      <c r="F220" s="87">
        <f t="shared" si="8"/>
        <v>99.983271997323527</v>
      </c>
    </row>
    <row r="221" spans="1:6" s="21" customFormat="1" ht="17.25" customHeight="1" x14ac:dyDescent="0.2">
      <c r="A221" s="378"/>
      <c r="B221" s="22" t="s">
        <v>167</v>
      </c>
      <c r="C221" s="23">
        <v>120</v>
      </c>
      <c r="D221" s="42">
        <v>120</v>
      </c>
      <c r="E221" s="42">
        <v>120</v>
      </c>
      <c r="F221" s="24">
        <f t="shared" si="8"/>
        <v>100</v>
      </c>
    </row>
    <row r="222" spans="1:6" s="21" customFormat="1" ht="27" customHeight="1" x14ac:dyDescent="0.2">
      <c r="A222" s="378"/>
      <c r="B222" s="22" t="s">
        <v>169</v>
      </c>
      <c r="C222" s="23">
        <v>477.8</v>
      </c>
      <c r="D222" s="23">
        <v>477.7</v>
      </c>
      <c r="E222" s="23">
        <v>477.7</v>
      </c>
      <c r="F222" s="24">
        <f t="shared" si="8"/>
        <v>99.979070740895764</v>
      </c>
    </row>
    <row r="223" spans="1:6" s="21" customFormat="1" ht="17.25" customHeight="1" x14ac:dyDescent="0.2">
      <c r="A223" s="364" t="s">
        <v>316</v>
      </c>
      <c r="B223" s="25" t="s">
        <v>165</v>
      </c>
      <c r="C223" s="26">
        <f>SUM(C224:C225)</f>
        <v>300</v>
      </c>
      <c r="D223" s="26">
        <f>SUM(D224:D225)</f>
        <v>300</v>
      </c>
      <c r="E223" s="26">
        <f>SUM(E224:E225)</f>
        <v>300</v>
      </c>
      <c r="F223" s="87">
        <f t="shared" si="8"/>
        <v>100</v>
      </c>
    </row>
    <row r="224" spans="1:6" s="21" customFormat="1" ht="17.25" customHeight="1" x14ac:dyDescent="0.2">
      <c r="A224" s="378"/>
      <c r="B224" s="22" t="s">
        <v>167</v>
      </c>
      <c r="C224" s="23">
        <v>0</v>
      </c>
      <c r="D224" s="42"/>
      <c r="E224" s="42"/>
      <c r="F224" s="24" t="e">
        <f t="shared" si="8"/>
        <v>#DIV/0!</v>
      </c>
    </row>
    <row r="225" spans="1:6" s="21" customFormat="1" ht="27" customHeight="1" thickBot="1" x14ac:dyDescent="0.25">
      <c r="A225" s="378"/>
      <c r="B225" s="22" t="s">
        <v>169</v>
      </c>
      <c r="C225" s="23">
        <v>300</v>
      </c>
      <c r="D225" s="23">
        <v>300</v>
      </c>
      <c r="E225" s="23">
        <v>300</v>
      </c>
      <c r="F225" s="24">
        <f t="shared" si="8"/>
        <v>100</v>
      </c>
    </row>
    <row r="226" spans="1:6" s="21" customFormat="1" ht="21" customHeight="1" x14ac:dyDescent="0.2">
      <c r="A226" s="375" t="s">
        <v>192</v>
      </c>
      <c r="B226" s="7" t="s">
        <v>165</v>
      </c>
      <c r="C226" s="8">
        <f>SUM(C227:C230)</f>
        <v>7661</v>
      </c>
      <c r="D226" s="8">
        <f>SUM(D227:D230)</f>
        <v>7660.9</v>
      </c>
      <c r="E226" s="8">
        <f>SUM(E227:E230)</f>
        <v>7660.9</v>
      </c>
      <c r="F226" s="91">
        <f t="shared" si="8"/>
        <v>99.998694687377622</v>
      </c>
    </row>
    <row r="227" spans="1:6" s="21" customFormat="1" ht="19.5" customHeight="1" x14ac:dyDescent="0.2">
      <c r="A227" s="376"/>
      <c r="B227" s="11" t="s">
        <v>166</v>
      </c>
      <c r="C227" s="92">
        <v>0</v>
      </c>
      <c r="D227" s="92">
        <v>0</v>
      </c>
      <c r="E227" s="92">
        <v>0</v>
      </c>
      <c r="F227" s="93"/>
    </row>
    <row r="228" spans="1:6" s="21" customFormat="1" ht="19.5" customHeight="1" x14ac:dyDescent="0.2">
      <c r="A228" s="376"/>
      <c r="B228" s="11" t="s">
        <v>167</v>
      </c>
      <c r="C228" s="12">
        <f>C232</f>
        <v>4603</v>
      </c>
      <c r="D228" s="12">
        <f>D232</f>
        <v>4603</v>
      </c>
      <c r="E228" s="12">
        <f>E232</f>
        <v>4603</v>
      </c>
      <c r="F228" s="93"/>
    </row>
    <row r="229" spans="1:6" s="21" customFormat="1" ht="19.5" customHeight="1" x14ac:dyDescent="0.2">
      <c r="A229" s="376"/>
      <c r="B229" s="11" t="s">
        <v>176</v>
      </c>
      <c r="C229" s="62">
        <v>0</v>
      </c>
      <c r="D229" s="62">
        <v>0</v>
      </c>
      <c r="E229" s="62">
        <v>0</v>
      </c>
      <c r="F229" s="93"/>
    </row>
    <row r="230" spans="1:6" s="21" customFormat="1" ht="19.5" customHeight="1" thickBot="1" x14ac:dyDescent="0.25">
      <c r="A230" s="377"/>
      <c r="B230" s="15" t="s">
        <v>225</v>
      </c>
      <c r="C230" s="16">
        <f>C233+C235</f>
        <v>3058</v>
      </c>
      <c r="D230" s="16">
        <f>D233+D235</f>
        <v>3057.9</v>
      </c>
      <c r="E230" s="16">
        <f>E233+E235</f>
        <v>3057.9</v>
      </c>
      <c r="F230" s="90">
        <f t="shared" ref="F230:F236" si="9">E230/C230*100</f>
        <v>99.996729888816233</v>
      </c>
    </row>
    <row r="231" spans="1:6" s="21" customFormat="1" ht="16.5" customHeight="1" x14ac:dyDescent="0.2">
      <c r="A231" s="364" t="s">
        <v>114</v>
      </c>
      <c r="B231" s="25" t="s">
        <v>165</v>
      </c>
      <c r="C231" s="26">
        <f>SUM(C232:C233)</f>
        <v>6909</v>
      </c>
      <c r="D231" s="26">
        <f>SUM(D232:D233)</f>
        <v>6908.9</v>
      </c>
      <c r="E231" s="26">
        <f>SUM(E232:E233)</f>
        <v>6908.9</v>
      </c>
      <c r="F231" s="87">
        <f>E231/C231*100</f>
        <v>99.998552612534368</v>
      </c>
    </row>
    <row r="232" spans="1:6" s="21" customFormat="1" ht="17.25" customHeight="1" x14ac:dyDescent="0.2">
      <c r="A232" s="378"/>
      <c r="B232" s="22" t="s">
        <v>167</v>
      </c>
      <c r="C232" s="23">
        <v>4603</v>
      </c>
      <c r="D232" s="23">
        <v>4603</v>
      </c>
      <c r="E232" s="23">
        <v>4603</v>
      </c>
      <c r="F232" s="24">
        <f>E232/C232*100</f>
        <v>100</v>
      </c>
    </row>
    <row r="233" spans="1:6" s="21" customFormat="1" ht="27" customHeight="1" x14ac:dyDescent="0.2">
      <c r="A233" s="378"/>
      <c r="B233" s="22" t="s">
        <v>169</v>
      </c>
      <c r="C233" s="23">
        <v>2306</v>
      </c>
      <c r="D233" s="23">
        <v>2305.9</v>
      </c>
      <c r="E233" s="23">
        <v>2305.9</v>
      </c>
      <c r="F233" s="24">
        <f>E233/C233*100</f>
        <v>99.995663486556808</v>
      </c>
    </row>
    <row r="234" spans="1:6" s="21" customFormat="1" ht="16.5" customHeight="1" x14ac:dyDescent="0.2">
      <c r="A234" s="364" t="s">
        <v>115</v>
      </c>
      <c r="B234" s="25" t="s">
        <v>165</v>
      </c>
      <c r="C234" s="26">
        <f>SUM(C235:C235)</f>
        <v>752</v>
      </c>
      <c r="D234" s="26">
        <f>SUM(D235:D235)</f>
        <v>752</v>
      </c>
      <c r="E234" s="26">
        <f>SUM(E235:E235)</f>
        <v>752</v>
      </c>
      <c r="F234" s="87">
        <f t="shared" si="9"/>
        <v>100</v>
      </c>
    </row>
    <row r="235" spans="1:6" s="21" customFormat="1" ht="27" customHeight="1" thickBot="1" x14ac:dyDescent="0.25">
      <c r="A235" s="378"/>
      <c r="B235" s="22" t="s">
        <v>169</v>
      </c>
      <c r="C235" s="23">
        <v>752</v>
      </c>
      <c r="D235" s="23">
        <v>752</v>
      </c>
      <c r="E235" s="23">
        <v>752</v>
      </c>
      <c r="F235" s="24">
        <f t="shared" si="9"/>
        <v>100</v>
      </c>
    </row>
    <row r="236" spans="1:6" s="21" customFormat="1" ht="21" customHeight="1" x14ac:dyDescent="0.2">
      <c r="A236" s="375" t="s">
        <v>193</v>
      </c>
      <c r="B236" s="7" t="s">
        <v>165</v>
      </c>
      <c r="C236" s="8">
        <f>SUM(C237:C240)</f>
        <v>104.9</v>
      </c>
      <c r="D236" s="8">
        <f>SUM(D237:D240)</f>
        <v>104.9</v>
      </c>
      <c r="E236" s="8">
        <f>SUM(E237:E240)</f>
        <v>104.9</v>
      </c>
      <c r="F236" s="91">
        <f t="shared" si="9"/>
        <v>100</v>
      </c>
    </row>
    <row r="237" spans="1:6" s="21" customFormat="1" ht="19.5" customHeight="1" x14ac:dyDescent="0.2">
      <c r="A237" s="376"/>
      <c r="B237" s="11" t="s">
        <v>166</v>
      </c>
      <c r="C237" s="94">
        <v>0</v>
      </c>
      <c r="D237" s="94">
        <v>0</v>
      </c>
      <c r="E237" s="94">
        <v>0</v>
      </c>
      <c r="F237" s="93"/>
    </row>
    <row r="238" spans="1:6" s="21" customFormat="1" ht="19.5" customHeight="1" x14ac:dyDescent="0.2">
      <c r="A238" s="376"/>
      <c r="B238" s="11" t="s">
        <v>167</v>
      </c>
      <c r="C238" s="94">
        <v>0</v>
      </c>
      <c r="D238" s="94">
        <v>0</v>
      </c>
      <c r="E238" s="94">
        <v>0</v>
      </c>
      <c r="F238" s="93"/>
    </row>
    <row r="239" spans="1:6" s="21" customFormat="1" ht="19.5" customHeight="1" x14ac:dyDescent="0.2">
      <c r="A239" s="376"/>
      <c r="B239" s="11" t="s">
        <v>176</v>
      </c>
      <c r="C239" s="94">
        <v>0</v>
      </c>
      <c r="D239" s="94">
        <v>0</v>
      </c>
      <c r="E239" s="94">
        <v>0</v>
      </c>
      <c r="F239" s="93"/>
    </row>
    <row r="240" spans="1:6" s="21" customFormat="1" ht="18.75" customHeight="1" thickBot="1" x14ac:dyDescent="0.25">
      <c r="A240" s="377"/>
      <c r="B240" s="15" t="s">
        <v>225</v>
      </c>
      <c r="C240" s="16">
        <f>C242</f>
        <v>104.9</v>
      </c>
      <c r="D240" s="16">
        <f>D242</f>
        <v>104.9</v>
      </c>
      <c r="E240" s="16">
        <f>E242</f>
        <v>104.9</v>
      </c>
      <c r="F240" s="90">
        <f>E240/C240*100</f>
        <v>100</v>
      </c>
    </row>
    <row r="241" spans="1:6" s="21" customFormat="1" ht="16.5" customHeight="1" x14ac:dyDescent="0.2">
      <c r="A241" s="364" t="s">
        <v>194</v>
      </c>
      <c r="B241" s="25" t="s">
        <v>165</v>
      </c>
      <c r="C241" s="26">
        <f>SUM(C242:C242)</f>
        <v>104.9</v>
      </c>
      <c r="D241" s="26">
        <f>SUM(D242:D242)</f>
        <v>104.9</v>
      </c>
      <c r="E241" s="26">
        <f>SUM(E242:E242)</f>
        <v>104.9</v>
      </c>
      <c r="F241" s="87">
        <f>E241/C241*100</f>
        <v>100</v>
      </c>
    </row>
    <row r="242" spans="1:6" s="21" customFormat="1" ht="28.5" customHeight="1" thickBot="1" x14ac:dyDescent="0.25">
      <c r="A242" s="378"/>
      <c r="B242" s="22" t="s">
        <v>169</v>
      </c>
      <c r="C242" s="23">
        <v>104.9</v>
      </c>
      <c r="D242" s="23">
        <v>104.9</v>
      </c>
      <c r="E242" s="23">
        <v>104.9</v>
      </c>
      <c r="F242" s="24">
        <f>E242/C242*100</f>
        <v>100</v>
      </c>
    </row>
    <row r="243" spans="1:6" s="21" customFormat="1" ht="21" customHeight="1" x14ac:dyDescent="0.2">
      <c r="A243" s="375" t="s">
        <v>195</v>
      </c>
      <c r="B243" s="7" t="s">
        <v>165</v>
      </c>
      <c r="C243" s="8">
        <f>SUM(C244:C247)</f>
        <v>27255.899999999998</v>
      </c>
      <c r="D243" s="8">
        <f>SUM(D244:D247)</f>
        <v>27239.399999999998</v>
      </c>
      <c r="E243" s="8">
        <f>SUM(E244:E247)</f>
        <v>27239.399999999998</v>
      </c>
      <c r="F243" s="91">
        <f>E243/C243*100</f>
        <v>99.939462648454096</v>
      </c>
    </row>
    <row r="244" spans="1:6" s="21" customFormat="1" ht="19.5" customHeight="1" x14ac:dyDescent="0.2">
      <c r="A244" s="376"/>
      <c r="B244" s="11" t="s">
        <v>166</v>
      </c>
      <c r="C244" s="94">
        <v>0</v>
      </c>
      <c r="D244" s="94">
        <v>0</v>
      </c>
      <c r="E244" s="94">
        <v>0</v>
      </c>
      <c r="F244" s="93"/>
    </row>
    <row r="245" spans="1:6" s="21" customFormat="1" ht="19.5" customHeight="1" x14ac:dyDescent="0.2">
      <c r="A245" s="376"/>
      <c r="B245" s="11" t="s">
        <v>167</v>
      </c>
      <c r="C245" s="82">
        <v>0</v>
      </c>
      <c r="D245" s="82">
        <v>0</v>
      </c>
      <c r="E245" s="82">
        <v>0</v>
      </c>
      <c r="F245" s="13"/>
    </row>
    <row r="246" spans="1:6" s="21" customFormat="1" ht="19.5" customHeight="1" x14ac:dyDescent="0.2">
      <c r="A246" s="376"/>
      <c r="B246" s="11" t="s">
        <v>176</v>
      </c>
      <c r="C246" s="94">
        <v>0</v>
      </c>
      <c r="D246" s="94">
        <v>0</v>
      </c>
      <c r="E246" s="94">
        <v>0</v>
      </c>
      <c r="F246" s="93"/>
    </row>
    <row r="247" spans="1:6" s="21" customFormat="1" ht="20.25" customHeight="1" thickBot="1" x14ac:dyDescent="0.25">
      <c r="A247" s="377"/>
      <c r="B247" s="15" t="s">
        <v>225</v>
      </c>
      <c r="C247" s="16">
        <f>C249+C251+C253+C255</f>
        <v>27255.899999999998</v>
      </c>
      <c r="D247" s="16">
        <f>D249+D251+D253+D255</f>
        <v>27239.399999999998</v>
      </c>
      <c r="E247" s="16">
        <f>E249+E251+E253+E255</f>
        <v>27239.399999999998</v>
      </c>
      <c r="F247" s="90">
        <f t="shared" ref="F247:F254" si="10">E247/C247*100</f>
        <v>99.939462648454096</v>
      </c>
    </row>
    <row r="248" spans="1:6" s="21" customFormat="1" ht="16.5" customHeight="1" x14ac:dyDescent="0.2">
      <c r="A248" s="384" t="s">
        <v>196</v>
      </c>
      <c r="B248" s="25" t="s">
        <v>165</v>
      </c>
      <c r="C248" s="26">
        <f>SUM(C249:C249)</f>
        <v>8903.7999999999993</v>
      </c>
      <c r="D248" s="26">
        <f>SUM(D249:D249)</f>
        <v>8903.4</v>
      </c>
      <c r="E248" s="26">
        <f>SUM(E249:E249)</f>
        <v>8903.4</v>
      </c>
      <c r="F248" s="87">
        <f t="shared" si="10"/>
        <v>99.995507536108192</v>
      </c>
    </row>
    <row r="249" spans="1:6" s="21" customFormat="1" ht="27.75" customHeight="1" x14ac:dyDescent="0.2">
      <c r="A249" s="365"/>
      <c r="B249" s="22" t="s">
        <v>169</v>
      </c>
      <c r="C249" s="23">
        <v>8903.7999999999993</v>
      </c>
      <c r="D249" s="23">
        <v>8903.4</v>
      </c>
      <c r="E249" s="23">
        <v>8903.4</v>
      </c>
      <c r="F249" s="24">
        <f t="shared" si="10"/>
        <v>99.995507536108192</v>
      </c>
    </row>
    <row r="250" spans="1:6" s="21" customFormat="1" ht="16.5" customHeight="1" x14ac:dyDescent="0.2">
      <c r="A250" s="364" t="s">
        <v>197</v>
      </c>
      <c r="B250" s="25" t="s">
        <v>165</v>
      </c>
      <c r="C250" s="26">
        <f>SUM(C251:C251)</f>
        <v>5831.8</v>
      </c>
      <c r="D250" s="26">
        <f>SUM(D251:D251)</f>
        <v>5815.7</v>
      </c>
      <c r="E250" s="26">
        <f>SUM(E251:E251)</f>
        <v>5815.7</v>
      </c>
      <c r="F250" s="87">
        <f t="shared" si="10"/>
        <v>99.723927432353648</v>
      </c>
    </row>
    <row r="251" spans="1:6" s="21" customFormat="1" ht="27" customHeight="1" x14ac:dyDescent="0.2">
      <c r="A251" s="378"/>
      <c r="B251" s="22" t="s">
        <v>169</v>
      </c>
      <c r="C251" s="23">
        <v>5831.8</v>
      </c>
      <c r="D251" s="23">
        <v>5815.7</v>
      </c>
      <c r="E251" s="23">
        <v>5815.7</v>
      </c>
      <c r="F251" s="24">
        <f t="shared" si="10"/>
        <v>99.723927432353648</v>
      </c>
    </row>
    <row r="252" spans="1:6" s="21" customFormat="1" ht="16.5" customHeight="1" x14ac:dyDescent="0.2">
      <c r="A252" s="364" t="s">
        <v>198</v>
      </c>
      <c r="B252" s="25" t="s">
        <v>165</v>
      </c>
      <c r="C252" s="26">
        <f>SUM(C253:C253)</f>
        <v>12145.6</v>
      </c>
      <c r="D252" s="26">
        <f>SUM(D253:D253)</f>
        <v>12145.6</v>
      </c>
      <c r="E252" s="26">
        <f>SUM(E253:E253)</f>
        <v>12145.6</v>
      </c>
      <c r="F252" s="87">
        <f t="shared" si="10"/>
        <v>100</v>
      </c>
    </row>
    <row r="253" spans="1:6" s="21" customFormat="1" ht="27" customHeight="1" x14ac:dyDescent="0.2">
      <c r="A253" s="378"/>
      <c r="B253" s="22" t="s">
        <v>169</v>
      </c>
      <c r="C253" s="23">
        <v>12145.6</v>
      </c>
      <c r="D253" s="23">
        <v>12145.6</v>
      </c>
      <c r="E253" s="23">
        <v>12145.6</v>
      </c>
      <c r="F253" s="24">
        <f t="shared" si="10"/>
        <v>100</v>
      </c>
    </row>
    <row r="254" spans="1:6" s="21" customFormat="1" ht="16.5" customHeight="1" x14ac:dyDescent="0.2">
      <c r="A254" s="364" t="s">
        <v>199</v>
      </c>
      <c r="B254" s="25" t="s">
        <v>165</v>
      </c>
      <c r="C254" s="66">
        <f>SUM(C255:C255)</f>
        <v>374.7</v>
      </c>
      <c r="D254" s="66">
        <f>SUM(D255:D255)</f>
        <v>374.7</v>
      </c>
      <c r="E254" s="66">
        <f>SUM(E255:E255)</f>
        <v>374.7</v>
      </c>
      <c r="F254" s="87">
        <f t="shared" si="10"/>
        <v>100</v>
      </c>
    </row>
    <row r="255" spans="1:6" s="21" customFormat="1" ht="26.25" customHeight="1" thickBot="1" x14ac:dyDescent="0.25">
      <c r="A255" s="378"/>
      <c r="B255" s="22" t="s">
        <v>169</v>
      </c>
      <c r="C255" s="23">
        <v>374.7</v>
      </c>
      <c r="D255" s="23">
        <v>374.7</v>
      </c>
      <c r="E255" s="23">
        <v>374.7</v>
      </c>
      <c r="F255" s="24">
        <f>E255/C255*100</f>
        <v>100</v>
      </c>
    </row>
    <row r="256" spans="1:6" s="21" customFormat="1" ht="21" customHeight="1" x14ac:dyDescent="0.2">
      <c r="A256" s="366" t="s">
        <v>175</v>
      </c>
      <c r="B256" s="74" t="s">
        <v>165</v>
      </c>
      <c r="C256" s="95">
        <f>C257+C258+C259+C260</f>
        <v>823581.5</v>
      </c>
      <c r="D256" s="95">
        <f>D257+D258+D259+D260</f>
        <v>820212.29999999993</v>
      </c>
      <c r="E256" s="95">
        <f>E257+E258+E259+E260</f>
        <v>820212.29999999993</v>
      </c>
      <c r="F256" s="76">
        <f>E256/C256*100</f>
        <v>99.590908732165545</v>
      </c>
    </row>
    <row r="257" spans="1:6" s="21" customFormat="1" ht="20.25" customHeight="1" x14ac:dyDescent="0.2">
      <c r="A257" s="367"/>
      <c r="B257" s="52" t="s">
        <v>166</v>
      </c>
      <c r="C257" s="96">
        <f t="shared" ref="C257:E260" si="11">C151+C169+C202+C216+C227+C237+C244</f>
        <v>0</v>
      </c>
      <c r="D257" s="96">
        <f t="shared" si="11"/>
        <v>0</v>
      </c>
      <c r="E257" s="96">
        <f t="shared" si="11"/>
        <v>0</v>
      </c>
      <c r="F257" s="54"/>
    </row>
    <row r="258" spans="1:6" s="21" customFormat="1" ht="31.5" customHeight="1" x14ac:dyDescent="0.2">
      <c r="A258" s="367"/>
      <c r="B258" s="52" t="s">
        <v>167</v>
      </c>
      <c r="C258" s="96">
        <f t="shared" si="11"/>
        <v>565960.30000000005</v>
      </c>
      <c r="D258" s="96">
        <f t="shared" si="11"/>
        <v>563597.29999999993</v>
      </c>
      <c r="E258" s="96">
        <f t="shared" si="11"/>
        <v>563597.29999999993</v>
      </c>
      <c r="F258" s="97">
        <f>E258/C258*100</f>
        <v>99.582479548477139</v>
      </c>
    </row>
    <row r="259" spans="1:6" s="21" customFormat="1" ht="20.25" customHeight="1" x14ac:dyDescent="0.2">
      <c r="A259" s="367"/>
      <c r="B259" s="52" t="s">
        <v>176</v>
      </c>
      <c r="C259" s="96">
        <f t="shared" si="11"/>
        <v>0</v>
      </c>
      <c r="D259" s="96">
        <f t="shared" si="11"/>
        <v>0</v>
      </c>
      <c r="E259" s="96">
        <f t="shared" si="11"/>
        <v>0</v>
      </c>
      <c r="F259" s="54"/>
    </row>
    <row r="260" spans="1:6" s="21" customFormat="1" ht="21.75" customHeight="1" thickBot="1" x14ac:dyDescent="0.25">
      <c r="A260" s="368"/>
      <c r="B260" s="58" t="s">
        <v>224</v>
      </c>
      <c r="C260" s="96">
        <f t="shared" si="11"/>
        <v>257621.2</v>
      </c>
      <c r="D260" s="96">
        <f t="shared" si="11"/>
        <v>256614.99999999997</v>
      </c>
      <c r="E260" s="96">
        <f t="shared" si="11"/>
        <v>256614.99999999997</v>
      </c>
      <c r="F260" s="80">
        <f>E260/C260*100</f>
        <v>99.609426553404745</v>
      </c>
    </row>
    <row r="261" spans="1:6" s="21" customFormat="1" ht="33" customHeight="1" thickTop="1" thickBot="1" x14ac:dyDescent="0.25">
      <c r="A261" s="411" t="s">
        <v>200</v>
      </c>
      <c r="B261" s="412"/>
      <c r="C261" s="412"/>
      <c r="D261" s="412"/>
      <c r="E261" s="412"/>
      <c r="F261" s="413"/>
    </row>
    <row r="262" spans="1:6" s="98" customFormat="1" ht="21" customHeight="1" x14ac:dyDescent="0.2">
      <c r="A262" s="375" t="s">
        <v>201</v>
      </c>
      <c r="B262" s="7" t="s">
        <v>165</v>
      </c>
      <c r="C262" s="8">
        <f>SUM(C263:C266)</f>
        <v>4847</v>
      </c>
      <c r="D262" s="8">
        <f>SUM(D263:D266)</f>
        <v>3967.2</v>
      </c>
      <c r="E262" s="8">
        <f>SUM(E263:E266)</f>
        <v>3967.2</v>
      </c>
      <c r="F262" s="9">
        <f>E262/C262*100</f>
        <v>81.848566123375278</v>
      </c>
    </row>
    <row r="263" spans="1:6" s="98" customFormat="1" ht="19.5" customHeight="1" x14ac:dyDescent="0.2">
      <c r="A263" s="376"/>
      <c r="B263" s="11" t="s">
        <v>166</v>
      </c>
      <c r="C263" s="12">
        <f>C270</f>
        <v>0</v>
      </c>
      <c r="D263" s="12">
        <f>D270</f>
        <v>0</v>
      </c>
      <c r="E263" s="12">
        <f>E270</f>
        <v>0</v>
      </c>
      <c r="F263" s="48"/>
    </row>
    <row r="264" spans="1:6" s="98" customFormat="1" ht="20.25" customHeight="1" x14ac:dyDescent="0.2">
      <c r="A264" s="376"/>
      <c r="B264" s="11" t="s">
        <v>167</v>
      </c>
      <c r="C264" s="12">
        <f>C271+C276+C274</f>
        <v>2797</v>
      </c>
      <c r="D264" s="12">
        <f>D271+D276+D274</f>
        <v>1917.2</v>
      </c>
      <c r="E264" s="12">
        <f>E271+E276+E274</f>
        <v>1917.2</v>
      </c>
      <c r="F264" s="48"/>
    </row>
    <row r="265" spans="1:6" s="98" customFormat="1" ht="19.5" customHeight="1" x14ac:dyDescent="0.2">
      <c r="A265" s="376"/>
      <c r="B265" s="11" t="s">
        <v>176</v>
      </c>
      <c r="C265" s="12">
        <f>C268</f>
        <v>1500</v>
      </c>
      <c r="D265" s="12">
        <f>D268</f>
        <v>1500</v>
      </c>
      <c r="E265" s="12">
        <f>E268</f>
        <v>1500</v>
      </c>
      <c r="F265" s="13">
        <f t="shared" ref="F265:F277" si="12">E265/C265*100</f>
        <v>100</v>
      </c>
    </row>
    <row r="266" spans="1:6" s="98" customFormat="1" ht="27" customHeight="1" thickBot="1" x14ac:dyDescent="0.25">
      <c r="A266" s="377"/>
      <c r="B266" s="15" t="s">
        <v>162</v>
      </c>
      <c r="C266" s="16">
        <f>C272+C277</f>
        <v>550</v>
      </c>
      <c r="D266" s="16">
        <f>D272+D277</f>
        <v>550</v>
      </c>
      <c r="E266" s="16">
        <f>E272+E277</f>
        <v>550</v>
      </c>
      <c r="F266" s="17">
        <f t="shared" si="12"/>
        <v>100</v>
      </c>
    </row>
    <row r="267" spans="1:6" s="21" customFormat="1" ht="16.5" customHeight="1" x14ac:dyDescent="0.2">
      <c r="A267" s="384" t="s">
        <v>33</v>
      </c>
      <c r="B267" s="32" t="s">
        <v>165</v>
      </c>
      <c r="C267" s="33">
        <f>SUM(C268:C268)</f>
        <v>1500</v>
      </c>
      <c r="D267" s="33">
        <f>SUM(D268:D268)</f>
        <v>1500</v>
      </c>
      <c r="E267" s="33">
        <f>SUM(E268:E268)</f>
        <v>1500</v>
      </c>
      <c r="F267" s="34">
        <f t="shared" si="12"/>
        <v>100</v>
      </c>
    </row>
    <row r="268" spans="1:6" s="21" customFormat="1" ht="34.5" customHeight="1" x14ac:dyDescent="0.2">
      <c r="A268" s="383"/>
      <c r="B268" s="22" t="s">
        <v>176</v>
      </c>
      <c r="C268" s="46">
        <v>1500</v>
      </c>
      <c r="D268" s="46">
        <v>1500</v>
      </c>
      <c r="E268" s="46">
        <v>1500</v>
      </c>
      <c r="F268" s="99">
        <f t="shared" si="12"/>
        <v>100</v>
      </c>
    </row>
    <row r="269" spans="1:6" s="21" customFormat="1" ht="16.5" customHeight="1" x14ac:dyDescent="0.2">
      <c r="A269" s="364" t="s">
        <v>34</v>
      </c>
      <c r="B269" s="28" t="s">
        <v>165</v>
      </c>
      <c r="C269" s="26">
        <f>SUM(C270:C272)</f>
        <v>1047</v>
      </c>
      <c r="D269" s="26">
        <f>SUM(D270:D272)</f>
        <v>1047</v>
      </c>
      <c r="E269" s="26">
        <f>SUM(E270:E272)</f>
        <v>1047</v>
      </c>
      <c r="F269" s="27">
        <f t="shared" si="12"/>
        <v>100</v>
      </c>
    </row>
    <row r="270" spans="1:6" s="10" customFormat="1" ht="18" customHeight="1" x14ac:dyDescent="0.2">
      <c r="A270" s="378"/>
      <c r="B270" s="41" t="s">
        <v>166</v>
      </c>
      <c r="C270" s="23"/>
      <c r="D270" s="42"/>
      <c r="E270" s="42"/>
      <c r="F270" s="24"/>
    </row>
    <row r="271" spans="1:6" s="21" customFormat="1" ht="19.5" customHeight="1" x14ac:dyDescent="0.2">
      <c r="A271" s="378"/>
      <c r="B271" s="22" t="s">
        <v>167</v>
      </c>
      <c r="C271" s="46">
        <v>997</v>
      </c>
      <c r="D271" s="46">
        <v>997</v>
      </c>
      <c r="E271" s="46">
        <v>997</v>
      </c>
      <c r="F271" s="24">
        <f t="shared" si="12"/>
        <v>100</v>
      </c>
    </row>
    <row r="272" spans="1:6" s="21" customFormat="1" ht="42" customHeight="1" x14ac:dyDescent="0.2">
      <c r="A272" s="365"/>
      <c r="B272" s="22" t="s">
        <v>168</v>
      </c>
      <c r="C272" s="46">
        <v>50</v>
      </c>
      <c r="D272" s="46">
        <v>50</v>
      </c>
      <c r="E272" s="46">
        <v>50</v>
      </c>
      <c r="F272" s="24">
        <f t="shared" si="12"/>
        <v>100</v>
      </c>
    </row>
    <row r="273" spans="1:6" s="21" customFormat="1" ht="16.5" customHeight="1" x14ac:dyDescent="0.2">
      <c r="A273" s="364" t="s">
        <v>35</v>
      </c>
      <c r="B273" s="28" t="s">
        <v>165</v>
      </c>
      <c r="C273" s="26">
        <f>SUM(C274:C274)</f>
        <v>1500</v>
      </c>
      <c r="D273" s="26">
        <f>SUM(D274:D274)</f>
        <v>920.2</v>
      </c>
      <c r="E273" s="26">
        <f>SUM(E274:E274)</f>
        <v>920.2</v>
      </c>
      <c r="F273" s="27">
        <f t="shared" si="12"/>
        <v>61.346666666666671</v>
      </c>
    </row>
    <row r="274" spans="1:6" s="21" customFormat="1" ht="24.75" customHeight="1" x14ac:dyDescent="0.2">
      <c r="A274" s="365"/>
      <c r="B274" s="22" t="s">
        <v>167</v>
      </c>
      <c r="C274" s="23">
        <v>1500</v>
      </c>
      <c r="D274" s="23">
        <v>920.2</v>
      </c>
      <c r="E274" s="23">
        <v>920.2</v>
      </c>
      <c r="F274" s="24">
        <f t="shared" si="12"/>
        <v>61.346666666666671</v>
      </c>
    </row>
    <row r="275" spans="1:6" s="21" customFormat="1" ht="16.5" customHeight="1" x14ac:dyDescent="0.2">
      <c r="A275" s="364" t="s">
        <v>36</v>
      </c>
      <c r="B275" s="28" t="s">
        <v>165</v>
      </c>
      <c r="C275" s="26">
        <f>SUM(C276:C277)</f>
        <v>800</v>
      </c>
      <c r="D275" s="26">
        <f>SUM(D276:D277)</f>
        <v>500</v>
      </c>
      <c r="E275" s="26">
        <f>SUM(E276:E277)</f>
        <v>500</v>
      </c>
      <c r="F275" s="27">
        <f t="shared" si="12"/>
        <v>62.5</v>
      </c>
    </row>
    <row r="276" spans="1:6" s="21" customFormat="1" ht="19.5" customHeight="1" x14ac:dyDescent="0.2">
      <c r="A276" s="378"/>
      <c r="B276" s="22" t="s">
        <v>167</v>
      </c>
      <c r="C276" s="23">
        <v>300</v>
      </c>
      <c r="D276" s="23"/>
      <c r="E276" s="23"/>
      <c r="F276" s="24">
        <f t="shared" si="12"/>
        <v>0</v>
      </c>
    </row>
    <row r="277" spans="1:6" s="21" customFormat="1" ht="41.25" customHeight="1" thickBot="1" x14ac:dyDescent="0.25">
      <c r="A277" s="365"/>
      <c r="B277" s="22" t="s">
        <v>168</v>
      </c>
      <c r="C277" s="23">
        <v>500</v>
      </c>
      <c r="D277" s="23">
        <v>500</v>
      </c>
      <c r="E277" s="23">
        <v>500</v>
      </c>
      <c r="F277" s="24">
        <f t="shared" si="12"/>
        <v>100</v>
      </c>
    </row>
    <row r="278" spans="1:6" s="98" customFormat="1" ht="21" customHeight="1" x14ac:dyDescent="0.2">
      <c r="A278" s="375" t="s">
        <v>201</v>
      </c>
      <c r="B278" s="7" t="s">
        <v>165</v>
      </c>
      <c r="C278" s="8">
        <f>SUM(C279:C282)</f>
        <v>6600</v>
      </c>
      <c r="D278" s="8">
        <f>SUM(D279:D282)</f>
        <v>5984</v>
      </c>
      <c r="E278" s="8">
        <f>SUM(E279:E282)</f>
        <v>5984</v>
      </c>
      <c r="F278" s="9">
        <f>E278/C278*100</f>
        <v>90.666666666666657</v>
      </c>
    </row>
    <row r="279" spans="1:6" s="98" customFormat="1" ht="19.5" customHeight="1" x14ac:dyDescent="0.2">
      <c r="A279" s="376"/>
      <c r="B279" s="11" t="s">
        <v>166</v>
      </c>
      <c r="C279" s="82">
        <v>0</v>
      </c>
      <c r="D279" s="82">
        <v>0</v>
      </c>
      <c r="E279" s="82">
        <v>0</v>
      </c>
      <c r="F279" s="48"/>
    </row>
    <row r="280" spans="1:6" s="98" customFormat="1" ht="24.75" customHeight="1" x14ac:dyDescent="0.2">
      <c r="A280" s="376"/>
      <c r="B280" s="11" t="s">
        <v>167</v>
      </c>
      <c r="C280" s="82">
        <f>C286</f>
        <v>3600</v>
      </c>
      <c r="D280" s="82">
        <f>D286</f>
        <v>3600</v>
      </c>
      <c r="E280" s="82">
        <f>E286</f>
        <v>3600</v>
      </c>
      <c r="F280" s="48"/>
    </row>
    <row r="281" spans="1:6" s="98" customFormat="1" ht="19.5" customHeight="1" x14ac:dyDescent="0.2">
      <c r="A281" s="376"/>
      <c r="B281" s="11" t="s">
        <v>176</v>
      </c>
      <c r="C281" s="12">
        <f>C284</f>
        <v>2120</v>
      </c>
      <c r="D281" s="12">
        <f>D284</f>
        <v>1504</v>
      </c>
      <c r="E281" s="12">
        <f>E284</f>
        <v>1504</v>
      </c>
      <c r="F281" s="13">
        <f t="shared" ref="F281:F292" si="13">E281/C281*100</f>
        <v>70.943396226415089</v>
      </c>
    </row>
    <row r="282" spans="1:6" s="98" customFormat="1" ht="18.75" customHeight="1" thickBot="1" x14ac:dyDescent="0.25">
      <c r="A282" s="377"/>
      <c r="B282" s="15" t="s">
        <v>224</v>
      </c>
      <c r="C282" s="16">
        <f>C287</f>
        <v>880</v>
      </c>
      <c r="D282" s="16">
        <f>D287</f>
        <v>880</v>
      </c>
      <c r="E282" s="16">
        <f>E287</f>
        <v>880</v>
      </c>
      <c r="F282" s="17">
        <f t="shared" si="13"/>
        <v>100</v>
      </c>
    </row>
    <row r="283" spans="1:6" s="21" customFormat="1" ht="16.5" customHeight="1" x14ac:dyDescent="0.2">
      <c r="A283" s="384" t="s">
        <v>202</v>
      </c>
      <c r="B283" s="32" t="s">
        <v>165</v>
      </c>
      <c r="C283" s="33">
        <f>SUM(C284:C284)</f>
        <v>2120</v>
      </c>
      <c r="D283" s="33">
        <f>SUM(D284:D284)</f>
        <v>1504</v>
      </c>
      <c r="E283" s="33">
        <f>SUM(E284:E284)</f>
        <v>1504</v>
      </c>
      <c r="F283" s="34">
        <f t="shared" si="13"/>
        <v>70.943396226415089</v>
      </c>
    </row>
    <row r="284" spans="1:6" s="21" customFormat="1" ht="23.25" customHeight="1" x14ac:dyDescent="0.2">
      <c r="A284" s="383"/>
      <c r="B284" s="22" t="s">
        <v>176</v>
      </c>
      <c r="C284" s="46">
        <v>2120</v>
      </c>
      <c r="D284" s="46">
        <v>1504</v>
      </c>
      <c r="E284" s="46">
        <v>1504</v>
      </c>
      <c r="F284" s="99">
        <f t="shared" si="13"/>
        <v>70.943396226415089</v>
      </c>
    </row>
    <row r="285" spans="1:6" s="21" customFormat="1" ht="16.5" customHeight="1" x14ac:dyDescent="0.2">
      <c r="A285" s="364" t="s">
        <v>37</v>
      </c>
      <c r="B285" s="28" t="s">
        <v>165</v>
      </c>
      <c r="C285" s="26">
        <f>SUM(C286:C287)</f>
        <v>4480</v>
      </c>
      <c r="D285" s="26">
        <f>SUM(D286:D287)</f>
        <v>4480</v>
      </c>
      <c r="E285" s="26">
        <f>SUM(E286:E287)</f>
        <v>4480</v>
      </c>
      <c r="F285" s="27">
        <f t="shared" si="13"/>
        <v>100</v>
      </c>
    </row>
    <row r="286" spans="1:6" s="10" customFormat="1" ht="16.5" customHeight="1" x14ac:dyDescent="0.2">
      <c r="A286" s="378"/>
      <c r="B286" s="278" t="s">
        <v>167</v>
      </c>
      <c r="C286" s="30">
        <v>3600</v>
      </c>
      <c r="D286" s="30">
        <v>3600</v>
      </c>
      <c r="E286" s="30">
        <v>3600</v>
      </c>
      <c r="F286" s="31"/>
    </row>
    <row r="287" spans="1:6" s="21" customFormat="1" ht="41.25" customHeight="1" thickBot="1" x14ac:dyDescent="0.25">
      <c r="A287" s="414"/>
      <c r="B287" s="35" t="s">
        <v>168</v>
      </c>
      <c r="C287" s="36">
        <v>880</v>
      </c>
      <c r="D287" s="36">
        <v>880</v>
      </c>
      <c r="E287" s="36">
        <v>880</v>
      </c>
      <c r="F287" s="37">
        <f t="shared" si="13"/>
        <v>100</v>
      </c>
    </row>
    <row r="288" spans="1:6" s="21" customFormat="1" ht="19.5" customHeight="1" x14ac:dyDescent="0.2">
      <c r="A288" s="375" t="s">
        <v>38</v>
      </c>
      <c r="B288" s="7" t="s">
        <v>165</v>
      </c>
      <c r="C288" s="8">
        <f>SUM(C289:C292)</f>
        <v>334.4</v>
      </c>
      <c r="D288" s="8">
        <f>SUM(D289:D292)</f>
        <v>334.1</v>
      </c>
      <c r="E288" s="8">
        <f>SUM(E289:E292)</f>
        <v>334.41999999999996</v>
      </c>
      <c r="F288" s="115">
        <f>E288/C288*100</f>
        <v>100.00598086124401</v>
      </c>
    </row>
    <row r="289" spans="1:6" s="21" customFormat="1" ht="19.5" customHeight="1" x14ac:dyDescent="0.2">
      <c r="A289" s="376"/>
      <c r="B289" s="11" t="s">
        <v>166</v>
      </c>
      <c r="C289" s="242">
        <v>0</v>
      </c>
      <c r="D289" s="242">
        <v>0</v>
      </c>
      <c r="E289" s="242">
        <v>0</v>
      </c>
      <c r="F289" s="103"/>
    </row>
    <row r="290" spans="1:6" s="21" customFormat="1" ht="19.5" customHeight="1" x14ac:dyDescent="0.2">
      <c r="A290" s="376"/>
      <c r="B290" s="11" t="s">
        <v>167</v>
      </c>
      <c r="C290" s="226">
        <v>234.1</v>
      </c>
      <c r="D290" s="226">
        <v>234.1</v>
      </c>
      <c r="E290" s="226">
        <v>234.1</v>
      </c>
      <c r="F290" s="13">
        <f t="shared" si="13"/>
        <v>100</v>
      </c>
    </row>
    <row r="291" spans="1:6" s="21" customFormat="1" ht="19.5" customHeight="1" x14ac:dyDescent="0.2">
      <c r="A291" s="376"/>
      <c r="B291" s="11" t="s">
        <v>176</v>
      </c>
      <c r="C291" s="82">
        <v>0</v>
      </c>
      <c r="D291" s="82">
        <v>0</v>
      </c>
      <c r="E291" s="82">
        <v>0</v>
      </c>
      <c r="F291" s="120"/>
    </row>
    <row r="292" spans="1:6" s="21" customFormat="1" ht="21" customHeight="1" thickBot="1" x14ac:dyDescent="0.25">
      <c r="A292" s="377"/>
      <c r="B292" s="15" t="s">
        <v>224</v>
      </c>
      <c r="C292" s="16">
        <v>100.3</v>
      </c>
      <c r="D292" s="16">
        <v>100</v>
      </c>
      <c r="E292" s="16">
        <v>100.32</v>
      </c>
      <c r="F292" s="17">
        <f t="shared" si="13"/>
        <v>100.01994017946161</v>
      </c>
    </row>
    <row r="293" spans="1:6" s="21" customFormat="1" ht="20.25" customHeight="1" x14ac:dyDescent="0.2">
      <c r="A293" s="375" t="s">
        <v>39</v>
      </c>
      <c r="B293" s="7" t="s">
        <v>165</v>
      </c>
      <c r="C293" s="8">
        <f>SUM(C294:C297)</f>
        <v>13386.6</v>
      </c>
      <c r="D293" s="8">
        <f>SUM(D294:D297)</f>
        <v>12924.69</v>
      </c>
      <c r="E293" s="8">
        <f>SUM(E294:E297)</f>
        <v>12924.7</v>
      </c>
      <c r="F293" s="243">
        <f>E293/C293*100</f>
        <v>96.549534609236105</v>
      </c>
    </row>
    <row r="294" spans="1:6" s="21" customFormat="1" ht="18.75" customHeight="1" x14ac:dyDescent="0.2">
      <c r="A294" s="376"/>
      <c r="B294" s="11" t="s">
        <v>166</v>
      </c>
      <c r="C294" s="82">
        <v>0</v>
      </c>
      <c r="D294" s="82">
        <v>0</v>
      </c>
      <c r="E294" s="82">
        <v>0</v>
      </c>
      <c r="F294" s="13"/>
    </row>
    <row r="295" spans="1:6" s="21" customFormat="1" ht="16.5" customHeight="1" x14ac:dyDescent="0.2">
      <c r="A295" s="376"/>
      <c r="B295" s="11" t="s">
        <v>167</v>
      </c>
      <c r="C295" s="82">
        <v>0</v>
      </c>
      <c r="D295" s="82">
        <v>0</v>
      </c>
      <c r="E295" s="82">
        <v>0</v>
      </c>
      <c r="F295" s="244"/>
    </row>
    <row r="296" spans="1:6" s="21" customFormat="1" ht="17.25" customHeight="1" x14ac:dyDescent="0.2">
      <c r="A296" s="376"/>
      <c r="B296" s="11" t="s">
        <v>176</v>
      </c>
      <c r="C296" s="82">
        <v>0</v>
      </c>
      <c r="D296" s="82">
        <v>0</v>
      </c>
      <c r="E296" s="82">
        <v>0</v>
      </c>
      <c r="F296" s="245"/>
    </row>
    <row r="297" spans="1:6" s="21" customFormat="1" ht="21" customHeight="1" thickBot="1" x14ac:dyDescent="0.25">
      <c r="A297" s="376"/>
      <c r="B297" s="15" t="s">
        <v>224</v>
      </c>
      <c r="C297" s="16">
        <f>C299+C301</f>
        <v>13386.6</v>
      </c>
      <c r="D297" s="16">
        <f>D299+D301</f>
        <v>12924.69</v>
      </c>
      <c r="E297" s="16">
        <f>E299+E301</f>
        <v>12924.7</v>
      </c>
      <c r="F297" s="246">
        <f t="shared" ref="F297:F302" si="14">E297/C297*100</f>
        <v>96.549534609236105</v>
      </c>
    </row>
    <row r="298" spans="1:6" s="21" customFormat="1" ht="16.5" customHeight="1" x14ac:dyDescent="0.2">
      <c r="A298" s="364" t="s">
        <v>40</v>
      </c>
      <c r="B298" s="28" t="s">
        <v>165</v>
      </c>
      <c r="C298" s="26">
        <f>SUM(C299:C299)</f>
        <v>11136.6</v>
      </c>
      <c r="D298" s="26">
        <f>SUM(D299:D299)</f>
        <v>11115.7</v>
      </c>
      <c r="E298" s="26">
        <f>SUM(E299:E299)</f>
        <v>11115.7</v>
      </c>
      <c r="F298" s="27">
        <f t="shared" si="14"/>
        <v>99.812330513801342</v>
      </c>
    </row>
    <row r="299" spans="1:6" s="21" customFormat="1" ht="49.5" customHeight="1" x14ac:dyDescent="0.2">
      <c r="A299" s="365"/>
      <c r="B299" s="22" t="s">
        <v>168</v>
      </c>
      <c r="C299" s="23">
        <v>11136.6</v>
      </c>
      <c r="D299" s="23">
        <v>11115.7</v>
      </c>
      <c r="E299" s="23">
        <v>11115.7</v>
      </c>
      <c r="F299" s="24">
        <f t="shared" si="14"/>
        <v>99.812330513801342</v>
      </c>
    </row>
    <row r="300" spans="1:6" s="21" customFormat="1" ht="16.5" customHeight="1" x14ac:dyDescent="0.2">
      <c r="A300" s="378" t="s">
        <v>41</v>
      </c>
      <c r="B300" s="38" t="s">
        <v>165</v>
      </c>
      <c r="C300" s="19">
        <f>SUM(C301:C301)</f>
        <v>2250</v>
      </c>
      <c r="D300" s="19">
        <f>SUM(D301:D301)</f>
        <v>1808.99</v>
      </c>
      <c r="E300" s="19">
        <f>SUM(E301:E301)</f>
        <v>1809</v>
      </c>
      <c r="F300" s="20">
        <f t="shared" si="14"/>
        <v>80.400000000000006</v>
      </c>
    </row>
    <row r="301" spans="1:6" s="21" customFormat="1" ht="41.25" customHeight="1" thickBot="1" x14ac:dyDescent="0.25">
      <c r="A301" s="414"/>
      <c r="B301" s="35" t="s">
        <v>168</v>
      </c>
      <c r="C301" s="36">
        <v>2250</v>
      </c>
      <c r="D301" s="36">
        <v>1808.99</v>
      </c>
      <c r="E301" s="36">
        <v>1809</v>
      </c>
      <c r="F301" s="37">
        <f t="shared" si="14"/>
        <v>80.400000000000006</v>
      </c>
    </row>
    <row r="302" spans="1:6" s="21" customFormat="1" ht="21" customHeight="1" x14ac:dyDescent="0.2">
      <c r="A302" s="366" t="s">
        <v>175</v>
      </c>
      <c r="B302" s="74" t="s">
        <v>165</v>
      </c>
      <c r="C302" s="95">
        <f>C303+C304+C305+C306</f>
        <v>25168</v>
      </c>
      <c r="D302" s="95">
        <f>D303+D304+D305+D306</f>
        <v>23209.989999999998</v>
      </c>
      <c r="E302" s="95">
        <f>E303+E304+E305+E306</f>
        <v>23210.32</v>
      </c>
      <c r="F302" s="76">
        <f t="shared" si="14"/>
        <v>92.221551176096625</v>
      </c>
    </row>
    <row r="303" spans="1:6" s="21" customFormat="1" ht="20.25" customHeight="1" x14ac:dyDescent="0.2">
      <c r="A303" s="367"/>
      <c r="B303" s="52" t="s">
        <v>166</v>
      </c>
      <c r="C303" s="96">
        <f t="shared" ref="C303:E306" si="15">C279+C263+C294+C289</f>
        <v>0</v>
      </c>
      <c r="D303" s="96">
        <f t="shared" si="15"/>
        <v>0</v>
      </c>
      <c r="E303" s="96">
        <f t="shared" si="15"/>
        <v>0</v>
      </c>
      <c r="F303" s="97"/>
    </row>
    <row r="304" spans="1:6" s="21" customFormat="1" ht="31.5" customHeight="1" x14ac:dyDescent="0.2">
      <c r="A304" s="367"/>
      <c r="B304" s="52" t="s">
        <v>167</v>
      </c>
      <c r="C304" s="96">
        <f t="shared" si="15"/>
        <v>6631.1</v>
      </c>
      <c r="D304" s="96">
        <f t="shared" si="15"/>
        <v>5751.3</v>
      </c>
      <c r="E304" s="96">
        <f t="shared" si="15"/>
        <v>5751.3</v>
      </c>
      <c r="F304" s="97">
        <f>E304/C304*100</f>
        <v>86.732216374357193</v>
      </c>
    </row>
    <row r="305" spans="1:20" s="21" customFormat="1" ht="20.25" customHeight="1" x14ac:dyDescent="0.2">
      <c r="A305" s="367"/>
      <c r="B305" s="52" t="s">
        <v>176</v>
      </c>
      <c r="C305" s="96">
        <f t="shared" si="15"/>
        <v>3620</v>
      </c>
      <c r="D305" s="96">
        <f t="shared" si="15"/>
        <v>3004</v>
      </c>
      <c r="E305" s="96">
        <f t="shared" si="15"/>
        <v>3004</v>
      </c>
      <c r="F305" s="97">
        <f>E305/C305*100</f>
        <v>82.983425414364646</v>
      </c>
    </row>
    <row r="306" spans="1:20" s="21" customFormat="1" ht="21.75" customHeight="1" thickBot="1" x14ac:dyDescent="0.25">
      <c r="A306" s="367"/>
      <c r="B306" s="58" t="s">
        <v>224</v>
      </c>
      <c r="C306" s="96">
        <f t="shared" si="15"/>
        <v>14916.9</v>
      </c>
      <c r="D306" s="96">
        <f t="shared" si="15"/>
        <v>14454.69</v>
      </c>
      <c r="E306" s="96">
        <f t="shared" si="15"/>
        <v>14455.02</v>
      </c>
      <c r="F306" s="80">
        <f>E306/C306*100</f>
        <v>96.903646199947715</v>
      </c>
    </row>
    <row r="307" spans="1:20" s="21" customFormat="1" ht="33" customHeight="1" thickTop="1" thickBot="1" x14ac:dyDescent="0.25">
      <c r="A307" s="411" t="s">
        <v>9</v>
      </c>
      <c r="B307" s="412"/>
      <c r="C307" s="412"/>
      <c r="D307" s="412"/>
      <c r="E307" s="412"/>
      <c r="F307" s="413"/>
      <c r="T307" s="21" t="s">
        <v>203</v>
      </c>
    </row>
    <row r="308" spans="1:20" s="98" customFormat="1" ht="21" customHeight="1" x14ac:dyDescent="0.2">
      <c r="A308" s="384" t="s">
        <v>317</v>
      </c>
      <c r="B308" s="49" t="s">
        <v>165</v>
      </c>
      <c r="C308" s="33">
        <f>SUM(C309:C312)</f>
        <v>493.3</v>
      </c>
      <c r="D308" s="33">
        <f>SUM(D309:D312)</f>
        <v>223.9</v>
      </c>
      <c r="E308" s="33">
        <f>SUM(E309:E312)</f>
        <v>223.9</v>
      </c>
      <c r="F308" s="34">
        <f>E308/C308*100</f>
        <v>45.38820190553416</v>
      </c>
    </row>
    <row r="309" spans="1:20" s="98" customFormat="1" ht="19.5" customHeight="1" x14ac:dyDescent="0.2">
      <c r="A309" s="378"/>
      <c r="B309" s="22" t="s">
        <v>166</v>
      </c>
      <c r="C309" s="68">
        <v>0</v>
      </c>
      <c r="D309" s="68">
        <v>0</v>
      </c>
      <c r="E309" s="68">
        <v>0</v>
      </c>
      <c r="F309" s="40"/>
    </row>
    <row r="310" spans="1:20" s="98" customFormat="1" ht="19.5" customHeight="1" x14ac:dyDescent="0.2">
      <c r="A310" s="378"/>
      <c r="B310" s="22" t="s">
        <v>167</v>
      </c>
      <c r="C310" s="68">
        <v>0</v>
      </c>
      <c r="D310" s="68">
        <v>0</v>
      </c>
      <c r="E310" s="68">
        <v>0</v>
      </c>
      <c r="F310" s="40"/>
    </row>
    <row r="311" spans="1:20" s="98" customFormat="1" ht="19.5" customHeight="1" x14ac:dyDescent="0.2">
      <c r="A311" s="378"/>
      <c r="B311" s="22" t="s">
        <v>176</v>
      </c>
      <c r="C311" s="68">
        <v>0</v>
      </c>
      <c r="D311" s="68">
        <v>0</v>
      </c>
      <c r="E311" s="68">
        <v>0</v>
      </c>
      <c r="F311" s="24"/>
    </row>
    <row r="312" spans="1:20" s="98" customFormat="1" ht="18.75" customHeight="1" thickBot="1" x14ac:dyDescent="0.25">
      <c r="A312" s="390"/>
      <c r="B312" s="35" t="s">
        <v>224</v>
      </c>
      <c r="C312" s="279">
        <v>493.3</v>
      </c>
      <c r="D312" s="279">
        <v>223.9</v>
      </c>
      <c r="E312" s="279">
        <v>223.9</v>
      </c>
      <c r="F312" s="37">
        <f>E312/C312*100</f>
        <v>45.38820190553416</v>
      </c>
    </row>
    <row r="313" spans="1:20" s="98" customFormat="1" ht="21" customHeight="1" x14ac:dyDescent="0.2">
      <c r="A313" s="384" t="s">
        <v>318</v>
      </c>
      <c r="B313" s="49" t="s">
        <v>165</v>
      </c>
      <c r="C313" s="33">
        <f>SUM(C314:C317)</f>
        <v>111.1</v>
      </c>
      <c r="D313" s="33">
        <f>SUM(D314:D317)</f>
        <v>111.1</v>
      </c>
      <c r="E313" s="33">
        <f>SUM(E314:E317)</f>
        <v>111.1</v>
      </c>
      <c r="F313" s="34">
        <f>E313/C313*100</f>
        <v>100</v>
      </c>
    </row>
    <row r="314" spans="1:20" s="98" customFormat="1" ht="19.5" customHeight="1" x14ac:dyDescent="0.2">
      <c r="A314" s="378"/>
      <c r="B314" s="22" t="s">
        <v>166</v>
      </c>
      <c r="C314" s="68">
        <v>0</v>
      </c>
      <c r="D314" s="68">
        <v>0</v>
      </c>
      <c r="E314" s="68">
        <v>0</v>
      </c>
      <c r="F314" s="40"/>
    </row>
    <row r="315" spans="1:20" s="98" customFormat="1" ht="19.5" customHeight="1" x14ac:dyDescent="0.2">
      <c r="A315" s="378"/>
      <c r="B315" s="22" t="s">
        <v>167</v>
      </c>
      <c r="C315" s="68">
        <v>0</v>
      </c>
      <c r="D315" s="68">
        <v>0</v>
      </c>
      <c r="E315" s="68">
        <v>0</v>
      </c>
      <c r="F315" s="40"/>
    </row>
    <row r="316" spans="1:20" s="98" customFormat="1" ht="19.5" customHeight="1" x14ac:dyDescent="0.2">
      <c r="A316" s="378"/>
      <c r="B316" s="22" t="s">
        <v>176</v>
      </c>
      <c r="C316" s="68">
        <v>0</v>
      </c>
      <c r="D316" s="68">
        <v>0</v>
      </c>
      <c r="E316" s="68">
        <v>0</v>
      </c>
      <c r="F316" s="24"/>
    </row>
    <row r="317" spans="1:20" s="98" customFormat="1" ht="18.75" customHeight="1" thickBot="1" x14ac:dyDescent="0.25">
      <c r="A317" s="390"/>
      <c r="B317" s="35" t="s">
        <v>224</v>
      </c>
      <c r="C317" s="279">
        <v>111.1</v>
      </c>
      <c r="D317" s="279">
        <v>111.1</v>
      </c>
      <c r="E317" s="279">
        <v>111.1</v>
      </c>
      <c r="F317" s="37">
        <f>E317/C317*100</f>
        <v>100</v>
      </c>
    </row>
    <row r="318" spans="1:20" s="21" customFormat="1" ht="21" customHeight="1" x14ac:dyDescent="0.2">
      <c r="A318" s="366" t="s">
        <v>175</v>
      </c>
      <c r="B318" s="74" t="s">
        <v>165</v>
      </c>
      <c r="C318" s="75">
        <f>C319+C320+C321+C322</f>
        <v>604.4</v>
      </c>
      <c r="D318" s="75">
        <f>D319+D320+D321+D322</f>
        <v>335</v>
      </c>
      <c r="E318" s="75">
        <f>E319+E320+E321+E322</f>
        <v>335</v>
      </c>
      <c r="F318" s="76">
        <f>E318/C318*100</f>
        <v>55.426869622766382</v>
      </c>
    </row>
    <row r="319" spans="1:20" s="21" customFormat="1" ht="20.25" customHeight="1" x14ac:dyDescent="0.2">
      <c r="A319" s="367"/>
      <c r="B319" s="52" t="s">
        <v>166</v>
      </c>
      <c r="C319" s="96">
        <f>C309</f>
        <v>0</v>
      </c>
      <c r="D319" s="96">
        <f>D309</f>
        <v>0</v>
      </c>
      <c r="E319" s="96">
        <f>E309</f>
        <v>0</v>
      </c>
      <c r="F319" s="54"/>
    </row>
    <row r="320" spans="1:20" s="21" customFormat="1" ht="31.5" customHeight="1" x14ac:dyDescent="0.2">
      <c r="A320" s="367"/>
      <c r="B320" s="52" t="s">
        <v>167</v>
      </c>
      <c r="C320" s="96">
        <f t="shared" ref="C320:E321" si="16">C310</f>
        <v>0</v>
      </c>
      <c r="D320" s="96">
        <f t="shared" si="16"/>
        <v>0</v>
      </c>
      <c r="E320" s="96">
        <f t="shared" si="16"/>
        <v>0</v>
      </c>
      <c r="F320" s="97"/>
    </row>
    <row r="321" spans="1:6" s="21" customFormat="1" ht="20.25" customHeight="1" x14ac:dyDescent="0.2">
      <c r="A321" s="367"/>
      <c r="B321" s="52" t="s">
        <v>176</v>
      </c>
      <c r="C321" s="96">
        <f t="shared" si="16"/>
        <v>0</v>
      </c>
      <c r="D321" s="96">
        <f t="shared" si="16"/>
        <v>0</v>
      </c>
      <c r="E321" s="96">
        <f>E311</f>
        <v>0</v>
      </c>
      <c r="F321" s="97"/>
    </row>
    <row r="322" spans="1:6" s="21" customFormat="1" ht="21" customHeight="1" thickBot="1" x14ac:dyDescent="0.25">
      <c r="A322" s="367"/>
      <c r="B322" s="55" t="s">
        <v>224</v>
      </c>
      <c r="C322" s="56">
        <f>C312+C317</f>
        <v>604.4</v>
      </c>
      <c r="D322" s="56">
        <f>D312+D317</f>
        <v>335</v>
      </c>
      <c r="E322" s="56">
        <f>E312+E317</f>
        <v>335</v>
      </c>
      <c r="F322" s="104">
        <f>E322/C322*100</f>
        <v>55.426869622766382</v>
      </c>
    </row>
    <row r="323" spans="1:6" s="21" customFormat="1" ht="38.25" customHeight="1" thickTop="1" thickBot="1" x14ac:dyDescent="0.25">
      <c r="A323" s="411" t="s">
        <v>10</v>
      </c>
      <c r="B323" s="412"/>
      <c r="C323" s="412"/>
      <c r="D323" s="412"/>
      <c r="E323" s="412"/>
      <c r="F323" s="413"/>
    </row>
    <row r="324" spans="1:6" s="21" customFormat="1" ht="21.75" customHeight="1" x14ac:dyDescent="0.2">
      <c r="A324" s="375" t="s">
        <v>319</v>
      </c>
      <c r="B324" s="108" t="s">
        <v>165</v>
      </c>
      <c r="C324" s="109">
        <f>SUM(C325:C328)</f>
        <v>0</v>
      </c>
      <c r="D324" s="109">
        <f>SUM(D325:D328)</f>
        <v>0</v>
      </c>
      <c r="E324" s="109">
        <f>SUM(E325:E328)</f>
        <v>0</v>
      </c>
      <c r="F324" s="115"/>
    </row>
    <row r="325" spans="1:6" s="21" customFormat="1" ht="15" customHeight="1" x14ac:dyDescent="0.2">
      <c r="A325" s="376"/>
      <c r="B325" s="11" t="s">
        <v>166</v>
      </c>
      <c r="C325" s="105">
        <v>0</v>
      </c>
      <c r="D325" s="105"/>
      <c r="E325" s="105"/>
      <c r="F325" s="13"/>
    </row>
    <row r="326" spans="1:6" s="21" customFormat="1" ht="15" customHeight="1" x14ac:dyDescent="0.2">
      <c r="A326" s="376"/>
      <c r="B326" s="11" t="s">
        <v>167</v>
      </c>
      <c r="C326" s="105">
        <v>0</v>
      </c>
      <c r="D326" s="105"/>
      <c r="E326" s="105"/>
      <c r="F326" s="13"/>
    </row>
    <row r="327" spans="1:6" s="21" customFormat="1" ht="15" customHeight="1" x14ac:dyDescent="0.2">
      <c r="A327" s="376"/>
      <c r="B327" s="11" t="s">
        <v>176</v>
      </c>
      <c r="C327" s="105">
        <v>0</v>
      </c>
      <c r="D327" s="105"/>
      <c r="E327" s="105"/>
      <c r="F327" s="13"/>
    </row>
    <row r="328" spans="1:6" s="21" customFormat="1" ht="18" customHeight="1" thickBot="1" x14ac:dyDescent="0.25">
      <c r="A328" s="377"/>
      <c r="B328" s="15" t="s">
        <v>224</v>
      </c>
      <c r="C328" s="111"/>
      <c r="D328" s="111"/>
      <c r="E328" s="111"/>
      <c r="F328" s="107"/>
    </row>
    <row r="329" spans="1:6" s="21" customFormat="1" ht="21.75" customHeight="1" x14ac:dyDescent="0.2">
      <c r="A329" s="375" t="s">
        <v>231</v>
      </c>
      <c r="B329" s="108" t="s">
        <v>165</v>
      </c>
      <c r="C329" s="109">
        <f>SUM(C330:C333)</f>
        <v>1671</v>
      </c>
      <c r="D329" s="109">
        <f>SUM(D330:D333)</f>
        <v>1671</v>
      </c>
      <c r="E329" s="109">
        <f>SUM(E330:E333)</f>
        <v>1671</v>
      </c>
      <c r="F329" s="103">
        <f>E329/C329*100</f>
        <v>100</v>
      </c>
    </row>
    <row r="330" spans="1:6" s="21" customFormat="1" ht="15" customHeight="1" x14ac:dyDescent="0.2">
      <c r="A330" s="376"/>
      <c r="B330" s="11" t="s">
        <v>166</v>
      </c>
      <c r="C330" s="105">
        <v>0</v>
      </c>
      <c r="D330" s="105">
        <v>0</v>
      </c>
      <c r="E330" s="105">
        <v>0</v>
      </c>
      <c r="F330" s="13"/>
    </row>
    <row r="331" spans="1:6" s="21" customFormat="1" ht="15" customHeight="1" x14ac:dyDescent="0.2">
      <c r="A331" s="376"/>
      <c r="B331" s="11" t="s">
        <v>167</v>
      </c>
      <c r="C331" s="105">
        <v>1600</v>
      </c>
      <c r="D331" s="105">
        <v>1600</v>
      </c>
      <c r="E331" s="105">
        <v>1600</v>
      </c>
      <c r="F331" s="13">
        <f>E331/C331*100</f>
        <v>100</v>
      </c>
    </row>
    <row r="332" spans="1:6" s="21" customFormat="1" ht="15" customHeight="1" x14ac:dyDescent="0.2">
      <c r="A332" s="376"/>
      <c r="B332" s="11" t="s">
        <v>176</v>
      </c>
      <c r="C332" s="105">
        <v>0</v>
      </c>
      <c r="D332" s="105">
        <v>0</v>
      </c>
      <c r="E332" s="105">
        <v>0</v>
      </c>
      <c r="F332" s="13"/>
    </row>
    <row r="333" spans="1:6" s="21" customFormat="1" ht="18.75" customHeight="1" thickBot="1" x14ac:dyDescent="0.25">
      <c r="A333" s="377"/>
      <c r="B333" s="15" t="s">
        <v>224</v>
      </c>
      <c r="C333" s="16">
        <v>71</v>
      </c>
      <c r="D333" s="16">
        <v>71</v>
      </c>
      <c r="E333" s="16">
        <v>71</v>
      </c>
      <c r="F333" s="45"/>
    </row>
    <row r="334" spans="1:6" s="21" customFormat="1" ht="21.75" customHeight="1" x14ac:dyDescent="0.2">
      <c r="A334" s="376" t="s">
        <v>116</v>
      </c>
      <c r="B334" s="101" t="s">
        <v>165</v>
      </c>
      <c r="C334" s="102">
        <f>SUM(C335:C338)</f>
        <v>130.19999999999999</v>
      </c>
      <c r="D334" s="102">
        <f>SUM(D335:D338)</f>
        <v>130.19999999999999</v>
      </c>
      <c r="E334" s="102">
        <f>SUM(E335:E338)</f>
        <v>130.19999999999999</v>
      </c>
      <c r="F334" s="103">
        <f>E334/C334*100</f>
        <v>100</v>
      </c>
    </row>
    <row r="335" spans="1:6" s="21" customFormat="1" ht="15" customHeight="1" x14ac:dyDescent="0.2">
      <c r="A335" s="376"/>
      <c r="B335" s="11" t="s">
        <v>166</v>
      </c>
      <c r="C335" s="105">
        <v>0</v>
      </c>
      <c r="D335" s="105">
        <v>0</v>
      </c>
      <c r="E335" s="105">
        <v>0</v>
      </c>
      <c r="F335" s="13"/>
    </row>
    <row r="336" spans="1:6" s="21" customFormat="1" ht="15" customHeight="1" x14ac:dyDescent="0.2">
      <c r="A336" s="376"/>
      <c r="B336" s="11" t="s">
        <v>167</v>
      </c>
      <c r="C336" s="105">
        <v>0</v>
      </c>
      <c r="D336" s="105">
        <v>0</v>
      </c>
      <c r="E336" s="105">
        <v>0</v>
      </c>
      <c r="F336" s="13"/>
    </row>
    <row r="337" spans="1:6" s="21" customFormat="1" ht="15" customHeight="1" x14ac:dyDescent="0.2">
      <c r="A337" s="376"/>
      <c r="B337" s="11" t="s">
        <v>176</v>
      </c>
      <c r="C337" s="105">
        <v>0</v>
      </c>
      <c r="D337" s="105">
        <v>0</v>
      </c>
      <c r="E337" s="105">
        <v>0</v>
      </c>
      <c r="F337" s="13"/>
    </row>
    <row r="338" spans="1:6" s="21" customFormat="1" ht="18" customHeight="1" thickBot="1" x14ac:dyDescent="0.25">
      <c r="A338" s="376"/>
      <c r="B338" s="106" t="s">
        <v>224</v>
      </c>
      <c r="C338" s="110">
        <v>130.19999999999999</v>
      </c>
      <c r="D338" s="110">
        <v>130.19999999999999</v>
      </c>
      <c r="E338" s="110">
        <v>130.19999999999999</v>
      </c>
      <c r="F338" s="17">
        <f>E338/C338*100</f>
        <v>100</v>
      </c>
    </row>
    <row r="339" spans="1:6" s="21" customFormat="1" ht="21.75" customHeight="1" x14ac:dyDescent="0.2">
      <c r="A339" s="375" t="s">
        <v>204</v>
      </c>
      <c r="B339" s="108" t="s">
        <v>165</v>
      </c>
      <c r="C339" s="109">
        <f>SUM(C340:C343)</f>
        <v>0</v>
      </c>
      <c r="D339" s="109">
        <v>0</v>
      </c>
      <c r="E339" s="109">
        <v>0</v>
      </c>
      <c r="F339" s="103"/>
    </row>
    <row r="340" spans="1:6" s="21" customFormat="1" ht="15" customHeight="1" x14ac:dyDescent="0.2">
      <c r="A340" s="376"/>
      <c r="B340" s="11" t="s">
        <v>166</v>
      </c>
      <c r="C340" s="105">
        <v>0</v>
      </c>
      <c r="D340" s="105">
        <v>0</v>
      </c>
      <c r="E340" s="105">
        <v>0</v>
      </c>
      <c r="F340" s="13"/>
    </row>
    <row r="341" spans="1:6" s="21" customFormat="1" ht="15" customHeight="1" x14ac:dyDescent="0.2">
      <c r="A341" s="376"/>
      <c r="B341" s="11" t="s">
        <v>167</v>
      </c>
      <c r="C341" s="105">
        <v>0</v>
      </c>
      <c r="D341" s="105">
        <v>0</v>
      </c>
      <c r="E341" s="105">
        <v>0</v>
      </c>
      <c r="F341" s="13"/>
    </row>
    <row r="342" spans="1:6" s="21" customFormat="1" ht="15" customHeight="1" x14ac:dyDescent="0.2">
      <c r="A342" s="376"/>
      <c r="B342" s="11" t="s">
        <v>176</v>
      </c>
      <c r="C342" s="105">
        <v>0</v>
      </c>
      <c r="D342" s="105">
        <v>0</v>
      </c>
      <c r="E342" s="105">
        <v>0</v>
      </c>
      <c r="F342" s="13"/>
    </row>
    <row r="343" spans="1:6" s="21" customFormat="1" ht="16.5" customHeight="1" thickBot="1" x14ac:dyDescent="0.25">
      <c r="A343" s="377"/>
      <c r="B343" s="15" t="s">
        <v>224</v>
      </c>
      <c r="C343" s="111">
        <v>0</v>
      </c>
      <c r="D343" s="111">
        <v>0</v>
      </c>
      <c r="E343" s="111">
        <v>0</v>
      </c>
      <c r="F343" s="112"/>
    </row>
    <row r="344" spans="1:6" s="21" customFormat="1" ht="21.75" customHeight="1" x14ac:dyDescent="0.2">
      <c r="A344" s="376" t="s">
        <v>205</v>
      </c>
      <c r="B344" s="101" t="s">
        <v>165</v>
      </c>
      <c r="C344" s="102">
        <f>SUM(C345:C348)</f>
        <v>0</v>
      </c>
      <c r="D344" s="102">
        <f>SUM(D345:D348)</f>
        <v>0</v>
      </c>
      <c r="E344" s="102">
        <f>SUM(E345:E348)</f>
        <v>0</v>
      </c>
      <c r="F344" s="103"/>
    </row>
    <row r="345" spans="1:6" s="21" customFormat="1" ht="15" customHeight="1" x14ac:dyDescent="0.2">
      <c r="A345" s="376"/>
      <c r="B345" s="11" t="s">
        <v>166</v>
      </c>
      <c r="C345" s="105"/>
      <c r="D345" s="105"/>
      <c r="E345" s="105"/>
      <c r="F345" s="13"/>
    </row>
    <row r="346" spans="1:6" s="21" customFormat="1" ht="15" customHeight="1" x14ac:dyDescent="0.2">
      <c r="A346" s="376"/>
      <c r="B346" s="11" t="s">
        <v>167</v>
      </c>
      <c r="C346" s="105"/>
      <c r="D346" s="105"/>
      <c r="E346" s="105"/>
      <c r="F346" s="13"/>
    </row>
    <row r="347" spans="1:6" s="21" customFormat="1" ht="15" customHeight="1" x14ac:dyDescent="0.2">
      <c r="A347" s="376"/>
      <c r="B347" s="11" t="s">
        <v>176</v>
      </c>
      <c r="C347" s="105"/>
      <c r="D347" s="105"/>
      <c r="E347" s="105"/>
      <c r="F347" s="13"/>
    </row>
    <row r="348" spans="1:6" s="21" customFormat="1" ht="17.25" customHeight="1" thickBot="1" x14ac:dyDescent="0.25">
      <c r="A348" s="376"/>
      <c r="B348" s="11" t="s">
        <v>224</v>
      </c>
      <c r="C348" s="105"/>
      <c r="D348" s="105"/>
      <c r="E348" s="105"/>
      <c r="F348" s="113"/>
    </row>
    <row r="349" spans="1:6" s="98" customFormat="1" ht="21" customHeight="1" x14ac:dyDescent="0.2">
      <c r="A349" s="375" t="s">
        <v>320</v>
      </c>
      <c r="B349" s="114" t="s">
        <v>165</v>
      </c>
      <c r="C349" s="109">
        <f>SUM(C350:C353)</f>
        <v>41486.1</v>
      </c>
      <c r="D349" s="109">
        <f>SUM(D350:D353)</f>
        <v>37768.5</v>
      </c>
      <c r="E349" s="109">
        <f>SUM(E350:E353)</f>
        <v>37768.5</v>
      </c>
      <c r="F349" s="115">
        <f>E349/C349*100</f>
        <v>91.038926290974572</v>
      </c>
    </row>
    <row r="350" spans="1:6" s="98" customFormat="1" ht="19.5" customHeight="1" x14ac:dyDescent="0.2">
      <c r="A350" s="376"/>
      <c r="B350" s="11" t="s">
        <v>166</v>
      </c>
      <c r="C350" s="12">
        <f>C355</f>
        <v>10000</v>
      </c>
      <c r="D350" s="12">
        <f>D355</f>
        <v>10000</v>
      </c>
      <c r="E350" s="12">
        <f>E355</f>
        <v>10000</v>
      </c>
      <c r="F350" s="48"/>
    </row>
    <row r="351" spans="1:6" s="98" customFormat="1" ht="19.5" customHeight="1" x14ac:dyDescent="0.2">
      <c r="A351" s="376"/>
      <c r="B351" s="11" t="s">
        <v>167</v>
      </c>
      <c r="C351" s="12">
        <f>C356+C359</f>
        <v>29700</v>
      </c>
      <c r="D351" s="12">
        <f>D356+D359</f>
        <v>26086.3</v>
      </c>
      <c r="E351" s="12">
        <f>E356+E359</f>
        <v>26086.3</v>
      </c>
      <c r="F351" s="13">
        <f>E351/C351*100</f>
        <v>87.832659932659922</v>
      </c>
    </row>
    <row r="352" spans="1:6" s="98" customFormat="1" ht="19.5" customHeight="1" x14ac:dyDescent="0.2">
      <c r="A352" s="376"/>
      <c r="B352" s="11" t="s">
        <v>176</v>
      </c>
      <c r="C352" s="12">
        <v>0</v>
      </c>
      <c r="D352" s="12">
        <v>0</v>
      </c>
      <c r="E352" s="12">
        <v>0</v>
      </c>
      <c r="F352" s="13"/>
    </row>
    <row r="353" spans="1:6" s="98" customFormat="1" ht="15.75" customHeight="1" thickBot="1" x14ac:dyDescent="0.25">
      <c r="A353" s="376"/>
      <c r="B353" s="15" t="s">
        <v>224</v>
      </c>
      <c r="C353" s="12">
        <f>C357+C360</f>
        <v>1786.1</v>
      </c>
      <c r="D353" s="110">
        <f>D357+D360</f>
        <v>1682.2</v>
      </c>
      <c r="E353" s="110">
        <f>E357+E360</f>
        <v>1682.2</v>
      </c>
      <c r="F353" s="17">
        <f>E353/C353*100</f>
        <v>94.182856502995364</v>
      </c>
    </row>
    <row r="354" spans="1:6" s="21" customFormat="1" ht="15.75" customHeight="1" x14ac:dyDescent="0.2">
      <c r="A354" s="384" t="s">
        <v>232</v>
      </c>
      <c r="B354" s="28" t="s">
        <v>165</v>
      </c>
      <c r="C354" s="33">
        <f>SUM(C355:C357)</f>
        <v>41109.1</v>
      </c>
      <c r="D354" s="33">
        <f>SUM(D355:D357)</f>
        <v>37391.5</v>
      </c>
      <c r="E354" s="33">
        <f>SUM(E355:E357)</f>
        <v>37391.5</v>
      </c>
      <c r="F354" s="27">
        <f>E354/C354*100</f>
        <v>90.956746803019286</v>
      </c>
    </row>
    <row r="355" spans="1:6" s="21" customFormat="1" ht="15.75" customHeight="1" x14ac:dyDescent="0.2">
      <c r="A355" s="378"/>
      <c r="B355" s="41" t="s">
        <v>166</v>
      </c>
      <c r="C355" s="271">
        <v>10000</v>
      </c>
      <c r="D355" s="271">
        <v>10000</v>
      </c>
      <c r="E355" s="271">
        <v>10000</v>
      </c>
      <c r="F355" s="27"/>
    </row>
    <row r="356" spans="1:6" s="21" customFormat="1" ht="15" customHeight="1" x14ac:dyDescent="0.2">
      <c r="A356" s="383"/>
      <c r="B356" s="22" t="s">
        <v>167</v>
      </c>
      <c r="C356" s="46">
        <v>29700</v>
      </c>
      <c r="D356" s="46">
        <v>26086.3</v>
      </c>
      <c r="E356" s="46">
        <v>26086.3</v>
      </c>
      <c r="F356" s="24">
        <f>E356/C356*100</f>
        <v>87.832659932659922</v>
      </c>
    </row>
    <row r="357" spans="1:6" s="21" customFormat="1" ht="39.75" customHeight="1" x14ac:dyDescent="0.2">
      <c r="A357" s="365"/>
      <c r="B357" s="22" t="s">
        <v>206</v>
      </c>
      <c r="C357" s="30">
        <v>1409.1</v>
      </c>
      <c r="D357" s="23">
        <v>1305.2</v>
      </c>
      <c r="E357" s="23">
        <v>1305.2</v>
      </c>
      <c r="F357" s="24">
        <f>E357/C357*100</f>
        <v>92.626499183876248</v>
      </c>
    </row>
    <row r="358" spans="1:6" s="21" customFormat="1" ht="16.5" customHeight="1" x14ac:dyDescent="0.2">
      <c r="A358" s="364" t="s">
        <v>117</v>
      </c>
      <c r="B358" s="28" t="s">
        <v>165</v>
      </c>
      <c r="C358" s="26">
        <f>SUM(C359:C360)</f>
        <v>377</v>
      </c>
      <c r="D358" s="26">
        <f>SUM(D359:D360)</f>
        <v>377</v>
      </c>
      <c r="E358" s="26">
        <f>SUM(E359:E360)</f>
        <v>377</v>
      </c>
      <c r="F358" s="39"/>
    </row>
    <row r="359" spans="1:6" s="21" customFormat="1" ht="15" customHeight="1" x14ac:dyDescent="0.2">
      <c r="A359" s="383"/>
      <c r="B359" s="22" t="s">
        <v>167</v>
      </c>
      <c r="C359" s="46">
        <v>0</v>
      </c>
      <c r="D359" s="46">
        <v>0</v>
      </c>
      <c r="E359" s="46">
        <v>0</v>
      </c>
      <c r="F359" s="24"/>
    </row>
    <row r="360" spans="1:6" s="21" customFormat="1" ht="39.75" customHeight="1" thickBot="1" x14ac:dyDescent="0.25">
      <c r="A360" s="365"/>
      <c r="B360" s="22" t="s">
        <v>206</v>
      </c>
      <c r="C360" s="23">
        <v>377</v>
      </c>
      <c r="D360" s="23">
        <v>377</v>
      </c>
      <c r="E360" s="23">
        <v>377</v>
      </c>
      <c r="F360" s="24"/>
    </row>
    <row r="361" spans="1:6" s="21" customFormat="1" ht="21" customHeight="1" x14ac:dyDescent="0.2">
      <c r="A361" s="366" t="s">
        <v>175</v>
      </c>
      <c r="B361" s="74" t="s">
        <v>165</v>
      </c>
      <c r="C361" s="95">
        <f>C362+C363+C364+C365</f>
        <v>43287.3</v>
      </c>
      <c r="D361" s="75">
        <f>D362+D363+D364+D365</f>
        <v>39569.700000000004</v>
      </c>
      <c r="E361" s="75">
        <f>E362+E363+E364+E365</f>
        <v>39569.700000000004</v>
      </c>
      <c r="F361" s="116">
        <f>E361/C361*100</f>
        <v>91.411799765751155</v>
      </c>
    </row>
    <row r="362" spans="1:6" s="21" customFormat="1" ht="20.25" customHeight="1" x14ac:dyDescent="0.2">
      <c r="A362" s="367"/>
      <c r="B362" s="52" t="s">
        <v>166</v>
      </c>
      <c r="C362" s="53">
        <f>C350+C345+C340+C335+C330+C325</f>
        <v>10000</v>
      </c>
      <c r="D362" s="53">
        <f>D350+D345+D340+D335+D330+D325</f>
        <v>10000</v>
      </c>
      <c r="E362" s="53">
        <f>E350+E345+E340+E335+E330+E325</f>
        <v>10000</v>
      </c>
      <c r="F362" s="97"/>
    </row>
    <row r="363" spans="1:6" s="21" customFormat="1" ht="31.5" customHeight="1" x14ac:dyDescent="0.2">
      <c r="A363" s="367"/>
      <c r="B363" s="52" t="s">
        <v>167</v>
      </c>
      <c r="C363" s="53">
        <f t="shared" ref="C363:E365" si="17">C351+C346+C341+C336+C331+C326</f>
        <v>31300</v>
      </c>
      <c r="D363" s="53">
        <f t="shared" si="17"/>
        <v>27686.3</v>
      </c>
      <c r="E363" s="53">
        <f t="shared" si="17"/>
        <v>27686.3</v>
      </c>
      <c r="F363" s="97">
        <f>E363/C363*100</f>
        <v>88.454632587859422</v>
      </c>
    </row>
    <row r="364" spans="1:6" s="21" customFormat="1" ht="20.25" customHeight="1" x14ac:dyDescent="0.2">
      <c r="A364" s="367"/>
      <c r="B364" s="52" t="s">
        <v>176</v>
      </c>
      <c r="C364" s="53">
        <f t="shared" si="17"/>
        <v>0</v>
      </c>
      <c r="D364" s="53">
        <f t="shared" si="17"/>
        <v>0</v>
      </c>
      <c r="E364" s="53">
        <f t="shared" si="17"/>
        <v>0</v>
      </c>
      <c r="F364" s="117"/>
    </row>
    <row r="365" spans="1:6" s="21" customFormat="1" ht="21" customHeight="1" thickBot="1" x14ac:dyDescent="0.25">
      <c r="A365" s="367"/>
      <c r="B365" s="55" t="s">
        <v>226</v>
      </c>
      <c r="C365" s="53">
        <f t="shared" si="17"/>
        <v>1987.3</v>
      </c>
      <c r="D365" s="53">
        <f t="shared" si="17"/>
        <v>1883.4</v>
      </c>
      <c r="E365" s="53">
        <f t="shared" si="17"/>
        <v>1883.4</v>
      </c>
      <c r="F365" s="104">
        <f>E365/C365*100</f>
        <v>94.771800935943247</v>
      </c>
    </row>
    <row r="366" spans="1:6" s="21" customFormat="1" ht="32.25" customHeight="1" thickTop="1" thickBot="1" x14ac:dyDescent="0.25">
      <c r="A366" s="411" t="s">
        <v>207</v>
      </c>
      <c r="B366" s="412"/>
      <c r="C366" s="412"/>
      <c r="D366" s="412"/>
      <c r="E366" s="412"/>
      <c r="F366" s="413"/>
    </row>
    <row r="367" spans="1:6" s="98" customFormat="1" ht="21" customHeight="1" x14ac:dyDescent="0.2">
      <c r="A367" s="375" t="s">
        <v>208</v>
      </c>
      <c r="B367" s="7" t="s">
        <v>165</v>
      </c>
      <c r="C367" s="8">
        <f>SUM(C368:C371)</f>
        <v>136262.29999999999</v>
      </c>
      <c r="D367" s="8">
        <f>SUM(D368:D371)</f>
        <v>130308</v>
      </c>
      <c r="E367" s="8">
        <f>SUM(E368:E371)</f>
        <v>130308</v>
      </c>
      <c r="F367" s="417" t="s">
        <v>163</v>
      </c>
    </row>
    <row r="368" spans="1:6" s="98" customFormat="1" ht="19.5" customHeight="1" x14ac:dyDescent="0.2">
      <c r="A368" s="376"/>
      <c r="B368" s="11" t="s">
        <v>166</v>
      </c>
      <c r="C368" s="62">
        <v>0</v>
      </c>
      <c r="D368" s="62">
        <v>0</v>
      </c>
      <c r="E368" s="62">
        <v>0</v>
      </c>
      <c r="F368" s="418"/>
    </row>
    <row r="369" spans="1:6" s="98" customFormat="1" ht="19.5" customHeight="1" x14ac:dyDescent="0.2">
      <c r="A369" s="376"/>
      <c r="B369" s="11" t="s">
        <v>167</v>
      </c>
      <c r="C369" s="12">
        <f>C373</f>
        <v>68307.8</v>
      </c>
      <c r="D369" s="62">
        <f>D373</f>
        <v>68307.8</v>
      </c>
      <c r="E369" s="62">
        <f>E373</f>
        <v>68307.8</v>
      </c>
      <c r="F369" s="418"/>
    </row>
    <row r="370" spans="1:6" s="98" customFormat="1" ht="19.5" customHeight="1" x14ac:dyDescent="0.2">
      <c r="A370" s="376"/>
      <c r="B370" s="11" t="s">
        <v>176</v>
      </c>
      <c r="C370" s="62">
        <v>0</v>
      </c>
      <c r="D370" s="62">
        <v>0</v>
      </c>
      <c r="E370" s="62">
        <v>0</v>
      </c>
      <c r="F370" s="418"/>
    </row>
    <row r="371" spans="1:6" s="98" customFormat="1" ht="18" customHeight="1" thickBot="1" x14ac:dyDescent="0.25">
      <c r="A371" s="376"/>
      <c r="B371" s="15" t="s">
        <v>225</v>
      </c>
      <c r="C371" s="71">
        <f>C374+C376</f>
        <v>67954.5</v>
      </c>
      <c r="D371" s="118">
        <f>D374+D376</f>
        <v>62000.2</v>
      </c>
      <c r="E371" s="118">
        <f>E374+E376</f>
        <v>62000.2</v>
      </c>
      <c r="F371" s="419"/>
    </row>
    <row r="372" spans="1:6" s="21" customFormat="1" ht="16.5" customHeight="1" x14ac:dyDescent="0.2">
      <c r="A372" s="384" t="s">
        <v>209</v>
      </c>
      <c r="B372" s="28" t="s">
        <v>165</v>
      </c>
      <c r="C372" s="33">
        <f>SUM(C373:C374)</f>
        <v>87086.8</v>
      </c>
      <c r="D372" s="33">
        <f>SUM(D373:D374)</f>
        <v>86338.1</v>
      </c>
      <c r="E372" s="33">
        <f>SUM(E373:E374)</f>
        <v>86338.1</v>
      </c>
      <c r="F372" s="27">
        <f t="shared" ref="F372:F377" si="18">E372/C372*100</f>
        <v>99.140283027967499</v>
      </c>
    </row>
    <row r="373" spans="1:6" s="21" customFormat="1" ht="66" customHeight="1" x14ac:dyDescent="0.2">
      <c r="A373" s="383"/>
      <c r="B373" s="22" t="s">
        <v>167</v>
      </c>
      <c r="C373" s="46">
        <v>68307.8</v>
      </c>
      <c r="D373" s="46">
        <v>68307.8</v>
      </c>
      <c r="E373" s="46">
        <v>68307.8</v>
      </c>
      <c r="F373" s="415" t="s">
        <v>321</v>
      </c>
    </row>
    <row r="374" spans="1:6" s="21" customFormat="1" ht="71.25" customHeight="1" x14ac:dyDescent="0.2">
      <c r="A374" s="383"/>
      <c r="B374" s="22" t="s">
        <v>169</v>
      </c>
      <c r="C374" s="30">
        <v>18779</v>
      </c>
      <c r="D374" s="23">
        <v>18030.3</v>
      </c>
      <c r="E374" s="23">
        <v>18030.3</v>
      </c>
      <c r="F374" s="416"/>
    </row>
    <row r="375" spans="1:6" s="21" customFormat="1" ht="16.5" customHeight="1" x14ac:dyDescent="0.2">
      <c r="A375" s="364" t="s">
        <v>210</v>
      </c>
      <c r="B375" s="28" t="s">
        <v>165</v>
      </c>
      <c r="C375" s="26">
        <f>SUM(C376:C376)</f>
        <v>49175.5</v>
      </c>
      <c r="D375" s="26">
        <f>SUM(D376:D376)</f>
        <v>43969.9</v>
      </c>
      <c r="E375" s="26">
        <f>SUM(E376:E376)</f>
        <v>43969.9</v>
      </c>
      <c r="F375" s="27">
        <f t="shared" si="18"/>
        <v>89.414240831308277</v>
      </c>
    </row>
    <row r="376" spans="1:6" s="21" customFormat="1" ht="70.5" customHeight="1" thickBot="1" x14ac:dyDescent="0.25">
      <c r="A376" s="414"/>
      <c r="B376" s="22" t="s">
        <v>169</v>
      </c>
      <c r="C376" s="23">
        <v>49175.5</v>
      </c>
      <c r="D376" s="23">
        <v>43969.9</v>
      </c>
      <c r="E376" s="23">
        <v>43969.9</v>
      </c>
      <c r="F376" s="280" t="s">
        <v>322</v>
      </c>
    </row>
    <row r="377" spans="1:6" s="98" customFormat="1" ht="21" customHeight="1" x14ac:dyDescent="0.2">
      <c r="A377" s="375" t="s">
        <v>211</v>
      </c>
      <c r="B377" s="7" t="s">
        <v>165</v>
      </c>
      <c r="C377" s="8">
        <f>SUM(C378:C381)</f>
        <v>25475</v>
      </c>
      <c r="D377" s="8">
        <f>SUM(D378:D381)</f>
        <v>0</v>
      </c>
      <c r="E377" s="8">
        <f>SUM(E378:E381)</f>
        <v>0</v>
      </c>
      <c r="F377" s="9">
        <f t="shared" si="18"/>
        <v>0</v>
      </c>
    </row>
    <row r="378" spans="1:6" s="98" customFormat="1" ht="19.5" customHeight="1" x14ac:dyDescent="0.2">
      <c r="A378" s="376"/>
      <c r="B378" s="11" t="s">
        <v>166</v>
      </c>
      <c r="C378" s="12">
        <v>0</v>
      </c>
      <c r="D378" s="12">
        <v>0</v>
      </c>
      <c r="E378" s="12">
        <v>0</v>
      </c>
      <c r="F378" s="48"/>
    </row>
    <row r="379" spans="1:6" s="98" customFormat="1" ht="19.5" customHeight="1" x14ac:dyDescent="0.2">
      <c r="A379" s="376"/>
      <c r="B379" s="11" t="s">
        <v>167</v>
      </c>
      <c r="C379" s="12">
        <v>0</v>
      </c>
      <c r="D379" s="12">
        <v>0</v>
      </c>
      <c r="E379" s="12">
        <v>0</v>
      </c>
      <c r="F379" s="48"/>
    </row>
    <row r="380" spans="1:6" s="98" customFormat="1" ht="19.5" customHeight="1" x14ac:dyDescent="0.2">
      <c r="A380" s="376"/>
      <c r="B380" s="11" t="s">
        <v>176</v>
      </c>
      <c r="C380" s="12">
        <v>0</v>
      </c>
      <c r="D380" s="12">
        <v>0</v>
      </c>
      <c r="E380" s="12">
        <v>0</v>
      </c>
      <c r="F380" s="13"/>
    </row>
    <row r="381" spans="1:6" s="98" customFormat="1" ht="17.25" customHeight="1" thickBot="1" x14ac:dyDescent="0.25">
      <c r="A381" s="376"/>
      <c r="B381" s="15" t="s">
        <v>225</v>
      </c>
      <c r="C381" s="12">
        <f>C383+C385</f>
        <v>25475</v>
      </c>
      <c r="D381" s="12">
        <f>D385</f>
        <v>0</v>
      </c>
      <c r="E381" s="12">
        <f>E385</f>
        <v>0</v>
      </c>
      <c r="F381" s="17">
        <f>E381/C381*100</f>
        <v>0</v>
      </c>
    </row>
    <row r="382" spans="1:6" s="21" customFormat="1" ht="16.5" customHeight="1" x14ac:dyDescent="0.2">
      <c r="A382" s="384" t="s">
        <v>118</v>
      </c>
      <c r="B382" s="28" t="s">
        <v>165</v>
      </c>
      <c r="C382" s="33">
        <f>SUM(C383:C383)</f>
        <v>19294</v>
      </c>
      <c r="D382" s="33">
        <f>SUM(D383:D383)</f>
        <v>0</v>
      </c>
      <c r="E382" s="33">
        <f>SUM(E383:E383)</f>
        <v>0</v>
      </c>
      <c r="F382" s="39"/>
    </row>
    <row r="383" spans="1:6" s="21" customFormat="1" ht="36.75" customHeight="1" x14ac:dyDescent="0.2">
      <c r="A383" s="365"/>
      <c r="B383" s="22" t="s">
        <v>169</v>
      </c>
      <c r="C383" s="23">
        <v>19294</v>
      </c>
      <c r="D383" s="23"/>
      <c r="E383" s="23"/>
      <c r="F383" s="280" t="s">
        <v>323</v>
      </c>
    </row>
    <row r="384" spans="1:6" s="21" customFormat="1" ht="16.5" customHeight="1" x14ac:dyDescent="0.2">
      <c r="A384" s="378" t="s">
        <v>212</v>
      </c>
      <c r="B384" s="28" t="s">
        <v>165</v>
      </c>
      <c r="C384" s="19">
        <f>SUM(C385:C385)</f>
        <v>6181</v>
      </c>
      <c r="D384" s="19">
        <f>SUM(D385:D385)</f>
        <v>0</v>
      </c>
      <c r="E384" s="19">
        <f>SUM(E385:E385)</f>
        <v>0</v>
      </c>
      <c r="F384" s="39"/>
    </row>
    <row r="385" spans="1:6" s="21" customFormat="1" ht="27.75" customHeight="1" thickBot="1" x14ac:dyDescent="0.25">
      <c r="A385" s="365"/>
      <c r="B385" s="22" t="s">
        <v>169</v>
      </c>
      <c r="C385" s="30">
        <v>6181</v>
      </c>
      <c r="D385" s="23"/>
      <c r="E385" s="23"/>
      <c r="F385" s="119" t="s">
        <v>324</v>
      </c>
    </row>
    <row r="386" spans="1:6" s="98" customFormat="1" ht="21" customHeight="1" x14ac:dyDescent="0.2">
      <c r="A386" s="375" t="s">
        <v>213</v>
      </c>
      <c r="B386" s="7" t="s">
        <v>165</v>
      </c>
      <c r="C386" s="8">
        <f>SUM(C387:C390)</f>
        <v>211.9</v>
      </c>
      <c r="D386" s="8">
        <f>SUM(D387:D390)</f>
        <v>211.9</v>
      </c>
      <c r="E386" s="8">
        <f>SUM(E387:E390)</f>
        <v>211.9</v>
      </c>
      <c r="F386" s="9">
        <f>E386/C386*100</f>
        <v>100</v>
      </c>
    </row>
    <row r="387" spans="1:6" s="98" customFormat="1" ht="19.5" customHeight="1" x14ac:dyDescent="0.2">
      <c r="A387" s="376"/>
      <c r="B387" s="11" t="s">
        <v>166</v>
      </c>
      <c r="C387" s="12">
        <v>0</v>
      </c>
      <c r="D387" s="12">
        <v>0</v>
      </c>
      <c r="E387" s="12">
        <v>0</v>
      </c>
      <c r="F387" s="48"/>
    </row>
    <row r="388" spans="1:6" s="98" customFormat="1" ht="21" customHeight="1" x14ac:dyDescent="0.2">
      <c r="A388" s="376"/>
      <c r="B388" s="11" t="s">
        <v>167</v>
      </c>
      <c r="C388" s="12">
        <f>C392</f>
        <v>171.9</v>
      </c>
      <c r="D388" s="12">
        <f>D392</f>
        <v>171.9</v>
      </c>
      <c r="E388" s="12">
        <f>E392</f>
        <v>171.9</v>
      </c>
      <c r="F388" s="48"/>
    </row>
    <row r="389" spans="1:6" s="98" customFormat="1" ht="19.5" customHeight="1" x14ac:dyDescent="0.2">
      <c r="A389" s="376"/>
      <c r="B389" s="11" t="s">
        <v>176</v>
      </c>
      <c r="C389" s="12">
        <v>0</v>
      </c>
      <c r="D389" s="12">
        <v>0</v>
      </c>
      <c r="E389" s="12">
        <v>0</v>
      </c>
      <c r="F389" s="13"/>
    </row>
    <row r="390" spans="1:6" s="98" customFormat="1" ht="21" customHeight="1" thickBot="1" x14ac:dyDescent="0.25">
      <c r="A390" s="376"/>
      <c r="B390" s="15" t="s">
        <v>225</v>
      </c>
      <c r="C390" s="12">
        <f>C393</f>
        <v>40</v>
      </c>
      <c r="D390" s="12">
        <f>D393</f>
        <v>40</v>
      </c>
      <c r="E390" s="12">
        <f>E393</f>
        <v>40</v>
      </c>
      <c r="F390" s="17">
        <f>E390/C390*100</f>
        <v>100</v>
      </c>
    </row>
    <row r="391" spans="1:6" s="21" customFormat="1" ht="16.5" customHeight="1" x14ac:dyDescent="0.2">
      <c r="A391" s="384" t="s">
        <v>42</v>
      </c>
      <c r="B391" s="28" t="s">
        <v>165</v>
      </c>
      <c r="C391" s="33">
        <f>SUM(C392:C393)</f>
        <v>211.9</v>
      </c>
      <c r="D391" s="33">
        <f>SUM(D392:D393)</f>
        <v>211.9</v>
      </c>
      <c r="E391" s="33">
        <f>SUM(E392:E393)</f>
        <v>211.9</v>
      </c>
      <c r="F391" s="27">
        <f>E391/C391*100</f>
        <v>100</v>
      </c>
    </row>
    <row r="392" spans="1:6" s="21" customFormat="1" ht="16.5" customHeight="1" x14ac:dyDescent="0.2">
      <c r="A392" s="378"/>
      <c r="B392" s="22" t="s">
        <v>167</v>
      </c>
      <c r="C392" s="46">
        <v>171.9</v>
      </c>
      <c r="D392" s="46">
        <v>171.9</v>
      </c>
      <c r="E392" s="46">
        <v>171.9</v>
      </c>
      <c r="F392" s="24">
        <f>E392/C392*100</f>
        <v>100</v>
      </c>
    </row>
    <row r="393" spans="1:6" s="21" customFormat="1" ht="26.25" customHeight="1" thickBot="1" x14ac:dyDescent="0.25">
      <c r="A393" s="383"/>
      <c r="B393" s="22" t="s">
        <v>169</v>
      </c>
      <c r="C393" s="46">
        <v>40</v>
      </c>
      <c r="D393" s="46">
        <v>40</v>
      </c>
      <c r="E393" s="46">
        <v>40</v>
      </c>
      <c r="F393" s="24">
        <f>E393/C393*100</f>
        <v>100</v>
      </c>
    </row>
    <row r="394" spans="1:6" s="21" customFormat="1" ht="21" customHeight="1" x14ac:dyDescent="0.2">
      <c r="A394" s="366" t="s">
        <v>175</v>
      </c>
      <c r="B394" s="74" t="s">
        <v>165</v>
      </c>
      <c r="C394" s="95">
        <f>SUM(C395:C398)</f>
        <v>161949.20000000001</v>
      </c>
      <c r="D394" s="95">
        <f>D395+D396+D397+D398</f>
        <v>130519.9</v>
      </c>
      <c r="E394" s="95">
        <f>E395+E396+E397+E398</f>
        <v>130519.9</v>
      </c>
      <c r="F394" s="76">
        <f>E394/C394*100</f>
        <v>80.593111914106387</v>
      </c>
    </row>
    <row r="395" spans="1:6" s="21" customFormat="1" ht="20.25" customHeight="1" x14ac:dyDescent="0.2">
      <c r="A395" s="367"/>
      <c r="B395" s="52" t="s">
        <v>166</v>
      </c>
      <c r="C395" s="53">
        <f t="shared" ref="C395:E396" si="19">C368+C378+C387</f>
        <v>0</v>
      </c>
      <c r="D395" s="53">
        <f t="shared" si="19"/>
        <v>0</v>
      </c>
      <c r="E395" s="53">
        <f t="shared" si="19"/>
        <v>0</v>
      </c>
      <c r="F395" s="54"/>
    </row>
    <row r="396" spans="1:6" s="21" customFormat="1" ht="31.5" customHeight="1" x14ac:dyDescent="0.2">
      <c r="A396" s="367"/>
      <c r="B396" s="52" t="s">
        <v>167</v>
      </c>
      <c r="C396" s="53">
        <f>C369+C379+C388</f>
        <v>68479.7</v>
      </c>
      <c r="D396" s="53">
        <f t="shared" si="19"/>
        <v>68479.7</v>
      </c>
      <c r="E396" s="53">
        <f t="shared" si="19"/>
        <v>68479.7</v>
      </c>
      <c r="F396" s="97">
        <f>E396/C396*100</f>
        <v>100</v>
      </c>
    </row>
    <row r="397" spans="1:6" s="21" customFormat="1" ht="20.25" customHeight="1" x14ac:dyDescent="0.2">
      <c r="A397" s="367"/>
      <c r="B397" s="52" t="s">
        <v>176</v>
      </c>
      <c r="C397" s="53">
        <f t="shared" ref="C397:E398" si="20">C370+C380+C389</f>
        <v>0</v>
      </c>
      <c r="D397" s="53">
        <f t="shared" si="20"/>
        <v>0</v>
      </c>
      <c r="E397" s="53">
        <f t="shared" si="20"/>
        <v>0</v>
      </c>
      <c r="F397" s="97"/>
    </row>
    <row r="398" spans="1:6" s="21" customFormat="1" ht="21" customHeight="1" thickBot="1" x14ac:dyDescent="0.25">
      <c r="A398" s="367"/>
      <c r="B398" s="55" t="s">
        <v>225</v>
      </c>
      <c r="C398" s="53">
        <f t="shared" si="20"/>
        <v>93469.5</v>
      </c>
      <c r="D398" s="53">
        <f t="shared" si="20"/>
        <v>62040.2</v>
      </c>
      <c r="E398" s="53">
        <f t="shared" si="20"/>
        <v>62040.2</v>
      </c>
      <c r="F398" s="104">
        <f>E398/C398*100</f>
        <v>66.374806755144718</v>
      </c>
    </row>
    <row r="399" spans="1:6" s="21" customFormat="1" ht="26.25" customHeight="1" thickTop="1" thickBot="1" x14ac:dyDescent="0.25">
      <c r="A399" s="372" t="s">
        <v>214</v>
      </c>
      <c r="B399" s="373"/>
      <c r="C399" s="373"/>
      <c r="D399" s="373"/>
      <c r="E399" s="373"/>
      <c r="F399" s="374"/>
    </row>
    <row r="400" spans="1:6" s="21" customFormat="1" ht="21.75" customHeight="1" x14ac:dyDescent="0.2">
      <c r="A400" s="375" t="s">
        <v>325</v>
      </c>
      <c r="B400" s="7" t="s">
        <v>165</v>
      </c>
      <c r="C400" s="8">
        <f>SUM(C401:C404)</f>
        <v>1202.48</v>
      </c>
      <c r="D400" s="8">
        <f>SUM(D401:D404)</f>
        <v>1202.5</v>
      </c>
      <c r="E400" s="8">
        <f>SUM(E401:E404)</f>
        <v>1202.5</v>
      </c>
      <c r="F400" s="9">
        <f>E400/C400*100</f>
        <v>100.00166322932607</v>
      </c>
    </row>
    <row r="401" spans="1:6" s="21" customFormat="1" ht="19.5" customHeight="1" x14ac:dyDescent="0.2">
      <c r="A401" s="376"/>
      <c r="B401" s="11" t="s">
        <v>166</v>
      </c>
      <c r="C401" s="62">
        <v>0</v>
      </c>
      <c r="D401" s="62">
        <v>0</v>
      </c>
      <c r="E401" s="62">
        <v>0</v>
      </c>
      <c r="F401" s="120"/>
    </row>
    <row r="402" spans="1:6" s="21" customFormat="1" ht="19.5" customHeight="1" x14ac:dyDescent="0.2">
      <c r="A402" s="376"/>
      <c r="B402" s="11" t="s">
        <v>167</v>
      </c>
      <c r="C402" s="71">
        <f>C406+C409+C417+C414</f>
        <v>585.88</v>
      </c>
      <c r="D402" s="71">
        <f>D406+D409+D417+D414</f>
        <v>585.9</v>
      </c>
      <c r="E402" s="71">
        <f>E406+E409+E417+E414</f>
        <v>585.9</v>
      </c>
      <c r="F402" s="120"/>
    </row>
    <row r="403" spans="1:6" s="21" customFormat="1" ht="19.5" customHeight="1" x14ac:dyDescent="0.2">
      <c r="A403" s="376"/>
      <c r="B403" s="11" t="s">
        <v>176</v>
      </c>
      <c r="C403" s="62">
        <v>0</v>
      </c>
      <c r="D403" s="62">
        <v>0</v>
      </c>
      <c r="E403" s="62">
        <v>0</v>
      </c>
      <c r="F403" s="120"/>
    </row>
    <row r="404" spans="1:6" s="21" customFormat="1" ht="18" customHeight="1" thickBot="1" x14ac:dyDescent="0.25">
      <c r="A404" s="377"/>
      <c r="B404" s="15" t="s">
        <v>228</v>
      </c>
      <c r="C404" s="72">
        <f>C407+C410+C412+C418+C415</f>
        <v>616.59999999999991</v>
      </c>
      <c r="D404" s="72">
        <f>D407+D410+D412+D418+D415</f>
        <v>616.59999999999991</v>
      </c>
      <c r="E404" s="72">
        <f>E407+E410+E412+E418+E415</f>
        <v>616.59999999999991</v>
      </c>
      <c r="F404" s="121">
        <f>E404/C404*100</f>
        <v>100</v>
      </c>
    </row>
    <row r="405" spans="1:6" s="21" customFormat="1" ht="16.5" customHeight="1" x14ac:dyDescent="0.2">
      <c r="A405" s="378" t="s">
        <v>216</v>
      </c>
      <c r="B405" s="18" t="s">
        <v>165</v>
      </c>
      <c r="C405" s="64">
        <f>C407+C406</f>
        <v>142.68</v>
      </c>
      <c r="D405" s="64">
        <f>D407+D406</f>
        <v>142.69999999999999</v>
      </c>
      <c r="E405" s="64">
        <f>E407+E406</f>
        <v>142.69999999999999</v>
      </c>
      <c r="F405" s="123">
        <f>E405/C405*100</f>
        <v>100.01401738155312</v>
      </c>
    </row>
    <row r="406" spans="1:6" s="10" customFormat="1" ht="16.5" customHeight="1" x14ac:dyDescent="0.2">
      <c r="A406" s="378"/>
      <c r="B406" s="127" t="s">
        <v>167</v>
      </c>
      <c r="C406" s="247">
        <v>85.18</v>
      </c>
      <c r="D406" s="247">
        <v>85.2</v>
      </c>
      <c r="E406" s="247">
        <v>85.2</v>
      </c>
      <c r="F406" s="100"/>
    </row>
    <row r="407" spans="1:6" s="21" customFormat="1" ht="29.25" customHeight="1" x14ac:dyDescent="0.2">
      <c r="A407" s="365"/>
      <c r="B407" s="22" t="s">
        <v>169</v>
      </c>
      <c r="C407" s="68">
        <v>57.5</v>
      </c>
      <c r="D407" s="68">
        <v>57.5</v>
      </c>
      <c r="E407" s="68">
        <v>57.5</v>
      </c>
      <c r="F407" s="40"/>
    </row>
    <row r="408" spans="1:6" s="21" customFormat="1" ht="16.5" customHeight="1" x14ac:dyDescent="0.2">
      <c r="A408" s="364" t="s">
        <v>217</v>
      </c>
      <c r="B408" s="25" t="s">
        <v>165</v>
      </c>
      <c r="C408" s="66">
        <f>C410+C409</f>
        <v>248.7</v>
      </c>
      <c r="D408" s="66">
        <f>D410+D409</f>
        <v>248.7</v>
      </c>
      <c r="E408" s="66">
        <f>E410+E409</f>
        <v>248.7</v>
      </c>
      <c r="F408" s="124">
        <f>E408/C408*100</f>
        <v>100</v>
      </c>
    </row>
    <row r="409" spans="1:6" s="10" customFormat="1" ht="16.5" customHeight="1" x14ac:dyDescent="0.2">
      <c r="A409" s="378"/>
      <c r="B409" s="22" t="s">
        <v>167</v>
      </c>
      <c r="C409" s="65"/>
      <c r="D409" s="65"/>
      <c r="E409" s="65"/>
      <c r="F409" s="31"/>
    </row>
    <row r="410" spans="1:6" s="21" customFormat="1" ht="30" customHeight="1" x14ac:dyDescent="0.2">
      <c r="A410" s="365"/>
      <c r="B410" s="22" t="s">
        <v>169</v>
      </c>
      <c r="C410" s="68">
        <v>248.7</v>
      </c>
      <c r="D410" s="65">
        <v>248.7</v>
      </c>
      <c r="E410" s="65">
        <v>248.7</v>
      </c>
      <c r="F410" s="125"/>
    </row>
    <row r="411" spans="1:6" s="21" customFormat="1" ht="16.5" customHeight="1" x14ac:dyDescent="0.2">
      <c r="A411" s="364" t="s">
        <v>218</v>
      </c>
      <c r="B411" s="25" t="s">
        <v>165</v>
      </c>
      <c r="C411" s="67">
        <f>C412</f>
        <v>23.5</v>
      </c>
      <c r="D411" s="67">
        <f>D412</f>
        <v>23.5</v>
      </c>
      <c r="E411" s="67">
        <f>E412</f>
        <v>23.5</v>
      </c>
      <c r="F411" s="124">
        <f>E411/C411*100</f>
        <v>100</v>
      </c>
    </row>
    <row r="412" spans="1:6" s="21" customFormat="1" ht="28.5" customHeight="1" x14ac:dyDescent="0.2">
      <c r="A412" s="365"/>
      <c r="B412" s="22" t="s">
        <v>169</v>
      </c>
      <c r="C412" s="65">
        <v>23.5</v>
      </c>
      <c r="D412" s="68">
        <v>23.5</v>
      </c>
      <c r="E412" s="68">
        <v>23.5</v>
      </c>
      <c r="F412" s="126"/>
    </row>
    <row r="413" spans="1:6" s="21" customFormat="1" ht="16.5" customHeight="1" x14ac:dyDescent="0.2">
      <c r="A413" s="364" t="s">
        <v>11</v>
      </c>
      <c r="B413" s="25" t="s">
        <v>165</v>
      </c>
      <c r="C413" s="66">
        <f>C415+C414</f>
        <v>147.80000000000001</v>
      </c>
      <c r="D413" s="66">
        <f>D415+D414</f>
        <v>147.80000000000001</v>
      </c>
      <c r="E413" s="66">
        <f>E415+E414</f>
        <v>147.80000000000001</v>
      </c>
      <c r="F413" s="124">
        <f>E413/C413*100</f>
        <v>100</v>
      </c>
    </row>
    <row r="414" spans="1:6" s="10" customFormat="1" ht="16.5" customHeight="1" x14ac:dyDescent="0.2">
      <c r="A414" s="378"/>
      <c r="B414" s="22" t="s">
        <v>167</v>
      </c>
      <c r="C414" s="65">
        <v>134.30000000000001</v>
      </c>
      <c r="D414" s="65">
        <v>134.30000000000001</v>
      </c>
      <c r="E414" s="65">
        <v>134.30000000000001</v>
      </c>
      <c r="F414" s="31"/>
    </row>
    <row r="415" spans="1:6" s="21" customFormat="1" ht="30" customHeight="1" x14ac:dyDescent="0.2">
      <c r="A415" s="365"/>
      <c r="B415" s="22" t="s">
        <v>169</v>
      </c>
      <c r="C415" s="68">
        <v>13.5</v>
      </c>
      <c r="D415" s="65">
        <v>13.5</v>
      </c>
      <c r="E415" s="65">
        <v>13.5</v>
      </c>
      <c r="F415" s="125"/>
    </row>
    <row r="416" spans="1:6" s="21" customFormat="1" ht="16.5" customHeight="1" x14ac:dyDescent="0.2">
      <c r="A416" s="364" t="s">
        <v>121</v>
      </c>
      <c r="B416" s="25" t="s">
        <v>165</v>
      </c>
      <c r="C416" s="66">
        <f>C418+C417</f>
        <v>639.79999999999995</v>
      </c>
      <c r="D416" s="67">
        <f>D418</f>
        <v>273.39999999999998</v>
      </c>
      <c r="E416" s="67">
        <f>E418</f>
        <v>273.39999999999998</v>
      </c>
      <c r="F416" s="124">
        <f>E416/C416*100</f>
        <v>42.732103782432006</v>
      </c>
    </row>
    <row r="417" spans="1:6" s="10" customFormat="1" ht="16.5" customHeight="1" x14ac:dyDescent="0.2">
      <c r="A417" s="378"/>
      <c r="B417" s="22" t="s">
        <v>167</v>
      </c>
      <c r="C417" s="68">
        <v>366.4</v>
      </c>
      <c r="D417" s="68">
        <v>366.4</v>
      </c>
      <c r="E417" s="68">
        <v>366.4</v>
      </c>
      <c r="F417" s="31"/>
    </row>
    <row r="418" spans="1:6" s="21" customFormat="1" ht="28.5" customHeight="1" thickBot="1" x14ac:dyDescent="0.25">
      <c r="A418" s="365"/>
      <c r="B418" s="22" t="s">
        <v>169</v>
      </c>
      <c r="C418" s="65">
        <v>273.39999999999998</v>
      </c>
      <c r="D418" s="68">
        <v>273.39999999999998</v>
      </c>
      <c r="E418" s="68">
        <v>273.39999999999998</v>
      </c>
      <c r="F418" s="126"/>
    </row>
    <row r="419" spans="1:6" s="21" customFormat="1" ht="21.75" customHeight="1" x14ac:dyDescent="0.2">
      <c r="A419" s="375" t="s">
        <v>326</v>
      </c>
      <c r="B419" s="7" t="s">
        <v>165</v>
      </c>
      <c r="C419" s="8">
        <f>SUM(C420:C423)</f>
        <v>54809</v>
      </c>
      <c r="D419" s="8">
        <f>SUM(D420:D423)</f>
        <v>53630.5</v>
      </c>
      <c r="E419" s="8">
        <f>SUM(E420:E423)</f>
        <v>53630.5</v>
      </c>
      <c r="F419" s="9">
        <f>E419/C419*100</f>
        <v>97.849805688846729</v>
      </c>
    </row>
    <row r="420" spans="1:6" s="21" customFormat="1" ht="21.75" customHeight="1" x14ac:dyDescent="0.2">
      <c r="A420" s="376"/>
      <c r="B420" s="11" t="s">
        <v>166</v>
      </c>
      <c r="C420" s="12">
        <f>C432</f>
        <v>17.5</v>
      </c>
      <c r="D420" s="12">
        <f>D432</f>
        <v>17.5</v>
      </c>
      <c r="E420" s="12">
        <f>E432</f>
        <v>17.5</v>
      </c>
      <c r="F420" s="120"/>
    </row>
    <row r="421" spans="1:6" s="21" customFormat="1" ht="18" customHeight="1" x14ac:dyDescent="0.2">
      <c r="A421" s="376"/>
      <c r="B421" s="11" t="s">
        <v>167</v>
      </c>
      <c r="C421" s="12">
        <f>C425+C442+C433+C436+C439</f>
        <v>6260.5</v>
      </c>
      <c r="D421" s="12">
        <f>D425+D442+D433+D436+D439</f>
        <v>5318.1</v>
      </c>
      <c r="E421" s="12">
        <f>E425+E442+E433+E436+E439</f>
        <v>5318.1</v>
      </c>
      <c r="F421" s="120"/>
    </row>
    <row r="422" spans="1:6" s="21" customFormat="1" ht="21.75" customHeight="1" x14ac:dyDescent="0.2">
      <c r="A422" s="376"/>
      <c r="B422" s="11" t="s">
        <v>176</v>
      </c>
      <c r="C422" s="12">
        <v>0</v>
      </c>
      <c r="D422" s="12">
        <v>0</v>
      </c>
      <c r="E422" s="12">
        <v>0</v>
      </c>
      <c r="F422" s="120"/>
    </row>
    <row r="423" spans="1:6" s="21" customFormat="1" ht="18" customHeight="1" thickBot="1" x14ac:dyDescent="0.25">
      <c r="A423" s="377"/>
      <c r="B423" s="15" t="s">
        <v>228</v>
      </c>
      <c r="C423" s="16">
        <f>C426+C428+C430+C434+C437+C440+C443</f>
        <v>48531</v>
      </c>
      <c r="D423" s="16">
        <f>D426+D428+D430+D434+D437+D440+D443</f>
        <v>48294.9</v>
      </c>
      <c r="E423" s="16">
        <f>E426+E428+E430+E434+E437+E440+E443</f>
        <v>48294.9</v>
      </c>
      <c r="F423" s="121">
        <f>E423/C423*100</f>
        <v>99.513506830685543</v>
      </c>
    </row>
    <row r="424" spans="1:6" s="21" customFormat="1" ht="16.5" customHeight="1" x14ac:dyDescent="0.2">
      <c r="A424" s="378" t="s">
        <v>229</v>
      </c>
      <c r="B424" s="18" t="s">
        <v>165</v>
      </c>
      <c r="C424" s="122">
        <f>C426+C425</f>
        <v>804.7</v>
      </c>
      <c r="D424" s="122">
        <f>D426+D425</f>
        <v>801.3</v>
      </c>
      <c r="E424" s="122">
        <f>E426+E425</f>
        <v>801.3</v>
      </c>
      <c r="F424" s="123">
        <f>E424/C424*100</f>
        <v>99.577482291537208</v>
      </c>
    </row>
    <row r="425" spans="1:6" s="10" customFormat="1" ht="16.5" customHeight="1" x14ac:dyDescent="0.2">
      <c r="A425" s="378"/>
      <c r="B425" s="127" t="s">
        <v>167</v>
      </c>
      <c r="C425" s="128">
        <v>518.5</v>
      </c>
      <c r="D425" s="128">
        <v>518.5</v>
      </c>
      <c r="E425" s="128">
        <v>518.5</v>
      </c>
      <c r="F425" s="100"/>
    </row>
    <row r="426" spans="1:6" s="21" customFormat="1" ht="40.5" customHeight="1" x14ac:dyDescent="0.2">
      <c r="A426" s="365"/>
      <c r="B426" s="22" t="s">
        <v>215</v>
      </c>
      <c r="C426" s="68">
        <v>286.2</v>
      </c>
      <c r="D426" s="65">
        <v>282.8</v>
      </c>
      <c r="E426" s="65">
        <v>282.8</v>
      </c>
      <c r="F426" s="40"/>
    </row>
    <row r="427" spans="1:6" s="21" customFormat="1" ht="16.5" customHeight="1" x14ac:dyDescent="0.2">
      <c r="A427" s="364" t="s">
        <v>230</v>
      </c>
      <c r="B427" s="25" t="s">
        <v>165</v>
      </c>
      <c r="C427" s="26">
        <f>C428</f>
        <v>20412.900000000001</v>
      </c>
      <c r="D427" s="26">
        <f>D428</f>
        <v>20412.900000000001</v>
      </c>
      <c r="E427" s="26">
        <f>E428</f>
        <v>20412.900000000001</v>
      </c>
      <c r="F427" s="124">
        <f>E427/C427*100</f>
        <v>100</v>
      </c>
    </row>
    <row r="428" spans="1:6" s="21" customFormat="1" ht="39" customHeight="1" x14ac:dyDescent="0.2">
      <c r="A428" s="365"/>
      <c r="B428" s="22" t="s">
        <v>215</v>
      </c>
      <c r="C428" s="23">
        <v>20412.900000000001</v>
      </c>
      <c r="D428" s="23">
        <v>20412.900000000001</v>
      </c>
      <c r="E428" s="23">
        <v>20412.900000000001</v>
      </c>
      <c r="F428" s="40"/>
    </row>
    <row r="429" spans="1:6" s="21" customFormat="1" ht="16.5" customHeight="1" x14ac:dyDescent="0.2">
      <c r="A429" s="364" t="s">
        <v>122</v>
      </c>
      <c r="B429" s="25" t="s">
        <v>165</v>
      </c>
      <c r="C429" s="26">
        <f>C430</f>
        <v>3971.3</v>
      </c>
      <c r="D429" s="26">
        <f>D430</f>
        <v>3971.3</v>
      </c>
      <c r="E429" s="26">
        <f>E430</f>
        <v>3971.3</v>
      </c>
      <c r="F429" s="124">
        <f>E429/C429*100</f>
        <v>100</v>
      </c>
    </row>
    <row r="430" spans="1:6" s="21" customFormat="1" ht="27.75" customHeight="1" x14ac:dyDescent="0.2">
      <c r="A430" s="365"/>
      <c r="B430" s="22" t="s">
        <v>161</v>
      </c>
      <c r="C430" s="23">
        <v>3971.3</v>
      </c>
      <c r="D430" s="23">
        <v>3971.3</v>
      </c>
      <c r="E430" s="23">
        <v>3971.3</v>
      </c>
      <c r="F430" s="40"/>
    </row>
    <row r="431" spans="1:6" s="21" customFormat="1" ht="16.5" customHeight="1" x14ac:dyDescent="0.2">
      <c r="A431" s="364" t="s">
        <v>123</v>
      </c>
      <c r="B431" s="25" t="s">
        <v>165</v>
      </c>
      <c r="C431" s="67">
        <f>C434+C433+C432</f>
        <v>623.6</v>
      </c>
      <c r="D431" s="67">
        <f>D434+D433+D432</f>
        <v>623.6</v>
      </c>
      <c r="E431" s="67">
        <f>E434+E433+E432</f>
        <v>623.6</v>
      </c>
      <c r="F431" s="124">
        <f>E431/C431*100</f>
        <v>100</v>
      </c>
    </row>
    <row r="432" spans="1:6" s="10" customFormat="1" ht="16.5" customHeight="1" x14ac:dyDescent="0.2">
      <c r="A432" s="378"/>
      <c r="B432" s="22" t="s">
        <v>166</v>
      </c>
      <c r="C432" s="68">
        <v>17.5</v>
      </c>
      <c r="D432" s="68">
        <v>17.5</v>
      </c>
      <c r="E432" s="68">
        <v>17.5</v>
      </c>
      <c r="F432" s="31"/>
    </row>
    <row r="433" spans="1:6" s="10" customFormat="1" ht="16.5" customHeight="1" x14ac:dyDescent="0.2">
      <c r="A433" s="378"/>
      <c r="B433" s="127" t="s">
        <v>167</v>
      </c>
      <c r="C433" s="68">
        <v>130</v>
      </c>
      <c r="D433" s="68">
        <v>130</v>
      </c>
      <c r="E433" s="68">
        <v>130</v>
      </c>
      <c r="F433" s="31"/>
    </row>
    <row r="434" spans="1:6" s="21" customFormat="1" ht="40.5" customHeight="1" x14ac:dyDescent="0.2">
      <c r="A434" s="365"/>
      <c r="B434" s="22" t="s">
        <v>219</v>
      </c>
      <c r="C434" s="68">
        <v>476.1</v>
      </c>
      <c r="D434" s="68">
        <v>476.1</v>
      </c>
      <c r="E434" s="68">
        <v>476.1</v>
      </c>
      <c r="F434" s="40"/>
    </row>
    <row r="435" spans="1:6" s="21" customFormat="1" ht="16.5" customHeight="1" x14ac:dyDescent="0.2">
      <c r="A435" s="364" t="s">
        <v>124</v>
      </c>
      <c r="B435" s="25" t="s">
        <v>165</v>
      </c>
      <c r="C435" s="26">
        <f>C437+C436</f>
        <v>20812.5</v>
      </c>
      <c r="D435" s="26">
        <f>D437+D436</f>
        <v>20722.400000000001</v>
      </c>
      <c r="E435" s="26">
        <f>E437+E436</f>
        <v>20722.400000000001</v>
      </c>
      <c r="F435" s="379"/>
    </row>
    <row r="436" spans="1:6" s="21" customFormat="1" ht="16.5" customHeight="1" x14ac:dyDescent="0.2">
      <c r="A436" s="378"/>
      <c r="B436" s="127" t="s">
        <v>167</v>
      </c>
      <c r="C436" s="68">
        <v>1961.7</v>
      </c>
      <c r="D436" s="68">
        <v>1961.7</v>
      </c>
      <c r="E436" s="68">
        <v>1961.7</v>
      </c>
      <c r="F436" s="380"/>
    </row>
    <row r="437" spans="1:6" s="21" customFormat="1" ht="27.75" customHeight="1" x14ac:dyDescent="0.2">
      <c r="A437" s="365"/>
      <c r="B437" s="22" t="s">
        <v>169</v>
      </c>
      <c r="C437" s="23">
        <v>18850.8</v>
      </c>
      <c r="D437" s="23">
        <v>18760.7</v>
      </c>
      <c r="E437" s="23">
        <v>18760.7</v>
      </c>
      <c r="F437" s="381"/>
    </row>
    <row r="438" spans="1:6" s="21" customFormat="1" ht="16.5" customHeight="1" x14ac:dyDescent="0.2">
      <c r="A438" s="364" t="s">
        <v>125</v>
      </c>
      <c r="B438" s="25" t="s">
        <v>165</v>
      </c>
      <c r="C438" s="26">
        <f>SUM(C439:C440)</f>
        <v>8144</v>
      </c>
      <c r="D438" s="26">
        <f>SUM(D439:D440)</f>
        <v>7059</v>
      </c>
      <c r="E438" s="26">
        <f>SUM(E439:E440)</f>
        <v>7059</v>
      </c>
      <c r="F438" s="124">
        <f>E438/C438*100</f>
        <v>86.677308447937122</v>
      </c>
    </row>
    <row r="439" spans="1:6" s="21" customFormat="1" ht="16.5" customHeight="1" x14ac:dyDescent="0.2">
      <c r="A439" s="378"/>
      <c r="B439" s="127" t="s">
        <v>167</v>
      </c>
      <c r="C439" s="68">
        <v>3650.3</v>
      </c>
      <c r="D439" s="68">
        <v>2707.9</v>
      </c>
      <c r="E439" s="68">
        <v>2707.9</v>
      </c>
      <c r="F439" s="123"/>
    </row>
    <row r="440" spans="1:6" s="21" customFormat="1" ht="42.75" customHeight="1" x14ac:dyDescent="0.2">
      <c r="A440" s="365"/>
      <c r="B440" s="22" t="s">
        <v>215</v>
      </c>
      <c r="C440" s="23">
        <v>4493.7</v>
      </c>
      <c r="D440" s="23">
        <v>4351.1000000000004</v>
      </c>
      <c r="E440" s="23">
        <v>4351.1000000000004</v>
      </c>
      <c r="F440" s="146"/>
    </row>
    <row r="441" spans="1:6" s="21" customFormat="1" ht="16.5" customHeight="1" x14ac:dyDescent="0.2">
      <c r="A441" s="378" t="s">
        <v>12</v>
      </c>
      <c r="B441" s="18" t="s">
        <v>165</v>
      </c>
      <c r="C441" s="64">
        <f>C443+C442</f>
        <v>40</v>
      </c>
      <c r="D441" s="64">
        <f>D443+D442</f>
        <v>40</v>
      </c>
      <c r="E441" s="64">
        <f>E443+E442</f>
        <v>40</v>
      </c>
      <c r="F441" s="123">
        <f>E441/C441*100</f>
        <v>100</v>
      </c>
    </row>
    <row r="442" spans="1:6" s="10" customFormat="1" ht="16.5" customHeight="1" x14ac:dyDescent="0.2">
      <c r="A442" s="378"/>
      <c r="B442" s="127" t="s">
        <v>167</v>
      </c>
      <c r="C442" s="247">
        <v>0</v>
      </c>
      <c r="D442" s="247"/>
      <c r="E442" s="247"/>
      <c r="F442" s="100"/>
    </row>
    <row r="443" spans="1:6" s="21" customFormat="1" ht="40.5" customHeight="1" thickBot="1" x14ac:dyDescent="0.25">
      <c r="A443" s="365"/>
      <c r="B443" s="22" t="s">
        <v>215</v>
      </c>
      <c r="C443" s="65">
        <v>40</v>
      </c>
      <c r="D443" s="65">
        <v>40</v>
      </c>
      <c r="E443" s="65">
        <v>40</v>
      </c>
      <c r="F443" s="40"/>
    </row>
    <row r="444" spans="1:6" s="21" customFormat="1" ht="21" customHeight="1" x14ac:dyDescent="0.2">
      <c r="A444" s="375" t="s">
        <v>327</v>
      </c>
      <c r="B444" s="7" t="s">
        <v>165</v>
      </c>
      <c r="C444" s="61">
        <f>SUM(C445:C448)</f>
        <v>21932.7</v>
      </c>
      <c r="D444" s="61">
        <f>SUM(D445:D448)</f>
        <v>21932.7</v>
      </c>
      <c r="E444" s="61">
        <f>SUM(E445:E448)</f>
        <v>21932.7</v>
      </c>
      <c r="F444" s="9">
        <f>E444/C444*100</f>
        <v>100</v>
      </c>
    </row>
    <row r="445" spans="1:6" s="21" customFormat="1" ht="19.5" customHeight="1" x14ac:dyDescent="0.2">
      <c r="A445" s="376"/>
      <c r="B445" s="11" t="s">
        <v>166</v>
      </c>
      <c r="C445" s="62">
        <v>0</v>
      </c>
      <c r="D445" s="62"/>
      <c r="E445" s="62"/>
      <c r="F445" s="120"/>
    </row>
    <row r="446" spans="1:6" s="21" customFormat="1" ht="19.5" customHeight="1" x14ac:dyDescent="0.2">
      <c r="A446" s="376"/>
      <c r="B446" s="11" t="s">
        <v>167</v>
      </c>
      <c r="C446" s="71">
        <f>C456</f>
        <v>50</v>
      </c>
      <c r="D446" s="71">
        <f>D456</f>
        <v>50</v>
      </c>
      <c r="E446" s="71">
        <f>E456</f>
        <v>50</v>
      </c>
      <c r="F446" s="120"/>
    </row>
    <row r="447" spans="1:6" s="21" customFormat="1" ht="19.5" customHeight="1" x14ac:dyDescent="0.2">
      <c r="A447" s="376"/>
      <c r="B447" s="11" t="s">
        <v>176</v>
      </c>
      <c r="C447" s="62">
        <v>0</v>
      </c>
      <c r="D447" s="62"/>
      <c r="E447" s="62"/>
      <c r="F447" s="120"/>
    </row>
    <row r="448" spans="1:6" s="21" customFormat="1" ht="25.5" customHeight="1" thickBot="1" x14ac:dyDescent="0.25">
      <c r="A448" s="377"/>
      <c r="B448" s="15" t="s">
        <v>227</v>
      </c>
      <c r="C448" s="16">
        <f>C450+C452+C457+C459+C454</f>
        <v>21882.7</v>
      </c>
      <c r="D448" s="16">
        <f>D450+D452+D457+D459+D454</f>
        <v>21882.7</v>
      </c>
      <c r="E448" s="16">
        <f>E450+E452+E457+E459+E454</f>
        <v>21882.7</v>
      </c>
      <c r="F448" s="121">
        <f>E448/C448*100</f>
        <v>100</v>
      </c>
    </row>
    <row r="449" spans="1:6" s="21" customFormat="1" ht="16.5" customHeight="1" x14ac:dyDescent="0.2">
      <c r="A449" s="378" t="s">
        <v>126</v>
      </c>
      <c r="B449" s="18" t="s">
        <v>165</v>
      </c>
      <c r="C449" s="67">
        <f>C450</f>
        <v>339.9</v>
      </c>
      <c r="D449" s="67">
        <f>D450</f>
        <v>339.9</v>
      </c>
      <c r="E449" s="67">
        <f>E450</f>
        <v>339.9</v>
      </c>
      <c r="F449" s="123">
        <f>E449/C449*100</f>
        <v>100</v>
      </c>
    </row>
    <row r="450" spans="1:6" s="21" customFormat="1" ht="35.25" customHeight="1" x14ac:dyDescent="0.2">
      <c r="A450" s="365"/>
      <c r="B450" s="22" t="s">
        <v>169</v>
      </c>
      <c r="C450" s="68">
        <v>339.9</v>
      </c>
      <c r="D450" s="65">
        <v>339.9</v>
      </c>
      <c r="E450" s="65">
        <v>339.9</v>
      </c>
      <c r="F450" s="126"/>
    </row>
    <row r="451" spans="1:6" s="21" customFormat="1" ht="16.5" customHeight="1" x14ac:dyDescent="0.2">
      <c r="A451" s="364" t="s">
        <v>127</v>
      </c>
      <c r="B451" s="25" t="s">
        <v>165</v>
      </c>
      <c r="C451" s="67">
        <f>C452</f>
        <v>20776.2</v>
      </c>
      <c r="D451" s="67">
        <f>D452</f>
        <v>20776.2</v>
      </c>
      <c r="E451" s="67">
        <f>E452</f>
        <v>20776.2</v>
      </c>
      <c r="F451" s="123">
        <f>E451/C451*100</f>
        <v>100</v>
      </c>
    </row>
    <row r="452" spans="1:6" s="21" customFormat="1" ht="27" customHeight="1" x14ac:dyDescent="0.2">
      <c r="A452" s="365"/>
      <c r="B452" s="22" t="s">
        <v>169</v>
      </c>
      <c r="C452" s="68">
        <v>20776.2</v>
      </c>
      <c r="D452" s="68">
        <v>20776.2</v>
      </c>
      <c r="E452" s="68">
        <v>20776.2</v>
      </c>
      <c r="F452" s="126"/>
    </row>
    <row r="453" spans="1:6" s="21" customFormat="1" ht="16.5" customHeight="1" x14ac:dyDescent="0.2">
      <c r="A453" s="364" t="s">
        <v>128</v>
      </c>
      <c r="B453" s="25" t="s">
        <v>165</v>
      </c>
      <c r="C453" s="26">
        <f>C454</f>
        <v>45</v>
      </c>
      <c r="D453" s="26">
        <f>D454</f>
        <v>45</v>
      </c>
      <c r="E453" s="26">
        <f>E454</f>
        <v>45</v>
      </c>
      <c r="F453" s="124">
        <f>E453/C453*100</f>
        <v>100</v>
      </c>
    </row>
    <row r="454" spans="1:6" s="21" customFormat="1" ht="27.75" customHeight="1" x14ac:dyDescent="0.2">
      <c r="A454" s="365"/>
      <c r="B454" s="22" t="s">
        <v>169</v>
      </c>
      <c r="C454" s="23">
        <v>45</v>
      </c>
      <c r="D454" s="23">
        <v>45</v>
      </c>
      <c r="E454" s="23">
        <v>45</v>
      </c>
      <c r="F454" s="40"/>
    </row>
    <row r="455" spans="1:6" s="21" customFormat="1" ht="16.5" customHeight="1" x14ac:dyDescent="0.2">
      <c r="A455" s="364" t="s">
        <v>129</v>
      </c>
      <c r="B455" s="25" t="s">
        <v>165</v>
      </c>
      <c r="C455" s="26">
        <f>C457+C456</f>
        <v>471.6</v>
      </c>
      <c r="D455" s="26">
        <f>D457+D456</f>
        <v>471.6</v>
      </c>
      <c r="E455" s="26">
        <f>E457+E456</f>
        <v>471.6</v>
      </c>
      <c r="F455" s="39">
        <v>100</v>
      </c>
    </row>
    <row r="456" spans="1:6" s="21" customFormat="1" ht="16.5" customHeight="1" x14ac:dyDescent="0.2">
      <c r="A456" s="378"/>
      <c r="B456" s="22" t="s">
        <v>167</v>
      </c>
      <c r="C456" s="23">
        <v>50</v>
      </c>
      <c r="D456" s="23">
        <v>50</v>
      </c>
      <c r="E456" s="23">
        <v>50</v>
      </c>
      <c r="F456" s="272"/>
    </row>
    <row r="457" spans="1:6" s="21" customFormat="1" ht="29.25" customHeight="1" x14ac:dyDescent="0.2">
      <c r="A457" s="365"/>
      <c r="B457" s="22" t="s">
        <v>169</v>
      </c>
      <c r="C457" s="23">
        <v>421.6</v>
      </c>
      <c r="D457" s="23">
        <v>421.6</v>
      </c>
      <c r="E457" s="23">
        <v>421.6</v>
      </c>
      <c r="F457" s="272"/>
    </row>
    <row r="458" spans="1:6" s="21" customFormat="1" ht="16.5" customHeight="1" x14ac:dyDescent="0.2">
      <c r="A458" s="364" t="s">
        <v>130</v>
      </c>
      <c r="B458" s="25" t="s">
        <v>165</v>
      </c>
      <c r="C458" s="26">
        <f>SUM(C459:C459)</f>
        <v>300</v>
      </c>
      <c r="D458" s="26">
        <f>SUM(D459:D459)</f>
        <v>300</v>
      </c>
      <c r="E458" s="26">
        <f>SUM(E459:E459)</f>
        <v>300</v>
      </c>
      <c r="F458" s="124">
        <f>E458/C458*100</f>
        <v>100</v>
      </c>
    </row>
    <row r="459" spans="1:6" s="21" customFormat="1" ht="42.75" customHeight="1" thickBot="1" x14ac:dyDescent="0.25">
      <c r="A459" s="365"/>
      <c r="B459" s="22" t="s">
        <v>215</v>
      </c>
      <c r="C459" s="23">
        <v>300</v>
      </c>
      <c r="D459" s="23">
        <v>300</v>
      </c>
      <c r="E459" s="23">
        <v>300</v>
      </c>
      <c r="F459" s="146"/>
    </row>
    <row r="460" spans="1:6" s="21" customFormat="1" ht="21.75" customHeight="1" x14ac:dyDescent="0.2">
      <c r="A460" s="387" t="s">
        <v>175</v>
      </c>
      <c r="B460" s="74" t="s">
        <v>165</v>
      </c>
      <c r="C460" s="129">
        <f>SUM(C461:C464)</f>
        <v>77944.180000000008</v>
      </c>
      <c r="D460" s="129">
        <f>SUM(D461:D464)</f>
        <v>76765.7</v>
      </c>
      <c r="E460" s="129">
        <f>SUM(E461:E464)</f>
        <v>76765.7</v>
      </c>
      <c r="F460" s="76">
        <f>E460/C460*100</f>
        <v>98.488046188952126</v>
      </c>
    </row>
    <row r="461" spans="1:6" s="21" customFormat="1" ht="21.75" customHeight="1" x14ac:dyDescent="0.2">
      <c r="A461" s="388"/>
      <c r="B461" s="52" t="s">
        <v>166</v>
      </c>
      <c r="C461" s="130">
        <f t="shared" ref="C461:E464" si="21">C401+C420+C445</f>
        <v>17.5</v>
      </c>
      <c r="D461" s="130">
        <f t="shared" si="21"/>
        <v>17.5</v>
      </c>
      <c r="E461" s="130">
        <f t="shared" si="21"/>
        <v>17.5</v>
      </c>
      <c r="F461" s="97"/>
    </row>
    <row r="462" spans="1:6" s="21" customFormat="1" ht="27" customHeight="1" x14ac:dyDescent="0.2">
      <c r="A462" s="388"/>
      <c r="B462" s="52" t="s">
        <v>167</v>
      </c>
      <c r="C462" s="130">
        <f t="shared" si="21"/>
        <v>6896.38</v>
      </c>
      <c r="D462" s="130">
        <f t="shared" si="21"/>
        <v>5954</v>
      </c>
      <c r="E462" s="130">
        <f t="shared" si="21"/>
        <v>5954</v>
      </c>
      <c r="F462" s="97"/>
    </row>
    <row r="463" spans="1:6" s="21" customFormat="1" ht="21.75" customHeight="1" x14ac:dyDescent="0.2">
      <c r="A463" s="388"/>
      <c r="B463" s="52" t="s">
        <v>176</v>
      </c>
      <c r="C463" s="130">
        <f t="shared" si="21"/>
        <v>0</v>
      </c>
      <c r="D463" s="130">
        <f t="shared" si="21"/>
        <v>0</v>
      </c>
      <c r="E463" s="130">
        <f t="shared" si="21"/>
        <v>0</v>
      </c>
      <c r="F463" s="97"/>
    </row>
    <row r="464" spans="1:6" s="21" customFormat="1" ht="46.5" customHeight="1" thickBot="1" x14ac:dyDescent="0.25">
      <c r="A464" s="389"/>
      <c r="B464" s="58" t="s">
        <v>215</v>
      </c>
      <c r="C464" s="131">
        <f t="shared" si="21"/>
        <v>71030.3</v>
      </c>
      <c r="D464" s="131">
        <f t="shared" si="21"/>
        <v>70794.2</v>
      </c>
      <c r="E464" s="131">
        <f t="shared" si="21"/>
        <v>70794.2</v>
      </c>
      <c r="F464" s="80">
        <f>E464/C464*100</f>
        <v>99.667606641109487</v>
      </c>
    </row>
    <row r="465" spans="1:6" s="21" customFormat="1" ht="33" customHeight="1" thickTop="1" thickBot="1" x14ac:dyDescent="0.25">
      <c r="A465" s="391" t="s">
        <v>13</v>
      </c>
      <c r="B465" s="392"/>
      <c r="C465" s="392"/>
      <c r="D465" s="392"/>
      <c r="E465" s="392"/>
      <c r="F465" s="393"/>
    </row>
    <row r="466" spans="1:6" s="98" customFormat="1" ht="21" customHeight="1" x14ac:dyDescent="0.2">
      <c r="A466" s="375" t="s">
        <v>328</v>
      </c>
      <c r="B466" s="7" t="s">
        <v>165</v>
      </c>
      <c r="C466" s="8">
        <f>SUM(C467:C470)</f>
        <v>438</v>
      </c>
      <c r="D466" s="8">
        <f>SUM(D467:D470)</f>
        <v>346.24</v>
      </c>
      <c r="E466" s="8">
        <f>SUM(E467:E470)</f>
        <v>346.24</v>
      </c>
      <c r="F466" s="9">
        <f>E466/C466*100</f>
        <v>79.050228310502291</v>
      </c>
    </row>
    <row r="467" spans="1:6" s="98" customFormat="1" ht="19.5" customHeight="1" x14ac:dyDescent="0.2">
      <c r="A467" s="376"/>
      <c r="B467" s="11" t="s">
        <v>166</v>
      </c>
      <c r="C467" s="92">
        <v>0</v>
      </c>
      <c r="D467" s="92">
        <v>0</v>
      </c>
      <c r="E467" s="92">
        <v>0</v>
      </c>
      <c r="F467" s="113"/>
    </row>
    <row r="468" spans="1:6" s="98" customFormat="1" ht="19.5" customHeight="1" x14ac:dyDescent="0.2">
      <c r="A468" s="376"/>
      <c r="B468" s="11" t="s">
        <v>167</v>
      </c>
      <c r="C468" s="92">
        <v>0</v>
      </c>
      <c r="D468" s="92">
        <v>0</v>
      </c>
      <c r="E468" s="92">
        <v>0</v>
      </c>
      <c r="F468" s="113"/>
    </row>
    <row r="469" spans="1:6" s="98" customFormat="1" ht="19.5" customHeight="1" x14ac:dyDescent="0.2">
      <c r="A469" s="376"/>
      <c r="B469" s="11" t="s">
        <v>176</v>
      </c>
      <c r="C469" s="92">
        <v>0</v>
      </c>
      <c r="D469" s="92">
        <v>0</v>
      </c>
      <c r="E469" s="92">
        <v>0</v>
      </c>
      <c r="F469" s="113"/>
    </row>
    <row r="470" spans="1:6" s="98" customFormat="1" ht="18.75" customHeight="1" thickBot="1" x14ac:dyDescent="0.25">
      <c r="A470" s="377"/>
      <c r="B470" s="15" t="s">
        <v>224</v>
      </c>
      <c r="C470" s="63">
        <f>C472+C474</f>
        <v>438</v>
      </c>
      <c r="D470" s="63">
        <f>D472+D474</f>
        <v>346.24</v>
      </c>
      <c r="E470" s="63">
        <f>E472+E474</f>
        <v>346.24</v>
      </c>
      <c r="F470" s="17">
        <f t="shared" ref="F470:F475" si="22">E470/C470*100</f>
        <v>79.050228310502291</v>
      </c>
    </row>
    <row r="471" spans="1:6" s="21" customFormat="1" ht="21.75" customHeight="1" x14ac:dyDescent="0.2">
      <c r="A471" s="378" t="s">
        <v>43</v>
      </c>
      <c r="B471" s="132" t="s">
        <v>165</v>
      </c>
      <c r="C471" s="122">
        <f>C472</f>
        <v>409.5</v>
      </c>
      <c r="D471" s="122">
        <f>D472</f>
        <v>317.74</v>
      </c>
      <c r="E471" s="122">
        <f>E472</f>
        <v>317.74</v>
      </c>
      <c r="F471" s="27">
        <f t="shared" si="22"/>
        <v>77.592185592185587</v>
      </c>
    </row>
    <row r="472" spans="1:6" s="21" customFormat="1" ht="42.75" customHeight="1" x14ac:dyDescent="0.2">
      <c r="A472" s="365"/>
      <c r="B472" s="22" t="s">
        <v>168</v>
      </c>
      <c r="C472" s="68">
        <v>409.5</v>
      </c>
      <c r="D472" s="68">
        <v>317.74</v>
      </c>
      <c r="E472" s="68">
        <v>317.74</v>
      </c>
      <c r="F472" s="31">
        <f t="shared" si="22"/>
        <v>77.592185592185587</v>
      </c>
    </row>
    <row r="473" spans="1:6" s="21" customFormat="1" ht="21.75" customHeight="1" x14ac:dyDescent="0.2">
      <c r="A473" s="364" t="s">
        <v>220</v>
      </c>
      <c r="B473" s="133" t="s">
        <v>165</v>
      </c>
      <c r="C473" s="67">
        <f>C474</f>
        <v>28.5</v>
      </c>
      <c r="D473" s="67">
        <f>D474</f>
        <v>28.5</v>
      </c>
      <c r="E473" s="67">
        <f>E474</f>
        <v>28.5</v>
      </c>
      <c r="F473" s="27">
        <f t="shared" si="22"/>
        <v>100</v>
      </c>
    </row>
    <row r="474" spans="1:6" s="21" customFormat="1" ht="57" customHeight="1" thickBot="1" x14ac:dyDescent="0.25">
      <c r="A474" s="383"/>
      <c r="B474" s="29" t="s">
        <v>168</v>
      </c>
      <c r="C474" s="73">
        <v>28.5</v>
      </c>
      <c r="D474" s="73">
        <v>28.5</v>
      </c>
      <c r="E474" s="73">
        <v>28.5</v>
      </c>
      <c r="F474" s="31">
        <f t="shared" si="22"/>
        <v>100</v>
      </c>
    </row>
    <row r="475" spans="1:6" s="21" customFormat="1" ht="21.75" customHeight="1" x14ac:dyDescent="0.2">
      <c r="A475" s="375" t="s">
        <v>329</v>
      </c>
      <c r="B475" s="7" t="s">
        <v>165</v>
      </c>
      <c r="C475" s="8">
        <f>SUM(C476:C479)</f>
        <v>79</v>
      </c>
      <c r="D475" s="8">
        <f>SUM(D476:D479)</f>
        <v>79</v>
      </c>
      <c r="E475" s="8">
        <f>SUM(E476:E479)</f>
        <v>79</v>
      </c>
      <c r="F475" s="9">
        <f t="shared" si="22"/>
        <v>100</v>
      </c>
    </row>
    <row r="476" spans="1:6" s="21" customFormat="1" ht="21.75" customHeight="1" x14ac:dyDescent="0.2">
      <c r="A476" s="376"/>
      <c r="B476" s="11" t="s">
        <v>166</v>
      </c>
      <c r="C476" s="92">
        <v>0</v>
      </c>
      <c r="D476" s="92">
        <v>0</v>
      </c>
      <c r="E476" s="92">
        <v>0</v>
      </c>
      <c r="F476" s="113"/>
    </row>
    <row r="477" spans="1:6" s="21" customFormat="1" ht="21.75" customHeight="1" x14ac:dyDescent="0.2">
      <c r="A477" s="376"/>
      <c r="B477" s="11" t="s">
        <v>167</v>
      </c>
      <c r="C477" s="92">
        <f>C481</f>
        <v>69</v>
      </c>
      <c r="D477" s="92">
        <f>D481</f>
        <v>69</v>
      </c>
      <c r="E477" s="92">
        <f>E481</f>
        <v>69</v>
      </c>
      <c r="F477" s="13">
        <f>E477/C477*100</f>
        <v>100</v>
      </c>
    </row>
    <row r="478" spans="1:6" s="21" customFormat="1" ht="21.75" customHeight="1" x14ac:dyDescent="0.2">
      <c r="A478" s="376"/>
      <c r="B478" s="11" t="s">
        <v>176</v>
      </c>
      <c r="C478" s="92">
        <v>0</v>
      </c>
      <c r="D478" s="92">
        <v>0</v>
      </c>
      <c r="E478" s="92">
        <v>0</v>
      </c>
      <c r="F478" s="113"/>
    </row>
    <row r="479" spans="1:6" s="21" customFormat="1" ht="20.25" customHeight="1" thickBot="1" x14ac:dyDescent="0.25">
      <c r="A479" s="377"/>
      <c r="B479" s="15" t="s">
        <v>224</v>
      </c>
      <c r="C479" s="63">
        <f>C482</f>
        <v>10</v>
      </c>
      <c r="D479" s="63">
        <f>D482</f>
        <v>10</v>
      </c>
      <c r="E479" s="63">
        <f>E482</f>
        <v>10</v>
      </c>
      <c r="F479" s="17">
        <f>E479/C479*100</f>
        <v>100</v>
      </c>
    </row>
    <row r="480" spans="1:6" s="21" customFormat="1" ht="21.75" customHeight="1" x14ac:dyDescent="0.2">
      <c r="A480" s="378" t="s">
        <v>221</v>
      </c>
      <c r="B480" s="132" t="s">
        <v>165</v>
      </c>
      <c r="C480" s="122">
        <f>C482+C481</f>
        <v>79</v>
      </c>
      <c r="D480" s="122">
        <f>D482+D481</f>
        <v>79</v>
      </c>
      <c r="E480" s="122">
        <f>E482+E481</f>
        <v>79</v>
      </c>
      <c r="F480" s="20">
        <f>E480/C480*100</f>
        <v>100</v>
      </c>
    </row>
    <row r="481" spans="1:6" s="21" customFormat="1" ht="15" customHeight="1" x14ac:dyDescent="0.2">
      <c r="A481" s="383"/>
      <c r="B481" s="22" t="s">
        <v>167</v>
      </c>
      <c r="C481" s="134">
        <v>69</v>
      </c>
      <c r="D481" s="134">
        <v>69</v>
      </c>
      <c r="E481" s="134">
        <v>69</v>
      </c>
      <c r="F481" s="24">
        <f>E481/C481*100</f>
        <v>100</v>
      </c>
    </row>
    <row r="482" spans="1:6" s="21" customFormat="1" ht="39" customHeight="1" thickBot="1" x14ac:dyDescent="0.25">
      <c r="A482" s="383"/>
      <c r="B482" s="29" t="s">
        <v>168</v>
      </c>
      <c r="C482" s="73">
        <v>10</v>
      </c>
      <c r="D482" s="73">
        <v>10</v>
      </c>
      <c r="E482" s="73">
        <v>10</v>
      </c>
      <c r="F482" s="31">
        <f>E482/C482*100</f>
        <v>100</v>
      </c>
    </row>
    <row r="483" spans="1:6" s="21" customFormat="1" ht="21.75" customHeight="1" x14ac:dyDescent="0.2">
      <c r="A483" s="375" t="s">
        <v>330</v>
      </c>
      <c r="B483" s="7" t="s">
        <v>165</v>
      </c>
      <c r="C483" s="8">
        <f>SUM(C484:C487)</f>
        <v>880</v>
      </c>
      <c r="D483" s="8">
        <f>SUM(D484:D487)</f>
        <v>880</v>
      </c>
      <c r="E483" s="8">
        <f>SUM(E484:E487)</f>
        <v>880</v>
      </c>
      <c r="F483" s="9">
        <f>E483/C483*100</f>
        <v>100</v>
      </c>
    </row>
    <row r="484" spans="1:6" s="21" customFormat="1" ht="21.75" customHeight="1" x14ac:dyDescent="0.2">
      <c r="A484" s="376"/>
      <c r="B484" s="11" t="s">
        <v>166</v>
      </c>
      <c r="C484" s="92">
        <v>0</v>
      </c>
      <c r="D484" s="92">
        <v>0</v>
      </c>
      <c r="E484" s="92">
        <v>0</v>
      </c>
      <c r="F484" s="113"/>
    </row>
    <row r="485" spans="1:6" s="21" customFormat="1" ht="18.75" customHeight="1" x14ac:dyDescent="0.2">
      <c r="A485" s="376"/>
      <c r="B485" s="11" t="s">
        <v>167</v>
      </c>
      <c r="C485" s="92">
        <v>0</v>
      </c>
      <c r="D485" s="92">
        <v>0</v>
      </c>
      <c r="E485" s="92">
        <v>0</v>
      </c>
      <c r="F485" s="13"/>
    </row>
    <row r="486" spans="1:6" s="21" customFormat="1" ht="19.5" customHeight="1" x14ac:dyDescent="0.2">
      <c r="A486" s="376"/>
      <c r="B486" s="11" t="s">
        <v>176</v>
      </c>
      <c r="C486" s="92">
        <v>0</v>
      </c>
      <c r="D486" s="92">
        <v>0</v>
      </c>
      <c r="E486" s="92">
        <v>0</v>
      </c>
      <c r="F486" s="113"/>
    </row>
    <row r="487" spans="1:6" s="21" customFormat="1" ht="19.5" customHeight="1" thickBot="1" x14ac:dyDescent="0.25">
      <c r="A487" s="377"/>
      <c r="B487" s="15" t="s">
        <v>224</v>
      </c>
      <c r="C487" s="63">
        <f>C489</f>
        <v>880</v>
      </c>
      <c r="D487" s="63">
        <f>D489</f>
        <v>880</v>
      </c>
      <c r="E487" s="63">
        <f>E489</f>
        <v>880</v>
      </c>
      <c r="F487" s="17">
        <f>E487/C487*100</f>
        <v>100</v>
      </c>
    </row>
    <row r="488" spans="1:6" s="21" customFormat="1" ht="21.75" customHeight="1" x14ac:dyDescent="0.2">
      <c r="A488" s="378" t="s">
        <v>222</v>
      </c>
      <c r="B488" s="132" t="s">
        <v>165</v>
      </c>
      <c r="C488" s="122">
        <f>C489</f>
        <v>880</v>
      </c>
      <c r="D488" s="122">
        <f>D489</f>
        <v>880</v>
      </c>
      <c r="E488" s="122">
        <f>E489</f>
        <v>880</v>
      </c>
      <c r="F488" s="20">
        <f>E488/C488*100</f>
        <v>100</v>
      </c>
    </row>
    <row r="489" spans="1:6" s="21" customFormat="1" ht="40.5" customHeight="1" thickBot="1" x14ac:dyDescent="0.25">
      <c r="A489" s="383"/>
      <c r="B489" s="29" t="s">
        <v>168</v>
      </c>
      <c r="C489" s="73">
        <v>880</v>
      </c>
      <c r="D489" s="73">
        <v>880</v>
      </c>
      <c r="E489" s="73">
        <v>880</v>
      </c>
      <c r="F489" s="31">
        <f>E489/C489*100</f>
        <v>100</v>
      </c>
    </row>
    <row r="490" spans="1:6" s="21" customFormat="1" ht="21.75" customHeight="1" x14ac:dyDescent="0.2">
      <c r="A490" s="375" t="s">
        <v>223</v>
      </c>
      <c r="B490" s="7" t="s">
        <v>165</v>
      </c>
      <c r="C490" s="8">
        <f>SUM(C491:C494)</f>
        <v>767.9</v>
      </c>
      <c r="D490" s="8">
        <f>SUM(D491:D494)</f>
        <v>767.9</v>
      </c>
      <c r="E490" s="8">
        <f>SUM(E491:E494)</f>
        <v>719.3</v>
      </c>
      <c r="F490" s="9">
        <f>E490/C490*100</f>
        <v>93.671050918088298</v>
      </c>
    </row>
    <row r="491" spans="1:6" s="21" customFormat="1" ht="21.75" customHeight="1" x14ac:dyDescent="0.2">
      <c r="A491" s="376"/>
      <c r="B491" s="11" t="s">
        <v>166</v>
      </c>
      <c r="C491" s="92">
        <v>0</v>
      </c>
      <c r="D491" s="92">
        <v>0</v>
      </c>
      <c r="E491" s="92">
        <v>0</v>
      </c>
      <c r="F491" s="113"/>
    </row>
    <row r="492" spans="1:6" s="21" customFormat="1" ht="17.25" customHeight="1" x14ac:dyDescent="0.2">
      <c r="A492" s="376"/>
      <c r="B492" s="11" t="s">
        <v>167</v>
      </c>
      <c r="C492" s="92">
        <f>C496</f>
        <v>592.9</v>
      </c>
      <c r="D492" s="92">
        <f>D496</f>
        <v>592.9</v>
      </c>
      <c r="E492" s="92">
        <f>E496</f>
        <v>554.1</v>
      </c>
      <c r="F492" s="13">
        <f>E492/C492*100</f>
        <v>93.455894754596059</v>
      </c>
    </row>
    <row r="493" spans="1:6" s="21" customFormat="1" ht="19.5" customHeight="1" x14ac:dyDescent="0.2">
      <c r="A493" s="376"/>
      <c r="B493" s="11" t="s">
        <v>176</v>
      </c>
      <c r="C493" s="92">
        <v>0</v>
      </c>
      <c r="D493" s="92">
        <v>0</v>
      </c>
      <c r="E493" s="92">
        <v>0</v>
      </c>
      <c r="F493" s="113"/>
    </row>
    <row r="494" spans="1:6" s="21" customFormat="1" ht="18" customHeight="1" thickBot="1" x14ac:dyDescent="0.25">
      <c r="A494" s="377"/>
      <c r="B494" s="15" t="s">
        <v>224</v>
      </c>
      <c r="C494" s="63">
        <f>C497</f>
        <v>175</v>
      </c>
      <c r="D494" s="63">
        <f>D497</f>
        <v>175</v>
      </c>
      <c r="E494" s="63">
        <f>E497</f>
        <v>165.2</v>
      </c>
      <c r="F494" s="17">
        <f>E494/C494*100</f>
        <v>94.399999999999991</v>
      </c>
    </row>
    <row r="495" spans="1:6" s="21" customFormat="1" ht="21.75" customHeight="1" x14ac:dyDescent="0.2">
      <c r="A495" s="378" t="s">
        <v>233</v>
      </c>
      <c r="B495" s="132" t="s">
        <v>165</v>
      </c>
      <c r="C495" s="122">
        <f>C497+C496</f>
        <v>767.9</v>
      </c>
      <c r="D495" s="122">
        <f>D497+D496</f>
        <v>767.9</v>
      </c>
      <c r="E495" s="122">
        <f>E497+E496</f>
        <v>719.3</v>
      </c>
      <c r="F495" s="20">
        <f>E495/C495*100</f>
        <v>93.671050918088298</v>
      </c>
    </row>
    <row r="496" spans="1:6" s="21" customFormat="1" ht="15.75" customHeight="1" x14ac:dyDescent="0.2">
      <c r="A496" s="383"/>
      <c r="B496" s="22" t="s">
        <v>167</v>
      </c>
      <c r="C496" s="134">
        <v>592.9</v>
      </c>
      <c r="D496" s="134">
        <v>592.9</v>
      </c>
      <c r="E496" s="134">
        <v>554.1</v>
      </c>
      <c r="F496" s="24">
        <f>E496/C496*100</f>
        <v>93.455894754596059</v>
      </c>
    </row>
    <row r="497" spans="1:6" s="21" customFormat="1" ht="39.75" customHeight="1" thickBot="1" x14ac:dyDescent="0.25">
      <c r="A497" s="365"/>
      <c r="B497" s="22" t="s">
        <v>168</v>
      </c>
      <c r="C497" s="65">
        <v>175</v>
      </c>
      <c r="D497" s="65">
        <v>175</v>
      </c>
      <c r="E497" s="68">
        <v>165.2</v>
      </c>
      <c r="F497" s="24">
        <f>E497/C497*100</f>
        <v>94.399999999999991</v>
      </c>
    </row>
    <row r="498" spans="1:6" s="21" customFormat="1" ht="21.75" customHeight="1" x14ac:dyDescent="0.2">
      <c r="A498" s="375" t="s">
        <v>131</v>
      </c>
      <c r="B498" s="7" t="s">
        <v>165</v>
      </c>
      <c r="C498" s="8">
        <f>SUM(C499:C502)</f>
        <v>480.8</v>
      </c>
      <c r="D498" s="8">
        <f>SUM(D499:D502)</f>
        <v>480.8</v>
      </c>
      <c r="E498" s="8">
        <f>SUM(E499:E502)</f>
        <v>480.8</v>
      </c>
      <c r="F498" s="9">
        <f>E498/C498*100</f>
        <v>100</v>
      </c>
    </row>
    <row r="499" spans="1:6" s="21" customFormat="1" ht="21.75" customHeight="1" x14ac:dyDescent="0.2">
      <c r="A499" s="376"/>
      <c r="B499" s="11" t="s">
        <v>166</v>
      </c>
      <c r="C499" s="92">
        <v>0</v>
      </c>
      <c r="D499" s="92">
        <v>0</v>
      </c>
      <c r="E499" s="92">
        <v>0</v>
      </c>
      <c r="F499" s="113"/>
    </row>
    <row r="500" spans="1:6" s="21" customFormat="1" ht="17.25" customHeight="1" x14ac:dyDescent="0.2">
      <c r="A500" s="376"/>
      <c r="B500" s="11" t="s">
        <v>167</v>
      </c>
      <c r="C500" s="92">
        <f>C504</f>
        <v>225.8</v>
      </c>
      <c r="D500" s="92">
        <f>D504</f>
        <v>225.8</v>
      </c>
      <c r="E500" s="92">
        <f>E504</f>
        <v>225.8</v>
      </c>
      <c r="F500" s="13">
        <f>E500/C500*100</f>
        <v>100</v>
      </c>
    </row>
    <row r="501" spans="1:6" s="21" customFormat="1" ht="19.5" customHeight="1" x14ac:dyDescent="0.2">
      <c r="A501" s="376"/>
      <c r="B501" s="11" t="s">
        <v>176</v>
      </c>
      <c r="C501" s="92">
        <v>0</v>
      </c>
      <c r="D501" s="92">
        <v>0</v>
      </c>
      <c r="E501" s="92">
        <v>0</v>
      </c>
      <c r="F501" s="113"/>
    </row>
    <row r="502" spans="1:6" s="21" customFormat="1" ht="18" customHeight="1" thickBot="1" x14ac:dyDescent="0.25">
      <c r="A502" s="377"/>
      <c r="B502" s="15" t="s">
        <v>224</v>
      </c>
      <c r="C502" s="72">
        <f>C505+C507</f>
        <v>255</v>
      </c>
      <c r="D502" s="72">
        <f>D505+D507</f>
        <v>255</v>
      </c>
      <c r="E502" s="72">
        <f>E505+E507</f>
        <v>255</v>
      </c>
      <c r="F502" s="17">
        <f t="shared" ref="F502:F508" si="23">E502/C502*100</f>
        <v>100</v>
      </c>
    </row>
    <row r="503" spans="1:6" s="21" customFormat="1" ht="21.75" customHeight="1" x14ac:dyDescent="0.2">
      <c r="A503" s="378" t="s">
        <v>132</v>
      </c>
      <c r="B503" s="132" t="s">
        <v>165</v>
      </c>
      <c r="C503" s="122">
        <f>C505+C504</f>
        <v>475.8</v>
      </c>
      <c r="D503" s="122">
        <f>D505+D504</f>
        <v>475.8</v>
      </c>
      <c r="E503" s="122">
        <f>E505+E504</f>
        <v>475.8</v>
      </c>
      <c r="F503" s="20">
        <f t="shared" si="23"/>
        <v>100</v>
      </c>
    </row>
    <row r="504" spans="1:6" s="21" customFormat="1" ht="15.75" customHeight="1" x14ac:dyDescent="0.2">
      <c r="A504" s="383"/>
      <c r="B504" s="22" t="s">
        <v>167</v>
      </c>
      <c r="C504" s="134">
        <v>225.8</v>
      </c>
      <c r="D504" s="134">
        <v>225.8</v>
      </c>
      <c r="E504" s="134">
        <v>225.8</v>
      </c>
      <c r="F504" s="24">
        <f t="shared" si="23"/>
        <v>100</v>
      </c>
    </row>
    <row r="505" spans="1:6" s="21" customFormat="1" ht="39.75" customHeight="1" x14ac:dyDescent="0.2">
      <c r="A505" s="365"/>
      <c r="B505" s="22" t="s">
        <v>168</v>
      </c>
      <c r="C505" s="65">
        <v>250</v>
      </c>
      <c r="D505" s="65">
        <v>250</v>
      </c>
      <c r="E505" s="68">
        <v>250</v>
      </c>
      <c r="F505" s="24">
        <f t="shared" si="23"/>
        <v>100</v>
      </c>
    </row>
    <row r="506" spans="1:6" s="21" customFormat="1" ht="21.75" customHeight="1" x14ac:dyDescent="0.2">
      <c r="A506" s="378" t="s">
        <v>133</v>
      </c>
      <c r="B506" s="132" t="s">
        <v>165</v>
      </c>
      <c r="C506" s="122">
        <f>C507</f>
        <v>5</v>
      </c>
      <c r="D506" s="122">
        <f>D507</f>
        <v>5</v>
      </c>
      <c r="E506" s="122">
        <f>E507</f>
        <v>5</v>
      </c>
      <c r="F506" s="20">
        <f t="shared" si="23"/>
        <v>100</v>
      </c>
    </row>
    <row r="507" spans="1:6" s="21" customFormat="1" ht="40.5" customHeight="1" thickBot="1" x14ac:dyDescent="0.25">
      <c r="A507" s="383"/>
      <c r="B507" s="29" t="s">
        <v>168</v>
      </c>
      <c r="C507" s="73">
        <v>5</v>
      </c>
      <c r="D507" s="73">
        <v>5</v>
      </c>
      <c r="E507" s="73">
        <v>5</v>
      </c>
      <c r="F507" s="31">
        <f t="shared" si="23"/>
        <v>100</v>
      </c>
    </row>
    <row r="508" spans="1:6" s="21" customFormat="1" ht="21" customHeight="1" x14ac:dyDescent="0.2">
      <c r="A508" s="366" t="s">
        <v>175</v>
      </c>
      <c r="B508" s="74" t="s">
        <v>165</v>
      </c>
      <c r="C508" s="95">
        <f>C509+C510+C511+C512</f>
        <v>2645.7</v>
      </c>
      <c r="D508" s="95">
        <f>D509+D510+D511+D512</f>
        <v>2553.94</v>
      </c>
      <c r="E508" s="95">
        <f>E509+E510+E511+E512</f>
        <v>2505.34</v>
      </c>
      <c r="F508" s="76">
        <f t="shared" si="23"/>
        <v>94.694787768832455</v>
      </c>
    </row>
    <row r="509" spans="1:6" s="21" customFormat="1" ht="20.25" customHeight="1" x14ac:dyDescent="0.2">
      <c r="A509" s="367"/>
      <c r="B509" s="52" t="s">
        <v>166</v>
      </c>
      <c r="C509" s="53">
        <f>C491+C484+C476+C467+C499</f>
        <v>0</v>
      </c>
      <c r="D509" s="53">
        <f>D491+D484+D476+D467+D499</f>
        <v>0</v>
      </c>
      <c r="E509" s="53">
        <f>E491+E484+E476+E467+E499</f>
        <v>0</v>
      </c>
      <c r="F509" s="54"/>
    </row>
    <row r="510" spans="1:6" s="21" customFormat="1" ht="31.5" customHeight="1" x14ac:dyDescent="0.2">
      <c r="A510" s="367"/>
      <c r="B510" s="52" t="s">
        <v>167</v>
      </c>
      <c r="C510" s="53">
        <f t="shared" ref="C510:E512" si="24">C492+C485+C477+C468+C500</f>
        <v>887.7</v>
      </c>
      <c r="D510" s="53">
        <f t="shared" si="24"/>
        <v>887.7</v>
      </c>
      <c r="E510" s="53">
        <f t="shared" si="24"/>
        <v>848.90000000000009</v>
      </c>
      <c r="F510" s="97">
        <f>E510/C510*100</f>
        <v>95.629153993466261</v>
      </c>
    </row>
    <row r="511" spans="1:6" s="21" customFormat="1" ht="20.25" customHeight="1" x14ac:dyDescent="0.2">
      <c r="A511" s="367"/>
      <c r="B511" s="52" t="s">
        <v>176</v>
      </c>
      <c r="C511" s="53">
        <f t="shared" si="24"/>
        <v>0</v>
      </c>
      <c r="D511" s="53">
        <f t="shared" si="24"/>
        <v>0</v>
      </c>
      <c r="E511" s="53">
        <f t="shared" si="24"/>
        <v>0</v>
      </c>
      <c r="F511" s="54"/>
    </row>
    <row r="512" spans="1:6" s="21" customFormat="1" ht="21" customHeight="1" thickBot="1" x14ac:dyDescent="0.25">
      <c r="A512" s="368"/>
      <c r="B512" s="58" t="s">
        <v>224</v>
      </c>
      <c r="C512" s="53">
        <f t="shared" si="24"/>
        <v>1758</v>
      </c>
      <c r="D512" s="53">
        <f t="shared" si="24"/>
        <v>1666.24</v>
      </c>
      <c r="E512" s="53">
        <f t="shared" si="24"/>
        <v>1656.44</v>
      </c>
      <c r="F512" s="80">
        <f>E512/C512*100</f>
        <v>94.222980659840729</v>
      </c>
    </row>
    <row r="513" spans="1:6" s="21" customFormat="1" ht="42.75" customHeight="1" thickTop="1" x14ac:dyDescent="0.2">
      <c r="A513" s="372" t="s">
        <v>331</v>
      </c>
      <c r="B513" s="373"/>
      <c r="C513" s="373"/>
      <c r="D513" s="373"/>
      <c r="E513" s="373"/>
      <c r="F513" s="374"/>
    </row>
    <row r="514" spans="1:6" s="21" customFormat="1" ht="20.25" customHeight="1" x14ac:dyDescent="0.2">
      <c r="A514" s="364" t="s">
        <v>332</v>
      </c>
      <c r="B514" s="25" t="s">
        <v>165</v>
      </c>
      <c r="C514" s="67">
        <f>C515</f>
        <v>700</v>
      </c>
      <c r="D514" s="67">
        <f>D515</f>
        <v>700</v>
      </c>
      <c r="E514" s="67">
        <f>E515</f>
        <v>700</v>
      </c>
      <c r="F514" s="124">
        <f>E514/C514*100</f>
        <v>100</v>
      </c>
    </row>
    <row r="515" spans="1:6" s="21" customFormat="1" ht="27" customHeight="1" thickBot="1" x14ac:dyDescent="0.25">
      <c r="A515" s="365"/>
      <c r="B515" s="22" t="s">
        <v>169</v>
      </c>
      <c r="C515" s="68">
        <v>700</v>
      </c>
      <c r="D515" s="68">
        <v>700</v>
      </c>
      <c r="E515" s="68">
        <v>700</v>
      </c>
      <c r="F515" s="273"/>
    </row>
    <row r="516" spans="1:6" s="21" customFormat="1" ht="21" customHeight="1" x14ac:dyDescent="0.2">
      <c r="A516" s="366" t="s">
        <v>175</v>
      </c>
      <c r="B516" s="74" t="s">
        <v>165</v>
      </c>
      <c r="C516" s="95">
        <f>C517+C518+C519+C520</f>
        <v>700</v>
      </c>
      <c r="D516" s="95">
        <f>D517+D518+D519+D520</f>
        <v>700</v>
      </c>
      <c r="E516" s="95">
        <f>E517+E518+E519+E520</f>
        <v>700</v>
      </c>
      <c r="F516" s="76">
        <f>E516/C516*100</f>
        <v>100</v>
      </c>
    </row>
    <row r="517" spans="1:6" s="21" customFormat="1" ht="20.25" customHeight="1" x14ac:dyDescent="0.2">
      <c r="A517" s="367"/>
      <c r="B517" s="52" t="s">
        <v>166</v>
      </c>
      <c r="C517" s="53">
        <v>0</v>
      </c>
      <c r="D517" s="53">
        <v>0</v>
      </c>
      <c r="E517" s="53">
        <v>0</v>
      </c>
      <c r="F517" s="54"/>
    </row>
    <row r="518" spans="1:6" s="21" customFormat="1" ht="31.5" customHeight="1" x14ac:dyDescent="0.2">
      <c r="A518" s="367"/>
      <c r="B518" s="52" t="s">
        <v>167</v>
      </c>
      <c r="C518" s="53">
        <v>0</v>
      </c>
      <c r="D518" s="53">
        <v>0</v>
      </c>
      <c r="E518" s="53">
        <v>0</v>
      </c>
      <c r="F518" s="97" t="e">
        <f>E518/C518*100</f>
        <v>#DIV/0!</v>
      </c>
    </row>
    <row r="519" spans="1:6" s="21" customFormat="1" ht="20.25" customHeight="1" x14ac:dyDescent="0.2">
      <c r="A519" s="367"/>
      <c r="B519" s="52" t="s">
        <v>176</v>
      </c>
      <c r="C519" s="53">
        <v>0</v>
      </c>
      <c r="D519" s="53">
        <v>0</v>
      </c>
      <c r="E519" s="53">
        <v>0</v>
      </c>
      <c r="F519" s="54"/>
    </row>
    <row r="520" spans="1:6" s="21" customFormat="1" ht="21" customHeight="1" thickBot="1" x14ac:dyDescent="0.25">
      <c r="A520" s="368"/>
      <c r="B520" s="58" t="s">
        <v>224</v>
      </c>
      <c r="C520" s="53">
        <v>700</v>
      </c>
      <c r="D520" s="53">
        <v>700</v>
      </c>
      <c r="E520" s="53">
        <v>700</v>
      </c>
      <c r="F520" s="80">
        <f>E520/C520*100</f>
        <v>100</v>
      </c>
    </row>
    <row r="521" spans="1:6" s="21" customFormat="1" ht="28.5" customHeight="1" thickTop="1" x14ac:dyDescent="0.2">
      <c r="A521" s="372" t="s">
        <v>44</v>
      </c>
      <c r="B521" s="373"/>
      <c r="C521" s="373"/>
      <c r="D521" s="373"/>
      <c r="E521" s="373"/>
      <c r="F521" s="374"/>
    </row>
    <row r="522" spans="1:6" s="21" customFormat="1" ht="20.25" customHeight="1" x14ac:dyDescent="0.2">
      <c r="A522" s="364" t="s">
        <v>14</v>
      </c>
      <c r="B522" s="25" t="s">
        <v>165</v>
      </c>
      <c r="C522" s="67">
        <f>C523</f>
        <v>2366.9</v>
      </c>
      <c r="D522" s="67">
        <f>D523</f>
        <v>2346.8000000000002</v>
      </c>
      <c r="E522" s="67">
        <f>E523</f>
        <v>2346.8000000000002</v>
      </c>
      <c r="F522" s="124">
        <f>E522/C522*100</f>
        <v>99.15078795048376</v>
      </c>
    </row>
    <row r="523" spans="1:6" s="21" customFormat="1" ht="40.5" customHeight="1" x14ac:dyDescent="0.2">
      <c r="A523" s="365"/>
      <c r="B523" s="22" t="s">
        <v>169</v>
      </c>
      <c r="C523" s="68">
        <v>2366.9</v>
      </c>
      <c r="D523" s="68">
        <v>2346.8000000000002</v>
      </c>
      <c r="E523" s="68">
        <v>2346.8000000000002</v>
      </c>
      <c r="F523" s="273"/>
    </row>
    <row r="524" spans="1:6" s="21" customFormat="1" ht="16.5" customHeight="1" x14ac:dyDescent="0.2">
      <c r="A524" s="364" t="s">
        <v>15</v>
      </c>
      <c r="B524" s="25" t="s">
        <v>165</v>
      </c>
      <c r="C524" s="66">
        <f>C525</f>
        <v>3858.3</v>
      </c>
      <c r="D524" s="67">
        <f>D525</f>
        <v>3844.6</v>
      </c>
      <c r="E524" s="67">
        <f>E525</f>
        <v>3844.6</v>
      </c>
      <c r="F524" s="124">
        <f>E524/C524*100</f>
        <v>99.644921338413283</v>
      </c>
    </row>
    <row r="525" spans="1:6" s="21" customFormat="1" ht="53.25" customHeight="1" x14ac:dyDescent="0.2">
      <c r="A525" s="365"/>
      <c r="B525" s="22" t="s">
        <v>169</v>
      </c>
      <c r="C525" s="65">
        <v>3858.3</v>
      </c>
      <c r="D525" s="65">
        <v>3844.6</v>
      </c>
      <c r="E525" s="65">
        <v>3844.6</v>
      </c>
      <c r="F525" s="126"/>
    </row>
    <row r="526" spans="1:6" s="21" customFormat="1" ht="22.5" customHeight="1" x14ac:dyDescent="0.2">
      <c r="A526" s="364" t="s">
        <v>16</v>
      </c>
      <c r="B526" s="25" t="s">
        <v>165</v>
      </c>
      <c r="C526" s="66">
        <f>C527</f>
        <v>8898.9</v>
      </c>
      <c r="D526" s="66">
        <f>D527</f>
        <v>8744</v>
      </c>
      <c r="E526" s="66">
        <f>E527</f>
        <v>8744</v>
      </c>
      <c r="F526" s="124">
        <v>99.644921338413283</v>
      </c>
    </row>
    <row r="527" spans="1:6" s="21" customFormat="1" ht="36" customHeight="1" x14ac:dyDescent="0.2">
      <c r="A527" s="365"/>
      <c r="B527" s="22" t="s">
        <v>169</v>
      </c>
      <c r="C527" s="65">
        <v>8898.9</v>
      </c>
      <c r="D527" s="65">
        <v>8744</v>
      </c>
      <c r="E527" s="65">
        <v>8744</v>
      </c>
      <c r="F527" s="20"/>
    </row>
    <row r="528" spans="1:6" s="21" customFormat="1" ht="23.25" customHeight="1" x14ac:dyDescent="0.2">
      <c r="A528" s="364" t="s">
        <v>333</v>
      </c>
      <c r="B528" s="25" t="s">
        <v>165</v>
      </c>
      <c r="C528" s="66">
        <f>C529</f>
        <v>198.9</v>
      </c>
      <c r="D528" s="67">
        <f>D529</f>
        <v>198.8</v>
      </c>
      <c r="E528" s="67">
        <f>E529</f>
        <v>198.8</v>
      </c>
      <c r="F528" s="124">
        <v>99.644921338413283</v>
      </c>
    </row>
    <row r="529" spans="1:6" s="21" customFormat="1" ht="32.25" customHeight="1" x14ac:dyDescent="0.2">
      <c r="A529" s="365"/>
      <c r="B529" s="22" t="s">
        <v>169</v>
      </c>
      <c r="C529" s="65">
        <v>198.9</v>
      </c>
      <c r="D529" s="65">
        <v>198.8</v>
      </c>
      <c r="E529" s="65">
        <v>198.8</v>
      </c>
      <c r="F529" s="20"/>
    </row>
    <row r="530" spans="1:6" s="21" customFormat="1" ht="23.25" customHeight="1" x14ac:dyDescent="0.2">
      <c r="A530" s="364" t="s">
        <v>334</v>
      </c>
      <c r="B530" s="25" t="s">
        <v>165</v>
      </c>
      <c r="C530" s="66">
        <f>C531</f>
        <v>2000</v>
      </c>
      <c r="D530" s="67">
        <f>D531</f>
        <v>1419.8</v>
      </c>
      <c r="E530" s="67">
        <f>E531</f>
        <v>1419.8</v>
      </c>
      <c r="F530" s="124">
        <f>E530/C530*100</f>
        <v>70.989999999999995</v>
      </c>
    </row>
    <row r="531" spans="1:6" s="21" customFormat="1" ht="41.25" customHeight="1" thickBot="1" x14ac:dyDescent="0.25">
      <c r="A531" s="365"/>
      <c r="B531" s="22" t="s">
        <v>169</v>
      </c>
      <c r="C531" s="145">
        <v>2000</v>
      </c>
      <c r="D531" s="145">
        <v>1419.8</v>
      </c>
      <c r="E531" s="145">
        <v>1419.8</v>
      </c>
      <c r="F531" s="126"/>
    </row>
    <row r="532" spans="1:6" s="21" customFormat="1" ht="21" customHeight="1" x14ac:dyDescent="0.2">
      <c r="A532" s="366" t="s">
        <v>175</v>
      </c>
      <c r="B532" s="74" t="s">
        <v>165</v>
      </c>
      <c r="C532" s="95">
        <f>C533+C534+C535+C536</f>
        <v>17323</v>
      </c>
      <c r="D532" s="95">
        <f>D533+D534+D535+D536</f>
        <v>16554</v>
      </c>
      <c r="E532" s="95">
        <f>E533+E534+E535+E536</f>
        <v>16554</v>
      </c>
      <c r="F532" s="76">
        <f>E532/C532*100</f>
        <v>95.560815101310396</v>
      </c>
    </row>
    <row r="533" spans="1:6" s="21" customFormat="1" ht="20.25" customHeight="1" x14ac:dyDescent="0.2">
      <c r="A533" s="367"/>
      <c r="B533" s="52" t="s">
        <v>166</v>
      </c>
      <c r="C533" s="53">
        <v>0</v>
      </c>
      <c r="D533" s="53">
        <v>0</v>
      </c>
      <c r="E533" s="53">
        <v>0</v>
      </c>
      <c r="F533" s="54"/>
    </row>
    <row r="534" spans="1:6" s="21" customFormat="1" ht="31.5" customHeight="1" x14ac:dyDescent="0.2">
      <c r="A534" s="367"/>
      <c r="B534" s="52" t="s">
        <v>167</v>
      </c>
      <c r="C534" s="53">
        <v>0</v>
      </c>
      <c r="D534" s="53">
        <v>0</v>
      </c>
      <c r="E534" s="53">
        <v>0</v>
      </c>
      <c r="F534" s="97"/>
    </row>
    <row r="535" spans="1:6" s="21" customFormat="1" ht="20.25" customHeight="1" x14ac:dyDescent="0.2">
      <c r="A535" s="367"/>
      <c r="B535" s="52" t="s">
        <v>176</v>
      </c>
      <c r="C535" s="53">
        <v>0</v>
      </c>
      <c r="D535" s="53">
        <v>0</v>
      </c>
      <c r="E535" s="53">
        <v>0</v>
      </c>
      <c r="F535" s="54"/>
    </row>
    <row r="536" spans="1:6" s="21" customFormat="1" ht="21" customHeight="1" thickBot="1" x14ac:dyDescent="0.25">
      <c r="A536" s="368"/>
      <c r="B536" s="58" t="s">
        <v>224</v>
      </c>
      <c r="C536" s="59">
        <f>C523+C525+C527+C529+C531</f>
        <v>17323</v>
      </c>
      <c r="D536" s="59">
        <f>D523+D525+D527+D529+D531</f>
        <v>16554</v>
      </c>
      <c r="E536" s="59">
        <f>E523+E525+E527+E529+E531</f>
        <v>16554</v>
      </c>
      <c r="F536" s="80">
        <f t="shared" ref="F536:F541" si="25">E536/C536*100</f>
        <v>95.560815101310396</v>
      </c>
    </row>
    <row r="537" spans="1:6" s="21" customFormat="1" ht="21" customHeight="1" thickTop="1" x14ac:dyDescent="0.2">
      <c r="A537" s="369" t="s">
        <v>234</v>
      </c>
      <c r="B537" s="135" t="s">
        <v>165</v>
      </c>
      <c r="C537" s="136">
        <f>C538+C539+C540+C541</f>
        <v>1359993.48</v>
      </c>
      <c r="D537" s="136">
        <f>D538+D539+D540+D541</f>
        <v>1315556.5299999998</v>
      </c>
      <c r="E537" s="136">
        <f>E538+E539+E540+E541</f>
        <v>1315458.2599999998</v>
      </c>
      <c r="F537" s="137">
        <f t="shared" si="25"/>
        <v>96.725335771462653</v>
      </c>
    </row>
    <row r="538" spans="1:6" s="21" customFormat="1" ht="20.25" customHeight="1" x14ac:dyDescent="0.2">
      <c r="A538" s="370"/>
      <c r="B538" s="138" t="s">
        <v>166</v>
      </c>
      <c r="C538" s="139">
        <f t="shared" ref="C538:E540" si="26">C509+C461+C395+C362+C319+C303+C257+C145+C95+C533</f>
        <v>15057.9</v>
      </c>
      <c r="D538" s="139">
        <f t="shared" si="26"/>
        <v>15042.7</v>
      </c>
      <c r="E538" s="139">
        <f t="shared" si="26"/>
        <v>15042.7</v>
      </c>
      <c r="F538" s="140">
        <f t="shared" si="25"/>
        <v>99.899056309312726</v>
      </c>
    </row>
    <row r="539" spans="1:6" s="21" customFormat="1" ht="31.5" customHeight="1" x14ac:dyDescent="0.2">
      <c r="A539" s="370"/>
      <c r="B539" s="138" t="s">
        <v>167</v>
      </c>
      <c r="C539" s="139">
        <f t="shared" si="26"/>
        <v>871798.58000000007</v>
      </c>
      <c r="D539" s="139">
        <f t="shared" si="26"/>
        <v>862588.79999999993</v>
      </c>
      <c r="E539" s="139">
        <f t="shared" si="26"/>
        <v>862499.99999999988</v>
      </c>
      <c r="F539" s="140">
        <f t="shared" si="25"/>
        <v>98.933402713273495</v>
      </c>
    </row>
    <row r="540" spans="1:6" s="21" customFormat="1" ht="20.25" customHeight="1" x14ac:dyDescent="0.2">
      <c r="A540" s="370"/>
      <c r="B540" s="138" t="s">
        <v>176</v>
      </c>
      <c r="C540" s="139">
        <f t="shared" si="26"/>
        <v>3620</v>
      </c>
      <c r="D540" s="139">
        <f t="shared" si="26"/>
        <v>3004</v>
      </c>
      <c r="E540" s="139">
        <f t="shared" si="26"/>
        <v>3004</v>
      </c>
      <c r="F540" s="140">
        <f t="shared" si="25"/>
        <v>82.983425414364646</v>
      </c>
    </row>
    <row r="541" spans="1:6" s="21" customFormat="1" ht="33" customHeight="1" thickBot="1" x14ac:dyDescent="0.25">
      <c r="A541" s="371"/>
      <c r="B541" s="141" t="s">
        <v>228</v>
      </c>
      <c r="C541" s="142">
        <f>C512+C464+C398+C365+C322+C306+C260+C148+C98+C536+C520</f>
        <v>469517</v>
      </c>
      <c r="D541" s="142">
        <f>D512+D464+D398+D365+D322+D306+D260+D148+D98+D536+D520</f>
        <v>434921.02999999997</v>
      </c>
      <c r="E541" s="142">
        <f>E512+E464+E398+E365+E322+E306+E260+E148+E98+E536+E520</f>
        <v>434911.55999999994</v>
      </c>
      <c r="F541" s="143">
        <f t="shared" si="25"/>
        <v>92.629566128595968</v>
      </c>
    </row>
    <row r="542" spans="1:6" ht="13.5" thickTop="1" x14ac:dyDescent="0.2"/>
  </sheetData>
  <mergeCells count="192">
    <mergeCell ref="A429:A430"/>
    <mergeCell ref="A431:A434"/>
    <mergeCell ref="A416:A418"/>
    <mergeCell ref="A419:A423"/>
    <mergeCell ref="A424:A426"/>
    <mergeCell ref="A427:A428"/>
    <mergeCell ref="A405:A407"/>
    <mergeCell ref="A408:A410"/>
    <mergeCell ref="A411:A412"/>
    <mergeCell ref="A413:A415"/>
    <mergeCell ref="A377:A381"/>
    <mergeCell ref="A386:A390"/>
    <mergeCell ref="A391:A393"/>
    <mergeCell ref="A400:A404"/>
    <mergeCell ref="A382:A383"/>
    <mergeCell ref="A384:A385"/>
    <mergeCell ref="A394:A398"/>
    <mergeCell ref="A399:F399"/>
    <mergeCell ref="A358:A360"/>
    <mergeCell ref="A354:A357"/>
    <mergeCell ref="A361:A365"/>
    <mergeCell ref="A375:A376"/>
    <mergeCell ref="A366:F366"/>
    <mergeCell ref="A367:A371"/>
    <mergeCell ref="F367:F371"/>
    <mergeCell ref="A372:A374"/>
    <mergeCell ref="F373:F374"/>
    <mergeCell ref="A334:A338"/>
    <mergeCell ref="A339:A343"/>
    <mergeCell ref="A344:A348"/>
    <mergeCell ref="A349:A353"/>
    <mergeCell ref="A318:A322"/>
    <mergeCell ref="A323:F323"/>
    <mergeCell ref="A324:A328"/>
    <mergeCell ref="A329:A333"/>
    <mergeCell ref="A288:A292"/>
    <mergeCell ref="A307:F307"/>
    <mergeCell ref="A308:A312"/>
    <mergeCell ref="A313:A317"/>
    <mergeCell ref="A298:A299"/>
    <mergeCell ref="A300:A301"/>
    <mergeCell ref="A302:A306"/>
    <mergeCell ref="A293:A297"/>
    <mergeCell ref="A278:A282"/>
    <mergeCell ref="A283:A284"/>
    <mergeCell ref="A285:A287"/>
    <mergeCell ref="A252:A253"/>
    <mergeCell ref="A267:A268"/>
    <mergeCell ref="A269:A272"/>
    <mergeCell ref="A273:A274"/>
    <mergeCell ref="A254:A255"/>
    <mergeCell ref="A256:A260"/>
    <mergeCell ref="A262:A266"/>
    <mergeCell ref="A241:A242"/>
    <mergeCell ref="A243:A247"/>
    <mergeCell ref="A248:A249"/>
    <mergeCell ref="A250:A251"/>
    <mergeCell ref="A275:A277"/>
    <mergeCell ref="A161:A163"/>
    <mergeCell ref="A164:A165"/>
    <mergeCell ref="A166:A167"/>
    <mergeCell ref="A194:A196"/>
    <mergeCell ref="A189:A190"/>
    <mergeCell ref="A261:F261"/>
    <mergeCell ref="A62:A63"/>
    <mergeCell ref="A64:A65"/>
    <mergeCell ref="A191:A193"/>
    <mergeCell ref="A179:A181"/>
    <mergeCell ref="A182:A184"/>
    <mergeCell ref="A185:A186"/>
    <mergeCell ref="A187:A188"/>
    <mergeCell ref="A150:A154"/>
    <mergeCell ref="A155:A156"/>
    <mergeCell ref="A159:A160"/>
    <mergeCell ref="A23:A24"/>
    <mergeCell ref="A25:A26"/>
    <mergeCell ref="A54:A55"/>
    <mergeCell ref="A83:A84"/>
    <mergeCell ref="A31:A32"/>
    <mergeCell ref="A33:A34"/>
    <mergeCell ref="A35:A36"/>
    <mergeCell ref="A37:A38"/>
    <mergeCell ref="A39:A40"/>
    <mergeCell ref="A41:A42"/>
    <mergeCell ref="A7:A10"/>
    <mergeCell ref="A11:A12"/>
    <mergeCell ref="A15:A16"/>
    <mergeCell ref="A17:A18"/>
    <mergeCell ref="A19:A20"/>
    <mergeCell ref="A21:A22"/>
    <mergeCell ref="A111:A112"/>
    <mergeCell ref="A113:A117"/>
    <mergeCell ref="A27:A28"/>
    <mergeCell ref="A29:A30"/>
    <mergeCell ref="A1:F1"/>
    <mergeCell ref="A3:A4"/>
    <mergeCell ref="B3:B4"/>
    <mergeCell ref="C3:F3"/>
    <mergeCell ref="A13:A14"/>
    <mergeCell ref="A6:F6"/>
    <mergeCell ref="A75:A76"/>
    <mergeCell ref="A77:A78"/>
    <mergeCell ref="A79:A82"/>
    <mergeCell ref="A85:A86"/>
    <mergeCell ref="A71:A72"/>
    <mergeCell ref="A105:A106"/>
    <mergeCell ref="A73:A74"/>
    <mergeCell ref="A99:F99"/>
    <mergeCell ref="A100:A104"/>
    <mergeCell ref="A126:A128"/>
    <mergeCell ref="A129:A130"/>
    <mergeCell ref="A131:A132"/>
    <mergeCell ref="A133:A134"/>
    <mergeCell ref="A87:A89"/>
    <mergeCell ref="A90:A93"/>
    <mergeCell ref="A94:A98"/>
    <mergeCell ref="A107:A108"/>
    <mergeCell ref="A124:A125"/>
    <mergeCell ref="A109:A110"/>
    <mergeCell ref="A465:F465"/>
    <mergeCell ref="A466:A470"/>
    <mergeCell ref="A175:A176"/>
    <mergeCell ref="A177:A178"/>
    <mergeCell ref="A197:A198"/>
    <mergeCell ref="A199:A200"/>
    <mergeCell ref="A223:A225"/>
    <mergeCell ref="A211:A212"/>
    <mergeCell ref="A213:A214"/>
    <mergeCell ref="A215:A219"/>
    <mergeCell ref="A451:A452"/>
    <mergeCell ref="A453:A454"/>
    <mergeCell ref="A455:A457"/>
    <mergeCell ref="A458:A459"/>
    <mergeCell ref="A460:A464"/>
    <mergeCell ref="A137:A141"/>
    <mergeCell ref="A142:A143"/>
    <mergeCell ref="A144:A148"/>
    <mergeCell ref="A149:F149"/>
    <mergeCell ref="A157:A158"/>
    <mergeCell ref="A506:A507"/>
    <mergeCell ref="A488:A489"/>
    <mergeCell ref="A490:A494"/>
    <mergeCell ref="A495:A497"/>
    <mergeCell ref="A498:A502"/>
    <mergeCell ref="A503:A505"/>
    <mergeCell ref="A483:A487"/>
    <mergeCell ref="A43:A44"/>
    <mergeCell ref="A45:A47"/>
    <mergeCell ref="A66:A67"/>
    <mergeCell ref="A68:A70"/>
    <mergeCell ref="A48:A49"/>
    <mergeCell ref="A50:A51"/>
    <mergeCell ref="A471:A472"/>
    <mergeCell ref="A444:A448"/>
    <mergeCell ref="A449:A450"/>
    <mergeCell ref="A52:A53"/>
    <mergeCell ref="A56:A57"/>
    <mergeCell ref="A58:A59"/>
    <mergeCell ref="A60:A61"/>
    <mergeCell ref="A168:A172"/>
    <mergeCell ref="A173:A174"/>
    <mergeCell ref="A122:A123"/>
    <mergeCell ref="A118:A119"/>
    <mergeCell ref="A120:A121"/>
    <mergeCell ref="A135:A136"/>
    <mergeCell ref="A201:A205"/>
    <mergeCell ref="A208:A210"/>
    <mergeCell ref="A206:A207"/>
    <mergeCell ref="A226:A230"/>
    <mergeCell ref="A231:A233"/>
    <mergeCell ref="A234:A235"/>
    <mergeCell ref="A220:A222"/>
    <mergeCell ref="A524:A525"/>
    <mergeCell ref="A236:A240"/>
    <mergeCell ref="A435:A437"/>
    <mergeCell ref="F435:F437"/>
    <mergeCell ref="A438:A440"/>
    <mergeCell ref="A441:A443"/>
    <mergeCell ref="A508:A512"/>
    <mergeCell ref="A473:A474"/>
    <mergeCell ref="A475:A479"/>
    <mergeCell ref="A480:A482"/>
    <mergeCell ref="A526:A527"/>
    <mergeCell ref="A528:A529"/>
    <mergeCell ref="A530:A531"/>
    <mergeCell ref="A532:A536"/>
    <mergeCell ref="A537:A541"/>
    <mergeCell ref="A513:F513"/>
    <mergeCell ref="A514:A515"/>
    <mergeCell ref="A516:A520"/>
    <mergeCell ref="A521:F521"/>
    <mergeCell ref="A522:A523"/>
  </mergeCells>
  <phoneticPr fontId="21" type="noConversion"/>
  <pageMargins left="0.39370078740157483" right="0.39370078740157483" top="0.98425196850393704" bottom="0.39370078740157483" header="0.31496062992125984" footer="0.31496062992125984"/>
  <pageSetup paperSize="9" scale="70" fitToHeight="1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Приложение 1</vt:lpstr>
      <vt:lpstr>Приложение 5</vt:lpstr>
      <vt:lpstr>'Приложение 1'!Заголовки_для_печати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Albert</cp:lastModifiedBy>
  <cp:lastPrinted>2016-06-07T14:07:03Z</cp:lastPrinted>
  <dcterms:created xsi:type="dcterms:W3CDTF">2007-10-25T07:17:21Z</dcterms:created>
  <dcterms:modified xsi:type="dcterms:W3CDTF">2024-05-05T13:07:43Z</dcterms:modified>
</cp:coreProperties>
</file>