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</sheets>
  <calcPr calcId="162913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P25" i="3"/>
  <c r="Q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P26" i="3"/>
  <c r="Q26" i="3"/>
  <c r="Q31" i="3" s="1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P30" i="3"/>
  <c r="Q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J25" i="1"/>
  <c r="K25" i="1"/>
  <c r="K31" i="1" s="1"/>
  <c r="L25" i="1"/>
  <c r="M25" i="1"/>
  <c r="N25" i="1"/>
  <c r="O25" i="1"/>
  <c r="O31" i="1" s="1"/>
  <c r="P25" i="1"/>
  <c r="Q25" i="1"/>
  <c r="R25" i="1"/>
  <c r="D25" i="1"/>
  <c r="D31" i="1" s="1"/>
  <c r="P31" i="1" l="1"/>
  <c r="H31" i="1"/>
  <c r="N31" i="1"/>
  <c r="F31" i="1"/>
  <c r="M31" i="1"/>
  <c r="E31" i="1"/>
  <c r="L31" i="1"/>
  <c r="R31" i="1"/>
  <c r="J31" i="1"/>
  <c r="Q31" i="1"/>
  <c r="I31" i="1"/>
</calcChain>
</file>

<file path=xl/sharedStrings.xml><?xml version="1.0" encoding="utf-8"?>
<sst xmlns="http://schemas.openxmlformats.org/spreadsheetml/2006/main" count="179" uniqueCount="35">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</sst>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Разница положительного субкластера от отрицательного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361948</xdr:colOff>
      <xdr:row>35</xdr:row>
      <xdr:rowOff>33336</xdr:rowOff>
    </xdr:from>
    <xdr:to>
      <xdr:col>12</xdr:col>
      <xdr:colOff>819149</xdr:colOff>
      <xdr:row>59</xdr:row>
      <xdr:rowOff>152399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33</xdr:row>
      <xdr:rowOff>157162</xdr:rowOff>
    </xdr:from>
    <xdr:to>
      <xdr:col>19</xdr:col>
      <xdr:colOff>866775</xdr:colOff>
      <xdr:row>59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A25" zoomScaleNormal="100" workbookViewId="0">
      <selection activeCell="E33" sqref="E33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2">(D8/D9)-1</f>
        <v>-9.276436666696275E-2</v>
      </c>
      <c r="E27" s="15">
        <f t="shared" si="2"/>
        <v>1.1698938401325076E-2</v>
      </c>
      <c r="F27" s="15">
        <f t="shared" si="2"/>
        <v>-5.9032691128102055E-2</v>
      </c>
      <c r="G27" s="15">
        <f t="shared" si="2"/>
        <v>7.6753767380775439E-2</v>
      </c>
      <c r="H27" s="15">
        <f t="shared" si="2"/>
        <v>7.4221794072617753E-2</v>
      </c>
      <c r="I27" s="15">
        <f t="shared" si="2"/>
        <v>-4.3140747587474548E-2</v>
      </c>
      <c r="J27" s="15">
        <f t="shared" si="2"/>
        <v>-0.10280391950165912</v>
      </c>
      <c r="K27" s="15">
        <f t="shared" si="2"/>
        <v>-3.6766206269346235E-2</v>
      </c>
      <c r="L27" s="15">
        <f t="shared" si="2"/>
        <v>-9.2545168457396798E-2</v>
      </c>
      <c r="M27" s="15">
        <f t="shared" si="2"/>
        <v>-3.9219342480681485E-2</v>
      </c>
      <c r="N27" s="15">
        <f t="shared" si="2"/>
        <v>0.18908855007090697</v>
      </c>
      <c r="O27" s="15">
        <f t="shared" si="2"/>
        <v>0.24984082909823457</v>
      </c>
      <c r="P27" s="15">
        <f t="shared" si="2"/>
        <v>-0.14188101151990107</v>
      </c>
      <c r="Q27" s="15">
        <f t="shared" si="2"/>
        <v>-0.10721056495603187</v>
      </c>
      <c r="R27" s="15">
        <f t="shared" si="2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3">(D11/D12)-1</f>
        <v>-8.8491683697801138E-3</v>
      </c>
      <c r="E28" s="15">
        <f t="shared" si="3"/>
        <v>6.3840254470228563E-2</v>
      </c>
      <c r="F28" s="15">
        <f t="shared" si="3"/>
        <v>-3.1317383830811063E-2</v>
      </c>
      <c r="G28" s="15">
        <f t="shared" si="3"/>
        <v>-3.1905172992594988E-2</v>
      </c>
      <c r="H28" s="15">
        <f t="shared" si="3"/>
        <v>5.2260209641986632E-2</v>
      </c>
      <c r="I28" s="15">
        <f t="shared" si="3"/>
        <v>1.913781536360637E-2</v>
      </c>
      <c r="J28" s="15">
        <f t="shared" si="3"/>
        <v>-0.10205138645053313</v>
      </c>
      <c r="K28" s="15">
        <f t="shared" si="3"/>
        <v>-2.3710136465821319E-2</v>
      </c>
      <c r="L28" s="15">
        <f t="shared" si="3"/>
        <v>-4.7758610082039299E-3</v>
      </c>
      <c r="M28" s="15">
        <f t="shared" si="3"/>
        <v>-6.8334115734363099E-3</v>
      </c>
      <c r="N28" s="15">
        <f t="shared" si="3"/>
        <v>0.18277773424703936</v>
      </c>
      <c r="O28" s="15">
        <f t="shared" si="3"/>
        <v>-1.3312773550577583E-2</v>
      </c>
      <c r="P28" s="15">
        <f t="shared" si="3"/>
        <v>-6.2561852170983534E-2</v>
      </c>
      <c r="Q28" s="15">
        <f t="shared" si="3"/>
        <v>-5.8890452041020835E-2</v>
      </c>
      <c r="R28" s="15">
        <f t="shared" si="3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4">(D14/D15)-1</f>
        <v>-1.0808853999729751E-3</v>
      </c>
      <c r="E29" s="15">
        <f t="shared" si="4"/>
        <v>3.8306416665261578E-2</v>
      </c>
      <c r="F29" s="15">
        <f t="shared" si="4"/>
        <v>-2.1999354749875355E-3</v>
      </c>
      <c r="G29" s="15">
        <f t="shared" si="4"/>
        <v>-1.1917326009136531E-2</v>
      </c>
      <c r="H29" s="15">
        <f t="shared" si="4"/>
        <v>4.0016609646382761E-2</v>
      </c>
      <c r="I29" s="15">
        <f t="shared" si="4"/>
        <v>5.5923299143229244E-2</v>
      </c>
      <c r="J29" s="15">
        <f t="shared" si="4"/>
        <v>-3.385898197895254E-2</v>
      </c>
      <c r="K29" s="15">
        <f t="shared" si="4"/>
        <v>-0.10476866889154923</v>
      </c>
      <c r="L29" s="15">
        <f t="shared" si="4"/>
        <v>6.696950280521996E-2</v>
      </c>
      <c r="M29" s="15">
        <f t="shared" si="4"/>
        <v>-8.3030329097429356E-2</v>
      </c>
      <c r="N29" s="15">
        <f t="shared" si="4"/>
        <v>0.14078501293855417</v>
      </c>
      <c r="O29" s="15">
        <f t="shared" si="4"/>
        <v>0.15861999003068639</v>
      </c>
      <c r="P29" s="15">
        <f t="shared" si="4"/>
        <v>-6.7326038437284574E-2</v>
      </c>
      <c r="Q29" s="15">
        <f t="shared" si="4"/>
        <v>-0.10523703005015461</v>
      </c>
      <c r="R29" s="15">
        <f t="shared" si="4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5">(D17/D18)-1</f>
        <v>-8.3641311857414191E-2</v>
      </c>
      <c r="E30" s="15">
        <f t="shared" si="5"/>
        <v>-5.1515123253855766E-3</v>
      </c>
      <c r="F30" s="15">
        <f t="shared" si="5"/>
        <v>7.3094188465290033E-2</v>
      </c>
      <c r="G30" s="15">
        <f t="shared" si="5"/>
        <v>0.12294637825966181</v>
      </c>
      <c r="H30" s="15">
        <f t="shared" si="5"/>
        <v>0.22275591448484011</v>
      </c>
      <c r="I30" s="15">
        <f t="shared" si="5"/>
        <v>6.1350861922453204E-2</v>
      </c>
      <c r="J30" s="15">
        <f t="shared" si="5"/>
        <v>-0.10377296264968261</v>
      </c>
      <c r="K30" s="15">
        <f t="shared" si="5"/>
        <v>-1.5478618546968193E-2</v>
      </c>
      <c r="L30" s="15">
        <f t="shared" si="5"/>
        <v>3.1459923244266941E-2</v>
      </c>
      <c r="M30" s="15">
        <f t="shared" si="5"/>
        <v>-0.16501618699201137</v>
      </c>
      <c r="N30" s="15">
        <f t="shared" si="5"/>
        <v>0.20763657163752081</v>
      </c>
      <c r="O30" s="15">
        <f t="shared" si="5"/>
        <v>0.15441602399973542</v>
      </c>
      <c r="P30" s="15">
        <f t="shared" si="5"/>
        <v>-9.2363423757613416E-2</v>
      </c>
      <c r="Q30" s="15">
        <f t="shared" si="5"/>
        <v>-0.10786277277313128</v>
      </c>
      <c r="R30" s="15">
        <f t="shared" si="5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45" t="s">
        <v>30</v>
      </c>
      <c r="C31" s="50">
        <f>AVERAGE(C25:C30)</f>
        <v>0.13050881125927671</v>
      </c>
      <c r="D31" s="50">
        <f t="shared" ref="D31:R31" si="6">AVERAGE(D25:D30)</f>
        <v>-3.3594884196866993E-2</v>
      </c>
      <c r="E31" s="50">
        <f t="shared" si="6"/>
        <v>3.5143064018565817E-2</v>
      </c>
      <c r="F31" s="50">
        <f t="shared" si="6"/>
        <v>-3.5499050789590997E-4</v>
      </c>
      <c r="G31" s="50">
        <f t="shared" si="6"/>
        <v>4.8696598540065104E-2</v>
      </c>
      <c r="H31" s="50">
        <f t="shared" si="6"/>
        <v>0.10837281717997134</v>
      </c>
      <c r="I31" s="50">
        <f t="shared" si="6"/>
        <v>3.1613221550583548E-2</v>
      </c>
      <c r="J31" s="50">
        <f t="shared" si="6"/>
        <v>-8.139185127145461E-2</v>
      </c>
      <c r="K31" s="50">
        <f t="shared" si="6"/>
        <v>-2.208688542905372E-2</v>
      </c>
      <c r="L31" s="50">
        <f t="shared" si="6"/>
        <v>-1.3806987148756908E-2</v>
      </c>
      <c r="M31" s="50">
        <f t="shared" si="6"/>
        <v>-3.5218115892731085E-2</v>
      </c>
      <c r="N31" s="50">
        <f t="shared" si="6"/>
        <v>0.16711052990026221</v>
      </c>
      <c r="O31" s="50">
        <f t="shared" si="6"/>
        <v>0.14706803585360498</v>
      </c>
      <c r="P31" s="50">
        <f t="shared" si="6"/>
        <v>-0.10463262295720582</v>
      </c>
      <c r="Q31" s="50">
        <f t="shared" si="6"/>
        <v>-0.10425277483083284</v>
      </c>
      <c r="R31" s="50">
        <f t="shared" si="6"/>
        <v>0.17853857942672188</v>
      </c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5" t="s">
        <v>0</v>
      </c>
      <c r="B1" s="45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8" t="s">
        <v>32</v>
      </c>
      <c r="T1" s="48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3">
        <v>12466.2215189873</v>
      </c>
      <c r="D2" s="44">
        <v>0.15537792827527699</v>
      </c>
      <c r="E2" s="44">
        <v>19572.777895253101</v>
      </c>
      <c r="F2" s="44">
        <v>0.59943388972022804</v>
      </c>
      <c r="G2" s="44">
        <v>2.1408653018402099E-2</v>
      </c>
      <c r="H2" s="44">
        <v>31.763283585238799</v>
      </c>
      <c r="I2" s="44">
        <v>36.797278481012597</v>
      </c>
      <c r="J2" s="44">
        <v>3.1782259483334901E-3</v>
      </c>
      <c r="K2" s="44">
        <v>2.17877692228757E-3</v>
      </c>
      <c r="L2" s="44">
        <v>4.4741021307432398E-2</v>
      </c>
      <c r="M2" s="44">
        <v>2.2083498388787102</v>
      </c>
      <c r="N2" s="44">
        <v>0.95033878347038303</v>
      </c>
      <c r="O2" s="44">
        <v>63.417090477938302</v>
      </c>
      <c r="P2" s="44">
        <v>1.44716921405294E-3</v>
      </c>
      <c r="Q2" s="44">
        <v>4.3844441259593803E-2</v>
      </c>
      <c r="R2" s="44">
        <v>75.817080209307306</v>
      </c>
      <c r="S2" s="51">
        <v>-62.559999999999967</v>
      </c>
      <c r="T2" s="49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5" t="s">
        <v>27</v>
      </c>
      <c r="C3" s="43">
        <v>12193.522811343901</v>
      </c>
      <c r="D3" s="44">
        <v>0.16282611547518699</v>
      </c>
      <c r="E3" s="44">
        <v>19043.8474208507</v>
      </c>
      <c r="F3" s="44">
        <v>0.59624547290434105</v>
      </c>
      <c r="G3" s="44">
        <v>1.8703778865572899E-2</v>
      </c>
      <c r="H3" s="44">
        <v>28.8834737020156</v>
      </c>
      <c r="I3" s="44">
        <v>34.493144266337701</v>
      </c>
      <c r="J3" s="44">
        <v>3.48085501190487E-3</v>
      </c>
      <c r="K3" s="44">
        <v>2.1262597811619499E-3</v>
      </c>
      <c r="L3" s="44">
        <v>4.65465301395614E-2</v>
      </c>
      <c r="M3" s="44">
        <v>1.9414065525437001</v>
      </c>
      <c r="N3" s="44">
        <v>0.75506789277354502</v>
      </c>
      <c r="O3" s="44">
        <v>52.419314596927698</v>
      </c>
      <c r="P3" s="44">
        <v>1.60815232669736E-3</v>
      </c>
      <c r="Q3" s="44">
        <v>5.3374610890993199E-2</v>
      </c>
      <c r="R3" s="44">
        <v>63.455594640242197</v>
      </c>
      <c r="S3" s="51">
        <v>-53.989999999999988</v>
      </c>
      <c r="T3" s="49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5" t="s">
        <v>29</v>
      </c>
      <c r="C4" s="43">
        <v>12193.522811343901</v>
      </c>
      <c r="D4" s="44">
        <v>0.16282611547518699</v>
      </c>
      <c r="E4" s="44">
        <v>19572.777895253101</v>
      </c>
      <c r="F4" s="44">
        <v>0.59624547290434105</v>
      </c>
      <c r="G4" s="44">
        <v>1.8703778865572899E-2</v>
      </c>
      <c r="H4" s="44">
        <v>31.763283585238799</v>
      </c>
      <c r="I4" s="44">
        <v>34.493144266337701</v>
      </c>
      <c r="J4" s="44">
        <v>3.48085501190487E-3</v>
      </c>
      <c r="K4" s="44">
        <v>2.1262597811619499E-3</v>
      </c>
      <c r="L4" s="44">
        <v>4.65465301395614E-2</v>
      </c>
      <c r="M4" s="44">
        <v>1.9414065525437001</v>
      </c>
      <c r="N4" s="44">
        <v>0.95033878347038303</v>
      </c>
      <c r="O4" s="44">
        <v>63.417090477938302</v>
      </c>
      <c r="P4" s="44">
        <v>1.60815232669736E-3</v>
      </c>
      <c r="Q4" s="44">
        <v>5.3374610890993199E-2</v>
      </c>
      <c r="R4" s="44">
        <v>75.817080209307306</v>
      </c>
      <c r="S4" s="51">
        <v>-56.77999999999998</v>
      </c>
      <c r="T4" s="49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5" t="s">
        <v>28</v>
      </c>
      <c r="C5" s="46">
        <v>12193.522811343901</v>
      </c>
      <c r="D5" s="47">
        <v>0.16282611547518699</v>
      </c>
      <c r="E5" s="44">
        <v>19572.777895253101</v>
      </c>
      <c r="F5" s="44">
        <v>0.59943388972022804</v>
      </c>
      <c r="G5" s="44">
        <v>2.1408653018402099E-2</v>
      </c>
      <c r="H5" s="44">
        <v>31.763283585238799</v>
      </c>
      <c r="I5" s="44">
        <v>36.797278481012597</v>
      </c>
      <c r="J5" s="47">
        <v>3.48085501190487E-3</v>
      </c>
      <c r="K5" s="44">
        <v>2.17877692228757E-3</v>
      </c>
      <c r="L5" s="47">
        <v>4.65465301395614E-2</v>
      </c>
      <c r="M5" s="44">
        <v>2.2083498388787102</v>
      </c>
      <c r="N5" s="44">
        <v>0.95033878347038303</v>
      </c>
      <c r="O5" s="44">
        <v>63.417090477938302</v>
      </c>
      <c r="P5" s="47">
        <v>1.60815232669736E-3</v>
      </c>
      <c r="Q5" s="47">
        <v>5.3374610890993199E-2</v>
      </c>
      <c r="R5" s="44">
        <v>75.817080209307306</v>
      </c>
      <c r="S5" s="51">
        <v>-65.919999999999973</v>
      </c>
      <c r="T5" s="49">
        <v>-76.569999999999993</v>
      </c>
      <c r="U5" s="2">
        <v>-65.259999999999991</v>
      </c>
      <c r="V5" s="2">
        <v>0.43999999999998851</v>
      </c>
    </row>
    <row r="6" spans="1:22" x14ac:dyDescent="0.25">
      <c r="S6" s="49"/>
      <c r="U6" s="2"/>
    </row>
    <row r="7" spans="1:22" x14ac:dyDescent="0.25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9"/>
      <c r="U7" s="2"/>
    </row>
    <row r="8" spans="1:22" x14ac:dyDescent="0.25">
      <c r="A8" s="2">
        <v>1</v>
      </c>
      <c r="B8" s="45" t="s">
        <v>26</v>
      </c>
      <c r="C8" s="43">
        <v>34342.793103448203</v>
      </c>
      <c r="D8" s="44">
        <v>0.140599216047296</v>
      </c>
      <c r="E8" s="44">
        <v>20210.003367155099</v>
      </c>
      <c r="F8" s="44">
        <v>0.49025275181269201</v>
      </c>
      <c r="G8" s="44">
        <v>2.2640969387253299E-2</v>
      </c>
      <c r="H8" s="44">
        <v>26.1633889114254</v>
      </c>
      <c r="I8" s="44">
        <v>31.4955172413793</v>
      </c>
      <c r="J8" s="44">
        <v>3.34276484095325E-3</v>
      </c>
      <c r="K8" s="44">
        <v>1.95814363189694E-3</v>
      </c>
      <c r="L8" s="44">
        <v>1.7680319496344001E-2</v>
      </c>
      <c r="M8" s="44">
        <v>2.9557867543708398</v>
      </c>
      <c r="N8" s="44">
        <v>3.4553795455496301</v>
      </c>
      <c r="O8" s="44">
        <v>127.008591583068</v>
      </c>
      <c r="P8" s="44">
        <v>9.62046220573081E-4</v>
      </c>
      <c r="Q8" s="44">
        <v>4.0239335372280499E-2</v>
      </c>
      <c r="R8" s="44">
        <v>118.263281060987</v>
      </c>
      <c r="S8" s="49">
        <v>-99.51</v>
      </c>
      <c r="T8" s="49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5" t="s">
        <v>27</v>
      </c>
      <c r="C9" s="43">
        <v>28360.273972602699</v>
      </c>
      <c r="D9" s="44">
        <v>0.13643658696081901</v>
      </c>
      <c r="E9" s="44">
        <v>18810.678194148699</v>
      </c>
      <c r="F9" s="44">
        <v>0.484449823504915</v>
      </c>
      <c r="G9" s="44">
        <v>2.28307962288598E-2</v>
      </c>
      <c r="H9" s="44">
        <v>22.529824757148599</v>
      </c>
      <c r="I9" s="44">
        <v>30.5898043052837</v>
      </c>
      <c r="J9" s="44">
        <v>3.5520624605803299E-3</v>
      </c>
      <c r="K9" s="44">
        <v>1.9131781830096701E-3</v>
      </c>
      <c r="L9" s="44">
        <v>1.8516544942192299E-2</v>
      </c>
      <c r="M9" s="44">
        <v>3.1268550100544799</v>
      </c>
      <c r="N9" s="44">
        <v>3.37517978969725</v>
      </c>
      <c r="O9" s="44">
        <v>113.09353378419701</v>
      </c>
      <c r="P9" s="44">
        <v>1.1501662904737299E-3</v>
      </c>
      <c r="Q9" s="44">
        <v>4.3164291965731703E-2</v>
      </c>
      <c r="R9" s="44">
        <v>93.969954189535301</v>
      </c>
      <c r="S9" s="49">
        <v>-131.99</v>
      </c>
      <c r="T9" s="49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5" t="s">
        <v>29</v>
      </c>
      <c r="C10" s="43">
        <v>28360.273972602699</v>
      </c>
      <c r="D10" s="44">
        <v>0.13643658696081901</v>
      </c>
      <c r="E10" s="44">
        <v>20210.003367155099</v>
      </c>
      <c r="F10" s="44">
        <v>0.484449823504915</v>
      </c>
      <c r="G10" s="44">
        <v>2.28307962288598E-2</v>
      </c>
      <c r="H10" s="44">
        <v>26.1633889114254</v>
      </c>
      <c r="I10" s="44">
        <v>30.5898043052837</v>
      </c>
      <c r="J10" s="44">
        <v>3.5520624605803299E-3</v>
      </c>
      <c r="K10" s="44">
        <v>1.9131781830096701E-3</v>
      </c>
      <c r="L10" s="44">
        <v>1.8516544942192299E-2</v>
      </c>
      <c r="M10" s="44">
        <v>3.1268550100544799</v>
      </c>
      <c r="N10" s="44">
        <v>3.4553795455496301</v>
      </c>
      <c r="O10" s="44">
        <v>127.008591583068</v>
      </c>
      <c r="P10" s="44">
        <v>1.1501662904737299E-3</v>
      </c>
      <c r="Q10" s="44">
        <v>4.3164291965731703E-2</v>
      </c>
      <c r="R10" s="44">
        <v>118.263281060987</v>
      </c>
      <c r="S10" s="49">
        <v>-126.19</v>
      </c>
      <c r="T10" s="49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5" t="s">
        <v>28</v>
      </c>
      <c r="C11" s="43">
        <v>28360.273972602699</v>
      </c>
      <c r="D11" s="44">
        <v>0.140599216047296</v>
      </c>
      <c r="E11" s="44">
        <v>20210.003367155099</v>
      </c>
      <c r="F11" s="44">
        <v>0.49025275181269201</v>
      </c>
      <c r="G11" s="44">
        <v>2.28307962288598E-2</v>
      </c>
      <c r="H11" s="44">
        <v>26.1633889114254</v>
      </c>
      <c r="I11" s="44">
        <v>31.4955172413793</v>
      </c>
      <c r="J11" s="44">
        <v>3.5520624605803299E-3</v>
      </c>
      <c r="K11" s="44">
        <v>1.95814363189694E-3</v>
      </c>
      <c r="L11" s="44">
        <v>1.8516544942192299E-2</v>
      </c>
      <c r="M11" s="44">
        <v>3.1268550100544799</v>
      </c>
      <c r="N11" s="44">
        <v>3.4553795455496301</v>
      </c>
      <c r="O11" s="44">
        <v>127.008591583068</v>
      </c>
      <c r="P11" s="44">
        <v>1.1501662904737299E-3</v>
      </c>
      <c r="Q11" s="44">
        <v>4.3164291965731703E-2</v>
      </c>
      <c r="R11" s="44">
        <v>118.263281060987</v>
      </c>
      <c r="S11" s="49">
        <v>-101.26</v>
      </c>
      <c r="T11" s="49">
        <v>-106.18</v>
      </c>
      <c r="U11" s="2">
        <v>-108.98</v>
      </c>
      <c r="V11" s="2">
        <v>36.819999999999958</v>
      </c>
    </row>
    <row r="12" spans="1:22" x14ac:dyDescent="0.25">
      <c r="S12" s="49"/>
      <c r="U12" s="2"/>
    </row>
    <row r="13" spans="1:22" x14ac:dyDescent="0.25">
      <c r="S13" s="49"/>
      <c r="U13" s="2"/>
    </row>
    <row r="14" spans="1:22" x14ac:dyDescent="0.25">
      <c r="A14" s="2">
        <v>2</v>
      </c>
      <c r="B14" s="45" t="s">
        <v>26</v>
      </c>
      <c r="C14" s="43">
        <v>38381.222003929201</v>
      </c>
      <c r="D14" s="44">
        <v>0.149972072188887</v>
      </c>
      <c r="E14" s="44">
        <v>21023.171959174801</v>
      </c>
      <c r="F14" s="44">
        <v>0.54991739186712396</v>
      </c>
      <c r="G14" s="44">
        <v>2.2864117909977499E-2</v>
      </c>
      <c r="H14" s="44">
        <v>25.205377310320099</v>
      </c>
      <c r="I14" s="44">
        <v>26.198664047151201</v>
      </c>
      <c r="J14" s="44">
        <v>2.4254841735263798E-3</v>
      </c>
      <c r="K14" s="44">
        <v>2.18425076030584E-3</v>
      </c>
      <c r="L14" s="44">
        <v>1.4035777899736901E-2</v>
      </c>
      <c r="M14" s="44">
        <v>1.7095834867900701</v>
      </c>
      <c r="N14" s="44">
        <v>0.86923486513663195</v>
      </c>
      <c r="O14" s="44">
        <v>57.732322228729799</v>
      </c>
      <c r="P14" s="44">
        <v>7.59856698021134E-4</v>
      </c>
      <c r="Q14" s="44">
        <v>4.5827935875661002E-2</v>
      </c>
      <c r="R14" s="44">
        <v>83.250391101316396</v>
      </c>
      <c r="S14" s="51">
        <v>-206.67999999999989</v>
      </c>
      <c r="T14" s="49">
        <v>-153.0499999999999</v>
      </c>
      <c r="U14" s="52">
        <v>-168.05</v>
      </c>
      <c r="V14" s="2">
        <v>-38.979999999999997</v>
      </c>
    </row>
    <row r="15" spans="1:22" x14ac:dyDescent="0.25">
      <c r="A15" s="2">
        <v>2</v>
      </c>
      <c r="B15" s="45" t="s">
        <v>27</v>
      </c>
      <c r="C15" s="43">
        <v>32050.647371216099</v>
      </c>
      <c r="D15" s="44">
        <v>0.16530663774516199</v>
      </c>
      <c r="E15" s="44">
        <v>20780.067232644698</v>
      </c>
      <c r="F15" s="44">
        <v>0.584417106399165</v>
      </c>
      <c r="G15" s="44">
        <v>2.1234305003264502E-2</v>
      </c>
      <c r="H15" s="44">
        <v>23.463848387176</v>
      </c>
      <c r="I15" s="44">
        <v>27.379851301115199</v>
      </c>
      <c r="J15" s="44">
        <v>2.70340478101416E-3</v>
      </c>
      <c r="K15" s="44">
        <v>2.2676226421065701E-3</v>
      </c>
      <c r="L15" s="44">
        <v>1.5467191767415201E-2</v>
      </c>
      <c r="M15" s="44">
        <v>1.77936917589923</v>
      </c>
      <c r="N15" s="44">
        <v>0.73100936434447905</v>
      </c>
      <c r="O15" s="44">
        <v>46.191739687671998</v>
      </c>
      <c r="P15" s="44">
        <v>8.8549106618301596E-4</v>
      </c>
      <c r="Q15" s="44">
        <v>5.13311807653773E-2</v>
      </c>
      <c r="R15" s="44">
        <v>70.544639399978806</v>
      </c>
      <c r="S15" s="51">
        <v>-161.32</v>
      </c>
      <c r="T15" s="49">
        <v>-160.75</v>
      </c>
      <c r="U15" s="52">
        <v>-124.14</v>
      </c>
      <c r="V15" s="2">
        <v>-54.820000000000007</v>
      </c>
    </row>
    <row r="16" spans="1:22" x14ac:dyDescent="0.25">
      <c r="A16" s="2">
        <v>2</v>
      </c>
      <c r="B16" s="45" t="s">
        <v>29</v>
      </c>
      <c r="C16" s="43">
        <v>32050.647371216099</v>
      </c>
      <c r="D16" s="44">
        <v>0.16530663774516199</v>
      </c>
      <c r="E16" s="44">
        <v>21023.171959174801</v>
      </c>
      <c r="F16" s="44">
        <v>0.584417106399165</v>
      </c>
      <c r="G16" s="44">
        <v>2.1234305003264502E-2</v>
      </c>
      <c r="H16" s="44">
        <v>25.205377310320099</v>
      </c>
      <c r="I16" s="44">
        <v>27.379851301115199</v>
      </c>
      <c r="J16" s="44">
        <v>2.70340478101416E-3</v>
      </c>
      <c r="K16" s="44">
        <v>2.2676226421065701E-3</v>
      </c>
      <c r="L16" s="44">
        <v>1.5467191767415201E-2</v>
      </c>
      <c r="M16" s="44">
        <v>1.77936917589923</v>
      </c>
      <c r="N16" s="44">
        <v>0.86923486513663195</v>
      </c>
      <c r="O16" s="44">
        <v>57.732322228729799</v>
      </c>
      <c r="P16" s="44">
        <v>8.8549106618301596E-4</v>
      </c>
      <c r="Q16" s="44">
        <v>5.13311807653773E-2</v>
      </c>
      <c r="R16" s="44">
        <v>83.250391101316396</v>
      </c>
      <c r="S16" s="51">
        <v>-190</v>
      </c>
      <c r="T16" s="49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5" t="s">
        <v>28</v>
      </c>
      <c r="C17" s="43">
        <v>32050.647371216099</v>
      </c>
      <c r="D17" s="44">
        <v>0.16530663774516199</v>
      </c>
      <c r="E17" s="44">
        <v>21023.171959174801</v>
      </c>
      <c r="F17" s="44">
        <v>0.584417106399165</v>
      </c>
      <c r="G17" s="44">
        <v>2.2864117909977499E-2</v>
      </c>
      <c r="H17" s="44">
        <v>25.205377310320099</v>
      </c>
      <c r="I17" s="44">
        <v>27.379851301115199</v>
      </c>
      <c r="J17" s="44">
        <v>2.70340478101416E-3</v>
      </c>
      <c r="K17" s="44">
        <v>2.2676226421065701E-3</v>
      </c>
      <c r="L17" s="44">
        <v>1.5467191767415201E-2</v>
      </c>
      <c r="M17" s="44">
        <v>1.77936917589923</v>
      </c>
      <c r="N17" s="44">
        <v>0.86923486513663195</v>
      </c>
      <c r="O17" s="44">
        <v>57.732322228729799</v>
      </c>
      <c r="P17" s="44">
        <v>8.8549106618301596E-4</v>
      </c>
      <c r="Q17" s="44">
        <v>5.13311807653773E-2</v>
      </c>
      <c r="R17" s="44">
        <v>83.250391101316396</v>
      </c>
      <c r="S17" s="51">
        <v>-186.16</v>
      </c>
      <c r="T17" s="49">
        <v>-140.6</v>
      </c>
      <c r="U17" s="2">
        <v>-105.42</v>
      </c>
      <c r="V17" s="2">
        <v>-50</v>
      </c>
    </row>
    <row r="18" spans="1:22" x14ac:dyDescent="0.25">
      <c r="S18" s="49"/>
      <c r="U18" s="2"/>
    </row>
    <row r="19" spans="1:22" x14ac:dyDescent="0.25">
      <c r="S19" s="49"/>
      <c r="U19" s="2"/>
    </row>
    <row r="20" spans="1:22" x14ac:dyDescent="0.25">
      <c r="A20" s="2">
        <v>3</v>
      </c>
      <c r="B20" s="45" t="s">
        <v>26</v>
      </c>
      <c r="C20" s="43">
        <v>35649.398809523802</v>
      </c>
      <c r="D20" s="44">
        <v>0.15775027305643</v>
      </c>
      <c r="E20" s="44">
        <v>20557.532877559501</v>
      </c>
      <c r="F20" s="44">
        <v>0.51272478123941201</v>
      </c>
      <c r="G20" s="44">
        <v>1.86604099983875E-2</v>
      </c>
      <c r="H20" s="44">
        <v>22.870114979037599</v>
      </c>
      <c r="I20" s="44">
        <v>29.107619047619</v>
      </c>
      <c r="J20" s="44">
        <v>3.0670489109887798E-3</v>
      </c>
      <c r="K20" s="44">
        <v>2.1869503982130801E-3</v>
      </c>
      <c r="L20" s="44">
        <v>1.8858009986420302E-2</v>
      </c>
      <c r="M20" s="44">
        <v>12.5095739121479</v>
      </c>
      <c r="N20" s="44">
        <v>1.4224047319879001</v>
      </c>
      <c r="O20" s="44">
        <v>150.386727642507</v>
      </c>
      <c r="P20" s="44">
        <v>1.0152820270234301E-3</v>
      </c>
      <c r="Q20" s="44">
        <v>4.3068937853294097E-2</v>
      </c>
      <c r="R20" s="44">
        <v>155.613070376834</v>
      </c>
      <c r="S20" s="51">
        <v>-122.37</v>
      </c>
      <c r="T20" s="49">
        <v>-113.55</v>
      </c>
      <c r="U20" s="52">
        <v>-142.30000000000001</v>
      </c>
      <c r="V20" s="2">
        <v>-8.8800000000000185</v>
      </c>
    </row>
    <row r="21" spans="1:22" x14ac:dyDescent="0.25">
      <c r="A21" s="2">
        <v>3</v>
      </c>
      <c r="B21" s="45" t="s">
        <v>27</v>
      </c>
      <c r="C21" s="43">
        <v>28372.8272921108</v>
      </c>
      <c r="D21" s="44">
        <v>0.15915869514730299</v>
      </c>
      <c r="E21" s="44">
        <v>19323.890773240899</v>
      </c>
      <c r="F21" s="44">
        <v>0.52930110717488099</v>
      </c>
      <c r="G21" s="44">
        <v>1.9275394804113302E-2</v>
      </c>
      <c r="H21" s="44">
        <v>21.734277101306301</v>
      </c>
      <c r="I21" s="44">
        <v>28.561023454157699</v>
      </c>
      <c r="J21" s="44">
        <v>3.4156174024983E-3</v>
      </c>
      <c r="K21" s="44">
        <v>2.2400625878632998E-3</v>
      </c>
      <c r="L21" s="44">
        <v>1.89485054145936E-2</v>
      </c>
      <c r="M21" s="44">
        <v>12.595645139418499</v>
      </c>
      <c r="N21" s="44">
        <v>1.2025968115585199</v>
      </c>
      <c r="O21" s="44">
        <v>152.41580473649299</v>
      </c>
      <c r="P21" s="44">
        <v>1.08303894968931E-3</v>
      </c>
      <c r="Q21" s="44">
        <v>4.5764000531818401E-2</v>
      </c>
      <c r="R21" s="44">
        <v>133.34616169633699</v>
      </c>
      <c r="S21" s="51">
        <v>-119.82</v>
      </c>
      <c r="T21" s="49">
        <v>-117.28</v>
      </c>
      <c r="U21" s="52">
        <v>-116.92</v>
      </c>
      <c r="V21" s="2">
        <v>-36.160000000000018</v>
      </c>
    </row>
    <row r="22" spans="1:22" x14ac:dyDescent="0.25">
      <c r="A22" s="2">
        <v>3</v>
      </c>
      <c r="B22" s="45" t="s">
        <v>29</v>
      </c>
      <c r="C22" s="43">
        <v>28372.8272921108</v>
      </c>
      <c r="D22" s="44">
        <v>0.15915869514730299</v>
      </c>
      <c r="E22" s="44">
        <v>20557.532877559501</v>
      </c>
      <c r="F22" s="44">
        <v>0.52930110717488099</v>
      </c>
      <c r="G22" s="44">
        <v>1.9275394804113302E-2</v>
      </c>
      <c r="H22" s="44">
        <v>22.870114979037599</v>
      </c>
      <c r="I22" s="44">
        <v>28.561023454157699</v>
      </c>
      <c r="J22" s="44">
        <v>3.4156174024983E-3</v>
      </c>
      <c r="K22" s="44">
        <v>2.2400625878632998E-3</v>
      </c>
      <c r="L22" s="44">
        <v>1.89485054145936E-2</v>
      </c>
      <c r="M22" s="44">
        <v>12.595645139418499</v>
      </c>
      <c r="N22" s="44">
        <v>1.4224047319879001</v>
      </c>
      <c r="O22" s="44">
        <v>152.41580473649299</v>
      </c>
      <c r="P22" s="44">
        <v>1.08303894968931E-3</v>
      </c>
      <c r="Q22" s="44">
        <v>4.5764000531818401E-2</v>
      </c>
      <c r="R22" s="44">
        <v>155.613070376834</v>
      </c>
      <c r="S22" s="51">
        <v>-120.83</v>
      </c>
      <c r="T22" s="49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5" t="s">
        <v>28</v>
      </c>
      <c r="C23" s="43">
        <v>28372.8272921108</v>
      </c>
      <c r="D23" s="44">
        <v>0.15915869514730299</v>
      </c>
      <c r="E23" s="44">
        <v>20557.532877559501</v>
      </c>
      <c r="F23" s="44">
        <v>0.52930110717488099</v>
      </c>
      <c r="G23" s="44">
        <v>1.9275394804113302E-2</v>
      </c>
      <c r="H23" s="44">
        <v>22.870114979037599</v>
      </c>
      <c r="I23" s="44">
        <v>29.107619047619</v>
      </c>
      <c r="J23" s="44">
        <v>3.4156174024983E-3</v>
      </c>
      <c r="K23" s="44">
        <v>2.2400625878632998E-3</v>
      </c>
      <c r="L23" s="44">
        <v>1.89485054145936E-2</v>
      </c>
      <c r="M23" s="44">
        <v>12.595645139418499</v>
      </c>
      <c r="N23" s="44">
        <v>1.4224047319879001</v>
      </c>
      <c r="O23" s="44">
        <v>152.41580473649299</v>
      </c>
      <c r="P23" s="44">
        <v>1.08303894968931E-3</v>
      </c>
      <c r="Q23" s="44">
        <v>4.5764000531818401E-2</v>
      </c>
      <c r="R23" s="44">
        <v>155.613070376834</v>
      </c>
      <c r="S23" s="51">
        <v>-120.74</v>
      </c>
      <c r="T23" s="49">
        <v>-88.47999999999999</v>
      </c>
      <c r="U23" s="2">
        <v>-92.730000000000018</v>
      </c>
      <c r="V23" s="2">
        <v>-31.68</v>
      </c>
    </row>
    <row r="24" spans="1:22" x14ac:dyDescent="0.25">
      <c r="S24" s="49"/>
      <c r="U24" s="2"/>
    </row>
    <row r="25" spans="1:22" x14ac:dyDescent="0.25">
      <c r="S25" s="49"/>
      <c r="U25" s="2"/>
    </row>
    <row r="26" spans="1:22" x14ac:dyDescent="0.25">
      <c r="A26" s="2">
        <v>4</v>
      </c>
      <c r="B26" s="45" t="s">
        <v>26</v>
      </c>
      <c r="C26" s="43">
        <v>18071.360153256599</v>
      </c>
      <c r="D26" s="44">
        <v>0.14688569170663399</v>
      </c>
      <c r="E26" s="44">
        <v>19058.719056245202</v>
      </c>
      <c r="F26" s="44">
        <v>0.50560211821628098</v>
      </c>
      <c r="G26" s="44">
        <v>1.78661873338729E-2</v>
      </c>
      <c r="H26" s="44">
        <v>19.711909146930299</v>
      </c>
      <c r="I26" s="44">
        <v>31.278237547892701</v>
      </c>
      <c r="J26" s="44">
        <v>4.3539840607562004E-3</v>
      </c>
      <c r="K26" s="44">
        <v>1.9321186749371199E-3</v>
      </c>
      <c r="L26" s="44">
        <v>2.1467873108114599E-2</v>
      </c>
      <c r="M26" s="44">
        <v>3.1891703495100101</v>
      </c>
      <c r="N26" s="44">
        <v>1.1431319745403701</v>
      </c>
      <c r="O26" s="44">
        <v>123.95614681649</v>
      </c>
      <c r="P26" s="44">
        <v>1.5739377307579E-3</v>
      </c>
      <c r="Q26" s="44">
        <v>4.48305819114279E-2</v>
      </c>
      <c r="R26" s="44">
        <v>73.125417192873499</v>
      </c>
      <c r="S26" s="49">
        <v>-142.04</v>
      </c>
      <c r="T26" s="49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5" t="s">
        <v>27</v>
      </c>
      <c r="C27" s="43">
        <v>17671.669720101701</v>
      </c>
      <c r="D27" s="44">
        <v>0.14704463010045399</v>
      </c>
      <c r="E27" s="44">
        <v>18355.582466162799</v>
      </c>
      <c r="F27" s="44">
        <v>0.50671686261812898</v>
      </c>
      <c r="G27" s="44">
        <v>1.8081672520085201E-2</v>
      </c>
      <c r="H27" s="44">
        <v>18.953456093006601</v>
      </c>
      <c r="I27" s="44">
        <v>29.621694656488501</v>
      </c>
      <c r="J27" s="44">
        <v>4.50657200092228E-3</v>
      </c>
      <c r="K27" s="44">
        <v>2.1582339757309698E-3</v>
      </c>
      <c r="L27" s="44">
        <v>2.0120418673328901E-2</v>
      </c>
      <c r="M27" s="44">
        <v>3.4779452916593399</v>
      </c>
      <c r="N27" s="44">
        <v>1.0020573215594499</v>
      </c>
      <c r="O27" s="44">
        <v>106.986024652662</v>
      </c>
      <c r="P27" s="44">
        <v>1.68755406028569E-3</v>
      </c>
      <c r="Q27" s="44">
        <v>5.01033049165421E-2</v>
      </c>
      <c r="R27" s="44">
        <v>58.533095319716999</v>
      </c>
      <c r="S27" s="49">
        <v>-153.9199999999999</v>
      </c>
      <c r="T27" s="49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5" t="s">
        <v>29</v>
      </c>
      <c r="C28" s="43">
        <v>17671.669720101701</v>
      </c>
      <c r="D28" s="44">
        <v>0.14704463010045399</v>
      </c>
      <c r="E28" s="44">
        <v>19058.719056245202</v>
      </c>
      <c r="F28" s="44">
        <v>0.50671686261812898</v>
      </c>
      <c r="G28" s="44">
        <v>1.8081672520085201E-2</v>
      </c>
      <c r="H28" s="44">
        <v>19.711909146930299</v>
      </c>
      <c r="I28" s="44">
        <v>29.621694656488501</v>
      </c>
      <c r="J28" s="44">
        <v>4.50657200092228E-3</v>
      </c>
      <c r="K28" s="44">
        <v>2.1582339757309698E-3</v>
      </c>
      <c r="L28" s="44">
        <v>2.0120418673328901E-2</v>
      </c>
      <c r="M28" s="44">
        <v>3.4779452916593399</v>
      </c>
      <c r="N28" s="44">
        <v>1.1431319745403701</v>
      </c>
      <c r="O28" s="44">
        <v>123.95614681649</v>
      </c>
      <c r="P28" s="44">
        <v>1.68755406028569E-3</v>
      </c>
      <c r="Q28" s="44">
        <v>5.01033049165421E-2</v>
      </c>
      <c r="R28" s="44">
        <v>73.125417192873499</v>
      </c>
      <c r="S28" s="49">
        <v>-145.21</v>
      </c>
      <c r="T28" s="49">
        <v>-122.17</v>
      </c>
      <c r="U28" s="52">
        <v>-105.05</v>
      </c>
      <c r="V28" s="2">
        <v>-69.239999999999981</v>
      </c>
    </row>
    <row r="29" spans="1:22" x14ac:dyDescent="0.25">
      <c r="A29" s="2">
        <v>4</v>
      </c>
      <c r="B29" s="45" t="s">
        <v>28</v>
      </c>
      <c r="C29" s="43">
        <v>17671.669720101701</v>
      </c>
      <c r="D29" s="44">
        <v>0.14704463010045399</v>
      </c>
      <c r="E29" s="44">
        <v>19058.719056245202</v>
      </c>
      <c r="F29" s="44">
        <v>0.50671686261812898</v>
      </c>
      <c r="G29" s="44">
        <v>1.8081672520085201E-2</v>
      </c>
      <c r="H29" s="44">
        <v>19.711909146930299</v>
      </c>
      <c r="I29" s="44">
        <v>31.278237547892701</v>
      </c>
      <c r="J29" s="44">
        <v>4.50657200092228E-3</v>
      </c>
      <c r="K29" s="44">
        <v>2.1582339757309698E-3</v>
      </c>
      <c r="L29" s="44">
        <v>2.1467873108114599E-2</v>
      </c>
      <c r="M29" s="44">
        <v>3.4779452916593399</v>
      </c>
      <c r="N29" s="44">
        <v>1.1431319745403701</v>
      </c>
      <c r="O29" s="44">
        <v>123.95614681649</v>
      </c>
      <c r="P29" s="44">
        <v>1.68755406028569E-3</v>
      </c>
      <c r="Q29" s="44">
        <v>5.01033049165421E-2</v>
      </c>
      <c r="R29" s="44">
        <v>73.125417192873499</v>
      </c>
      <c r="S29" s="49">
        <v>-156.91</v>
      </c>
      <c r="T29" s="49">
        <v>-118.21</v>
      </c>
      <c r="U29" s="52">
        <v>-104.18</v>
      </c>
      <c r="V29" s="2">
        <v>-51.47999999999999</v>
      </c>
    </row>
    <row r="30" spans="1:22" x14ac:dyDescent="0.25">
      <c r="S30" s="49"/>
      <c r="U30" s="2"/>
    </row>
    <row r="31" spans="1:22" x14ac:dyDescent="0.25">
      <c r="S31" s="49"/>
      <c r="U31" s="2"/>
    </row>
    <row r="32" spans="1:22" x14ac:dyDescent="0.25">
      <c r="A32" s="2">
        <v>5</v>
      </c>
      <c r="B32" s="45" t="s">
        <v>26</v>
      </c>
      <c r="C32" s="43">
        <v>40421.106481481402</v>
      </c>
      <c r="D32" s="44">
        <v>0.19879719706364901</v>
      </c>
      <c r="E32" s="44">
        <v>25443.955409953702</v>
      </c>
      <c r="F32" s="44">
        <v>0.69725770152667399</v>
      </c>
      <c r="G32" s="44">
        <v>2.7366643327838901E-2</v>
      </c>
      <c r="H32" s="44">
        <v>38.744814159246801</v>
      </c>
      <c r="I32" s="44">
        <v>30.995601851851799</v>
      </c>
      <c r="J32" s="44">
        <v>2.7293966388769E-3</v>
      </c>
      <c r="K32" s="44">
        <v>2.52828399277238E-3</v>
      </c>
      <c r="L32" s="44">
        <v>1.6408419923949501E-2</v>
      </c>
      <c r="M32" s="44">
        <v>1.30316756609832</v>
      </c>
      <c r="N32" s="44">
        <v>0.98281653355162102</v>
      </c>
      <c r="O32" s="44">
        <v>60.970441955093797</v>
      </c>
      <c r="P32" s="44">
        <v>8.1836397144078796E-4</v>
      </c>
      <c r="Q32" s="44">
        <v>5.1905160878513698E-2</v>
      </c>
      <c r="R32" s="44">
        <v>351.86731958595101</v>
      </c>
      <c r="S32" s="49">
        <v>-105.14</v>
      </c>
      <c r="T32" s="49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5" t="s">
        <v>27</v>
      </c>
      <c r="C33" s="43">
        <v>37666.082043343602</v>
      </c>
      <c r="D33" s="44">
        <v>0.21694255714058999</v>
      </c>
      <c r="E33" s="44">
        <v>25575.708990046402</v>
      </c>
      <c r="F33" s="44">
        <v>0.64976374769475997</v>
      </c>
      <c r="G33" s="44">
        <v>2.4370391906202701E-2</v>
      </c>
      <c r="H33" s="44">
        <v>31.6864663668958</v>
      </c>
      <c r="I33" s="44">
        <v>29.2039164086687</v>
      </c>
      <c r="J33" s="44">
        <v>3.0454299247056E-3</v>
      </c>
      <c r="K33" s="44">
        <v>2.56803360536563E-3</v>
      </c>
      <c r="L33" s="44">
        <v>1.59079568233149E-2</v>
      </c>
      <c r="M33" s="44">
        <v>1.56070997520745</v>
      </c>
      <c r="N33" s="44">
        <v>0.81383468887411203</v>
      </c>
      <c r="O33" s="44">
        <v>52.8149650451385</v>
      </c>
      <c r="P33" s="44">
        <v>9.0164278617859697E-4</v>
      </c>
      <c r="Q33" s="44">
        <v>5.8180691595906601E-2</v>
      </c>
      <c r="R33" s="44">
        <v>344.45856439656802</v>
      </c>
      <c r="S33" s="49">
        <v>-153.07</v>
      </c>
      <c r="T33" s="49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5" t="s">
        <v>29</v>
      </c>
      <c r="C34" s="43">
        <v>37666.082043343602</v>
      </c>
      <c r="D34" s="44">
        <v>0.21694255714058999</v>
      </c>
      <c r="E34" s="44">
        <v>25575.708990046402</v>
      </c>
      <c r="F34" s="44">
        <v>0.64976374769475997</v>
      </c>
      <c r="G34" s="44">
        <v>2.4370391906202701E-2</v>
      </c>
      <c r="H34" s="44">
        <v>38.744814159246801</v>
      </c>
      <c r="I34" s="44">
        <v>29.2039164086687</v>
      </c>
      <c r="J34" s="44">
        <v>3.0454299247056E-3</v>
      </c>
      <c r="K34" s="44">
        <v>2.56803360536563E-3</v>
      </c>
      <c r="L34" s="44">
        <v>1.59079568233149E-2</v>
      </c>
      <c r="M34" s="44">
        <v>1.56070997520745</v>
      </c>
      <c r="N34" s="44">
        <v>0.98281653355162102</v>
      </c>
      <c r="O34" s="44">
        <v>60.970441955093797</v>
      </c>
      <c r="P34" s="44">
        <v>9.0164278617859697E-4</v>
      </c>
      <c r="Q34" s="44">
        <v>5.8180691595906601E-2</v>
      </c>
      <c r="R34" s="44">
        <v>351.86731958595101</v>
      </c>
      <c r="S34" s="49">
        <v>-122.7699999999999</v>
      </c>
      <c r="T34" s="49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5" t="s">
        <v>28</v>
      </c>
      <c r="C35" s="43">
        <v>37666.082043343602</v>
      </c>
      <c r="D35" s="44">
        <v>0.21694255714058999</v>
      </c>
      <c r="E35" s="44">
        <v>25575.708990046402</v>
      </c>
      <c r="F35" s="44">
        <v>0.69725770152667399</v>
      </c>
      <c r="G35" s="44">
        <v>2.7366643327838901E-2</v>
      </c>
      <c r="H35" s="44">
        <v>38.744814159246801</v>
      </c>
      <c r="I35" s="44">
        <v>30.995601851851799</v>
      </c>
      <c r="J35" s="44">
        <v>3.0454299247056E-3</v>
      </c>
      <c r="K35" s="44">
        <v>2.56803360536563E-3</v>
      </c>
      <c r="L35" s="44">
        <v>1.6408419923949501E-2</v>
      </c>
      <c r="M35" s="44">
        <v>1.56070997520745</v>
      </c>
      <c r="N35" s="44">
        <v>0.98281653355162102</v>
      </c>
      <c r="O35" s="44">
        <v>60.970441955093797</v>
      </c>
      <c r="P35" s="44">
        <v>9.0164278617859697E-4</v>
      </c>
      <c r="Q35" s="44">
        <v>5.8180691595906601E-2</v>
      </c>
      <c r="R35" s="44">
        <v>351.86731958595101</v>
      </c>
      <c r="S35" s="49">
        <v>-102.32</v>
      </c>
      <c r="T35" s="49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19" workbookViewId="0">
      <selection activeCell="R18" sqref="R18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0</v>
      </c>
      <c r="B2" s="49">
        <v>701.62666666666598</v>
      </c>
      <c r="C2" s="49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3">
        <v>3.6724036200784001E-4</v>
      </c>
      <c r="Q2" s="3">
        <v>5.7659091342652999E-2</v>
      </c>
      <c r="R2" s="3">
        <v>264.58127835258301</v>
      </c>
    </row>
    <row r="3" spans="1:18" x14ac:dyDescent="0.25">
      <c r="A3" s="2">
        <v>0</v>
      </c>
      <c r="B3" s="49">
        <v>-480.20103092783501</v>
      </c>
      <c r="C3" s="49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3">
        <v>3.4140684121260098E-4</v>
      </c>
      <c r="Q3" s="3">
        <v>6.1164265955433401E-2</v>
      </c>
      <c r="R3" s="3">
        <v>265.87990616144202</v>
      </c>
    </row>
    <row r="4" spans="1:18" x14ac:dyDescent="0.25">
      <c r="A4" s="2"/>
      <c r="B4" s="49"/>
      <c r="C4" s="4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3"/>
      <c r="Q4" s="3"/>
      <c r="R4" s="3"/>
    </row>
    <row r="5" spans="1:18" x14ac:dyDescent="0.25">
      <c r="A5" s="2">
        <v>1</v>
      </c>
      <c r="B5" s="49">
        <v>316.12621359223198</v>
      </c>
      <c r="C5" s="49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3">
        <v>1.8333715088117699E-4</v>
      </c>
      <c r="Q5" s="3">
        <v>5.2500220873737603E-2</v>
      </c>
      <c r="R5" s="3">
        <v>160.88126020636</v>
      </c>
    </row>
    <row r="6" spans="1:18" x14ac:dyDescent="0.25">
      <c r="A6" s="2">
        <v>1</v>
      </c>
      <c r="B6" s="49">
        <v>-303.66205533596798</v>
      </c>
      <c r="C6" s="49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3">
        <v>1.9956967010239599E-4</v>
      </c>
      <c r="Q6" s="3">
        <v>5.5645145794321997E-2</v>
      </c>
      <c r="R6" s="3">
        <v>168.31403626084099</v>
      </c>
    </row>
    <row r="7" spans="1:18" x14ac:dyDescent="0.25">
      <c r="A7" s="2"/>
      <c r="B7" s="49"/>
      <c r="C7" s="4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3"/>
      <c r="Q7" s="3"/>
      <c r="R7" s="3"/>
    </row>
    <row r="8" spans="1:18" x14ac:dyDescent="0.25">
      <c r="A8" s="2">
        <v>2</v>
      </c>
      <c r="B8" s="49">
        <v>341.68686868686802</v>
      </c>
      <c r="C8" s="49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3">
        <v>2.7891952968457401E-4</v>
      </c>
      <c r="Q8" s="3">
        <v>5.2421230906235898E-2</v>
      </c>
      <c r="R8" s="3">
        <v>267.76056498903802</v>
      </c>
    </row>
    <row r="9" spans="1:18" x14ac:dyDescent="0.25">
      <c r="A9" s="2">
        <v>2</v>
      </c>
      <c r="B9" s="49">
        <v>-278.63120567375802</v>
      </c>
      <c r="C9" s="49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3">
        <v>2.6764459457439399E-4</v>
      </c>
      <c r="Q9" s="3">
        <v>5.4713383918701002E-2</v>
      </c>
      <c r="R9" s="3">
        <v>215.08277428894999</v>
      </c>
    </row>
    <row r="10" spans="1:18" x14ac:dyDescent="0.25">
      <c r="A10" s="2"/>
      <c r="B10" s="49"/>
      <c r="C10" s="4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3"/>
      <c r="Q10" s="3"/>
      <c r="R10" s="3"/>
    </row>
    <row r="11" spans="1:18" x14ac:dyDescent="0.25">
      <c r="A11" s="2">
        <v>3</v>
      </c>
      <c r="B11" s="49">
        <v>387.06862745097999</v>
      </c>
      <c r="C11" s="49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3">
        <v>2.6414080743661101E-4</v>
      </c>
      <c r="Q11" s="3">
        <v>6.0080075813557503E-2</v>
      </c>
      <c r="R11" s="3">
        <v>814.51301889204206</v>
      </c>
    </row>
    <row r="12" spans="1:18" x14ac:dyDescent="0.25">
      <c r="A12" s="2">
        <v>3</v>
      </c>
      <c r="B12" s="49">
        <v>-475.69198312236301</v>
      </c>
      <c r="C12" s="49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3">
        <v>2.6245664983897299E-4</v>
      </c>
      <c r="Q12" s="3">
        <v>6.3919879791429296E-2</v>
      </c>
      <c r="R12" s="3">
        <v>814.86215366019201</v>
      </c>
    </row>
    <row r="13" spans="1:18" x14ac:dyDescent="0.25">
      <c r="A13" s="2"/>
      <c r="B13" s="49"/>
      <c r="C13" s="4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3"/>
      <c r="Q13" s="3"/>
      <c r="R13" s="3"/>
    </row>
    <row r="14" spans="1:18" x14ac:dyDescent="0.25">
      <c r="A14" s="2">
        <v>4</v>
      </c>
      <c r="B14" s="49">
        <v>140.29999999999899</v>
      </c>
      <c r="C14" s="49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3">
        <v>5.7502760830474499E-4</v>
      </c>
      <c r="Q14" s="3">
        <v>6.06464201617491E-2</v>
      </c>
      <c r="R14" s="3">
        <v>272.65362399689297</v>
      </c>
    </row>
    <row r="15" spans="1:18" x14ac:dyDescent="0.25">
      <c r="A15" s="2">
        <v>4</v>
      </c>
      <c r="B15" s="49">
        <v>-155.322033898304</v>
      </c>
      <c r="C15" s="49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3">
        <v>5.8060175953319202E-4</v>
      </c>
      <c r="Q15" s="3">
        <v>5.94341737712809E-2</v>
      </c>
      <c r="R15" s="3">
        <v>255.66572324290701</v>
      </c>
    </row>
    <row r="16" spans="1:18" x14ac:dyDescent="0.25">
      <c r="A16" s="2"/>
      <c r="B16" s="49"/>
      <c r="C16" s="4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3"/>
      <c r="Q16" s="3"/>
      <c r="R16" s="3"/>
    </row>
    <row r="17" spans="1:18" x14ac:dyDescent="0.25">
      <c r="A17" s="2">
        <v>5</v>
      </c>
      <c r="B17" s="49">
        <v>174.058823529411</v>
      </c>
      <c r="C17" s="49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3">
        <v>5.6204664330488903E-4</v>
      </c>
      <c r="Q17" s="3">
        <v>5.6296507891859797E-2</v>
      </c>
      <c r="R17" s="3">
        <v>86.674616944433694</v>
      </c>
    </row>
    <row r="18" spans="1:18" x14ac:dyDescent="0.25">
      <c r="A18" s="2">
        <v>5</v>
      </c>
      <c r="B18" s="49">
        <v>-182.914285714285</v>
      </c>
      <c r="C18" s="49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3">
        <v>7.0640901064990096E-4</v>
      </c>
      <c r="Q18" s="3">
        <v>5.7151331170984601E-2</v>
      </c>
      <c r="R18" s="3">
        <v>166.077274161171</v>
      </c>
    </row>
    <row r="19" spans="1:18" x14ac:dyDescent="0.25">
      <c r="D19" s="45" t="s">
        <v>23</v>
      </c>
      <c r="H19" s="45" t="s">
        <v>22</v>
      </c>
      <c r="Q19" s="45" t="s">
        <v>23</v>
      </c>
    </row>
    <row r="23" spans="1:18" x14ac:dyDescent="0.25">
      <c r="H23" s="36" t="s">
        <v>24</v>
      </c>
    </row>
    <row r="24" spans="1:18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18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f t="shared" si="0"/>
        <v>7.5667847496799112E-2</v>
      </c>
      <c r="Q25" s="15">
        <f t="shared" si="0"/>
        <v>-5.7307556267157778E-2</v>
      </c>
      <c r="R25" s="15">
        <f t="shared" si="0"/>
        <v>-4.8842645824859199E-3</v>
      </c>
    </row>
    <row r="26" spans="1:18" x14ac:dyDescent="0.25">
      <c r="A26" s="2">
        <f>A25+1</f>
        <v>1</v>
      </c>
      <c r="C26" s="15">
        <f t="shared" ref="C26:R26" si="1">(C5/C6)-1</f>
        <v>-1.673212979682781E-2</v>
      </c>
      <c r="D26" s="15">
        <f t="shared" si="1"/>
        <v>-9.3824012719521899E-2</v>
      </c>
      <c r="E26" s="15">
        <f t="shared" si="1"/>
        <v>-7.7254603342790107E-3</v>
      </c>
      <c r="F26" s="15">
        <f t="shared" si="1"/>
        <v>4.3431274833336531E-3</v>
      </c>
      <c r="G26" s="15">
        <f t="shared" si="1"/>
        <v>9.8317830507823389E-2</v>
      </c>
      <c r="H26" s="15">
        <f t="shared" si="1"/>
        <v>7.8967578120533677E-2</v>
      </c>
      <c r="I26" s="15">
        <f t="shared" si="1"/>
        <v>-1.5105421145699238E-2</v>
      </c>
      <c r="J26" s="15">
        <f t="shared" si="1"/>
        <v>-3.9046743490098068E-2</v>
      </c>
      <c r="K26" s="15">
        <f t="shared" si="1"/>
        <v>-4.3664854944583831E-2</v>
      </c>
      <c r="L26" s="15">
        <f t="shared" si="1"/>
        <v>-5.7609630540268908E-2</v>
      </c>
      <c r="M26" s="15">
        <f t="shared" si="1"/>
        <v>-4.514600381121936E-2</v>
      </c>
      <c r="N26" s="15">
        <f t="shared" si="1"/>
        <v>1.2579523387723945E-2</v>
      </c>
      <c r="O26" s="15">
        <f t="shared" si="1"/>
        <v>-0.14017698498511078</v>
      </c>
      <c r="P26" s="15">
        <f t="shared" si="1"/>
        <v>-8.1337606124669892E-2</v>
      </c>
      <c r="Q26" s="15">
        <f t="shared" si="1"/>
        <v>-5.6517507065374617E-2</v>
      </c>
      <c r="R26" s="15">
        <f t="shared" si="1"/>
        <v>-4.4160167622397273E-2</v>
      </c>
    </row>
    <row r="27" spans="1:18" x14ac:dyDescent="0.25">
      <c r="A27" s="2">
        <f>A26+1</f>
        <v>2</v>
      </c>
      <c r="C27" s="15">
        <f t="shared" ref="C27:R27" si="2">(C8/C9)-1</f>
        <v>0.16060291964094442</v>
      </c>
      <c r="D27" s="15">
        <f t="shared" si="2"/>
        <v>-8.4341933241086187E-2</v>
      </c>
      <c r="E27" s="15">
        <f t="shared" si="2"/>
        <v>7.3733011221135181E-2</v>
      </c>
      <c r="F27" s="15">
        <f t="shared" si="2"/>
        <v>-4.1644849900267511E-2</v>
      </c>
      <c r="G27" s="15">
        <f t="shared" si="2"/>
        <v>-6.2400909610806243E-2</v>
      </c>
      <c r="H27" s="15">
        <f t="shared" si="2"/>
        <v>0.24235660505046708</v>
      </c>
      <c r="I27" s="15">
        <f t="shared" si="2"/>
        <v>1.7737102726677056E-2</v>
      </c>
      <c r="J27" s="15">
        <f t="shared" si="2"/>
        <v>-4.7016377499118467E-2</v>
      </c>
      <c r="K27" s="15">
        <f t="shared" si="2"/>
        <v>-0.14605522349194267</v>
      </c>
      <c r="L27" s="15">
        <f t="shared" si="2"/>
        <v>2.5941719393562934E-4</v>
      </c>
      <c r="M27" s="15">
        <f t="shared" si="2"/>
        <v>0.16940984771998702</v>
      </c>
      <c r="N27" s="15">
        <f t="shared" si="2"/>
        <v>0.1392885901069667</v>
      </c>
      <c r="O27" s="15">
        <f t="shared" si="2"/>
        <v>0.1351125344948898</v>
      </c>
      <c r="P27" s="15">
        <f t="shared" si="2"/>
        <v>4.2126519043320654E-2</v>
      </c>
      <c r="Q27" s="15">
        <f t="shared" si="2"/>
        <v>-4.1893826488067831E-2</v>
      </c>
      <c r="R27" s="15">
        <f t="shared" si="2"/>
        <v>0.24491868711586728</v>
      </c>
    </row>
    <row r="28" spans="1:18" x14ac:dyDescent="0.25">
      <c r="A28" s="2">
        <f>A27+1</f>
        <v>3</v>
      </c>
      <c r="C28" s="15">
        <f t="shared" ref="C28:R28" si="3">(C11/C12)-1</f>
        <v>0.25520886551173572</v>
      </c>
      <c r="D28" s="15">
        <f t="shared" si="3"/>
        <v>6.8362720666948373E-2</v>
      </c>
      <c r="E28" s="15">
        <f t="shared" si="3"/>
        <v>8.5279988922746242E-2</v>
      </c>
      <c r="F28" s="15">
        <f t="shared" si="3"/>
        <v>-7.1324198083567714E-3</v>
      </c>
      <c r="G28" s="15">
        <f t="shared" si="3"/>
        <v>0.14018819821411821</v>
      </c>
      <c r="H28" s="15">
        <f t="shared" si="3"/>
        <v>0.25341726605924064</v>
      </c>
      <c r="I28" s="15">
        <f t="shared" si="3"/>
        <v>-3.6848247063848927E-2</v>
      </c>
      <c r="J28" s="15">
        <f t="shared" si="3"/>
        <v>2.0675354317002181E-2</v>
      </c>
      <c r="K28" s="15">
        <f t="shared" si="3"/>
        <v>5.6344382501624546E-2</v>
      </c>
      <c r="L28" s="15">
        <f t="shared" si="3"/>
        <v>-0.1343585956437946</v>
      </c>
      <c r="M28" s="15">
        <f t="shared" si="3"/>
        <v>-0.29187965274483951</v>
      </c>
      <c r="N28" s="15">
        <f t="shared" si="3"/>
        <v>-3.1630369165327132E-2</v>
      </c>
      <c r="O28" s="15">
        <f t="shared" si="3"/>
        <v>-3.1530220030370204E-3</v>
      </c>
      <c r="P28" s="15">
        <f t="shared" si="3"/>
        <v>6.4168981760275301E-3</v>
      </c>
      <c r="Q28" s="15">
        <f t="shared" si="3"/>
        <v>-6.0072140160480347E-2</v>
      </c>
      <c r="R28" s="15">
        <f t="shared" si="3"/>
        <v>-4.2845868664009856E-4</v>
      </c>
    </row>
    <row r="29" spans="1:18" x14ac:dyDescent="0.25">
      <c r="A29" s="2">
        <f>A28+1</f>
        <v>4</v>
      </c>
      <c r="C29" s="15">
        <f t="shared" ref="C29:R29" si="4">(C14/C15)-1</f>
        <v>0.29882071808479771</v>
      </c>
      <c r="D29" s="15">
        <f t="shared" si="4"/>
        <v>-2.0798451859692424E-2</v>
      </c>
      <c r="E29" s="15">
        <f t="shared" si="4"/>
        <v>8.555163464248805E-2</v>
      </c>
      <c r="F29" s="15">
        <f t="shared" si="4"/>
        <v>9.7105487105711541E-2</v>
      </c>
      <c r="G29" s="15">
        <f t="shared" si="4"/>
        <v>-5.8644934466312248E-2</v>
      </c>
      <c r="H29" s="15">
        <f t="shared" si="4"/>
        <v>0.20229854082897192</v>
      </c>
      <c r="I29" s="15">
        <f t="shared" si="4"/>
        <v>7.934204270972689E-3</v>
      </c>
      <c r="J29" s="15">
        <f t="shared" si="4"/>
        <v>3.2811583891146912E-2</v>
      </c>
      <c r="K29" s="15">
        <f t="shared" si="4"/>
        <v>6.9053934183301857E-2</v>
      </c>
      <c r="L29" s="15">
        <f t="shared" si="4"/>
        <v>-0.13331375111461341</v>
      </c>
      <c r="M29" s="15">
        <f t="shared" si="4"/>
        <v>0.23224719217273293</v>
      </c>
      <c r="N29" s="15">
        <f t="shared" si="4"/>
        <v>0.26307355281910216</v>
      </c>
      <c r="O29" s="15">
        <f t="shared" si="4"/>
        <v>0.42929405542376498</v>
      </c>
      <c r="P29" s="15">
        <f t="shared" si="4"/>
        <v>-9.6006447395693417E-3</v>
      </c>
      <c r="Q29" s="15">
        <f t="shared" si="4"/>
        <v>2.0396453985097152E-2</v>
      </c>
      <c r="R29" s="15">
        <f t="shared" si="4"/>
        <v>6.6445750093163003E-2</v>
      </c>
    </row>
    <row r="30" spans="1:18" x14ac:dyDescent="0.25">
      <c r="A30" s="2">
        <f>A29+1</f>
        <v>5</v>
      </c>
      <c r="C30" s="15">
        <f t="shared" ref="C30:R30" si="5">(C17/C18)-1</f>
        <v>-3.1281895619413413E-2</v>
      </c>
      <c r="D30" s="15">
        <f t="shared" si="5"/>
        <v>-0.10073130340202863</v>
      </c>
      <c r="E30" s="15">
        <f t="shared" si="5"/>
        <v>-1.7567405519244184E-2</v>
      </c>
      <c r="F30" s="15">
        <f t="shared" si="5"/>
        <v>0.23437658305202325</v>
      </c>
      <c r="G30" s="15">
        <f t="shared" si="5"/>
        <v>0.88438632413259799</v>
      </c>
      <c r="H30" s="15">
        <f t="shared" si="5"/>
        <v>0.50843593810748544</v>
      </c>
      <c r="I30" s="15">
        <f t="shared" si="5"/>
        <v>0.12544201723063519</v>
      </c>
      <c r="J30" s="15">
        <f t="shared" si="5"/>
        <v>0.13762365966795143</v>
      </c>
      <c r="K30" s="15">
        <f t="shared" si="5"/>
        <v>0.14029215163370412</v>
      </c>
      <c r="L30" s="15">
        <f t="shared" si="5"/>
        <v>0.11249726237776181</v>
      </c>
      <c r="M30" s="15">
        <f t="shared" si="5"/>
        <v>-0.14075630791504701</v>
      </c>
      <c r="N30" s="15">
        <f t="shared" si="5"/>
        <v>7.2756922110159383E-2</v>
      </c>
      <c r="O30" s="15">
        <f t="shared" si="5"/>
        <v>-1.3540306300482419E-2</v>
      </c>
      <c r="P30" s="15">
        <f t="shared" si="5"/>
        <v>-0.20436088040864253</v>
      </c>
      <c r="Q30" s="15">
        <f t="shared" si="5"/>
        <v>-1.4957189300934259E-2</v>
      </c>
      <c r="R30" s="15">
        <f t="shared" si="5"/>
        <v>-0.47810669832935948</v>
      </c>
    </row>
    <row r="31" spans="1:18" x14ac:dyDescent="0.25">
      <c r="A31" s="45" t="s">
        <v>30</v>
      </c>
      <c r="C31" s="50">
        <f t="shared" ref="C31:R31" si="6">AVERAGE(C25:C30)</f>
        <v>0.1530882296273029</v>
      </c>
      <c r="D31" s="50">
        <f t="shared" si="6"/>
        <v>-4.3158937537187657E-2</v>
      </c>
      <c r="E31" s="50">
        <f t="shared" si="6"/>
        <v>4.3246496906242902E-2</v>
      </c>
      <c r="F31" s="50">
        <f t="shared" si="6"/>
        <v>3.8713878631365585E-2</v>
      </c>
      <c r="G31" s="50">
        <f t="shared" si="6"/>
        <v>0.17756314057400535</v>
      </c>
      <c r="H31" s="50">
        <f t="shared" si="6"/>
        <v>0.22431998874260226</v>
      </c>
      <c r="I31" s="50">
        <f t="shared" si="6"/>
        <v>2.0717030584713875E-2</v>
      </c>
      <c r="J31" s="50">
        <f t="shared" si="6"/>
        <v>2.1836382204897253E-3</v>
      </c>
      <c r="K31" s="50">
        <f t="shared" si="6"/>
        <v>9.2850431550950217E-3</v>
      </c>
      <c r="L31" s="50">
        <f t="shared" si="6"/>
        <v>-7.1040558569823622E-2</v>
      </c>
      <c r="M31" s="50">
        <f t="shared" si="6"/>
        <v>-3.4643133764610402E-2</v>
      </c>
      <c r="N31" s="50">
        <f t="shared" si="6"/>
        <v>7.06504684645584E-2</v>
      </c>
      <c r="O31" s="50">
        <f t="shared" si="6"/>
        <v>6.7002235654687617E-2</v>
      </c>
      <c r="P31" s="50">
        <f t="shared" si="6"/>
        <v>-2.851464442612241E-2</v>
      </c>
      <c r="Q31" s="50">
        <f t="shared" si="6"/>
        <v>-3.5058627549486278E-2</v>
      </c>
      <c r="R31" s="50">
        <f t="shared" si="6"/>
        <v>-3.6035858668642083E-2</v>
      </c>
    </row>
  </sheetData>
  <conditionalFormatting sqref="C2:C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6" t="s">
        <v>0</v>
      </c>
      <c r="B1" s="56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4" t="s">
        <v>32</v>
      </c>
      <c r="T1" s="34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9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3">
        <v>3.6724036200784001E-4</v>
      </c>
      <c r="Q2" s="3">
        <v>5.7659091342652999E-2</v>
      </c>
      <c r="R2" s="3">
        <v>264.58127835258301</v>
      </c>
      <c r="S2" s="54">
        <v>1.0000000000003581E-2</v>
      </c>
      <c r="T2" s="55">
        <v>155.77000000000001</v>
      </c>
      <c r="U2" s="55">
        <v>-30.060000000000009</v>
      </c>
      <c r="V2" s="55">
        <v>-59.210000000000022</v>
      </c>
    </row>
    <row r="3" spans="1:22" x14ac:dyDescent="0.25">
      <c r="A3" s="2">
        <v>0</v>
      </c>
      <c r="B3" s="45" t="s">
        <v>27</v>
      </c>
      <c r="C3" s="49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3">
        <v>3.4140684121260098E-4</v>
      </c>
      <c r="Q3" s="3">
        <v>6.1164265955433401E-2</v>
      </c>
      <c r="R3" s="3">
        <v>265.87990616144202</v>
      </c>
      <c r="S3" s="54">
        <v>-14.14</v>
      </c>
      <c r="T3" s="55">
        <v>211.64</v>
      </c>
      <c r="U3" s="55">
        <v>-25.02000000000001</v>
      </c>
      <c r="V3" s="55">
        <v>21.609999999999989</v>
      </c>
    </row>
    <row r="4" spans="1:22" x14ac:dyDescent="0.25">
      <c r="A4" s="2">
        <v>0</v>
      </c>
      <c r="B4" s="35" t="s">
        <v>28</v>
      </c>
      <c r="C4" s="49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3">
        <v>3.6724036200784001E-4</v>
      </c>
      <c r="Q4" s="3">
        <v>6.1164265955433401E-2</v>
      </c>
      <c r="R4" s="3">
        <v>265.87990616144202</v>
      </c>
      <c r="S4" s="54">
        <v>-12.670000000000011</v>
      </c>
      <c r="T4" s="55">
        <v>186.94</v>
      </c>
      <c r="U4" s="55">
        <v>-31.88999999999999</v>
      </c>
      <c r="V4" s="55">
        <v>12.23999999999999</v>
      </c>
    </row>
    <row r="5" spans="1:22" x14ac:dyDescent="0.25">
      <c r="A5" s="2"/>
      <c r="S5" s="30"/>
      <c r="T5" s="30"/>
      <c r="U5" s="30"/>
      <c r="V5" s="30"/>
    </row>
    <row r="6" spans="1:22" x14ac:dyDescent="0.25">
      <c r="S6" s="30"/>
      <c r="T6" s="30"/>
      <c r="U6" s="30"/>
      <c r="V6" s="30"/>
    </row>
    <row r="7" spans="1:22" x14ac:dyDescent="0.25">
      <c r="A7" s="2">
        <v>1</v>
      </c>
      <c r="B7" s="45" t="s">
        <v>26</v>
      </c>
      <c r="C7" s="49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3">
        <v>1.8333715088117699E-4</v>
      </c>
      <c r="Q7" s="3">
        <v>5.2500220873737603E-2</v>
      </c>
      <c r="R7" s="3">
        <v>160.88126020636</v>
      </c>
      <c r="S7" s="54">
        <v>-104.2700000000001</v>
      </c>
      <c r="T7" s="54">
        <v>-27.77</v>
      </c>
      <c r="U7" s="54">
        <v>-240.8599999999999</v>
      </c>
      <c r="V7" s="54">
        <v>90.629999999999939</v>
      </c>
    </row>
    <row r="8" spans="1:22" x14ac:dyDescent="0.25">
      <c r="A8" s="2">
        <v>1</v>
      </c>
      <c r="B8" s="45" t="s">
        <v>27</v>
      </c>
      <c r="C8" s="49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3">
        <v>1.9956967010239599E-4</v>
      </c>
      <c r="Q8" s="3">
        <v>5.5645145794321997E-2</v>
      </c>
      <c r="R8" s="3">
        <v>168.31403626084099</v>
      </c>
      <c r="S8" s="54">
        <v>-161.3300000000001</v>
      </c>
      <c r="T8" s="54">
        <v>-80.730000000000018</v>
      </c>
      <c r="U8" s="54">
        <v>-269.43999999999988</v>
      </c>
      <c r="V8" s="54">
        <v>57.88</v>
      </c>
    </row>
    <row r="9" spans="1:22" x14ac:dyDescent="0.25">
      <c r="A9" s="2">
        <v>1</v>
      </c>
      <c r="B9" s="35" t="s">
        <v>28</v>
      </c>
      <c r="C9" s="49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3">
        <v>1.9956967010239599E-4</v>
      </c>
      <c r="Q9" s="3">
        <v>5.5645145794321997E-2</v>
      </c>
      <c r="R9" s="3">
        <v>168.31403626084099</v>
      </c>
      <c r="S9" s="54">
        <v>-144.47</v>
      </c>
      <c r="T9" s="54">
        <v>-46.459999999999972</v>
      </c>
      <c r="U9" s="54">
        <v>-266.83999999999997</v>
      </c>
      <c r="V9" s="54">
        <v>54.61999999999999</v>
      </c>
    </row>
    <row r="10" spans="1:22" x14ac:dyDescent="0.25">
      <c r="S10" s="30"/>
      <c r="T10" s="30"/>
      <c r="U10" s="30"/>
      <c r="V10" s="30"/>
    </row>
    <row r="11" spans="1:22" x14ac:dyDescent="0.25">
      <c r="S11" s="30"/>
      <c r="T11" s="30"/>
      <c r="U11" s="30"/>
      <c r="V11" s="30"/>
    </row>
    <row r="12" spans="1:22" x14ac:dyDescent="0.25">
      <c r="A12" s="2">
        <v>2</v>
      </c>
      <c r="B12" s="45" t="s">
        <v>26</v>
      </c>
      <c r="C12" s="49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3">
        <v>2.7891952968457401E-4</v>
      </c>
      <c r="Q12" s="3">
        <v>5.2421230906235898E-2</v>
      </c>
      <c r="R12" s="3">
        <v>267.76056498903802</v>
      </c>
      <c r="S12" s="55">
        <v>-137.96</v>
      </c>
      <c r="T12" s="55">
        <v>-171.7399999999999</v>
      </c>
      <c r="U12" s="55">
        <v>-223.4</v>
      </c>
      <c r="V12" s="54">
        <v>103.63</v>
      </c>
    </row>
    <row r="13" spans="1:22" x14ac:dyDescent="0.25">
      <c r="A13" s="2">
        <v>2</v>
      </c>
      <c r="B13" s="45" t="s">
        <v>27</v>
      </c>
      <c r="C13" s="49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3">
        <v>2.6764459457439399E-4</v>
      </c>
      <c r="Q13" s="3">
        <v>5.4713383918701002E-2</v>
      </c>
      <c r="R13" s="3">
        <v>215.08277428894999</v>
      </c>
      <c r="S13" s="55">
        <v>-89.789999999999992</v>
      </c>
      <c r="T13" s="55">
        <v>-107.1</v>
      </c>
      <c r="U13" s="54">
        <v>-164.1399999999999</v>
      </c>
      <c r="V13" s="54">
        <v>55.029999999999987</v>
      </c>
    </row>
    <row r="14" spans="1:22" x14ac:dyDescent="0.25">
      <c r="A14" s="2">
        <v>2</v>
      </c>
      <c r="B14" s="35" t="s">
        <v>28</v>
      </c>
      <c r="C14" s="49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3">
        <v>2.7891952968457401E-4</v>
      </c>
      <c r="Q14" s="3">
        <v>5.4713383918701002E-2</v>
      </c>
      <c r="R14" s="3">
        <v>267.76056498903802</v>
      </c>
      <c r="S14" s="55">
        <v>-123.01</v>
      </c>
      <c r="T14" s="55">
        <v>-126.81</v>
      </c>
      <c r="U14" s="54">
        <v>-60.959999999999987</v>
      </c>
      <c r="V14" s="55">
        <v>90.630000000000024</v>
      </c>
    </row>
    <row r="15" spans="1:22" x14ac:dyDescent="0.25">
      <c r="S15" s="30"/>
      <c r="T15" s="30"/>
      <c r="U15" s="30"/>
      <c r="V15" s="30"/>
    </row>
    <row r="16" spans="1:22" x14ac:dyDescent="0.25">
      <c r="S16" s="30"/>
      <c r="T16" s="30"/>
      <c r="U16" s="30"/>
      <c r="V16" s="30"/>
    </row>
    <row r="17" spans="1:22" x14ac:dyDescent="0.25">
      <c r="A17" s="2">
        <v>3</v>
      </c>
      <c r="B17" s="45" t="s">
        <v>26</v>
      </c>
      <c r="C17" s="49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3">
        <v>2.6414080743661101E-4</v>
      </c>
      <c r="Q17" s="3">
        <v>6.0080075813557503E-2</v>
      </c>
      <c r="R17" s="3">
        <v>814.51301889204206</v>
      </c>
      <c r="S17" s="54">
        <v>-31.059999999999992</v>
      </c>
      <c r="T17" s="54">
        <v>-97.589999999999975</v>
      </c>
      <c r="U17" s="54">
        <v>-55.929999999999993</v>
      </c>
      <c r="V17" s="54">
        <v>-6.78000000000001</v>
      </c>
    </row>
    <row r="18" spans="1:22" x14ac:dyDescent="0.25">
      <c r="A18" s="2">
        <v>3</v>
      </c>
      <c r="B18" s="45" t="s">
        <v>27</v>
      </c>
      <c r="C18" s="49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3">
        <v>2.6245664983897299E-4</v>
      </c>
      <c r="Q18" s="3">
        <v>6.3919879791429296E-2</v>
      </c>
      <c r="R18" s="3">
        <v>814.86215366019201</v>
      </c>
      <c r="S18" s="54">
        <v>-114.01</v>
      </c>
      <c r="T18" s="54">
        <v>-152.83999999999989</v>
      </c>
      <c r="U18" s="54">
        <v>-207.3400000000002</v>
      </c>
      <c r="V18" s="54">
        <v>-103.52</v>
      </c>
    </row>
    <row r="19" spans="1:22" x14ac:dyDescent="0.25">
      <c r="A19" s="2">
        <v>3</v>
      </c>
      <c r="B19" s="35" t="s">
        <v>28</v>
      </c>
      <c r="C19" s="49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3">
        <v>2.6414080743661101E-4</v>
      </c>
      <c r="Q19" s="3">
        <v>6.3919879791429296E-2</v>
      </c>
      <c r="R19" s="3">
        <v>814.86215366019201</v>
      </c>
      <c r="S19" s="54">
        <v>-22.27999999999999</v>
      </c>
      <c r="T19" s="54">
        <v>-122.74</v>
      </c>
      <c r="U19" s="54">
        <v>-140.4</v>
      </c>
      <c r="V19" s="55">
        <v>-134.9</v>
      </c>
    </row>
    <row r="20" spans="1:22" x14ac:dyDescent="0.25">
      <c r="S20" s="30"/>
      <c r="T20" s="30"/>
      <c r="U20" s="30"/>
      <c r="V20" s="30"/>
    </row>
    <row r="21" spans="1:22" x14ac:dyDescent="0.25">
      <c r="S21" s="30"/>
      <c r="T21" s="30"/>
      <c r="U21" s="30"/>
      <c r="V21" s="30"/>
    </row>
    <row r="22" spans="1:22" x14ac:dyDescent="0.25">
      <c r="A22" s="2">
        <v>4</v>
      </c>
      <c r="B22" s="45" t="s">
        <v>26</v>
      </c>
      <c r="C22" s="49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3">
        <v>5.7502760830474499E-4</v>
      </c>
      <c r="Q22" s="3">
        <v>6.06464201617491E-2</v>
      </c>
      <c r="R22" s="3">
        <v>272.65362399689297</v>
      </c>
      <c r="S22" s="54">
        <v>-108.99000000000009</v>
      </c>
      <c r="T22" s="55">
        <v>-119.38</v>
      </c>
      <c r="U22" s="54">
        <v>-90.629999999999981</v>
      </c>
      <c r="V22" s="54">
        <v>40.689999999999969</v>
      </c>
    </row>
    <row r="23" spans="1:22" x14ac:dyDescent="0.25">
      <c r="A23" s="2">
        <v>4</v>
      </c>
      <c r="B23" s="45" t="s">
        <v>27</v>
      </c>
      <c r="C23" s="49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3">
        <v>5.8060175953319202E-4</v>
      </c>
      <c r="Q23" s="3">
        <v>5.94341737712809E-2</v>
      </c>
      <c r="R23" s="3">
        <v>255.66572324290701</v>
      </c>
      <c r="S23" s="54">
        <v>-185.66</v>
      </c>
      <c r="T23" s="55">
        <v>-186.2299999999999</v>
      </c>
      <c r="U23" s="54">
        <v>-157.86999999999989</v>
      </c>
      <c r="V23" s="54">
        <v>-55.640000000000008</v>
      </c>
    </row>
    <row r="24" spans="1:22" x14ac:dyDescent="0.25">
      <c r="A24" s="2">
        <v>4</v>
      </c>
      <c r="B24" s="35" t="s">
        <v>28</v>
      </c>
      <c r="C24" s="49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3">
        <v>5.8060175953319202E-4</v>
      </c>
      <c r="Q24" s="3">
        <v>6.06464201617491E-2</v>
      </c>
      <c r="R24" s="3">
        <v>272.65362399689297</v>
      </c>
      <c r="S24" s="54">
        <v>-133.52000000000001</v>
      </c>
      <c r="T24" s="55">
        <v>-126.28</v>
      </c>
      <c r="U24" s="55">
        <v>-158.71999999999991</v>
      </c>
      <c r="V24" s="54">
        <v>-3.8700000000000072</v>
      </c>
    </row>
    <row r="25" spans="1:22" x14ac:dyDescent="0.25">
      <c r="S25" s="30"/>
      <c r="T25" s="30"/>
      <c r="U25" s="30"/>
      <c r="V25" s="30"/>
    </row>
    <row r="26" spans="1:22" x14ac:dyDescent="0.25">
      <c r="S26" s="30"/>
      <c r="T26" s="30"/>
      <c r="U26" s="30"/>
      <c r="V26" s="30"/>
    </row>
    <row r="27" spans="1:22" x14ac:dyDescent="0.25">
      <c r="A27" s="2">
        <v>5</v>
      </c>
      <c r="B27" s="45" t="s">
        <v>26</v>
      </c>
      <c r="C27" s="49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3">
        <v>5.6204664330488903E-4</v>
      </c>
      <c r="Q27" s="3">
        <v>5.6296507891859797E-2</v>
      </c>
      <c r="R27" s="3">
        <v>86.674616944433694</v>
      </c>
      <c r="S27" s="54">
        <v>-96.879999999999967</v>
      </c>
      <c r="T27" s="54">
        <v>-116.2</v>
      </c>
      <c r="U27" s="54">
        <v>-126.74</v>
      </c>
      <c r="V27" s="54">
        <v>23.849999999999952</v>
      </c>
    </row>
    <row r="28" spans="1:22" x14ac:dyDescent="0.25">
      <c r="A28" s="2">
        <v>5</v>
      </c>
      <c r="B28" s="45" t="s">
        <v>27</v>
      </c>
      <c r="C28" s="49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3">
        <v>7.0640901064990096E-4</v>
      </c>
      <c r="Q28" s="3">
        <v>5.7151331170984601E-2</v>
      </c>
      <c r="R28" s="3">
        <v>166.077274161171</v>
      </c>
      <c r="S28" s="54">
        <v>-222.17999999999989</v>
      </c>
      <c r="T28" s="54">
        <v>-162.32</v>
      </c>
      <c r="U28" s="54">
        <v>-197.11999999999989</v>
      </c>
      <c r="V28" s="54">
        <v>-28.920000000000009</v>
      </c>
    </row>
    <row r="29" spans="1:22" x14ac:dyDescent="0.25">
      <c r="A29" s="2">
        <v>5</v>
      </c>
      <c r="B29" s="35" t="s">
        <v>28</v>
      </c>
      <c r="C29" s="49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3">
        <v>7.0640901064990096E-4</v>
      </c>
      <c r="Q29" s="3">
        <v>5.7151331170984601E-2</v>
      </c>
      <c r="R29" s="3">
        <v>166.077274161171</v>
      </c>
      <c r="S29" s="54">
        <v>-93.949999999999989</v>
      </c>
      <c r="T29" s="54">
        <v>-137.75</v>
      </c>
      <c r="U29" s="54">
        <v>-134.6</v>
      </c>
      <c r="V29" s="54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мун-районы</vt:lpstr>
      <vt:lpstr>Прогноз мун-районы</vt:lpstr>
      <vt:lpstr>Анализ поселения</vt:lpstr>
      <vt:lpstr>Прогноз поселения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2025-03-25T11:29:42Z</dcterms:modified>
</cp:coreProperties>
</file>