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8" i="1" l="1"/>
  <c r="T41" i="1"/>
  <c r="S41" i="1"/>
  <c r="T40" i="1"/>
  <c r="S40" i="1"/>
  <c r="T39" i="1"/>
  <c r="S39" i="1"/>
  <c r="T38" i="1"/>
  <c r="S38" i="1"/>
  <c r="O40" i="1"/>
  <c r="O39" i="1"/>
  <c r="O38" i="1"/>
  <c r="O35" i="1" l="1"/>
  <c r="O37" i="1" l="1"/>
  <c r="O36" i="1"/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<sst xmlns="http://schemas.openxmlformats.org/spreadsheetml/2006/main" count="362" uniqueCount="35">
  <si>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</si>
  <si>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</si>
  <si>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</si>
  <si>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</si>
  <si>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</si>
  <si>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</si>
  <si>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</si>
  <si>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</si>
  <si>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</si>
  <si>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</si>
  <si>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</si>
  <si>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</si>
  <si>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</si>
  <si>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</si>
  <si>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</si>
  <si>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</si>
  <si>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</si>
  <si>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</si>
  <si>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</si>
  <si>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</si>
  <si>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</si>
  <si>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</si>
  <si>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</si>
  <si>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</si>
  <si>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</si>
  <si>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</si>
  <si>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</si>
  <si>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</si>
  <si>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</si>
  <si>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</si>
  <si>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</si>
  <si>
    <t>Гуково</t>
  </si>
  <si>
    <t>Донецк</t>
  </si>
  <si>
    <t>Каменск-Шахтинский</t>
  </si>
  <si>
    <t>Зверево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</si>
</sst>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5" zoomScaleNormal="85" workbookViewId="0">
      <selection activeCell="L37" sqref="L37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5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5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5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5">
        <v>25.9</v>
      </c>
      <c r="H15" s="5" t="s">
        <v>22</v>
      </c>
      <c r="I15" s="5" t="s">
        <v>22</v>
      </c>
      <c r="J15" s="5" t="s">
        <v>22</v>
      </c>
      <c r="K15" s="5" t="s">
        <v>22</v>
      </c>
      <c r="L15" s="5">
        <v>8534.4</v>
      </c>
      <c r="M15" s="5" t="s">
        <v>22</v>
      </c>
      <c r="N15" s="5">
        <v>11911</v>
      </c>
      <c r="O15" s="5">
        <v>98966.3</v>
      </c>
      <c r="P15" s="5">
        <v>10252.700000000001</v>
      </c>
      <c r="Q15" s="5">
        <v>88.7</v>
      </c>
      <c r="R15" s="5">
        <v>1340</v>
      </c>
      <c r="S15" s="5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5">
        <v>25.9</v>
      </c>
      <c r="H16" s="5" t="s">
        <v>22</v>
      </c>
      <c r="I16" s="5" t="s">
        <v>22</v>
      </c>
      <c r="J16" s="5" t="s">
        <v>22</v>
      </c>
      <c r="K16" s="5" t="s">
        <v>22</v>
      </c>
      <c r="L16" s="5">
        <v>19293.900000000001</v>
      </c>
      <c r="M16" s="5" t="s">
        <v>22</v>
      </c>
      <c r="N16" s="5">
        <v>11312</v>
      </c>
      <c r="O16" s="5">
        <v>81900</v>
      </c>
      <c r="P16" s="5">
        <v>8500</v>
      </c>
      <c r="Q16" s="5">
        <v>142.5</v>
      </c>
      <c r="R16" s="5">
        <v>646</v>
      </c>
      <c r="S16" s="5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5">
        <v>25.9</v>
      </c>
      <c r="H17" s="5" t="s">
        <v>22</v>
      </c>
      <c r="I17" s="5" t="s">
        <v>22</v>
      </c>
      <c r="J17" s="5" t="s">
        <v>22</v>
      </c>
      <c r="K17" s="5" t="s">
        <v>22</v>
      </c>
      <c r="L17" s="5">
        <v>6649.3</v>
      </c>
      <c r="M17" s="5" t="s">
        <v>22</v>
      </c>
      <c r="N17" s="5">
        <v>10838</v>
      </c>
      <c r="O17" s="5">
        <v>63344.5</v>
      </c>
      <c r="P17" s="5">
        <v>2696.5</v>
      </c>
      <c r="Q17" s="5">
        <v>165.1</v>
      </c>
      <c r="R17" s="5">
        <v>1535</v>
      </c>
      <c r="S17" s="5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5">
        <v>25.9</v>
      </c>
      <c r="H18" s="5" t="s">
        <v>22</v>
      </c>
      <c r="I18" s="5" t="s">
        <v>22</v>
      </c>
      <c r="J18" s="5" t="s">
        <v>22</v>
      </c>
      <c r="K18" s="5" t="s">
        <v>22</v>
      </c>
      <c r="L18" s="5">
        <v>7320.8</v>
      </c>
      <c r="M18" s="5" t="s">
        <v>22</v>
      </c>
      <c r="N18" s="5">
        <v>10551</v>
      </c>
      <c r="O18" s="5">
        <v>60117.7</v>
      </c>
      <c r="P18" s="5">
        <v>1270</v>
      </c>
      <c r="Q18" s="5">
        <v>138.69999999999999</v>
      </c>
      <c r="R18" s="5">
        <v>1684</v>
      </c>
      <c r="S18" s="5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5">
        <v>25.9</v>
      </c>
      <c r="H19" s="5" t="s">
        <v>22</v>
      </c>
      <c r="I19" s="5" t="s">
        <v>22</v>
      </c>
      <c r="J19" s="5" t="s">
        <v>22</v>
      </c>
      <c r="K19" s="5" t="s">
        <v>22</v>
      </c>
      <c r="L19" s="5">
        <v>7689.2</v>
      </c>
      <c r="M19" s="5" t="s">
        <v>22</v>
      </c>
      <c r="N19" s="5">
        <v>10455</v>
      </c>
      <c r="O19" s="5">
        <v>57475.199999999997</v>
      </c>
      <c r="P19" s="5">
        <v>2335.9</v>
      </c>
      <c r="Q19" s="5">
        <v>181.1</v>
      </c>
      <c r="R19" s="5">
        <v>2530</v>
      </c>
      <c r="S19" s="5">
        <v>31739</v>
      </c>
      <c r="T19" s="5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5">
        <v>25.9</v>
      </c>
      <c r="H20" s="5" t="s">
        <v>22</v>
      </c>
      <c r="I20" s="5" t="s">
        <v>22</v>
      </c>
      <c r="J20" s="5" t="s">
        <v>22</v>
      </c>
      <c r="K20" s="5" t="s">
        <v>22</v>
      </c>
      <c r="L20" s="5">
        <f xml:space="preserve"> 4558593 / 1000</f>
        <v>4558.5929999999998</v>
      </c>
      <c r="M20" s="5" t="s">
        <v>22</v>
      </c>
      <c r="N20" s="5" t="s">
        <v>22</v>
      </c>
      <c r="O20" s="5">
        <f xml:space="preserve"> 41975492 / 1000</f>
        <v>41975.491999999998</v>
      </c>
      <c r="P20" s="5">
        <f xml:space="preserve"> 3280900 / 1000</f>
        <v>3280.9</v>
      </c>
      <c r="Q20" s="5">
        <v>123.8</v>
      </c>
      <c r="R20" s="5" t="s">
        <v>22</v>
      </c>
      <c r="S20" s="5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5">
        <v>25.9</v>
      </c>
      <c r="H21" s="5" t="s">
        <v>22</v>
      </c>
      <c r="I21" s="5" t="s">
        <v>22</v>
      </c>
      <c r="J21" s="5" t="s">
        <v>22</v>
      </c>
      <c r="K21" s="5" t="s">
        <v>22</v>
      </c>
      <c r="L21" s="5">
        <v>3022.6</v>
      </c>
      <c r="M21" s="5" t="s">
        <v>22</v>
      </c>
      <c r="N21" s="5">
        <v>5566</v>
      </c>
      <c r="O21" s="5">
        <v>22280.27</v>
      </c>
      <c r="P21" s="5" t="s">
        <v>22</v>
      </c>
      <c r="Q21" s="5" t="s">
        <v>22</v>
      </c>
      <c r="R21" s="5" t="s">
        <v>22</v>
      </c>
      <c r="S21" s="5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5">
        <v>25.9</v>
      </c>
      <c r="H22" s="5" t="s">
        <v>22</v>
      </c>
      <c r="I22" s="5" t="s">
        <v>22</v>
      </c>
      <c r="J22" s="5" t="s">
        <v>22</v>
      </c>
      <c r="K22" s="5" t="s">
        <v>22</v>
      </c>
      <c r="L22" s="5">
        <v>12843.2</v>
      </c>
      <c r="M22" s="5" t="s">
        <v>22</v>
      </c>
      <c r="N22" s="5">
        <v>5245</v>
      </c>
      <c r="O22" s="5">
        <v>33385.4</v>
      </c>
      <c r="P22" s="5" t="s">
        <v>22</v>
      </c>
      <c r="Q22" s="5" t="s">
        <v>22</v>
      </c>
      <c r="R22" s="5" t="s">
        <v>22</v>
      </c>
      <c r="S22" s="5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5">
        <v>25.9</v>
      </c>
      <c r="H23" s="5" t="s">
        <v>22</v>
      </c>
      <c r="I23" s="5" t="s">
        <v>22</v>
      </c>
      <c r="J23" s="5" t="s">
        <v>22</v>
      </c>
      <c r="K23" s="5" t="s">
        <v>22</v>
      </c>
      <c r="L23" s="5">
        <v>2983.3</v>
      </c>
      <c r="M23" s="5" t="s">
        <v>22</v>
      </c>
      <c r="N23" s="5">
        <v>5071</v>
      </c>
      <c r="O23" s="5">
        <v>26147.7</v>
      </c>
      <c r="P23" s="5" t="s">
        <v>22</v>
      </c>
      <c r="Q23" s="5" t="s">
        <v>22</v>
      </c>
      <c r="R23" s="5" t="s">
        <v>22</v>
      </c>
      <c r="S23" s="5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5">
        <v>25.9</v>
      </c>
      <c r="H24" s="5" t="s">
        <v>22</v>
      </c>
      <c r="I24" s="5" t="s">
        <v>22</v>
      </c>
      <c r="J24" s="5" t="s">
        <v>22</v>
      </c>
      <c r="K24" s="5" t="s">
        <v>22</v>
      </c>
      <c r="L24" s="5">
        <v>4169.8</v>
      </c>
      <c r="M24" s="5" t="s">
        <v>22</v>
      </c>
      <c r="N24" s="5">
        <v>4979</v>
      </c>
      <c r="O24" s="5">
        <v>25080.5</v>
      </c>
      <c r="P24" s="5" t="s">
        <v>22</v>
      </c>
      <c r="Q24" s="5" t="s">
        <v>22</v>
      </c>
      <c r="R24" s="5" t="s">
        <v>22</v>
      </c>
      <c r="S24" s="5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5">
        <v>41.1</v>
      </c>
      <c r="E25" s="2">
        <v>756</v>
      </c>
      <c r="F25" s="2">
        <v>77711</v>
      </c>
      <c r="G25" s="5">
        <v>32.299999999999997</v>
      </c>
      <c r="H25" s="5" t="s">
        <v>22</v>
      </c>
      <c r="I25" s="5" t="s">
        <v>22</v>
      </c>
      <c r="J25" s="5" t="s">
        <v>22</v>
      </c>
      <c r="K25" s="5" t="s">
        <v>22</v>
      </c>
      <c r="L25" s="5">
        <f>32741549/1000</f>
        <v>32741.548999999999</v>
      </c>
      <c r="M25" s="5" t="s">
        <v>22</v>
      </c>
      <c r="N25" s="5">
        <v>6928</v>
      </c>
      <c r="O25" s="5">
        <f xml:space="preserve"> 188.5 * 1000</f>
        <v>188500</v>
      </c>
      <c r="P25" s="5">
        <f>2.8*1000</f>
        <v>2800</v>
      </c>
      <c r="Q25" s="5">
        <v>301.2</v>
      </c>
      <c r="R25" s="5">
        <v>2056</v>
      </c>
      <c r="S25" s="5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5">
        <v>42.4</v>
      </c>
      <c r="E26" s="2">
        <v>983</v>
      </c>
      <c r="F26" s="2">
        <v>69206</v>
      </c>
      <c r="G26" s="5">
        <v>32.299999999999997</v>
      </c>
      <c r="H26" s="5" t="s">
        <v>22</v>
      </c>
      <c r="I26" s="5" t="s">
        <v>22</v>
      </c>
      <c r="J26" s="5" t="s">
        <v>22</v>
      </c>
      <c r="K26" s="5" t="s">
        <v>22</v>
      </c>
      <c r="L26" s="5">
        <f>22754436/1000</f>
        <v>22754.436000000002</v>
      </c>
      <c r="M26" s="5" t="s">
        <v>22</v>
      </c>
      <c r="N26" s="5">
        <v>6566</v>
      </c>
      <c r="O26" s="5">
        <f xml:space="preserve"> 172 * 1000</f>
        <v>172000</v>
      </c>
      <c r="P26" s="5">
        <v>3002.7</v>
      </c>
      <c r="Q26" s="5">
        <v>282.5</v>
      </c>
      <c r="R26" s="5" t="s">
        <v>22</v>
      </c>
      <c r="S26" s="5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5">
        <v>41.5</v>
      </c>
      <c r="E27" s="2">
        <v>1443</v>
      </c>
      <c r="F27" s="2">
        <v>61131</v>
      </c>
      <c r="G27" s="5">
        <v>32.299999999999997</v>
      </c>
      <c r="H27" s="5" t="s">
        <v>22</v>
      </c>
      <c r="I27" s="5" t="s">
        <v>22</v>
      </c>
      <c r="J27" s="5" t="s">
        <v>22</v>
      </c>
      <c r="K27" s="5" t="s">
        <v>22</v>
      </c>
      <c r="L27" s="5">
        <f>19495388/1000</f>
        <v>19495.387999999999</v>
      </c>
      <c r="M27" s="5" t="s">
        <v>22</v>
      </c>
      <c r="N27" s="5">
        <v>6511</v>
      </c>
      <c r="O27" s="5">
        <f xml:space="preserve"> 152.7 * 1000</f>
        <v>152700</v>
      </c>
      <c r="P27" s="5">
        <v>5924.4</v>
      </c>
      <c r="Q27" s="5">
        <v>321.89999999999998</v>
      </c>
      <c r="R27" s="5" t="s">
        <v>22</v>
      </c>
      <c r="S27" s="5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5">
        <v>41</v>
      </c>
      <c r="E28" s="2">
        <v>4324</v>
      </c>
      <c r="F28" s="2">
        <v>56640</v>
      </c>
      <c r="G28" s="5">
        <v>29.3</v>
      </c>
      <c r="H28" s="5" t="s">
        <v>22</v>
      </c>
      <c r="I28" s="5" t="s">
        <v>22</v>
      </c>
      <c r="J28" s="5" t="s">
        <v>22</v>
      </c>
      <c r="K28" s="5" t="s">
        <v>22</v>
      </c>
      <c r="L28" s="5">
        <v>37458.699999999997</v>
      </c>
      <c r="M28" s="5" t="s">
        <v>22</v>
      </c>
      <c r="N28" s="5">
        <v>6442</v>
      </c>
      <c r="O28" s="5">
        <f xml:space="preserve"> 110.9 * 1000</f>
        <v>110900</v>
      </c>
      <c r="P28" s="5">
        <f xml:space="preserve"> 1589809 / 1000</f>
        <v>1589.809</v>
      </c>
      <c r="Q28" s="5">
        <v>192.6</v>
      </c>
      <c r="R28" s="5" t="s">
        <v>22</v>
      </c>
      <c r="S28" s="5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5">
        <v>42.8</v>
      </c>
      <c r="E29" s="2">
        <v>813</v>
      </c>
      <c r="F29" s="2">
        <v>55350</v>
      </c>
      <c r="G29" s="5">
        <v>28.6</v>
      </c>
      <c r="H29" s="5" t="s">
        <v>22</v>
      </c>
      <c r="I29" s="5" t="s">
        <v>22</v>
      </c>
      <c r="J29" s="5" t="s">
        <v>22</v>
      </c>
      <c r="K29" s="5" t="s">
        <v>22</v>
      </c>
      <c r="L29" s="5">
        <f>21049559/1000</f>
        <v>21049.559000000001</v>
      </c>
      <c r="M29" s="5" t="s">
        <v>22</v>
      </c>
      <c r="N29" s="5">
        <v>6476</v>
      </c>
      <c r="O29" s="5">
        <f>101*1000</f>
        <v>101000</v>
      </c>
      <c r="P29" s="5">
        <f xml:space="preserve"> 1573240 / 1000</f>
        <v>1573.24</v>
      </c>
      <c r="Q29" s="5">
        <v>193.08</v>
      </c>
      <c r="R29" s="5" t="s">
        <v>22</v>
      </c>
      <c r="S29" s="5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5">
        <v>42.3</v>
      </c>
      <c r="E30" s="2">
        <v>648</v>
      </c>
      <c r="F30" s="2">
        <v>51266</v>
      </c>
      <c r="G30" s="5">
        <v>27.5</v>
      </c>
      <c r="H30" s="5" t="s">
        <v>22</v>
      </c>
      <c r="I30" s="5" t="s">
        <v>22</v>
      </c>
      <c r="J30" s="5" t="s">
        <v>22</v>
      </c>
      <c r="K30" s="5" t="s">
        <v>22</v>
      </c>
      <c r="L30" s="5">
        <f>26707512/1000</f>
        <v>26707.511999999999</v>
      </c>
      <c r="M30" s="5" t="s">
        <v>22</v>
      </c>
      <c r="N30" s="5">
        <v>6584</v>
      </c>
      <c r="O30" s="5">
        <f>105.7*1000</f>
        <v>105700</v>
      </c>
      <c r="P30" s="6">
        <f>4153307.4/1000</f>
        <v>4153.3073999999997</v>
      </c>
      <c r="Q30" s="5">
        <v>121.1</v>
      </c>
      <c r="R30" s="5" t="s">
        <v>22</v>
      </c>
      <c r="S30" s="5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5">
        <v>36.700000000000003</v>
      </c>
      <c r="E31" s="2">
        <v>786</v>
      </c>
      <c r="F31" s="2">
        <v>45530</v>
      </c>
      <c r="G31" s="5">
        <v>26.9</v>
      </c>
      <c r="H31" s="5" t="s">
        <v>22</v>
      </c>
      <c r="I31" s="5" t="s">
        <v>22</v>
      </c>
      <c r="J31" s="5" t="s">
        <v>22</v>
      </c>
      <c r="K31" s="5" t="s">
        <v>22</v>
      </c>
      <c r="L31" s="5">
        <f>7232770/1000</f>
        <v>7232.77</v>
      </c>
      <c r="M31" s="5" t="s">
        <v>22</v>
      </c>
      <c r="N31" s="5">
        <v>8968</v>
      </c>
      <c r="O31" s="5">
        <f>65.7 *1000</f>
        <v>65700</v>
      </c>
      <c r="P31" s="5">
        <v>562.70000000000005</v>
      </c>
      <c r="Q31" s="5">
        <v>102.3</v>
      </c>
      <c r="R31" s="5" t="s">
        <v>22</v>
      </c>
      <c r="S31" s="5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7">
        <v>27.3</v>
      </c>
      <c r="H32" s="5" t="s">
        <v>22</v>
      </c>
      <c r="I32" s="5" t="s">
        <v>22</v>
      </c>
      <c r="J32" s="5" t="s">
        <v>22</v>
      </c>
      <c r="K32" s="5" t="s">
        <v>22</v>
      </c>
      <c r="L32" s="5">
        <f>12749153/1000</f>
        <v>12749.153</v>
      </c>
      <c r="M32" s="5" t="s">
        <v>22</v>
      </c>
      <c r="N32" s="5">
        <v>3606</v>
      </c>
      <c r="O32" s="5">
        <v>49354.7</v>
      </c>
      <c r="P32" s="5" t="s">
        <v>22</v>
      </c>
      <c r="Q32" s="5">
        <v>0</v>
      </c>
      <c r="R32" s="5">
        <v>0</v>
      </c>
      <c r="S32" s="5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5" t="s">
        <v>22</v>
      </c>
      <c r="H33" s="5" t="s">
        <v>22</v>
      </c>
      <c r="I33" s="5" t="s">
        <v>22</v>
      </c>
      <c r="J33" s="5" t="s">
        <v>22</v>
      </c>
      <c r="K33" s="5" t="s">
        <v>22</v>
      </c>
      <c r="L33" s="5">
        <v>945.42700000000002</v>
      </c>
      <c r="M33" s="5" t="s">
        <v>22</v>
      </c>
      <c r="N33" s="5" t="s">
        <v>22</v>
      </c>
      <c r="O33" s="5">
        <v>9164.8922000000002</v>
      </c>
      <c r="P33" s="5" t="s">
        <v>22</v>
      </c>
      <c r="Q33" s="5" t="s">
        <v>22</v>
      </c>
      <c r="R33" s="5" t="s">
        <v>22</v>
      </c>
      <c r="S33" s="5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5" t="s">
        <v>22</v>
      </c>
      <c r="H34" s="5" t="s">
        <v>22</v>
      </c>
      <c r="I34" s="5" t="s">
        <v>22</v>
      </c>
      <c r="J34" s="5" t="s">
        <v>22</v>
      </c>
      <c r="K34" s="5" t="s">
        <v>22</v>
      </c>
      <c r="L34" s="2">
        <v>782.58500000000004</v>
      </c>
      <c r="M34" s="5" t="s">
        <v>22</v>
      </c>
      <c r="N34" s="5" t="s">
        <v>22</v>
      </c>
      <c r="O34" s="2">
        <v>9026.0113999999994</v>
      </c>
      <c r="P34" s="5" t="s">
        <v>22</v>
      </c>
      <c r="Q34" s="5" t="s">
        <v>22</v>
      </c>
      <c r="R34" s="5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 t="s">
        <v>30</v>
      </c>
      <c r="B35" s="1">
        <v>2022</v>
      </c>
      <c r="D35" s="2">
        <v>16.709</v>
      </c>
      <c r="E35" s="2">
        <v>249</v>
      </c>
      <c r="F35" s="2">
        <v>42183.9</v>
      </c>
      <c r="G35" s="5" t="s">
        <v>22</v>
      </c>
      <c r="H35" s="5" t="s">
        <v>22</v>
      </c>
      <c r="I35" s="5" t="s">
        <v>22</v>
      </c>
      <c r="J35" s="5" t="s">
        <v>22</v>
      </c>
      <c r="K35" s="5" t="s">
        <v>22</v>
      </c>
      <c r="L35" s="2">
        <v>7457.5</v>
      </c>
      <c r="M35" s="5" t="s">
        <v>22</v>
      </c>
      <c r="N35" s="5" t="s">
        <v>22</v>
      </c>
      <c r="O35" s="2">
        <f xml:space="preserve"> 31930746 / 1000</f>
        <v>31930.745999999999</v>
      </c>
      <c r="P35" s="5" t="s">
        <v>22</v>
      </c>
      <c r="Q35" s="5">
        <v>24.47</v>
      </c>
      <c r="R35" s="5" t="s">
        <v>22</v>
      </c>
      <c r="S35" s="2">
        <v>18312</v>
      </c>
      <c r="T35" s="2">
        <v>486.4</v>
      </c>
      <c r="U35" s="2">
        <v>-232</v>
      </c>
    </row>
    <row r="36" spans="1:21" x14ac:dyDescent="0.25">
      <c r="A36" s="1" t="s">
        <v>30</v>
      </c>
      <c r="B36" s="1">
        <v>2018</v>
      </c>
      <c r="C36" s="2">
        <v>80.721000000000004</v>
      </c>
      <c r="D36" s="2">
        <v>17.966999999999999</v>
      </c>
      <c r="E36" s="2">
        <v>296</v>
      </c>
      <c r="F36" s="2">
        <v>29249.1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2">
        <v>3672</v>
      </c>
      <c r="M36" s="5" t="s">
        <v>22</v>
      </c>
      <c r="N36" s="5" t="s">
        <v>22</v>
      </c>
      <c r="O36" s="2">
        <f xml:space="preserve"> 28823135 / 1000</f>
        <v>28823.134999999998</v>
      </c>
      <c r="P36" s="5" t="s">
        <v>22</v>
      </c>
      <c r="Q36" s="5">
        <v>60</v>
      </c>
      <c r="R36" s="5" t="s">
        <v>22</v>
      </c>
      <c r="S36" s="2">
        <v>12216.4</v>
      </c>
      <c r="T36" s="2">
        <v>413.2</v>
      </c>
      <c r="U36" s="2">
        <v>-51</v>
      </c>
    </row>
    <row r="37" spans="1:21" x14ac:dyDescent="0.25">
      <c r="A37" s="1" t="s">
        <v>30</v>
      </c>
      <c r="B37" s="1">
        <v>2017</v>
      </c>
      <c r="C37" s="2">
        <v>81.355000000000004</v>
      </c>
      <c r="D37" s="2">
        <v>17.454999999999998</v>
      </c>
      <c r="E37" s="2">
        <v>290</v>
      </c>
      <c r="F37" s="2">
        <v>27044.2</v>
      </c>
      <c r="G37" s="5" t="s">
        <v>22</v>
      </c>
      <c r="H37" s="5" t="s">
        <v>22</v>
      </c>
      <c r="I37" s="5" t="s">
        <v>22</v>
      </c>
      <c r="J37" s="5" t="s">
        <v>22</v>
      </c>
      <c r="K37" s="5" t="s">
        <v>22</v>
      </c>
      <c r="L37" s="2">
        <v>3050.8</v>
      </c>
      <c r="M37" s="5" t="s">
        <v>22</v>
      </c>
      <c r="N37" s="5" t="s">
        <v>22</v>
      </c>
      <c r="O37" s="2">
        <f xml:space="preserve"> 29006627.2/1000</f>
        <v>29006.627199999999</v>
      </c>
      <c r="P37" s="5" t="s">
        <v>22</v>
      </c>
      <c r="Q37" s="5">
        <v>66.543000000000006</v>
      </c>
      <c r="R37" s="5" t="s">
        <v>22</v>
      </c>
      <c r="S37" s="2">
        <v>11765.9</v>
      </c>
      <c r="T37" s="2">
        <v>399.8</v>
      </c>
      <c r="U37" s="2">
        <v>-206</v>
      </c>
    </row>
    <row r="38" spans="1:21" x14ac:dyDescent="0.25">
      <c r="A38" s="1" t="s">
        <v>31</v>
      </c>
      <c r="B38" s="1">
        <v>2018</v>
      </c>
      <c r="C38" s="2">
        <v>64.869</v>
      </c>
      <c r="D38" s="2">
        <v>8.4819999999999993</v>
      </c>
      <c r="E38" s="2">
        <v>958</v>
      </c>
      <c r="F38" s="2">
        <v>22958.3</v>
      </c>
      <c r="G38" s="5" t="s">
        <v>22</v>
      </c>
      <c r="H38" s="5" t="s">
        <v>22</v>
      </c>
      <c r="I38" s="5" t="s">
        <v>22</v>
      </c>
      <c r="J38" s="5" t="s">
        <v>22</v>
      </c>
      <c r="K38" s="5" t="s">
        <v>22</v>
      </c>
      <c r="L38" s="5" t="s">
        <v>22</v>
      </c>
      <c r="M38" s="5" t="s">
        <v>22</v>
      </c>
      <c r="N38" s="5" t="s">
        <v>22</v>
      </c>
      <c r="O38" s="2">
        <f xml:space="preserve"> 774396 / 1000</f>
        <v>774.39599999999996</v>
      </c>
      <c r="P38" s="5" t="s">
        <v>22</v>
      </c>
      <c r="Q38" s="2">
        <f xml:space="preserve"> 8137 / 1000</f>
        <v>8.1370000000000005</v>
      </c>
      <c r="R38" s="5" t="s">
        <v>22</v>
      </c>
      <c r="S38" s="2">
        <f xml:space="preserve"> 6362296.4 / 1000</f>
        <v>6362.2964000000002</v>
      </c>
      <c r="T38" s="2">
        <f xml:space="preserve"> 221935.5 / 1000</f>
        <v>221.93549999999999</v>
      </c>
      <c r="U38" s="2">
        <v>-403</v>
      </c>
    </row>
    <row r="39" spans="1:21" x14ac:dyDescent="0.25">
      <c r="A39" s="1" t="s">
        <v>32</v>
      </c>
      <c r="B39" s="1">
        <v>2018</v>
      </c>
      <c r="C39" s="2">
        <v>47770</v>
      </c>
      <c r="D39" s="2">
        <v>6.41</v>
      </c>
      <c r="E39" s="2">
        <v>523</v>
      </c>
      <c r="F39" s="2">
        <v>21351</v>
      </c>
      <c r="G39" s="5" t="s">
        <v>22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N39" s="5" t="s">
        <v>22</v>
      </c>
      <c r="O39" s="2">
        <f>2584304/1000</f>
        <v>2584.3040000000001</v>
      </c>
      <c r="P39" s="5" t="s">
        <v>22</v>
      </c>
      <c r="Q39" s="2">
        <v>7.3150000000000004</v>
      </c>
      <c r="R39" s="5" t="s">
        <v>22</v>
      </c>
      <c r="S39" s="2">
        <f>4911240.3/1000</f>
        <v>4911.2402999999995</v>
      </c>
      <c r="T39" s="2">
        <f>138739.6/1000</f>
        <v>138.7396</v>
      </c>
      <c r="U39" s="2">
        <v>-197</v>
      </c>
    </row>
    <row r="40" spans="1:21" x14ac:dyDescent="0.25">
      <c r="A40" s="1" t="s">
        <v>33</v>
      </c>
      <c r="B40" s="1">
        <v>2018</v>
      </c>
      <c r="C40" s="2">
        <v>88.997</v>
      </c>
      <c r="D40" s="2">
        <v>27.875</v>
      </c>
      <c r="E40" s="2">
        <v>753</v>
      </c>
      <c r="F40" s="2">
        <v>28590.400000000001</v>
      </c>
      <c r="G40" s="5" t="s">
        <v>22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N40" s="5" t="s">
        <v>22</v>
      </c>
      <c r="O40" s="2">
        <f>20336870 / 1000</f>
        <v>20336.87</v>
      </c>
      <c r="P40" s="5" t="s">
        <v>22</v>
      </c>
      <c r="Q40" s="2">
        <v>16.305</v>
      </c>
      <c r="R40" s="5" t="s">
        <v>22</v>
      </c>
      <c r="S40" s="2">
        <f>17686635.8/1000</f>
        <v>17686.6358</v>
      </c>
      <c r="T40" s="2">
        <f>742584.8/1000</f>
        <v>742.58480000000009</v>
      </c>
      <c r="U40" s="2">
        <v>-71</v>
      </c>
    </row>
    <row r="41" spans="1:21" x14ac:dyDescent="0.25">
      <c r="A41" s="1" t="s">
        <v>34</v>
      </c>
      <c r="B41" s="1">
        <v>2018</v>
      </c>
      <c r="C41" s="2">
        <v>19.045000000000002</v>
      </c>
      <c r="D41" s="2">
        <v>5.3419999999999996</v>
      </c>
      <c r="E41" s="2">
        <v>382</v>
      </c>
      <c r="F41" s="2">
        <v>27277.200000000001</v>
      </c>
      <c r="G41" s="5" t="s">
        <v>22</v>
      </c>
      <c r="H41" s="5" t="s">
        <v>22</v>
      </c>
      <c r="I41" s="5" t="s">
        <v>22</v>
      </c>
      <c r="J41" s="5" t="s">
        <v>22</v>
      </c>
      <c r="K41" s="5" t="s">
        <v>22</v>
      </c>
      <c r="L41" s="5" t="s">
        <v>22</v>
      </c>
      <c r="M41" s="5" t="s">
        <v>22</v>
      </c>
      <c r="N41" s="5" t="s">
        <v>22</v>
      </c>
      <c r="O41" s="2">
        <v>209.60300000000001</v>
      </c>
      <c r="P41" s="5" t="s">
        <v>22</v>
      </c>
      <c r="Q41" s="2">
        <v>2.024</v>
      </c>
      <c r="R41" s="5" t="s">
        <v>22</v>
      </c>
      <c r="S41" s="2">
        <f>1957826.5/1000</f>
        <v>1957.8264999999999</v>
      </c>
      <c r="T41" s="2">
        <f>53897.4/1000</f>
        <v>53.897400000000005</v>
      </c>
      <c r="U41" s="2">
        <v>-83</v>
      </c>
    </row>
    <row r="42" spans="1:21" x14ac:dyDescent="0.2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4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4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4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4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4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2024-05-17T08:31:15Z</dcterms:modified>
</cp:coreProperties>
</file>