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4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  <sheet name="Анализ совместный" sheetId="5" r:id="rId5"/>
    <sheet name="График" sheetId="6" r:id="rId6"/>
  </sheets>
  <definedNames>
    <definedName name="_xlchart.v1.0" hidden="1">'Анализ совместный'!$V$24:$AK$24</definedName>
    <definedName name="_xlchart.v1.1" hidden="1">'Анализ совместный'!$V$25:$AK$25</definedName>
    <definedName name="_xlchart.v1.2" hidden="1">'Анализ совместный'!$V$26:$AK$26</definedName>
    <definedName name="_xlchart.v1.3" hidden="1">'Анализ совместный'!$V$27:$AK$27</definedName>
    <definedName name="_xlchart.v1.4" hidden="1">'Анализ совместный'!$V$28:$AK$28</definedName>
    <definedName name="_xlchart.v1.5" hidden="1">'Анализ совместный'!$V$29:$AK$29</definedName>
    <definedName name="_xlchart.v1.6" hidden="1">'Анализ совместный'!$V$30:$AK$30</definedName>
  </definedNames>
  <calcPr calcId="162913"/>
</workbook>
</file>

<file path=xl/calcChain.xml><?xml version="1.0" encoding="utf-8"?>
<calcChain xmlns="http://schemas.openxmlformats.org/spreadsheetml/2006/main">
  <c r="C34" i="6" l="1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B35" i="6"/>
  <c r="B36" i="6"/>
  <c r="B37" i="6"/>
  <c r="B38" i="6"/>
  <c r="B39" i="6"/>
  <c r="B34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B29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2" i="6"/>
  <c r="J31" i="5" l="1"/>
  <c r="W18" i="5" l="1"/>
  <c r="W17" i="5"/>
  <c r="W15" i="5"/>
  <c r="W14" i="5"/>
  <c r="W12" i="5"/>
  <c r="W11" i="5"/>
  <c r="W9" i="5"/>
  <c r="W8" i="5"/>
  <c r="W6" i="5"/>
  <c r="W5" i="5"/>
  <c r="W3" i="5"/>
  <c r="W2" i="5"/>
  <c r="Q30" i="1" l="1"/>
  <c r="Q29" i="1"/>
  <c r="Q28" i="1"/>
  <c r="Q27" i="1"/>
  <c r="Q26" i="1"/>
  <c r="Q25" i="1"/>
  <c r="P30" i="1"/>
  <c r="P29" i="1"/>
  <c r="P28" i="1"/>
  <c r="P27" i="1"/>
  <c r="P26" i="1"/>
  <c r="P25" i="1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T26" i="5"/>
  <c r="T27" i="5" s="1"/>
  <c r="T28" i="5" s="1"/>
  <c r="T29" i="5" s="1"/>
  <c r="T30" i="5" s="1"/>
  <c r="AK25" i="5"/>
  <c r="AK31" i="5" s="1"/>
  <c r="AJ25" i="5"/>
  <c r="AI25" i="5"/>
  <c r="AI31" i="5" s="1"/>
  <c r="AH25" i="5"/>
  <c r="AH31" i="5" s="1"/>
  <c r="AG25" i="5"/>
  <c r="AF25" i="5"/>
  <c r="AF31" i="5" s="1"/>
  <c r="AE25" i="5"/>
  <c r="AE31" i="5" s="1"/>
  <c r="AD25" i="5"/>
  <c r="AC25" i="5"/>
  <c r="AB25" i="5"/>
  <c r="AB31" i="5" s="1"/>
  <c r="AA25" i="5"/>
  <c r="Z25" i="5"/>
  <c r="Z31" i="5" s="1"/>
  <c r="Y25" i="5"/>
  <c r="Y31" i="5" s="1"/>
  <c r="X25" i="5"/>
  <c r="X31" i="5" s="1"/>
  <c r="W25" i="5"/>
  <c r="V25" i="5"/>
  <c r="V31" i="5" s="1"/>
  <c r="AK18" i="5"/>
  <c r="AK17" i="5"/>
  <c r="AK15" i="5"/>
  <c r="AK14" i="5"/>
  <c r="AK12" i="5"/>
  <c r="AK11" i="5"/>
  <c r="AK9" i="5"/>
  <c r="AK8" i="5"/>
  <c r="AK6" i="5"/>
  <c r="AK5" i="5"/>
  <c r="AK3" i="5"/>
  <c r="AK2" i="5"/>
  <c r="AJ2" i="5"/>
  <c r="AJ18" i="5"/>
  <c r="AJ17" i="5"/>
  <c r="AJ15" i="5"/>
  <c r="AJ14" i="5"/>
  <c r="AJ12" i="5"/>
  <c r="AJ11" i="5"/>
  <c r="AJ9" i="5"/>
  <c r="AJ8" i="5"/>
  <c r="AJ6" i="5"/>
  <c r="AJ5" i="5"/>
  <c r="AJ3" i="5"/>
  <c r="AI18" i="5"/>
  <c r="AI17" i="5"/>
  <c r="AI15" i="5"/>
  <c r="AI14" i="5"/>
  <c r="AI12" i="5"/>
  <c r="AI11" i="5"/>
  <c r="AI9" i="5"/>
  <c r="AI8" i="5"/>
  <c r="AI6" i="5"/>
  <c r="AI5" i="5"/>
  <c r="AI3" i="5"/>
  <c r="AI2" i="5"/>
  <c r="AH18" i="5"/>
  <c r="AH17" i="5"/>
  <c r="AH15" i="5"/>
  <c r="AH14" i="5"/>
  <c r="AH12" i="5"/>
  <c r="AH11" i="5"/>
  <c r="AH9" i="5"/>
  <c r="AH8" i="5"/>
  <c r="AH6" i="5"/>
  <c r="AH5" i="5"/>
  <c r="AH3" i="5"/>
  <c r="AH2" i="5"/>
  <c r="AG18" i="5"/>
  <c r="AG17" i="5"/>
  <c r="AG15" i="5"/>
  <c r="AG14" i="5"/>
  <c r="AG12" i="5"/>
  <c r="AG11" i="5"/>
  <c r="AG9" i="5"/>
  <c r="AG8" i="5"/>
  <c r="AG6" i="5"/>
  <c r="AG5" i="5"/>
  <c r="AG3" i="5"/>
  <c r="AG2" i="5"/>
  <c r="AF18" i="5"/>
  <c r="AF17" i="5"/>
  <c r="AF15" i="5"/>
  <c r="AF14" i="5"/>
  <c r="AF12" i="5"/>
  <c r="AF11" i="5"/>
  <c r="AF9" i="5"/>
  <c r="AF8" i="5"/>
  <c r="AF6" i="5"/>
  <c r="AF5" i="5"/>
  <c r="AF3" i="5"/>
  <c r="AF2" i="5"/>
  <c r="AE18" i="5"/>
  <c r="AE17" i="5"/>
  <c r="AE15" i="5"/>
  <c r="AE14" i="5"/>
  <c r="AE12" i="5"/>
  <c r="AE11" i="5"/>
  <c r="AE9" i="5"/>
  <c r="AE8" i="5"/>
  <c r="AE6" i="5"/>
  <c r="AE5" i="5"/>
  <c r="AE3" i="5"/>
  <c r="AE2" i="5"/>
  <c r="AD18" i="5"/>
  <c r="AD17" i="5"/>
  <c r="AD15" i="5"/>
  <c r="AD14" i="5"/>
  <c r="AD12" i="5"/>
  <c r="AD11" i="5"/>
  <c r="AD9" i="5"/>
  <c r="AD8" i="5"/>
  <c r="AD6" i="5"/>
  <c r="AD5" i="5"/>
  <c r="AD3" i="5"/>
  <c r="AD2" i="5"/>
  <c r="AC18" i="5"/>
  <c r="AC17" i="5"/>
  <c r="AC15" i="5"/>
  <c r="AC14" i="5"/>
  <c r="AC12" i="5"/>
  <c r="AC11" i="5"/>
  <c r="AC9" i="5"/>
  <c r="AC8" i="5"/>
  <c r="AC6" i="5"/>
  <c r="AC5" i="5"/>
  <c r="AC3" i="5"/>
  <c r="AC2" i="5"/>
  <c r="AA18" i="5"/>
  <c r="AA17" i="5"/>
  <c r="AA15" i="5"/>
  <c r="AA14" i="5"/>
  <c r="AA12" i="5"/>
  <c r="AA11" i="5"/>
  <c r="AA9" i="5"/>
  <c r="AA8" i="5"/>
  <c r="AA6" i="5"/>
  <c r="AA5" i="5"/>
  <c r="AA3" i="5"/>
  <c r="AA2" i="5"/>
  <c r="Z18" i="5"/>
  <c r="Z17" i="5"/>
  <c r="Z15" i="5"/>
  <c r="Z14" i="5"/>
  <c r="Z12" i="5"/>
  <c r="Z11" i="5"/>
  <c r="Z9" i="5"/>
  <c r="Z8" i="5"/>
  <c r="Z6" i="5"/>
  <c r="Z5" i="5"/>
  <c r="Z3" i="5"/>
  <c r="Z2" i="5"/>
  <c r="Y18" i="5"/>
  <c r="Y17" i="5"/>
  <c r="Y15" i="5"/>
  <c r="Y14" i="5"/>
  <c r="Y12" i="5"/>
  <c r="Y11" i="5"/>
  <c r="Y9" i="5"/>
  <c r="Y8" i="5"/>
  <c r="Y6" i="5"/>
  <c r="Y5" i="5"/>
  <c r="Y3" i="5"/>
  <c r="Y2" i="5"/>
  <c r="W31" i="5" l="1"/>
  <c r="AA31" i="5"/>
  <c r="AJ31" i="5"/>
  <c r="AD31" i="5"/>
  <c r="AG31" i="5"/>
  <c r="J30" i="5"/>
  <c r="J29" i="5"/>
  <c r="J28" i="5"/>
  <c r="J27" i="5"/>
  <c r="J26" i="5"/>
  <c r="J25" i="5"/>
  <c r="Q30" i="5"/>
  <c r="Q29" i="5"/>
  <c r="Q28" i="5"/>
  <c r="Q27" i="5"/>
  <c r="Q26" i="5"/>
  <c r="Q25" i="5"/>
  <c r="P30" i="5"/>
  <c r="P29" i="5"/>
  <c r="P28" i="5"/>
  <c r="P27" i="5"/>
  <c r="P26" i="5"/>
  <c r="P25" i="5"/>
  <c r="R30" i="5"/>
  <c r="O30" i="5"/>
  <c r="N30" i="5"/>
  <c r="M30" i="5"/>
  <c r="L30" i="5"/>
  <c r="K30" i="5"/>
  <c r="I30" i="5"/>
  <c r="H30" i="5"/>
  <c r="G30" i="5"/>
  <c r="F30" i="5"/>
  <c r="E30" i="5"/>
  <c r="D30" i="5"/>
  <c r="C30" i="5"/>
  <c r="R29" i="5"/>
  <c r="O29" i="5"/>
  <c r="N29" i="5"/>
  <c r="M29" i="5"/>
  <c r="L29" i="5"/>
  <c r="K29" i="5"/>
  <c r="I29" i="5"/>
  <c r="H29" i="5"/>
  <c r="G29" i="5"/>
  <c r="F29" i="5"/>
  <c r="E29" i="5"/>
  <c r="D29" i="5"/>
  <c r="C29" i="5"/>
  <c r="R28" i="5"/>
  <c r="O28" i="5"/>
  <c r="N28" i="5"/>
  <c r="M28" i="5"/>
  <c r="L28" i="5"/>
  <c r="K28" i="5"/>
  <c r="I28" i="5"/>
  <c r="H28" i="5"/>
  <c r="G28" i="5"/>
  <c r="F28" i="5"/>
  <c r="E28" i="5"/>
  <c r="D28" i="5"/>
  <c r="C28" i="5"/>
  <c r="R27" i="5"/>
  <c r="O27" i="5"/>
  <c r="N27" i="5"/>
  <c r="M27" i="5"/>
  <c r="L27" i="5"/>
  <c r="K27" i="5"/>
  <c r="I27" i="5"/>
  <c r="H27" i="5"/>
  <c r="G27" i="5"/>
  <c r="F27" i="5"/>
  <c r="E27" i="5"/>
  <c r="D27" i="5"/>
  <c r="C27" i="5"/>
  <c r="R26" i="5"/>
  <c r="O26" i="5"/>
  <c r="N26" i="5"/>
  <c r="M26" i="5"/>
  <c r="L26" i="5"/>
  <c r="K26" i="5"/>
  <c r="I26" i="5"/>
  <c r="H26" i="5"/>
  <c r="G26" i="5"/>
  <c r="F26" i="5"/>
  <c r="E26" i="5"/>
  <c r="D26" i="5"/>
  <c r="C26" i="5"/>
  <c r="A26" i="5"/>
  <c r="A27" i="5" s="1"/>
  <c r="A28" i="5" s="1"/>
  <c r="A29" i="5" s="1"/>
  <c r="A30" i="5" s="1"/>
  <c r="R25" i="5"/>
  <c r="O25" i="5"/>
  <c r="N25" i="5"/>
  <c r="M25" i="5"/>
  <c r="L25" i="5"/>
  <c r="K25" i="5"/>
  <c r="I25" i="5"/>
  <c r="H25" i="5"/>
  <c r="G25" i="5"/>
  <c r="F25" i="5"/>
  <c r="E25" i="5"/>
  <c r="D25" i="5"/>
  <c r="C25" i="5"/>
  <c r="F31" i="5" l="1"/>
  <c r="H31" i="5"/>
  <c r="K31" i="5"/>
  <c r="E31" i="5"/>
  <c r="N31" i="5"/>
  <c r="D31" i="5"/>
  <c r="O31" i="5"/>
  <c r="M31" i="5"/>
  <c r="G31" i="5"/>
  <c r="R31" i="5"/>
  <c r="I31" i="5"/>
  <c r="C31" i="5"/>
  <c r="L31" i="5"/>
  <c r="Q31" i="5"/>
  <c r="P31" i="5"/>
  <c r="L31" i="1"/>
  <c r="L30" i="1"/>
  <c r="L29" i="1"/>
  <c r="L28" i="1"/>
  <c r="L27" i="1"/>
  <c r="L26" i="1"/>
  <c r="L25" i="1"/>
  <c r="W11" i="1"/>
  <c r="W28" i="1" s="1"/>
  <c r="W31" i="1" s="1"/>
  <c r="W12" i="1"/>
  <c r="W25" i="1"/>
  <c r="W26" i="1"/>
  <c r="W27" i="1"/>
  <c r="W29" i="1"/>
  <c r="W30" i="1"/>
  <c r="M25" i="1"/>
  <c r="M26" i="1"/>
  <c r="M27" i="1"/>
  <c r="M28" i="1"/>
  <c r="M29" i="1"/>
  <c r="M30" i="1"/>
  <c r="W18" i="1"/>
  <c r="W17" i="1"/>
  <c r="W15" i="1"/>
  <c r="W14" i="1"/>
  <c r="W9" i="1"/>
  <c r="W8" i="1"/>
  <c r="W6" i="1"/>
  <c r="W5" i="1"/>
  <c r="W3" i="1"/>
  <c r="W2" i="1"/>
  <c r="V31" i="1" l="1"/>
  <c r="V30" i="1"/>
  <c r="V29" i="1"/>
  <c r="V28" i="1"/>
  <c r="V27" i="1"/>
  <c r="V26" i="1"/>
  <c r="V25" i="1"/>
  <c r="V18" i="1"/>
  <c r="V17" i="1"/>
  <c r="V15" i="1"/>
  <c r="V14" i="1"/>
  <c r="V12" i="1"/>
  <c r="V11" i="1"/>
  <c r="V9" i="1"/>
  <c r="V8" i="1"/>
  <c r="V6" i="1"/>
  <c r="V5" i="1"/>
  <c r="V2" i="1"/>
  <c r="V3" i="1"/>
  <c r="U31" i="1" l="1"/>
  <c r="U30" i="1"/>
  <c r="U29" i="1"/>
  <c r="U28" i="1"/>
  <c r="U27" i="1"/>
  <c r="U26" i="1"/>
  <c r="U25" i="1"/>
  <c r="U18" i="1"/>
  <c r="U17" i="1"/>
  <c r="U15" i="1"/>
  <c r="U14" i="1"/>
  <c r="U12" i="1"/>
  <c r="U11" i="1"/>
  <c r="U9" i="1"/>
  <c r="U8" i="1"/>
  <c r="U6" i="1"/>
  <c r="U5" i="1"/>
  <c r="U3" i="1"/>
  <c r="U2" i="1"/>
  <c r="T31" i="1" l="1"/>
  <c r="T30" i="1"/>
  <c r="T29" i="1"/>
  <c r="T28" i="1"/>
  <c r="T27" i="1"/>
  <c r="T26" i="1"/>
  <c r="T25" i="1"/>
  <c r="T18" i="1"/>
  <c r="T17" i="1"/>
  <c r="T15" i="1"/>
  <c r="T14" i="1"/>
  <c r="T12" i="1"/>
  <c r="T11" i="1"/>
  <c r="T9" i="1"/>
  <c r="T8" i="1"/>
  <c r="T6" i="1"/>
  <c r="T5" i="1"/>
  <c r="T3" i="1"/>
  <c r="T2" i="1"/>
  <c r="T30" i="3" l="1"/>
  <c r="T29" i="3"/>
  <c r="T28" i="3"/>
  <c r="T27" i="3"/>
  <c r="T26" i="3"/>
  <c r="T25" i="3"/>
  <c r="T31" i="3" s="1"/>
  <c r="T18" i="3"/>
  <c r="T17" i="3"/>
  <c r="T15" i="3"/>
  <c r="T14" i="3"/>
  <c r="T12" i="3"/>
  <c r="T11" i="3"/>
  <c r="T9" i="3"/>
  <c r="T8" i="3"/>
  <c r="T6" i="3"/>
  <c r="T5" i="3"/>
  <c r="T3" i="3"/>
  <c r="T2" i="3"/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Q31" i="3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K30" i="1"/>
  <c r="N30" i="1"/>
  <c r="O30" i="1"/>
  <c r="R30" i="1"/>
  <c r="D29" i="1"/>
  <c r="E29" i="1"/>
  <c r="F29" i="1"/>
  <c r="G29" i="1"/>
  <c r="H29" i="1"/>
  <c r="I29" i="1"/>
  <c r="K29" i="1"/>
  <c r="N29" i="1"/>
  <c r="O29" i="1"/>
  <c r="R29" i="1"/>
  <c r="D28" i="1"/>
  <c r="E28" i="1"/>
  <c r="F28" i="1"/>
  <c r="G28" i="1"/>
  <c r="H28" i="1"/>
  <c r="I28" i="1"/>
  <c r="K28" i="1"/>
  <c r="N28" i="1"/>
  <c r="O28" i="1"/>
  <c r="R28" i="1"/>
  <c r="D27" i="1"/>
  <c r="E27" i="1"/>
  <c r="F27" i="1"/>
  <c r="G27" i="1"/>
  <c r="H27" i="1"/>
  <c r="I27" i="1"/>
  <c r="K27" i="1"/>
  <c r="N27" i="1"/>
  <c r="O27" i="1"/>
  <c r="R27" i="1"/>
  <c r="D26" i="1"/>
  <c r="E26" i="1"/>
  <c r="F26" i="1"/>
  <c r="G26" i="1"/>
  <c r="H26" i="1"/>
  <c r="I26" i="1"/>
  <c r="K26" i="1"/>
  <c r="N26" i="1"/>
  <c r="O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K25" i="1"/>
  <c r="K31" i="1" s="1"/>
  <c r="N25" i="1"/>
  <c r="O25" i="1"/>
  <c r="O31" i="1" s="1"/>
  <c r="R25" i="1"/>
  <c r="D25" i="1"/>
  <c r="D31" i="1" s="1"/>
  <c r="P31" i="1" l="1"/>
  <c r="H31" i="1"/>
  <c r="N31" i="1"/>
  <c r="F31" i="1"/>
  <c r="M31" i="1"/>
  <c r="E31" i="1"/>
  <c r="R31" i="1"/>
  <c r="Q31" i="1"/>
  <c r="I31" i="1"/>
</calcChain>
</file>

<file path=xl/sharedStrings.xml><?xml version="1.0" encoding="utf-8"?>
<sst xmlns="http://schemas.openxmlformats.org/spreadsheetml/2006/main" count="315" uniqueCount="43">
  <si>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</si>
  <si>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</si>
  <si>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</si>
  <si>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</si>
  <si>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</si>
  <si>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</si>
  <si>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</si>
  <si>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</si>
  <si>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</si>
  <si>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</si>
  <si>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</si>
  <si>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</si>
  <si>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</si>
  <si>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</si>
  <si>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</si>
  <si>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</si>
  <si>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</si>
  <si>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</si>
  <si>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</si>
  <si>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</si>
  <si>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</si>
  <si>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</si>
  <si>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</si>
  <si>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</si>
  <si>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</si>
  <si>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</si>
  <si>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</si>
  <si>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</si>
  <si>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</si>
  <si>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</si>
  <si>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</si>
  <si>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</si>
  <si>
    <t>beforeschool abs</t>
  </si>
  <si>
    <t>sportsvenue abs</t>
  </si>
  <si>
    <t>roadslen abs</t>
  </si>
  <si>
    <t>livestock abs</t>
  </si>
  <si>
    <t>макс</t>
  </si>
  <si>
    <t>Cluster 0</t>
  </si>
  <si>
    <t>Cluster 1</t>
  </si>
  <si>
    <t>Cluster 2</t>
  </si>
  <si>
    <t>Cluster 3</t>
  </si>
  <si>
    <t>Cluster 4</t>
  </si>
  <si>
    <t>Cluster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</si>
</sst>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"/>
    <numFmt numFmtId="165" formatCode="0.0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43" fontId="0" fillId="0" borderId="0" xfId="2" applyFont="1" applyFill="1" applyBorder="1" applyAlignment="1">
      <alignment horizontal="center"/>
    </xf>
    <xf numFmtId="43" fontId="0" fillId="0" borderId="0" xfId="2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1" fontId="0" fillId="0" borderId="0" xfId="0" applyNumberFormat="1" applyFill="1" applyBorder="1" applyAlignment="1">
      <alignment horizontal="center"/>
    </xf>
    <xf numFmtId="0" fontId="3" fillId="0" borderId="0" xfId="0" applyFont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0.34664030299901638</c:v>
                </c:pt>
                <c:pt idx="13">
                  <c:v>0.18016694560265312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-9.670878453845666E-2</c:v>
                </c:pt>
                <c:pt idx="13">
                  <c:v>-7.2303978598191376E-2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0.20949508063693201</c:v>
                </c:pt>
                <c:pt idx="13">
                  <c:v>0.11198082230396178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0.26326341299137157</c:v>
                </c:pt>
                <c:pt idx="13">
                  <c:v>0.17980578261203717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0.28635120179007312</c:v>
                </c:pt>
                <c:pt idx="13">
                  <c:v>0.32531205509610506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-0.22924998029842136</c:v>
                </c:pt>
                <c:pt idx="13">
                  <c:v>-4.5771195685876176E-2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-6.6521155684651889E-2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0.13959470629244808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7.4408312188652292E-2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0.12823892752432231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-1.2007208598291852E-2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-3.8219890599909712E-2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совместный'!$V$25:$AK$25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0.27381695539729423</c:v>
                </c:pt>
                <c:pt idx="2">
                  <c:v>9.0125200727525945E-2</c:v>
                </c:pt>
                <c:pt idx="3">
                  <c:v>0.23268691738840364</c:v>
                </c:pt>
                <c:pt idx="4">
                  <c:v>0.22380878530115345</c:v>
                </c:pt>
                <c:pt idx="5">
                  <c:v>0.44807671915505054</c:v>
                </c:pt>
                <c:pt idx="6">
                  <c:v>1.1073487309625873E-2</c:v>
                </c:pt>
                <c:pt idx="7">
                  <c:v>0.16181981259509803</c:v>
                </c:pt>
                <c:pt idx="8">
                  <c:v>0.22868551928931291</c:v>
                </c:pt>
                <c:pt idx="9">
                  <c:v>0.14174290461540795</c:v>
                </c:pt>
                <c:pt idx="10">
                  <c:v>0.11090744491114668</c:v>
                </c:pt>
                <c:pt idx="11">
                  <c:v>0.22512100403546609</c:v>
                </c:pt>
                <c:pt idx="12">
                  <c:v>0.35268574038904332</c:v>
                </c:pt>
                <c:pt idx="13">
                  <c:v>2.252806383795547E-2</c:v>
                </c:pt>
                <c:pt idx="14">
                  <c:v>0.14993811213292396</c:v>
                </c:pt>
                <c:pt idx="15">
                  <c:v>0.50766040358454578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DF-4116-8D51-8D27BEA23792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совместный'!$V$26:$AK$26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1.8435495380471734E-2</c:v>
                </c:pt>
                <c:pt idx="2">
                  <c:v>1.8081939386427326E-3</c:v>
                </c:pt>
                <c:pt idx="3">
                  <c:v>0.11113840869707325</c:v>
                </c:pt>
                <c:pt idx="4">
                  <c:v>0.20938033993290861</c:v>
                </c:pt>
                <c:pt idx="5">
                  <c:v>0.23245733876170349</c:v>
                </c:pt>
                <c:pt idx="6">
                  <c:v>-6.6499369478166814E-3</c:v>
                </c:pt>
                <c:pt idx="7">
                  <c:v>-3.5846514318659262E-3</c:v>
                </c:pt>
                <c:pt idx="8">
                  <c:v>4.6106873272247162E-2</c:v>
                </c:pt>
                <c:pt idx="9">
                  <c:v>-0.15999993333813689</c:v>
                </c:pt>
                <c:pt idx="10">
                  <c:v>-7.7532967231661809E-2</c:v>
                </c:pt>
                <c:pt idx="11">
                  <c:v>0.16445670870016893</c:v>
                </c:pt>
                <c:pt idx="12">
                  <c:v>8.9141476344590131E-2</c:v>
                </c:pt>
                <c:pt idx="13">
                  <c:v>-9.5352626177457434E-2</c:v>
                </c:pt>
                <c:pt idx="14">
                  <c:v>4.4502174807643735E-2</c:v>
                </c:pt>
                <c:pt idx="15">
                  <c:v>0.16614164675793219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DF-4116-8D51-8D27BEA23792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совместный'!$V$27:$AK$27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-8.643220414524333E-2</c:v>
                </c:pt>
                <c:pt idx="2">
                  <c:v>3.746910759519384E-2</c:v>
                </c:pt>
                <c:pt idx="3">
                  <c:v>-6.2343249447270654E-2</c:v>
                </c:pt>
                <c:pt idx="4">
                  <c:v>-2.9161527312515867E-2</c:v>
                </c:pt>
                <c:pt idx="5">
                  <c:v>6.9817096832679892E-2</c:v>
                </c:pt>
                <c:pt idx="6">
                  <c:v>0.1012571234389299</c:v>
                </c:pt>
                <c:pt idx="7">
                  <c:v>-0.15459837283441769</c:v>
                </c:pt>
                <c:pt idx="8">
                  <c:v>-0.13839878168476782</c:v>
                </c:pt>
                <c:pt idx="9">
                  <c:v>3.8353185134255341E-2</c:v>
                </c:pt>
                <c:pt idx="10">
                  <c:v>-0.19023236167065016</c:v>
                </c:pt>
                <c:pt idx="11">
                  <c:v>3.0502607856361497E-2</c:v>
                </c:pt>
                <c:pt idx="12">
                  <c:v>3.2855821411165387E-2</c:v>
                </c:pt>
                <c:pt idx="13">
                  <c:v>-0.12589399300072102</c:v>
                </c:pt>
                <c:pt idx="14">
                  <c:v>-0.20363139405197228</c:v>
                </c:pt>
                <c:pt idx="15">
                  <c:v>0.22813604389254905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2DF-4116-8D51-8D27BEA23792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совместный'!$V$28:$AK$28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0.3390034903159076</c:v>
                </c:pt>
                <c:pt idx="2">
                  <c:v>6.070097493711657E-2</c:v>
                </c:pt>
                <c:pt idx="3">
                  <c:v>0.30755940665339487</c:v>
                </c:pt>
                <c:pt idx="4">
                  <c:v>0.41781243689629588</c:v>
                </c:pt>
                <c:pt idx="5">
                  <c:v>0.40595478411704322</c:v>
                </c:pt>
                <c:pt idx="6">
                  <c:v>8.4449872609724252E-3</c:v>
                </c:pt>
                <c:pt idx="7">
                  <c:v>0.2294251317926026</c:v>
                </c:pt>
                <c:pt idx="8">
                  <c:v>0.28681704993973245</c:v>
                </c:pt>
                <c:pt idx="9">
                  <c:v>0.35127402252094364</c:v>
                </c:pt>
                <c:pt idx="10">
                  <c:v>0.38502120171421028</c:v>
                </c:pt>
                <c:pt idx="11">
                  <c:v>0.60974464472937107</c:v>
                </c:pt>
                <c:pt idx="12">
                  <c:v>0.28533982213414788</c:v>
                </c:pt>
                <c:pt idx="13">
                  <c:v>0.15779146209485218</c:v>
                </c:pt>
                <c:pt idx="14">
                  <c:v>0.25335961552728792</c:v>
                </c:pt>
                <c:pt idx="15">
                  <c:v>0.49589274145518125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2DF-4116-8D51-8D27BEA23792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совместный'!$V$29:$AK$29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3.3216634056414396E-2</c:v>
                </c:pt>
                <c:pt idx="2">
                  <c:v>1.9048783418865511E-2</c:v>
                </c:pt>
                <c:pt idx="3">
                  <c:v>0.21422496614249886</c:v>
                </c:pt>
                <c:pt idx="4">
                  <c:v>0.19940377166696766</c:v>
                </c:pt>
                <c:pt idx="5">
                  <c:v>0.42827032425290334</c:v>
                </c:pt>
                <c:pt idx="6">
                  <c:v>2.996755044017152E-2</c:v>
                </c:pt>
                <c:pt idx="7">
                  <c:v>-1.0456001094286016E-2</c:v>
                </c:pt>
                <c:pt idx="8">
                  <c:v>0.14661209103395256</c:v>
                </c:pt>
                <c:pt idx="9">
                  <c:v>-1.2578166401780999E-2</c:v>
                </c:pt>
                <c:pt idx="10">
                  <c:v>-4.6421110128886722E-2</c:v>
                </c:pt>
                <c:pt idx="11">
                  <c:v>0.44221105295500385</c:v>
                </c:pt>
                <c:pt idx="12">
                  <c:v>0.23018119116981595</c:v>
                </c:pt>
                <c:pt idx="13">
                  <c:v>-0.10467299272773956</c:v>
                </c:pt>
                <c:pt idx="14">
                  <c:v>4.944196626873909E-2</c:v>
                </c:pt>
                <c:pt idx="15">
                  <c:v>0.13203853702012869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2DF-4116-8D51-8D27BEA23792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совместный'!$V$30:$AK$30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0.11889566495097337</c:v>
                </c:pt>
                <c:pt idx="2">
                  <c:v>1.7387111341601758E-2</c:v>
                </c:pt>
                <c:pt idx="3">
                  <c:v>0.17129519092180745</c:v>
                </c:pt>
                <c:pt idx="4">
                  <c:v>0.30063541107106007</c:v>
                </c:pt>
                <c:pt idx="5">
                  <c:v>0.31645871465315167</c:v>
                </c:pt>
                <c:pt idx="6">
                  <c:v>-2.5584674414756536E-2</c:v>
                </c:pt>
                <c:pt idx="7">
                  <c:v>7.5431814707068501E-2</c:v>
                </c:pt>
                <c:pt idx="8">
                  <c:v>0.17981971507988215</c:v>
                </c:pt>
                <c:pt idx="9">
                  <c:v>9.5478230243545514E-2</c:v>
                </c:pt>
                <c:pt idx="10">
                  <c:v>7.3282170316285589E-2</c:v>
                </c:pt>
                <c:pt idx="11">
                  <c:v>0.35054086137172358</c:v>
                </c:pt>
                <c:pt idx="12">
                  <c:v>0.35856605038757849</c:v>
                </c:pt>
                <c:pt idx="13">
                  <c:v>-4.9872251494291753E-3</c:v>
                </c:pt>
                <c:pt idx="14">
                  <c:v>7.5307592917921884E-2</c:v>
                </c:pt>
                <c:pt idx="15">
                  <c:v>0.39530682531882699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2DF-4116-8D51-8D27BEA23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совместный'!$C$25:$R$25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3.6382550652092949E-2</c:v>
                </c:pt>
                <c:pt idx="2">
                  <c:v>9.0125200727525945E-2</c:v>
                </c:pt>
                <c:pt idx="3">
                  <c:v>2.9189878384101586E-3</c:v>
                </c:pt>
                <c:pt idx="4">
                  <c:v>-4.3042958042078805E-3</c:v>
                </c:pt>
                <c:pt idx="5">
                  <c:v>0.17816098881314479</c:v>
                </c:pt>
                <c:pt idx="6">
                  <c:v>1.1073487309625873E-2</c:v>
                </c:pt>
                <c:pt idx="7">
                  <c:v>-5.4738771003485787E-2</c:v>
                </c:pt>
                <c:pt idx="8">
                  <c:v>-3.3656559926331653E-4</c:v>
                </c:pt>
                <c:pt idx="9">
                  <c:v>-7.1073423335624941E-2</c:v>
                </c:pt>
                <c:pt idx="10">
                  <c:v>-9.6161276220158576E-2</c:v>
                </c:pt>
                <c:pt idx="11">
                  <c:v>-3.2366694132117679E-3</c:v>
                </c:pt>
                <c:pt idx="12">
                  <c:v>0.10055050838750135</c:v>
                </c:pt>
                <c:pt idx="13">
                  <c:v>-0.16806709282402021</c:v>
                </c:pt>
                <c:pt idx="14">
                  <c:v>-6.4405769844172123E-2</c:v>
                </c:pt>
                <c:pt idx="15">
                  <c:v>0.22663851188633211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85-4F0D-A5B9-B2A39397A2A7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совместный'!$C$26:$R$26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-6.0186182889287454E-2</c:v>
                </c:pt>
                <c:pt idx="2">
                  <c:v>1.8081939386427326E-3</c:v>
                </c:pt>
                <c:pt idx="3">
                  <c:v>2.536020587715182E-2</c:v>
                </c:pt>
                <c:pt idx="4">
                  <c:v>0.11601800876587154</c:v>
                </c:pt>
                <c:pt idx="5">
                  <c:v>0.13731349822507077</c:v>
                </c:pt>
                <c:pt idx="6">
                  <c:v>-6.6499369478166814E-3</c:v>
                </c:pt>
                <c:pt idx="7">
                  <c:v>-8.0506407707561345E-2</c:v>
                </c:pt>
                <c:pt idx="8">
                  <c:v>-3.4650993474598879E-2</c:v>
                </c:pt>
                <c:pt idx="9">
                  <c:v>-0.22484666667296915</c:v>
                </c:pt>
                <c:pt idx="10">
                  <c:v>-0.1487460254898848</c:v>
                </c:pt>
                <c:pt idx="11">
                  <c:v>7.4562413847174547E-2</c:v>
                </c:pt>
                <c:pt idx="12">
                  <c:v>5.0614033975793227E-3</c:v>
                </c:pt>
                <c:pt idx="13">
                  <c:v>-0.1651900337451182</c:v>
                </c:pt>
                <c:pt idx="14">
                  <c:v>-3.6131811647346468E-2</c:v>
                </c:pt>
                <c:pt idx="15">
                  <c:v>7.611727723797812E-2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85-4F0D-A5B9-B2A39397A2A7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совместный'!$C$27:$R$27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-1.0994855769997924E-2</c:v>
                </c:pt>
                <c:pt idx="2">
                  <c:v>3.746910759519384E-2</c:v>
                </c:pt>
                <c:pt idx="3">
                  <c:v>1.5083230852055429E-2</c:v>
                </c:pt>
                <c:pt idx="4">
                  <c:v>5.1004915082374147E-2</c:v>
                </c:pt>
                <c:pt idx="5">
                  <c:v>0.15815664360496062</c:v>
                </c:pt>
                <c:pt idx="6">
                  <c:v>0.1012571234389299</c:v>
                </c:pt>
                <c:pt idx="7">
                  <c:v>-8.4789807608210199E-2</c:v>
                </c:pt>
                <c:pt idx="8">
                  <c:v>-6.7252544304793771E-2</c:v>
                </c:pt>
                <c:pt idx="9">
                  <c:v>0.12409461704433111</c:v>
                </c:pt>
                <c:pt idx="10">
                  <c:v>-0.12336625308754645</c:v>
                </c:pt>
                <c:pt idx="11">
                  <c:v>0.11559578275065086</c:v>
                </c:pt>
                <c:pt idx="12">
                  <c:v>0.11814331159496128</c:v>
                </c:pt>
                <c:pt idx="13">
                  <c:v>-5.3715179708376248E-2</c:v>
                </c:pt>
                <c:pt idx="14">
                  <c:v>-0.13787170305301211</c:v>
                </c:pt>
                <c:pt idx="15">
                  <c:v>0.32954868892633638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85-4F0D-A5B9-B2A39397A2A7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совместный'!$C$28:$R$28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-1.4468145066554139E-2</c:v>
                </c:pt>
                <c:pt idx="2">
                  <c:v>6.070097493711657E-2</c:v>
                </c:pt>
                <c:pt idx="3">
                  <c:v>-3.7611584439731116E-2</c:v>
                </c:pt>
                <c:pt idx="4">
                  <c:v>4.3536727863535463E-2</c:v>
                </c:pt>
                <c:pt idx="5">
                  <c:v>3.480927149526547E-2</c:v>
                </c:pt>
                <c:pt idx="6">
                  <c:v>8.4449872609724252E-3</c:v>
                </c:pt>
                <c:pt idx="7">
                  <c:v>-9.5119886243536844E-2</c:v>
                </c:pt>
                <c:pt idx="8">
                  <c:v>-5.2878350684593123E-2</c:v>
                </c:pt>
                <c:pt idx="9">
                  <c:v>-5.4368016439940714E-3</c:v>
                </c:pt>
                <c:pt idx="10">
                  <c:v>1.9401759532022389E-2</c:v>
                </c:pt>
                <c:pt idx="11">
                  <c:v>0.18480245732222089</c:v>
                </c:pt>
                <c:pt idx="12">
                  <c:v>-5.396561824582502E-2</c:v>
                </c:pt>
                <c:pt idx="13">
                  <c:v>-0.14784361988836692</c:v>
                </c:pt>
                <c:pt idx="14">
                  <c:v>-7.7503654230315133E-2</c:v>
                </c:pt>
                <c:pt idx="15">
                  <c:v>0.10100530650594952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E85-4F0D-A5B9-B2A39397A2A7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совместный'!$C$29:$R$29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-8.0293497969244232E-2</c:v>
                </c:pt>
                <c:pt idx="2">
                  <c:v>1.9048783418865511E-2</c:v>
                </c:pt>
                <c:pt idx="3">
                  <c:v>8.0829091867249625E-2</c:v>
                </c:pt>
                <c:pt idx="4">
                  <c:v>6.7636167481690324E-2</c:v>
                </c:pt>
                <c:pt idx="5">
                  <c:v>0.27135922958945358</c:v>
                </c:pt>
                <c:pt idx="6">
                  <c:v>2.996755044017152E-2</c:v>
                </c:pt>
                <c:pt idx="7">
                  <c:v>-0.11916821715685932</c:v>
                </c:pt>
                <c:pt idx="8">
                  <c:v>2.064422955605294E-2</c:v>
                </c:pt>
                <c:pt idx="9">
                  <c:v>-0.12105723942707247</c:v>
                </c:pt>
                <c:pt idx="10">
                  <c:v>-0.15118216615369795</c:v>
                </c:pt>
                <c:pt idx="11">
                  <c:v>0.28376841698322575</c:v>
                </c:pt>
                <c:pt idx="12">
                  <c:v>9.5032351301696627E-2</c:v>
                </c:pt>
                <c:pt idx="13">
                  <c:v>-0.20303444322299247</c:v>
                </c:pt>
                <c:pt idx="14">
                  <c:v>-6.5850695713246643E-2</c:v>
                </c:pt>
                <c:pt idx="15">
                  <c:v>7.6717396227572454E-3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E85-4F0D-A5B9-B2A39397A2A7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совместный'!$C$30:$R$30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-7.1824841533745465E-2</c:v>
                </c:pt>
                <c:pt idx="2">
                  <c:v>1.7387111341601758E-2</c:v>
                </c:pt>
                <c:pt idx="3">
                  <c:v>-2.8357036764239507E-2</c:v>
                </c:pt>
                <c:pt idx="4">
                  <c:v>7.8936594888496359E-2</c:v>
                </c:pt>
                <c:pt idx="5">
                  <c:v>9.2062749336874861E-2</c:v>
                </c:pt>
                <c:pt idx="6">
                  <c:v>-2.5584674414756536E-2</c:v>
                </c:pt>
                <c:pt idx="7">
                  <c:v>-0.1078800943615037</c:v>
                </c:pt>
                <c:pt idx="8">
                  <c:v>-2.128555386452069E-2</c:v>
                </c:pt>
                <c:pt idx="9">
                  <c:v>-9.125067528330455E-2</c:v>
                </c:pt>
                <c:pt idx="10">
                  <c:v>-0.10966332275853963</c:v>
                </c:pt>
                <c:pt idx="11">
                  <c:v>0.12033544975239274</c:v>
                </c:pt>
                <c:pt idx="12">
                  <c:v>0.12699271130040213</c:v>
                </c:pt>
                <c:pt idx="13">
                  <c:v>-0.17459136816537479</c:v>
                </c:pt>
                <c:pt idx="14">
                  <c:v>-0.10798314202040338</c:v>
                </c:pt>
                <c:pt idx="15">
                  <c:v>0.15747086548601064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E85-4F0D-A5B9-B2A39397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v>Cluster 0</c:v>
          </c:tx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График!$B$34:$Q$34</c:f>
              <c:numCache>
                <c:formatCode>General</c:formatCode>
                <c:ptCount val="16"/>
                <c:pt idx="0">
                  <c:v>0.70377260140353692</c:v>
                </c:pt>
                <c:pt idx="1">
                  <c:v>0.4483557388533414</c:v>
                </c:pt>
                <c:pt idx="2">
                  <c:v>0.69385236796200678</c:v>
                </c:pt>
                <c:pt idx="3">
                  <c:v>0.41349230737400106</c:v>
                </c:pt>
                <c:pt idx="4">
                  <c:v>0.53250154527519444</c:v>
                </c:pt>
                <c:pt idx="5">
                  <c:v>0.43225486925252077</c:v>
                </c:pt>
                <c:pt idx="6">
                  <c:v>0.90694637878773232</c:v>
                </c:pt>
                <c:pt idx="7">
                  <c:v>0.94326177485606666</c:v>
                </c:pt>
                <c:pt idx="8">
                  <c:v>0.43345878253134523</c:v>
                </c:pt>
                <c:pt idx="9">
                  <c:v>1</c:v>
                </c:pt>
                <c:pt idx="10">
                  <c:v>0.28559758578678957</c:v>
                </c:pt>
                <c:pt idx="11">
                  <c:v>1</c:v>
                </c:pt>
                <c:pt idx="12">
                  <c:v>0.89245069427139467</c:v>
                </c:pt>
                <c:pt idx="13">
                  <c:v>1</c:v>
                </c:pt>
                <c:pt idx="14">
                  <c:v>0.52505954492088236</c:v>
                </c:pt>
                <c:pt idx="15">
                  <c:v>0.17476248419436782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7-41FE-A296-EB89B948A5AE}"/>
            </c:ext>
          </c:extLst>
        </c:ser>
        <c:ser>
          <c:idx val="1"/>
          <c:order val="1"/>
          <c:tx>
            <c:v>Cluster 1</c:v>
          </c:tx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График!$B$35:$Q$35</c:f>
              <c:numCache>
                <c:formatCode>General</c:formatCode>
                <c:ptCount val="16"/>
                <c:pt idx="0">
                  <c:v>1</c:v>
                </c:pt>
                <c:pt idx="1">
                  <c:v>0.89946986480101188</c:v>
                </c:pt>
                <c:pt idx="2">
                  <c:v>0.84870119778779918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0.81968960269085922</c:v>
                </c:pt>
                <c:pt idx="7">
                  <c:v>0.99141613459754252</c:v>
                </c:pt>
                <c:pt idx="8">
                  <c:v>1</c:v>
                </c:pt>
                <c:pt idx="9">
                  <c:v>0.6831003236689932</c:v>
                </c:pt>
                <c:pt idx="10">
                  <c:v>8.9779196312790813E-2</c:v>
                </c:pt>
                <c:pt idx="11">
                  <c:v>0.21021166891245233</c:v>
                </c:pt>
                <c:pt idx="12">
                  <c:v>0.17269109376184449</c:v>
                </c:pt>
                <c:pt idx="13">
                  <c:v>0.62806522768268702</c:v>
                </c:pt>
                <c:pt idx="14">
                  <c:v>0.99580969819423371</c:v>
                </c:pt>
                <c:pt idx="15">
                  <c:v>0.3262471044908134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7-41FE-A296-EB89B948A5AE}"/>
            </c:ext>
          </c:extLst>
        </c:ser>
        <c:ser>
          <c:idx val="2"/>
          <c:order val="2"/>
          <c:tx>
            <c:v>Cluster 2</c:v>
          </c:tx>
          <c:spPr>
            <a:solidFill>
              <a:schemeClr val="accent3">
                <a:alpha val="10196"/>
              </a:schemeClr>
            </a:solidFill>
            <a:ln w="50800">
              <a:solidFill>
                <a:srgbClr val="92D050"/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График!$B$36:$Q$36</c:f>
              <c:numCache>
                <c:formatCode>General</c:formatCode>
                <c:ptCount val="16"/>
                <c:pt idx="0">
                  <c:v>0.28709767175285722</c:v>
                </c:pt>
                <c:pt idx="1">
                  <c:v>0.19450814319479476</c:v>
                </c:pt>
                <c:pt idx="2">
                  <c:v>0.65589517884777593</c:v>
                </c:pt>
                <c:pt idx="3">
                  <c:v>0.18568920865687921</c:v>
                </c:pt>
                <c:pt idx="4">
                  <c:v>0.19037871546419971</c:v>
                </c:pt>
                <c:pt idx="5">
                  <c:v>0.16947697299390951</c:v>
                </c:pt>
                <c:pt idx="6">
                  <c:v>1</c:v>
                </c:pt>
                <c:pt idx="7">
                  <c:v>0.47610122758483897</c:v>
                </c:pt>
                <c:pt idx="8">
                  <c:v>0.18727672623544803</c:v>
                </c:pt>
                <c:pt idx="9">
                  <c:v>0.76230035066888835</c:v>
                </c:pt>
                <c:pt idx="10">
                  <c:v>0.10881097413875086</c:v>
                </c:pt>
                <c:pt idx="11">
                  <c:v>0.12829691918097522</c:v>
                </c:pt>
                <c:pt idx="12">
                  <c:v>0.28296768920708426</c:v>
                </c:pt>
                <c:pt idx="13">
                  <c:v>0.68843785877548624</c:v>
                </c:pt>
                <c:pt idx="14">
                  <c:v>0.24148179266887737</c:v>
                </c:pt>
                <c:pt idx="15">
                  <c:v>4.6124449500265605E-2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7-41FE-A296-EB89B948A5AE}"/>
            </c:ext>
          </c:extLst>
        </c:ser>
        <c:ser>
          <c:idx val="3"/>
          <c:order val="3"/>
          <c:tx>
            <c:v>Cluster 3</c:v>
          </c:tx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4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График!$B$37:$Q$37</c:f>
              <c:numCache>
                <c:formatCode>General</c:formatCode>
                <c:ptCount val="16"/>
                <c:pt idx="0">
                  <c:v>0.6330388167537353</c:v>
                </c:pt>
                <c:pt idx="1">
                  <c:v>0.44387905909480607</c:v>
                </c:pt>
                <c:pt idx="2">
                  <c:v>0.68995363473277282</c:v>
                </c:pt>
                <c:pt idx="3">
                  <c:v>0.38037787992215172</c:v>
                </c:pt>
                <c:pt idx="4">
                  <c:v>0.40496016146916258</c:v>
                </c:pt>
                <c:pt idx="5">
                  <c:v>0.31794249976434003</c:v>
                </c:pt>
                <c:pt idx="6">
                  <c:v>0.85002450600434698</c:v>
                </c:pt>
                <c:pt idx="7">
                  <c:v>0.88666256245398278</c:v>
                </c:pt>
                <c:pt idx="8">
                  <c:v>0.45069853669906856</c:v>
                </c:pt>
                <c:pt idx="9">
                  <c:v>0.95204632869653472</c:v>
                </c:pt>
                <c:pt idx="10">
                  <c:v>1</c:v>
                </c:pt>
                <c:pt idx="11">
                  <c:v>0.37141152191553817</c:v>
                </c:pt>
                <c:pt idx="12">
                  <c:v>1</c:v>
                </c:pt>
                <c:pt idx="13">
                  <c:v>0.97611615705265953</c:v>
                </c:pt>
                <c:pt idx="14">
                  <c:v>0.49824533241851682</c:v>
                </c:pt>
                <c:pt idx="15">
                  <c:v>0.18052026897286472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7-41FE-A296-EB89B948A5AE}"/>
            </c:ext>
          </c:extLst>
        </c:ser>
        <c:ser>
          <c:idx val="4"/>
          <c:order val="4"/>
          <c:tx>
            <c:v>Cluster 4</c:v>
          </c:tx>
          <c:spPr>
            <a:solidFill>
              <a:schemeClr val="accent5">
                <a:alpha val="10196"/>
              </a:schemeClr>
            </a:solidFill>
            <a:ln w="50800">
              <a:solidFill>
                <a:schemeClr val="accent5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График!$B$38:$Q$38</c:f>
              <c:numCache>
                <c:formatCode>General</c:formatCode>
                <c:ptCount val="16"/>
                <c:pt idx="0">
                  <c:v>0.97889793878432119</c:v>
                </c:pt>
                <c:pt idx="1">
                  <c:v>1</c:v>
                </c:pt>
                <c:pt idx="2">
                  <c:v>1</c:v>
                </c:pt>
                <c:pt idx="3">
                  <c:v>0.80846278123709669</c:v>
                </c:pt>
                <c:pt idx="4">
                  <c:v>0.78597901707061113</c:v>
                </c:pt>
                <c:pt idx="5">
                  <c:v>0.8400459684966588</c:v>
                </c:pt>
                <c:pt idx="6">
                  <c:v>0.81512987741569243</c:v>
                </c:pt>
                <c:pt idx="7">
                  <c:v>1</c:v>
                </c:pt>
                <c:pt idx="8">
                  <c:v>0.75918365696320556</c:v>
                </c:pt>
                <c:pt idx="9">
                  <c:v>0.84022870640376579</c:v>
                </c:pt>
                <c:pt idx="10">
                  <c:v>0.15043860162515557</c:v>
                </c:pt>
                <c:pt idx="11">
                  <c:v>0.29244502089207919</c:v>
                </c:pt>
                <c:pt idx="12">
                  <c:v>0.34022102263903042</c:v>
                </c:pt>
                <c:pt idx="13">
                  <c:v>0.77546480929447126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7-41FE-A296-EB89B948A5AE}"/>
            </c:ext>
          </c:extLst>
        </c:ser>
        <c:ser>
          <c:idx val="5"/>
          <c:order val="5"/>
          <c:tx>
            <c:v>Cluster 5</c:v>
          </c:tx>
          <c:spPr>
            <a:solidFill>
              <a:schemeClr val="accent6">
                <a:alpha val="10196"/>
              </a:schemeClr>
            </a:solidFill>
            <a:ln w="50800">
              <a:solidFill>
                <a:schemeClr val="accent6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График!$B$39:$Q$39</c:f>
              <c:numCache>
                <c:formatCode>General</c:formatCode>
                <c:ptCount val="16"/>
                <c:pt idx="0">
                  <c:v>0.65090174323182826</c:v>
                </c:pt>
                <c:pt idx="1">
                  <c:v>0.44766175059196139</c:v>
                </c:pt>
                <c:pt idx="2">
                  <c:v>0.71721931072828116</c:v>
                </c:pt>
                <c:pt idx="3">
                  <c:v>0.38844495301953907</c:v>
                </c:pt>
                <c:pt idx="4">
                  <c:v>0.40727974986835075</c:v>
                </c:pt>
                <c:pt idx="5">
                  <c:v>0.32333773903395346</c:v>
                </c:pt>
                <c:pt idx="6">
                  <c:v>0.78249413151688396</c:v>
                </c:pt>
                <c:pt idx="7">
                  <c:v>0.70419719490783539</c:v>
                </c:pt>
                <c:pt idx="8">
                  <c:v>0.39994712761696805</c:v>
                </c:pt>
                <c:pt idx="9">
                  <c:v>0.7717983274934751</c:v>
                </c:pt>
                <c:pt idx="10">
                  <c:v>0.17624868611455571</c:v>
                </c:pt>
                <c:pt idx="11">
                  <c:v>0.23526940327529927</c:v>
                </c:pt>
                <c:pt idx="12">
                  <c:v>0.41270027421501487</c:v>
                </c:pt>
                <c:pt idx="13">
                  <c:v>0.80845418905546695</c:v>
                </c:pt>
                <c:pt idx="14">
                  <c:v>0.55438182539061065</c:v>
                </c:pt>
                <c:pt idx="15">
                  <c:v>0.10801590057378728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7-41FE-A296-EB89B948A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25648"/>
        <c:axId val="1069827312"/>
      </c:radarChart>
      <c:catAx>
        <c:axId val="10698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827312"/>
        <c:crosses val="autoZero"/>
        <c:auto val="1"/>
        <c:lblAlgn val="ctr"/>
        <c:lblOffset val="100"/>
        <c:noMultiLvlLbl val="0"/>
      </c:catAx>
      <c:valAx>
        <c:axId val="10698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8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585167</xdr:colOff>
      <xdr:row>34</xdr:row>
      <xdr:rowOff>31266</xdr:rowOff>
    </xdr:from>
    <xdr:to>
      <xdr:col>11</xdr:col>
      <xdr:colOff>527188</xdr:colOff>
      <xdr:row>55</xdr:row>
      <xdr:rowOff>140390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546288</xdr:colOff>
      <xdr:row>56</xdr:row>
      <xdr:rowOff>129708</xdr:rowOff>
    </xdr:from>
    <xdr:to>
      <xdr:col>20</xdr:col>
      <xdr:colOff>45946</xdr:colOff>
      <xdr:row>84</xdr:row>
      <xdr:rowOff>115421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559495</xdr:colOff>
      <xdr:row>33</xdr:row>
      <xdr:rowOff>61632</xdr:rowOff>
    </xdr:from>
    <xdr:to>
      <xdr:col>33</xdr:col>
      <xdr:colOff>595514</xdr:colOff>
      <xdr:row>58</xdr:row>
      <xdr:rowOff>122987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549087</xdr:colOff>
      <xdr:row>33</xdr:row>
      <xdr:rowOff>134471</xdr:rowOff>
    </xdr:from>
    <xdr:to>
      <xdr:col>19</xdr:col>
      <xdr:colOff>304959</xdr:colOff>
      <xdr:row>59</xdr:row>
      <xdr:rowOff>5326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560853</xdr:colOff>
      <xdr:row>8</xdr:row>
      <xdr:rowOff>126344</xdr:rowOff>
    </xdr:from>
    <xdr:to>
      <xdr:col>31</xdr:col>
      <xdr:colOff>231961</xdr:colOff>
      <xdr:row>40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zoomScale="70" zoomScaleNormal="70" workbookViewId="0">
      <selection activeCell="S34" sqref="S34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8.285156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T1" s="13" t="s">
        <v>32</v>
      </c>
      <c r="U1" s="6" t="s">
        <v>33</v>
      </c>
      <c r="V1" s="33" t="s">
        <v>34</v>
      </c>
      <c r="W1" s="32" t="s">
        <v>35</v>
      </c>
      <c r="X1" s="32"/>
      <c r="Y1" s="32"/>
      <c r="Z1" s="32"/>
      <c r="AA1" s="32"/>
    </row>
    <row r="2" spans="1:27" ht="15.75" thickBot="1" x14ac:dyDescent="0.3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T2" s="56">
        <f>Q2*C2</f>
        <v>546.57451711832289</v>
      </c>
      <c r="U2" s="7">
        <f>J2*C2</f>
        <v>39.620468709318772</v>
      </c>
      <c r="V2" s="59">
        <f>L2*C2</f>
        <v>557.75148260418314</v>
      </c>
      <c r="W2" s="58">
        <f>M2*C2</f>
        <v>27529.778282881914</v>
      </c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T3" s="56">
        <f>Q3*C3</f>
        <v>650.82453544593022</v>
      </c>
      <c r="U3" s="7">
        <f>J3*C3</f>
        <v>42.443884990642779</v>
      </c>
      <c r="V3" s="59">
        <f>L3*C3</f>
        <v>567.56617704564837</v>
      </c>
      <c r="W3" s="58">
        <f>M3*C3</f>
        <v>23672.585084534127</v>
      </c>
      <c r="X3" s="37"/>
      <c r="Y3" s="37"/>
      <c r="Z3" s="37"/>
      <c r="AA3" s="39"/>
    </row>
    <row r="4" spans="1:27" ht="15.75" thickBot="1" x14ac:dyDescent="0.3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T4" s="56"/>
      <c r="U4" s="8"/>
      <c r="V4" s="59"/>
      <c r="W4" s="58"/>
      <c r="X4" s="37"/>
      <c r="Y4" s="37"/>
      <c r="Z4" s="37"/>
      <c r="AA4" s="39"/>
    </row>
    <row r="5" spans="1:27" ht="15.75" thickBot="1" x14ac:dyDescent="0.3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T5" s="56">
        <f>Q5*C5</f>
        <v>1381.9311693104939</v>
      </c>
      <c r="U5" s="7">
        <f>J5*C5</f>
        <v>114.79988132633841</v>
      </c>
      <c r="V5" s="59">
        <f>L5*C5</f>
        <v>607.19155446580351</v>
      </c>
      <c r="W5" s="58">
        <f>M5*C5</f>
        <v>101509.97296327043</v>
      </c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T6" s="56">
        <f>Q6*C6</f>
        <v>1224.1511459815647</v>
      </c>
      <c r="U6" s="7">
        <f>J6*C6</f>
        <v>100.73746454985543</v>
      </c>
      <c r="V6" s="59">
        <f>L6*C6</f>
        <v>525.13428758658438</v>
      </c>
      <c r="W6" s="58">
        <f>M6*C6</f>
        <v>88678.464757750422</v>
      </c>
      <c r="X6" s="37"/>
      <c r="Y6" s="37"/>
      <c r="Z6" s="37"/>
      <c r="AA6" s="39"/>
    </row>
    <row r="7" spans="1:27" ht="15.75" thickBot="1" x14ac:dyDescent="0.3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T7" s="56"/>
      <c r="U7" s="8"/>
      <c r="V7" s="59"/>
      <c r="W7" s="58"/>
      <c r="X7" s="37"/>
      <c r="Y7" s="37"/>
      <c r="Z7" s="37"/>
      <c r="AA7" s="39"/>
    </row>
    <row r="8" spans="1:27" ht="15.75" thickBot="1" x14ac:dyDescent="0.3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T8" s="56">
        <f>Q8*C8</f>
        <v>1758.9321808255766</v>
      </c>
      <c r="U8" s="7">
        <f>J8*C8</f>
        <v>93.093046531132714</v>
      </c>
      <c r="V8" s="59">
        <f>L8*C8</f>
        <v>538.71030756764515</v>
      </c>
      <c r="W8" s="58">
        <f>M8*C8</f>
        <v>65615.903340741046</v>
      </c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T9" s="56">
        <f>Q9*C9</f>
        <v>1645.1975738592582</v>
      </c>
      <c r="U9" s="7">
        <f>J9*C9</f>
        <v>86.645873337944522</v>
      </c>
      <c r="V9" s="59">
        <f>L9*C9</f>
        <v>495.7335091604013</v>
      </c>
      <c r="W9" s="58">
        <f>M9*C9</f>
        <v>57029.933999957611</v>
      </c>
      <c r="X9" s="37"/>
      <c r="Y9" s="37"/>
      <c r="Z9" s="37"/>
      <c r="AA9" s="39"/>
    </row>
    <row r="10" spans="1:27" ht="15.75" thickBot="1" x14ac:dyDescent="0.3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T10" s="56"/>
      <c r="U10" s="8"/>
      <c r="V10" s="59"/>
      <c r="W10" s="58"/>
      <c r="X10" s="37"/>
      <c r="Y10" s="37"/>
      <c r="Z10" s="37"/>
      <c r="AA10" s="39"/>
    </row>
    <row r="11" spans="1:27" ht="15.75" thickBot="1" x14ac:dyDescent="0.3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T11" s="56">
        <f>Q11*C11</f>
        <v>1535.3817418346771</v>
      </c>
      <c r="U11" s="7">
        <f>J11*C11</f>
        <v>109.33844979615468</v>
      </c>
      <c r="V11" s="59">
        <f>L11*C11</f>
        <v>672.27671875987983</v>
      </c>
      <c r="W11" s="58">
        <f>M11*C11</f>
        <v>445958.78933137533</v>
      </c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T12" s="56">
        <f>Q12*C12</f>
        <v>1298.4540832853504</v>
      </c>
      <c r="U12" s="7">
        <f>J12*C12</f>
        <v>96.910722657012371</v>
      </c>
      <c r="V12" s="59">
        <f>L12*C12</f>
        <v>537.62267157189058</v>
      </c>
      <c r="W12" s="58">
        <f>M12*C12</f>
        <v>357374.06417343591</v>
      </c>
      <c r="X12" s="37"/>
      <c r="Y12" s="37"/>
      <c r="Z12" s="37"/>
      <c r="AA12" s="39"/>
    </row>
    <row r="13" spans="1:27" ht="15.75" thickBot="1" x14ac:dyDescent="0.3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T13" s="56"/>
      <c r="U13" s="8"/>
      <c r="V13" s="59"/>
      <c r="W13" s="58"/>
      <c r="X13" s="37"/>
      <c r="Y13" s="37"/>
      <c r="Z13" s="37"/>
      <c r="AA13" s="39"/>
    </row>
    <row r="14" spans="1:27" ht="15.75" thickBot="1" x14ac:dyDescent="0.3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T14" s="56">
        <f>Q14*C14</f>
        <v>810.14959160148419</v>
      </c>
      <c r="U14" s="7">
        <f>J14*C14</f>
        <v>78.682414063463952</v>
      </c>
      <c r="V14" s="59">
        <f>L14*C14</f>
        <v>387.95366666115103</v>
      </c>
      <c r="W14" s="58">
        <f>M14*C14</f>
        <v>57632.645976082618</v>
      </c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T15" s="56">
        <f>Q15*C15</f>
        <v>885.40905637067976</v>
      </c>
      <c r="U15" s="7">
        <f>J15*C15</f>
        <v>79.638651970156388</v>
      </c>
      <c r="V15" s="59">
        <f>L15*C15</f>
        <v>355.56139342523517</v>
      </c>
      <c r="W15" s="58">
        <f>M15*C15</f>
        <v>61461.10049878664</v>
      </c>
      <c r="X15" s="37"/>
      <c r="Y15" s="37"/>
      <c r="Z15" s="37"/>
      <c r="AA15" s="39"/>
    </row>
    <row r="16" spans="1:27" ht="15.75" thickBot="1" x14ac:dyDescent="0.3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T16" s="56"/>
      <c r="U16" s="8"/>
      <c r="V16" s="59"/>
      <c r="W16" s="58"/>
      <c r="X16" s="37"/>
      <c r="Y16" s="37"/>
      <c r="Z16" s="37"/>
      <c r="AA16" s="39"/>
    </row>
    <row r="17" spans="1:27" ht="15.75" thickBot="1" x14ac:dyDescent="0.3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T17" s="56">
        <f>Q17*C17</f>
        <v>2098.064034808825</v>
      </c>
      <c r="U17" s="7">
        <f>J17*C17</f>
        <v>110.32523217024061</v>
      </c>
      <c r="V17" s="59">
        <f>L17*C17</f>
        <v>663.24648893882375</v>
      </c>
      <c r="W17" s="58">
        <f>M17*C17</f>
        <v>52675.474952473145</v>
      </c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T18" s="56">
        <f>Q18*C18</f>
        <v>2191.4387029898899</v>
      </c>
      <c r="U18" s="7">
        <f>J18*C18</f>
        <v>114.70941340121486</v>
      </c>
      <c r="V18" s="59">
        <f>L18*C18</f>
        <v>599.19040684894662</v>
      </c>
      <c r="W18" s="58">
        <f>M18*C18</f>
        <v>58785.829972028572</v>
      </c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  <c r="U24" s="35" t="s">
        <v>33</v>
      </c>
      <c r="V24" s="35" t="s">
        <v>34</v>
      </c>
      <c r="W24" s="35" t="s">
        <v>35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v>-6.6521155684651889E-2</v>
      </c>
      <c r="K25" s="15">
        <f t="shared" si="0"/>
        <v>2.4699306072995864E-2</v>
      </c>
      <c r="L25" s="15">
        <f t="shared" ref="L25" si="1">(L2/L3)-1</f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  <c r="S25" s="15">
        <f t="shared" ref="S25:T25" si="2">(S2/S3)-1</f>
        <v>-7.9978923778275757E-2</v>
      </c>
      <c r="T25" s="15">
        <f t="shared" si="2"/>
        <v>-0.16018145083632651</v>
      </c>
      <c r="U25" s="15">
        <f t="shared" ref="U25:V25" si="3">(U2/U3)-1</f>
        <v>-6.6521155684651889E-2</v>
      </c>
      <c r="V25" s="15">
        <f t="shared" si="3"/>
        <v>-1.7292599239358553E-2</v>
      </c>
      <c r="W25" s="15">
        <f t="shared" ref="W25" si="4">(W2/W3)-1</f>
        <v>0.16293924742793653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5">(D5/D6)-1</f>
        <v>3.0509624868235496E-2</v>
      </c>
      <c r="E26" s="15">
        <f t="shared" si="5"/>
        <v>7.438993738363342E-2</v>
      </c>
      <c r="F26" s="15">
        <f t="shared" si="5"/>
        <v>1.1978388733416834E-2</v>
      </c>
      <c r="G26" s="15">
        <f t="shared" si="5"/>
        <v>-8.3145081627309381E-3</v>
      </c>
      <c r="H26" s="15">
        <f t="shared" si="5"/>
        <v>0.16127795903622766</v>
      </c>
      <c r="I26" s="15">
        <f t="shared" si="5"/>
        <v>2.9608327240562282E-2</v>
      </c>
      <c r="J26" s="15">
        <v>0.13959470629244808</v>
      </c>
      <c r="K26" s="15">
        <f t="shared" si="5"/>
        <v>2.3503011526366802E-2</v>
      </c>
      <c r="L26" s="15">
        <f t="shared" ref="L26" si="6">(L5/L6)-1</f>
        <v>-4.5160987023170396E-2</v>
      </c>
      <c r="M26" s="15">
        <f t="shared" si="5"/>
        <v>-5.4709366162986717E-2</v>
      </c>
      <c r="N26" s="15">
        <f t="shared" si="5"/>
        <v>2.3761624816903248E-2</v>
      </c>
      <c r="O26" s="15">
        <f t="shared" si="5"/>
        <v>0.1230402599800573</v>
      </c>
      <c r="P26" s="15">
        <f t="shared" si="5"/>
        <v>-0.16355901877733359</v>
      </c>
      <c r="Q26" s="15">
        <f t="shared" si="5"/>
        <v>-6.7763340025902341E-2</v>
      </c>
      <c r="R26" s="15">
        <f t="shared" si="5"/>
        <v>0.25852228066912319</v>
      </c>
      <c r="S26" s="15">
        <f t="shared" ref="S26:T26" si="7">(S5/S6)-1</f>
        <v>1.2885827165336039E-2</v>
      </c>
      <c r="T26" s="15">
        <f t="shared" si="7"/>
        <v>0.12888933188263785</v>
      </c>
      <c r="U26" s="15">
        <f t="shared" ref="U26:V26" si="8">(U5/U6)-1</f>
        <v>0.13959470629244808</v>
      </c>
      <c r="V26" s="15">
        <f t="shared" si="8"/>
        <v>0.15625958696458087</v>
      </c>
      <c r="W26" s="15">
        <f t="shared" ref="W26" si="9">(W5/W6)-1</f>
        <v>0.14469700440318611</v>
      </c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10">(D8/D9)-1</f>
        <v>-9.276436666696275E-2</v>
      </c>
      <c r="E27" s="15">
        <f t="shared" si="10"/>
        <v>1.1698938401325076E-2</v>
      </c>
      <c r="F27" s="15">
        <f t="shared" si="10"/>
        <v>-5.9032691128102055E-2</v>
      </c>
      <c r="G27" s="15">
        <f t="shared" si="10"/>
        <v>7.6753767380775439E-2</v>
      </c>
      <c r="H27" s="15">
        <f t="shared" si="10"/>
        <v>7.4221794072617753E-2</v>
      </c>
      <c r="I27" s="15">
        <f t="shared" si="10"/>
        <v>-4.3140747587474548E-2</v>
      </c>
      <c r="J27" s="15">
        <v>7.4408312188652292E-2</v>
      </c>
      <c r="K27" s="15">
        <f t="shared" si="10"/>
        <v>-3.6766206269346235E-2</v>
      </c>
      <c r="L27" s="15">
        <f t="shared" ref="L27" si="11">(L8/L9)-1</f>
        <v>-9.2545168457396798E-2</v>
      </c>
      <c r="M27" s="15">
        <f t="shared" si="10"/>
        <v>-3.9219342480681485E-2</v>
      </c>
      <c r="N27" s="15">
        <f t="shared" si="10"/>
        <v>0.18908855007090697</v>
      </c>
      <c r="O27" s="15">
        <f t="shared" si="10"/>
        <v>0.24984082909823457</v>
      </c>
      <c r="P27" s="15">
        <f t="shared" si="10"/>
        <v>-0.14188101151990107</v>
      </c>
      <c r="Q27" s="15">
        <f t="shared" si="10"/>
        <v>-0.10721056495603187</v>
      </c>
      <c r="R27" s="15">
        <f t="shared" si="10"/>
        <v>0.18010938619017747</v>
      </c>
      <c r="S27" s="15">
        <f t="shared" ref="S27:T27" si="12">(S8/S9)-1</f>
        <v>2.761279736959521E-2</v>
      </c>
      <c r="T27" s="15">
        <f t="shared" si="12"/>
        <v>6.9131275643400603E-2</v>
      </c>
      <c r="U27" s="15">
        <f t="shared" ref="U27:V27" si="13">(U8/U9)-1</f>
        <v>7.4408312188652292E-2</v>
      </c>
      <c r="V27" s="15">
        <f t="shared" si="13"/>
        <v>8.6693349578146339E-2</v>
      </c>
      <c r="W27" s="15">
        <f t="shared" ref="W27" si="14">(W8/W9)-1</f>
        <v>0.15055197750693194</v>
      </c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15">(D11/D12)-1</f>
        <v>-8.8491683697801138E-3</v>
      </c>
      <c r="E28" s="15">
        <f t="shared" si="15"/>
        <v>6.3840254470228563E-2</v>
      </c>
      <c r="F28" s="15">
        <f t="shared" si="15"/>
        <v>-3.1317383830811063E-2</v>
      </c>
      <c r="G28" s="15">
        <f t="shared" si="15"/>
        <v>-3.1905172992594988E-2</v>
      </c>
      <c r="H28" s="15">
        <f t="shared" si="15"/>
        <v>5.2260209641986632E-2</v>
      </c>
      <c r="I28" s="15">
        <f t="shared" si="15"/>
        <v>1.913781536360637E-2</v>
      </c>
      <c r="J28" s="15">
        <v>0.12823892752432231</v>
      </c>
      <c r="K28" s="15">
        <f t="shared" si="15"/>
        <v>-2.3710136465821319E-2</v>
      </c>
      <c r="L28" s="15">
        <f t="shared" ref="L28" si="16">(L11/L12)-1</f>
        <v>-4.7758610082039299E-3</v>
      </c>
      <c r="M28" s="15">
        <f t="shared" si="15"/>
        <v>-6.8334115734363099E-3</v>
      </c>
      <c r="N28" s="15">
        <f t="shared" si="15"/>
        <v>0.18277773424703936</v>
      </c>
      <c r="O28" s="15">
        <f t="shared" si="15"/>
        <v>-1.3312773550577583E-2</v>
      </c>
      <c r="P28" s="15">
        <f t="shared" si="15"/>
        <v>-6.2561852170983534E-2</v>
      </c>
      <c r="Q28" s="15">
        <f t="shared" si="15"/>
        <v>-5.8890452041020835E-2</v>
      </c>
      <c r="R28" s="15">
        <f t="shared" si="15"/>
        <v>0.1669857489501978</v>
      </c>
      <c r="S28" s="15">
        <f t="shared" ref="S28:T28" si="17">(S11/S12)-1</f>
        <v>0.17785605386285508</v>
      </c>
      <c r="T28" s="15">
        <f t="shared" si="17"/>
        <v>0.18246903113420232</v>
      </c>
      <c r="U28" s="15">
        <f t="shared" ref="U28:V28" si="18">(U11/U12)-1</f>
        <v>0.12823892752432231</v>
      </c>
      <c r="V28" s="15">
        <f t="shared" si="18"/>
        <v>0.25046199557449911</v>
      </c>
      <c r="W28" s="15">
        <f t="shared" ref="W28" si="19">(W11/W12)-1</f>
        <v>0.24787676006322812</v>
      </c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20">(D14/D15)-1</f>
        <v>-1.0808853999729751E-3</v>
      </c>
      <c r="E29" s="15">
        <f t="shared" si="20"/>
        <v>3.8306416665261578E-2</v>
      </c>
      <c r="F29" s="15">
        <f t="shared" si="20"/>
        <v>-2.1999354749875355E-3</v>
      </c>
      <c r="G29" s="15">
        <f t="shared" si="20"/>
        <v>-1.1917326009136531E-2</v>
      </c>
      <c r="H29" s="15">
        <f t="shared" si="20"/>
        <v>4.0016609646382761E-2</v>
      </c>
      <c r="I29" s="15">
        <f t="shared" si="20"/>
        <v>5.5923299143229244E-2</v>
      </c>
      <c r="J29" s="15">
        <v>-1.2007208598291852E-2</v>
      </c>
      <c r="K29" s="15">
        <f t="shared" si="20"/>
        <v>-0.10476866889154923</v>
      </c>
      <c r="L29" s="15">
        <f t="shared" ref="L29" si="21">(L14/L15)-1</f>
        <v>6.696950280521996E-2</v>
      </c>
      <c r="M29" s="15">
        <f t="shared" si="20"/>
        <v>-8.3030329097429356E-2</v>
      </c>
      <c r="N29" s="15">
        <f t="shared" si="20"/>
        <v>0.14078501293855417</v>
      </c>
      <c r="O29" s="15">
        <f t="shared" si="20"/>
        <v>0.15861999003068639</v>
      </c>
      <c r="P29" s="15">
        <f t="shared" si="20"/>
        <v>-6.7326038437284574E-2</v>
      </c>
      <c r="Q29" s="15">
        <f t="shared" si="20"/>
        <v>-0.10523703005015461</v>
      </c>
      <c r="R29" s="15">
        <f t="shared" si="20"/>
        <v>0.24930036235826813</v>
      </c>
      <c r="S29" s="15">
        <f t="shared" ref="S29:T29" si="22">(S14/S15)-1</f>
        <v>-4.6231208939353508E-2</v>
      </c>
      <c r="T29" s="15">
        <f t="shared" si="22"/>
        <v>-8.4999655501251103E-2</v>
      </c>
      <c r="U29" s="15">
        <f t="shared" ref="U29:V29" si="23">(U14/U15)-1</f>
        <v>-1.2007208598291852E-2</v>
      </c>
      <c r="V29" s="15">
        <f t="shared" si="23"/>
        <v>9.1101772675235893E-2</v>
      </c>
      <c r="W29" s="15">
        <f t="shared" ref="W29" si="24">(W14/W15)-1</f>
        <v>-6.2290692676087112E-2</v>
      </c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25">(D17/D18)-1</f>
        <v>-8.3641311857414191E-2</v>
      </c>
      <c r="E30" s="15">
        <f t="shared" si="25"/>
        <v>-5.1515123253855766E-3</v>
      </c>
      <c r="F30" s="15">
        <f t="shared" si="25"/>
        <v>7.3094188465290033E-2</v>
      </c>
      <c r="G30" s="15">
        <f t="shared" si="25"/>
        <v>0.12294637825966181</v>
      </c>
      <c r="H30" s="15">
        <f t="shared" si="25"/>
        <v>0.22275591448484011</v>
      </c>
      <c r="I30" s="15">
        <f t="shared" si="25"/>
        <v>6.1350861922453204E-2</v>
      </c>
      <c r="J30" s="15">
        <v>-3.8219890599909712E-2</v>
      </c>
      <c r="K30" s="15">
        <f t="shared" si="25"/>
        <v>-1.5478618546968193E-2</v>
      </c>
      <c r="L30" s="15">
        <f>(L17/L18)-1</f>
        <v>3.1459923244266941E-2</v>
      </c>
      <c r="M30" s="15">
        <f>(M17/M18)-1</f>
        <v>-0.16501618699201137</v>
      </c>
      <c r="N30" s="15">
        <f t="shared" si="25"/>
        <v>0.20763657163752081</v>
      </c>
      <c r="O30" s="15">
        <f t="shared" si="25"/>
        <v>0.15441602399973542</v>
      </c>
      <c r="P30" s="15">
        <f t="shared" si="25"/>
        <v>-9.2363423757613416E-2</v>
      </c>
      <c r="Q30" s="15">
        <f t="shared" si="25"/>
        <v>-0.10786277277313128</v>
      </c>
      <c r="R30" s="15">
        <f t="shared" si="25"/>
        <v>2.1508407556542597E-2</v>
      </c>
      <c r="S30" s="15">
        <f t="shared" ref="S30:T30" si="26">(S17/S18)-1</f>
        <v>-2.5975819503525677E-2</v>
      </c>
      <c r="T30" s="15">
        <f t="shared" si="26"/>
        <v>-4.2608843246981554E-2</v>
      </c>
      <c r="U30" s="15">
        <f t="shared" ref="U30:V30" si="27">(U17/U18)-1</f>
        <v>-3.8219890599909712E-2</v>
      </c>
      <c r="V30" s="15">
        <f t="shared" si="27"/>
        <v>0.10690438524665069</v>
      </c>
      <c r="W30" s="15">
        <f t="shared" ref="W30" si="28">(W17/W18)-1</f>
        <v>-0.10394265118758805</v>
      </c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29">AVERAGE(D25:D30)</f>
        <v>-3.3594884196866993E-2</v>
      </c>
      <c r="E31" s="47">
        <f t="shared" si="29"/>
        <v>3.5143064018565817E-2</v>
      </c>
      <c r="F31" s="47">
        <f t="shared" si="29"/>
        <v>-3.5499050789590997E-4</v>
      </c>
      <c r="G31" s="47">
        <f t="shared" si="29"/>
        <v>4.8696598540065104E-2</v>
      </c>
      <c r="H31" s="47">
        <f t="shared" si="29"/>
        <v>0.10837281717997134</v>
      </c>
      <c r="I31" s="47">
        <f t="shared" si="29"/>
        <v>3.1613221550583548E-2</v>
      </c>
      <c r="J31" s="47">
        <v>3.7582281853761536E-2</v>
      </c>
      <c r="K31" s="47">
        <f t="shared" si="29"/>
        <v>-2.208688542905372E-2</v>
      </c>
      <c r="L31" s="47">
        <f t="shared" si="29"/>
        <v>-1.3806987148756908E-2</v>
      </c>
      <c r="M31" s="47">
        <f t="shared" si="29"/>
        <v>-3.5218115892731085E-2</v>
      </c>
      <c r="N31" s="47">
        <f t="shared" si="29"/>
        <v>0.16711052990026221</v>
      </c>
      <c r="O31" s="47">
        <f t="shared" si="29"/>
        <v>0.14706803585360498</v>
      </c>
      <c r="P31" s="47">
        <f t="shared" si="29"/>
        <v>-0.10463262295720582</v>
      </c>
      <c r="Q31" s="47">
        <f t="shared" si="29"/>
        <v>-0.10425277483083284</v>
      </c>
      <c r="R31" s="47">
        <f t="shared" si="29"/>
        <v>0.17853857942672188</v>
      </c>
      <c r="S31" s="47">
        <f t="shared" ref="S31:T31" si="30">AVERAGE(S25:S30)</f>
        <v>1.1028121029438565E-2</v>
      </c>
      <c r="T31" s="47">
        <f t="shared" si="30"/>
        <v>1.5449948179280268E-2</v>
      </c>
      <c r="U31" s="47">
        <f t="shared" ref="U31:V31" si="31">AVERAGE(U25:U30)</f>
        <v>3.7582281853761536E-2</v>
      </c>
      <c r="V31" s="47">
        <f t="shared" si="31"/>
        <v>0.11235474846662573</v>
      </c>
      <c r="W31" s="47">
        <f t="shared" ref="W31" si="32">AVERAGE(W25:W30)</f>
        <v>8.997194092293459E-2</v>
      </c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3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22" workbookViewId="0">
      <selection activeCell="T36" sqref="T36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  <c r="T2" s="56">
        <f>Q2*C2</f>
        <v>9502.6790134746934</v>
      </c>
    </row>
    <row r="3" spans="1:20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  <c r="T3" s="56">
        <f>Q3*C3</f>
        <v>8051.9786195351744</v>
      </c>
    </row>
    <row r="4" spans="1:20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  <c r="T4" s="57"/>
    </row>
    <row r="5" spans="1:20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  <c r="T5" s="56">
        <f>Q5*C5</f>
        <v>3809.7400328158965</v>
      </c>
    </row>
    <row r="6" spans="1:20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  <c r="T6" s="56">
        <f>Q6*C6</f>
        <v>4106.668504473193</v>
      </c>
    </row>
    <row r="7" spans="1:20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  <c r="T7" s="57"/>
    </row>
    <row r="8" spans="1:20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  <c r="T8" s="56">
        <f>Q8*C8</f>
        <v>3594.2373397464489</v>
      </c>
    </row>
    <row r="9" spans="1:20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  <c r="T9" s="56">
        <f>Q9*C9</f>
        <v>3232.283567894086</v>
      </c>
    </row>
    <row r="10" spans="1:20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  <c r="T10" s="57"/>
    </row>
    <row r="11" spans="1:20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  <c r="T11" s="56">
        <f>Q11*C11</f>
        <v>6669.7784250554032</v>
      </c>
    </row>
    <row r="12" spans="1:20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  <c r="T12" s="56">
        <f>Q12*C12</f>
        <v>5653.2850773869004</v>
      </c>
    </row>
    <row r="13" spans="1:20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  <c r="T13" s="57"/>
    </row>
    <row r="14" spans="1:20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  <c r="T14" s="56">
        <f>Q14*C14</f>
        <v>2082.9882269908358</v>
      </c>
    </row>
    <row r="15" spans="1:20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  <c r="T15" s="56">
        <f>Q15*C15</f>
        <v>1571.6964310264179</v>
      </c>
    </row>
    <row r="16" spans="1:20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  <c r="T16" s="57"/>
    </row>
    <row r="17" spans="1:20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  <c r="T17" s="56">
        <f>Q17*C17</f>
        <v>1784.2548980060244</v>
      </c>
    </row>
    <row r="18" spans="1:20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  <c r="T18" s="56">
        <f>Q18*C18</f>
        <v>1869.8396966632158</v>
      </c>
    </row>
    <row r="19" spans="1:20" x14ac:dyDescent="0.25">
      <c r="D19" s="42" t="s">
        <v>19</v>
      </c>
      <c r="H19" s="42" t="s">
        <v>18</v>
      </c>
      <c r="Q19" s="42" t="s">
        <v>19</v>
      </c>
    </row>
    <row r="23" spans="1:20" x14ac:dyDescent="0.25">
      <c r="H23" s="34" t="s">
        <v>20</v>
      </c>
    </row>
    <row r="24" spans="1:20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0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v>0.34664030299901638</v>
      </c>
      <c r="Q25" s="15">
        <v>0.18016694560265312</v>
      </c>
      <c r="R25" s="15">
        <f t="shared" si="0"/>
        <v>-4.8842645824859199E-3</v>
      </c>
      <c r="S25" s="15">
        <f t="shared" ref="S25:T25" si="1">(S2/S3)-1</f>
        <v>0.34664030299901638</v>
      </c>
      <c r="T25" s="15">
        <f t="shared" si="1"/>
        <v>0.18016694560265312</v>
      </c>
    </row>
    <row r="26" spans="1:20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v>-9.670878453845666E-2</v>
      </c>
      <c r="Q26" s="15">
        <v>-7.2303978598191376E-2</v>
      </c>
      <c r="R26" s="15">
        <f t="shared" si="2"/>
        <v>-4.4160167622397273E-2</v>
      </c>
      <c r="S26" s="15">
        <f t="shared" ref="S26:T26" si="3">(S5/S6)-1</f>
        <v>-9.670878453845666E-2</v>
      </c>
      <c r="T26" s="15">
        <f t="shared" si="3"/>
        <v>-7.2303978598191376E-2</v>
      </c>
    </row>
    <row r="27" spans="1:20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v>0.20949508063693201</v>
      </c>
      <c r="Q27" s="15">
        <v>0.11198082230396178</v>
      </c>
      <c r="R27" s="15">
        <f t="shared" si="4"/>
        <v>0.24491868711586728</v>
      </c>
      <c r="S27" s="15">
        <f t="shared" ref="S27:T27" si="5">(S8/S9)-1</f>
        <v>0.20949508063693201</v>
      </c>
      <c r="T27" s="15">
        <f t="shared" si="5"/>
        <v>0.11198082230396178</v>
      </c>
    </row>
    <row r="28" spans="1:20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v>0.26326341299137157</v>
      </c>
      <c r="Q28" s="15">
        <v>0.17980578261203717</v>
      </c>
      <c r="R28" s="15">
        <f t="shared" si="6"/>
        <v>-4.2845868664009856E-4</v>
      </c>
      <c r="S28" s="15">
        <f t="shared" ref="S28:T28" si="7">(S11/S12)-1</f>
        <v>0.26326341299137157</v>
      </c>
      <c r="T28" s="15">
        <f t="shared" si="7"/>
        <v>0.17980578261203717</v>
      </c>
    </row>
    <row r="29" spans="1:20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v>0.28635120179007312</v>
      </c>
      <c r="Q29" s="15">
        <v>0.32531205509610506</v>
      </c>
      <c r="R29" s="15">
        <f t="shared" si="8"/>
        <v>6.6445750093163003E-2</v>
      </c>
      <c r="S29" s="15">
        <f t="shared" ref="S29:T29" si="9">(S14/S15)-1</f>
        <v>0.28635120179007312</v>
      </c>
      <c r="T29" s="15">
        <f t="shared" si="9"/>
        <v>0.32531205509610506</v>
      </c>
    </row>
    <row r="30" spans="1:20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v>-0.22924998029842136</v>
      </c>
      <c r="Q30" s="15">
        <v>-4.5771195685876176E-2</v>
      </c>
      <c r="R30" s="15">
        <f t="shared" si="10"/>
        <v>-0.47810669832935948</v>
      </c>
      <c r="S30" s="15">
        <f t="shared" ref="S30:T30" si="11">(S17/S18)-1</f>
        <v>-0.22924998029842136</v>
      </c>
      <c r="T30" s="15">
        <f t="shared" si="11"/>
        <v>-4.5771195685876176E-2</v>
      </c>
    </row>
    <row r="31" spans="1:20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0.12996520559675251</v>
      </c>
      <c r="Q31" s="47">
        <f t="shared" si="12"/>
        <v>0.1131984052217816</v>
      </c>
      <c r="R31" s="47">
        <f t="shared" si="12"/>
        <v>-3.6035858668642083E-2</v>
      </c>
      <c r="S31" s="47">
        <f t="shared" ref="S31:T31" si="13">AVERAGE(S25:S30)</f>
        <v>0.12996520559675251</v>
      </c>
      <c r="T31" s="47">
        <f t="shared" si="13"/>
        <v>0.1131984052217816</v>
      </c>
    </row>
  </sheetData>
  <conditionalFormatting sqref="C2:C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U36" sqref="U36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61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61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2:T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topLeftCell="M22" zoomScaleNormal="100" workbookViewId="0">
      <selection activeCell="X33" sqref="X33"/>
    </sheetView>
  </sheetViews>
  <sheetFormatPr defaultRowHeight="15" x14ac:dyDescent="0.25"/>
  <cols>
    <col min="2" max="2" width="9.28515625" bestFit="1" customWidth="1"/>
    <col min="3" max="3" width="9.5703125" bestFit="1" customWidth="1"/>
    <col min="4" max="4" width="13.42578125" customWidth="1"/>
    <col min="5" max="5" width="9.7109375" customWidth="1"/>
    <col min="6" max="7" width="9.28515625" bestFit="1" customWidth="1"/>
    <col min="8" max="8" width="13.5703125" customWidth="1"/>
    <col min="9" max="9" width="9.28515625" bestFit="1" customWidth="1"/>
    <col min="10" max="11" width="12.7109375" customWidth="1"/>
    <col min="12" max="16" width="9.28515625" bestFit="1" customWidth="1"/>
    <col min="17" max="17" width="13.5703125" customWidth="1"/>
    <col min="18" max="18" width="12.7109375" customWidth="1"/>
    <col min="23" max="23" width="12.42578125" customWidth="1"/>
    <col min="24" max="24" width="10.42578125" customWidth="1"/>
    <col min="27" max="27" width="13.140625" customWidth="1"/>
    <col min="29" max="30" width="12.28515625" customWidth="1"/>
    <col min="32" max="33" width="10.140625" bestFit="1" customWidth="1"/>
    <col min="34" max="34" width="12.140625" customWidth="1"/>
    <col min="35" max="35" width="10.5703125" customWidth="1"/>
    <col min="36" max="37" width="12.5703125" customWidth="1"/>
  </cols>
  <sheetData>
    <row r="1" spans="1:37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V1" s="60" t="s">
        <v>2</v>
      </c>
      <c r="W1" s="60" t="s">
        <v>3</v>
      </c>
      <c r="X1" s="60" t="s">
        <v>4</v>
      </c>
      <c r="Y1" s="60" t="s">
        <v>5</v>
      </c>
      <c r="Z1" s="60" t="s">
        <v>6</v>
      </c>
      <c r="AA1" s="60" t="s">
        <v>7</v>
      </c>
      <c r="AB1" s="60" t="s">
        <v>8</v>
      </c>
      <c r="AC1" s="60" t="s">
        <v>9</v>
      </c>
      <c r="AD1" s="60" t="s">
        <v>10</v>
      </c>
      <c r="AE1" s="60" t="s">
        <v>11</v>
      </c>
      <c r="AF1" s="60" t="s">
        <v>12</v>
      </c>
      <c r="AG1" s="60" t="s">
        <v>13</v>
      </c>
      <c r="AH1" s="60" t="s">
        <v>14</v>
      </c>
      <c r="AI1" s="60" t="s">
        <v>15</v>
      </c>
      <c r="AJ1" s="60" t="s">
        <v>16</v>
      </c>
      <c r="AK1" s="60" t="s">
        <v>17</v>
      </c>
    </row>
    <row r="2" spans="1:37" x14ac:dyDescent="0.25">
      <c r="A2" s="2">
        <v>0</v>
      </c>
      <c r="B2">
        <v>205.544217687074</v>
      </c>
      <c r="C2" s="5">
        <v>38817.632653061199</v>
      </c>
      <c r="D2" s="5">
        <v>0.14551526855531799</v>
      </c>
      <c r="E2" s="5">
        <v>20815.4167831292</v>
      </c>
      <c r="F2" s="5">
        <v>0.50806709098254499</v>
      </c>
      <c r="G2" s="5">
        <v>2.2696068993786799E-2</v>
      </c>
      <c r="H2" s="5">
        <v>28.1853061563917</v>
      </c>
      <c r="I2" s="5">
        <v>30.831632653061199</v>
      </c>
      <c r="J2" s="5">
        <v>3.2376325468473801E-3</v>
      </c>
      <c r="K2" s="5">
        <v>2.0043947689098499E-3</v>
      </c>
      <c r="L2" s="5">
        <v>1.69452715417714E-2</v>
      </c>
      <c r="M2" s="5">
        <v>2.6045631518374601</v>
      </c>
      <c r="N2" s="5">
        <v>3.1061706991838198</v>
      </c>
      <c r="O2" s="5">
        <v>121.526092238272</v>
      </c>
      <c r="P2" s="5">
        <v>9.2103120971854602E-4</v>
      </c>
      <c r="Q2" s="5">
        <v>4.1196209328958601E-2</v>
      </c>
      <c r="R2" s="5">
        <v>129.144339060086</v>
      </c>
      <c r="V2" s="5">
        <v>38817.632653061199</v>
      </c>
      <c r="W2" s="5">
        <f>D2*C2</f>
        <v>5648.5582401918809</v>
      </c>
      <c r="X2" s="5">
        <v>20815.4167831292</v>
      </c>
      <c r="Y2" s="5">
        <f>F2*C2</f>
        <v>19721.961700869851</v>
      </c>
      <c r="Z2" s="5">
        <f>G2*C2</f>
        <v>881.00766886934832</v>
      </c>
      <c r="AA2" s="5">
        <f>H2*C2</f>
        <v>1094086.8605928773</v>
      </c>
      <c r="AB2" s="5">
        <v>30.831632653061199</v>
      </c>
      <c r="AC2" s="5">
        <f>J2*C2</f>
        <v>125.67723086911656</v>
      </c>
      <c r="AD2" s="5">
        <f>K2*C2</f>
        <v>77.805859831260051</v>
      </c>
      <c r="AE2" s="5">
        <f>L2*C2</f>
        <v>657.77532591485419</v>
      </c>
      <c r="AF2" s="5">
        <f>M2*C2</f>
        <v>101102.97564972579</v>
      </c>
      <c r="AG2" s="5">
        <f t="shared" ref="AG2:AK3" si="0">N2*$C2</f>
        <v>120574.19315861978</v>
      </c>
      <c r="AH2" s="5">
        <f t="shared" si="0"/>
        <v>4717355.206267274</v>
      </c>
      <c r="AI2" s="5">
        <f t="shared" si="0"/>
        <v>35.752251160859089</v>
      </c>
      <c r="AJ2" s="5">
        <f t="shared" si="0"/>
        <v>1599.1393204301278</v>
      </c>
      <c r="AK2" s="5">
        <f t="shared" si="0"/>
        <v>5013077.512856801</v>
      </c>
    </row>
    <row r="3" spans="1:37" x14ac:dyDescent="0.25">
      <c r="A3" s="2">
        <v>0</v>
      </c>
      <c r="B3">
        <v>-200.65217391304299</v>
      </c>
      <c r="C3" s="5">
        <v>31582.1806020066</v>
      </c>
      <c r="D3" s="5">
        <v>0.14040690714423901</v>
      </c>
      <c r="E3" s="5">
        <v>19094.5193902842</v>
      </c>
      <c r="F3" s="5">
        <v>0.50658836570397503</v>
      </c>
      <c r="G3" s="5">
        <v>2.2794181895279E-2</v>
      </c>
      <c r="H3" s="5">
        <v>23.923136501731399</v>
      </c>
      <c r="I3" s="5">
        <v>30.4939581939799</v>
      </c>
      <c r="J3" s="5">
        <v>3.4251193717999401E-3</v>
      </c>
      <c r="K3" s="5">
        <v>2.0050696063634802E-3</v>
      </c>
      <c r="L3" s="5">
        <v>1.8241777087075198E-2</v>
      </c>
      <c r="M3" s="5">
        <v>2.8816680269519899</v>
      </c>
      <c r="N3" s="5">
        <v>3.1162569928763699</v>
      </c>
      <c r="O3" s="5">
        <v>110.423003135339</v>
      </c>
      <c r="P3" s="5">
        <v>1.1070979423629401E-3</v>
      </c>
      <c r="Q3" s="5">
        <v>4.40321327356809E-2</v>
      </c>
      <c r="R3" s="5">
        <v>105.2831276767</v>
      </c>
      <c r="V3" s="5">
        <v>31582.1806020066</v>
      </c>
      <c r="W3" s="5">
        <f>D3*C3</f>
        <v>4434.3562991985273</v>
      </c>
      <c r="X3" s="5">
        <v>19094.5193902842</v>
      </c>
      <c r="Y3" s="5">
        <f>F3*C3</f>
        <v>15999.165256538305</v>
      </c>
      <c r="Z3" s="5">
        <f>G3*C3</f>
        <v>719.88996929169048</v>
      </c>
      <c r="AA3" s="5">
        <f>H3*C3</f>
        <v>755544.8175641374</v>
      </c>
      <c r="AB3" s="5">
        <v>30.4939581939799</v>
      </c>
      <c r="AC3" s="5">
        <f>J3*C3</f>
        <v>108.1727385836171</v>
      </c>
      <c r="AD3" s="5">
        <f>K3*C3</f>
        <v>63.324470427765711</v>
      </c>
      <c r="AE3" s="5">
        <f>L3*C3</f>
        <v>576.11509846555475</v>
      </c>
      <c r="AF3" s="5">
        <f>M3*C3</f>
        <v>91009.360062225765</v>
      </c>
      <c r="AG3" s="5">
        <f t="shared" si="0"/>
        <v>98418.191151287509</v>
      </c>
      <c r="AH3" s="5">
        <f t="shared" si="0"/>
        <v>3487399.2276362171</v>
      </c>
      <c r="AI3" s="5">
        <f t="shared" si="0"/>
        <v>34.964567159816269</v>
      </c>
      <c r="AJ3" s="5">
        <f t="shared" si="0"/>
        <v>1390.6307683498012</v>
      </c>
      <c r="AK3" s="5">
        <f t="shared" si="0"/>
        <v>3325070.7526296591</v>
      </c>
    </row>
    <row r="4" spans="1:37" x14ac:dyDescent="0.25">
      <c r="A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V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5">
      <c r="A5" s="2">
        <v>1</v>
      </c>
      <c r="B5">
        <v>221.57223264540301</v>
      </c>
      <c r="C5" s="5">
        <v>52024.114446528998</v>
      </c>
      <c r="D5" s="5">
        <v>0.19618415437127301</v>
      </c>
      <c r="E5" s="5">
        <v>24430.417592114401</v>
      </c>
      <c r="F5" s="5">
        <v>0.87398599647865705</v>
      </c>
      <c r="G5" s="5">
        <v>3.1632274029230398E-2</v>
      </c>
      <c r="H5" s="5">
        <v>45.407688133056197</v>
      </c>
      <c r="I5" s="5">
        <v>27.620294559099399</v>
      </c>
      <c r="J5" s="5">
        <v>2.3580112725698999E-3</v>
      </c>
      <c r="K5" s="5">
        <v>3.19974667101738E-3</v>
      </c>
      <c r="L5" s="5">
        <v>7.3963570904514398E-3</v>
      </c>
      <c r="M5" s="5">
        <v>0.55701089556213002</v>
      </c>
      <c r="N5" s="5">
        <v>0.47605329911414901</v>
      </c>
      <c r="O5" s="5">
        <v>15.909738630711599</v>
      </c>
      <c r="P5" s="5">
        <v>4.0549687404610902E-4</v>
      </c>
      <c r="Q5" s="5">
        <v>5.56830046508218E-2</v>
      </c>
      <c r="R5" s="5">
        <v>161.07488383280801</v>
      </c>
      <c r="V5" s="5">
        <v>52024.114446528998</v>
      </c>
      <c r="W5" s="5">
        <f>D5*C5</f>
        <v>10206.306899606619</v>
      </c>
      <c r="X5" s="5">
        <v>24430.417592114401</v>
      </c>
      <c r="Y5" s="5">
        <f>F5*C5</f>
        <v>45468.347505469341</v>
      </c>
      <c r="Z5" s="5">
        <f>G5*C5</f>
        <v>1645.6410443006491</v>
      </c>
      <c r="AA5" s="5">
        <f>H5*C5</f>
        <v>2362294.7641864121</v>
      </c>
      <c r="AB5" s="5">
        <v>27.620294559099399</v>
      </c>
      <c r="AC5" s="5">
        <f>J5*C5</f>
        <v>122.67344831038196</v>
      </c>
      <c r="AD5" s="5">
        <f>K5*C5</f>
        <v>166.46398701290835</v>
      </c>
      <c r="AE5" s="5">
        <f>L5*C5</f>
        <v>384.78892776104192</v>
      </c>
      <c r="AF5" s="5">
        <f>M5*C5</f>
        <v>28977.998578687864</v>
      </c>
      <c r="AG5" s="5">
        <f t="shared" ref="AG5:AK6" si="1">N5*$C5</f>
        <v>24766.251315762191</v>
      </c>
      <c r="AH5" s="5">
        <f t="shared" si="1"/>
        <v>827690.06333850382</v>
      </c>
      <c r="AI5" s="5">
        <f t="shared" si="1"/>
        <v>21.095615783084529</v>
      </c>
      <c r="AJ5" s="5">
        <f t="shared" si="1"/>
        <v>2896.8590066809597</v>
      </c>
      <c r="AK5" s="5">
        <f t="shared" si="1"/>
        <v>8379778.1909793671</v>
      </c>
    </row>
    <row r="6" spans="1:37" x14ac:dyDescent="0.25">
      <c r="A6" s="2">
        <v>1</v>
      </c>
      <c r="B6">
        <v>-239.20964912280601</v>
      </c>
      <c r="C6" s="5">
        <v>48007.931578947297</v>
      </c>
      <c r="D6" s="5">
        <v>0.20874789325231</v>
      </c>
      <c r="E6" s="5">
        <v>24386.322391779799</v>
      </c>
      <c r="F6" s="5">
        <v>0.85236972477491402</v>
      </c>
      <c r="G6" s="5">
        <v>2.8343874185516399E-2</v>
      </c>
      <c r="H6" s="5">
        <v>39.925392782131702</v>
      </c>
      <c r="I6" s="5">
        <v>27.805197368420998</v>
      </c>
      <c r="J6" s="5">
        <v>2.5644673245530901E-3</v>
      </c>
      <c r="K6" s="5">
        <v>3.3146008846420098E-3</v>
      </c>
      <c r="L6" s="5">
        <v>9.5417987286535704E-3</v>
      </c>
      <c r="M6" s="5">
        <v>0.65434160925084905</v>
      </c>
      <c r="N6" s="5">
        <v>0.44302061283696997</v>
      </c>
      <c r="O6" s="5">
        <v>15.829618545622401</v>
      </c>
      <c r="P6" s="5">
        <v>4.8573554513878898E-4</v>
      </c>
      <c r="Q6" s="5">
        <v>5.7770352132888197E-2</v>
      </c>
      <c r="R6" s="5">
        <v>149.681533081814</v>
      </c>
      <c r="V6" s="5">
        <v>48007.931578947297</v>
      </c>
      <c r="W6" s="5">
        <f>D6*C6</f>
        <v>10021.554576506293</v>
      </c>
      <c r="X6" s="5">
        <v>24386.322391779799</v>
      </c>
      <c r="Y6" s="5">
        <f>F6*C6</f>
        <v>40920.507426960212</v>
      </c>
      <c r="Z6" s="5">
        <f>G6*C6</f>
        <v>1360.7307725805617</v>
      </c>
      <c r="AA6" s="5">
        <f>H6*C6</f>
        <v>1916735.5249471751</v>
      </c>
      <c r="AB6" s="5">
        <v>27.805197368420998</v>
      </c>
      <c r="AC6" s="5">
        <f>J6*C6</f>
        <v>123.11477185359078</v>
      </c>
      <c r="AD6" s="5">
        <f>K6*C6</f>
        <v>159.12713248141179</v>
      </c>
      <c r="AE6" s="5">
        <f>L6*C6</f>
        <v>458.08202050528689</v>
      </c>
      <c r="AF6" s="5">
        <f>M6*C6</f>
        <v>31413.58720617303</v>
      </c>
      <c r="AG6" s="5">
        <f t="shared" si="1"/>
        <v>21268.503269140554</v>
      </c>
      <c r="AH6" s="5">
        <f t="shared" si="1"/>
        <v>759947.24405907537</v>
      </c>
      <c r="AI6" s="5">
        <f t="shared" si="1"/>
        <v>23.319158816485647</v>
      </c>
      <c r="AJ6" s="5">
        <f t="shared" si="1"/>
        <v>2773.4351124873888</v>
      </c>
      <c r="AK6" s="5">
        <f t="shared" si="1"/>
        <v>7185900.798823663</v>
      </c>
    </row>
    <row r="7" spans="1:37" x14ac:dyDescent="0.25">
      <c r="A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5">
      <c r="A8" s="2">
        <v>2</v>
      </c>
      <c r="B8">
        <v>67.224299065420496</v>
      </c>
      <c r="C8" s="5">
        <v>13790.127725856601</v>
      </c>
      <c r="D8" s="5">
        <v>0.15143622707954499</v>
      </c>
      <c r="E8" s="5">
        <v>19210.228831246099</v>
      </c>
      <c r="F8" s="5">
        <v>0.562915404065223</v>
      </c>
      <c r="G8" s="5">
        <v>2.0445076590462699E-2</v>
      </c>
      <c r="H8" s="5">
        <v>27.180993998542601</v>
      </c>
      <c r="I8" s="5">
        <v>35.438037383177502</v>
      </c>
      <c r="J8" s="5">
        <v>3.9211032209132699E-3</v>
      </c>
      <c r="K8" s="5">
        <v>2.0464810196956498E-3</v>
      </c>
      <c r="L8" s="5">
        <v>3.4745621779695597E-2</v>
      </c>
      <c r="M8" s="5">
        <v>2.3748857876563099</v>
      </c>
      <c r="N8" s="5">
        <v>1.03400465670899</v>
      </c>
      <c r="O8" s="5">
        <v>95.847996428119203</v>
      </c>
      <c r="P8" s="5">
        <v>1.6466038302483E-3</v>
      </c>
      <c r="Q8" s="5">
        <v>4.42042485312205E-2</v>
      </c>
      <c r="R8" s="5">
        <v>87.960782523070307</v>
      </c>
      <c r="V8" s="5">
        <v>13790.127725856601</v>
      </c>
      <c r="W8" s="5">
        <f>D8*C8</f>
        <v>2088.3249137487496</v>
      </c>
      <c r="X8" s="5">
        <v>19210.228831246099</v>
      </c>
      <c r="Y8" s="5">
        <f>F8*C8</f>
        <v>7762.6753209116032</v>
      </c>
      <c r="Z8" s="5">
        <f>G8*C8</f>
        <v>281.9402175474014</v>
      </c>
      <c r="AA8" s="5">
        <f>H8*C8</f>
        <v>374829.37895564421</v>
      </c>
      <c r="AB8" s="5">
        <v>35.438037383177502</v>
      </c>
      <c r="AC8" s="5">
        <f>J8*C8</f>
        <v>54.072514242661704</v>
      </c>
      <c r="AD8" s="5">
        <f>K8*C8</f>
        <v>28.221234650144268</v>
      </c>
      <c r="AE8" s="5">
        <f>L8*C8</f>
        <v>479.14656225630722</v>
      </c>
      <c r="AF8" s="5">
        <f>M8*C8</f>
        <v>32749.978346102071</v>
      </c>
      <c r="AG8" s="5">
        <f t="shared" ref="AG8:AK9" si="2">N8*$C8</f>
        <v>14259.056285147479</v>
      </c>
      <c r="AH8" s="5">
        <f t="shared" si="2"/>
        <v>1321756.1130112109</v>
      </c>
      <c r="AI8" s="5">
        <f t="shared" si="2"/>
        <v>22.706877133008756</v>
      </c>
      <c r="AJ8" s="5">
        <f t="shared" si="2"/>
        <v>609.58223327103974</v>
      </c>
      <c r="AK8" s="5">
        <f t="shared" si="2"/>
        <v>1212990.4258594345</v>
      </c>
    </row>
    <row r="9" spans="1:37" x14ac:dyDescent="0.25">
      <c r="A9" s="2">
        <v>2</v>
      </c>
      <c r="B9">
        <v>-139.57658450704201</v>
      </c>
      <c r="C9" s="5">
        <v>14928.839788732301</v>
      </c>
      <c r="D9" s="5">
        <v>0.15311975672022099</v>
      </c>
      <c r="E9" s="5">
        <v>18516.434552711198</v>
      </c>
      <c r="F9" s="5">
        <v>0.55455098356093901</v>
      </c>
      <c r="G9" s="5">
        <v>1.9452883899082701E-2</v>
      </c>
      <c r="H9" s="5">
        <v>23.469186269948001</v>
      </c>
      <c r="I9" s="5">
        <v>32.179621478873202</v>
      </c>
      <c r="J9" s="5">
        <v>4.2843745114616201E-3</v>
      </c>
      <c r="K9" s="5">
        <v>2.1940354885989399E-3</v>
      </c>
      <c r="L9" s="5">
        <v>3.0909872934944699E-2</v>
      </c>
      <c r="M9" s="5">
        <v>2.7090969244804599</v>
      </c>
      <c r="N9" s="5">
        <v>0.92686318171579396</v>
      </c>
      <c r="O9" s="5">
        <v>85.720672327233302</v>
      </c>
      <c r="P9" s="5">
        <v>1.7400721167025099E-3</v>
      </c>
      <c r="Q9" s="5">
        <v>5.1273399432264097E-2</v>
      </c>
      <c r="R9" s="5">
        <v>66.1583763390434</v>
      </c>
      <c r="V9" s="5">
        <v>14928.839788732301</v>
      </c>
      <c r="W9" s="5">
        <f>D9*C9</f>
        <v>2285.9003165658451</v>
      </c>
      <c r="X9" s="5">
        <v>18516.434552711198</v>
      </c>
      <c r="Y9" s="5">
        <f>F9*C9</f>
        <v>8278.8027882651786</v>
      </c>
      <c r="Z9" s="5">
        <f>G9*C9</f>
        <v>290.40898715821578</v>
      </c>
      <c r="AA9" s="5">
        <f>H9*C9</f>
        <v>350367.72179596953</v>
      </c>
      <c r="AB9" s="5">
        <v>32.179621478873202</v>
      </c>
      <c r="AC9" s="5">
        <f>J9*C9</f>
        <v>63.960740676538748</v>
      </c>
      <c r="AD9" s="5">
        <f>K9*C9</f>
        <v>32.75440430008657</v>
      </c>
      <c r="AE9" s="5">
        <f>L9*C9</f>
        <v>461.44854093586207</v>
      </c>
      <c r="AF9" s="5">
        <f>M9*C9</f>
        <v>40443.673957716193</v>
      </c>
      <c r="AG9" s="5">
        <f t="shared" si="2"/>
        <v>13836.991945909762</v>
      </c>
      <c r="AH9" s="5">
        <f t="shared" si="2"/>
        <v>1279710.1837556844</v>
      </c>
      <c r="AI9" s="5">
        <f t="shared" si="2"/>
        <v>25.977257851092066</v>
      </c>
      <c r="AJ9" s="5">
        <f t="shared" si="2"/>
        <v>765.45236554794838</v>
      </c>
      <c r="AK9" s="5">
        <f t="shared" si="2"/>
        <v>987667.80104823667</v>
      </c>
    </row>
    <row r="10" spans="1:37" x14ac:dyDescent="0.25">
      <c r="A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5">
      <c r="A11" s="2">
        <v>3</v>
      </c>
      <c r="B11">
        <v>196.473170731707</v>
      </c>
      <c r="C11" s="5">
        <v>36476.658536585302</v>
      </c>
      <c r="D11" s="5">
        <v>0.15666204865781599</v>
      </c>
      <c r="E11" s="5">
        <v>20427.341848341399</v>
      </c>
      <c r="F11" s="5">
        <v>0.51046557853376595</v>
      </c>
      <c r="G11" s="5">
        <v>1.95720411048802E-2</v>
      </c>
      <c r="H11" s="5">
        <v>21.7952969306833</v>
      </c>
      <c r="I11" s="5">
        <v>28.859170731707302</v>
      </c>
      <c r="J11" s="5">
        <v>3.3232085790642499E-3</v>
      </c>
      <c r="K11" s="5">
        <v>2.2637529866715699E-3</v>
      </c>
      <c r="L11" s="5">
        <v>1.85080136411469E-2</v>
      </c>
      <c r="M11" s="5">
        <v>10.7090229693436</v>
      </c>
      <c r="N11" s="5">
        <v>1.3753977530831301</v>
      </c>
      <c r="O11" s="5">
        <v>141.753399713894</v>
      </c>
      <c r="P11" s="5">
        <v>1.01538335249657E-3</v>
      </c>
      <c r="Q11" s="5">
        <v>4.3261603894977199E-2</v>
      </c>
      <c r="R11" s="5">
        <v>141.51643023285101</v>
      </c>
      <c r="V11" s="5">
        <v>36476.658536585302</v>
      </c>
      <c r="W11" s="5">
        <f>D11*C11</f>
        <v>5714.5080545330657</v>
      </c>
      <c r="X11" s="5">
        <v>20427.341848341399</v>
      </c>
      <c r="Y11" s="5">
        <f>F11*C11</f>
        <v>18620.078602856647</v>
      </c>
      <c r="Z11" s="5">
        <f>G11*C11</f>
        <v>713.92266024672676</v>
      </c>
      <c r="AA11" s="5">
        <f>H11*C11</f>
        <v>795019.6038440204</v>
      </c>
      <c r="AB11" s="5">
        <v>28.859170731707302</v>
      </c>
      <c r="AC11" s="5">
        <f>J11*C11</f>
        <v>121.21954458437749</v>
      </c>
      <c r="AD11" s="5">
        <f>K11*C11</f>
        <v>82.574144705994001</v>
      </c>
      <c r="AE11" s="5">
        <f>L11*C11</f>
        <v>675.1104937785783</v>
      </c>
      <c r="AF11" s="5">
        <f>M11*C11</f>
        <v>390629.37411319534</v>
      </c>
      <c r="AG11" s="5">
        <f t="shared" ref="AG11:AK12" si="3">N11*$C11</f>
        <v>50169.914191199998</v>
      </c>
      <c r="AH11" s="5">
        <f t="shared" si="3"/>
        <v>5170690.3577637998</v>
      </c>
      <c r="AI11" s="5">
        <f t="shared" si="3"/>
        <v>37.037791832750614</v>
      </c>
      <c r="AJ11" s="5">
        <f t="shared" si="3"/>
        <v>1578.0387530220921</v>
      </c>
      <c r="AK11" s="5">
        <f t="shared" si="3"/>
        <v>5162046.5029202029</v>
      </c>
    </row>
    <row r="12" spans="1:37" x14ac:dyDescent="0.25">
      <c r="A12" s="2">
        <v>3</v>
      </c>
      <c r="B12">
        <v>-181.43923865300101</v>
      </c>
      <c r="C12" s="5">
        <v>26847.509516837399</v>
      </c>
      <c r="D12" s="5">
        <v>0.15896193296399899</v>
      </c>
      <c r="E12" s="5">
        <v>19258.341729677799</v>
      </c>
      <c r="F12" s="5">
        <v>0.53041533987770495</v>
      </c>
      <c r="G12" s="5">
        <v>1.87554885058532E-2</v>
      </c>
      <c r="H12" s="5">
        <v>21.062139208696699</v>
      </c>
      <c r="I12" s="5">
        <v>28.6174963396778</v>
      </c>
      <c r="J12" s="5">
        <v>3.6725401835481699E-3</v>
      </c>
      <c r="K12" s="5">
        <v>2.3901396281120202E-3</v>
      </c>
      <c r="L12" s="5">
        <v>1.8609188105633001E-2</v>
      </c>
      <c r="M12" s="5">
        <v>10.5052035364936</v>
      </c>
      <c r="N12" s="5">
        <v>1.1608667289496299</v>
      </c>
      <c r="O12" s="5">
        <v>149.83958558783999</v>
      </c>
      <c r="P12" s="5">
        <v>1.1915457962816099E-3</v>
      </c>
      <c r="Q12" s="5">
        <v>4.6896233349175899E-2</v>
      </c>
      <c r="R12" s="5">
        <v>128.53383121463301</v>
      </c>
      <c r="V12" s="5">
        <v>26847.509516837399</v>
      </c>
      <c r="W12" s="5">
        <f>D12*C12</f>
        <v>4267.7320080658319</v>
      </c>
      <c r="X12" s="5">
        <v>19258.341729677799</v>
      </c>
      <c r="Y12" s="5">
        <f>F12*C12</f>
        <v>14240.330885243227</v>
      </c>
      <c r="Z12" s="5">
        <f>G12*C12</f>
        <v>503.53815615382825</v>
      </c>
      <c r="AA12" s="5">
        <f>H12*C12</f>
        <v>565465.9828504388</v>
      </c>
      <c r="AB12" s="5">
        <v>28.6174963396778</v>
      </c>
      <c r="AC12" s="5">
        <f>J12*C12</f>
        <v>98.598557528777263</v>
      </c>
      <c r="AD12" s="5">
        <f>K12*C12</f>
        <v>64.169296412307659</v>
      </c>
      <c r="AE12" s="5">
        <f>L12*C12</f>
        <v>499.6103547665993</v>
      </c>
      <c r="AF12" s="5">
        <f>M12*C12</f>
        <v>282038.5519223258</v>
      </c>
      <c r="AG12" s="5">
        <f t="shared" si="3"/>
        <v>31166.38055325509</v>
      </c>
      <c r="AH12" s="5">
        <f t="shared" si="3"/>
        <v>4022819.7000685059</v>
      </c>
      <c r="AI12" s="5">
        <f t="shared" si="3"/>
        <v>31.990037105418118</v>
      </c>
      <c r="AJ12" s="5">
        <f t="shared" si="3"/>
        <v>1259.0470711458274</v>
      </c>
      <c r="AK12" s="5">
        <f t="shared" si="3"/>
        <v>3450813.2567704315</v>
      </c>
    </row>
    <row r="13" spans="1:37" x14ac:dyDescent="0.25">
      <c r="A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5">
      <c r="A14" s="2">
        <v>4</v>
      </c>
      <c r="B14">
        <v>225.29999999999899</v>
      </c>
      <c r="C14" s="5">
        <v>51806.327272727198</v>
      </c>
      <c r="D14" s="5">
        <v>0.220591251068708</v>
      </c>
      <c r="E14" s="5">
        <v>29031.0083701363</v>
      </c>
      <c r="F14" s="5">
        <v>0.73928579096666303</v>
      </c>
      <c r="G14" s="5">
        <v>2.4873178324701699E-2</v>
      </c>
      <c r="H14" s="5">
        <v>40.811164606518098</v>
      </c>
      <c r="I14" s="5">
        <v>27.965422727272699</v>
      </c>
      <c r="J14" s="5">
        <v>2.3801473206919799E-3</v>
      </c>
      <c r="K14" s="5">
        <v>2.5485874635714301E-3</v>
      </c>
      <c r="L14" s="5">
        <v>9.9426917108033797E-3</v>
      </c>
      <c r="M14" s="5">
        <v>0.95346087777365995</v>
      </c>
      <c r="N14" s="5">
        <v>0.73002219799011603</v>
      </c>
      <c r="O14" s="5">
        <v>33.303404343714</v>
      </c>
      <c r="P14" s="5">
        <v>5.0003400096708102E-4</v>
      </c>
      <c r="Q14" s="5">
        <v>5.62819624882279E-2</v>
      </c>
      <c r="R14" s="5">
        <v>488.99538470722098</v>
      </c>
      <c r="V14" s="5">
        <v>51806.327272727198</v>
      </c>
      <c r="W14" s="5">
        <f>D14*C14</f>
        <v>11428.022546365821</v>
      </c>
      <c r="X14" s="5">
        <v>29031.0083701363</v>
      </c>
      <c r="Y14" s="5">
        <f>F14*C14</f>
        <v>38299.681634895933</v>
      </c>
      <c r="Z14" s="5">
        <f>G14*C14</f>
        <v>1288.5880166024006</v>
      </c>
      <c r="AA14" s="5">
        <f>H14*C14</f>
        <v>2114276.5499864174</v>
      </c>
      <c r="AB14" s="5">
        <v>27.965422727272699</v>
      </c>
      <c r="AC14" s="5">
        <f>J14*C14</f>
        <v>123.30669105307349</v>
      </c>
      <c r="AD14" s="5">
        <f>K14*C14</f>
        <v>132.03295622095121</v>
      </c>
      <c r="AE14" s="5">
        <f>L14*C14</f>
        <v>515.09434074171179</v>
      </c>
      <c r="AF14" s="5">
        <f>M14*C14</f>
        <v>49395.306275683972</v>
      </c>
      <c r="AG14" s="5">
        <f t="shared" ref="AG14:AK15" si="4">N14*$C14</f>
        <v>37819.7689054316</v>
      </c>
      <c r="AH14" s="5">
        <f t="shared" si="4"/>
        <v>1725327.0647264121</v>
      </c>
      <c r="AI14" s="5">
        <f t="shared" si="4"/>
        <v>25.904925101591786</v>
      </c>
      <c r="AJ14" s="5">
        <f t="shared" si="4"/>
        <v>2915.7617682164901</v>
      </c>
      <c r="AK14" s="5">
        <f t="shared" si="4"/>
        <v>25333054.934995431</v>
      </c>
    </row>
    <row r="15" spans="1:37" x14ac:dyDescent="0.25">
      <c r="A15" s="2">
        <v>4</v>
      </c>
      <c r="B15">
        <v>-264.569282136894</v>
      </c>
      <c r="C15" s="5">
        <v>46114.836393989899</v>
      </c>
      <c r="D15" s="5">
        <v>0.23984961569982599</v>
      </c>
      <c r="E15" s="5">
        <v>28488.340148681102</v>
      </c>
      <c r="F15" s="5">
        <v>0.68399878993770102</v>
      </c>
      <c r="G15" s="5">
        <v>2.32974294823412E-2</v>
      </c>
      <c r="H15" s="5">
        <v>32.100419501179701</v>
      </c>
      <c r="I15" s="5">
        <v>27.1517512520868</v>
      </c>
      <c r="J15" s="5">
        <v>2.7021587629471799E-3</v>
      </c>
      <c r="K15" s="5">
        <v>2.4970380371228699E-3</v>
      </c>
      <c r="L15" s="5">
        <v>1.1312103764666501E-2</v>
      </c>
      <c r="M15" s="5">
        <v>1.12328092054002</v>
      </c>
      <c r="N15" s="5">
        <v>0.56865567678134799</v>
      </c>
      <c r="O15" s="5">
        <v>30.413169349860102</v>
      </c>
      <c r="P15" s="5">
        <v>6.27422348073935E-4</v>
      </c>
      <c r="Q15" s="5">
        <v>6.0249429325647898E-2</v>
      </c>
      <c r="R15" s="5">
        <v>485.27250043777798</v>
      </c>
      <c r="V15" s="5">
        <v>46114.836393989899</v>
      </c>
      <c r="W15" s="5">
        <f>D15*C15</f>
        <v>11060.625787158826</v>
      </c>
      <c r="X15" s="5">
        <v>28488.340148681102</v>
      </c>
      <c r="Y15" s="5">
        <f>F15*C15</f>
        <v>31542.492291664148</v>
      </c>
      <c r="Z15" s="5">
        <f>G15*C15</f>
        <v>1074.3571489786812</v>
      </c>
      <c r="AA15" s="5">
        <f>H15*C15</f>
        <v>1480305.5934753448</v>
      </c>
      <c r="AB15" s="5">
        <v>27.1517512520868</v>
      </c>
      <c r="AC15" s="5">
        <f>J15*C15</f>
        <v>124.60960926389534</v>
      </c>
      <c r="AD15" s="5">
        <f>K15*C15</f>
        <v>115.15050055149082</v>
      </c>
      <c r="AE15" s="5">
        <f>L15*C15</f>
        <v>521.65581437943285</v>
      </c>
      <c r="AF15" s="5">
        <f>M15*C15</f>
        <v>51799.915875193394</v>
      </c>
      <c r="AG15" s="5">
        <f t="shared" si="4"/>
        <v>26223.463499285463</v>
      </c>
      <c r="AH15" s="5">
        <f t="shared" si="4"/>
        <v>1402498.3287915068</v>
      </c>
      <c r="AI15" s="5">
        <f t="shared" si="4"/>
        <v>28.933478931362497</v>
      </c>
      <c r="AJ15" s="5">
        <f t="shared" si="4"/>
        <v>2778.3925761835098</v>
      </c>
      <c r="AK15" s="5">
        <f t="shared" si="4"/>
        <v>22378261.964190524</v>
      </c>
    </row>
    <row r="16" spans="1:37" x14ac:dyDescent="0.25">
      <c r="A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5">
      <c r="A17" s="2">
        <v>5</v>
      </c>
      <c r="B17">
        <v>148.77467105263099</v>
      </c>
      <c r="C17" s="5">
        <v>35588.633223684199</v>
      </c>
      <c r="D17" s="5">
        <v>0.14937642157545</v>
      </c>
      <c r="E17" s="5">
        <v>20804.770158470299</v>
      </c>
      <c r="F17" s="5">
        <v>0.50865507398930698</v>
      </c>
      <c r="G17" s="5">
        <v>1.94505538966302E-2</v>
      </c>
      <c r="H17" s="5">
        <v>22.093937846066801</v>
      </c>
      <c r="I17" s="5">
        <v>26.112401315789398</v>
      </c>
      <c r="J17" s="5">
        <v>2.5419234874131001E-3</v>
      </c>
      <c r="K17" s="5">
        <v>1.9804272645450901E-3</v>
      </c>
      <c r="L17" s="5">
        <v>1.39890981049398E-2</v>
      </c>
      <c r="M17" s="5">
        <v>1.72453018750617</v>
      </c>
      <c r="N17" s="5">
        <v>0.83180796945328594</v>
      </c>
      <c r="O17" s="5">
        <v>61.409776730088701</v>
      </c>
      <c r="P17" s="5">
        <v>8.0121633459783901E-4</v>
      </c>
      <c r="Q17" s="5">
        <v>4.5959695966722697E-2</v>
      </c>
      <c r="R17" s="5">
        <v>84.354130286406303</v>
      </c>
      <c r="V17" s="5">
        <v>35588.633223684199</v>
      </c>
      <c r="W17" s="5">
        <f>D17*C17</f>
        <v>5316.1026797151171</v>
      </c>
      <c r="X17" s="5">
        <v>20804.770158470299</v>
      </c>
      <c r="Y17" s="5">
        <f>F17*C17</f>
        <v>18102.338865571393</v>
      </c>
      <c r="Z17" s="5">
        <f>G17*C17</f>
        <v>692.21862862467367</v>
      </c>
      <c r="AA17" s="5">
        <f>H17*C17</f>
        <v>786293.0504705467</v>
      </c>
      <c r="AB17" s="5">
        <v>26.112401315789398</v>
      </c>
      <c r="AC17" s="5">
        <f>J17*C17</f>
        <v>90.463582676213051</v>
      </c>
      <c r="AD17" s="5">
        <f>K17*C17</f>
        <v>70.480699544079414</v>
      </c>
      <c r="AE17" s="5">
        <f>L17*C17</f>
        <v>497.85288158683824</v>
      </c>
      <c r="AF17" s="5">
        <f>M17*C17</f>
        <v>61373.672326328422</v>
      </c>
      <c r="AG17" s="5">
        <f t="shared" ref="AG17:AK18" si="5">N17*$C17</f>
        <v>29602.908737410504</v>
      </c>
      <c r="AH17" s="5">
        <f t="shared" si="5"/>
        <v>2185490.0203954638</v>
      </c>
      <c r="AI17" s="5">
        <f t="shared" si="5"/>
        <v>28.514194264827129</v>
      </c>
      <c r="AJ17" s="5">
        <f t="shared" si="5"/>
        <v>1635.6427628317319</v>
      </c>
      <c r="AK17" s="5">
        <f t="shared" si="5"/>
        <v>3002048.203665785</v>
      </c>
    </row>
    <row r="18" spans="1:37" x14ac:dyDescent="0.25">
      <c r="A18" s="2">
        <v>5</v>
      </c>
      <c r="B18">
        <v>-204.614818024263</v>
      </c>
      <c r="C18" s="5">
        <v>29522.399913344801</v>
      </c>
      <c r="D18" s="5">
        <v>0.16093559519766101</v>
      </c>
      <c r="E18" s="5">
        <v>20449.2173397357</v>
      </c>
      <c r="F18" s="5">
        <v>0.52349998223152505</v>
      </c>
      <c r="G18" s="5">
        <v>1.8027522644776299E-2</v>
      </c>
      <c r="H18" s="5">
        <v>20.231381264018701</v>
      </c>
      <c r="I18" s="5">
        <v>26.798019930675899</v>
      </c>
      <c r="J18" s="5">
        <v>2.8493069948863298E-3</v>
      </c>
      <c r="K18" s="5">
        <v>2.02349855196778E-3</v>
      </c>
      <c r="L18" s="5">
        <v>1.53937920221299E-2</v>
      </c>
      <c r="M18" s="5">
        <v>1.93694164419835</v>
      </c>
      <c r="N18" s="5">
        <v>0.74246331278468902</v>
      </c>
      <c r="O18" s="5">
        <v>54.489950213812698</v>
      </c>
      <c r="P18" s="5">
        <v>9.7069052066609202E-4</v>
      </c>
      <c r="Q18" s="5">
        <v>5.1523349088738797E-2</v>
      </c>
      <c r="R18" s="5">
        <v>72.877972830000203</v>
      </c>
      <c r="V18" s="5">
        <v>29522.399913344801</v>
      </c>
      <c r="W18" s="5">
        <f>D18*C18</f>
        <v>4751.2050017175216</v>
      </c>
      <c r="X18" s="5">
        <v>20449.2173397357</v>
      </c>
      <c r="Y18" s="5">
        <f>F18*C18</f>
        <v>15454.97583006798</v>
      </c>
      <c r="Z18" s="5">
        <f>G18*C18</f>
        <v>532.21573296596523</v>
      </c>
      <c r="AA18" s="5">
        <f>H18*C18</f>
        <v>597278.92847571138</v>
      </c>
      <c r="AB18" s="5">
        <v>26.798019930675899</v>
      </c>
      <c r="AC18" s="5">
        <f>J18*C18</f>
        <v>84.118380578924913</v>
      </c>
      <c r="AD18" s="5">
        <f>K18*C18</f>
        <v>59.738533475266919</v>
      </c>
      <c r="AE18" s="5">
        <f>L18*C18</f>
        <v>454.46168426017567</v>
      </c>
      <c r="AF18" s="5">
        <f>M18*C18</f>
        <v>57183.165828835306</v>
      </c>
      <c r="AG18" s="5">
        <f t="shared" si="5"/>
        <v>21919.298841016396</v>
      </c>
      <c r="AH18" s="5">
        <f t="shared" si="5"/>
        <v>1608674.1014704264</v>
      </c>
      <c r="AI18" s="5">
        <f t="shared" si="5"/>
        <v>28.657113743197254</v>
      </c>
      <c r="AJ18" s="5">
        <f t="shared" si="5"/>
        <v>1521.0929166726162</v>
      </c>
      <c r="AK18" s="5">
        <f t="shared" si="5"/>
        <v>2151532.6587611428</v>
      </c>
    </row>
    <row r="23" spans="1:37" x14ac:dyDescent="0.25">
      <c r="H23" s="34" t="s">
        <v>20</v>
      </c>
      <c r="AA23" s="34" t="s">
        <v>20</v>
      </c>
    </row>
    <row r="24" spans="1:3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V24" s="35" t="s">
        <v>2</v>
      </c>
      <c r="W24" s="35" t="s">
        <v>3</v>
      </c>
      <c r="X24" s="35" t="s">
        <v>4</v>
      </c>
      <c r="Y24" s="35" t="s">
        <v>5</v>
      </c>
      <c r="Z24" s="35" t="s">
        <v>6</v>
      </c>
      <c r="AA24" s="35" t="s">
        <v>7</v>
      </c>
      <c r="AB24" s="35" t="s">
        <v>8</v>
      </c>
      <c r="AC24" s="35" t="s">
        <v>9</v>
      </c>
      <c r="AD24" s="35" t="s">
        <v>10</v>
      </c>
      <c r="AE24" s="35" t="s">
        <v>11</v>
      </c>
      <c r="AF24" s="35" t="s">
        <v>12</v>
      </c>
      <c r="AG24" s="35" t="s">
        <v>13</v>
      </c>
      <c r="AH24" s="35" t="s">
        <v>14</v>
      </c>
      <c r="AI24" s="35" t="s">
        <v>15</v>
      </c>
      <c r="AJ24" s="35" t="s">
        <v>16</v>
      </c>
      <c r="AK24" s="35" t="s">
        <v>17</v>
      </c>
    </row>
    <row r="25" spans="1:37" x14ac:dyDescent="0.25">
      <c r="A25" s="2">
        <v>0</v>
      </c>
      <c r="B25" s="2"/>
      <c r="C25" s="15">
        <f t="shared" ref="C25:R25" si="6">(C2/C3)-1</f>
        <v>0.22909919179535332</v>
      </c>
      <c r="D25" s="15">
        <f t="shared" si="6"/>
        <v>3.6382550652092949E-2</v>
      </c>
      <c r="E25" s="15">
        <f t="shared" si="6"/>
        <v>9.0125200727525945E-2</v>
      </c>
      <c r="F25" s="15">
        <f t="shared" si="6"/>
        <v>2.9189878384101586E-3</v>
      </c>
      <c r="G25" s="15">
        <f t="shared" si="6"/>
        <v>-4.3042958042078805E-3</v>
      </c>
      <c r="H25" s="15">
        <f t="shared" si="6"/>
        <v>0.17816098881314479</v>
      </c>
      <c r="I25" s="15">
        <f t="shared" si="6"/>
        <v>1.1073487309625873E-2</v>
      </c>
      <c r="J25" s="15">
        <f t="shared" ref="J25" si="7">(J2/J3)-1</f>
        <v>-5.4738771003485787E-2</v>
      </c>
      <c r="K25" s="15">
        <f t="shared" si="6"/>
        <v>-3.3656559926331653E-4</v>
      </c>
      <c r="L25" s="15">
        <f t="shared" si="6"/>
        <v>-7.1073423335624941E-2</v>
      </c>
      <c r="M25" s="15">
        <f t="shared" si="6"/>
        <v>-9.6161276220158576E-2</v>
      </c>
      <c r="N25" s="15">
        <f t="shared" si="6"/>
        <v>-3.2366694132117679E-3</v>
      </c>
      <c r="O25" s="15">
        <f t="shared" si="6"/>
        <v>0.10055050838750135</v>
      </c>
      <c r="P25" s="15">
        <f t="shared" ref="P25:Q25" si="8">(P2/P3)-1</f>
        <v>-0.16806709282402021</v>
      </c>
      <c r="Q25" s="15">
        <f t="shared" si="8"/>
        <v>-6.4405769844172123E-2</v>
      </c>
      <c r="R25" s="15">
        <f t="shared" si="6"/>
        <v>0.22663851188633211</v>
      </c>
      <c r="T25" s="2">
        <v>0</v>
      </c>
      <c r="U25" s="2"/>
      <c r="V25" s="15">
        <f t="shared" ref="V25:AK25" si="9">(V2/V3)-1</f>
        <v>0.22909919179535332</v>
      </c>
      <c r="W25" s="15">
        <f>(W2/W3)-1</f>
        <v>0.27381695539729423</v>
      </c>
      <c r="X25" s="15">
        <f t="shared" si="9"/>
        <v>9.0125200727525945E-2</v>
      </c>
      <c r="Y25" s="15">
        <f t="shared" si="9"/>
        <v>0.23268691738840364</v>
      </c>
      <c r="Z25" s="15">
        <f t="shared" si="9"/>
        <v>0.22380878530115345</v>
      </c>
      <c r="AA25" s="15">
        <f t="shared" si="9"/>
        <v>0.44807671915505054</v>
      </c>
      <c r="AB25" s="15">
        <f t="shared" si="9"/>
        <v>1.1073487309625873E-2</v>
      </c>
      <c r="AC25" s="15">
        <f t="shared" si="9"/>
        <v>0.16181981259509803</v>
      </c>
      <c r="AD25" s="15">
        <f t="shared" si="9"/>
        <v>0.22868551928931291</v>
      </c>
      <c r="AE25" s="15">
        <f t="shared" si="9"/>
        <v>0.14174290461540795</v>
      </c>
      <c r="AF25" s="15">
        <f t="shared" si="9"/>
        <v>0.11090744491114668</v>
      </c>
      <c r="AG25" s="15">
        <f t="shared" si="9"/>
        <v>0.22512100403546609</v>
      </c>
      <c r="AH25" s="15">
        <f t="shared" si="9"/>
        <v>0.35268574038904332</v>
      </c>
      <c r="AI25" s="15">
        <f t="shared" si="9"/>
        <v>2.252806383795547E-2</v>
      </c>
      <c r="AJ25" s="15">
        <f t="shared" si="9"/>
        <v>0.14993811213292396</v>
      </c>
      <c r="AK25" s="15">
        <f t="shared" si="9"/>
        <v>0.50766040358454578</v>
      </c>
    </row>
    <row r="26" spans="1:37" x14ac:dyDescent="0.25">
      <c r="A26" s="2">
        <f>A25+1</f>
        <v>1</v>
      </c>
      <c r="C26" s="15">
        <f>(C5/C6)-1</f>
        <v>8.36566528798941E-2</v>
      </c>
      <c r="D26" s="15">
        <f t="shared" ref="D26:R26" si="10">(D5/D6)-1</f>
        <v>-6.0186182889287454E-2</v>
      </c>
      <c r="E26" s="15">
        <f t="shared" si="10"/>
        <v>1.8081939386427326E-3</v>
      </c>
      <c r="F26" s="15">
        <f t="shared" si="10"/>
        <v>2.536020587715182E-2</v>
      </c>
      <c r="G26" s="15">
        <f t="shared" si="10"/>
        <v>0.11601800876587154</v>
      </c>
      <c r="H26" s="15">
        <f t="shared" si="10"/>
        <v>0.13731349822507077</v>
      </c>
      <c r="I26" s="15">
        <f t="shared" si="10"/>
        <v>-6.6499369478166814E-3</v>
      </c>
      <c r="J26" s="15">
        <f t="shared" ref="J26" si="11">(J5/J6)-1</f>
        <v>-8.0506407707561345E-2</v>
      </c>
      <c r="K26" s="15">
        <f t="shared" si="10"/>
        <v>-3.4650993474598879E-2</v>
      </c>
      <c r="L26" s="15">
        <f t="shared" si="10"/>
        <v>-0.22484666667296915</v>
      </c>
      <c r="M26" s="15">
        <f t="shared" si="10"/>
        <v>-0.1487460254898848</v>
      </c>
      <c r="N26" s="15">
        <f t="shared" si="10"/>
        <v>7.4562413847174547E-2</v>
      </c>
      <c r="O26" s="15">
        <f t="shared" si="10"/>
        <v>5.0614033975793227E-3</v>
      </c>
      <c r="P26" s="15">
        <f t="shared" ref="P26:Q26" si="12">(P5/P6)-1</f>
        <v>-0.1651900337451182</v>
      </c>
      <c r="Q26" s="15">
        <f t="shared" si="12"/>
        <v>-3.6131811647346468E-2</v>
      </c>
      <c r="R26" s="15">
        <f t="shared" si="10"/>
        <v>7.611727723797812E-2</v>
      </c>
      <c r="T26" s="2">
        <f>T25+1</f>
        <v>1</v>
      </c>
      <c r="V26" s="15">
        <f>(V5/V6)-1</f>
        <v>8.36566528798941E-2</v>
      </c>
      <c r="W26" s="15">
        <f t="shared" ref="W26:AK26" si="13">(W5/W6)-1</f>
        <v>1.8435495380471734E-2</v>
      </c>
      <c r="X26" s="15">
        <f t="shared" si="13"/>
        <v>1.8081939386427326E-3</v>
      </c>
      <c r="Y26" s="15">
        <f t="shared" si="13"/>
        <v>0.11113840869707325</v>
      </c>
      <c r="Z26" s="15">
        <f t="shared" si="13"/>
        <v>0.20938033993290861</v>
      </c>
      <c r="AA26" s="15">
        <f t="shared" si="13"/>
        <v>0.23245733876170349</v>
      </c>
      <c r="AB26" s="15">
        <f t="shared" si="13"/>
        <v>-6.6499369478166814E-3</v>
      </c>
      <c r="AC26" s="15">
        <f t="shared" si="13"/>
        <v>-3.5846514318659262E-3</v>
      </c>
      <c r="AD26" s="15">
        <f t="shared" si="13"/>
        <v>4.6106873272247162E-2</v>
      </c>
      <c r="AE26" s="15">
        <f t="shared" si="13"/>
        <v>-0.15999993333813689</v>
      </c>
      <c r="AF26" s="15">
        <f t="shared" si="13"/>
        <v>-7.7532967231661809E-2</v>
      </c>
      <c r="AG26" s="15">
        <f t="shared" si="13"/>
        <v>0.16445670870016893</v>
      </c>
      <c r="AH26" s="15">
        <f t="shared" si="13"/>
        <v>8.9141476344590131E-2</v>
      </c>
      <c r="AI26" s="15">
        <f t="shared" si="13"/>
        <v>-9.5352626177457434E-2</v>
      </c>
      <c r="AJ26" s="15">
        <f t="shared" si="13"/>
        <v>4.4502174807643735E-2</v>
      </c>
      <c r="AK26" s="15">
        <f t="shared" si="13"/>
        <v>0.16614164675793219</v>
      </c>
    </row>
    <row r="27" spans="1:37" x14ac:dyDescent="0.25">
      <c r="A27" s="2">
        <f>A26+1</f>
        <v>2</v>
      </c>
      <c r="C27" s="15">
        <f>(C8/C9)-1</f>
        <v>-7.6275991904954044E-2</v>
      </c>
      <c r="D27" s="15">
        <f t="shared" ref="D27:R27" si="14">(D8/D9)-1</f>
        <v>-1.0994855769997924E-2</v>
      </c>
      <c r="E27" s="15">
        <f t="shared" si="14"/>
        <v>3.746910759519384E-2</v>
      </c>
      <c r="F27" s="15">
        <f t="shared" si="14"/>
        <v>1.5083230852055429E-2</v>
      </c>
      <c r="G27" s="15">
        <f t="shared" si="14"/>
        <v>5.1004915082374147E-2</v>
      </c>
      <c r="H27" s="15">
        <f t="shared" si="14"/>
        <v>0.15815664360496062</v>
      </c>
      <c r="I27" s="15">
        <f t="shared" si="14"/>
        <v>0.1012571234389299</v>
      </c>
      <c r="J27" s="15">
        <f t="shared" ref="J27" si="15">(J8/J9)-1</f>
        <v>-8.4789807608210199E-2</v>
      </c>
      <c r="K27" s="15">
        <f t="shared" si="14"/>
        <v>-6.7252544304793771E-2</v>
      </c>
      <c r="L27" s="15">
        <f t="shared" si="14"/>
        <v>0.12409461704433111</v>
      </c>
      <c r="M27" s="15">
        <f t="shared" si="14"/>
        <v>-0.12336625308754645</v>
      </c>
      <c r="N27" s="15">
        <f t="shared" si="14"/>
        <v>0.11559578275065086</v>
      </c>
      <c r="O27" s="15">
        <f t="shared" si="14"/>
        <v>0.11814331159496128</v>
      </c>
      <c r="P27" s="15">
        <f t="shared" ref="P27:Q27" si="16">(P8/P9)-1</f>
        <v>-5.3715179708376248E-2</v>
      </c>
      <c r="Q27" s="15">
        <f t="shared" si="16"/>
        <v>-0.13787170305301211</v>
      </c>
      <c r="R27" s="15">
        <f t="shared" si="14"/>
        <v>0.32954868892633638</v>
      </c>
      <c r="T27" s="2">
        <f>T26+1</f>
        <v>2</v>
      </c>
      <c r="V27" s="15">
        <f>(V8/V9)-1</f>
        <v>-7.6275991904954044E-2</v>
      </c>
      <c r="W27" s="15">
        <f t="shared" ref="W27:AK27" si="17">(W8/W9)-1</f>
        <v>-8.643220414524333E-2</v>
      </c>
      <c r="X27" s="15">
        <f t="shared" si="17"/>
        <v>3.746910759519384E-2</v>
      </c>
      <c r="Y27" s="15">
        <f t="shared" si="17"/>
        <v>-6.2343249447270654E-2</v>
      </c>
      <c r="Z27" s="15">
        <f t="shared" si="17"/>
        <v>-2.9161527312515867E-2</v>
      </c>
      <c r="AA27" s="15">
        <f t="shared" si="17"/>
        <v>6.9817096832679892E-2</v>
      </c>
      <c r="AB27" s="15">
        <f t="shared" si="17"/>
        <v>0.1012571234389299</v>
      </c>
      <c r="AC27" s="15">
        <f t="shared" si="17"/>
        <v>-0.15459837283441769</v>
      </c>
      <c r="AD27" s="15">
        <f t="shared" si="17"/>
        <v>-0.13839878168476782</v>
      </c>
      <c r="AE27" s="15">
        <f t="shared" si="17"/>
        <v>3.8353185134255341E-2</v>
      </c>
      <c r="AF27" s="15">
        <f t="shared" si="17"/>
        <v>-0.19023236167065016</v>
      </c>
      <c r="AG27" s="15">
        <f t="shared" si="17"/>
        <v>3.0502607856361497E-2</v>
      </c>
      <c r="AH27" s="15">
        <f t="shared" si="17"/>
        <v>3.2855821411165387E-2</v>
      </c>
      <c r="AI27" s="15">
        <f t="shared" si="17"/>
        <v>-0.12589399300072102</v>
      </c>
      <c r="AJ27" s="15">
        <f t="shared" si="17"/>
        <v>-0.20363139405197228</v>
      </c>
      <c r="AK27" s="15">
        <f t="shared" si="17"/>
        <v>0.22813604389254905</v>
      </c>
    </row>
    <row r="28" spans="1:37" x14ac:dyDescent="0.25">
      <c r="A28" s="2">
        <f>A27+1</f>
        <v>3</v>
      </c>
      <c r="C28" s="15">
        <f>(C11/C12)-1</f>
        <v>0.35866079174714471</v>
      </c>
      <c r="D28" s="15">
        <f t="shared" ref="D28:R28" si="18">(D11/D12)-1</f>
        <v>-1.4468145066554139E-2</v>
      </c>
      <c r="E28" s="15">
        <f t="shared" si="18"/>
        <v>6.070097493711657E-2</v>
      </c>
      <c r="F28" s="15">
        <f t="shared" si="18"/>
        <v>-3.7611584439731116E-2</v>
      </c>
      <c r="G28" s="15">
        <f t="shared" si="18"/>
        <v>4.3536727863535463E-2</v>
      </c>
      <c r="H28" s="15">
        <f t="shared" si="18"/>
        <v>3.480927149526547E-2</v>
      </c>
      <c r="I28" s="15">
        <f t="shared" si="18"/>
        <v>8.4449872609724252E-3</v>
      </c>
      <c r="J28" s="15">
        <f t="shared" ref="J28" si="19">(J11/J12)-1</f>
        <v>-9.5119886243536844E-2</v>
      </c>
      <c r="K28" s="15">
        <f t="shared" si="18"/>
        <v>-5.2878350684593123E-2</v>
      </c>
      <c r="L28" s="15">
        <f t="shared" si="18"/>
        <v>-5.4368016439940714E-3</v>
      </c>
      <c r="M28" s="15">
        <f t="shared" si="18"/>
        <v>1.9401759532022389E-2</v>
      </c>
      <c r="N28" s="15">
        <f t="shared" si="18"/>
        <v>0.18480245732222089</v>
      </c>
      <c r="O28" s="15">
        <f t="shared" si="18"/>
        <v>-5.396561824582502E-2</v>
      </c>
      <c r="P28" s="15">
        <f t="shared" ref="P28:Q28" si="20">(P11/P12)-1</f>
        <v>-0.14784361988836692</v>
      </c>
      <c r="Q28" s="15">
        <f t="shared" si="20"/>
        <v>-7.7503654230315133E-2</v>
      </c>
      <c r="R28" s="15">
        <f t="shared" si="18"/>
        <v>0.10100530650594952</v>
      </c>
      <c r="T28" s="2">
        <f>T27+1</f>
        <v>3</v>
      </c>
      <c r="V28" s="15">
        <f>(V11/V12)-1</f>
        <v>0.35866079174714471</v>
      </c>
      <c r="W28" s="15">
        <f t="shared" ref="W28:AK28" si="21">(W11/W12)-1</f>
        <v>0.3390034903159076</v>
      </c>
      <c r="X28" s="15">
        <f t="shared" si="21"/>
        <v>6.070097493711657E-2</v>
      </c>
      <c r="Y28" s="15">
        <f t="shared" si="21"/>
        <v>0.30755940665339487</v>
      </c>
      <c r="Z28" s="15">
        <f t="shared" si="21"/>
        <v>0.41781243689629588</v>
      </c>
      <c r="AA28" s="15">
        <f t="shared" si="21"/>
        <v>0.40595478411704322</v>
      </c>
      <c r="AB28" s="15">
        <f t="shared" si="21"/>
        <v>8.4449872609724252E-3</v>
      </c>
      <c r="AC28" s="15">
        <f t="shared" si="21"/>
        <v>0.2294251317926026</v>
      </c>
      <c r="AD28" s="15">
        <f t="shared" si="21"/>
        <v>0.28681704993973245</v>
      </c>
      <c r="AE28" s="15">
        <f t="shared" si="21"/>
        <v>0.35127402252094364</v>
      </c>
      <c r="AF28" s="15">
        <f t="shared" si="21"/>
        <v>0.38502120171421028</v>
      </c>
      <c r="AG28" s="15">
        <f t="shared" si="21"/>
        <v>0.60974464472937107</v>
      </c>
      <c r="AH28" s="15">
        <f t="shared" si="21"/>
        <v>0.28533982213414788</v>
      </c>
      <c r="AI28" s="15">
        <f t="shared" si="21"/>
        <v>0.15779146209485218</v>
      </c>
      <c r="AJ28" s="15">
        <f t="shared" si="21"/>
        <v>0.25335961552728792</v>
      </c>
      <c r="AK28" s="15">
        <f t="shared" si="21"/>
        <v>0.49589274145518125</v>
      </c>
    </row>
    <row r="29" spans="1:37" x14ac:dyDescent="0.25">
      <c r="A29" s="2">
        <f>A28+1</f>
        <v>4</v>
      </c>
      <c r="C29" s="15">
        <f>(C14/C15)-1</f>
        <v>0.12341995166395225</v>
      </c>
      <c r="D29" s="15">
        <f t="shared" ref="D29:R29" si="22">(D14/D15)-1</f>
        <v>-8.0293497969244232E-2</v>
      </c>
      <c r="E29" s="15">
        <f t="shared" si="22"/>
        <v>1.9048783418865511E-2</v>
      </c>
      <c r="F29" s="15">
        <f t="shared" si="22"/>
        <v>8.0829091867249625E-2</v>
      </c>
      <c r="G29" s="15">
        <f t="shared" si="22"/>
        <v>6.7636167481690324E-2</v>
      </c>
      <c r="H29" s="15">
        <f t="shared" si="22"/>
        <v>0.27135922958945358</v>
      </c>
      <c r="I29" s="15">
        <f t="shared" si="22"/>
        <v>2.996755044017152E-2</v>
      </c>
      <c r="J29" s="15">
        <f t="shared" ref="J29" si="23">(J14/J15)-1</f>
        <v>-0.11916821715685932</v>
      </c>
      <c r="K29" s="15">
        <f t="shared" si="22"/>
        <v>2.064422955605294E-2</v>
      </c>
      <c r="L29" s="15">
        <f t="shared" si="22"/>
        <v>-0.12105723942707247</v>
      </c>
      <c r="M29" s="15">
        <f t="shared" si="22"/>
        <v>-0.15118216615369795</v>
      </c>
      <c r="N29" s="15">
        <f t="shared" si="22"/>
        <v>0.28376841698322575</v>
      </c>
      <c r="O29" s="15">
        <f t="shared" si="22"/>
        <v>9.5032351301696627E-2</v>
      </c>
      <c r="P29" s="15">
        <f t="shared" ref="P29:Q29" si="24">(P14/P15)-1</f>
        <v>-0.20303444322299247</v>
      </c>
      <c r="Q29" s="15">
        <f t="shared" si="24"/>
        <v>-6.5850695713246643E-2</v>
      </c>
      <c r="R29" s="15">
        <f t="shared" si="22"/>
        <v>7.6717396227572454E-3</v>
      </c>
      <c r="T29" s="2">
        <f>T28+1</f>
        <v>4</v>
      </c>
      <c r="V29" s="15">
        <f>(V14/V15)-1</f>
        <v>0.12341995166395225</v>
      </c>
      <c r="W29" s="15">
        <f t="shared" ref="W29:AK29" si="25">(W14/W15)-1</f>
        <v>3.3216634056414396E-2</v>
      </c>
      <c r="X29" s="15">
        <f t="shared" si="25"/>
        <v>1.9048783418865511E-2</v>
      </c>
      <c r="Y29" s="15">
        <f t="shared" si="25"/>
        <v>0.21422496614249886</v>
      </c>
      <c r="Z29" s="15">
        <f t="shared" si="25"/>
        <v>0.19940377166696766</v>
      </c>
      <c r="AA29" s="15">
        <f t="shared" si="25"/>
        <v>0.42827032425290334</v>
      </c>
      <c r="AB29" s="15">
        <f t="shared" si="25"/>
        <v>2.996755044017152E-2</v>
      </c>
      <c r="AC29" s="15">
        <f t="shared" si="25"/>
        <v>-1.0456001094286016E-2</v>
      </c>
      <c r="AD29" s="15">
        <f t="shared" si="25"/>
        <v>0.14661209103395256</v>
      </c>
      <c r="AE29" s="15">
        <f t="shared" si="25"/>
        <v>-1.2578166401780999E-2</v>
      </c>
      <c r="AF29" s="15">
        <f t="shared" si="25"/>
        <v>-4.6421110128886722E-2</v>
      </c>
      <c r="AG29" s="15">
        <f t="shared" si="25"/>
        <v>0.44221105295500385</v>
      </c>
      <c r="AH29" s="15">
        <f t="shared" si="25"/>
        <v>0.23018119116981595</v>
      </c>
      <c r="AI29" s="15">
        <f t="shared" si="25"/>
        <v>-0.10467299272773956</v>
      </c>
      <c r="AJ29" s="15">
        <f t="shared" si="25"/>
        <v>4.944196626873909E-2</v>
      </c>
      <c r="AK29" s="15">
        <f t="shared" si="25"/>
        <v>0.13203853702012869</v>
      </c>
    </row>
    <row r="30" spans="1:37" x14ac:dyDescent="0.25">
      <c r="A30" s="2">
        <f>A29+1</f>
        <v>5</v>
      </c>
      <c r="C30" s="15">
        <f>(C17/C18)-1</f>
        <v>0.20547900333798141</v>
      </c>
      <c r="D30" s="15">
        <f t="shared" ref="D30:R30" si="26">(D17/D18)-1</f>
        <v>-7.1824841533745465E-2</v>
      </c>
      <c r="E30" s="15">
        <f t="shared" si="26"/>
        <v>1.7387111341601758E-2</v>
      </c>
      <c r="F30" s="15">
        <f t="shared" si="26"/>
        <v>-2.8357036764239507E-2</v>
      </c>
      <c r="G30" s="15">
        <f t="shared" si="26"/>
        <v>7.8936594888496359E-2</v>
      </c>
      <c r="H30" s="15">
        <f t="shared" si="26"/>
        <v>9.2062749336874861E-2</v>
      </c>
      <c r="I30" s="15">
        <f t="shared" si="26"/>
        <v>-2.5584674414756536E-2</v>
      </c>
      <c r="J30" s="15">
        <f t="shared" ref="J30" si="27">(J17/J18)-1</f>
        <v>-0.1078800943615037</v>
      </c>
      <c r="K30" s="15">
        <f t="shared" si="26"/>
        <v>-2.128555386452069E-2</v>
      </c>
      <c r="L30" s="15">
        <f>(L17/L18)-1</f>
        <v>-9.125067528330455E-2</v>
      </c>
      <c r="M30" s="15">
        <f>(M17/M18)-1</f>
        <v>-0.10966332275853963</v>
      </c>
      <c r="N30" s="15">
        <f t="shared" si="26"/>
        <v>0.12033544975239274</v>
      </c>
      <c r="O30" s="15">
        <f t="shared" si="26"/>
        <v>0.12699271130040213</v>
      </c>
      <c r="P30" s="15">
        <f t="shared" ref="P30:Q30" si="28">(P17/P18)-1</f>
        <v>-0.17459136816537479</v>
      </c>
      <c r="Q30" s="15">
        <f t="shared" si="28"/>
        <v>-0.10798314202040338</v>
      </c>
      <c r="R30" s="15">
        <f t="shared" si="26"/>
        <v>0.15747086548601064</v>
      </c>
      <c r="T30" s="2">
        <f>T29+1</f>
        <v>5</v>
      </c>
      <c r="V30" s="15">
        <f>(V17/V18)-1</f>
        <v>0.20547900333798141</v>
      </c>
      <c r="W30" s="15">
        <f t="shared" ref="W30:AD30" si="29">(W17/W18)-1</f>
        <v>0.11889566495097337</v>
      </c>
      <c r="X30" s="15">
        <f t="shared" si="29"/>
        <v>1.7387111341601758E-2</v>
      </c>
      <c r="Y30" s="15">
        <f t="shared" si="29"/>
        <v>0.17129519092180745</v>
      </c>
      <c r="Z30" s="15">
        <f t="shared" si="29"/>
        <v>0.30063541107106007</v>
      </c>
      <c r="AA30" s="15">
        <f t="shared" si="29"/>
        <v>0.31645871465315167</v>
      </c>
      <c r="AB30" s="15">
        <f t="shared" si="29"/>
        <v>-2.5584674414756536E-2</v>
      </c>
      <c r="AC30" s="15">
        <f t="shared" si="29"/>
        <v>7.5431814707068501E-2</v>
      </c>
      <c r="AD30" s="15">
        <f t="shared" si="29"/>
        <v>0.17981971507988215</v>
      </c>
      <c r="AE30" s="15">
        <f>(AE17/AE18)-1</f>
        <v>9.5478230243545514E-2</v>
      </c>
      <c r="AF30" s="15">
        <f>(AF17/AF18)-1</f>
        <v>7.3282170316285589E-2</v>
      </c>
      <c r="AG30" s="15">
        <f t="shared" ref="AG30:AK30" si="30">(AG17/AG18)-1</f>
        <v>0.35054086137172358</v>
      </c>
      <c r="AH30" s="15">
        <f t="shared" si="30"/>
        <v>0.35856605038757849</v>
      </c>
      <c r="AI30" s="15">
        <f t="shared" si="30"/>
        <v>-4.9872251494291753E-3</v>
      </c>
      <c r="AJ30" s="15">
        <f t="shared" si="30"/>
        <v>7.5307592917921884E-2</v>
      </c>
      <c r="AK30" s="15">
        <f t="shared" si="30"/>
        <v>0.39530682531882699</v>
      </c>
    </row>
    <row r="31" spans="1:37" x14ac:dyDescent="0.25">
      <c r="A31" s="42" t="s">
        <v>26</v>
      </c>
      <c r="C31" s="47">
        <f>AVERAGE(C25:C30)</f>
        <v>0.15400659991989529</v>
      </c>
      <c r="D31" s="47">
        <f t="shared" ref="D31:R31" si="31">AVERAGE(D25:D30)</f>
        <v>-3.3564162096122709E-2</v>
      </c>
      <c r="E31" s="47">
        <f t="shared" si="31"/>
        <v>3.7756561993157724E-2</v>
      </c>
      <c r="F31" s="47">
        <f t="shared" si="31"/>
        <v>9.7038158718160683E-3</v>
      </c>
      <c r="G31" s="47">
        <f t="shared" si="31"/>
        <v>5.8804686379626658E-2</v>
      </c>
      <c r="H31" s="47">
        <f t="shared" si="31"/>
        <v>0.14531039684412836</v>
      </c>
      <c r="I31" s="47">
        <f t="shared" si="31"/>
        <v>1.9751422847854416E-2</v>
      </c>
      <c r="J31" s="47">
        <f t="shared" si="31"/>
        <v>-9.0367197346859537E-2</v>
      </c>
      <c r="K31" s="47">
        <f t="shared" si="31"/>
        <v>-2.5959963061952807E-2</v>
      </c>
      <c r="L31" s="47">
        <f t="shared" si="31"/>
        <v>-6.4928364886439008E-2</v>
      </c>
      <c r="M31" s="47">
        <f t="shared" si="31"/>
        <v>-0.10161954736296751</v>
      </c>
      <c r="N31" s="47">
        <f t="shared" si="31"/>
        <v>0.12930464187374216</v>
      </c>
      <c r="O31" s="47">
        <f t="shared" si="31"/>
        <v>6.530244462271928E-2</v>
      </c>
      <c r="P31" s="47">
        <f t="shared" si="31"/>
        <v>-0.15207362292570814</v>
      </c>
      <c r="Q31" s="47">
        <f t="shared" si="31"/>
        <v>-8.162446275141598E-2</v>
      </c>
      <c r="R31" s="47">
        <f t="shared" si="31"/>
        <v>0.14974206494422734</v>
      </c>
      <c r="T31" s="42" t="s">
        <v>26</v>
      </c>
      <c r="V31" s="47">
        <f>AVERAGE(V25:V30)</f>
        <v>0.15400659991989529</v>
      </c>
      <c r="W31" s="47">
        <f t="shared" ref="W31:AB31" si="32">AVERAGE(W25:W30)</f>
        <v>0.11615600599263633</v>
      </c>
      <c r="X31" s="47">
        <f t="shared" si="32"/>
        <v>3.7756561993157724E-2</v>
      </c>
      <c r="Y31" s="47">
        <f t="shared" si="32"/>
        <v>0.1624269400593179</v>
      </c>
      <c r="Z31" s="47">
        <f t="shared" si="32"/>
        <v>0.22031320292597831</v>
      </c>
      <c r="AA31" s="47">
        <f t="shared" si="32"/>
        <v>0.31683916296208869</v>
      </c>
      <c r="AB31" s="47">
        <f t="shared" si="32"/>
        <v>1.9751422847854416E-2</v>
      </c>
      <c r="AC31" s="47">
        <v>3.7582281853761536E-2</v>
      </c>
      <c r="AD31" s="47">
        <f t="shared" ref="AD31:AK31" si="33">AVERAGE(AD25:AD30)</f>
        <v>0.1249404111550599</v>
      </c>
      <c r="AE31" s="47">
        <f t="shared" si="33"/>
        <v>7.5711707129039088E-2</v>
      </c>
      <c r="AF31" s="47">
        <f t="shared" si="33"/>
        <v>4.2504062985073976E-2</v>
      </c>
      <c r="AG31" s="47">
        <f t="shared" si="33"/>
        <v>0.30376281327468252</v>
      </c>
      <c r="AH31" s="47">
        <f t="shared" si="33"/>
        <v>0.22479501697272353</v>
      </c>
      <c r="AI31" s="47">
        <f t="shared" si="33"/>
        <v>-2.5097885187089924E-2</v>
      </c>
      <c r="AJ31" s="47">
        <f t="shared" si="33"/>
        <v>6.1486344600424049E-2</v>
      </c>
      <c r="AK31" s="47">
        <f t="shared" si="33"/>
        <v>0.32086269967152731</v>
      </c>
    </row>
  </sheetData>
  <conditionalFormatting sqref="C2:C3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R6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G25 M25:O25 R25 K25 I2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G26 M26:O26 R26 K26 I26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G27 M27:O27 R27 K27 I27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G28 M28:O28 R28 K28 I28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G29 M29:O29 R29 K29 I29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G30 M30:O30 R30 K30 I3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3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30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30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8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3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3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3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:X6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:X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:X12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:X1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:X18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3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:Y6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8:Y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1:Y12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4:Y15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7:Y18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:Z6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8:Z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:Z12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4:Z1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7:Z18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5:AB6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B9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B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B15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7:AB18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:AA6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8:AA9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1:AA12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4:AA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7:AA1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5:AC6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8:AC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1:AC12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4:AC15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7:AC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:AD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8:AD9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1:AD12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4:AD1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7:AD1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5:AE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8:AE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1:AE1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4:AE1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7:AE1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:AF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:AF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F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F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:AF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5:AG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8:AG9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1:AG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4:AG1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:AG1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H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:AH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8:AH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H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H1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:AH18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5:AI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8:AI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I1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I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7:AI1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AJ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5:AJ6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8:AJ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1:AJ1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4:AJ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7:AJ1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8:AK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1:AK1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4:AK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7:AK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Z25 AF25:AH25 AK25 AD25 AB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Z26 AF26:AH26 AK26 AD26 AB2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Z27 AF27:AH27 AK27 AD27 AB2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:Z28 AF28:AH28 AK28 AD28 AB2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:Z29 AF29:AH29 AK29 AD29 AB2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Z30 AF30:AH30 AK30 AD30 AB30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:AE3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:AI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:AJ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:AC3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5:AA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AK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zoomScale="85" zoomScaleNormal="85" workbookViewId="0">
      <selection activeCell="B32" sqref="B32"/>
    </sheetView>
  </sheetViews>
  <sheetFormatPr defaultRowHeight="15" x14ac:dyDescent="0.25"/>
  <cols>
    <col min="3" max="3" width="9.140625" customWidth="1"/>
  </cols>
  <sheetData>
    <row r="2" spans="2:17" x14ac:dyDescent="0.25"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8</v>
      </c>
      <c r="I2" s="42" t="s">
        <v>9</v>
      </c>
      <c r="J2" s="42" t="s">
        <v>10</v>
      </c>
      <c r="K2" s="42" t="s">
        <v>11</v>
      </c>
      <c r="L2" s="42" t="s">
        <v>12</v>
      </c>
      <c r="M2" s="42" t="s">
        <v>13</v>
      </c>
      <c r="N2" s="42" t="s">
        <v>14</v>
      </c>
      <c r="O2" s="42" t="s">
        <v>15</v>
      </c>
      <c r="P2" s="42" t="s">
        <v>16</v>
      </c>
      <c r="Q2" s="42" t="s">
        <v>17</v>
      </c>
    </row>
    <row r="3" spans="2:17" x14ac:dyDescent="0.25">
      <c r="B3" s="2">
        <v>38817.632653061199</v>
      </c>
      <c r="C3" s="2">
        <v>5648.5582401918809</v>
      </c>
      <c r="D3" s="2">
        <v>20815.4167831292</v>
      </c>
      <c r="E3" s="2">
        <v>19721.961700869851</v>
      </c>
      <c r="F3" s="2">
        <v>881.00766886934832</v>
      </c>
      <c r="G3" s="2">
        <v>1094086.8605928773</v>
      </c>
      <c r="H3" s="2">
        <v>30.831632653061199</v>
      </c>
      <c r="I3" s="2">
        <v>125.67723086911656</v>
      </c>
      <c r="J3" s="2">
        <v>77.805859831260051</v>
      </c>
      <c r="K3" s="2">
        <v>657.77532591485419</v>
      </c>
      <c r="L3" s="2">
        <v>101102.97564972579</v>
      </c>
      <c r="M3" s="2">
        <v>120574.19315861978</v>
      </c>
      <c r="N3" s="2">
        <v>4717355.206267274</v>
      </c>
      <c r="O3" s="2">
        <v>35.752251160859089</v>
      </c>
      <c r="P3" s="2">
        <v>1599.1393204301278</v>
      </c>
      <c r="Q3" s="2">
        <v>5013077.512856801</v>
      </c>
    </row>
    <row r="4" spans="2:17" x14ac:dyDescent="0.25">
      <c r="B4" s="2">
        <v>31582.1806020066</v>
      </c>
      <c r="C4" s="2">
        <v>4434.3562991985273</v>
      </c>
      <c r="D4" s="2">
        <v>19094.5193902842</v>
      </c>
      <c r="E4" s="2">
        <v>15999.165256538305</v>
      </c>
      <c r="F4" s="2">
        <v>719.88996929169048</v>
      </c>
      <c r="G4" s="2">
        <v>755544.8175641374</v>
      </c>
      <c r="H4" s="2">
        <v>30.4939581939799</v>
      </c>
      <c r="I4" s="2">
        <v>108.1727385836171</v>
      </c>
      <c r="J4" s="2">
        <v>63.324470427765711</v>
      </c>
      <c r="K4" s="2">
        <v>576.11509846555475</v>
      </c>
      <c r="L4" s="2">
        <v>91009.360062225765</v>
      </c>
      <c r="M4" s="2">
        <v>98418.191151287509</v>
      </c>
      <c r="N4" s="2">
        <v>3487399.2276362171</v>
      </c>
      <c r="O4" s="2">
        <v>34.964567159816269</v>
      </c>
      <c r="P4" s="2">
        <v>1390.6307683498012</v>
      </c>
      <c r="Q4" s="2">
        <v>3325070.7526296591</v>
      </c>
    </row>
    <row r="5" spans="2:17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x14ac:dyDescent="0.25">
      <c r="B6" s="2">
        <v>52024.114446528998</v>
      </c>
      <c r="C6" s="2">
        <v>10206.306899606619</v>
      </c>
      <c r="D6" s="2">
        <v>24430.417592114401</v>
      </c>
      <c r="E6" s="2">
        <v>45468.347505469341</v>
      </c>
      <c r="F6" s="2">
        <v>1645.6410443006491</v>
      </c>
      <c r="G6" s="2">
        <v>2362294.7641864121</v>
      </c>
      <c r="H6" s="2">
        <v>27.620294559099399</v>
      </c>
      <c r="I6" s="2">
        <v>122.67344831038196</v>
      </c>
      <c r="J6" s="2">
        <v>166.46398701290835</v>
      </c>
      <c r="K6" s="2">
        <v>384.78892776104192</v>
      </c>
      <c r="L6" s="2">
        <v>28977.998578687864</v>
      </c>
      <c r="M6" s="2">
        <v>24766.251315762191</v>
      </c>
      <c r="N6" s="2">
        <v>827690.06333850382</v>
      </c>
      <c r="O6" s="2">
        <v>21.095615783084529</v>
      </c>
      <c r="P6" s="2">
        <v>2896.8590066809597</v>
      </c>
      <c r="Q6" s="2">
        <v>8379778.1909793671</v>
      </c>
    </row>
    <row r="7" spans="2:17" x14ac:dyDescent="0.25">
      <c r="B7" s="2">
        <v>48007.931578947297</v>
      </c>
      <c r="C7" s="2">
        <v>10021.554576506293</v>
      </c>
      <c r="D7" s="2">
        <v>24386.322391779799</v>
      </c>
      <c r="E7" s="2">
        <v>40920.507426960212</v>
      </c>
      <c r="F7" s="2">
        <v>1360.7307725805617</v>
      </c>
      <c r="G7" s="2">
        <v>1916735.5249471751</v>
      </c>
      <c r="H7" s="2">
        <v>27.805197368420998</v>
      </c>
      <c r="I7" s="2">
        <v>123.11477185359078</v>
      </c>
      <c r="J7" s="2">
        <v>159.12713248141179</v>
      </c>
      <c r="K7" s="2">
        <v>458.08202050528689</v>
      </c>
      <c r="L7" s="2">
        <v>31413.58720617303</v>
      </c>
      <c r="M7" s="2">
        <v>21268.503269140554</v>
      </c>
      <c r="N7" s="2">
        <v>759947.24405907537</v>
      </c>
      <c r="O7" s="2">
        <v>23.319158816485647</v>
      </c>
      <c r="P7" s="2">
        <v>2773.4351124873888</v>
      </c>
      <c r="Q7" s="2">
        <v>7185900.798823663</v>
      </c>
    </row>
    <row r="8" spans="2:17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x14ac:dyDescent="0.25">
      <c r="B9" s="2">
        <v>13790.127725856601</v>
      </c>
      <c r="C9" s="2">
        <v>2088.3249137487496</v>
      </c>
      <c r="D9" s="2">
        <v>19210.228831246099</v>
      </c>
      <c r="E9" s="2">
        <v>7762.6753209116032</v>
      </c>
      <c r="F9" s="2">
        <v>281.9402175474014</v>
      </c>
      <c r="G9" s="2">
        <v>374829.37895564421</v>
      </c>
      <c r="H9" s="2">
        <v>35.438037383177502</v>
      </c>
      <c r="I9" s="2">
        <v>54.072514242661704</v>
      </c>
      <c r="J9" s="2">
        <v>28.221234650144268</v>
      </c>
      <c r="K9" s="2">
        <v>479.14656225630722</v>
      </c>
      <c r="L9" s="2">
        <v>32749.978346102071</v>
      </c>
      <c r="M9" s="2">
        <v>14259.056285147479</v>
      </c>
      <c r="N9" s="2">
        <v>1321756.1130112109</v>
      </c>
      <c r="O9" s="2">
        <v>22.706877133008756</v>
      </c>
      <c r="P9" s="2">
        <v>609.58223327103974</v>
      </c>
      <c r="Q9" s="2">
        <v>1212990.4258594345</v>
      </c>
    </row>
    <row r="10" spans="2:17" x14ac:dyDescent="0.25">
      <c r="B10" s="2">
        <v>14928.839788732301</v>
      </c>
      <c r="C10" s="2">
        <v>2285.9003165658451</v>
      </c>
      <c r="D10" s="2">
        <v>18516.434552711198</v>
      </c>
      <c r="E10" s="2">
        <v>8278.8027882651786</v>
      </c>
      <c r="F10" s="2">
        <v>290.40898715821578</v>
      </c>
      <c r="G10" s="2">
        <v>350367.72179596953</v>
      </c>
      <c r="H10" s="2">
        <v>32.179621478873202</v>
      </c>
      <c r="I10" s="2">
        <v>63.960740676538748</v>
      </c>
      <c r="J10" s="2">
        <v>32.75440430008657</v>
      </c>
      <c r="K10" s="2">
        <v>461.44854093586207</v>
      </c>
      <c r="L10" s="2">
        <v>40443.673957716193</v>
      </c>
      <c r="M10" s="2">
        <v>13836.991945909762</v>
      </c>
      <c r="N10" s="2">
        <v>1279710.1837556844</v>
      </c>
      <c r="O10" s="2">
        <v>25.977257851092066</v>
      </c>
      <c r="P10" s="2">
        <v>765.45236554794838</v>
      </c>
      <c r="Q10" s="2">
        <v>987667.80104823667</v>
      </c>
    </row>
    <row r="11" spans="2:17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17" x14ac:dyDescent="0.25">
      <c r="B12" s="2">
        <v>36476.658536585302</v>
      </c>
      <c r="C12" s="2">
        <v>5714.5080545330657</v>
      </c>
      <c r="D12" s="2">
        <v>20427.341848341399</v>
      </c>
      <c r="E12" s="2">
        <v>18620.078602856647</v>
      </c>
      <c r="F12" s="2">
        <v>713.92266024672676</v>
      </c>
      <c r="G12" s="2">
        <v>795019.6038440204</v>
      </c>
      <c r="H12" s="2">
        <v>28.859170731707302</v>
      </c>
      <c r="I12" s="2">
        <v>121.21954458437749</v>
      </c>
      <c r="J12" s="2">
        <v>82.574144705994001</v>
      </c>
      <c r="K12" s="2">
        <v>675.1104937785783</v>
      </c>
      <c r="L12" s="2">
        <v>390629.37411319534</v>
      </c>
      <c r="M12" s="2">
        <v>50169.914191199998</v>
      </c>
      <c r="N12" s="2">
        <v>5170690.3577637998</v>
      </c>
      <c r="O12" s="2">
        <v>37.037791832750614</v>
      </c>
      <c r="P12" s="2">
        <v>1578.0387530220921</v>
      </c>
      <c r="Q12" s="2">
        <v>5162046.5029202029</v>
      </c>
    </row>
    <row r="13" spans="2:17" x14ac:dyDescent="0.25">
      <c r="B13" s="2">
        <v>26847.509516837399</v>
      </c>
      <c r="C13" s="2">
        <v>4267.7320080658319</v>
      </c>
      <c r="D13" s="2">
        <v>19258.341729677799</v>
      </c>
      <c r="E13" s="2">
        <v>14240.330885243227</v>
      </c>
      <c r="F13" s="2">
        <v>503.53815615382825</v>
      </c>
      <c r="G13" s="2">
        <v>565465.9828504388</v>
      </c>
      <c r="H13" s="2">
        <v>28.6174963396778</v>
      </c>
      <c r="I13" s="2">
        <v>98.598557528777263</v>
      </c>
      <c r="J13" s="2">
        <v>64.169296412307659</v>
      </c>
      <c r="K13" s="2">
        <v>499.6103547665993</v>
      </c>
      <c r="L13" s="2">
        <v>282038.5519223258</v>
      </c>
      <c r="M13" s="2">
        <v>31166.38055325509</v>
      </c>
      <c r="N13" s="2">
        <v>4022819.7000685059</v>
      </c>
      <c r="O13" s="2">
        <v>31.990037105418118</v>
      </c>
      <c r="P13" s="2">
        <v>1259.0470711458274</v>
      </c>
      <c r="Q13" s="2">
        <v>3450813.2567704315</v>
      </c>
    </row>
    <row r="14" spans="2:17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17" x14ac:dyDescent="0.25">
      <c r="B15" s="2">
        <v>51806.327272727198</v>
      </c>
      <c r="C15" s="2">
        <v>11428.022546365821</v>
      </c>
      <c r="D15" s="2">
        <v>29031.0083701363</v>
      </c>
      <c r="E15" s="2">
        <v>38299.681634895933</v>
      </c>
      <c r="F15" s="2">
        <v>1288.5880166024006</v>
      </c>
      <c r="G15" s="2">
        <v>2114276.5499864174</v>
      </c>
      <c r="H15" s="2">
        <v>27.965422727272699</v>
      </c>
      <c r="I15" s="2">
        <v>123.30669105307349</v>
      </c>
      <c r="J15" s="2">
        <v>132.03295622095121</v>
      </c>
      <c r="K15" s="2">
        <v>515.09434074171179</v>
      </c>
      <c r="L15" s="2">
        <v>49395.306275683972</v>
      </c>
      <c r="M15" s="2">
        <v>37819.7689054316</v>
      </c>
      <c r="N15" s="2">
        <v>1725327.0647264121</v>
      </c>
      <c r="O15" s="2">
        <v>25.904925101591786</v>
      </c>
      <c r="P15" s="2">
        <v>2915.7617682164901</v>
      </c>
      <c r="Q15" s="2">
        <v>25333054.934995431</v>
      </c>
    </row>
    <row r="16" spans="2:17" x14ac:dyDescent="0.25">
      <c r="B16" s="2">
        <v>46114.836393989899</v>
      </c>
      <c r="C16" s="2">
        <v>11060.625787158826</v>
      </c>
      <c r="D16" s="2">
        <v>28488.340148681102</v>
      </c>
      <c r="E16" s="2">
        <v>31542.492291664148</v>
      </c>
      <c r="F16" s="2">
        <v>1074.3571489786812</v>
      </c>
      <c r="G16" s="2">
        <v>1480305.5934753448</v>
      </c>
      <c r="H16" s="2">
        <v>27.1517512520868</v>
      </c>
      <c r="I16" s="2">
        <v>124.60960926389534</v>
      </c>
      <c r="J16" s="2">
        <v>115.15050055149082</v>
      </c>
      <c r="K16" s="2">
        <v>521.65581437943285</v>
      </c>
      <c r="L16" s="2">
        <v>51799.915875193394</v>
      </c>
      <c r="M16" s="2">
        <v>26223.463499285463</v>
      </c>
      <c r="N16" s="2">
        <v>1402498.3287915068</v>
      </c>
      <c r="O16" s="2">
        <v>28.933478931362497</v>
      </c>
      <c r="P16" s="2">
        <v>2778.3925761835098</v>
      </c>
      <c r="Q16" s="2">
        <v>22378261.964190524</v>
      </c>
    </row>
    <row r="17" spans="1:1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B18" s="2">
        <v>35588.633223684199</v>
      </c>
      <c r="C18" s="2">
        <v>5316.1026797151171</v>
      </c>
      <c r="D18" s="2">
        <v>20804.770158470299</v>
      </c>
      <c r="E18" s="2">
        <v>18102.338865571393</v>
      </c>
      <c r="F18" s="2">
        <v>692.21862862467367</v>
      </c>
      <c r="G18" s="2">
        <v>786293.0504705467</v>
      </c>
      <c r="H18" s="2">
        <v>26.112401315789398</v>
      </c>
      <c r="I18" s="2">
        <v>90.463582676213051</v>
      </c>
      <c r="J18" s="2">
        <v>70.480699544079414</v>
      </c>
      <c r="K18" s="2">
        <v>497.85288158683824</v>
      </c>
      <c r="L18" s="2">
        <v>61373.672326328422</v>
      </c>
      <c r="M18" s="2">
        <v>29602.908737410504</v>
      </c>
      <c r="N18" s="2">
        <v>2185490.0203954638</v>
      </c>
      <c r="O18" s="2">
        <v>28.514194264827129</v>
      </c>
      <c r="P18" s="2">
        <v>1635.6427628317319</v>
      </c>
      <c r="Q18" s="2">
        <v>3002048.203665785</v>
      </c>
    </row>
    <row r="19" spans="1:17" x14ac:dyDescent="0.25">
      <c r="B19" s="2">
        <v>29522.399913344801</v>
      </c>
      <c r="C19" s="2">
        <v>4751.2050017175216</v>
      </c>
      <c r="D19" s="2">
        <v>20449.2173397357</v>
      </c>
      <c r="E19" s="2">
        <v>15454.97583006798</v>
      </c>
      <c r="F19" s="2">
        <v>532.21573296596523</v>
      </c>
      <c r="G19" s="2">
        <v>597278.92847571138</v>
      </c>
      <c r="H19" s="2">
        <v>26.798019930675899</v>
      </c>
      <c r="I19" s="2">
        <v>84.118380578924913</v>
      </c>
      <c r="J19" s="2">
        <v>59.738533475266919</v>
      </c>
      <c r="K19" s="2">
        <v>454.46168426017567</v>
      </c>
      <c r="L19" s="2">
        <v>57183.165828835306</v>
      </c>
      <c r="M19" s="2">
        <v>21919.298841016396</v>
      </c>
      <c r="N19" s="2">
        <v>1608674.1014704264</v>
      </c>
      <c r="O19" s="2">
        <v>28.657113743197254</v>
      </c>
      <c r="P19" s="2">
        <v>1521.0929166726162</v>
      </c>
      <c r="Q19" s="2">
        <v>2151532.6587611428</v>
      </c>
    </row>
    <row r="21" spans="1:17" x14ac:dyDescent="0.25">
      <c r="A21" s="42"/>
      <c r="B21" s="42" t="s">
        <v>2</v>
      </c>
      <c r="C21" s="42" t="s">
        <v>3</v>
      </c>
      <c r="D21" s="42" t="s">
        <v>4</v>
      </c>
      <c r="E21" s="42" t="s">
        <v>5</v>
      </c>
      <c r="F21" s="42" t="s">
        <v>6</v>
      </c>
      <c r="G21" s="42" t="s">
        <v>7</v>
      </c>
      <c r="H21" s="42" t="s">
        <v>8</v>
      </c>
      <c r="I21" s="42" t="s">
        <v>9</v>
      </c>
      <c r="J21" s="42" t="s">
        <v>10</v>
      </c>
      <c r="K21" s="42" t="s">
        <v>11</v>
      </c>
      <c r="L21" s="42" t="s">
        <v>12</v>
      </c>
      <c r="M21" s="42" t="s">
        <v>13</v>
      </c>
      <c r="N21" s="42" t="s">
        <v>14</v>
      </c>
      <c r="O21" s="42" t="s">
        <v>15</v>
      </c>
      <c r="P21" s="42" t="s">
        <v>16</v>
      </c>
      <c r="Q21" s="42" t="s">
        <v>17</v>
      </c>
    </row>
    <row r="22" spans="1:17" x14ac:dyDescent="0.25">
      <c r="A22" s="42" t="s">
        <v>37</v>
      </c>
      <c r="B22">
        <f>AVERAGE(B3:B4)</f>
        <v>35199.906627533899</v>
      </c>
      <c r="C22">
        <f t="shared" ref="C22:Q22" si="0">AVERAGE(C3:C4)</f>
        <v>5041.4572696952036</v>
      </c>
      <c r="D22">
        <f t="shared" si="0"/>
        <v>19954.9680867067</v>
      </c>
      <c r="E22">
        <f t="shared" si="0"/>
        <v>17860.563478704076</v>
      </c>
      <c r="F22">
        <f t="shared" si="0"/>
        <v>800.44881908051934</v>
      </c>
      <c r="G22">
        <f t="shared" si="0"/>
        <v>924815.83907850739</v>
      </c>
      <c r="H22">
        <f t="shared" si="0"/>
        <v>30.662795423520549</v>
      </c>
      <c r="I22">
        <f t="shared" si="0"/>
        <v>116.92498472636683</v>
      </c>
      <c r="J22">
        <f t="shared" si="0"/>
        <v>70.565165129512877</v>
      </c>
      <c r="K22">
        <f t="shared" si="0"/>
        <v>616.94521219020453</v>
      </c>
      <c r="L22">
        <f t="shared" si="0"/>
        <v>96056.167855975771</v>
      </c>
      <c r="M22">
        <f t="shared" si="0"/>
        <v>109496.19215495363</v>
      </c>
      <c r="N22">
        <f t="shared" si="0"/>
        <v>4102377.2169517456</v>
      </c>
      <c r="O22">
        <f t="shared" si="0"/>
        <v>35.358409160337679</v>
      </c>
      <c r="P22">
        <f t="shared" si="0"/>
        <v>1494.8850443899646</v>
      </c>
      <c r="Q22">
        <f t="shared" si="0"/>
        <v>4169074.1327432301</v>
      </c>
    </row>
    <row r="23" spans="1:17" x14ac:dyDescent="0.25">
      <c r="A23" s="42" t="s">
        <v>38</v>
      </c>
      <c r="B23">
        <f t="shared" ref="B23:Q23" si="1">AVERAGE(B6:B7)</f>
        <v>50016.023012738151</v>
      </c>
      <c r="C23">
        <f t="shared" si="1"/>
        <v>10113.930738056457</v>
      </c>
      <c r="D23">
        <f t="shared" si="1"/>
        <v>24408.3699919471</v>
      </c>
      <c r="E23">
        <f t="shared" si="1"/>
        <v>43194.42746621478</v>
      </c>
      <c r="F23">
        <f t="shared" si="1"/>
        <v>1503.1859084406055</v>
      </c>
      <c r="G23">
        <f t="shared" si="1"/>
        <v>2139515.1445667935</v>
      </c>
      <c r="H23">
        <f t="shared" si="1"/>
        <v>27.712745963760199</v>
      </c>
      <c r="I23">
        <f t="shared" si="1"/>
        <v>122.89411008198637</v>
      </c>
      <c r="J23">
        <f t="shared" si="1"/>
        <v>162.79555974716007</v>
      </c>
      <c r="K23">
        <f t="shared" si="1"/>
        <v>421.4354741331644</v>
      </c>
      <c r="L23">
        <f t="shared" si="1"/>
        <v>30195.792892430447</v>
      </c>
      <c r="M23">
        <f t="shared" si="1"/>
        <v>23017.377292451372</v>
      </c>
      <c r="N23">
        <f t="shared" si="1"/>
        <v>793818.65369878965</v>
      </c>
      <c r="O23">
        <f t="shared" si="1"/>
        <v>22.20738729978509</v>
      </c>
      <c r="P23">
        <f t="shared" si="1"/>
        <v>2835.1470595841743</v>
      </c>
      <c r="Q23">
        <f t="shared" si="1"/>
        <v>7782839.4949015155</v>
      </c>
    </row>
    <row r="24" spans="1:17" x14ac:dyDescent="0.25">
      <c r="A24" s="42" t="s">
        <v>39</v>
      </c>
      <c r="B24">
        <f t="shared" ref="B24:Q24" si="2">AVERAGE(B9:B10)</f>
        <v>14359.483757294451</v>
      </c>
      <c r="C24">
        <f t="shared" si="2"/>
        <v>2187.1126151572971</v>
      </c>
      <c r="D24">
        <f t="shared" si="2"/>
        <v>18863.331691978648</v>
      </c>
      <c r="E24">
        <f t="shared" si="2"/>
        <v>8020.7390545883909</v>
      </c>
      <c r="F24">
        <f t="shared" si="2"/>
        <v>286.17460235280862</v>
      </c>
      <c r="G24">
        <f t="shared" si="2"/>
        <v>362598.55037580687</v>
      </c>
      <c r="H24">
        <f t="shared" si="2"/>
        <v>33.808829431025352</v>
      </c>
      <c r="I24">
        <f t="shared" si="2"/>
        <v>59.01662745960023</v>
      </c>
      <c r="J24">
        <f t="shared" si="2"/>
        <v>30.487819475115419</v>
      </c>
      <c r="K24">
        <f t="shared" si="2"/>
        <v>470.29755159608465</v>
      </c>
      <c r="L24">
        <f t="shared" si="2"/>
        <v>36596.826151909132</v>
      </c>
      <c r="M24">
        <f t="shared" si="2"/>
        <v>14048.02411552862</v>
      </c>
      <c r="N24">
        <f t="shared" si="2"/>
        <v>1300733.1483834477</v>
      </c>
      <c r="O24">
        <f t="shared" si="2"/>
        <v>24.342067492050411</v>
      </c>
      <c r="P24">
        <f t="shared" si="2"/>
        <v>687.51729940949406</v>
      </c>
      <c r="Q24">
        <f t="shared" si="2"/>
        <v>1100329.1134538357</v>
      </c>
    </row>
    <row r="25" spans="1:17" x14ac:dyDescent="0.25">
      <c r="A25" s="42" t="s">
        <v>40</v>
      </c>
      <c r="B25">
        <f t="shared" ref="B25:Q25" si="3">AVERAGE(B12:B13)</f>
        <v>31662.084026711353</v>
      </c>
      <c r="C25">
        <f t="shared" si="3"/>
        <v>4991.1200312994488</v>
      </c>
      <c r="D25">
        <f t="shared" si="3"/>
        <v>19842.841789009599</v>
      </c>
      <c r="E25">
        <f t="shared" si="3"/>
        <v>16430.204744049937</v>
      </c>
      <c r="F25">
        <f t="shared" si="3"/>
        <v>608.73040820027745</v>
      </c>
      <c r="G25">
        <f t="shared" si="3"/>
        <v>680242.7933472296</v>
      </c>
      <c r="H25">
        <f t="shared" si="3"/>
        <v>28.738333535692551</v>
      </c>
      <c r="I25">
        <f t="shared" si="3"/>
        <v>109.90905105657737</v>
      </c>
      <c r="J25">
        <f t="shared" si="3"/>
        <v>73.37172055915083</v>
      </c>
      <c r="K25">
        <f t="shared" si="3"/>
        <v>587.36042427258883</v>
      </c>
      <c r="L25">
        <f t="shared" si="3"/>
        <v>336333.96301776054</v>
      </c>
      <c r="M25">
        <f t="shared" si="3"/>
        <v>40668.14737222754</v>
      </c>
      <c r="N25">
        <f t="shared" si="3"/>
        <v>4596755.0289161531</v>
      </c>
      <c r="O25">
        <f t="shared" si="3"/>
        <v>34.513914469084369</v>
      </c>
      <c r="P25">
        <f t="shared" si="3"/>
        <v>1418.5429120839599</v>
      </c>
      <c r="Q25">
        <f t="shared" si="3"/>
        <v>4306429.8798453175</v>
      </c>
    </row>
    <row r="26" spans="1:17" x14ac:dyDescent="0.25">
      <c r="A26" s="42" t="s">
        <v>41</v>
      </c>
      <c r="B26">
        <f t="shared" ref="B26:Q26" si="4">AVERAGE(B15:B16)</f>
        <v>48960.581833358548</v>
      </c>
      <c r="C26">
        <f t="shared" si="4"/>
        <v>11244.324166762322</v>
      </c>
      <c r="D26">
        <f t="shared" si="4"/>
        <v>28759.674259408701</v>
      </c>
      <c r="E26">
        <f t="shared" si="4"/>
        <v>34921.086963280039</v>
      </c>
      <c r="F26">
        <f t="shared" si="4"/>
        <v>1181.4725827905409</v>
      </c>
      <c r="G26">
        <f t="shared" si="4"/>
        <v>1797291.071730881</v>
      </c>
      <c r="H26">
        <f t="shared" si="4"/>
        <v>27.55858698967975</v>
      </c>
      <c r="I26">
        <f t="shared" si="4"/>
        <v>123.95815015848441</v>
      </c>
      <c r="J26">
        <f t="shared" si="4"/>
        <v>123.59172838622101</v>
      </c>
      <c r="K26">
        <f t="shared" si="4"/>
        <v>518.37507756057232</v>
      </c>
      <c r="L26">
        <f t="shared" si="4"/>
        <v>50597.611075438683</v>
      </c>
      <c r="M26">
        <f t="shared" si="4"/>
        <v>32021.616202358531</v>
      </c>
      <c r="N26">
        <f t="shared" si="4"/>
        <v>1563912.6967589594</v>
      </c>
      <c r="O26">
        <f t="shared" si="4"/>
        <v>27.419202016477144</v>
      </c>
      <c r="P26">
        <f t="shared" si="4"/>
        <v>2847.0771721999999</v>
      </c>
      <c r="Q26">
        <f t="shared" si="4"/>
        <v>23855658.449592978</v>
      </c>
    </row>
    <row r="27" spans="1:17" x14ac:dyDescent="0.25">
      <c r="A27" s="42" t="s">
        <v>42</v>
      </c>
      <c r="B27">
        <f t="shared" ref="B27:Q27" si="5">AVERAGE(B18:B19)</f>
        <v>32555.5165685145</v>
      </c>
      <c r="C27">
        <f t="shared" si="5"/>
        <v>5033.6538407163189</v>
      </c>
      <c r="D27">
        <f t="shared" si="5"/>
        <v>20626.993749103</v>
      </c>
      <c r="E27">
        <f t="shared" si="5"/>
        <v>16778.657347819688</v>
      </c>
      <c r="F27">
        <f t="shared" si="5"/>
        <v>612.21718079531945</v>
      </c>
      <c r="G27">
        <f t="shared" si="5"/>
        <v>691785.98947312904</v>
      </c>
      <c r="H27">
        <f t="shared" si="5"/>
        <v>26.455210623232649</v>
      </c>
      <c r="I27">
        <f t="shared" si="5"/>
        <v>87.290981627568982</v>
      </c>
      <c r="J27">
        <f t="shared" si="5"/>
        <v>65.109616509673174</v>
      </c>
      <c r="K27">
        <f t="shared" si="5"/>
        <v>476.15728292350695</v>
      </c>
      <c r="L27">
        <f t="shared" si="5"/>
        <v>59278.419077581864</v>
      </c>
      <c r="M27">
        <f t="shared" si="5"/>
        <v>25761.103789213448</v>
      </c>
      <c r="N27">
        <f t="shared" si="5"/>
        <v>1897082.060932945</v>
      </c>
      <c r="O27">
        <f t="shared" si="5"/>
        <v>28.585654004012191</v>
      </c>
      <c r="P27">
        <f t="shared" si="5"/>
        <v>1578.3678397521739</v>
      </c>
      <c r="Q27">
        <f t="shared" si="5"/>
        <v>2576790.4312134637</v>
      </c>
    </row>
    <row r="29" spans="1:17" x14ac:dyDescent="0.25">
      <c r="A29" s="2" t="s">
        <v>36</v>
      </c>
      <c r="B29">
        <f>MAX(B22:B27)</f>
        <v>50016.023012738151</v>
      </c>
      <c r="C29">
        <f t="shared" ref="C29:Q29" si="6">MAX(C22:C27)</f>
        <v>11244.324166762322</v>
      </c>
      <c r="D29">
        <f t="shared" si="6"/>
        <v>28759.674259408701</v>
      </c>
      <c r="E29">
        <f t="shared" si="6"/>
        <v>43194.42746621478</v>
      </c>
      <c r="F29">
        <f t="shared" si="6"/>
        <v>1503.1859084406055</v>
      </c>
      <c r="G29">
        <f t="shared" si="6"/>
        <v>2139515.1445667935</v>
      </c>
      <c r="H29">
        <f t="shared" si="6"/>
        <v>33.808829431025352</v>
      </c>
      <c r="I29">
        <f t="shared" si="6"/>
        <v>123.95815015848441</v>
      </c>
      <c r="J29">
        <f t="shared" si="6"/>
        <v>162.79555974716007</v>
      </c>
      <c r="K29">
        <f t="shared" si="6"/>
        <v>616.94521219020453</v>
      </c>
      <c r="L29">
        <f t="shared" si="6"/>
        <v>336333.96301776054</v>
      </c>
      <c r="M29">
        <f t="shared" si="6"/>
        <v>109496.19215495363</v>
      </c>
      <c r="N29">
        <f t="shared" si="6"/>
        <v>4596755.0289161531</v>
      </c>
      <c r="O29">
        <f t="shared" si="6"/>
        <v>35.358409160337679</v>
      </c>
      <c r="P29">
        <f t="shared" si="6"/>
        <v>2847.0771721999999</v>
      </c>
      <c r="Q29">
        <f t="shared" si="6"/>
        <v>23855658.449592978</v>
      </c>
    </row>
    <row r="30" spans="1:17" x14ac:dyDescent="0.25">
      <c r="A30" s="2"/>
    </row>
    <row r="32" spans="1:17" x14ac:dyDescent="0.25">
      <c r="A32" s="2"/>
    </row>
    <row r="33" spans="1:17" x14ac:dyDescent="0.25">
      <c r="A33" s="42"/>
      <c r="B33" s="62" t="s">
        <v>2</v>
      </c>
      <c r="C33" s="62" t="s">
        <v>3</v>
      </c>
      <c r="D33" s="62" t="s">
        <v>4</v>
      </c>
      <c r="E33" s="62" t="s">
        <v>5</v>
      </c>
      <c r="F33" s="62" t="s">
        <v>6</v>
      </c>
      <c r="G33" s="62" t="s">
        <v>7</v>
      </c>
      <c r="H33" s="62" t="s">
        <v>8</v>
      </c>
      <c r="I33" s="62" t="s">
        <v>9</v>
      </c>
      <c r="J33" s="62" t="s">
        <v>10</v>
      </c>
      <c r="K33" s="62" t="s">
        <v>11</v>
      </c>
      <c r="L33" s="62" t="s">
        <v>12</v>
      </c>
      <c r="M33" s="62" t="s">
        <v>13</v>
      </c>
      <c r="N33" s="62" t="s">
        <v>14</v>
      </c>
      <c r="O33" s="62" t="s">
        <v>15</v>
      </c>
      <c r="P33" s="62" t="s">
        <v>16</v>
      </c>
      <c r="Q33" s="62" t="s">
        <v>17</v>
      </c>
    </row>
    <row r="34" spans="1:17" x14ac:dyDescent="0.25">
      <c r="A34" s="42" t="s">
        <v>37</v>
      </c>
      <c r="B34" s="2">
        <f>B22/B$29</f>
        <v>0.70377260140353692</v>
      </c>
      <c r="C34" s="2">
        <f t="shared" ref="C34:Q34" si="7">C22/C$29</f>
        <v>0.4483557388533414</v>
      </c>
      <c r="D34" s="2">
        <f t="shared" si="7"/>
        <v>0.69385236796200678</v>
      </c>
      <c r="E34" s="2">
        <f t="shared" si="7"/>
        <v>0.41349230737400106</v>
      </c>
      <c r="F34" s="2">
        <f t="shared" si="7"/>
        <v>0.53250154527519444</v>
      </c>
      <c r="G34" s="2">
        <f t="shared" si="7"/>
        <v>0.43225486925252077</v>
      </c>
      <c r="H34" s="2">
        <f t="shared" si="7"/>
        <v>0.90694637878773232</v>
      </c>
      <c r="I34" s="2">
        <f t="shared" si="7"/>
        <v>0.94326177485606666</v>
      </c>
      <c r="J34" s="2">
        <f t="shared" si="7"/>
        <v>0.43345878253134523</v>
      </c>
      <c r="K34" s="2">
        <f t="shared" si="7"/>
        <v>1</v>
      </c>
      <c r="L34" s="2">
        <f t="shared" si="7"/>
        <v>0.28559758578678957</v>
      </c>
      <c r="M34" s="2">
        <f t="shared" si="7"/>
        <v>1</v>
      </c>
      <c r="N34" s="2">
        <f t="shared" si="7"/>
        <v>0.89245069427139467</v>
      </c>
      <c r="O34" s="2">
        <f t="shared" si="7"/>
        <v>1</v>
      </c>
      <c r="P34" s="2">
        <f t="shared" si="7"/>
        <v>0.52505954492088236</v>
      </c>
      <c r="Q34" s="2">
        <f t="shared" si="7"/>
        <v>0.17476248419436782</v>
      </c>
    </row>
    <row r="35" spans="1:17" x14ac:dyDescent="0.25">
      <c r="A35" s="42" t="s">
        <v>38</v>
      </c>
      <c r="B35" s="2">
        <f t="shared" ref="B35:Q39" si="8">B23/B$29</f>
        <v>1</v>
      </c>
      <c r="C35" s="2">
        <f t="shared" si="8"/>
        <v>0.89946986480101188</v>
      </c>
      <c r="D35" s="2">
        <f t="shared" si="8"/>
        <v>0.84870119778779918</v>
      </c>
      <c r="E35" s="2">
        <f t="shared" si="8"/>
        <v>1</v>
      </c>
      <c r="F35" s="2">
        <f t="shared" si="8"/>
        <v>1</v>
      </c>
      <c r="G35" s="2">
        <f t="shared" si="8"/>
        <v>1</v>
      </c>
      <c r="H35" s="2">
        <f t="shared" si="8"/>
        <v>0.81968960269085922</v>
      </c>
      <c r="I35" s="2">
        <f t="shared" si="8"/>
        <v>0.99141613459754252</v>
      </c>
      <c r="J35" s="2">
        <f t="shared" si="8"/>
        <v>1</v>
      </c>
      <c r="K35" s="2">
        <f t="shared" si="8"/>
        <v>0.6831003236689932</v>
      </c>
      <c r="L35" s="2">
        <f t="shared" si="8"/>
        <v>8.9779196312790813E-2</v>
      </c>
      <c r="M35" s="2">
        <f t="shared" si="8"/>
        <v>0.21021166891245233</v>
      </c>
      <c r="N35" s="2">
        <f t="shared" si="8"/>
        <v>0.17269109376184449</v>
      </c>
      <c r="O35" s="2">
        <f t="shared" si="8"/>
        <v>0.62806522768268702</v>
      </c>
      <c r="P35" s="2">
        <f t="shared" si="8"/>
        <v>0.99580969819423371</v>
      </c>
      <c r="Q35" s="2">
        <f t="shared" si="8"/>
        <v>0.3262471044908134</v>
      </c>
    </row>
    <row r="36" spans="1:17" x14ac:dyDescent="0.25">
      <c r="A36" s="42" t="s">
        <v>39</v>
      </c>
      <c r="B36" s="2">
        <f t="shared" si="8"/>
        <v>0.28709767175285722</v>
      </c>
      <c r="C36" s="2">
        <f t="shared" si="8"/>
        <v>0.19450814319479476</v>
      </c>
      <c r="D36" s="2">
        <f t="shared" si="8"/>
        <v>0.65589517884777593</v>
      </c>
      <c r="E36" s="2">
        <f t="shared" si="8"/>
        <v>0.18568920865687921</v>
      </c>
      <c r="F36" s="2">
        <f t="shared" si="8"/>
        <v>0.19037871546419971</v>
      </c>
      <c r="G36" s="2">
        <f t="shared" si="8"/>
        <v>0.16947697299390951</v>
      </c>
      <c r="H36" s="2">
        <f t="shared" si="8"/>
        <v>1</v>
      </c>
      <c r="I36" s="2">
        <f t="shared" si="8"/>
        <v>0.47610122758483897</v>
      </c>
      <c r="J36" s="2">
        <f t="shared" si="8"/>
        <v>0.18727672623544803</v>
      </c>
      <c r="K36" s="2">
        <f t="shared" si="8"/>
        <v>0.76230035066888835</v>
      </c>
      <c r="L36" s="2">
        <f t="shared" si="8"/>
        <v>0.10881097413875086</v>
      </c>
      <c r="M36" s="2">
        <f t="shared" si="8"/>
        <v>0.12829691918097522</v>
      </c>
      <c r="N36" s="2">
        <f t="shared" si="8"/>
        <v>0.28296768920708426</v>
      </c>
      <c r="O36" s="2">
        <f t="shared" si="8"/>
        <v>0.68843785877548624</v>
      </c>
      <c r="P36" s="2">
        <f t="shared" si="8"/>
        <v>0.24148179266887737</v>
      </c>
      <c r="Q36" s="2">
        <f t="shared" si="8"/>
        <v>4.6124449500265605E-2</v>
      </c>
    </row>
    <row r="37" spans="1:17" x14ac:dyDescent="0.25">
      <c r="A37" s="42" t="s">
        <v>40</v>
      </c>
      <c r="B37" s="2">
        <f t="shared" si="8"/>
        <v>0.6330388167537353</v>
      </c>
      <c r="C37" s="2">
        <f t="shared" si="8"/>
        <v>0.44387905909480607</v>
      </c>
      <c r="D37" s="2">
        <f t="shared" si="8"/>
        <v>0.68995363473277282</v>
      </c>
      <c r="E37" s="2">
        <f t="shared" si="8"/>
        <v>0.38037787992215172</v>
      </c>
      <c r="F37" s="2">
        <f t="shared" si="8"/>
        <v>0.40496016146916258</v>
      </c>
      <c r="G37" s="2">
        <f t="shared" si="8"/>
        <v>0.31794249976434003</v>
      </c>
      <c r="H37" s="2">
        <f t="shared" si="8"/>
        <v>0.85002450600434698</v>
      </c>
      <c r="I37" s="2">
        <f t="shared" si="8"/>
        <v>0.88666256245398278</v>
      </c>
      <c r="J37" s="2">
        <f t="shared" si="8"/>
        <v>0.45069853669906856</v>
      </c>
      <c r="K37" s="2">
        <f t="shared" si="8"/>
        <v>0.95204632869653472</v>
      </c>
      <c r="L37" s="2">
        <f t="shared" si="8"/>
        <v>1</v>
      </c>
      <c r="M37" s="2">
        <f t="shared" si="8"/>
        <v>0.37141152191553817</v>
      </c>
      <c r="N37" s="2">
        <f t="shared" si="8"/>
        <v>1</v>
      </c>
      <c r="O37" s="2">
        <f t="shared" si="8"/>
        <v>0.97611615705265953</v>
      </c>
      <c r="P37" s="2">
        <f t="shared" si="8"/>
        <v>0.49824533241851682</v>
      </c>
      <c r="Q37" s="2">
        <f t="shared" si="8"/>
        <v>0.18052026897286472</v>
      </c>
    </row>
    <row r="38" spans="1:17" x14ac:dyDescent="0.25">
      <c r="A38" s="42" t="s">
        <v>41</v>
      </c>
      <c r="B38" s="2">
        <f t="shared" si="8"/>
        <v>0.97889793878432119</v>
      </c>
      <c r="C38" s="2">
        <f t="shared" si="8"/>
        <v>1</v>
      </c>
      <c r="D38" s="2">
        <f t="shared" si="8"/>
        <v>1</v>
      </c>
      <c r="E38" s="2">
        <f t="shared" si="8"/>
        <v>0.80846278123709669</v>
      </c>
      <c r="F38" s="2">
        <f t="shared" si="8"/>
        <v>0.78597901707061113</v>
      </c>
      <c r="G38" s="2">
        <f t="shared" si="8"/>
        <v>0.8400459684966588</v>
      </c>
      <c r="H38" s="2">
        <f t="shared" si="8"/>
        <v>0.81512987741569243</v>
      </c>
      <c r="I38" s="2">
        <f t="shared" si="8"/>
        <v>1</v>
      </c>
      <c r="J38" s="2">
        <f t="shared" si="8"/>
        <v>0.75918365696320556</v>
      </c>
      <c r="K38" s="2">
        <f t="shared" si="8"/>
        <v>0.84022870640376579</v>
      </c>
      <c r="L38" s="2">
        <f t="shared" si="8"/>
        <v>0.15043860162515557</v>
      </c>
      <c r="M38" s="2">
        <f t="shared" si="8"/>
        <v>0.29244502089207919</v>
      </c>
      <c r="N38" s="2">
        <f t="shared" si="8"/>
        <v>0.34022102263903042</v>
      </c>
      <c r="O38" s="2">
        <f t="shared" si="8"/>
        <v>0.77546480929447126</v>
      </c>
      <c r="P38" s="2">
        <f t="shared" si="8"/>
        <v>1</v>
      </c>
      <c r="Q38" s="2">
        <f t="shared" si="8"/>
        <v>1</v>
      </c>
    </row>
    <row r="39" spans="1:17" x14ac:dyDescent="0.25">
      <c r="A39" s="42" t="s">
        <v>42</v>
      </c>
      <c r="B39" s="2">
        <f t="shared" si="8"/>
        <v>0.65090174323182826</v>
      </c>
      <c r="C39" s="2">
        <f t="shared" si="8"/>
        <v>0.44766175059196139</v>
      </c>
      <c r="D39" s="2">
        <f t="shared" si="8"/>
        <v>0.71721931072828116</v>
      </c>
      <c r="E39" s="2">
        <f t="shared" si="8"/>
        <v>0.38844495301953907</v>
      </c>
      <c r="F39" s="2">
        <f t="shared" si="8"/>
        <v>0.40727974986835075</v>
      </c>
      <c r="G39" s="2">
        <f t="shared" si="8"/>
        <v>0.32333773903395346</v>
      </c>
      <c r="H39" s="2">
        <f t="shared" si="8"/>
        <v>0.78249413151688396</v>
      </c>
      <c r="I39" s="2">
        <f t="shared" si="8"/>
        <v>0.70419719490783539</v>
      </c>
      <c r="J39" s="2">
        <f t="shared" si="8"/>
        <v>0.39994712761696805</v>
      </c>
      <c r="K39" s="2">
        <f t="shared" si="8"/>
        <v>0.7717983274934751</v>
      </c>
      <c r="L39" s="2">
        <f t="shared" si="8"/>
        <v>0.17624868611455571</v>
      </c>
      <c r="M39" s="2">
        <f t="shared" si="8"/>
        <v>0.23526940327529927</v>
      </c>
      <c r="N39" s="2">
        <f t="shared" si="8"/>
        <v>0.41270027421501487</v>
      </c>
      <c r="O39" s="2">
        <f t="shared" si="8"/>
        <v>0.80845418905546695</v>
      </c>
      <c r="P39" s="2">
        <f t="shared" si="8"/>
        <v>0.55438182539061065</v>
      </c>
      <c r="Q39" s="2">
        <f t="shared" si="8"/>
        <v>0.10801590057378728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Анализ мун-районы</vt:lpstr>
      <vt:lpstr>Прогноз мун-районы</vt:lpstr>
      <vt:lpstr>Анализ поселения</vt:lpstr>
      <vt:lpstr>Прогноз поселения</vt:lpstr>
      <vt:lpstr>Анализ совместный</vt:lpstr>
      <vt:lpstr>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2025-05-17T15:59:46Z</dcterms:modified>
</cp:coreProperties>
</file>