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J8" i="1"/>
  <c r="J7" i="1"/>
  <c r="J6" i="1"/>
  <c r="J5" i="1"/>
  <c r="I8" i="1"/>
  <c r="I7" i="1"/>
  <c r="I6" i="1"/>
  <c r="I5" i="1"/>
  <c r="B3" i="1"/>
  <c r="B4" i="1" s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<sst xmlns="http://schemas.openxmlformats.org/spreadsheetml/2006/main" count="29" uniqueCount="22">
  <si>
    <t>name</t>
  </si>
  <si>
    <t>year</t>
  </si>
  <si>
    <t>popsize</t>
  </si>
  <si>
    <t>avgemployers</t>
  </si>
  <si>
    <t>unemployed</t>
  </si>
  <si>
    <t>avgsalary</t>
  </si>
  <si>
    <t>livarea</t>
  </si>
  <si>
    <t>beforeschool</t>
  </si>
  <si>
    <t>docsperpop</t>
  </si>
  <si>
    <t>bedsperpop</t>
  </si>
  <si>
    <t>cliniccap</t>
  </si>
  <si>
    <t>invests</t>
  </si>
  <si>
    <t>funds</t>
  </si>
  <si>
    <t>companies</t>
  </si>
  <si>
    <t>factoriescap</t>
  </si>
  <si>
    <t>conscap</t>
  </si>
  <si>
    <t>consnewareas</t>
  </si>
  <si>
    <t>consnewapt</t>
  </si>
  <si>
    <t>retailturnover</t>
  </si>
  <si>
    <t>foodservturnover</t>
  </si>
  <si>
    <t>saldo</t>
  </si>
  <si>
    <t>Горячий ключ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</si>
</sst>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zoomScale="85" zoomScaleNormal="85" workbookViewId="0">
      <selection activeCell="N16" sqref="N16"/>
    </sheetView>
  </sheetViews>
  <sheetFormatPr defaultRowHeight="15" x14ac:dyDescent="0.25"/>
  <cols>
    <col min="1" max="1" width="20.42578125" customWidth="1"/>
    <col min="3" max="3" width="12" customWidth="1"/>
    <col min="4" max="4" width="14.5703125" customWidth="1"/>
    <col min="5" max="5" width="14.7109375" customWidth="1"/>
    <col min="6" max="6" width="13.7109375" customWidth="1"/>
    <col min="8" max="8" width="13.5703125" customWidth="1"/>
    <col min="9" max="9" width="14.7109375" customWidth="1"/>
    <col min="10" max="10" width="12.5703125" customWidth="1"/>
    <col min="14" max="14" width="14.42578125" customWidth="1"/>
    <col min="15" max="15" width="14.140625" customWidth="1"/>
    <col min="17" max="17" width="13.7109375" customWidth="1"/>
    <col min="18" max="18" width="14.85546875" customWidth="1"/>
    <col min="19" max="19" width="15.140625" customWidth="1"/>
    <col min="20" max="20" width="18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 t="s">
        <v>21</v>
      </c>
      <c r="B2" s="2">
        <v>2010</v>
      </c>
      <c r="C2" s="2">
        <v>56.75</v>
      </c>
      <c r="D2" s="2"/>
      <c r="E2" s="2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>
        <v>646</v>
      </c>
    </row>
    <row r="3" spans="1:21" x14ac:dyDescent="0.25">
      <c r="A3" s="2" t="s">
        <v>21</v>
      </c>
      <c r="B3" s="2">
        <f>B2+1</f>
        <v>2011</v>
      </c>
      <c r="C3" s="2">
        <v>57.42</v>
      </c>
      <c r="D3" s="2"/>
      <c r="E3" s="2"/>
      <c r="F3" s="2"/>
      <c r="G3" s="2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>
        <v>934</v>
      </c>
    </row>
    <row r="4" spans="1:21" x14ac:dyDescent="0.25">
      <c r="A4" s="2" t="s">
        <v>21</v>
      </c>
      <c r="B4" s="2">
        <f t="shared" ref="B4:B12" si="0">B3+1</f>
        <v>2012</v>
      </c>
      <c r="C4" s="2">
        <v>58.33</v>
      </c>
      <c r="D4" s="2">
        <v>9259</v>
      </c>
      <c r="E4" s="2"/>
      <c r="F4" s="2"/>
      <c r="G4" s="2"/>
      <c r="H4" s="2"/>
      <c r="I4" s="3"/>
      <c r="J4" s="2"/>
      <c r="K4" s="2"/>
      <c r="L4" s="2"/>
      <c r="M4" s="2"/>
      <c r="N4" s="2"/>
      <c r="O4" s="2">
        <v>3587</v>
      </c>
      <c r="P4" s="2"/>
      <c r="Q4" s="2"/>
      <c r="R4" s="2"/>
      <c r="S4" s="2">
        <v>21262</v>
      </c>
      <c r="T4" s="2">
        <v>306</v>
      </c>
      <c r="U4" s="2">
        <v>959</v>
      </c>
    </row>
    <row r="5" spans="1:21" x14ac:dyDescent="0.25">
      <c r="A5" s="2" t="s">
        <v>21</v>
      </c>
      <c r="B5" s="2">
        <f t="shared" si="0"/>
        <v>2013</v>
      </c>
      <c r="C5" s="2">
        <v>59.3</v>
      </c>
      <c r="D5" s="2">
        <v>9375</v>
      </c>
      <c r="E5" s="2"/>
      <c r="F5" s="2"/>
      <c r="G5" s="2"/>
      <c r="H5" s="2"/>
      <c r="I5" s="3">
        <f>158/(C5/10)</f>
        <v>26.644182124789207</v>
      </c>
      <c r="J5" s="3">
        <f>263/(C5/10)</f>
        <v>44.350758853288369</v>
      </c>
      <c r="K5" s="3">
        <f>1445/(C5/10)</f>
        <v>243.67622259696461</v>
      </c>
      <c r="L5" s="2"/>
      <c r="M5" s="2"/>
      <c r="N5" s="2"/>
      <c r="O5" s="2">
        <v>4007</v>
      </c>
      <c r="P5" s="2"/>
      <c r="Q5" s="2"/>
      <c r="R5" s="2"/>
      <c r="S5" s="2">
        <v>24562</v>
      </c>
      <c r="T5" s="2">
        <v>329</v>
      </c>
      <c r="U5" s="2">
        <v>1172</v>
      </c>
    </row>
    <row r="6" spans="1:21" x14ac:dyDescent="0.25">
      <c r="A6" s="2" t="s">
        <v>21</v>
      </c>
      <c r="B6" s="2">
        <f t="shared" si="0"/>
        <v>2014</v>
      </c>
      <c r="C6" s="2">
        <v>60.44</v>
      </c>
      <c r="D6" s="2">
        <v>9863</v>
      </c>
      <c r="E6" s="2"/>
      <c r="F6" s="2"/>
      <c r="G6" s="2"/>
      <c r="H6" s="2"/>
      <c r="I6" s="3">
        <f>168/(C6/10)</f>
        <v>27.796161482461947</v>
      </c>
      <c r="J6" s="3">
        <f>229/(C6/10)</f>
        <v>37.888815354070154</v>
      </c>
      <c r="K6" s="3">
        <f>1450/(C6/10)</f>
        <v>239.90734612839182</v>
      </c>
      <c r="L6" s="2"/>
      <c r="M6" s="2"/>
      <c r="N6" s="2"/>
      <c r="O6" s="2">
        <v>3241</v>
      </c>
      <c r="P6" s="2"/>
      <c r="Q6" s="2"/>
      <c r="R6" s="2"/>
      <c r="S6" s="2">
        <v>28417</v>
      </c>
      <c r="T6" s="2">
        <v>364</v>
      </c>
      <c r="U6" s="2">
        <v>1399</v>
      </c>
    </row>
    <row r="7" spans="1:21" x14ac:dyDescent="0.25">
      <c r="A7" s="2" t="s">
        <v>21</v>
      </c>
      <c r="B7" s="2">
        <f t="shared" si="0"/>
        <v>2015</v>
      </c>
      <c r="C7" s="2">
        <v>61.9</v>
      </c>
      <c r="D7" s="2">
        <v>9796</v>
      </c>
      <c r="E7" s="2"/>
      <c r="F7" s="2"/>
      <c r="G7" s="2"/>
      <c r="H7" s="2"/>
      <c r="I7" s="3">
        <f>165/(C7/10)</f>
        <v>26.655896607431345</v>
      </c>
      <c r="J7" s="3">
        <f>278/(C7/10)</f>
        <v>44.911147011308564</v>
      </c>
      <c r="K7" s="3">
        <f>1450/(C7/10)</f>
        <v>234.24878836833605</v>
      </c>
      <c r="L7" s="2"/>
      <c r="M7" s="2"/>
      <c r="N7" s="2"/>
      <c r="O7" s="2">
        <v>3250</v>
      </c>
      <c r="P7" s="2"/>
      <c r="Q7" s="2"/>
      <c r="R7" s="2"/>
      <c r="S7" s="2">
        <v>25557</v>
      </c>
      <c r="T7" s="2">
        <v>361</v>
      </c>
      <c r="U7" s="2">
        <v>1582</v>
      </c>
    </row>
    <row r="8" spans="1:21" x14ac:dyDescent="0.25">
      <c r="A8" s="2" t="s">
        <v>21</v>
      </c>
      <c r="B8" s="2">
        <f t="shared" si="0"/>
        <v>2016</v>
      </c>
      <c r="C8" s="2">
        <v>63.61</v>
      </c>
      <c r="D8" s="2">
        <v>9596</v>
      </c>
      <c r="E8" s="2">
        <v>515</v>
      </c>
      <c r="F8" s="2">
        <v>28700</v>
      </c>
      <c r="G8" s="2"/>
      <c r="H8" s="2"/>
      <c r="I8" s="3">
        <f>154/(C8/10)</f>
        <v>24.210029869517374</v>
      </c>
      <c r="J8" s="3">
        <f>284/(C8/10)</f>
        <v>44.647068071058008</v>
      </c>
      <c r="K8" s="3">
        <f>1215/(C8/10)</f>
        <v>191.00770319132212</v>
      </c>
      <c r="L8" s="2"/>
      <c r="M8" s="2"/>
      <c r="N8" s="2"/>
      <c r="O8" s="2">
        <v>3294</v>
      </c>
      <c r="P8" s="2"/>
      <c r="Q8" s="2"/>
      <c r="R8" s="2"/>
      <c r="S8" s="2">
        <v>29655</v>
      </c>
      <c r="T8" s="2">
        <v>390</v>
      </c>
      <c r="U8" s="2">
        <v>1490</v>
      </c>
    </row>
    <row r="9" spans="1:21" x14ac:dyDescent="0.25">
      <c r="A9" s="2" t="s">
        <v>21</v>
      </c>
      <c r="B9" s="2">
        <f t="shared" si="0"/>
        <v>2017</v>
      </c>
      <c r="C9" s="2">
        <v>65.099999999999994</v>
      </c>
      <c r="D9" s="2">
        <v>8896</v>
      </c>
      <c r="E9" s="2">
        <v>510</v>
      </c>
      <c r="F9" s="2">
        <v>29940</v>
      </c>
      <c r="G9" s="2"/>
      <c r="H9" s="2"/>
      <c r="I9" s="3">
        <v>18.899999999999999</v>
      </c>
      <c r="J9" s="2">
        <v>34.700000000000003</v>
      </c>
      <c r="K9" s="3">
        <f>1099/(C9/10)</f>
        <v>168.81720430107526</v>
      </c>
      <c r="L9" s="2">
        <v>1737.7</v>
      </c>
      <c r="M9" s="2"/>
      <c r="N9" s="4">
        <v>2377</v>
      </c>
      <c r="O9" s="2">
        <v>3389</v>
      </c>
      <c r="P9" s="2">
        <v>471</v>
      </c>
      <c r="Q9" s="2">
        <v>80.5</v>
      </c>
      <c r="R9" s="2"/>
      <c r="S9" s="2">
        <v>34319</v>
      </c>
      <c r="T9" s="2">
        <v>429</v>
      </c>
      <c r="U9" s="2">
        <v>1028</v>
      </c>
    </row>
    <row r="10" spans="1:21" x14ac:dyDescent="0.25">
      <c r="B10" s="2"/>
    </row>
    <row r="11" spans="1:21" x14ac:dyDescent="0.25">
      <c r="B11" s="2"/>
    </row>
    <row r="12" spans="1:21" x14ac:dyDescent="0.25">
      <c r="B12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2024-05-31T08:55:37Z</dcterms:modified>
</cp:coreProperties>
</file>