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4" i="4" l="1"/>
  <c r="AA65" i="4"/>
  <c r="AA66" i="4"/>
  <c r="AA67" i="4"/>
  <c r="AA68" i="4"/>
  <c r="AA69" i="4"/>
  <c r="AA70" i="4"/>
  <c r="AA71" i="4"/>
  <c r="AA72" i="4"/>
  <c r="AA73" i="4"/>
  <c r="AA74" i="4"/>
  <c r="AA75" i="4"/>
  <c r="AA76" i="4"/>
  <c r="AA63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46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H125" i="5" l="1"/>
  <c r="H126" i="5"/>
  <c r="H132" i="5"/>
  <c r="H134" i="5"/>
  <c r="H141" i="5"/>
  <c r="N142" i="5"/>
  <c r="H144" i="5"/>
  <c r="G122" i="5"/>
  <c r="G124" i="5" s="1"/>
  <c r="H122" i="5"/>
  <c r="H124" i="5" s="1"/>
  <c r="I122" i="5"/>
  <c r="I124" i="5" s="1"/>
  <c r="J122" i="5"/>
  <c r="J124" i="5" s="1"/>
  <c r="K122" i="5"/>
  <c r="K124" i="5" s="1"/>
  <c r="L122" i="5"/>
  <c r="L127" i="5" s="1"/>
  <c r="M122" i="5"/>
  <c r="M124" i="5" s="1"/>
  <c r="N122" i="5"/>
  <c r="N131" i="5" s="1"/>
  <c r="O122" i="5"/>
  <c r="O124" i="5" s="1"/>
  <c r="Q122" i="5"/>
  <c r="Q124" i="5" s="1"/>
  <c r="R122" i="5"/>
  <c r="R124" i="5" s="1"/>
  <c r="T122" i="5"/>
  <c r="U122" i="5"/>
  <c r="V122" i="5"/>
  <c r="F122" i="5"/>
  <c r="F131" i="5" s="1"/>
  <c r="S110" i="5"/>
  <c r="S122" i="5" s="1"/>
  <c r="S124" i="5" s="1"/>
  <c r="P110" i="5"/>
  <c r="N139" i="5" l="1"/>
  <c r="H139" i="5"/>
  <c r="H135" i="5"/>
  <c r="H143" i="5"/>
  <c r="H129" i="5"/>
  <c r="H145" i="5"/>
  <c r="N143" i="5"/>
  <c r="L140" i="5"/>
  <c r="H136" i="5"/>
  <c r="N134" i="5"/>
  <c r="L131" i="5"/>
  <c r="H127" i="5"/>
  <c r="N125" i="5"/>
  <c r="N145" i="5"/>
  <c r="S136" i="5"/>
  <c r="N146" i="5"/>
  <c r="L143" i="5"/>
  <c r="H140" i="5"/>
  <c r="N138" i="5"/>
  <c r="L134" i="5"/>
  <c r="H131" i="5"/>
  <c r="N128" i="5"/>
  <c r="L125" i="5"/>
  <c r="L146" i="5"/>
  <c r="L144" i="5"/>
  <c r="F127" i="5"/>
  <c r="N141" i="5"/>
  <c r="L138" i="5"/>
  <c r="N132" i="5"/>
  <c r="L128" i="5"/>
  <c r="F125" i="5"/>
  <c r="H146" i="5"/>
  <c r="N144" i="5"/>
  <c r="L141" i="5"/>
  <c r="H138" i="5"/>
  <c r="N135" i="5"/>
  <c r="L132" i="5"/>
  <c r="H128" i="5"/>
  <c r="N126" i="5"/>
  <c r="L135" i="5"/>
  <c r="N129" i="5"/>
  <c r="L126" i="5"/>
  <c r="F133" i="5"/>
  <c r="L129" i="5"/>
  <c r="N124" i="5"/>
  <c r="L139" i="5"/>
  <c r="L142" i="5"/>
  <c r="L133" i="5"/>
  <c r="L124" i="5"/>
  <c r="F135" i="5"/>
  <c r="N133" i="5"/>
  <c r="F146" i="5"/>
  <c r="N136" i="5"/>
  <c r="N127" i="5"/>
  <c r="L145" i="5"/>
  <c r="H142" i="5"/>
  <c r="N140" i="5"/>
  <c r="L136" i="5"/>
  <c r="H133" i="5"/>
  <c r="P122" i="5"/>
  <c r="F141" i="5"/>
  <c r="F132" i="5"/>
  <c r="M146" i="5"/>
  <c r="M145" i="5"/>
  <c r="M144" i="5"/>
  <c r="M143" i="5"/>
  <c r="M142" i="5"/>
  <c r="M141" i="5"/>
  <c r="M140" i="5"/>
  <c r="M139" i="5"/>
  <c r="M138" i="5"/>
  <c r="M136" i="5"/>
  <c r="M135" i="5"/>
  <c r="M134" i="5"/>
  <c r="M133" i="5"/>
  <c r="M132" i="5"/>
  <c r="M131" i="5"/>
  <c r="M129" i="5"/>
  <c r="M128" i="5"/>
  <c r="M127" i="5"/>
  <c r="M126" i="5"/>
  <c r="M125" i="5"/>
  <c r="F140" i="5"/>
  <c r="F124" i="5"/>
  <c r="F139" i="5"/>
  <c r="F143" i="5"/>
  <c r="S146" i="5"/>
  <c r="K146" i="5"/>
  <c r="S145" i="5"/>
  <c r="K145" i="5"/>
  <c r="S144" i="5"/>
  <c r="K144" i="5"/>
  <c r="S143" i="5"/>
  <c r="K143" i="5"/>
  <c r="S142" i="5"/>
  <c r="K142" i="5"/>
  <c r="S141" i="5"/>
  <c r="K141" i="5"/>
  <c r="S140" i="5"/>
  <c r="K140" i="5"/>
  <c r="S139" i="5"/>
  <c r="K139" i="5"/>
  <c r="S138" i="5"/>
  <c r="K138" i="5"/>
  <c r="K136" i="5"/>
  <c r="S135" i="5"/>
  <c r="K135" i="5"/>
  <c r="S134" i="5"/>
  <c r="K134" i="5"/>
  <c r="S133" i="5"/>
  <c r="K133" i="5"/>
  <c r="S132" i="5"/>
  <c r="K132" i="5"/>
  <c r="S131" i="5"/>
  <c r="K131" i="5"/>
  <c r="S129" i="5"/>
  <c r="K129" i="5"/>
  <c r="S128" i="5"/>
  <c r="K128" i="5"/>
  <c r="S127" i="5"/>
  <c r="K127" i="5"/>
  <c r="S126" i="5"/>
  <c r="K126" i="5"/>
  <c r="S125" i="5"/>
  <c r="K125" i="5"/>
  <c r="F144" i="5"/>
  <c r="F129" i="5"/>
  <c r="F138" i="5"/>
  <c r="F142" i="5"/>
  <c r="R146" i="5"/>
  <c r="J146" i="5"/>
  <c r="R145" i="5"/>
  <c r="J145" i="5"/>
  <c r="R144" i="5"/>
  <c r="J144" i="5"/>
  <c r="R143" i="5"/>
  <c r="J143" i="5"/>
  <c r="R142" i="5"/>
  <c r="J142" i="5"/>
  <c r="R141" i="5"/>
  <c r="J141" i="5"/>
  <c r="R140" i="5"/>
  <c r="J140" i="5"/>
  <c r="R139" i="5"/>
  <c r="J139" i="5"/>
  <c r="R138" i="5"/>
  <c r="J138" i="5"/>
  <c r="R136" i="5"/>
  <c r="J136" i="5"/>
  <c r="R135" i="5"/>
  <c r="J135" i="5"/>
  <c r="R134" i="5"/>
  <c r="J134" i="5"/>
  <c r="R133" i="5"/>
  <c r="J133" i="5"/>
  <c r="R132" i="5"/>
  <c r="J132" i="5"/>
  <c r="R131" i="5"/>
  <c r="J131" i="5"/>
  <c r="R129" i="5"/>
  <c r="J129" i="5"/>
  <c r="R128" i="5"/>
  <c r="J128" i="5"/>
  <c r="R127" i="5"/>
  <c r="J127" i="5"/>
  <c r="R126" i="5"/>
  <c r="J126" i="5"/>
  <c r="R125" i="5"/>
  <c r="J125" i="5"/>
  <c r="F128" i="5"/>
  <c r="F136" i="5"/>
  <c r="F145" i="5"/>
  <c r="Q146" i="5"/>
  <c r="I146" i="5"/>
  <c r="Q145" i="5"/>
  <c r="I145" i="5"/>
  <c r="Q144" i="5"/>
  <c r="I144" i="5"/>
  <c r="Q143" i="5"/>
  <c r="I143" i="5"/>
  <c r="Q142" i="5"/>
  <c r="I142" i="5"/>
  <c r="Q141" i="5"/>
  <c r="I141" i="5"/>
  <c r="Q140" i="5"/>
  <c r="I140" i="5"/>
  <c r="Q139" i="5"/>
  <c r="I139" i="5"/>
  <c r="Q138" i="5"/>
  <c r="I138" i="5"/>
  <c r="Q136" i="5"/>
  <c r="I136" i="5"/>
  <c r="Q135" i="5"/>
  <c r="I135" i="5"/>
  <c r="Q134" i="5"/>
  <c r="I134" i="5"/>
  <c r="Q133" i="5"/>
  <c r="I133" i="5"/>
  <c r="Q132" i="5"/>
  <c r="I132" i="5"/>
  <c r="Q131" i="5"/>
  <c r="I131" i="5"/>
  <c r="Q129" i="5"/>
  <c r="I129" i="5"/>
  <c r="Q128" i="5"/>
  <c r="I128" i="5"/>
  <c r="Q127" i="5"/>
  <c r="I127" i="5"/>
  <c r="Q126" i="5"/>
  <c r="I126" i="5"/>
  <c r="Q125" i="5"/>
  <c r="I125" i="5"/>
  <c r="F126" i="5"/>
  <c r="F134" i="5"/>
  <c r="O146" i="5"/>
  <c r="G146" i="5"/>
  <c r="O145" i="5"/>
  <c r="G145" i="5"/>
  <c r="O144" i="5"/>
  <c r="G144" i="5"/>
  <c r="O143" i="5"/>
  <c r="G143" i="5"/>
  <c r="O142" i="5"/>
  <c r="G142" i="5"/>
  <c r="O141" i="5"/>
  <c r="G141" i="5"/>
  <c r="O140" i="5"/>
  <c r="G140" i="5"/>
  <c r="O139" i="5"/>
  <c r="G139" i="5"/>
  <c r="O138" i="5"/>
  <c r="G138" i="5"/>
  <c r="O136" i="5"/>
  <c r="G136" i="5"/>
  <c r="O135" i="5"/>
  <c r="G135" i="5"/>
  <c r="O134" i="5"/>
  <c r="G134" i="5"/>
  <c r="O133" i="5"/>
  <c r="G133" i="5"/>
  <c r="O132" i="5"/>
  <c r="G132" i="5"/>
  <c r="O131" i="5"/>
  <c r="G131" i="5"/>
  <c r="O129" i="5"/>
  <c r="G129" i="5"/>
  <c r="O128" i="5"/>
  <c r="G128" i="5"/>
  <c r="O127" i="5"/>
  <c r="G127" i="5"/>
  <c r="O126" i="5"/>
  <c r="G126" i="5"/>
  <c r="O125" i="5"/>
  <c r="G12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F35" i="5"/>
  <c r="G34" i="5"/>
  <c r="H34" i="5"/>
  <c r="I34" i="5"/>
  <c r="J34" i="5"/>
  <c r="K34" i="5"/>
  <c r="L34" i="5"/>
  <c r="M34" i="5"/>
  <c r="N34" i="5"/>
  <c r="O34" i="5"/>
  <c r="Q34" i="5"/>
  <c r="R34" i="5"/>
  <c r="T34" i="5"/>
  <c r="U34" i="5"/>
  <c r="V34" i="5"/>
  <c r="F34" i="5"/>
  <c r="G33" i="5"/>
  <c r="G36" i="5" s="1"/>
  <c r="G38" i="5" s="1"/>
  <c r="H33" i="5"/>
  <c r="I33" i="5"/>
  <c r="J33" i="5"/>
  <c r="K33" i="5"/>
  <c r="L33" i="5"/>
  <c r="M33" i="5"/>
  <c r="M36" i="5" s="1"/>
  <c r="N33" i="5"/>
  <c r="O33" i="5"/>
  <c r="O36" i="5" s="1"/>
  <c r="O38" i="5" s="1"/>
  <c r="P33" i="5"/>
  <c r="Q33" i="5"/>
  <c r="R33" i="5"/>
  <c r="S33" i="5"/>
  <c r="T33" i="5"/>
  <c r="U33" i="5"/>
  <c r="V33" i="5"/>
  <c r="F33" i="5"/>
  <c r="T36" i="5" l="1"/>
  <c r="L36" i="5"/>
  <c r="L39" i="5" s="1"/>
  <c r="G40" i="5"/>
  <c r="M38" i="5"/>
  <c r="M40" i="5"/>
  <c r="U36" i="5"/>
  <c r="U38" i="5" s="1"/>
  <c r="O39" i="5"/>
  <c r="O40" i="5"/>
  <c r="G39" i="5"/>
  <c r="V36" i="5"/>
  <c r="V39" i="5" s="1"/>
  <c r="N36" i="5"/>
  <c r="N40" i="5" s="1"/>
  <c r="M39" i="5"/>
  <c r="F36" i="5"/>
  <c r="F40" i="5" s="1"/>
  <c r="V38" i="5"/>
  <c r="T40" i="5"/>
  <c r="T39" i="5"/>
  <c r="R36" i="5"/>
  <c r="R39" i="5" s="1"/>
  <c r="J36" i="5"/>
  <c r="J39" i="5" s="1"/>
  <c r="Q36" i="5"/>
  <c r="Q38" i="5" s="1"/>
  <c r="I36" i="5"/>
  <c r="I40" i="5" s="1"/>
  <c r="T38" i="5"/>
  <c r="L38" i="5"/>
  <c r="K36" i="5"/>
  <c r="K38" i="5" s="1"/>
  <c r="H36" i="5"/>
  <c r="H38" i="5" s="1"/>
  <c r="P127" i="5"/>
  <c r="P132" i="5"/>
  <c r="P133" i="5"/>
  <c r="P134" i="5"/>
  <c r="P135" i="5"/>
  <c r="P138" i="5"/>
  <c r="P139" i="5"/>
  <c r="P140" i="5"/>
  <c r="P141" i="5"/>
  <c r="P142" i="5"/>
  <c r="P143" i="5"/>
  <c r="P144" i="5"/>
  <c r="P145" i="5"/>
  <c r="P146" i="5"/>
  <c r="P124" i="5"/>
  <c r="P125" i="5"/>
  <c r="P126" i="5"/>
  <c r="P128" i="5"/>
  <c r="P129" i="5"/>
  <c r="P131" i="5"/>
  <c r="P136" i="5"/>
  <c r="S17" i="5"/>
  <c r="S34" i="5" s="1"/>
  <c r="P17" i="5"/>
  <c r="P34" i="5" s="1"/>
  <c r="R38" i="5" l="1"/>
  <c r="R40" i="5"/>
  <c r="V40" i="5"/>
  <c r="L40" i="5"/>
  <c r="F39" i="5"/>
  <c r="F38" i="5"/>
  <c r="J38" i="5"/>
  <c r="U39" i="5"/>
  <c r="N39" i="5"/>
  <c r="I38" i="5"/>
  <c r="U40" i="5"/>
  <c r="N38" i="5"/>
  <c r="S36" i="5"/>
  <c r="K39" i="5"/>
  <c r="Q40" i="5"/>
  <c r="Q39" i="5"/>
  <c r="I39" i="5"/>
  <c r="H39" i="5"/>
  <c r="H40" i="5"/>
  <c r="J40" i="5"/>
  <c r="P36" i="5"/>
  <c r="P39" i="5" s="1"/>
  <c r="K40" i="5"/>
  <c r="AD7" i="3"/>
  <c r="AE7" i="3"/>
  <c r="AF7" i="3"/>
  <c r="AH7" i="3"/>
  <c r="AI7" i="3"/>
  <c r="AJ7" i="3"/>
  <c r="AK7" i="3"/>
  <c r="AL7" i="3"/>
  <c r="AM7" i="3"/>
  <c r="AN7" i="3"/>
  <c r="AO7" i="3"/>
  <c r="AP7" i="3"/>
  <c r="AB7" i="3"/>
  <c r="S38" i="5" l="1"/>
  <c r="S40" i="5"/>
  <c r="S39" i="5"/>
  <c r="P40" i="5"/>
  <c r="P38" i="5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<sst xmlns="http://schemas.openxmlformats.org/spreadsheetml/2006/main" count="1015" uniqueCount="79">
  <si>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</si>
  <si>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</si>
  <si>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</si>
  <si>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</si>
  <si>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</si>
  <si>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</si>
  <si>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</si>
  <si>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</si>
  <si>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</si>
  <si>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</si>
  <si>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</si>
  <si>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</si>
  <si>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</si>
  <si>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</si>
  <si>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</si>
  <si>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</si>
  <si>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</si>
  <si>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</si>
  <si>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</si>
  <si>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</si>
  <si>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</si>
  <si>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</si>
  <si>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</si>
  <si>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</si>
  <si>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</si>
  <si>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</si>
  <si>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</si>
  <si>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</si>
  <si>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</si>
  <si>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</si>
  <si>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</si>
  <si>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</si>
  <si>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</si>
  <si>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</si>
  <si>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</si>
  <si>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</si>
  <si>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</si>
  <si>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</si>
  <si>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</si>
  <si>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</si>
  <si>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</si>
  <si>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</si>
  <si>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</si>
  <si>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</si>
  <si>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</si>
  <si>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</si>
  <si>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2022 (2023)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</si>
  <si>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</si>
  <si>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</si>
  <si>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</si>
  <si>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</si>
  <si>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</si>
  <si>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</si>
  <si>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</si>
  <si>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</si>
  <si>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</si>
  <si>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</si>
  <si>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</si>
  <si>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</si>
  <si>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</si>
  <si>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</si>
  <si>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</si>
  <si>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</si>
  <si>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</si>
  <si>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</si>
  <si>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</si>
  <si>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</si>
  <si>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</si>
  <si>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</si>
  <si>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</si>
  <si>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</si>
  <si>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</si>
  <si>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</si>
  <si>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</si>
  <si>
    <t>2021 (2023)</t>
  </si>
  <si>
    <t>макс</t>
  </si>
  <si>
    <t>Age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</si>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</sst>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;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9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Анти-мусорный </a:t>
            </a:r>
          </a:p>
        </c:rich>
      </c:tx>
      <c:layout>
        <c:manualLayout>
          <c:xMode val="edge"/>
          <c:yMode val="edge"/>
          <c:x val="0.19062097581914436"/>
          <c:y val="2.252826993783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(h2h)'!$Y$27:$Y$40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(h2h)'!$Z$27:$Z$40</c:f>
              <c:numCache>
                <c:formatCode>0.00;0.00</c:formatCode>
                <c:ptCount val="14"/>
                <c:pt idx="0">
                  <c:v>-5.8044999999999992E-2</c:v>
                </c:pt>
                <c:pt idx="1">
                  <c:v>-7.5791666666666674E-2</c:v>
                </c:pt>
                <c:pt idx="2">
                  <c:v>-7.0604999999999987E-2</c:v>
                </c:pt>
                <c:pt idx="3">
                  <c:v>-5.6675000000000003E-2</c:v>
                </c:pt>
                <c:pt idx="4">
                  <c:v>-4.3776666666666665E-2</c:v>
                </c:pt>
                <c:pt idx="5">
                  <c:v>-4.8704999999999998E-2</c:v>
                </c:pt>
                <c:pt idx="6">
                  <c:v>-7.5331666666666672E-2</c:v>
                </c:pt>
                <c:pt idx="7">
                  <c:v>-8.6158333333333337E-2</c:v>
                </c:pt>
                <c:pt idx="8">
                  <c:v>-8.0091666666666672E-2</c:v>
                </c:pt>
                <c:pt idx="9">
                  <c:v>-7.0668333333333333E-2</c:v>
                </c:pt>
                <c:pt idx="10">
                  <c:v>-0.12324833333333333</c:v>
                </c:pt>
                <c:pt idx="11">
                  <c:v>-7.3635000000000006E-2</c:v>
                </c:pt>
                <c:pt idx="12">
                  <c:v>-7.7064999999999995E-2</c:v>
                </c:pt>
                <c:pt idx="13">
                  <c:v>-6.017999999999999E-2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5-452B-B377-AA9C2786920F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(h2h)'!$Y$27:$Y$40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(h2h)'!$AA$27:$AA$40</c:f>
              <c:numCache>
                <c:formatCode>0.00</c:formatCode>
                <c:ptCount val="14"/>
                <c:pt idx="0">
                  <c:v>5.0509999999999999E-2</c:v>
                </c:pt>
                <c:pt idx="1">
                  <c:v>6.6620000000000013E-2</c:v>
                </c:pt>
                <c:pt idx="2">
                  <c:v>6.2806666666666663E-2</c:v>
                </c:pt>
                <c:pt idx="3">
                  <c:v>5.0410000000000003E-2</c:v>
                </c:pt>
                <c:pt idx="4">
                  <c:v>4.0755000000000006E-2</c:v>
                </c:pt>
                <c:pt idx="5">
                  <c:v>3.8766666666666665E-2</c:v>
                </c:pt>
                <c:pt idx="6">
                  <c:v>6.2791666666666662E-2</c:v>
                </c:pt>
                <c:pt idx="7">
                  <c:v>7.8886666666666674E-2</c:v>
                </c:pt>
                <c:pt idx="8">
                  <c:v>7.7376666666666663E-2</c:v>
                </c:pt>
                <c:pt idx="9">
                  <c:v>6.9438333333333338E-2</c:v>
                </c:pt>
                <c:pt idx="10">
                  <c:v>0.13580833333333334</c:v>
                </c:pt>
                <c:pt idx="11">
                  <c:v>8.2456666666666664E-2</c:v>
                </c:pt>
                <c:pt idx="12">
                  <c:v>9.9650000000000002E-2</c:v>
                </c:pt>
                <c:pt idx="13">
                  <c:v>8.3750000000000005E-2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5-452B-B377-AA9C278692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Этнический</a:t>
            </a:r>
            <a:r>
              <a:rPr lang="ru-RU" sz="1050" baseline="0"/>
              <a:t> </a:t>
            </a:r>
            <a:endParaRPr lang="ru-RU" sz="1050"/>
          </a:p>
        </c:rich>
      </c:tx>
      <c:layout>
        <c:manualLayout>
          <c:xMode val="edge"/>
          <c:yMode val="edge"/>
          <c:x val="0.24191147477946903"/>
          <c:y val="2.574659421466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(h2h)'!$Y$46:$Y$59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(h2h)'!$Z$46:$Z$59</c:f>
              <c:numCache>
                <c:formatCode>0.00;0.00</c:formatCode>
                <c:ptCount val="14"/>
                <c:pt idx="0">
                  <c:v>-6.1648333333333333E-2</c:v>
                </c:pt>
                <c:pt idx="1">
                  <c:v>-6.7969999999999989E-2</c:v>
                </c:pt>
                <c:pt idx="2">
                  <c:v>-6.3073333333333328E-2</c:v>
                </c:pt>
                <c:pt idx="3">
                  <c:v>-5.6136666666666668E-2</c:v>
                </c:pt>
                <c:pt idx="4">
                  <c:v>-5.5016666666666665E-2</c:v>
                </c:pt>
                <c:pt idx="5">
                  <c:v>-8.1431666666666666E-2</c:v>
                </c:pt>
                <c:pt idx="6">
                  <c:v>-9.5040000000000013E-2</c:v>
                </c:pt>
                <c:pt idx="7">
                  <c:v>-8.4433333333333346E-2</c:v>
                </c:pt>
                <c:pt idx="8">
                  <c:v>-7.22E-2</c:v>
                </c:pt>
                <c:pt idx="9">
                  <c:v>-6.7595000000000002E-2</c:v>
                </c:pt>
                <c:pt idx="10">
                  <c:v>-0.12463333333333332</c:v>
                </c:pt>
                <c:pt idx="11">
                  <c:v>-6.8003333333333332E-2</c:v>
                </c:pt>
                <c:pt idx="12">
                  <c:v>-6.133333333333333E-2</c:v>
                </c:pt>
                <c:pt idx="13">
                  <c:v>-4.1446666666666666E-2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1-4B4A-B369-039A5CC98054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(h2h)'!$Y$46:$Y$59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(h2h)'!$AA$46:$AA$59</c:f>
              <c:numCache>
                <c:formatCode>0.00</c:formatCode>
                <c:ptCount val="14"/>
                <c:pt idx="0">
                  <c:v>5.8711666666666669E-2</c:v>
                </c:pt>
                <c:pt idx="1">
                  <c:v>6.3541666666666663E-2</c:v>
                </c:pt>
                <c:pt idx="2">
                  <c:v>5.8631666666666672E-2</c:v>
                </c:pt>
                <c:pt idx="3">
                  <c:v>5.4183333333333333E-2</c:v>
                </c:pt>
                <c:pt idx="4">
                  <c:v>5.405666666666667E-2</c:v>
                </c:pt>
                <c:pt idx="5">
                  <c:v>7.516500000000001E-2</c:v>
                </c:pt>
                <c:pt idx="6">
                  <c:v>9.0186666666666679E-2</c:v>
                </c:pt>
                <c:pt idx="7">
                  <c:v>8.1025E-2</c:v>
                </c:pt>
                <c:pt idx="8">
                  <c:v>7.109E-2</c:v>
                </c:pt>
                <c:pt idx="9">
                  <c:v>6.9954999999999989E-2</c:v>
                </c:pt>
                <c:pt idx="10">
                  <c:v>0.13244999999999998</c:v>
                </c:pt>
                <c:pt idx="11">
                  <c:v>7.2865000000000013E-2</c:v>
                </c:pt>
                <c:pt idx="12">
                  <c:v>6.9099999999999995E-2</c:v>
                </c:pt>
                <c:pt idx="13">
                  <c:v>4.9068333333333325E-2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1-4B4A-B369-039A5CC980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Анти-индустриальный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(h2h)'!$Y$63:$Y$76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(h2h)'!$Z$63:$Z$76</c:f>
              <c:numCache>
                <c:formatCode>0.00;0.00</c:formatCode>
                <c:ptCount val="14"/>
                <c:pt idx="0">
                  <c:v>-6.6968888888888897E-2</c:v>
                </c:pt>
                <c:pt idx="1">
                  <c:v>-7.5780000000000014E-2</c:v>
                </c:pt>
                <c:pt idx="2">
                  <c:v>-6.7593333333333339E-2</c:v>
                </c:pt>
                <c:pt idx="3">
                  <c:v>-5.6293333333333334E-2</c:v>
                </c:pt>
                <c:pt idx="4">
                  <c:v>-5.0565555555555558E-2</c:v>
                </c:pt>
                <c:pt idx="5">
                  <c:v>-6.5604444444444437E-2</c:v>
                </c:pt>
                <c:pt idx="6">
                  <c:v>-8.7082222222222228E-2</c:v>
                </c:pt>
                <c:pt idx="7">
                  <c:v>-8.3453333333333324E-2</c:v>
                </c:pt>
                <c:pt idx="8">
                  <c:v>-7.407777777777777E-2</c:v>
                </c:pt>
                <c:pt idx="9">
                  <c:v>-6.7683333333333331E-2</c:v>
                </c:pt>
                <c:pt idx="10">
                  <c:v>-0.11773333333333334</c:v>
                </c:pt>
                <c:pt idx="11">
                  <c:v>-7.1395555555555545E-2</c:v>
                </c:pt>
                <c:pt idx="12">
                  <c:v>-6.8141111111111111E-2</c:v>
                </c:pt>
                <c:pt idx="13">
                  <c:v>-4.7668888888888893E-2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5-41F3-A2FB-D3A2D93AC3F7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(h2h)'!$Y$63:$Y$76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(h2h)'!$AA$63:$AA$76</c:f>
              <c:numCache>
                <c:formatCode>0.00</c:formatCode>
                <c:ptCount val="14"/>
                <c:pt idx="0">
                  <c:v>6.0237777777777772E-2</c:v>
                </c:pt>
                <c:pt idx="1">
                  <c:v>6.8191111111111119E-2</c:v>
                </c:pt>
                <c:pt idx="2">
                  <c:v>6.0548888888888888E-2</c:v>
                </c:pt>
                <c:pt idx="3">
                  <c:v>4.8548888888888891E-2</c:v>
                </c:pt>
                <c:pt idx="4">
                  <c:v>4.6885555555555555E-2</c:v>
                </c:pt>
                <c:pt idx="5">
                  <c:v>5.3635555555555561E-2</c:v>
                </c:pt>
                <c:pt idx="6">
                  <c:v>8.0311111111111111E-2</c:v>
                </c:pt>
                <c:pt idx="7">
                  <c:v>7.9699999999999993E-2</c:v>
                </c:pt>
                <c:pt idx="8">
                  <c:v>7.3934444444444442E-2</c:v>
                </c:pt>
                <c:pt idx="9">
                  <c:v>6.9478888888888896E-2</c:v>
                </c:pt>
                <c:pt idx="10">
                  <c:v>0.12966333333333335</c:v>
                </c:pt>
                <c:pt idx="11">
                  <c:v>8.0006666666666684E-2</c:v>
                </c:pt>
                <c:pt idx="12">
                  <c:v>8.3306666666666668E-2</c:v>
                </c:pt>
                <c:pt idx="13">
                  <c:v>6.5547777777777788E-2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5-41F3-A2FB-D3A2D93AC3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50"/>
      <c:rAngAx val="0"/>
      <c:perspective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325997418544604E-2"/>
          <c:y val="2.9198600720285798E-2"/>
          <c:w val="0.95494947941470876"/>
          <c:h val="0.91432739701256927"/>
        </c:manualLayout>
      </c:layout>
      <c:surface3DChart>
        <c:wireframe val="0"/>
        <c:ser>
          <c:idx val="0"/>
          <c:order val="0"/>
          <c:tx>
            <c:strRef>
              <c:f>'agestruct (h2h)'!$H$105</c:f>
              <c:strCache>
                <c:ptCount val="1"/>
                <c:pt idx="0">
                  <c:v>0-4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'agestruct (h2h)'!$H$106:$H$149</c:f>
              <c:numCache>
                <c:formatCode>0.00</c:formatCode>
                <c:ptCount val="44"/>
                <c:pt idx="0">
                  <c:v>6.2260000000000003E-2</c:v>
                </c:pt>
                <c:pt idx="1">
                  <c:v>6.9639999999999994E-2</c:v>
                </c:pt>
                <c:pt idx="2">
                  <c:v>4.6170000000000003E-2</c:v>
                </c:pt>
                <c:pt idx="3">
                  <c:v>5.3560000000000003E-2</c:v>
                </c:pt>
                <c:pt idx="4">
                  <c:v>4.7969999999999999E-2</c:v>
                </c:pt>
                <c:pt idx="5">
                  <c:v>5.3159999999999999E-2</c:v>
                </c:pt>
                <c:pt idx="6">
                  <c:v>4.2720000000000001E-2</c:v>
                </c:pt>
                <c:pt idx="7">
                  <c:v>0.05</c:v>
                </c:pt>
                <c:pt idx="8">
                  <c:v>4.514E-2</c:v>
                </c:pt>
                <c:pt idx="9">
                  <c:v>5.1479999999999998E-2</c:v>
                </c:pt>
                <c:pt idx="10">
                  <c:v>5.8799999999999998E-2</c:v>
                </c:pt>
                <c:pt idx="11">
                  <c:v>7.0430000000000006E-2</c:v>
                </c:pt>
                <c:pt idx="13">
                  <c:v>5.5329999999999997E-2</c:v>
                </c:pt>
                <c:pt idx="14">
                  <c:v>6.1199999999999997E-2</c:v>
                </c:pt>
                <c:pt idx="15">
                  <c:v>6.1199999999999997E-2</c:v>
                </c:pt>
                <c:pt idx="16">
                  <c:v>5.79E-2</c:v>
                </c:pt>
                <c:pt idx="17">
                  <c:v>0.05</c:v>
                </c:pt>
                <c:pt idx="18">
                  <c:v>6.25E-2</c:v>
                </c:pt>
                <c:pt idx="19">
                  <c:v>5.7070000000000003E-2</c:v>
                </c:pt>
                <c:pt idx="20">
                  <c:v>6.2260000000000003E-2</c:v>
                </c:pt>
                <c:pt idx="21">
                  <c:v>8.3199999999999996E-2</c:v>
                </c:pt>
                <c:pt idx="22">
                  <c:v>7.2499999999999995E-2</c:v>
                </c:pt>
                <c:pt idx="23">
                  <c:v>4.5469999999999997E-2</c:v>
                </c:pt>
                <c:pt idx="24">
                  <c:v>5.3530000000000001E-2</c:v>
                </c:pt>
                <c:pt idx="26">
                  <c:v>5.713E-2</c:v>
                </c:pt>
                <c:pt idx="27">
                  <c:v>6.1899999999999997E-2</c:v>
                </c:pt>
                <c:pt idx="28">
                  <c:v>7.2270000000000001E-2</c:v>
                </c:pt>
                <c:pt idx="29">
                  <c:v>7.2139999999999996E-2</c:v>
                </c:pt>
                <c:pt idx="30">
                  <c:v>4.2900000000000001E-2</c:v>
                </c:pt>
                <c:pt idx="31">
                  <c:v>5.4960000000000002E-2</c:v>
                </c:pt>
                <c:pt idx="32">
                  <c:v>5.9569999999999998E-2</c:v>
                </c:pt>
                <c:pt idx="33">
                  <c:v>6.1280000000000001E-2</c:v>
                </c:pt>
                <c:pt idx="34">
                  <c:v>6.1769999999999999E-2</c:v>
                </c:pt>
                <c:pt idx="35">
                  <c:v>6.7500000000000004E-2</c:v>
                </c:pt>
                <c:pt idx="36">
                  <c:v>6.0760000000000002E-2</c:v>
                </c:pt>
                <c:pt idx="37">
                  <c:v>7.1840000000000001E-2</c:v>
                </c:pt>
                <c:pt idx="38">
                  <c:v>5.774E-2</c:v>
                </c:pt>
                <c:pt idx="39">
                  <c:v>6.8000000000000005E-2</c:v>
                </c:pt>
                <c:pt idx="40">
                  <c:v>5.8500000000000003E-2</c:v>
                </c:pt>
                <c:pt idx="41">
                  <c:v>6.7599999999999993E-2</c:v>
                </c:pt>
                <c:pt idx="42">
                  <c:v>7.1499999999999994E-2</c:v>
                </c:pt>
                <c:pt idx="43">
                  <c:v>7.7499999999999999E-2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C-46AD-8605-39387B2739C2}"/>
            </c:ext>
          </c:extLst>
        </c:ser>
        <c:ser>
          <c:idx val="1"/>
          <c:order val="1"/>
          <c:tx>
            <c:strRef>
              <c:f>'agestruct (h2h)'!$I$105</c:f>
              <c:strCache>
                <c:ptCount val="1"/>
                <c:pt idx="0">
                  <c:v>5-9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'agestruct (h2h)'!$I$106:$I$149</c:f>
              <c:numCache>
                <c:formatCode>0.00</c:formatCode>
                <c:ptCount val="44"/>
                <c:pt idx="0">
                  <c:v>6.6500000000000004E-2</c:v>
                </c:pt>
                <c:pt idx="1">
                  <c:v>7.7399999999999997E-2</c:v>
                </c:pt>
                <c:pt idx="2">
                  <c:v>6.6500000000000004E-2</c:v>
                </c:pt>
                <c:pt idx="3">
                  <c:v>7.3700000000000002E-2</c:v>
                </c:pt>
                <c:pt idx="4">
                  <c:v>6.0729999999999999E-2</c:v>
                </c:pt>
                <c:pt idx="5">
                  <c:v>6.83E-2</c:v>
                </c:pt>
                <c:pt idx="6">
                  <c:v>6.8849999999999995E-2</c:v>
                </c:pt>
                <c:pt idx="7">
                  <c:v>7.5700000000000003E-2</c:v>
                </c:pt>
                <c:pt idx="8">
                  <c:v>6.9339999999999999E-2</c:v>
                </c:pt>
                <c:pt idx="9">
                  <c:v>7.7499999999999999E-2</c:v>
                </c:pt>
                <c:pt idx="10">
                  <c:v>6.7799999999999999E-2</c:v>
                </c:pt>
                <c:pt idx="11">
                  <c:v>8.2150000000000001E-2</c:v>
                </c:pt>
                <c:pt idx="13">
                  <c:v>5.8099999999999999E-2</c:v>
                </c:pt>
                <c:pt idx="14">
                  <c:v>6.7299999999999999E-2</c:v>
                </c:pt>
                <c:pt idx="15">
                  <c:v>5.79E-2</c:v>
                </c:pt>
                <c:pt idx="16">
                  <c:v>5.5629999999999999E-2</c:v>
                </c:pt>
                <c:pt idx="17">
                  <c:v>7.5740000000000002E-2</c:v>
                </c:pt>
                <c:pt idx="18">
                  <c:v>9.3799999999999994E-2</c:v>
                </c:pt>
                <c:pt idx="19">
                  <c:v>5.0479999999999997E-2</c:v>
                </c:pt>
                <c:pt idx="20">
                  <c:v>5.3530000000000001E-2</c:v>
                </c:pt>
                <c:pt idx="21">
                  <c:v>8.5199999999999998E-2</c:v>
                </c:pt>
                <c:pt idx="22">
                  <c:v>7.3359999999999995E-2</c:v>
                </c:pt>
                <c:pt idx="23">
                  <c:v>5.3830000000000003E-2</c:v>
                </c:pt>
                <c:pt idx="24">
                  <c:v>6.4199999999999993E-2</c:v>
                </c:pt>
                <c:pt idx="26">
                  <c:v>6.6350000000000006E-2</c:v>
                </c:pt>
                <c:pt idx="27">
                  <c:v>7.1800000000000003E-2</c:v>
                </c:pt>
                <c:pt idx="28">
                  <c:v>8.7160000000000001E-2</c:v>
                </c:pt>
                <c:pt idx="29">
                  <c:v>8.6360000000000006E-2</c:v>
                </c:pt>
                <c:pt idx="30">
                  <c:v>5.9499999999999997E-2</c:v>
                </c:pt>
                <c:pt idx="31">
                  <c:v>7.3400000000000007E-2</c:v>
                </c:pt>
                <c:pt idx="32">
                  <c:v>5.3039999999999997E-2</c:v>
                </c:pt>
                <c:pt idx="33">
                  <c:v>5.9360000000000003E-2</c:v>
                </c:pt>
                <c:pt idx="34">
                  <c:v>6.7199999999999996E-2</c:v>
                </c:pt>
                <c:pt idx="35">
                  <c:v>7.6050000000000006E-2</c:v>
                </c:pt>
                <c:pt idx="36">
                  <c:v>6.207E-2</c:v>
                </c:pt>
                <c:pt idx="37">
                  <c:v>7.4300000000000005E-2</c:v>
                </c:pt>
                <c:pt idx="38">
                  <c:v>6.0199999999999997E-2</c:v>
                </c:pt>
                <c:pt idx="39">
                  <c:v>7.2749999999999995E-2</c:v>
                </c:pt>
                <c:pt idx="40">
                  <c:v>6.5729999999999997E-2</c:v>
                </c:pt>
                <c:pt idx="41">
                  <c:v>7.3499999999999996E-2</c:v>
                </c:pt>
                <c:pt idx="42">
                  <c:v>9.2469999999999997E-2</c:v>
                </c:pt>
                <c:pt idx="43">
                  <c:v>9.4500000000000001E-2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C-46AD-8605-39387B2739C2}"/>
            </c:ext>
          </c:extLst>
        </c:ser>
        <c:ser>
          <c:idx val="2"/>
          <c:order val="2"/>
          <c:tx>
            <c:strRef>
              <c:f>'agestruct (h2h)'!$J$105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'agestruct (h2h)'!$J$106:$J$149</c:f>
              <c:numCache>
                <c:formatCode>0.00</c:formatCode>
                <c:ptCount val="44"/>
                <c:pt idx="0">
                  <c:v>6.1740000000000003E-2</c:v>
                </c:pt>
                <c:pt idx="1">
                  <c:v>6.8900000000000003E-2</c:v>
                </c:pt>
                <c:pt idx="2">
                  <c:v>6.8699999999999997E-2</c:v>
                </c:pt>
                <c:pt idx="3">
                  <c:v>7.324E-2</c:v>
                </c:pt>
                <c:pt idx="4">
                  <c:v>5.7160000000000002E-2</c:v>
                </c:pt>
                <c:pt idx="5">
                  <c:v>6.9029999999999994E-2</c:v>
                </c:pt>
                <c:pt idx="6">
                  <c:v>7.22E-2</c:v>
                </c:pt>
                <c:pt idx="7">
                  <c:v>8.2799999999999999E-2</c:v>
                </c:pt>
                <c:pt idx="8">
                  <c:v>5.6640000000000003E-2</c:v>
                </c:pt>
                <c:pt idx="9">
                  <c:v>5.9900000000000002E-2</c:v>
                </c:pt>
                <c:pt idx="10">
                  <c:v>6.0400000000000002E-2</c:v>
                </c:pt>
                <c:pt idx="11">
                  <c:v>6.9760000000000003E-2</c:v>
                </c:pt>
                <c:pt idx="13">
                  <c:v>5.4960000000000002E-2</c:v>
                </c:pt>
                <c:pt idx="14">
                  <c:v>5.91E-2</c:v>
                </c:pt>
                <c:pt idx="15">
                  <c:v>5.1180000000000003E-2</c:v>
                </c:pt>
                <c:pt idx="16">
                  <c:v>5.1639999999999998E-2</c:v>
                </c:pt>
                <c:pt idx="17">
                  <c:v>7.3550000000000004E-2</c:v>
                </c:pt>
                <c:pt idx="18">
                  <c:v>9.1800000000000007E-2</c:v>
                </c:pt>
                <c:pt idx="19">
                  <c:v>4.19E-2</c:v>
                </c:pt>
                <c:pt idx="20">
                  <c:v>4.8739999999999999E-2</c:v>
                </c:pt>
                <c:pt idx="21">
                  <c:v>6.7500000000000004E-2</c:v>
                </c:pt>
                <c:pt idx="22">
                  <c:v>5.8799999999999998E-2</c:v>
                </c:pt>
                <c:pt idx="23">
                  <c:v>6.2700000000000006E-2</c:v>
                </c:pt>
                <c:pt idx="24">
                  <c:v>6.8360000000000004E-2</c:v>
                </c:pt>
                <c:pt idx="26">
                  <c:v>6.54E-2</c:v>
                </c:pt>
                <c:pt idx="27">
                  <c:v>6.9099999999999995E-2</c:v>
                </c:pt>
                <c:pt idx="28">
                  <c:v>8.0140000000000003E-2</c:v>
                </c:pt>
                <c:pt idx="29">
                  <c:v>8.2460000000000006E-2</c:v>
                </c:pt>
                <c:pt idx="30">
                  <c:v>5.475E-2</c:v>
                </c:pt>
                <c:pt idx="31">
                  <c:v>6.744E-2</c:v>
                </c:pt>
                <c:pt idx="32">
                  <c:v>5.57E-2</c:v>
                </c:pt>
                <c:pt idx="33">
                  <c:v>6.4899999999999999E-2</c:v>
                </c:pt>
                <c:pt idx="34">
                  <c:v>5.21E-2</c:v>
                </c:pt>
                <c:pt idx="35">
                  <c:v>5.7860000000000002E-2</c:v>
                </c:pt>
                <c:pt idx="36">
                  <c:v>5.2670000000000002E-2</c:v>
                </c:pt>
                <c:pt idx="37">
                  <c:v>6.4699999999999994E-2</c:v>
                </c:pt>
                <c:pt idx="38">
                  <c:v>5.1479999999999998E-2</c:v>
                </c:pt>
                <c:pt idx="39">
                  <c:v>6.1830000000000003E-2</c:v>
                </c:pt>
                <c:pt idx="40">
                  <c:v>5.5899999999999998E-2</c:v>
                </c:pt>
                <c:pt idx="41">
                  <c:v>6.3700000000000007E-2</c:v>
                </c:pt>
                <c:pt idx="42">
                  <c:v>7.6799999999999993E-2</c:v>
                </c:pt>
                <c:pt idx="43">
                  <c:v>7.6350000000000001E-2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C-46AD-8605-39387B2739C2}"/>
            </c:ext>
          </c:extLst>
        </c:ser>
        <c:ser>
          <c:idx val="3"/>
          <c:order val="3"/>
          <c:tx>
            <c:strRef>
              <c:f>'agestruct (h2h)'!$K$105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'agestruct (h2h)'!$K$106:$K$149</c:f>
              <c:numCache>
                <c:formatCode>0.00</c:formatCode>
                <c:ptCount val="44"/>
                <c:pt idx="0">
                  <c:v>4.3060000000000001E-2</c:v>
                </c:pt>
                <c:pt idx="1">
                  <c:v>4.7329999999999997E-2</c:v>
                </c:pt>
                <c:pt idx="2">
                  <c:v>6.055E-2</c:v>
                </c:pt>
                <c:pt idx="3">
                  <c:v>6.1920000000000003E-2</c:v>
                </c:pt>
                <c:pt idx="4">
                  <c:v>5.0700000000000002E-2</c:v>
                </c:pt>
                <c:pt idx="5">
                  <c:v>6.0060000000000002E-2</c:v>
                </c:pt>
                <c:pt idx="6">
                  <c:v>6.3899999999999998E-2</c:v>
                </c:pt>
                <c:pt idx="7">
                  <c:v>7.6300000000000007E-2</c:v>
                </c:pt>
                <c:pt idx="8">
                  <c:v>3.7350000000000001E-2</c:v>
                </c:pt>
                <c:pt idx="9">
                  <c:v>4.0340000000000001E-2</c:v>
                </c:pt>
                <c:pt idx="10">
                  <c:v>4.6899999999999997E-2</c:v>
                </c:pt>
                <c:pt idx="11">
                  <c:v>5.4100000000000002E-2</c:v>
                </c:pt>
                <c:pt idx="13">
                  <c:v>4.3099999999999999E-2</c:v>
                </c:pt>
                <c:pt idx="14">
                  <c:v>4.938E-2</c:v>
                </c:pt>
                <c:pt idx="15">
                  <c:v>5.246E-2</c:v>
                </c:pt>
                <c:pt idx="16">
                  <c:v>5.2519999999999997E-2</c:v>
                </c:pt>
                <c:pt idx="17">
                  <c:v>5.6270000000000001E-2</c:v>
                </c:pt>
                <c:pt idx="18">
                  <c:v>6.0299999999999999E-2</c:v>
                </c:pt>
                <c:pt idx="19">
                  <c:v>3.9669999999999997E-2</c:v>
                </c:pt>
                <c:pt idx="20">
                  <c:v>4.4159999999999998E-2</c:v>
                </c:pt>
                <c:pt idx="21">
                  <c:v>6.7900000000000002E-2</c:v>
                </c:pt>
                <c:pt idx="22">
                  <c:v>5.9900000000000002E-2</c:v>
                </c:pt>
                <c:pt idx="23">
                  <c:v>6.5699999999999995E-2</c:v>
                </c:pt>
                <c:pt idx="24">
                  <c:v>7.0559999999999998E-2</c:v>
                </c:pt>
                <c:pt idx="26">
                  <c:v>4.7969999999999999E-2</c:v>
                </c:pt>
                <c:pt idx="27">
                  <c:v>5.1240000000000001E-2</c:v>
                </c:pt>
                <c:pt idx="28">
                  <c:v>5.5300000000000002E-2</c:v>
                </c:pt>
                <c:pt idx="29">
                  <c:v>5.8470000000000001E-2</c:v>
                </c:pt>
                <c:pt idx="30">
                  <c:v>4.8550000000000003E-2</c:v>
                </c:pt>
                <c:pt idx="31">
                  <c:v>6.1460000000000001E-2</c:v>
                </c:pt>
                <c:pt idx="32">
                  <c:v>5.1450000000000003E-2</c:v>
                </c:pt>
                <c:pt idx="33">
                  <c:v>6.3600000000000004E-2</c:v>
                </c:pt>
                <c:pt idx="34">
                  <c:v>4.675E-2</c:v>
                </c:pt>
                <c:pt idx="35">
                  <c:v>4.8829999999999998E-2</c:v>
                </c:pt>
                <c:pt idx="36">
                  <c:v>4.6539999999999998E-2</c:v>
                </c:pt>
                <c:pt idx="37">
                  <c:v>5.2600000000000001E-2</c:v>
                </c:pt>
                <c:pt idx="38">
                  <c:v>4.2569999999999997E-2</c:v>
                </c:pt>
                <c:pt idx="39">
                  <c:v>5.0659999999999997E-2</c:v>
                </c:pt>
                <c:pt idx="40">
                  <c:v>4.904E-2</c:v>
                </c:pt>
                <c:pt idx="41">
                  <c:v>5.7619999999999998E-2</c:v>
                </c:pt>
                <c:pt idx="42">
                  <c:v>4.8770000000000001E-2</c:v>
                </c:pt>
                <c:pt idx="43">
                  <c:v>6.216E-2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C-46AD-8605-39387B2739C2}"/>
            </c:ext>
          </c:extLst>
        </c:ser>
        <c:ser>
          <c:idx val="4"/>
          <c:order val="4"/>
          <c:tx>
            <c:strRef>
              <c:f>'agestruct (h2h)'!$L$105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'agestruct (h2h)'!$L$106:$L$149</c:f>
              <c:numCache>
                <c:formatCode>0.00</c:formatCode>
                <c:ptCount val="44"/>
                <c:pt idx="0">
                  <c:v>3.4329999999999999E-2</c:v>
                </c:pt>
                <c:pt idx="1">
                  <c:v>3.6650000000000002E-2</c:v>
                </c:pt>
                <c:pt idx="2">
                  <c:v>4.7149999999999997E-2</c:v>
                </c:pt>
                <c:pt idx="3">
                  <c:v>5.1569999999999998E-2</c:v>
                </c:pt>
                <c:pt idx="4">
                  <c:v>4.4299999999999999E-2</c:v>
                </c:pt>
                <c:pt idx="5">
                  <c:v>4.8219999999999999E-2</c:v>
                </c:pt>
                <c:pt idx="6">
                  <c:v>4.1750000000000002E-2</c:v>
                </c:pt>
                <c:pt idx="7">
                  <c:v>5.6149999999999999E-2</c:v>
                </c:pt>
                <c:pt idx="8">
                  <c:v>4.5319999999999999E-2</c:v>
                </c:pt>
                <c:pt idx="9">
                  <c:v>4.2880000000000001E-2</c:v>
                </c:pt>
                <c:pt idx="10">
                  <c:v>3.168E-2</c:v>
                </c:pt>
                <c:pt idx="11">
                  <c:v>2.7189999999999999E-2</c:v>
                </c:pt>
                <c:pt idx="13">
                  <c:v>4.0250000000000001E-2</c:v>
                </c:pt>
                <c:pt idx="14">
                  <c:v>4.2500000000000003E-2</c:v>
                </c:pt>
                <c:pt idx="15">
                  <c:v>5.9229999999999998E-2</c:v>
                </c:pt>
                <c:pt idx="16">
                  <c:v>5.8930000000000003E-2</c:v>
                </c:pt>
                <c:pt idx="17">
                  <c:v>4.5870000000000001E-2</c:v>
                </c:pt>
                <c:pt idx="18">
                  <c:v>2.7019999999999999E-2</c:v>
                </c:pt>
                <c:pt idx="19">
                  <c:v>4.7359999999999999E-2</c:v>
                </c:pt>
                <c:pt idx="20">
                  <c:v>6.4449999999999993E-2</c:v>
                </c:pt>
                <c:pt idx="21">
                  <c:v>6.5729999999999997E-2</c:v>
                </c:pt>
                <c:pt idx="22">
                  <c:v>6.8540000000000004E-2</c:v>
                </c:pt>
                <c:pt idx="23">
                  <c:v>6.59E-2</c:v>
                </c:pt>
                <c:pt idx="24">
                  <c:v>6.8659999999999999E-2</c:v>
                </c:pt>
                <c:pt idx="26">
                  <c:v>4.8160000000000001E-2</c:v>
                </c:pt>
                <c:pt idx="27">
                  <c:v>4.446E-2</c:v>
                </c:pt>
                <c:pt idx="28">
                  <c:v>5.79E-2</c:v>
                </c:pt>
                <c:pt idx="29">
                  <c:v>6.5250000000000002E-2</c:v>
                </c:pt>
                <c:pt idx="30">
                  <c:v>4.48E-2</c:v>
                </c:pt>
                <c:pt idx="31">
                  <c:v>4.82E-2</c:v>
                </c:pt>
                <c:pt idx="32">
                  <c:v>6.5369999999999998E-2</c:v>
                </c:pt>
                <c:pt idx="33">
                  <c:v>7.1400000000000005E-2</c:v>
                </c:pt>
                <c:pt idx="34">
                  <c:v>4.8070000000000002E-2</c:v>
                </c:pt>
                <c:pt idx="35">
                  <c:v>4.376E-2</c:v>
                </c:pt>
                <c:pt idx="36">
                  <c:v>3.8420000000000003E-2</c:v>
                </c:pt>
                <c:pt idx="37">
                  <c:v>4.1320000000000003E-2</c:v>
                </c:pt>
                <c:pt idx="38">
                  <c:v>3.5430000000000003E-2</c:v>
                </c:pt>
                <c:pt idx="39">
                  <c:v>4.0399999999999998E-2</c:v>
                </c:pt>
                <c:pt idx="40">
                  <c:v>4.4220000000000002E-2</c:v>
                </c:pt>
                <c:pt idx="41">
                  <c:v>5.28E-2</c:v>
                </c:pt>
                <c:pt idx="42">
                  <c:v>3.9600000000000003E-2</c:v>
                </c:pt>
                <c:pt idx="43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C-46AD-8605-39387B2739C2}"/>
            </c:ext>
          </c:extLst>
        </c:ser>
        <c:ser>
          <c:idx val="5"/>
          <c:order val="5"/>
          <c:tx>
            <c:strRef>
              <c:f>'agestruct (h2h)'!$M$105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'agestruct (h2h)'!$M$106:$M$149</c:f>
              <c:numCache>
                <c:formatCode>0.00</c:formatCode>
                <c:ptCount val="44"/>
                <c:pt idx="0">
                  <c:v>2.5440000000000001E-2</c:v>
                </c:pt>
                <c:pt idx="1">
                  <c:v>3.848E-2</c:v>
                </c:pt>
                <c:pt idx="2">
                  <c:v>5.2979999999999999E-2</c:v>
                </c:pt>
                <c:pt idx="3">
                  <c:v>6.1370000000000001E-2</c:v>
                </c:pt>
                <c:pt idx="4">
                  <c:v>4.675E-2</c:v>
                </c:pt>
                <c:pt idx="5">
                  <c:v>4.7730000000000002E-2</c:v>
                </c:pt>
                <c:pt idx="6">
                  <c:v>3.424E-2</c:v>
                </c:pt>
                <c:pt idx="7">
                  <c:v>4.5260000000000002E-2</c:v>
                </c:pt>
                <c:pt idx="8">
                  <c:v>2.5250000000000002E-2</c:v>
                </c:pt>
                <c:pt idx="9">
                  <c:v>5.0840000000000003E-2</c:v>
                </c:pt>
                <c:pt idx="10">
                  <c:v>4.7940000000000003E-2</c:v>
                </c:pt>
                <c:pt idx="11">
                  <c:v>4.8550000000000003E-2</c:v>
                </c:pt>
                <c:pt idx="13">
                  <c:v>5.5660000000000001E-2</c:v>
                </c:pt>
                <c:pt idx="14">
                  <c:v>6.0729999999999999E-2</c:v>
                </c:pt>
                <c:pt idx="15">
                  <c:v>7.6300000000000007E-2</c:v>
                </c:pt>
                <c:pt idx="16">
                  <c:v>9.2700000000000005E-2</c:v>
                </c:pt>
                <c:pt idx="17">
                  <c:v>4.0370000000000003E-2</c:v>
                </c:pt>
                <c:pt idx="18">
                  <c:v>3.8100000000000002E-2</c:v>
                </c:pt>
                <c:pt idx="19">
                  <c:v>8.0699999999999994E-2</c:v>
                </c:pt>
                <c:pt idx="20">
                  <c:v>0.1017</c:v>
                </c:pt>
                <c:pt idx="21">
                  <c:v>0.11176</c:v>
                </c:pt>
                <c:pt idx="22">
                  <c:v>0.1115</c:v>
                </c:pt>
                <c:pt idx="23">
                  <c:v>8.6199999999999999E-2</c:v>
                </c:pt>
                <c:pt idx="24">
                  <c:v>8.3860000000000004E-2</c:v>
                </c:pt>
                <c:pt idx="26">
                  <c:v>4.5749999999999999E-2</c:v>
                </c:pt>
                <c:pt idx="27">
                  <c:v>8.0439999999999998E-2</c:v>
                </c:pt>
                <c:pt idx="28">
                  <c:v>4.1930000000000002E-2</c:v>
                </c:pt>
                <c:pt idx="29">
                  <c:v>5.7099999999999998E-2</c:v>
                </c:pt>
                <c:pt idx="30">
                  <c:v>4.9930000000000002E-2</c:v>
                </c:pt>
                <c:pt idx="31">
                  <c:v>5.2060000000000002E-2</c:v>
                </c:pt>
                <c:pt idx="32">
                  <c:v>7.7899999999999997E-2</c:v>
                </c:pt>
                <c:pt idx="33">
                  <c:v>8.8599999999999998E-2</c:v>
                </c:pt>
                <c:pt idx="34">
                  <c:v>7.0599999999999996E-2</c:v>
                </c:pt>
                <c:pt idx="35">
                  <c:v>7.7299999999999994E-2</c:v>
                </c:pt>
                <c:pt idx="36">
                  <c:v>5.6599999999999998E-2</c:v>
                </c:pt>
                <c:pt idx="37">
                  <c:v>6.93E-2</c:v>
                </c:pt>
                <c:pt idx="38">
                  <c:v>4.437E-2</c:v>
                </c:pt>
                <c:pt idx="39">
                  <c:v>5.3220000000000003E-2</c:v>
                </c:pt>
                <c:pt idx="40">
                  <c:v>6.0639999999999999E-2</c:v>
                </c:pt>
                <c:pt idx="41">
                  <c:v>7.2139999999999996E-2</c:v>
                </c:pt>
                <c:pt idx="42">
                  <c:v>3.5000000000000003E-2</c:v>
                </c:pt>
                <c:pt idx="43">
                  <c:v>4.0280000000000003E-2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C-46AD-8605-39387B2739C2}"/>
            </c:ext>
          </c:extLst>
        </c:ser>
        <c:ser>
          <c:idx val="6"/>
          <c:order val="6"/>
          <c:tx>
            <c:strRef>
              <c:f>'agestruct (h2h)'!$N$105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'agestruct (h2h)'!$N$106:$N$149</c:f>
              <c:numCache>
                <c:formatCode>0.00</c:formatCode>
                <c:ptCount val="44"/>
                <c:pt idx="0">
                  <c:v>5.4260000000000003E-2</c:v>
                </c:pt>
                <c:pt idx="1">
                  <c:v>7.1999999999999995E-2</c:v>
                </c:pt>
                <c:pt idx="2">
                  <c:v>6.4100000000000004E-2</c:v>
                </c:pt>
                <c:pt idx="3">
                  <c:v>7.4770000000000003E-2</c:v>
                </c:pt>
                <c:pt idx="4">
                  <c:v>7.3300000000000004E-2</c:v>
                </c:pt>
                <c:pt idx="5">
                  <c:v>7.3400000000000007E-2</c:v>
                </c:pt>
                <c:pt idx="6">
                  <c:v>4.9770000000000002E-2</c:v>
                </c:pt>
                <c:pt idx="7">
                  <c:v>5.8069999999999997E-2</c:v>
                </c:pt>
                <c:pt idx="8">
                  <c:v>5.8169999999999999E-2</c:v>
                </c:pt>
                <c:pt idx="9">
                  <c:v>8.5750000000000007E-2</c:v>
                </c:pt>
                <c:pt idx="10">
                  <c:v>7.7149999999999996E-2</c:v>
                </c:pt>
                <c:pt idx="11">
                  <c:v>8.7999999999999995E-2</c:v>
                </c:pt>
                <c:pt idx="13">
                  <c:v>8.2500000000000004E-2</c:v>
                </c:pt>
                <c:pt idx="14">
                  <c:v>9.0149999999999994E-2</c:v>
                </c:pt>
                <c:pt idx="15">
                  <c:v>7.4770000000000003E-2</c:v>
                </c:pt>
                <c:pt idx="16">
                  <c:v>9.2100000000000001E-2</c:v>
                </c:pt>
                <c:pt idx="17">
                  <c:v>6.3350000000000004E-2</c:v>
                </c:pt>
                <c:pt idx="18">
                  <c:v>8.1799999999999998E-2</c:v>
                </c:pt>
                <c:pt idx="19">
                  <c:v>7.6600000000000001E-2</c:v>
                </c:pt>
                <c:pt idx="20">
                  <c:v>8.6099999999999996E-2</c:v>
                </c:pt>
                <c:pt idx="21">
                  <c:v>0.1137</c:v>
                </c:pt>
                <c:pt idx="22">
                  <c:v>0.10376000000000001</c:v>
                </c:pt>
                <c:pt idx="23">
                  <c:v>0.13020000000000001</c:v>
                </c:pt>
                <c:pt idx="24">
                  <c:v>0.11633</c:v>
                </c:pt>
                <c:pt idx="26">
                  <c:v>7.306E-2</c:v>
                </c:pt>
                <c:pt idx="27">
                  <c:v>9.3899999999999997E-2</c:v>
                </c:pt>
                <c:pt idx="28">
                  <c:v>6.9599999999999995E-2</c:v>
                </c:pt>
                <c:pt idx="29">
                  <c:v>8.0140000000000003E-2</c:v>
                </c:pt>
                <c:pt idx="30">
                  <c:v>7.6899999999999996E-2</c:v>
                </c:pt>
                <c:pt idx="31">
                  <c:v>7.9200000000000007E-2</c:v>
                </c:pt>
                <c:pt idx="32">
                  <c:v>7.6899999999999996E-2</c:v>
                </c:pt>
                <c:pt idx="33">
                  <c:v>7.6700000000000004E-2</c:v>
                </c:pt>
                <c:pt idx="34">
                  <c:v>9.35E-2</c:v>
                </c:pt>
                <c:pt idx="35">
                  <c:v>0.10564999999999999</c:v>
                </c:pt>
                <c:pt idx="36">
                  <c:v>8.0299999999999996E-2</c:v>
                </c:pt>
                <c:pt idx="37">
                  <c:v>8.9539999999999995E-2</c:v>
                </c:pt>
                <c:pt idx="38">
                  <c:v>8.0140000000000003E-2</c:v>
                </c:pt>
                <c:pt idx="39">
                  <c:v>8.0750000000000002E-2</c:v>
                </c:pt>
                <c:pt idx="40">
                  <c:v>8.6900000000000005E-2</c:v>
                </c:pt>
                <c:pt idx="41">
                  <c:v>0.10266</c:v>
                </c:pt>
                <c:pt idx="42">
                  <c:v>8.5500000000000007E-2</c:v>
                </c:pt>
                <c:pt idx="43">
                  <c:v>7.5200000000000003E-2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C-46AD-8605-39387B2739C2}"/>
            </c:ext>
          </c:extLst>
        </c:ser>
        <c:ser>
          <c:idx val="7"/>
          <c:order val="7"/>
          <c:tx>
            <c:strRef>
              <c:f>'agestruct (h2h)'!$O$105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'agestruct (h2h)'!$O$106:$O$149</c:f>
              <c:numCache>
                <c:formatCode>0.00</c:formatCode>
                <c:ptCount val="44"/>
                <c:pt idx="0">
                  <c:v>6.9599999999999995E-2</c:v>
                </c:pt>
                <c:pt idx="1">
                  <c:v>7.5700000000000003E-2</c:v>
                </c:pt>
                <c:pt idx="2">
                  <c:v>7.5130000000000002E-2</c:v>
                </c:pt>
                <c:pt idx="3">
                  <c:v>8.1850000000000006E-2</c:v>
                </c:pt>
                <c:pt idx="4">
                  <c:v>9.3439999999999995E-2</c:v>
                </c:pt>
                <c:pt idx="5">
                  <c:v>9.8299999999999998E-2</c:v>
                </c:pt>
                <c:pt idx="6">
                  <c:v>8.0699999999999994E-2</c:v>
                </c:pt>
                <c:pt idx="7">
                  <c:v>7.6999999999999999E-2</c:v>
                </c:pt>
                <c:pt idx="8">
                  <c:v>6.7900000000000002E-2</c:v>
                </c:pt>
                <c:pt idx="9">
                  <c:v>8.4000000000000005E-2</c:v>
                </c:pt>
                <c:pt idx="10">
                  <c:v>8.6550000000000002E-2</c:v>
                </c:pt>
                <c:pt idx="11">
                  <c:v>0.10009999999999999</c:v>
                </c:pt>
                <c:pt idx="13">
                  <c:v>7.7200000000000005E-2</c:v>
                </c:pt>
                <c:pt idx="14">
                  <c:v>8.5099999999999995E-2</c:v>
                </c:pt>
                <c:pt idx="15">
                  <c:v>7.1499999999999994E-2</c:v>
                </c:pt>
                <c:pt idx="16">
                  <c:v>8.1600000000000006E-2</c:v>
                </c:pt>
                <c:pt idx="17">
                  <c:v>8.2400000000000001E-2</c:v>
                </c:pt>
                <c:pt idx="18">
                  <c:v>9.0639999999999998E-2</c:v>
                </c:pt>
                <c:pt idx="19">
                  <c:v>7.1999999999999995E-2</c:v>
                </c:pt>
                <c:pt idx="20">
                  <c:v>7.5259999999999994E-2</c:v>
                </c:pt>
                <c:pt idx="21">
                  <c:v>8.5999999999999993E-2</c:v>
                </c:pt>
                <c:pt idx="22">
                  <c:v>0.08</c:v>
                </c:pt>
                <c:pt idx="23">
                  <c:v>9.7049999999999997E-2</c:v>
                </c:pt>
                <c:pt idx="24">
                  <c:v>9.4E-2</c:v>
                </c:pt>
                <c:pt idx="26">
                  <c:v>7.0499999999999993E-2</c:v>
                </c:pt>
                <c:pt idx="27">
                  <c:v>7.5130000000000002E-2</c:v>
                </c:pt>
                <c:pt idx="28">
                  <c:v>6.2469999999999998E-2</c:v>
                </c:pt>
                <c:pt idx="29">
                  <c:v>7.0860000000000006E-2</c:v>
                </c:pt>
                <c:pt idx="30">
                  <c:v>9.2039999999999997E-2</c:v>
                </c:pt>
                <c:pt idx="31">
                  <c:v>9.7000000000000003E-2</c:v>
                </c:pt>
                <c:pt idx="32">
                  <c:v>7.6999999999999999E-2</c:v>
                </c:pt>
                <c:pt idx="33">
                  <c:v>7.6300000000000007E-2</c:v>
                </c:pt>
                <c:pt idx="34">
                  <c:v>8.0699999999999994E-2</c:v>
                </c:pt>
                <c:pt idx="35">
                  <c:v>8.0750000000000002E-2</c:v>
                </c:pt>
                <c:pt idx="36">
                  <c:v>8.8440000000000005E-2</c:v>
                </c:pt>
                <c:pt idx="37">
                  <c:v>8.4099999999999994E-2</c:v>
                </c:pt>
                <c:pt idx="38">
                  <c:v>9.2499999999999999E-2</c:v>
                </c:pt>
                <c:pt idx="39">
                  <c:v>9.1740000000000002E-2</c:v>
                </c:pt>
                <c:pt idx="40">
                  <c:v>8.48E-2</c:v>
                </c:pt>
                <c:pt idx="41">
                  <c:v>9.6299999999999997E-2</c:v>
                </c:pt>
                <c:pt idx="42">
                  <c:v>6.8849999999999995E-2</c:v>
                </c:pt>
                <c:pt idx="43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C-46AD-8605-39387B2739C2}"/>
            </c:ext>
          </c:extLst>
        </c:ser>
        <c:ser>
          <c:idx val="8"/>
          <c:order val="8"/>
          <c:tx>
            <c:strRef>
              <c:f>'agestruct (h2h)'!$P$105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'agestruct (h2h)'!$P$106:$P$149</c:f>
              <c:numCache>
                <c:formatCode>0.00</c:formatCode>
                <c:ptCount val="44"/>
                <c:pt idx="0">
                  <c:v>7.51E-2</c:v>
                </c:pt>
                <c:pt idx="1">
                  <c:v>7.4770000000000003E-2</c:v>
                </c:pt>
                <c:pt idx="2">
                  <c:v>7.3849999999999999E-2</c:v>
                </c:pt>
                <c:pt idx="3">
                  <c:v>7.6300000000000007E-2</c:v>
                </c:pt>
                <c:pt idx="4">
                  <c:v>8.9899999999999994E-2</c:v>
                </c:pt>
                <c:pt idx="5">
                  <c:v>8.6699999999999999E-2</c:v>
                </c:pt>
                <c:pt idx="6">
                  <c:v>8.2150000000000001E-2</c:v>
                </c:pt>
                <c:pt idx="7">
                  <c:v>7.8899999999999998E-2</c:v>
                </c:pt>
                <c:pt idx="8">
                  <c:v>6.3E-2</c:v>
                </c:pt>
                <c:pt idx="9">
                  <c:v>6.9339999999999999E-2</c:v>
                </c:pt>
                <c:pt idx="10">
                  <c:v>8.0259999999999998E-2</c:v>
                </c:pt>
                <c:pt idx="11">
                  <c:v>9.4539999999999999E-2</c:v>
                </c:pt>
                <c:pt idx="13">
                  <c:v>7.0739999999999997E-2</c:v>
                </c:pt>
                <c:pt idx="14">
                  <c:v>7.5600000000000001E-2</c:v>
                </c:pt>
                <c:pt idx="15">
                  <c:v>6.6799999999999998E-2</c:v>
                </c:pt>
                <c:pt idx="16">
                  <c:v>7.4899999999999994E-2</c:v>
                </c:pt>
                <c:pt idx="17">
                  <c:v>8.3000000000000004E-2</c:v>
                </c:pt>
                <c:pt idx="18">
                  <c:v>7.4899999999999994E-2</c:v>
                </c:pt>
                <c:pt idx="19">
                  <c:v>6.2230000000000001E-2</c:v>
                </c:pt>
                <c:pt idx="20">
                  <c:v>6.4399999999999999E-2</c:v>
                </c:pt>
                <c:pt idx="21">
                  <c:v>6.9000000000000006E-2</c:v>
                </c:pt>
                <c:pt idx="22">
                  <c:v>6.7799999999999999E-2</c:v>
                </c:pt>
                <c:pt idx="23">
                  <c:v>7.4770000000000003E-2</c:v>
                </c:pt>
                <c:pt idx="24">
                  <c:v>7.5600000000000001E-2</c:v>
                </c:pt>
                <c:pt idx="26">
                  <c:v>6.5699999999999995E-2</c:v>
                </c:pt>
                <c:pt idx="27">
                  <c:v>6.3600000000000004E-2</c:v>
                </c:pt>
                <c:pt idx="28">
                  <c:v>6.2560000000000004E-2</c:v>
                </c:pt>
                <c:pt idx="29">
                  <c:v>5.8900000000000001E-2</c:v>
                </c:pt>
                <c:pt idx="30">
                  <c:v>8.1799999999999998E-2</c:v>
                </c:pt>
                <c:pt idx="31">
                  <c:v>8.4839999999999999E-2</c:v>
                </c:pt>
                <c:pt idx="32">
                  <c:v>7.4999999999999997E-2</c:v>
                </c:pt>
                <c:pt idx="33">
                  <c:v>7.4300000000000005E-2</c:v>
                </c:pt>
                <c:pt idx="34">
                  <c:v>6.7599999999999993E-2</c:v>
                </c:pt>
                <c:pt idx="35">
                  <c:v>7.22E-2</c:v>
                </c:pt>
                <c:pt idx="36">
                  <c:v>7.8899999999999998E-2</c:v>
                </c:pt>
                <c:pt idx="37">
                  <c:v>7.6539999999999997E-2</c:v>
                </c:pt>
                <c:pt idx="38">
                  <c:v>8.3599999999999994E-2</c:v>
                </c:pt>
                <c:pt idx="39">
                  <c:v>8.5629999999999998E-2</c:v>
                </c:pt>
                <c:pt idx="40">
                  <c:v>7.6350000000000001E-2</c:v>
                </c:pt>
                <c:pt idx="41">
                  <c:v>7.8060000000000004E-2</c:v>
                </c:pt>
                <c:pt idx="42">
                  <c:v>7.3899999999999993E-2</c:v>
                </c:pt>
                <c:pt idx="43">
                  <c:v>7.263E-2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C-46AD-8605-39387B2739C2}"/>
            </c:ext>
          </c:extLst>
        </c:ser>
        <c:ser>
          <c:idx val="9"/>
          <c:order val="9"/>
          <c:tx>
            <c:strRef>
              <c:f>'agestruct (h2h)'!$Q$105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'agestruct (h2h)'!$Q$106:$Q$149</c:f>
              <c:numCache>
                <c:formatCode>0.00</c:formatCode>
                <c:ptCount val="44"/>
                <c:pt idx="0">
                  <c:v>6.4939999999999998E-2</c:v>
                </c:pt>
                <c:pt idx="1">
                  <c:v>6.726E-2</c:v>
                </c:pt>
                <c:pt idx="2">
                  <c:v>7.5399999999999995E-2</c:v>
                </c:pt>
                <c:pt idx="3">
                  <c:v>7.3849999999999999E-2</c:v>
                </c:pt>
                <c:pt idx="4">
                  <c:v>7.3599999999999999E-2</c:v>
                </c:pt>
                <c:pt idx="5">
                  <c:v>7.6899999999999996E-2</c:v>
                </c:pt>
                <c:pt idx="6">
                  <c:v>7.5800000000000006E-2</c:v>
                </c:pt>
                <c:pt idx="7">
                  <c:v>7.4800000000000005E-2</c:v>
                </c:pt>
                <c:pt idx="8">
                  <c:v>6.3839999999999994E-2</c:v>
                </c:pt>
                <c:pt idx="9">
                  <c:v>6.2899999999999998E-2</c:v>
                </c:pt>
                <c:pt idx="10">
                  <c:v>6.3049999999999995E-2</c:v>
                </c:pt>
                <c:pt idx="11">
                  <c:v>6.83E-2</c:v>
                </c:pt>
                <c:pt idx="13">
                  <c:v>6.4449999999999993E-2</c:v>
                </c:pt>
                <c:pt idx="14">
                  <c:v>6.5799999999999997E-2</c:v>
                </c:pt>
                <c:pt idx="15">
                  <c:v>7.4499999999999997E-2</c:v>
                </c:pt>
                <c:pt idx="16">
                  <c:v>7.46E-2</c:v>
                </c:pt>
                <c:pt idx="17">
                  <c:v>7.7499999999999999E-2</c:v>
                </c:pt>
                <c:pt idx="18">
                  <c:v>7.3700000000000002E-2</c:v>
                </c:pt>
                <c:pt idx="19">
                  <c:v>7.8600000000000003E-2</c:v>
                </c:pt>
                <c:pt idx="20">
                  <c:v>6.7599999999999993E-2</c:v>
                </c:pt>
                <c:pt idx="21">
                  <c:v>5.7979999999999997E-2</c:v>
                </c:pt>
                <c:pt idx="22">
                  <c:v>5.9569999999999998E-2</c:v>
                </c:pt>
                <c:pt idx="23">
                  <c:v>6.6699999999999995E-2</c:v>
                </c:pt>
                <c:pt idx="24">
                  <c:v>6.4299999999999996E-2</c:v>
                </c:pt>
                <c:pt idx="26">
                  <c:v>6.1429999999999998E-2</c:v>
                </c:pt>
                <c:pt idx="27">
                  <c:v>6.1039999999999997E-2</c:v>
                </c:pt>
                <c:pt idx="28">
                  <c:v>5.91E-2</c:v>
                </c:pt>
                <c:pt idx="29">
                  <c:v>5.8779999999999999E-2</c:v>
                </c:pt>
                <c:pt idx="30">
                  <c:v>7.6100000000000001E-2</c:v>
                </c:pt>
                <c:pt idx="31">
                  <c:v>7.6100000000000001E-2</c:v>
                </c:pt>
                <c:pt idx="32">
                  <c:v>8.6099999999999996E-2</c:v>
                </c:pt>
                <c:pt idx="33">
                  <c:v>8.6300000000000002E-2</c:v>
                </c:pt>
                <c:pt idx="34">
                  <c:v>5.9080000000000001E-2</c:v>
                </c:pt>
                <c:pt idx="35">
                  <c:v>5.8779999999999999E-2</c:v>
                </c:pt>
                <c:pt idx="36">
                  <c:v>7.0499999999999993E-2</c:v>
                </c:pt>
                <c:pt idx="37">
                  <c:v>6.9800000000000001E-2</c:v>
                </c:pt>
                <c:pt idx="38">
                  <c:v>7.4700000000000003E-2</c:v>
                </c:pt>
                <c:pt idx="39">
                  <c:v>7.1349999999999997E-2</c:v>
                </c:pt>
                <c:pt idx="40">
                  <c:v>7.2900000000000006E-2</c:v>
                </c:pt>
                <c:pt idx="41">
                  <c:v>7.1599999999999997E-2</c:v>
                </c:pt>
                <c:pt idx="42">
                  <c:v>6.54E-2</c:v>
                </c:pt>
                <c:pt idx="43">
                  <c:v>5.5399999999999998E-2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C-46AD-8605-39387B2739C2}"/>
            </c:ext>
          </c:extLst>
        </c:ser>
        <c:ser>
          <c:idx val="10"/>
          <c:order val="10"/>
          <c:tx>
            <c:strRef>
              <c:f>'agestruct (h2h)'!$R$105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'agestruct (h2h)'!$R$106:$R$149</c:f>
              <c:numCache>
                <c:formatCode>0.00</c:formatCode>
                <c:ptCount val="44"/>
                <c:pt idx="0">
                  <c:v>0.16250000000000001</c:v>
                </c:pt>
                <c:pt idx="1">
                  <c:v>0.14940000000000001</c:v>
                </c:pt>
                <c:pt idx="2">
                  <c:v>0.12670000000000001</c:v>
                </c:pt>
                <c:pt idx="3">
                  <c:v>0.1183</c:v>
                </c:pt>
                <c:pt idx="4">
                  <c:v>0.1249</c:v>
                </c:pt>
                <c:pt idx="5">
                  <c:v>0.11774</c:v>
                </c:pt>
                <c:pt idx="6">
                  <c:v>0.12085</c:v>
                </c:pt>
                <c:pt idx="7">
                  <c:v>0.1106</c:v>
                </c:pt>
                <c:pt idx="8">
                  <c:v>0.15229999999999999</c:v>
                </c:pt>
                <c:pt idx="9">
                  <c:v>0.1323</c:v>
                </c:pt>
                <c:pt idx="10">
                  <c:v>0.12759999999999999</c:v>
                </c:pt>
                <c:pt idx="11">
                  <c:v>0.11115</c:v>
                </c:pt>
                <c:pt idx="13">
                  <c:v>0.14199999999999999</c:v>
                </c:pt>
                <c:pt idx="14">
                  <c:v>0.12989999999999999</c:v>
                </c:pt>
                <c:pt idx="15">
                  <c:v>0.16220000000000001</c:v>
                </c:pt>
                <c:pt idx="16">
                  <c:v>0.14929999999999999</c:v>
                </c:pt>
                <c:pt idx="17">
                  <c:v>0.11285000000000001</c:v>
                </c:pt>
                <c:pt idx="18">
                  <c:v>0.1051</c:v>
                </c:pt>
                <c:pt idx="19">
                  <c:v>0.18140000000000001</c:v>
                </c:pt>
                <c:pt idx="20">
                  <c:v>0.1588</c:v>
                </c:pt>
                <c:pt idx="21">
                  <c:v>8.5099999999999995E-2</c:v>
                </c:pt>
                <c:pt idx="22">
                  <c:v>9.8699999999999996E-2</c:v>
                </c:pt>
                <c:pt idx="23">
                  <c:v>0.11115</c:v>
                </c:pt>
                <c:pt idx="24">
                  <c:v>0.106</c:v>
                </c:pt>
                <c:pt idx="26">
                  <c:v>0.14660000000000001</c:v>
                </c:pt>
                <c:pt idx="27">
                  <c:v>0.1278</c:v>
                </c:pt>
                <c:pt idx="28">
                  <c:v>0.14610000000000001</c:v>
                </c:pt>
                <c:pt idx="29">
                  <c:v>0.1333</c:v>
                </c:pt>
                <c:pt idx="30">
                  <c:v>0.12427000000000001</c:v>
                </c:pt>
                <c:pt idx="31">
                  <c:v>0.11269999999999999</c:v>
                </c:pt>
                <c:pt idx="32">
                  <c:v>0.10284</c:v>
                </c:pt>
                <c:pt idx="33">
                  <c:v>0.10297000000000001</c:v>
                </c:pt>
                <c:pt idx="34">
                  <c:v>0.12870000000000001</c:v>
                </c:pt>
                <c:pt idx="35">
                  <c:v>0.11940000000000001</c:v>
                </c:pt>
                <c:pt idx="36">
                  <c:v>0.1244</c:v>
                </c:pt>
                <c:pt idx="37">
                  <c:v>0.11053</c:v>
                </c:pt>
                <c:pt idx="38">
                  <c:v>0.13100000000000001</c:v>
                </c:pt>
                <c:pt idx="39">
                  <c:v>0.11890000000000001</c:v>
                </c:pt>
                <c:pt idx="40">
                  <c:v>0.12256</c:v>
                </c:pt>
                <c:pt idx="41">
                  <c:v>0.10639999999999999</c:v>
                </c:pt>
                <c:pt idx="42">
                  <c:v>0.14050000000000001</c:v>
                </c:pt>
                <c:pt idx="43">
                  <c:v>0.12759999999999999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C-46AD-8605-39387B2739C2}"/>
            </c:ext>
          </c:extLst>
        </c:ser>
        <c:ser>
          <c:idx val="11"/>
          <c:order val="11"/>
          <c:tx>
            <c:strRef>
              <c:f>'agestruct (h2h)'!$S$105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'agestruct (h2h)'!$S$106:$S$149</c:f>
              <c:numCache>
                <c:formatCode>0.00</c:formatCode>
                <c:ptCount val="44"/>
                <c:pt idx="0">
                  <c:v>0.1</c:v>
                </c:pt>
                <c:pt idx="1">
                  <c:v>9.393E-2</c:v>
                </c:pt>
                <c:pt idx="2">
                  <c:v>7.5700000000000003E-2</c:v>
                </c:pt>
                <c:pt idx="3">
                  <c:v>6.8049999999999999E-2</c:v>
                </c:pt>
                <c:pt idx="4">
                  <c:v>7.1040000000000006E-2</c:v>
                </c:pt>
                <c:pt idx="5">
                  <c:v>6.5060000000000007E-2</c:v>
                </c:pt>
                <c:pt idx="6">
                  <c:v>6.726E-2</c:v>
                </c:pt>
                <c:pt idx="7">
                  <c:v>6.2469999999999998E-2</c:v>
                </c:pt>
                <c:pt idx="8">
                  <c:v>0.10034</c:v>
                </c:pt>
                <c:pt idx="9">
                  <c:v>8.48E-2</c:v>
                </c:pt>
                <c:pt idx="10">
                  <c:v>8.0399999999999999E-2</c:v>
                </c:pt>
                <c:pt idx="11">
                  <c:v>6.7500000000000004E-2</c:v>
                </c:pt>
                <c:pt idx="13">
                  <c:v>8.8200000000000001E-2</c:v>
                </c:pt>
                <c:pt idx="14">
                  <c:v>8.1900000000000001E-2</c:v>
                </c:pt>
                <c:pt idx="15">
                  <c:v>8.6599999999999996E-2</c:v>
                </c:pt>
                <c:pt idx="16">
                  <c:v>7.886E-2</c:v>
                </c:pt>
                <c:pt idx="17">
                  <c:v>6.2560000000000004E-2</c:v>
                </c:pt>
                <c:pt idx="18">
                  <c:v>5.6730000000000003E-2</c:v>
                </c:pt>
                <c:pt idx="19">
                  <c:v>9.4600000000000004E-2</c:v>
                </c:pt>
                <c:pt idx="20">
                  <c:v>7.9200000000000007E-2</c:v>
                </c:pt>
                <c:pt idx="21">
                  <c:v>4.5870000000000001E-2</c:v>
                </c:pt>
                <c:pt idx="22">
                  <c:v>5.6550000000000003E-2</c:v>
                </c:pt>
                <c:pt idx="23">
                  <c:v>5.9360000000000003E-2</c:v>
                </c:pt>
                <c:pt idx="24">
                  <c:v>5.4780000000000002E-2</c:v>
                </c:pt>
                <c:pt idx="26">
                  <c:v>9.0639999999999998E-2</c:v>
                </c:pt>
                <c:pt idx="27">
                  <c:v>7.6969999999999997E-2</c:v>
                </c:pt>
                <c:pt idx="28">
                  <c:v>8.5139999999999993E-2</c:v>
                </c:pt>
                <c:pt idx="29">
                  <c:v>7.9000000000000001E-2</c:v>
                </c:pt>
                <c:pt idx="30">
                  <c:v>7.0400000000000004E-2</c:v>
                </c:pt>
                <c:pt idx="31">
                  <c:v>6.1600000000000002E-2</c:v>
                </c:pt>
                <c:pt idx="32">
                  <c:v>8.9099999999999999E-2</c:v>
                </c:pt>
                <c:pt idx="33">
                  <c:v>8.0699999999999994E-2</c:v>
                </c:pt>
                <c:pt idx="34">
                  <c:v>7.7759999999999996E-2</c:v>
                </c:pt>
                <c:pt idx="35">
                  <c:v>7.0739999999999997E-2</c:v>
                </c:pt>
                <c:pt idx="36">
                  <c:v>7.6050000000000006E-2</c:v>
                </c:pt>
                <c:pt idx="37">
                  <c:v>6.5100000000000005E-2</c:v>
                </c:pt>
                <c:pt idx="38">
                  <c:v>7.8299999999999995E-2</c:v>
                </c:pt>
                <c:pt idx="39">
                  <c:v>6.8900000000000003E-2</c:v>
                </c:pt>
                <c:pt idx="40">
                  <c:v>7.3200000000000001E-2</c:v>
                </c:pt>
                <c:pt idx="41">
                  <c:v>6.0850000000000001E-2</c:v>
                </c:pt>
                <c:pt idx="42">
                  <c:v>7.9469999999999999E-2</c:v>
                </c:pt>
                <c:pt idx="43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C-46AD-8605-39387B2739C2}"/>
            </c:ext>
          </c:extLst>
        </c:ser>
        <c:ser>
          <c:idx val="12"/>
          <c:order val="12"/>
          <c:tx>
            <c:strRef>
              <c:f>'agestruct (h2h)'!$T$105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'agestruct (h2h)'!$T$106:$T$149</c:f>
              <c:numCache>
                <c:formatCode>0.00</c:formatCode>
                <c:ptCount val="44"/>
                <c:pt idx="0">
                  <c:v>0.108</c:v>
                </c:pt>
                <c:pt idx="1">
                  <c:v>7.5870000000000007E-2</c:v>
                </c:pt>
                <c:pt idx="2">
                  <c:v>8.6360000000000006E-2</c:v>
                </c:pt>
                <c:pt idx="3">
                  <c:v>7.3359999999999995E-2</c:v>
                </c:pt>
                <c:pt idx="4">
                  <c:v>8.5500000000000007E-2</c:v>
                </c:pt>
                <c:pt idx="5">
                  <c:v>7.306E-2</c:v>
                </c:pt>
                <c:pt idx="6">
                  <c:v>0.1027</c:v>
                </c:pt>
                <c:pt idx="7">
                  <c:v>8.4199999999999997E-2</c:v>
                </c:pt>
                <c:pt idx="8">
                  <c:v>0.12164</c:v>
                </c:pt>
                <c:pt idx="9">
                  <c:v>8.9399999999999993E-2</c:v>
                </c:pt>
                <c:pt idx="10">
                  <c:v>9.3700000000000006E-2</c:v>
                </c:pt>
                <c:pt idx="11">
                  <c:v>6.6500000000000004E-2</c:v>
                </c:pt>
                <c:pt idx="13">
                  <c:v>9.1899999999999996E-2</c:v>
                </c:pt>
                <c:pt idx="14">
                  <c:v>7.4160000000000004E-2</c:v>
                </c:pt>
                <c:pt idx="15">
                  <c:v>6.6830000000000001E-2</c:v>
                </c:pt>
                <c:pt idx="16">
                  <c:v>5.466E-2</c:v>
                </c:pt>
                <c:pt idx="17">
                  <c:v>9.1399999999999995E-2</c:v>
                </c:pt>
                <c:pt idx="18">
                  <c:v>7.5999999999999998E-2</c:v>
                </c:pt>
                <c:pt idx="19">
                  <c:v>8.0699999999999994E-2</c:v>
                </c:pt>
                <c:pt idx="20">
                  <c:v>6.4299999999999996E-2</c:v>
                </c:pt>
                <c:pt idx="21">
                  <c:v>3.5369999999999999E-2</c:v>
                </c:pt>
                <c:pt idx="22">
                  <c:v>4.8340000000000001E-2</c:v>
                </c:pt>
                <c:pt idx="23">
                  <c:v>4.8399999999999999E-2</c:v>
                </c:pt>
                <c:pt idx="24">
                  <c:v>5.0540000000000002E-2</c:v>
                </c:pt>
                <c:pt idx="26">
                  <c:v>8.7499999999999994E-2</c:v>
                </c:pt>
                <c:pt idx="27">
                  <c:v>7.2900000000000006E-2</c:v>
                </c:pt>
                <c:pt idx="28">
                  <c:v>7.1900000000000006E-2</c:v>
                </c:pt>
                <c:pt idx="29">
                  <c:v>6.1650000000000003E-2</c:v>
                </c:pt>
                <c:pt idx="30">
                  <c:v>9.0700000000000003E-2</c:v>
                </c:pt>
                <c:pt idx="31">
                  <c:v>7.1529999999999996E-2</c:v>
                </c:pt>
                <c:pt idx="32">
                  <c:v>8.5599999999999996E-2</c:v>
                </c:pt>
                <c:pt idx="33">
                  <c:v>6.6650000000000001E-2</c:v>
                </c:pt>
                <c:pt idx="34">
                  <c:v>8.4659999999999999E-2</c:v>
                </c:pt>
                <c:pt idx="35">
                  <c:v>7.2139999999999996E-2</c:v>
                </c:pt>
                <c:pt idx="36">
                  <c:v>8.7599999999999997E-2</c:v>
                </c:pt>
                <c:pt idx="37">
                  <c:v>7.0400000000000004E-2</c:v>
                </c:pt>
                <c:pt idx="38">
                  <c:v>8.8900000000000007E-2</c:v>
                </c:pt>
                <c:pt idx="39">
                  <c:v>7.2999999999999995E-2</c:v>
                </c:pt>
                <c:pt idx="40">
                  <c:v>7.7799999999999994E-2</c:v>
                </c:pt>
                <c:pt idx="41">
                  <c:v>5.3499999999999999E-2</c:v>
                </c:pt>
                <c:pt idx="42">
                  <c:v>7.51E-2</c:v>
                </c:pt>
                <c:pt idx="43">
                  <c:v>7.1499999999999994E-2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C-46AD-8605-39387B2739C2}"/>
            </c:ext>
          </c:extLst>
        </c:ser>
        <c:ser>
          <c:idx val="13"/>
          <c:order val="13"/>
          <c:tx>
            <c:strRef>
              <c:f>'agestruct (h2h)'!$U$105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'agestruct (h2h)'!$U$106:$U$149</c:f>
              <c:numCache>
                <c:formatCode>0.00</c:formatCode>
                <c:ptCount val="44"/>
                <c:pt idx="0">
                  <c:v>7.2400000000000006E-2</c:v>
                </c:pt>
                <c:pt idx="1">
                  <c:v>5.2670000000000002E-2</c:v>
                </c:pt>
                <c:pt idx="2">
                  <c:v>8.0600000000000005E-2</c:v>
                </c:pt>
                <c:pt idx="3">
                  <c:v>5.8200000000000002E-2</c:v>
                </c:pt>
                <c:pt idx="4">
                  <c:v>8.0699999999999994E-2</c:v>
                </c:pt>
                <c:pt idx="5">
                  <c:v>6.2300000000000001E-2</c:v>
                </c:pt>
                <c:pt idx="6">
                  <c:v>9.7100000000000006E-2</c:v>
                </c:pt>
                <c:pt idx="7">
                  <c:v>6.7699999999999996E-2</c:v>
                </c:pt>
                <c:pt idx="8">
                  <c:v>9.3799999999999994E-2</c:v>
                </c:pt>
                <c:pt idx="9">
                  <c:v>6.8540000000000004E-2</c:v>
                </c:pt>
                <c:pt idx="10">
                  <c:v>7.7899999999999997E-2</c:v>
                </c:pt>
                <c:pt idx="11">
                  <c:v>5.1670000000000001E-2</c:v>
                </c:pt>
                <c:pt idx="13">
                  <c:v>7.5560000000000002E-2</c:v>
                </c:pt>
                <c:pt idx="14">
                  <c:v>5.7099999999999998E-2</c:v>
                </c:pt>
                <c:pt idx="15">
                  <c:v>3.85E-2</c:v>
                </c:pt>
                <c:pt idx="16">
                  <c:v>2.4639999999999999E-2</c:v>
                </c:pt>
                <c:pt idx="17">
                  <c:v>8.5199999999999998E-2</c:v>
                </c:pt>
                <c:pt idx="18">
                  <c:v>6.7599999999999993E-2</c:v>
                </c:pt>
                <c:pt idx="19">
                  <c:v>3.6799999999999999E-2</c:v>
                </c:pt>
                <c:pt idx="20">
                  <c:v>2.945E-2</c:v>
                </c:pt>
                <c:pt idx="21">
                  <c:v>2.5729999999999999E-2</c:v>
                </c:pt>
                <c:pt idx="22">
                  <c:v>4.0620000000000003E-2</c:v>
                </c:pt>
                <c:pt idx="23">
                  <c:v>3.2620000000000003E-2</c:v>
                </c:pt>
                <c:pt idx="24">
                  <c:v>2.9270000000000001E-2</c:v>
                </c:pt>
                <c:pt idx="26">
                  <c:v>7.3700000000000002E-2</c:v>
                </c:pt>
                <c:pt idx="27">
                  <c:v>4.9840000000000002E-2</c:v>
                </c:pt>
                <c:pt idx="28">
                  <c:v>4.8500000000000001E-2</c:v>
                </c:pt>
                <c:pt idx="29">
                  <c:v>3.5639999999999998E-2</c:v>
                </c:pt>
                <c:pt idx="30">
                  <c:v>8.7340000000000001E-2</c:v>
                </c:pt>
                <c:pt idx="31">
                  <c:v>5.9630000000000002E-2</c:v>
                </c:pt>
                <c:pt idx="32">
                  <c:v>4.4400000000000002E-2</c:v>
                </c:pt>
                <c:pt idx="33">
                  <c:v>2.6980000000000001E-2</c:v>
                </c:pt>
                <c:pt idx="34">
                  <c:v>6.1519999999999998E-2</c:v>
                </c:pt>
                <c:pt idx="35">
                  <c:v>4.9160000000000002E-2</c:v>
                </c:pt>
                <c:pt idx="36">
                  <c:v>7.6799999999999993E-2</c:v>
                </c:pt>
                <c:pt idx="37">
                  <c:v>5.9970000000000002E-2</c:v>
                </c:pt>
                <c:pt idx="38">
                  <c:v>7.9039999999999999E-2</c:v>
                </c:pt>
                <c:pt idx="39">
                  <c:v>6.2799999999999995E-2</c:v>
                </c:pt>
                <c:pt idx="40">
                  <c:v>7.1529999999999996E-2</c:v>
                </c:pt>
                <c:pt idx="41">
                  <c:v>4.3099999999999999E-2</c:v>
                </c:pt>
                <c:pt idx="42">
                  <c:v>4.7100000000000003E-2</c:v>
                </c:pt>
                <c:pt idx="43">
                  <c:v>4.19E-2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C-46AD-8605-39387B2739C2}"/>
            </c:ext>
          </c:extLst>
        </c:ser>
        <c:bandFmts>
          <c:bandFmt>
            <c:idx val="0"/>
            <c:spPr>
              <a:noFill/>
              <a:ln/>
              <a:effectLst/>
              <a:sp3d/>
            </c:spPr>
          </c:bandFmt>
          <c:bandFmt>
            <c:idx val="1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7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19150816"/>
        <c:axId val="1319137920"/>
        <c:axId val="1214598736"/>
      </c:surface3DChart>
      <c:catAx>
        <c:axId val="131915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37920"/>
        <c:crosses val="autoZero"/>
        <c:auto val="1"/>
        <c:lblAlgn val="ctr"/>
        <c:lblOffset val="100"/>
        <c:noMultiLvlLbl val="0"/>
      </c:catAx>
      <c:valAx>
        <c:axId val="1319137920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50816"/>
        <c:crosses val="autoZero"/>
        <c:crossBetween val="midCat"/>
      </c:valAx>
      <c:serAx>
        <c:axId val="1214598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379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'socioeco (h2h)'!$E$38</c:f>
              <c:strCache>
                <c:ptCount val="1"/>
                <c:pt idx="0">
                  <c:v>анти-мусорный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(h2h)'!$F$38:$V$38</c:f>
              <c:numCache>
                <c:formatCode>General</c:formatCode>
                <c:ptCount val="17"/>
                <c:pt idx="0">
                  <c:v>0.82741535920726672</c:v>
                </c:pt>
                <c:pt idx="1">
                  <c:v>0.22342735903967353</c:v>
                </c:pt>
                <c:pt idx="2">
                  <c:v>0.97051541960130017</c:v>
                </c:pt>
                <c:pt idx="3">
                  <c:v>0.87444034122567682</c:v>
                </c:pt>
                <c:pt idx="4">
                  <c:v>1</c:v>
                </c:pt>
                <c:pt idx="5">
                  <c:v>0.64404569677475099</c:v>
                </c:pt>
                <c:pt idx="6">
                  <c:v>0.75174643154952936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0.48407229248530648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488-887C-0D51A9261CC6}"/>
            </c:ext>
          </c:extLst>
        </c:ser>
        <c:ser>
          <c:idx val="1"/>
          <c:order val="1"/>
          <c:tx>
            <c:strRef>
              <c:f>'socioeco (h2h)'!$E$39</c:f>
              <c:strCache>
                <c:ptCount val="1"/>
                <c:pt idx="0">
                  <c:v>этнический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(h2h)'!$F$39:$V$39</c:f>
              <c:numCache>
                <c:formatCode>General</c:formatCode>
                <c:ptCount val="17"/>
                <c:pt idx="0">
                  <c:v>-1.6548307184145334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0.57644281835082911</c:v>
                </c:pt>
                <c:pt idx="5">
                  <c:v>0.41190468645435901</c:v>
                </c:pt>
                <c:pt idx="6">
                  <c:v>0.48230110919321828</c:v>
                </c:pt>
                <c:pt idx="7">
                  <c:v>0.79595330739299597</c:v>
                </c:pt>
                <c:pt idx="8">
                  <c:v>0.61909182270787644</c:v>
                </c:pt>
                <c:pt idx="9">
                  <c:v>0.62353427957926344</c:v>
                </c:pt>
                <c:pt idx="10">
                  <c:v>0.39373727850095375</c:v>
                </c:pt>
                <c:pt idx="11">
                  <c:v>6.5789035676116478E-2</c:v>
                </c:pt>
                <c:pt idx="12">
                  <c:v>0.44614381941961079</c:v>
                </c:pt>
                <c:pt idx="13">
                  <c:v>0.8398215431616769</c:v>
                </c:pt>
                <c:pt idx="14">
                  <c:v>0.48959810056079317</c:v>
                </c:pt>
                <c:pt idx="15">
                  <c:v>0.76378065891877056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E-4488-887C-0D51A9261CC6}"/>
            </c:ext>
          </c:extLst>
        </c:ser>
        <c:ser>
          <c:idx val="2"/>
          <c:order val="2"/>
          <c:tx>
            <c:strRef>
              <c:f>'socioeco (h2h)'!$E$40</c:f>
              <c:strCache>
                <c:ptCount val="1"/>
                <c:pt idx="0">
                  <c:v>анти-индустриальный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(h2h)'!$F$40:$V$40</c:f>
              <c:numCache>
                <c:formatCode>General</c:formatCode>
                <c:ptCount val="17"/>
                <c:pt idx="0">
                  <c:v>1</c:v>
                </c:pt>
                <c:pt idx="1">
                  <c:v>0.64598706129508054</c:v>
                </c:pt>
                <c:pt idx="2">
                  <c:v>0.9594667572133998</c:v>
                </c:pt>
                <c:pt idx="3">
                  <c:v>0.89071407482999398</c:v>
                </c:pt>
                <c:pt idx="4">
                  <c:v>0.72471977236149854</c:v>
                </c:pt>
                <c:pt idx="5">
                  <c:v>1</c:v>
                </c:pt>
                <c:pt idx="6">
                  <c:v>1</c:v>
                </c:pt>
                <c:pt idx="7">
                  <c:v>0.96636402939904875</c:v>
                </c:pt>
                <c:pt idx="8">
                  <c:v>0.98191266660851961</c:v>
                </c:pt>
                <c:pt idx="9">
                  <c:v>0.58948498573595209</c:v>
                </c:pt>
                <c:pt idx="10">
                  <c:v>0.53643259293700696</c:v>
                </c:pt>
                <c:pt idx="11">
                  <c:v>7.5235182160880265E-2</c:v>
                </c:pt>
                <c:pt idx="12">
                  <c:v>0.48905010808492488</c:v>
                </c:pt>
                <c:pt idx="13">
                  <c:v>0.68974568632202671</c:v>
                </c:pt>
                <c:pt idx="14">
                  <c:v>0.99659075645009454</c:v>
                </c:pt>
                <c:pt idx="15">
                  <c:v>0.8382655261098676</c:v>
                </c:pt>
                <c:pt idx="16">
                  <c:v>0.67312545345620367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E-4488-887C-0D51A926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72031"/>
        <c:axId val="685370783"/>
      </c:radarChart>
      <c:catAx>
        <c:axId val="685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0783"/>
        <c:crosses val="autoZero"/>
        <c:auto val="1"/>
        <c:lblAlgn val="ctr"/>
        <c:lblOffset val="100"/>
        <c:noMultiLvlLbl val="0"/>
      </c:catAx>
      <c:valAx>
        <c:axId val="685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'socioeco (h2h)'!$F$123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(h2h)'!$F$124:$F$146</c:f>
              <c:numCache>
                <c:formatCode>0.000</c:formatCode>
                <c:ptCount val="23"/>
                <c:pt idx="0">
                  <c:v>-4.2202347680268308E-2</c:v>
                </c:pt>
                <c:pt idx="1">
                  <c:v>6.4561207378423663E-2</c:v>
                </c:pt>
                <c:pt idx="2">
                  <c:v>0.27249860257126884</c:v>
                </c:pt>
                <c:pt idx="3">
                  <c:v>5.5897149245388482E-3</c:v>
                </c:pt>
                <c:pt idx="4">
                  <c:v>-1.089994410285073E-2</c:v>
                </c:pt>
                <c:pt idx="5">
                  <c:v>8.3845723868082728E-2</c:v>
                </c:pt>
                <c:pt idx="7">
                  <c:v>-0.11179429849077697</c:v>
                </c:pt>
                <c:pt idx="8">
                  <c:v>-8.5522638345444379E-2</c:v>
                </c:pt>
                <c:pt idx="9">
                  <c:v>-8.775852431525992E-2</c:v>
                </c:pt>
                <c:pt idx="10">
                  <c:v>-7.7417551704863058E-2</c:v>
                </c:pt>
                <c:pt idx="11">
                  <c:v>0.4276131917272219</c:v>
                </c:pt>
                <c:pt idx="12">
                  <c:v>-0.81190609278926773</c:v>
                </c:pt>
                <c:pt idx="14">
                  <c:v>-4.2481833426495218E-2</c:v>
                </c:pt>
                <c:pt idx="15">
                  <c:v>-0.12576858580212405</c:v>
                </c:pt>
                <c:pt idx="16">
                  <c:v>-0.53018446059250979</c:v>
                </c:pt>
                <c:pt idx="17">
                  <c:v>-1.3135830072666294E-2</c:v>
                </c:pt>
                <c:pt idx="18">
                  <c:v>1</c:v>
                </c:pt>
                <c:pt idx="19">
                  <c:v>0.49273337059809952</c:v>
                </c:pt>
                <c:pt idx="20">
                  <c:v>-1.2017887087758524E-2</c:v>
                </c:pt>
                <c:pt idx="21">
                  <c:v>-5.4220234768026829E-2</c:v>
                </c:pt>
                <c:pt idx="22">
                  <c:v>-3.8010061486864172E-2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845-B56F-9415083D4746}"/>
            </c:ext>
          </c:extLst>
        </c:ser>
        <c:ser>
          <c:idx val="1"/>
          <c:order val="1"/>
          <c:tx>
            <c:strRef>
              <c:f>'socioeco (h2h)'!$G$123</c:f>
              <c:strCache>
                <c:ptCount val="1"/>
                <c:pt idx="0">
                  <c:v>popsize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(h2h)'!$G$124:$G$146</c:f>
              <c:numCache>
                <c:formatCode>0.000</c:formatCode>
                <c:ptCount val="23"/>
                <c:pt idx="0">
                  <c:v>1.5232737835993318E-2</c:v>
                </c:pt>
                <c:pt idx="1">
                  <c:v>0.1374474072325316</c:v>
                </c:pt>
                <c:pt idx="2">
                  <c:v>8.6320656797339593E-2</c:v>
                </c:pt>
                <c:pt idx="3">
                  <c:v>1.8011454063668962E-2</c:v>
                </c:pt>
                <c:pt idx="4">
                  <c:v>2.9702956863415498E-2</c:v>
                </c:pt>
                <c:pt idx="5">
                  <c:v>0.10077459428436525</c:v>
                </c:pt>
                <c:pt idx="7">
                  <c:v>6.5887323599685771E-2</c:v>
                </c:pt>
                <c:pt idx="8">
                  <c:v>8.180388613233365E-2</c:v>
                </c:pt>
                <c:pt idx="9">
                  <c:v>7.7718576287835919E-2</c:v>
                </c:pt>
                <c:pt idx="10">
                  <c:v>5.3650389196655227E-2</c:v>
                </c:pt>
                <c:pt idx="11">
                  <c:v>0.45523865346233738</c:v>
                </c:pt>
                <c:pt idx="12">
                  <c:v>1</c:v>
                </c:pt>
                <c:pt idx="14">
                  <c:v>0.11660160834483217</c:v>
                </c:pt>
                <c:pt idx="15">
                  <c:v>6.0222704336723963E-2</c:v>
                </c:pt>
                <c:pt idx="16">
                  <c:v>0.60701245944878846</c:v>
                </c:pt>
                <c:pt idx="17">
                  <c:v>5.4723614067793622E-2</c:v>
                </c:pt>
                <c:pt idx="18">
                  <c:v>6.4343290852080848E-2</c:v>
                </c:pt>
                <c:pt idx="19">
                  <c:v>0.28877889803821005</c:v>
                </c:pt>
                <c:pt idx="20">
                  <c:v>0.15609655496173161</c:v>
                </c:pt>
                <c:pt idx="21">
                  <c:v>0.32144102486869613</c:v>
                </c:pt>
                <c:pt idx="22">
                  <c:v>1.1281750699767038E-2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1-4845-B56F-9415083D4746}"/>
            </c:ext>
          </c:extLst>
        </c:ser>
        <c:ser>
          <c:idx val="2"/>
          <c:order val="2"/>
          <c:tx>
            <c:strRef>
              <c:f>'socioeco (h2h)'!$H$123</c:f>
              <c:strCache>
                <c:ptCount val="1"/>
                <c:pt idx="0">
                  <c:v>avgemployers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(h2h)'!$H$124:$H$146</c:f>
              <c:numCache>
                <c:formatCode>0.000</c:formatCode>
                <c:ptCount val="23"/>
                <c:pt idx="0">
                  <c:v>0.71687796741833743</c:v>
                </c:pt>
                <c:pt idx="1">
                  <c:v>0.38009098549174158</c:v>
                </c:pt>
                <c:pt idx="2">
                  <c:v>0.53971278640605913</c:v>
                </c:pt>
                <c:pt idx="3">
                  <c:v>0.53393882296577144</c:v>
                </c:pt>
                <c:pt idx="4">
                  <c:v>0.42233319062896657</c:v>
                </c:pt>
                <c:pt idx="5">
                  <c:v>0.71142236669090098</c:v>
                </c:pt>
                <c:pt idx="7">
                  <c:v>0.38595958760051902</c:v>
                </c:pt>
                <c:pt idx="8">
                  <c:v>0.50533486074811962</c:v>
                </c:pt>
                <c:pt idx="9">
                  <c:v>0.41489369656380781</c:v>
                </c:pt>
                <c:pt idx="10">
                  <c:v>0.94067209178071243</c:v>
                </c:pt>
                <c:pt idx="11">
                  <c:v>0.73549035982558408</c:v>
                </c:pt>
                <c:pt idx="12">
                  <c:v>0.42241356576448597</c:v>
                </c:pt>
                <c:pt idx="14">
                  <c:v>0.45993632058660838</c:v>
                </c:pt>
                <c:pt idx="15">
                  <c:v>0.33923186673830968</c:v>
                </c:pt>
                <c:pt idx="16">
                  <c:v>0.71053714189395556</c:v>
                </c:pt>
                <c:pt idx="17">
                  <c:v>0.34327262518412227</c:v>
                </c:pt>
                <c:pt idx="18">
                  <c:v>1</c:v>
                </c:pt>
                <c:pt idx="19">
                  <c:v>0.39139872848742596</c:v>
                </c:pt>
                <c:pt idx="20">
                  <c:v>0.47835113732227524</c:v>
                </c:pt>
                <c:pt idx="21">
                  <c:v>0.66007616111878287</c:v>
                </c:pt>
                <c:pt idx="22">
                  <c:v>0.5173330634619514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1-4845-B56F-9415083D4746}"/>
            </c:ext>
          </c:extLst>
        </c:ser>
        <c:ser>
          <c:idx val="3"/>
          <c:order val="3"/>
          <c:tx>
            <c:strRef>
              <c:f>'socioeco (h2h)'!$I$123</c:f>
              <c:strCache>
                <c:ptCount val="1"/>
                <c:pt idx="0">
                  <c:v>avgsalary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(h2h)'!$I$124:$I$146</c:f>
              <c:numCache>
                <c:formatCode>0.000</c:formatCode>
                <c:ptCount val="23"/>
                <c:pt idx="0">
                  <c:v>0.68826067508158462</c:v>
                </c:pt>
                <c:pt idx="1">
                  <c:v>0.35412673068354217</c:v>
                </c:pt>
                <c:pt idx="2">
                  <c:v>0.41348896150869602</c:v>
                </c:pt>
                <c:pt idx="3">
                  <c:v>0.33961535755583738</c:v>
                </c:pt>
                <c:pt idx="4">
                  <c:v>0.37467826739522991</c:v>
                </c:pt>
                <c:pt idx="5">
                  <c:v>0.59058246433100681</c:v>
                </c:pt>
                <c:pt idx="7">
                  <c:v>0.40593825372113873</c:v>
                </c:pt>
                <c:pt idx="8">
                  <c:v>0.31399537822933143</c:v>
                </c:pt>
                <c:pt idx="9">
                  <c:v>0.35183686791152613</c:v>
                </c:pt>
                <c:pt idx="10">
                  <c:v>0.65399317738615592</c:v>
                </c:pt>
                <c:pt idx="11">
                  <c:v>1</c:v>
                </c:pt>
                <c:pt idx="12">
                  <c:v>0.43140134179274908</c:v>
                </c:pt>
                <c:pt idx="14">
                  <c:v>0.44594299671857884</c:v>
                </c:pt>
                <c:pt idx="15">
                  <c:v>0.39361149056613987</c:v>
                </c:pt>
                <c:pt idx="16">
                  <c:v>0.45494552642545177</c:v>
                </c:pt>
                <c:pt idx="17">
                  <c:v>0.35248127028338561</c:v>
                </c:pt>
                <c:pt idx="18">
                  <c:v>0.68514773610807944</c:v>
                </c:pt>
                <c:pt idx="19">
                  <c:v>0.42130063806412388</c:v>
                </c:pt>
                <c:pt idx="20">
                  <c:v>0.46341189465537863</c:v>
                </c:pt>
                <c:pt idx="21">
                  <c:v>0.6303444247410851</c:v>
                </c:pt>
                <c:pt idx="22">
                  <c:v>0.37101100096873174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1-4845-B56F-9415083D4746}"/>
            </c:ext>
          </c:extLst>
        </c:ser>
        <c:ser>
          <c:idx val="4"/>
          <c:order val="4"/>
          <c:tx>
            <c:strRef>
              <c:f>'socioeco (h2h)'!$J$123</c:f>
              <c:strCache>
                <c:ptCount val="1"/>
                <c:pt idx="0">
                  <c:v>shoparea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(h2h)'!$J$124:$J$146</c:f>
              <c:numCache>
                <c:formatCode>0.000</c:formatCode>
                <c:ptCount val="23"/>
                <c:pt idx="0">
                  <c:v>0.69264700963578463</c:v>
                </c:pt>
                <c:pt idx="1">
                  <c:v>0.47080964477759718</c:v>
                </c:pt>
                <c:pt idx="2">
                  <c:v>0.64179988537293631</c:v>
                </c:pt>
                <c:pt idx="3">
                  <c:v>0.98770659273783623</c:v>
                </c:pt>
                <c:pt idx="4">
                  <c:v>0.24156967787801698</c:v>
                </c:pt>
                <c:pt idx="5">
                  <c:v>1</c:v>
                </c:pt>
                <c:pt idx="7">
                  <c:v>0.17818312955083518</c:v>
                </c:pt>
                <c:pt idx="8">
                  <c:v>0.28799249391411536</c:v>
                </c:pt>
                <c:pt idx="9">
                  <c:v>0.56059274264317249</c:v>
                </c:pt>
                <c:pt idx="10">
                  <c:v>0.36544542699603338</c:v>
                </c:pt>
                <c:pt idx="11">
                  <c:v>0.76405589636101912</c:v>
                </c:pt>
                <c:pt idx="12">
                  <c:v>0.16940777449194352</c:v>
                </c:pt>
                <c:pt idx="14">
                  <c:v>0.53360951459817829</c:v>
                </c:pt>
                <c:pt idx="15">
                  <c:v>0.28519332147264664</c:v>
                </c:pt>
                <c:pt idx="16">
                  <c:v>0.58912861372717729</c:v>
                </c:pt>
                <c:pt idx="17">
                  <c:v>0.23161002933740252</c:v>
                </c:pt>
                <c:pt idx="18">
                  <c:v>0.35773951283542832</c:v>
                </c:pt>
                <c:pt idx="19">
                  <c:v>0.43727723937267438</c:v>
                </c:pt>
                <c:pt idx="20">
                  <c:v>0.83809182972577245</c:v>
                </c:pt>
                <c:pt idx="21">
                  <c:v>0.65497481806928481</c:v>
                </c:pt>
                <c:pt idx="22">
                  <c:v>0.45823367077092353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1-4845-B56F-9415083D4746}"/>
            </c:ext>
          </c:extLst>
        </c:ser>
        <c:ser>
          <c:idx val="5"/>
          <c:order val="5"/>
          <c:tx>
            <c:strRef>
              <c:f>'socioeco (h2h)'!$K$123</c:f>
              <c:strCache>
                <c:ptCount val="1"/>
                <c:pt idx="0">
                  <c:v>foodseats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(h2h)'!$K$124:$K$146</c:f>
              <c:numCache>
                <c:formatCode>0.000</c:formatCode>
                <c:ptCount val="23"/>
                <c:pt idx="0">
                  <c:v>0.19900002886958812</c:v>
                </c:pt>
                <c:pt idx="1">
                  <c:v>0.12016097014709658</c:v>
                </c:pt>
                <c:pt idx="2">
                  <c:v>0.11516099023994092</c:v>
                </c:pt>
                <c:pt idx="3">
                  <c:v>0.12637421406976185</c:v>
                </c:pt>
                <c:pt idx="4">
                  <c:v>0.10314387485666579</c:v>
                </c:pt>
                <c:pt idx="5">
                  <c:v>0.24952611353925336</c:v>
                </c:pt>
                <c:pt idx="7">
                  <c:v>5.5012603431670151E-2</c:v>
                </c:pt>
                <c:pt idx="8">
                  <c:v>6.8573165077158924E-2</c:v>
                </c:pt>
                <c:pt idx="9">
                  <c:v>7.4676202829762686E-2</c:v>
                </c:pt>
                <c:pt idx="10">
                  <c:v>9.4704980177839307E-2</c:v>
                </c:pt>
                <c:pt idx="11">
                  <c:v>0.27401539398153069</c:v>
                </c:pt>
                <c:pt idx="12">
                  <c:v>1.7168463526025975E-2</c:v>
                </c:pt>
                <c:pt idx="14">
                  <c:v>7.313447035803898E-2</c:v>
                </c:pt>
                <c:pt idx="15">
                  <c:v>0.13721238175955347</c:v>
                </c:pt>
                <c:pt idx="16">
                  <c:v>0.11017519963409926</c:v>
                </c:pt>
                <c:pt idx="17">
                  <c:v>4.2185557137315616E-2</c:v>
                </c:pt>
                <c:pt idx="18">
                  <c:v>9.4307024979685183E-2</c:v>
                </c:pt>
                <c:pt idx="19">
                  <c:v>0.46227939899856429</c:v>
                </c:pt>
                <c:pt idx="20">
                  <c:v>1</c:v>
                </c:pt>
                <c:pt idx="21">
                  <c:v>0.13672392197250327</c:v>
                </c:pt>
                <c:pt idx="22">
                  <c:v>7.1236826062257508E-2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1-4845-B56F-9415083D4746}"/>
            </c:ext>
          </c:extLst>
        </c:ser>
        <c:ser>
          <c:idx val="6"/>
          <c:order val="6"/>
          <c:tx>
            <c:strRef>
              <c:f>'socioeco (h2h)'!$L$123</c:f>
              <c:strCache>
                <c:ptCount val="1"/>
                <c:pt idx="0">
                  <c:v>retailturnover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(h2h)'!$L$124:$L$146</c:f>
              <c:numCache>
                <c:formatCode>0.000</c:formatCode>
                <c:ptCount val="23"/>
                <c:pt idx="0">
                  <c:v>0.21698064530793243</c:v>
                </c:pt>
                <c:pt idx="1">
                  <c:v>0.3629053345146423</c:v>
                </c:pt>
                <c:pt idx="2">
                  <c:v>0.63245354410631405</c:v>
                </c:pt>
                <c:pt idx="3">
                  <c:v>0.25100707899393165</c:v>
                </c:pt>
                <c:pt idx="4">
                  <c:v>0.16145756241629058</c:v>
                </c:pt>
                <c:pt idx="5">
                  <c:v>0.54577896380823665</c:v>
                </c:pt>
                <c:pt idx="7">
                  <c:v>0.24260110795316933</c:v>
                </c:pt>
                <c:pt idx="8">
                  <c:v>0.11960909024023401</c:v>
                </c:pt>
                <c:pt idx="9">
                  <c:v>0.33724519926169483</c:v>
                </c:pt>
                <c:pt idx="10">
                  <c:v>0.23719994932487706</c:v>
                </c:pt>
                <c:pt idx="11">
                  <c:v>0.41884446373003265</c:v>
                </c:pt>
                <c:pt idx="12">
                  <c:v>3.709030611481335E-2</c:v>
                </c:pt>
                <c:pt idx="14">
                  <c:v>0.26040921878271545</c:v>
                </c:pt>
                <c:pt idx="15">
                  <c:v>0.18870759826328293</c:v>
                </c:pt>
                <c:pt idx="16">
                  <c:v>0.79053215829461432</c:v>
                </c:pt>
                <c:pt idx="17">
                  <c:v>4.3463593267862123E-2</c:v>
                </c:pt>
                <c:pt idx="18">
                  <c:v>0.42889227141797065</c:v>
                </c:pt>
                <c:pt idx="19">
                  <c:v>0.82040255095527492</c:v>
                </c:pt>
                <c:pt idx="20">
                  <c:v>1</c:v>
                </c:pt>
                <c:pt idx="21">
                  <c:v>0.39783427933986337</c:v>
                </c:pt>
                <c:pt idx="22">
                  <c:v>0.4008393392814612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01-4845-B56F-9415083D4746}"/>
            </c:ext>
          </c:extLst>
        </c:ser>
        <c:ser>
          <c:idx val="7"/>
          <c:order val="7"/>
          <c:tx>
            <c:strRef>
              <c:f>'socioeco (h2h)'!$M$123</c:f>
              <c:strCache>
                <c:ptCount val="1"/>
                <c:pt idx="0">
                  <c:v>livarea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(h2h)'!$M$124:$M$146</c:f>
              <c:numCache>
                <c:formatCode>0.000</c:formatCode>
                <c:ptCount val="23"/>
                <c:pt idx="0">
                  <c:v>0.73277661795407101</c:v>
                </c:pt>
                <c:pt idx="1">
                  <c:v>0.55427974947807934</c:v>
                </c:pt>
                <c:pt idx="2">
                  <c:v>1</c:v>
                </c:pt>
                <c:pt idx="3">
                  <c:v>0.5365344467640919</c:v>
                </c:pt>
                <c:pt idx="4">
                  <c:v>0.64300626304801678</c:v>
                </c:pt>
                <c:pt idx="5">
                  <c:v>0.55741127348643005</c:v>
                </c:pt>
                <c:pt idx="7">
                  <c:v>0.62922755741127356</c:v>
                </c:pt>
                <c:pt idx="8">
                  <c:v>0.48225469728601256</c:v>
                </c:pt>
                <c:pt idx="9">
                  <c:v>0.60918580375782883</c:v>
                </c:pt>
                <c:pt idx="10">
                  <c:v>0.62421711899791232</c:v>
                </c:pt>
                <c:pt idx="11">
                  <c:v>0.44258872651356995</c:v>
                </c:pt>
                <c:pt idx="12">
                  <c:v>0.41544885177453028</c:v>
                </c:pt>
                <c:pt idx="14">
                  <c:v>0.59916492693110646</c:v>
                </c:pt>
                <c:pt idx="15">
                  <c:v>0.62421711899791232</c:v>
                </c:pt>
                <c:pt idx="16">
                  <c:v>0.63883089770354906</c:v>
                </c:pt>
                <c:pt idx="17">
                  <c:v>0.56784968684759918</c:v>
                </c:pt>
                <c:pt idx="18">
                  <c:v>0.79540709812108568</c:v>
                </c:pt>
                <c:pt idx="19">
                  <c:v>0.80793319415448861</c:v>
                </c:pt>
                <c:pt idx="20">
                  <c:v>0.89144050104384143</c:v>
                </c:pt>
                <c:pt idx="21">
                  <c:v>0.49478079331941544</c:v>
                </c:pt>
                <c:pt idx="22">
                  <c:v>0.41336116910229648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01-4845-B56F-9415083D4746}"/>
            </c:ext>
          </c:extLst>
        </c:ser>
        <c:ser>
          <c:idx val="8"/>
          <c:order val="8"/>
          <c:tx>
            <c:strRef>
              <c:f>'socioeco (h2h)'!$N$123</c:f>
              <c:strCache>
                <c:ptCount val="1"/>
                <c:pt idx="0">
                  <c:v>sportsvenue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(h2h)'!$N$124:$N$146</c:f>
              <c:numCache>
                <c:formatCode>0.000</c:formatCode>
                <c:ptCount val="23"/>
                <c:pt idx="0">
                  <c:v>0.7899839196750843</c:v>
                </c:pt>
                <c:pt idx="1">
                  <c:v>0.27321859164411549</c:v>
                </c:pt>
                <c:pt idx="2">
                  <c:v>0.60569505771528132</c:v>
                </c:pt>
                <c:pt idx="3">
                  <c:v>0.41468846130647463</c:v>
                </c:pt>
                <c:pt idx="4">
                  <c:v>0.41910205583800902</c:v>
                </c:pt>
                <c:pt idx="5">
                  <c:v>0.31499858128462871</c:v>
                </c:pt>
                <c:pt idx="7">
                  <c:v>0.33064020224480456</c:v>
                </c:pt>
                <c:pt idx="8">
                  <c:v>0.26630761728272512</c:v>
                </c:pt>
                <c:pt idx="9">
                  <c:v>0.45649865205314538</c:v>
                </c:pt>
                <c:pt idx="10">
                  <c:v>0.52207045582957212</c:v>
                </c:pt>
                <c:pt idx="11">
                  <c:v>7.8845188967945512E-2</c:v>
                </c:pt>
                <c:pt idx="12">
                  <c:v>9.0044658401525757E-2</c:v>
                </c:pt>
                <c:pt idx="14">
                  <c:v>1</c:v>
                </c:pt>
                <c:pt idx="15">
                  <c:v>0.58223012995184753</c:v>
                </c:pt>
                <c:pt idx="16">
                  <c:v>0.19140736601597053</c:v>
                </c:pt>
                <c:pt idx="17">
                  <c:v>0.47391828684564286</c:v>
                </c:pt>
                <c:pt idx="18">
                  <c:v>0.56429084555349596</c:v>
                </c:pt>
                <c:pt idx="19">
                  <c:v>0.33839479757133395</c:v>
                </c:pt>
                <c:pt idx="20">
                  <c:v>0.40804990632410898</c:v>
                </c:pt>
                <c:pt idx="21">
                  <c:v>0.26076439151723874</c:v>
                </c:pt>
                <c:pt idx="22">
                  <c:v>0.33102762019503618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01-4845-B56F-9415083D4746}"/>
            </c:ext>
          </c:extLst>
        </c:ser>
        <c:ser>
          <c:idx val="9"/>
          <c:order val="9"/>
          <c:tx>
            <c:strRef>
              <c:f>'socioeco (h2h)'!$O$123</c:f>
              <c:strCache>
                <c:ptCount val="1"/>
                <c:pt idx="0">
                  <c:v>servicesnum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(h2h)'!$O$124:$O$146</c:f>
              <c:numCache>
                <c:formatCode>0.000</c:formatCode>
                <c:ptCount val="23"/>
                <c:pt idx="0">
                  <c:v>0.31474419644830903</c:v>
                </c:pt>
                <c:pt idx="1">
                  <c:v>0.34976096001474732</c:v>
                </c:pt>
                <c:pt idx="2">
                  <c:v>0.27921078047732867</c:v>
                </c:pt>
                <c:pt idx="3">
                  <c:v>1</c:v>
                </c:pt>
                <c:pt idx="4">
                  <c:v>9.1612257425924368E-2</c:v>
                </c:pt>
                <c:pt idx="5">
                  <c:v>0.12986863921900635</c:v>
                </c:pt>
                <c:pt idx="7">
                  <c:v>0.23796740700970972</c:v>
                </c:pt>
                <c:pt idx="8">
                  <c:v>0.22968257119906146</c:v>
                </c:pt>
                <c:pt idx="9">
                  <c:v>0.26343060256147205</c:v>
                </c:pt>
                <c:pt idx="10">
                  <c:v>0.14732991311669696</c:v>
                </c:pt>
                <c:pt idx="11">
                  <c:v>0.15484377269810709</c:v>
                </c:pt>
                <c:pt idx="12">
                  <c:v>0.31682018119187494</c:v>
                </c:pt>
                <c:pt idx="14">
                  <c:v>0.24559623644711581</c:v>
                </c:pt>
                <c:pt idx="15">
                  <c:v>0.22377267833820089</c:v>
                </c:pt>
                <c:pt idx="16">
                  <c:v>0.12850879767991893</c:v>
                </c:pt>
                <c:pt idx="17">
                  <c:v>0.12312962215455614</c:v>
                </c:pt>
                <c:pt idx="18">
                  <c:v>0.10673493130932279</c:v>
                </c:pt>
                <c:pt idx="19">
                  <c:v>0.12743445319106841</c:v>
                </c:pt>
                <c:pt idx="20">
                  <c:v>0.50969342042533139</c:v>
                </c:pt>
                <c:pt idx="21">
                  <c:v>0.3692564959311001</c:v>
                </c:pt>
                <c:pt idx="22">
                  <c:v>8.0399901365738435E-2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01-4845-B56F-9415083D4746}"/>
            </c:ext>
          </c:extLst>
        </c:ser>
        <c:ser>
          <c:idx val="10"/>
          <c:order val="10"/>
          <c:tx>
            <c:strRef>
              <c:f>'socioeco (h2h)'!$P$123</c:f>
              <c:strCache>
                <c:ptCount val="1"/>
                <c:pt idx="0">
                  <c:v>roadslen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(h2h)'!$P$124:$P$146</c:f>
              <c:numCache>
                <c:formatCode>0.000</c:formatCode>
                <c:ptCount val="23"/>
                <c:pt idx="0">
                  <c:v>0.5587181048601858</c:v>
                </c:pt>
                <c:pt idx="1">
                  <c:v>0.20871692862410945</c:v>
                </c:pt>
                <c:pt idx="2">
                  <c:v>0.17243634417977119</c:v>
                </c:pt>
                <c:pt idx="3">
                  <c:v>0.16491148775894549</c:v>
                </c:pt>
                <c:pt idx="4">
                  <c:v>1</c:v>
                </c:pt>
                <c:pt idx="5">
                  <c:v>5.3535585007086266E-2</c:v>
                </c:pt>
                <c:pt idx="7">
                  <c:v>0.26598051934680078</c:v>
                </c:pt>
                <c:pt idx="8">
                  <c:v>0.23964572414250659</c:v>
                </c:pt>
                <c:pt idx="9">
                  <c:v>9.3713583127075853E-2</c:v>
                </c:pt>
                <c:pt idx="10">
                  <c:v>0.1971633365297969</c:v>
                </c:pt>
                <c:pt idx="11">
                  <c:v>3.2090871904979876E-2</c:v>
                </c:pt>
                <c:pt idx="12">
                  <c:v>2.1216397759582523E-2</c:v>
                </c:pt>
                <c:pt idx="14">
                  <c:v>0.23578937694534632</c:v>
                </c:pt>
                <c:pt idx="15">
                  <c:v>0.31651547601422386</c:v>
                </c:pt>
                <c:pt idx="16">
                  <c:v>3.7498676555562133E-2</c:v>
                </c:pt>
                <c:pt idx="17">
                  <c:v>0.23079284345578174</c:v>
                </c:pt>
                <c:pt idx="18">
                  <c:v>0.26840634893858029</c:v>
                </c:pt>
                <c:pt idx="19">
                  <c:v>0.10145067590133047</c:v>
                </c:pt>
                <c:pt idx="20">
                  <c:v>7.7492918661101931E-2</c:v>
                </c:pt>
                <c:pt idx="21">
                  <c:v>4.4533850853774377E-2</c:v>
                </c:pt>
                <c:pt idx="22">
                  <c:v>0.42420837679629902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01-4845-B56F-9415083D4746}"/>
            </c:ext>
          </c:extLst>
        </c:ser>
        <c:ser>
          <c:idx val="11"/>
          <c:order val="11"/>
          <c:tx>
            <c:strRef>
              <c:f>'socioeco (h2h)'!$Q$123</c:f>
              <c:strCache>
                <c:ptCount val="1"/>
                <c:pt idx="0">
                  <c:v>livestock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(h2h)'!$Q$124:$Q$146</c:f>
              <c:numCache>
                <c:formatCode>0.000</c:formatCode>
                <c:ptCount val="23"/>
                <c:pt idx="0">
                  <c:v>1.8168083437542083E-3</c:v>
                </c:pt>
                <c:pt idx="1">
                  <c:v>8.8812479892329908E-3</c:v>
                </c:pt>
                <c:pt idx="2">
                  <c:v>6.8659222604951692E-2</c:v>
                </c:pt>
                <c:pt idx="3">
                  <c:v>1</c:v>
                </c:pt>
                <c:pt idx="4">
                  <c:v>4.563620633191548E-2</c:v>
                </c:pt>
                <c:pt idx="5">
                  <c:v>1.847495056450636E-5</c:v>
                </c:pt>
                <c:pt idx="7">
                  <c:v>3.6752304359372167E-3</c:v>
                </c:pt>
                <c:pt idx="8">
                  <c:v>6.0042475511186577E-2</c:v>
                </c:pt>
                <c:pt idx="9">
                  <c:v>1.9988066706614735E-3</c:v>
                </c:pt>
                <c:pt idx="10">
                  <c:v>6.962923312456409E-3</c:v>
                </c:pt>
                <c:pt idx="11">
                  <c:v>9.1478009130569501E-4</c:v>
                </c:pt>
                <c:pt idx="12">
                  <c:v>4.1923596545150136E-4</c:v>
                </c:pt>
                <c:pt idx="14">
                  <c:v>1.6430787018835494E-2</c:v>
                </c:pt>
                <c:pt idx="15">
                  <c:v>4.0923865165056333E-2</c:v>
                </c:pt>
                <c:pt idx="16">
                  <c:v>1.4243134290383824E-4</c:v>
                </c:pt>
                <c:pt idx="17">
                  <c:v>3.1844572325925267E-2</c:v>
                </c:pt>
                <c:pt idx="18">
                  <c:v>5.0634120543114206E-3</c:v>
                </c:pt>
                <c:pt idx="19">
                  <c:v>1.2527449000146212E-2</c:v>
                </c:pt>
                <c:pt idx="20">
                  <c:v>1.6597540682883258E-3</c:v>
                </c:pt>
                <c:pt idx="21">
                  <c:v>5.3510186066826405E-4</c:v>
                </c:pt>
                <c:pt idx="22">
                  <c:v>1.7833346804393135E-2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01-4845-B56F-9415083D4746}"/>
            </c:ext>
          </c:extLst>
        </c:ser>
        <c:ser>
          <c:idx val="12"/>
          <c:order val="12"/>
          <c:tx>
            <c:strRef>
              <c:f>'socioeco (h2h)'!$R$123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(h2h)'!$R$124:$R$146</c:f>
              <c:numCache>
                <c:formatCode>0.000</c:formatCode>
                <c:ptCount val="23"/>
                <c:pt idx="0">
                  <c:v>9.3836308677897814E-2</c:v>
                </c:pt>
                <c:pt idx="1">
                  <c:v>0.55347595112614867</c:v>
                </c:pt>
                <c:pt idx="2">
                  <c:v>0.26388986910016188</c:v>
                </c:pt>
                <c:pt idx="3">
                  <c:v>0.3162150889927301</c:v>
                </c:pt>
                <c:pt idx="4">
                  <c:v>1</c:v>
                </c:pt>
                <c:pt idx="5">
                  <c:v>1.6829032787767789E-2</c:v>
                </c:pt>
                <c:pt idx="7">
                  <c:v>0.49567709897708012</c:v>
                </c:pt>
                <c:pt idx="8">
                  <c:v>0.29093433349352599</c:v>
                </c:pt>
                <c:pt idx="9">
                  <c:v>7.2757003662943492E-2</c:v>
                </c:pt>
                <c:pt idx="10">
                  <c:v>7.5604878108676277E-2</c:v>
                </c:pt>
                <c:pt idx="11">
                  <c:v>5.6860417287412812E-2</c:v>
                </c:pt>
                <c:pt idx="12">
                  <c:v>9.4228624689770557E-3</c:v>
                </c:pt>
                <c:pt idx="14">
                  <c:v>0.17286578329126689</c:v>
                </c:pt>
                <c:pt idx="15">
                  <c:v>0.12976346637307071</c:v>
                </c:pt>
                <c:pt idx="16">
                  <c:v>3.5380041904008085E-2</c:v>
                </c:pt>
                <c:pt idx="17">
                  <c:v>0.24380952955032789</c:v>
                </c:pt>
                <c:pt idx="18">
                  <c:v>0.71656465115001611</c:v>
                </c:pt>
                <c:pt idx="19">
                  <c:v>0.10852056252541289</c:v>
                </c:pt>
                <c:pt idx="20">
                  <c:v>1.5477536995563836E-2</c:v>
                </c:pt>
                <c:pt idx="21">
                  <c:v>7.6601446721373229E-2</c:v>
                </c:pt>
                <c:pt idx="22">
                  <c:v>0.1473402886887743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01-4845-B56F-9415083D4746}"/>
            </c:ext>
          </c:extLst>
        </c:ser>
        <c:ser>
          <c:idx val="13"/>
          <c:order val="13"/>
          <c:tx>
            <c:strRef>
              <c:f>'socioeco (h2h)'!$S$123</c:f>
              <c:strCache>
                <c:ptCount val="1"/>
                <c:pt idx="0">
                  <c:v>agrprod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(h2h)'!$S$124:$S$146</c:f>
              <c:numCache>
                <c:formatCode>0.000</c:formatCode>
                <c:ptCount val="23"/>
                <c:pt idx="0">
                  <c:v>3.6857769952494929E-2</c:v>
                </c:pt>
                <c:pt idx="1">
                  <c:v>0.39435528952302118</c:v>
                </c:pt>
                <c:pt idx="2">
                  <c:v>6.8924858352955642E-2</c:v>
                </c:pt>
                <c:pt idx="3">
                  <c:v>0.70440850722790427</c:v>
                </c:pt>
                <c:pt idx="4">
                  <c:v>0.46437342211624355</c:v>
                </c:pt>
                <c:pt idx="5">
                  <c:v>1.2438202462098154E-2</c:v>
                </c:pt>
                <c:pt idx="7">
                  <c:v>1</c:v>
                </c:pt>
                <c:pt idx="8">
                  <c:v>0.33002466585613993</c:v>
                </c:pt>
                <c:pt idx="9">
                  <c:v>1.5631165010061669E-2</c:v>
                </c:pt>
                <c:pt idx="10">
                  <c:v>3.294336227799162E-2</c:v>
                </c:pt>
                <c:pt idx="11">
                  <c:v>3.0192330378873394E-2</c:v>
                </c:pt>
                <c:pt idx="12">
                  <c:v>3.2491883284695134E-3</c:v>
                </c:pt>
                <c:pt idx="14">
                  <c:v>0.11104575632994823</c:v>
                </c:pt>
                <c:pt idx="15">
                  <c:v>0.27789356602929971</c:v>
                </c:pt>
                <c:pt idx="16">
                  <c:v>6.258097492642529E-3</c:v>
                </c:pt>
                <c:pt idx="17">
                  <c:v>0.40407556617392187</c:v>
                </c:pt>
                <c:pt idx="18">
                  <c:v>0.68910048908420474</c:v>
                </c:pt>
                <c:pt idx="19">
                  <c:v>8.1162721639530755E-2</c:v>
                </c:pt>
                <c:pt idx="20">
                  <c:v>1.8194581022368879E-2</c:v>
                </c:pt>
                <c:pt idx="21">
                  <c:v>3.8979481185657507E-2</c:v>
                </c:pt>
                <c:pt idx="22">
                  <c:v>0.11285393388996996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01-4845-B56F-9415083D4746}"/>
            </c:ext>
          </c:extLst>
        </c:ser>
        <c:ser>
          <c:idx val="14"/>
          <c:order val="14"/>
          <c:tx>
            <c:strRef>
              <c:f>'socioeco (h2h)'!$T$123</c:f>
              <c:strCache>
                <c:ptCount val="1"/>
                <c:pt idx="0">
                  <c:v>factoriescap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(h2h)'!$T$124:$T$146</c:f>
              <c:numCache>
                <c:formatCode>0.000</c:formatCode>
                <c:ptCount val="23"/>
                <c:pt idx="0">
                  <c:v>0.12568076516798499</c:v>
                </c:pt>
                <c:pt idx="1">
                  <c:v>9.8606845138561078E-2</c:v>
                </c:pt>
                <c:pt idx="2">
                  <c:v>0.11174399139616201</c:v>
                </c:pt>
                <c:pt idx="3">
                  <c:v>0.28189123221952139</c:v>
                </c:pt>
                <c:pt idx="4">
                  <c:v>0.10128174406165703</c:v>
                </c:pt>
                <c:pt idx="5">
                  <c:v>6.2954665628119813E-2</c:v>
                </c:pt>
                <c:pt idx="7">
                  <c:v>0.1734353030358628</c:v>
                </c:pt>
                <c:pt idx="8">
                  <c:v>3.679916978061288E-2</c:v>
                </c:pt>
                <c:pt idx="9">
                  <c:v>0.11680584557984318</c:v>
                </c:pt>
                <c:pt idx="10">
                  <c:v>1</c:v>
                </c:pt>
                <c:pt idx="11">
                  <c:v>0.25279367060976321</c:v>
                </c:pt>
                <c:pt idx="12">
                  <c:v>3.595616414701959E-2</c:v>
                </c:pt>
                <c:pt idx="14">
                  <c:v>0.12451048365692267</c:v>
                </c:pt>
                <c:pt idx="15">
                  <c:v>2.7288959811283365E-2</c:v>
                </c:pt>
                <c:pt idx="16">
                  <c:v>0.18698230389002543</c:v>
                </c:pt>
                <c:pt idx="17">
                  <c:v>8.2126520387608468E-2</c:v>
                </c:pt>
                <c:pt idx="18">
                  <c:v>0.70732956591927776</c:v>
                </c:pt>
                <c:pt idx="19">
                  <c:v>0.15944148100354849</c:v>
                </c:pt>
                <c:pt idx="20">
                  <c:v>8.7288724624338884E-2</c:v>
                </c:pt>
                <c:pt idx="21">
                  <c:v>0.23218433008734304</c:v>
                </c:pt>
                <c:pt idx="22">
                  <c:v>2.4291849916527386E-2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01-4845-B56F-9415083D4746}"/>
            </c:ext>
          </c:extLst>
        </c:ser>
        <c:ser>
          <c:idx val="15"/>
          <c:order val="15"/>
          <c:tx>
            <c:strRef>
              <c:f>'socioeco (h2h)'!$U$123</c:f>
              <c:strCache>
                <c:ptCount val="1"/>
                <c:pt idx="0">
                  <c:v>hospitals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(h2h)'!$U$124:$U$146</c:f>
              <c:numCache>
                <c:formatCode>0.000</c:formatCode>
                <c:ptCount val="23"/>
                <c:pt idx="0">
                  <c:v>1</c:v>
                </c:pt>
                <c:pt idx="1">
                  <c:v>0.19394539154812782</c:v>
                </c:pt>
                <c:pt idx="2">
                  <c:v>0.33528709074047874</c:v>
                </c:pt>
                <c:pt idx="3">
                  <c:v>0.16914500941619626</c:v>
                </c:pt>
                <c:pt idx="4">
                  <c:v>0.56411931299104734</c:v>
                </c:pt>
                <c:pt idx="5">
                  <c:v>0.13604087567654888</c:v>
                </c:pt>
                <c:pt idx="7">
                  <c:v>0.21963406849117609</c:v>
                </c:pt>
                <c:pt idx="8">
                  <c:v>0.40322825832748654</c:v>
                </c:pt>
                <c:pt idx="9">
                  <c:v>0.16659887222639255</c:v>
                </c:pt>
                <c:pt idx="10">
                  <c:v>0.1987481665064999</c:v>
                </c:pt>
                <c:pt idx="11">
                  <c:v>0.12213262797109038</c:v>
                </c:pt>
                <c:pt idx="12">
                  <c:v>6.3977498911172145E-2</c:v>
                </c:pt>
                <c:pt idx="14">
                  <c:v>0.41804535775375551</c:v>
                </c:pt>
                <c:pt idx="15">
                  <c:v>0.91058441851034133</c:v>
                </c:pt>
                <c:pt idx="16">
                  <c:v>0.36387177097233581</c:v>
                </c:pt>
                <c:pt idx="17">
                  <c:v>0.44537227580393335</c:v>
                </c:pt>
                <c:pt idx="18">
                  <c:v>0.49715749741686643</c:v>
                </c:pt>
                <c:pt idx="19">
                  <c:v>0.11077246181385958</c:v>
                </c:pt>
                <c:pt idx="20">
                  <c:v>0.12198169459703806</c:v>
                </c:pt>
                <c:pt idx="21">
                  <c:v>4.2650013507125113E-2</c:v>
                </c:pt>
                <c:pt idx="22">
                  <c:v>0.67510523150932222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01-4845-B56F-9415083D4746}"/>
            </c:ext>
          </c:extLst>
        </c:ser>
        <c:ser>
          <c:idx val="16"/>
          <c:order val="16"/>
          <c:tx>
            <c:strRef>
              <c:f>'socioeco (h2h)'!$V$123</c:f>
              <c:strCache>
                <c:ptCount val="1"/>
                <c:pt idx="0">
                  <c:v>beforeschool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(h2h)'!$V$124:$V$146</c:f>
              <c:numCache>
                <c:formatCode>0.000</c:formatCode>
                <c:ptCount val="23"/>
                <c:pt idx="0">
                  <c:v>1</c:v>
                </c:pt>
                <c:pt idx="1">
                  <c:v>0.44581708331797359</c:v>
                </c:pt>
                <c:pt idx="2">
                  <c:v>0.8701380336029475</c:v>
                </c:pt>
                <c:pt idx="3">
                  <c:v>0.56458318183755452</c:v>
                </c:pt>
                <c:pt idx="4">
                  <c:v>0.57430956957757273</c:v>
                </c:pt>
                <c:pt idx="5">
                  <c:v>0.87706698465334498</c:v>
                </c:pt>
                <c:pt idx="7">
                  <c:v>0.50283393650247632</c:v>
                </c:pt>
                <c:pt idx="8">
                  <c:v>0.56124551301735437</c:v>
                </c:pt>
                <c:pt idx="9">
                  <c:v>0.62736508357137322</c:v>
                </c:pt>
                <c:pt idx="10">
                  <c:v>0.70889503388310182</c:v>
                </c:pt>
                <c:pt idx="11">
                  <c:v>0.60992237271044392</c:v>
                </c:pt>
                <c:pt idx="12">
                  <c:v>0.29837084111149786</c:v>
                </c:pt>
                <c:pt idx="14">
                  <c:v>0.72881422723943745</c:v>
                </c:pt>
                <c:pt idx="15">
                  <c:v>0.60121079467880367</c:v>
                </c:pt>
                <c:pt idx="16">
                  <c:v>0.44365418653370781</c:v>
                </c:pt>
                <c:pt idx="17">
                  <c:v>0.2813636947573438</c:v>
                </c:pt>
                <c:pt idx="18">
                  <c:v>0.68772686827695528</c:v>
                </c:pt>
                <c:pt idx="19">
                  <c:v>0.49234104055187999</c:v>
                </c:pt>
                <c:pt idx="20">
                  <c:v>0.61017193236876766</c:v>
                </c:pt>
                <c:pt idx="21">
                  <c:v>0.70054719810299282</c:v>
                </c:pt>
                <c:pt idx="22">
                  <c:v>0.901112382446566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01-4845-B56F-9415083D4746}"/>
            </c:ext>
          </c:extLst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95271583"/>
        <c:axId val="1695267007"/>
        <c:axId val="1711785551"/>
      </c:surfaceChart>
      <c:catAx>
        <c:axId val="169527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  <c:auto val="1"/>
        <c:lblAlgn val="ctr"/>
        <c:lblOffset val="100"/>
        <c:noMultiLvlLbl val="0"/>
      </c:catAx>
      <c:valAx>
        <c:axId val="169526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71583"/>
        <c:crosses val="autoZero"/>
        <c:crossBetween val="midCat"/>
      </c:valAx>
      <c:serAx>
        <c:axId val="171178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42627955311798"/>
          <c:y val="0.95873858207634799"/>
          <c:w val="0.53301137360980466"/>
          <c:h val="3.5994796965541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169770</xdr:colOff>
      <xdr:row>23</xdr:row>
      <xdr:rowOff>82922</xdr:rowOff>
    </xdr:from>
    <xdr:to>
      <xdr:col>33</xdr:col>
      <xdr:colOff>57150</xdr:colOff>
      <xdr:row>44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228600</xdr:colOff>
      <xdr:row>23</xdr:row>
      <xdr:rowOff>85725</xdr:rowOff>
    </xdr:from>
    <xdr:to>
      <xdr:col>38</xdr:col>
      <xdr:colOff>249330</xdr:colOff>
      <xdr:row>44</xdr:row>
      <xdr:rowOff>31378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435429</xdr:colOff>
      <xdr:row>23</xdr:row>
      <xdr:rowOff>81643</xdr:rowOff>
    </xdr:from>
    <xdr:to>
      <xdr:col>43</xdr:col>
      <xdr:colOff>456159</xdr:colOff>
      <xdr:row>44</xdr:row>
      <xdr:rowOff>27296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150</xdr:row>
      <xdr:rowOff>50345</xdr:rowOff>
    </xdr:from>
    <xdr:to>
      <xdr:col>23</xdr:col>
      <xdr:colOff>244927</xdr:colOff>
      <xdr:row>201</xdr:row>
      <xdr:rowOff>27214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41</xdr:row>
      <xdr:rowOff>100011</xdr:rowOff>
    </xdr:from>
    <xdr:to>
      <xdr:col>15</xdr:col>
      <xdr:colOff>266700</xdr:colOff>
      <xdr:row>67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1352549</xdr:colOff>
      <xdr:row>150</xdr:row>
      <xdr:rowOff>23810</xdr:rowOff>
    </xdr:from>
    <xdr:to>
      <xdr:col>18</xdr:col>
      <xdr:colOff>295275</xdr:colOff>
      <xdr:row>188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B5" sqref="B5:U10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59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60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54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61</v>
      </c>
      <c r="D8" s="1" t="s">
        <v>46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64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67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62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62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64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64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67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67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C5" sqref="C5:V10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47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52</v>
      </c>
      <c r="E7" s="1" t="s">
        <v>51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55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56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58</v>
      </c>
      <c r="E10" s="1" t="s">
        <v>63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47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47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47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47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52</v>
      </c>
      <c r="E20" s="1" t="s">
        <v>41</v>
      </c>
      <c r="F20" s="1" t="s">
        <v>53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52</v>
      </c>
      <c r="Z20" s="1" t="s">
        <v>41</v>
      </c>
      <c r="AA20" s="1" t="s">
        <v>53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52</v>
      </c>
      <c r="E21" s="1" t="s">
        <v>42</v>
      </c>
      <c r="F21" s="1" t="s">
        <v>53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52</v>
      </c>
      <c r="Z21" s="1" t="s">
        <v>42</v>
      </c>
      <c r="AA21" s="1" t="s">
        <v>53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55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55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55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55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57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57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57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57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58</v>
      </c>
      <c r="E26" s="1" t="s">
        <v>41</v>
      </c>
      <c r="F26" s="1" t="s">
        <v>46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58</v>
      </c>
      <c r="Z26" s="1" t="s">
        <v>41</v>
      </c>
      <c r="AA26" s="1" t="s">
        <v>46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58</v>
      </c>
      <c r="E27" s="1" t="s">
        <v>42</v>
      </c>
      <c r="F27" s="1" t="s">
        <v>46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58</v>
      </c>
      <c r="Z27" s="1" t="s">
        <v>42</v>
      </c>
      <c r="AA27" s="1" t="s">
        <v>46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47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47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47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47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47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52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52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52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52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zoomScaleNormal="100" workbookViewId="0">
      <selection activeCell="C5" sqref="C5:V13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68</v>
      </c>
      <c r="D5" s="1" t="s">
        <v>49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73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68</v>
      </c>
      <c r="D6" s="1" t="s">
        <v>50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68</v>
      </c>
      <c r="D7" s="1" t="s">
        <v>65</v>
      </c>
      <c r="E7" s="1" t="s">
        <v>46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68</v>
      </c>
      <c r="D8" s="1" t="s">
        <v>66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68</v>
      </c>
      <c r="D9" s="1" t="s">
        <v>69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68</v>
      </c>
      <c r="D10" s="1" t="s">
        <v>70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68</v>
      </c>
      <c r="D11" s="1" t="s">
        <v>71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68</v>
      </c>
      <c r="D12" s="1" t="s">
        <v>72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68</v>
      </c>
      <c r="D13" s="1" t="s">
        <v>73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49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49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50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50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65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65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66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66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69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69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70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70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71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71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72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72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73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73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 t="shared" ref="G40:T40" si="1">AVERAGE(G20,G22,G24,G26,G28,G30,G32,G34)</f>
        <v>5.883E-2</v>
      </c>
      <c r="H40" s="7">
        <f t="shared" si="1"/>
        <v>6.5156249999999999E-2</v>
      </c>
      <c r="I40" s="7">
        <f t="shared" si="1"/>
        <v>5.8517499999999993E-2</v>
      </c>
      <c r="J40" s="7">
        <f t="shared" si="1"/>
        <v>4.8521250000000002E-2</v>
      </c>
      <c r="K40" s="7">
        <f t="shared" si="1"/>
        <v>4.7796249999999998E-2</v>
      </c>
      <c r="L40" s="7">
        <f t="shared" si="1"/>
        <v>5.5965000000000001E-2</v>
      </c>
      <c r="M40" s="7">
        <f t="shared" si="1"/>
        <v>7.9662499999999997E-2</v>
      </c>
      <c r="N40" s="7">
        <f t="shared" si="1"/>
        <v>8.1056249999999996E-2</v>
      </c>
      <c r="O40" s="7">
        <f t="shared" si="1"/>
        <v>7.3938749999999998E-2</v>
      </c>
      <c r="P40" s="7">
        <f t="shared" si="1"/>
        <v>6.9988750000000002E-2</v>
      </c>
      <c r="Q40" s="7">
        <f t="shared" si="1"/>
        <v>0.12830875</v>
      </c>
      <c r="R40" s="7">
        <f t="shared" si="1"/>
        <v>8.0073750000000013E-2</v>
      </c>
      <c r="S40" s="7">
        <f t="shared" si="1"/>
        <v>8.4332499999999991E-2</v>
      </c>
      <c r="T40" s="7">
        <f t="shared" si="1"/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 t="shared" ref="G41:T41" si="2">AVERAGE(G21,G23,G25,G27,G29,G31,G33,G35)</f>
        <v>6.5652500000000003E-2</v>
      </c>
      <c r="H41" s="7">
        <f t="shared" si="2"/>
        <v>7.3440000000000005E-2</v>
      </c>
      <c r="I41" s="7">
        <f t="shared" si="2"/>
        <v>6.6498749999999995E-2</v>
      </c>
      <c r="J41" s="7">
        <f t="shared" si="2"/>
        <v>5.5559999999999991E-2</v>
      </c>
      <c r="K41" s="7">
        <f t="shared" si="2"/>
        <v>5.0948750000000008E-2</v>
      </c>
      <c r="L41" s="7">
        <f t="shared" si="2"/>
        <v>6.8769999999999998E-2</v>
      </c>
      <c r="M41" s="7">
        <f t="shared" si="2"/>
        <v>8.8567499999999993E-2</v>
      </c>
      <c r="N41" s="7">
        <f t="shared" si="2"/>
        <v>8.40225E-2</v>
      </c>
      <c r="O41" s="7">
        <f t="shared" si="2"/>
        <v>7.4258749999999998E-2</v>
      </c>
      <c r="P41" s="7">
        <f t="shared" si="2"/>
        <v>6.9218749999999996E-2</v>
      </c>
      <c r="Q41" s="7">
        <f t="shared" si="2"/>
        <v>0.11650000000000002</v>
      </c>
      <c r="R41" s="7">
        <f t="shared" si="2"/>
        <v>7.048249999999999E-2</v>
      </c>
      <c r="S41" s="7">
        <f t="shared" si="2"/>
        <v>6.7721249999999997E-2</v>
      </c>
      <c r="T41" s="7">
        <f t="shared" si="2"/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M155"/>
  <sheetViews>
    <sheetView topLeftCell="A151" zoomScale="70" zoomScaleNormal="70" workbookViewId="0">
      <selection activeCell="R20" sqref="R20:R25"/>
    </sheetView>
  </sheetViews>
  <sheetFormatPr defaultRowHeight="15" x14ac:dyDescent="0.25"/>
  <cols>
    <col min="3" max="3" width="21.710937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62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62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64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64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67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67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7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7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7" x14ac:dyDescent="0.25">
      <c r="C20" s="1" t="s">
        <v>44</v>
      </c>
      <c r="D20" s="1">
        <v>63637000</v>
      </c>
      <c r="E20" s="1" t="s">
        <v>47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7" x14ac:dyDescent="0.25">
      <c r="C21" s="1" t="s">
        <v>44</v>
      </c>
      <c r="D21" s="1">
        <v>63637000</v>
      </c>
      <c r="E21" s="1" t="s">
        <v>47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7" x14ac:dyDescent="0.25">
      <c r="C22" s="1" t="s">
        <v>44</v>
      </c>
      <c r="D22" s="1">
        <v>75633000</v>
      </c>
      <c r="E22" s="1" t="s">
        <v>52</v>
      </c>
      <c r="F22" s="1" t="s">
        <v>41</v>
      </c>
      <c r="G22" s="1" t="s">
        <v>53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7" x14ac:dyDescent="0.25">
      <c r="C23" s="1" t="s">
        <v>44</v>
      </c>
      <c r="D23" s="1">
        <v>75633000</v>
      </c>
      <c r="E23" s="1" t="s">
        <v>52</v>
      </c>
      <c r="F23" s="1" t="s">
        <v>42</v>
      </c>
      <c r="G23" s="1" t="s">
        <v>53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7" x14ac:dyDescent="0.25">
      <c r="C24" s="1" t="s">
        <v>44</v>
      </c>
      <c r="D24" s="1">
        <v>28656000</v>
      </c>
      <c r="E24" s="1" t="s">
        <v>55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7" x14ac:dyDescent="0.25">
      <c r="C25" s="1" t="s">
        <v>44</v>
      </c>
      <c r="D25" s="1">
        <v>28656000</v>
      </c>
      <c r="E25" s="1" t="s">
        <v>55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7" x14ac:dyDescent="0.25">
      <c r="C26" s="1" t="s">
        <v>44</v>
      </c>
      <c r="D26" s="1">
        <v>98701000</v>
      </c>
      <c r="E26" s="1" t="s">
        <v>57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  <c r="Y26" s="3" t="s">
        <v>76</v>
      </c>
      <c r="Z26" s="3" t="s">
        <v>77</v>
      </c>
      <c r="AA26" s="3" t="s">
        <v>78</v>
      </c>
    </row>
    <row r="27" spans="3:27" x14ac:dyDescent="0.25">
      <c r="C27" s="1" t="s">
        <v>44</v>
      </c>
      <c r="D27" s="1">
        <v>98701000</v>
      </c>
      <c r="E27" s="1" t="s">
        <v>57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  <c r="Y27" s="2" t="s">
        <v>27</v>
      </c>
      <c r="Z27" s="25">
        <v>-5.8044999999999992E-2</v>
      </c>
      <c r="AA27" s="7">
        <v>5.0509999999999999E-2</v>
      </c>
    </row>
    <row r="28" spans="3:27" x14ac:dyDescent="0.25">
      <c r="C28" s="1" t="s">
        <v>44</v>
      </c>
      <c r="D28" s="1">
        <v>82701000</v>
      </c>
      <c r="E28" s="1" t="s">
        <v>58</v>
      </c>
      <c r="F28" s="1" t="s">
        <v>41</v>
      </c>
      <c r="G28" s="1" t="s">
        <v>46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  <c r="Y28" s="2" t="s">
        <v>28</v>
      </c>
      <c r="Z28" s="25">
        <v>-7.5791666666666674E-2</v>
      </c>
      <c r="AA28" s="7">
        <f>AVERAGE(I55,I57,I59,I61,I63,I65)</f>
        <v>6.6620000000000013E-2</v>
      </c>
    </row>
    <row r="29" spans="3:27" x14ac:dyDescent="0.25">
      <c r="C29" s="1" t="s">
        <v>44</v>
      </c>
      <c r="D29" s="1">
        <v>82701000</v>
      </c>
      <c r="E29" s="1" t="s">
        <v>58</v>
      </c>
      <c r="F29" s="1" t="s">
        <v>42</v>
      </c>
      <c r="G29" s="1" t="s">
        <v>46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  <c r="Y29" s="2" t="s">
        <v>29</v>
      </c>
      <c r="Z29" s="25">
        <v>-7.0604999999999987E-2</v>
      </c>
      <c r="AA29" s="7">
        <f>AVERAGE(J55,J57,J59,J61,J63,J65)</f>
        <v>6.2806666666666663E-2</v>
      </c>
    </row>
    <row r="30" spans="3:27" x14ac:dyDescent="0.25">
      <c r="Y30" s="2" t="s">
        <v>30</v>
      </c>
      <c r="Z30" s="25">
        <v>-5.6675000000000003E-2</v>
      </c>
      <c r="AA30" s="7">
        <f>AVERAGE(K55,K57,K59,K61,K63,K65)</f>
        <v>5.0410000000000003E-2</v>
      </c>
    </row>
    <row r="31" spans="3:27" x14ac:dyDescent="0.25">
      <c r="C31" s="1" t="s">
        <v>68</v>
      </c>
      <c r="D31" s="1">
        <v>80631000</v>
      </c>
      <c r="E31" s="1" t="s">
        <v>49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  <c r="Y31" s="2" t="s">
        <v>31</v>
      </c>
      <c r="Z31" s="25">
        <v>-4.3776666666666665E-2</v>
      </c>
      <c r="AA31" s="7">
        <f>AVERAGE(L55,L57,L59,L61,L63,L65)</f>
        <v>4.0755000000000006E-2</v>
      </c>
    </row>
    <row r="32" spans="3:27" x14ac:dyDescent="0.25">
      <c r="C32" s="1" t="s">
        <v>68</v>
      </c>
      <c r="D32" s="1">
        <v>80631000</v>
      </c>
      <c r="E32" s="1" t="s">
        <v>49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  <c r="Y32" s="2" t="s">
        <v>32</v>
      </c>
      <c r="Z32" s="25">
        <v>-4.8704999999999998E-2</v>
      </c>
      <c r="AA32" s="7">
        <f>AVERAGE(M55,M57,M59,M61,M63,M65)</f>
        <v>3.8766666666666665E-2</v>
      </c>
    </row>
    <row r="33" spans="3:27" x14ac:dyDescent="0.25">
      <c r="C33" s="1" t="s">
        <v>68</v>
      </c>
      <c r="D33" s="1">
        <v>80601000</v>
      </c>
      <c r="E33" s="1" t="s">
        <v>50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  <c r="Y33" s="2" t="s">
        <v>33</v>
      </c>
      <c r="Z33" s="25">
        <v>-7.5331666666666672E-2</v>
      </c>
      <c r="AA33" s="7">
        <f>AVERAGE(N55,N57,N59,N61,N63,N65)</f>
        <v>6.2791666666666662E-2</v>
      </c>
    </row>
    <row r="34" spans="3:27" x14ac:dyDescent="0.25">
      <c r="C34" s="1" t="s">
        <v>68</v>
      </c>
      <c r="D34" s="1">
        <v>80601000</v>
      </c>
      <c r="E34" s="1" t="s">
        <v>50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  <c r="Y34" s="2" t="s">
        <v>34</v>
      </c>
      <c r="Z34" s="25">
        <v>-8.6158333333333337E-2</v>
      </c>
      <c r="AA34" s="7">
        <f>AVERAGE(O55,O57,O59,O61,O63,O65)</f>
        <v>7.8886666666666674E-2</v>
      </c>
    </row>
    <row r="35" spans="3:27" x14ac:dyDescent="0.25">
      <c r="C35" s="1" t="s">
        <v>68</v>
      </c>
      <c r="D35" s="1">
        <v>38701000</v>
      </c>
      <c r="E35" s="1" t="s">
        <v>65</v>
      </c>
      <c r="F35" s="1" t="s">
        <v>41</v>
      </c>
      <c r="G35" s="1">
        <v>2023</v>
      </c>
      <c r="H35" s="7">
        <v>4.2900000000000001E-2</v>
      </c>
      <c r="I35" s="7">
        <v>5.9499999999999997E-2</v>
      </c>
      <c r="J35" s="7">
        <v>5.475E-2</v>
      </c>
      <c r="K35" s="7">
        <v>4.8550000000000003E-2</v>
      </c>
      <c r="L35" s="7">
        <v>4.48E-2</v>
      </c>
      <c r="M35" s="7">
        <v>4.9930000000000002E-2</v>
      </c>
      <c r="N35" s="7">
        <v>7.6899999999999996E-2</v>
      </c>
      <c r="O35" s="7">
        <v>9.2039999999999997E-2</v>
      </c>
      <c r="P35" s="7">
        <v>8.1799999999999998E-2</v>
      </c>
      <c r="Q35" s="7">
        <v>7.6100000000000001E-2</v>
      </c>
      <c r="R35" s="7">
        <v>0.12427000000000001</v>
      </c>
      <c r="S35" s="7">
        <v>7.0400000000000004E-2</v>
      </c>
      <c r="T35" s="7">
        <v>9.0700000000000003E-2</v>
      </c>
      <c r="U35" s="7">
        <v>8.7340000000000001E-2</v>
      </c>
      <c r="Y35" s="2" t="s">
        <v>35</v>
      </c>
      <c r="Z35" s="25">
        <v>-8.0091666666666672E-2</v>
      </c>
      <c r="AA35" s="7">
        <f>AVERAGE(P55,P57,P59,P61,P63,P65)</f>
        <v>7.7376666666666663E-2</v>
      </c>
    </row>
    <row r="36" spans="3:27" x14ac:dyDescent="0.25">
      <c r="C36" s="1" t="s">
        <v>68</v>
      </c>
      <c r="D36" s="1">
        <v>38701000</v>
      </c>
      <c r="E36" s="1" t="s">
        <v>65</v>
      </c>
      <c r="F36" s="1" t="s">
        <v>42</v>
      </c>
      <c r="G36" s="1">
        <v>2023</v>
      </c>
      <c r="H36" s="7">
        <v>5.4960000000000002E-2</v>
      </c>
      <c r="I36" s="7">
        <v>7.3400000000000007E-2</v>
      </c>
      <c r="J36" s="7">
        <v>6.744E-2</v>
      </c>
      <c r="K36" s="7">
        <v>6.1460000000000001E-2</v>
      </c>
      <c r="L36" s="7">
        <v>4.82E-2</v>
      </c>
      <c r="M36" s="7">
        <v>5.2060000000000002E-2</v>
      </c>
      <c r="N36" s="7">
        <v>7.9200000000000007E-2</v>
      </c>
      <c r="O36" s="7">
        <v>9.7000000000000003E-2</v>
      </c>
      <c r="P36" s="7">
        <v>8.4839999999999999E-2</v>
      </c>
      <c r="Q36" s="7">
        <v>7.6100000000000001E-2</v>
      </c>
      <c r="R36" s="7">
        <v>0.11269999999999999</v>
      </c>
      <c r="S36" s="7">
        <v>6.1600000000000002E-2</v>
      </c>
      <c r="T36" s="7">
        <v>7.1529999999999996E-2</v>
      </c>
      <c r="U36" s="7">
        <v>5.9630000000000002E-2</v>
      </c>
      <c r="Y36" s="2" t="s">
        <v>36</v>
      </c>
      <c r="Z36" s="25">
        <v>-7.0668333333333333E-2</v>
      </c>
      <c r="AA36" s="7">
        <f>AVERAGE(Q55,Q57,Q59,Q61,Q63,Q65)</f>
        <v>6.9438333333333338E-2</v>
      </c>
    </row>
    <row r="37" spans="3:27" x14ac:dyDescent="0.25">
      <c r="C37" s="1" t="s">
        <v>68</v>
      </c>
      <c r="D37" s="1">
        <v>20627000</v>
      </c>
      <c r="E37" s="1" t="s">
        <v>66</v>
      </c>
      <c r="F37" s="1" t="s">
        <v>41</v>
      </c>
      <c r="G37" s="1">
        <v>2012</v>
      </c>
      <c r="H37" s="7">
        <v>5.9569999999999998E-2</v>
      </c>
      <c r="I37" s="7">
        <v>5.3039999999999997E-2</v>
      </c>
      <c r="J37" s="7">
        <v>5.57E-2</v>
      </c>
      <c r="K37" s="7">
        <v>5.1450000000000003E-2</v>
      </c>
      <c r="L37" s="7">
        <v>6.5369999999999998E-2</v>
      </c>
      <c r="M37" s="7">
        <v>7.7899999999999997E-2</v>
      </c>
      <c r="N37" s="7">
        <v>7.6899999999999996E-2</v>
      </c>
      <c r="O37" s="7">
        <v>7.6999999999999999E-2</v>
      </c>
      <c r="P37" s="7">
        <v>7.4999999999999997E-2</v>
      </c>
      <c r="Q37" s="7">
        <v>8.6099999999999996E-2</v>
      </c>
      <c r="R37" s="7">
        <v>0.10284</v>
      </c>
      <c r="S37" s="7">
        <v>8.9099999999999999E-2</v>
      </c>
      <c r="T37" s="7">
        <v>8.5599999999999996E-2</v>
      </c>
      <c r="U37" s="7">
        <v>4.4400000000000002E-2</v>
      </c>
      <c r="Y37" s="2" t="s">
        <v>37</v>
      </c>
      <c r="Z37" s="25">
        <v>-0.12324833333333333</v>
      </c>
      <c r="AA37" s="7">
        <f>AVERAGE(R55,R57,R59,R61,R63,R65)</f>
        <v>0.13580833333333334</v>
      </c>
    </row>
    <row r="38" spans="3:27" x14ac:dyDescent="0.25">
      <c r="C38" s="1" t="s">
        <v>68</v>
      </c>
      <c r="D38" s="1">
        <v>20627000</v>
      </c>
      <c r="E38" s="1" t="s">
        <v>66</v>
      </c>
      <c r="F38" s="1" t="s">
        <v>42</v>
      </c>
      <c r="G38" s="1">
        <v>2012</v>
      </c>
      <c r="H38" s="7">
        <v>6.1280000000000001E-2</v>
      </c>
      <c r="I38" s="7">
        <v>5.9360000000000003E-2</v>
      </c>
      <c r="J38" s="7">
        <v>6.4899999999999999E-2</v>
      </c>
      <c r="K38" s="7">
        <v>6.3600000000000004E-2</v>
      </c>
      <c r="L38" s="7">
        <v>7.1400000000000005E-2</v>
      </c>
      <c r="M38" s="7">
        <v>8.8599999999999998E-2</v>
      </c>
      <c r="N38" s="7">
        <v>7.6700000000000004E-2</v>
      </c>
      <c r="O38" s="7">
        <v>7.6300000000000007E-2</v>
      </c>
      <c r="P38" s="7">
        <v>7.4300000000000005E-2</v>
      </c>
      <c r="Q38" s="7">
        <v>8.6300000000000002E-2</v>
      </c>
      <c r="R38" s="7">
        <v>0.10297000000000001</v>
      </c>
      <c r="S38" s="7">
        <v>8.0699999999999994E-2</v>
      </c>
      <c r="T38" s="7">
        <v>6.6650000000000001E-2</v>
      </c>
      <c r="U38" s="7">
        <v>2.6980000000000001E-2</v>
      </c>
      <c r="Y38" s="2" t="s">
        <v>38</v>
      </c>
      <c r="Z38" s="25">
        <v>-7.3635000000000006E-2</v>
      </c>
      <c r="AA38" s="7">
        <f>AVERAGE(S55,S57,S59,S61,S63,S65)</f>
        <v>8.2456666666666664E-2</v>
      </c>
    </row>
    <row r="39" spans="3:27" x14ac:dyDescent="0.25">
      <c r="C39" s="1" t="s">
        <v>68</v>
      </c>
      <c r="D39" s="1">
        <v>92634000</v>
      </c>
      <c r="E39" s="1" t="s">
        <v>69</v>
      </c>
      <c r="F39" s="1" t="s">
        <v>41</v>
      </c>
      <c r="G39" s="1">
        <v>2020</v>
      </c>
      <c r="H39" s="7">
        <v>6.1769999999999999E-2</v>
      </c>
      <c r="I39" s="7">
        <v>6.7199999999999996E-2</v>
      </c>
      <c r="J39" s="7">
        <v>5.21E-2</v>
      </c>
      <c r="K39" s="7">
        <v>4.675E-2</v>
      </c>
      <c r="L39" s="7">
        <v>4.8070000000000002E-2</v>
      </c>
      <c r="M39" s="7">
        <v>7.0599999999999996E-2</v>
      </c>
      <c r="N39" s="7">
        <v>9.35E-2</v>
      </c>
      <c r="O39" s="7">
        <v>8.0699999999999994E-2</v>
      </c>
      <c r="P39" s="7">
        <v>6.7599999999999993E-2</v>
      </c>
      <c r="Q39" s="7">
        <v>5.9080000000000001E-2</v>
      </c>
      <c r="R39" s="7">
        <v>0.12870000000000001</v>
      </c>
      <c r="S39" s="7">
        <v>7.7759999999999996E-2</v>
      </c>
      <c r="T39" s="7">
        <v>8.4659999999999999E-2</v>
      </c>
      <c r="U39" s="7">
        <v>6.1519999999999998E-2</v>
      </c>
      <c r="Y39" s="2" t="s">
        <v>39</v>
      </c>
      <c r="Z39" s="25">
        <v>-7.7064999999999995E-2</v>
      </c>
      <c r="AA39" s="7">
        <f>AVERAGE(T55,T57,T59,T61,T63,T65)</f>
        <v>9.9650000000000002E-2</v>
      </c>
    </row>
    <row r="40" spans="3:27" x14ac:dyDescent="0.25">
      <c r="C40" s="1" t="s">
        <v>68</v>
      </c>
      <c r="D40" s="1">
        <v>92634000</v>
      </c>
      <c r="E40" s="1" t="s">
        <v>69</v>
      </c>
      <c r="F40" s="1" t="s">
        <v>42</v>
      </c>
      <c r="G40" s="1">
        <v>2020</v>
      </c>
      <c r="H40" s="7">
        <v>6.7500000000000004E-2</v>
      </c>
      <c r="I40" s="7">
        <v>7.6050000000000006E-2</v>
      </c>
      <c r="J40" s="7">
        <v>5.7860000000000002E-2</v>
      </c>
      <c r="K40" s="7">
        <v>4.8829999999999998E-2</v>
      </c>
      <c r="L40" s="7">
        <v>4.376E-2</v>
      </c>
      <c r="M40" s="7">
        <v>7.7299999999999994E-2</v>
      </c>
      <c r="N40" s="7">
        <v>0.10564999999999999</v>
      </c>
      <c r="O40" s="7">
        <v>8.0750000000000002E-2</v>
      </c>
      <c r="P40" s="7">
        <v>7.22E-2</v>
      </c>
      <c r="Q40" s="7">
        <v>5.8779999999999999E-2</v>
      </c>
      <c r="R40" s="7">
        <v>0.11940000000000001</v>
      </c>
      <c r="S40" s="7">
        <v>7.0739999999999997E-2</v>
      </c>
      <c r="T40" s="7">
        <v>7.2139999999999996E-2</v>
      </c>
      <c r="U40" s="7">
        <v>4.9160000000000002E-2</v>
      </c>
      <c r="Y40" s="2" t="s">
        <v>40</v>
      </c>
      <c r="Z40" s="25">
        <v>-6.017999999999999E-2</v>
      </c>
      <c r="AA40" s="7">
        <f>AVERAGE(U55,U57,U59,U61,U63,U65)</f>
        <v>8.3750000000000005E-2</v>
      </c>
    </row>
    <row r="41" spans="3:27" x14ac:dyDescent="0.25">
      <c r="C41" s="1" t="s">
        <v>68</v>
      </c>
      <c r="D41" s="1">
        <v>3703000</v>
      </c>
      <c r="E41" s="1" t="s">
        <v>70</v>
      </c>
      <c r="F41" s="1" t="s">
        <v>41</v>
      </c>
      <c r="G41" s="1">
        <v>2021</v>
      </c>
      <c r="H41" s="7">
        <v>6.0760000000000002E-2</v>
      </c>
      <c r="I41" s="7">
        <v>6.207E-2</v>
      </c>
      <c r="J41" s="7">
        <v>5.2670000000000002E-2</v>
      </c>
      <c r="K41" s="7">
        <v>4.6539999999999998E-2</v>
      </c>
      <c r="L41" s="7">
        <v>3.8420000000000003E-2</v>
      </c>
      <c r="M41" s="7">
        <v>5.6599999999999998E-2</v>
      </c>
      <c r="N41" s="7">
        <v>8.0299999999999996E-2</v>
      </c>
      <c r="O41" s="7">
        <v>8.8440000000000005E-2</v>
      </c>
      <c r="P41" s="7">
        <v>7.8899999999999998E-2</v>
      </c>
      <c r="Q41" s="7">
        <v>7.0499999999999993E-2</v>
      </c>
      <c r="R41" s="7">
        <v>0.1244</v>
      </c>
      <c r="S41" s="7">
        <v>7.6050000000000006E-2</v>
      </c>
      <c r="T41" s="7">
        <v>8.7599999999999997E-2</v>
      </c>
      <c r="U41" s="7">
        <v>7.6799999999999993E-2</v>
      </c>
    </row>
    <row r="42" spans="3:27" x14ac:dyDescent="0.25">
      <c r="C42" s="1" t="s">
        <v>68</v>
      </c>
      <c r="D42" s="1">
        <v>3703000</v>
      </c>
      <c r="E42" s="1" t="s">
        <v>70</v>
      </c>
      <c r="F42" s="1" t="s">
        <v>42</v>
      </c>
      <c r="G42" s="1">
        <v>2021</v>
      </c>
      <c r="H42" s="7">
        <v>7.1840000000000001E-2</v>
      </c>
      <c r="I42" s="7">
        <v>7.4300000000000005E-2</v>
      </c>
      <c r="J42" s="7">
        <v>6.4699999999999994E-2</v>
      </c>
      <c r="K42" s="7">
        <v>5.2600000000000001E-2</v>
      </c>
      <c r="L42" s="7">
        <v>4.1320000000000003E-2</v>
      </c>
      <c r="M42" s="7">
        <v>6.93E-2</v>
      </c>
      <c r="N42" s="7">
        <v>8.9539999999999995E-2</v>
      </c>
      <c r="O42" s="7">
        <v>8.4099999999999994E-2</v>
      </c>
      <c r="P42" s="7">
        <v>7.6539999999999997E-2</v>
      </c>
      <c r="Q42" s="7">
        <v>6.9800000000000001E-2</v>
      </c>
      <c r="R42" s="7">
        <v>0.11053</v>
      </c>
      <c r="S42" s="7">
        <v>6.5100000000000005E-2</v>
      </c>
      <c r="T42" s="7">
        <v>7.0400000000000004E-2</v>
      </c>
      <c r="U42" s="7">
        <v>5.9970000000000002E-2</v>
      </c>
    </row>
    <row r="43" spans="3:27" x14ac:dyDescent="0.25">
      <c r="C43" s="1" t="s">
        <v>68</v>
      </c>
      <c r="D43" s="1">
        <v>3708000</v>
      </c>
      <c r="E43" s="1" t="s">
        <v>71</v>
      </c>
      <c r="F43" s="1" t="s">
        <v>41</v>
      </c>
      <c r="G43" s="1">
        <v>2021</v>
      </c>
      <c r="H43" s="7">
        <v>5.774E-2</v>
      </c>
      <c r="I43" s="7">
        <v>6.0199999999999997E-2</v>
      </c>
      <c r="J43" s="7">
        <v>5.1479999999999998E-2</v>
      </c>
      <c r="K43" s="7">
        <v>4.2569999999999997E-2</v>
      </c>
      <c r="L43" s="7">
        <v>3.5430000000000003E-2</v>
      </c>
      <c r="M43" s="7">
        <v>4.437E-2</v>
      </c>
      <c r="N43" s="7">
        <v>8.0140000000000003E-2</v>
      </c>
      <c r="O43" s="7">
        <v>9.2499999999999999E-2</v>
      </c>
      <c r="P43" s="7">
        <v>8.3599999999999994E-2</v>
      </c>
      <c r="Q43" s="7">
        <v>7.4700000000000003E-2</v>
      </c>
      <c r="R43" s="7">
        <v>0.13100000000000001</v>
      </c>
      <c r="S43" s="7">
        <v>7.8299999999999995E-2</v>
      </c>
      <c r="T43" s="7">
        <v>8.8900000000000007E-2</v>
      </c>
      <c r="U43" s="7">
        <v>7.9039999999999999E-2</v>
      </c>
    </row>
    <row r="44" spans="3:27" x14ac:dyDescent="0.25">
      <c r="C44" s="1" t="s">
        <v>68</v>
      </c>
      <c r="D44" s="1">
        <v>3708000</v>
      </c>
      <c r="E44" s="1" t="s">
        <v>71</v>
      </c>
      <c r="F44" s="1" t="s">
        <v>42</v>
      </c>
      <c r="G44" s="1">
        <v>2021</v>
      </c>
      <c r="H44" s="7">
        <v>6.8000000000000005E-2</v>
      </c>
      <c r="I44" s="7">
        <v>7.2749999999999995E-2</v>
      </c>
      <c r="J44" s="7">
        <v>6.1830000000000003E-2</v>
      </c>
      <c r="K44" s="7">
        <v>5.0659999999999997E-2</v>
      </c>
      <c r="L44" s="7">
        <v>4.0399999999999998E-2</v>
      </c>
      <c r="M44" s="7">
        <v>5.3220000000000003E-2</v>
      </c>
      <c r="N44" s="7">
        <v>8.0750000000000002E-2</v>
      </c>
      <c r="O44" s="7">
        <v>9.1740000000000002E-2</v>
      </c>
      <c r="P44" s="7">
        <v>8.5629999999999998E-2</v>
      </c>
      <c r="Q44" s="7">
        <v>7.1349999999999997E-2</v>
      </c>
      <c r="R44" s="7">
        <v>0.11890000000000001</v>
      </c>
      <c r="S44" s="7">
        <v>6.8900000000000003E-2</v>
      </c>
      <c r="T44" s="7">
        <v>7.2999999999999995E-2</v>
      </c>
      <c r="U44" s="7">
        <v>6.2799999999999995E-2</v>
      </c>
    </row>
    <row r="45" spans="3:27" x14ac:dyDescent="0.25">
      <c r="C45" s="1" t="s">
        <v>68</v>
      </c>
      <c r="D45" s="1">
        <v>25703000</v>
      </c>
      <c r="E45" s="1" t="s">
        <v>72</v>
      </c>
      <c r="F45" s="1" t="s">
        <v>41</v>
      </c>
      <c r="G45" s="1">
        <v>2020</v>
      </c>
      <c r="H45" s="7">
        <v>5.8500000000000003E-2</v>
      </c>
      <c r="I45" s="7">
        <v>6.5729999999999997E-2</v>
      </c>
      <c r="J45" s="7">
        <v>5.5899999999999998E-2</v>
      </c>
      <c r="K45" s="7">
        <v>4.904E-2</v>
      </c>
      <c r="L45" s="7">
        <v>4.4220000000000002E-2</v>
      </c>
      <c r="M45" s="7">
        <v>6.0639999999999999E-2</v>
      </c>
      <c r="N45" s="7">
        <v>8.6900000000000005E-2</v>
      </c>
      <c r="O45" s="7">
        <v>8.48E-2</v>
      </c>
      <c r="P45" s="7">
        <v>7.6350000000000001E-2</v>
      </c>
      <c r="Q45" s="7">
        <v>7.2900000000000006E-2</v>
      </c>
      <c r="R45" s="7">
        <v>0.12256</v>
      </c>
      <c r="S45" s="7">
        <v>7.3200000000000001E-2</v>
      </c>
      <c r="T45" s="7">
        <v>7.7799999999999994E-2</v>
      </c>
      <c r="U45" s="7">
        <v>7.1529999999999996E-2</v>
      </c>
      <c r="Y45" s="3" t="s">
        <v>76</v>
      </c>
      <c r="Z45" s="3" t="s">
        <v>77</v>
      </c>
      <c r="AA45" s="3" t="s">
        <v>78</v>
      </c>
    </row>
    <row r="46" spans="3:27" x14ac:dyDescent="0.25">
      <c r="C46" s="1" t="s">
        <v>68</v>
      </c>
      <c r="D46" s="1">
        <v>25703000</v>
      </c>
      <c r="E46" s="1" t="s">
        <v>72</v>
      </c>
      <c r="F46" s="1" t="s">
        <v>42</v>
      </c>
      <c r="G46" s="1">
        <v>2020</v>
      </c>
      <c r="H46" s="7">
        <v>6.7599999999999993E-2</v>
      </c>
      <c r="I46" s="7">
        <v>7.3499999999999996E-2</v>
      </c>
      <c r="J46" s="7">
        <v>6.3700000000000007E-2</v>
      </c>
      <c r="K46" s="7">
        <v>5.7619999999999998E-2</v>
      </c>
      <c r="L46" s="7">
        <v>5.28E-2</v>
      </c>
      <c r="M46" s="7">
        <v>7.2139999999999996E-2</v>
      </c>
      <c r="N46" s="7">
        <v>0.10266</v>
      </c>
      <c r="O46" s="7">
        <v>9.6299999999999997E-2</v>
      </c>
      <c r="P46" s="7">
        <v>7.8060000000000004E-2</v>
      </c>
      <c r="Q46" s="7">
        <v>7.1599999999999997E-2</v>
      </c>
      <c r="R46" s="7">
        <v>0.10639999999999999</v>
      </c>
      <c r="S46" s="7">
        <v>6.0850000000000001E-2</v>
      </c>
      <c r="T46" s="7">
        <v>5.3499999999999999E-2</v>
      </c>
      <c r="U46" s="7">
        <v>4.3099999999999999E-2</v>
      </c>
      <c r="Y46" s="2" t="s">
        <v>27</v>
      </c>
      <c r="Z46" s="25">
        <v>-6.1648333333333333E-2</v>
      </c>
      <c r="AA46" s="7">
        <f>AVERAGE(H68,H70,H72,H74,H76,H78)</f>
        <v>5.8711666666666669E-2</v>
      </c>
    </row>
    <row r="47" spans="3:27" x14ac:dyDescent="0.25">
      <c r="C47" s="1" t="s">
        <v>68</v>
      </c>
      <c r="D47" s="1">
        <v>84645000</v>
      </c>
      <c r="E47" s="1" t="s">
        <v>73</v>
      </c>
      <c r="F47" s="1" t="s">
        <v>41</v>
      </c>
      <c r="G47" s="1">
        <v>2018</v>
      </c>
      <c r="H47" s="7">
        <v>7.1499999999999994E-2</v>
      </c>
      <c r="I47" s="7">
        <v>9.2469999999999997E-2</v>
      </c>
      <c r="J47" s="7">
        <v>7.6799999999999993E-2</v>
      </c>
      <c r="K47" s="7">
        <v>4.8770000000000001E-2</v>
      </c>
      <c r="L47" s="7">
        <v>3.9600000000000003E-2</v>
      </c>
      <c r="M47" s="7">
        <v>3.5000000000000003E-2</v>
      </c>
      <c r="N47" s="7">
        <v>8.5500000000000007E-2</v>
      </c>
      <c r="O47" s="7">
        <v>6.8849999999999995E-2</v>
      </c>
      <c r="P47" s="7">
        <v>7.3899999999999993E-2</v>
      </c>
      <c r="Q47" s="7">
        <v>6.54E-2</v>
      </c>
      <c r="R47" s="7">
        <v>0.14050000000000001</v>
      </c>
      <c r="S47" s="7">
        <v>7.9469999999999999E-2</v>
      </c>
      <c r="T47" s="7">
        <v>7.51E-2</v>
      </c>
      <c r="U47" s="7">
        <v>4.7100000000000003E-2</v>
      </c>
      <c r="Y47" s="2" t="s">
        <v>28</v>
      </c>
      <c r="Z47" s="25">
        <v>-6.7969999999999989E-2</v>
      </c>
      <c r="AA47" s="7">
        <f>AVERAGE(I68,I70,I72,I74,I76,I78)</f>
        <v>6.3541666666666663E-2</v>
      </c>
    </row>
    <row r="48" spans="3:27" x14ac:dyDescent="0.25">
      <c r="C48" s="1" t="s">
        <v>68</v>
      </c>
      <c r="D48" s="1">
        <v>84645000</v>
      </c>
      <c r="E48" s="1" t="s">
        <v>73</v>
      </c>
      <c r="F48" s="1" t="s">
        <v>42</v>
      </c>
      <c r="G48" s="1">
        <v>2018</v>
      </c>
      <c r="H48" s="7">
        <v>7.7499999999999999E-2</v>
      </c>
      <c r="I48" s="7">
        <v>9.4500000000000001E-2</v>
      </c>
      <c r="J48" s="7">
        <v>7.6350000000000001E-2</v>
      </c>
      <c r="K48" s="7">
        <v>6.216E-2</v>
      </c>
      <c r="L48" s="7">
        <v>4.7500000000000001E-2</v>
      </c>
      <c r="M48" s="7">
        <v>4.0280000000000003E-2</v>
      </c>
      <c r="N48" s="7">
        <v>7.5200000000000003E-2</v>
      </c>
      <c r="O48" s="7">
        <v>7.8899999999999998E-2</v>
      </c>
      <c r="P48" s="7">
        <v>7.263E-2</v>
      </c>
      <c r="Q48" s="7">
        <v>5.5399999999999998E-2</v>
      </c>
      <c r="R48" s="7">
        <v>0.12759999999999999</v>
      </c>
      <c r="S48" s="7">
        <v>7.8700000000000006E-2</v>
      </c>
      <c r="T48" s="7">
        <v>7.1499999999999994E-2</v>
      </c>
      <c r="U48" s="7">
        <v>4.19E-2</v>
      </c>
      <c r="Y48" s="2" t="s">
        <v>29</v>
      </c>
      <c r="Z48" s="25">
        <v>-6.3073333333333328E-2</v>
      </c>
      <c r="AA48" s="7">
        <f>AVERAGE(J68,J70,J72,J74,J76,J78)</f>
        <v>5.8631666666666672E-2</v>
      </c>
    </row>
    <row r="49" spans="3:27" x14ac:dyDescent="0.25">
      <c r="Y49" s="2" t="s">
        <v>30</v>
      </c>
      <c r="Z49" s="25">
        <v>-5.6136666666666668E-2</v>
      </c>
      <c r="AA49" s="7">
        <f>AVERAGE(K68,K70,K72,K74,K76,K78)</f>
        <v>5.4183333333333333E-2</v>
      </c>
    </row>
    <row r="50" spans="3:27" x14ac:dyDescent="0.25">
      <c r="Y50" s="2" t="s">
        <v>31</v>
      </c>
      <c r="Z50" s="25">
        <v>-5.5016666666666665E-2</v>
      </c>
      <c r="AA50" s="7">
        <f>AVERAGE(L68,L70,L72,L74,L76,L78)</f>
        <v>5.405666666666667E-2</v>
      </c>
    </row>
    <row r="51" spans="3:27" x14ac:dyDescent="0.25">
      <c r="Y51" s="2" t="s">
        <v>32</v>
      </c>
      <c r="Z51" s="25">
        <v>-8.1431666666666666E-2</v>
      </c>
      <c r="AA51" s="7">
        <f>AVERAGE(M68,M70,M72,M74,M76,M78)</f>
        <v>7.516500000000001E-2</v>
      </c>
    </row>
    <row r="52" spans="3:27" x14ac:dyDescent="0.25">
      <c r="Y52" s="2" t="s">
        <v>33</v>
      </c>
      <c r="Z52" s="25">
        <v>-9.5040000000000013E-2</v>
      </c>
      <c r="AA52" s="7">
        <f>AVERAGE(N68,N70,N72,N74,N76,N78)</f>
        <v>9.0186666666666679E-2</v>
      </c>
    </row>
    <row r="53" spans="3:27" x14ac:dyDescent="0.25">
      <c r="Y53" s="2" t="s">
        <v>34</v>
      </c>
      <c r="Z53" s="25">
        <v>-8.4433333333333346E-2</v>
      </c>
      <c r="AA53" s="7">
        <f>AVERAGE(O68,O70,O72,O74,O76,O78)</f>
        <v>8.1025E-2</v>
      </c>
    </row>
    <row r="54" spans="3:27" x14ac:dyDescent="0.25">
      <c r="C54" s="3" t="s">
        <v>19</v>
      </c>
      <c r="D54" s="2" t="s">
        <v>25</v>
      </c>
      <c r="E54" s="2" t="s">
        <v>17</v>
      </c>
      <c r="F54" s="2" t="s">
        <v>26</v>
      </c>
      <c r="G54" s="2" t="s">
        <v>18</v>
      </c>
      <c r="H54" s="2" t="s">
        <v>27</v>
      </c>
      <c r="I54" s="2" t="s">
        <v>28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37</v>
      </c>
      <c r="S54" s="2" t="s">
        <v>38</v>
      </c>
      <c r="T54" s="2" t="s">
        <v>39</v>
      </c>
      <c r="U54" s="2" t="s">
        <v>40</v>
      </c>
      <c r="Y54" s="2" t="s">
        <v>35</v>
      </c>
      <c r="Z54" s="25">
        <v>-7.22E-2</v>
      </c>
      <c r="AA54" s="7">
        <f>AVERAGE(P68,P70,P72,P74,P76,P78)</f>
        <v>7.109E-2</v>
      </c>
    </row>
    <row r="55" spans="3:27" x14ac:dyDescent="0.25">
      <c r="C55" s="4" t="s">
        <v>20</v>
      </c>
      <c r="D55" s="1">
        <v>11635000</v>
      </c>
      <c r="E55" s="1" t="s">
        <v>21</v>
      </c>
      <c r="F55" s="1" t="s">
        <v>41</v>
      </c>
      <c r="G55" s="1">
        <v>2018</v>
      </c>
      <c r="H55" s="7">
        <v>6.2260000000000003E-2</v>
      </c>
      <c r="I55" s="7">
        <v>6.6500000000000004E-2</v>
      </c>
      <c r="J55" s="7">
        <v>6.1740000000000003E-2</v>
      </c>
      <c r="K55" s="7">
        <v>4.3060000000000001E-2</v>
      </c>
      <c r="L55" s="7">
        <v>3.4329999999999999E-2</v>
      </c>
      <c r="M55" s="7">
        <v>2.5440000000000001E-2</v>
      </c>
      <c r="N55" s="7">
        <v>5.4260000000000003E-2</v>
      </c>
      <c r="O55" s="7">
        <v>6.9599999999999995E-2</v>
      </c>
      <c r="P55" s="7">
        <v>7.51E-2</v>
      </c>
      <c r="Q55" s="7">
        <v>6.4939999999999998E-2</v>
      </c>
      <c r="R55" s="7">
        <v>0.16250000000000001</v>
      </c>
      <c r="S55" s="7">
        <v>0.1</v>
      </c>
      <c r="T55" s="7">
        <v>0.108</v>
      </c>
      <c r="U55" s="7">
        <v>7.2400000000000006E-2</v>
      </c>
      <c r="Y55" s="2" t="s">
        <v>36</v>
      </c>
      <c r="Z55" s="25">
        <v>-6.7595000000000002E-2</v>
      </c>
      <c r="AA55" s="7">
        <f>AVERAGE(Q68,Q70,Q72,Q74,Q76,Q78)</f>
        <v>6.9954999999999989E-2</v>
      </c>
    </row>
    <row r="56" spans="3:27" x14ac:dyDescent="0.25">
      <c r="C56" s="4" t="s">
        <v>20</v>
      </c>
      <c r="D56" s="1">
        <v>11635000</v>
      </c>
      <c r="E56" s="1" t="s">
        <v>21</v>
      </c>
      <c r="F56" s="1" t="s">
        <v>42</v>
      </c>
      <c r="G56" s="1">
        <v>2018</v>
      </c>
      <c r="H56" s="7">
        <v>6.9639999999999994E-2</v>
      </c>
      <c r="I56" s="7">
        <v>7.7399999999999997E-2</v>
      </c>
      <c r="J56" s="7">
        <v>6.8900000000000003E-2</v>
      </c>
      <c r="K56" s="7">
        <v>4.7329999999999997E-2</v>
      </c>
      <c r="L56" s="7">
        <v>3.6650000000000002E-2</v>
      </c>
      <c r="M56" s="7">
        <v>3.848E-2</v>
      </c>
      <c r="N56" s="7">
        <v>7.1999999999999995E-2</v>
      </c>
      <c r="O56" s="7">
        <v>7.5700000000000003E-2</v>
      </c>
      <c r="P56" s="7">
        <v>7.4770000000000003E-2</v>
      </c>
      <c r="Q56" s="7">
        <v>6.726E-2</v>
      </c>
      <c r="R56" s="7">
        <v>0.14940000000000001</v>
      </c>
      <c r="S56" s="7">
        <v>9.393E-2</v>
      </c>
      <c r="T56" s="7">
        <v>7.5870000000000007E-2</v>
      </c>
      <c r="U56" s="7">
        <v>5.2670000000000002E-2</v>
      </c>
      <c r="Y56" s="2" t="s">
        <v>37</v>
      </c>
      <c r="Z56" s="25">
        <v>-0.12463333333333332</v>
      </c>
      <c r="AA56" s="7">
        <f>AVERAGE(R68,R70,R72,R74,R76,R78)</f>
        <v>0.13244999999999998</v>
      </c>
    </row>
    <row r="57" spans="3:27" x14ac:dyDescent="0.25">
      <c r="C57" s="4" t="s">
        <v>20</v>
      </c>
      <c r="D57" s="1">
        <v>3623000</v>
      </c>
      <c r="E57" s="1" t="s">
        <v>22</v>
      </c>
      <c r="F57" s="1" t="s">
        <v>41</v>
      </c>
      <c r="G57" s="1">
        <v>2022</v>
      </c>
      <c r="H57" s="7">
        <v>4.6170000000000003E-2</v>
      </c>
      <c r="I57" s="7">
        <v>6.6500000000000004E-2</v>
      </c>
      <c r="J57" s="7">
        <v>6.8699999999999997E-2</v>
      </c>
      <c r="K57" s="7">
        <v>6.055E-2</v>
      </c>
      <c r="L57" s="7">
        <v>4.7149999999999997E-2</v>
      </c>
      <c r="M57" s="7">
        <v>5.2979999999999999E-2</v>
      </c>
      <c r="N57" s="7">
        <v>6.4100000000000004E-2</v>
      </c>
      <c r="O57" s="7">
        <v>7.5130000000000002E-2</v>
      </c>
      <c r="P57" s="7">
        <v>7.3849999999999999E-2</v>
      </c>
      <c r="Q57" s="7">
        <v>7.5399999999999995E-2</v>
      </c>
      <c r="R57" s="7">
        <v>0.12670000000000001</v>
      </c>
      <c r="S57" s="7">
        <v>7.5700000000000003E-2</v>
      </c>
      <c r="T57" s="7">
        <v>8.6360000000000006E-2</v>
      </c>
      <c r="U57" s="7">
        <v>8.0600000000000005E-2</v>
      </c>
      <c r="Y57" s="2" t="s">
        <v>38</v>
      </c>
      <c r="Z57" s="25">
        <v>-6.8003333333333332E-2</v>
      </c>
      <c r="AA57" s="7">
        <f>AVERAGE(S68,S70,S72,S74,S76,S78)</f>
        <v>7.2865000000000013E-2</v>
      </c>
    </row>
    <row r="58" spans="3:27" x14ac:dyDescent="0.25">
      <c r="C58" s="4" t="s">
        <v>20</v>
      </c>
      <c r="D58" s="1">
        <v>3623000</v>
      </c>
      <c r="E58" s="1" t="s">
        <v>22</v>
      </c>
      <c r="F58" s="1" t="s">
        <v>42</v>
      </c>
      <c r="G58" s="1">
        <v>2022</v>
      </c>
      <c r="H58" s="7">
        <v>5.3560000000000003E-2</v>
      </c>
      <c r="I58" s="7">
        <v>7.3700000000000002E-2</v>
      </c>
      <c r="J58" s="7">
        <v>7.324E-2</v>
      </c>
      <c r="K58" s="7">
        <v>6.1920000000000003E-2</v>
      </c>
      <c r="L58" s="7">
        <v>5.1569999999999998E-2</v>
      </c>
      <c r="M58" s="7">
        <v>6.1370000000000001E-2</v>
      </c>
      <c r="N58" s="7">
        <v>7.4770000000000003E-2</v>
      </c>
      <c r="O58" s="7">
        <v>8.1850000000000006E-2</v>
      </c>
      <c r="P58" s="7">
        <v>7.6300000000000007E-2</v>
      </c>
      <c r="Q58" s="7">
        <v>7.3849999999999999E-2</v>
      </c>
      <c r="R58" s="7">
        <v>0.1183</v>
      </c>
      <c r="S58" s="7">
        <v>6.8049999999999999E-2</v>
      </c>
      <c r="T58" s="7">
        <v>7.3359999999999995E-2</v>
      </c>
      <c r="U58" s="7">
        <v>5.8200000000000002E-2</v>
      </c>
      <c r="Y58" s="2" t="s">
        <v>39</v>
      </c>
      <c r="Z58" s="25">
        <v>-6.133333333333333E-2</v>
      </c>
      <c r="AA58" s="7">
        <f>AVERAGE(T68,T70,T72,T74,T76,T78)</f>
        <v>6.9099999999999995E-2</v>
      </c>
    </row>
    <row r="59" spans="3:27" x14ac:dyDescent="0.25">
      <c r="C59" s="4" t="s">
        <v>20</v>
      </c>
      <c r="D59" s="1">
        <v>65722000</v>
      </c>
      <c r="E59" s="1" t="s">
        <v>23</v>
      </c>
      <c r="F59" s="1" t="s">
        <v>41</v>
      </c>
      <c r="G59" s="1">
        <v>2023</v>
      </c>
      <c r="H59" s="7">
        <v>4.7969999999999999E-2</v>
      </c>
      <c r="I59" s="7">
        <v>6.0729999999999999E-2</v>
      </c>
      <c r="J59" s="7">
        <v>5.7160000000000002E-2</v>
      </c>
      <c r="K59" s="7">
        <v>5.0700000000000002E-2</v>
      </c>
      <c r="L59" s="7">
        <v>4.4299999999999999E-2</v>
      </c>
      <c r="M59" s="7">
        <v>4.675E-2</v>
      </c>
      <c r="N59" s="7">
        <v>7.3300000000000004E-2</v>
      </c>
      <c r="O59" s="7">
        <v>9.3439999999999995E-2</v>
      </c>
      <c r="P59" s="7">
        <v>8.9899999999999994E-2</v>
      </c>
      <c r="Q59" s="7">
        <v>7.3599999999999999E-2</v>
      </c>
      <c r="R59" s="7">
        <v>0.1249</v>
      </c>
      <c r="S59" s="7">
        <v>7.1040000000000006E-2</v>
      </c>
      <c r="T59" s="7">
        <v>8.5500000000000007E-2</v>
      </c>
      <c r="U59" s="7">
        <v>8.0699999999999994E-2</v>
      </c>
      <c r="Y59" s="2" t="s">
        <v>40</v>
      </c>
      <c r="Z59" s="25">
        <v>-4.1446666666666666E-2</v>
      </c>
      <c r="AA59" s="7">
        <f>AVERAGE(U68,U70,U72,U74,U76,U78)</f>
        <v>4.9068333333333325E-2</v>
      </c>
    </row>
    <row r="60" spans="3:27" x14ac:dyDescent="0.25">
      <c r="C60" s="4" t="s">
        <v>20</v>
      </c>
      <c r="D60" s="1">
        <v>65722000</v>
      </c>
      <c r="E60" s="1" t="s">
        <v>23</v>
      </c>
      <c r="F60" s="1" t="s">
        <v>42</v>
      </c>
      <c r="G60" s="1">
        <v>2023</v>
      </c>
      <c r="H60" s="7">
        <v>5.3159999999999999E-2</v>
      </c>
      <c r="I60" s="7">
        <v>6.83E-2</v>
      </c>
      <c r="J60" s="7">
        <v>6.9029999999999994E-2</v>
      </c>
      <c r="K60" s="7">
        <v>6.0060000000000002E-2</v>
      </c>
      <c r="L60" s="7">
        <v>4.8219999999999999E-2</v>
      </c>
      <c r="M60" s="7">
        <v>4.7730000000000002E-2</v>
      </c>
      <c r="N60" s="7">
        <v>7.3400000000000007E-2</v>
      </c>
      <c r="O60" s="7">
        <v>9.8299999999999998E-2</v>
      </c>
      <c r="P60" s="7">
        <v>8.6699999999999999E-2</v>
      </c>
      <c r="Q60" s="7">
        <v>7.6899999999999996E-2</v>
      </c>
      <c r="R60" s="7">
        <v>0.11774</v>
      </c>
      <c r="S60" s="7">
        <v>6.5060000000000007E-2</v>
      </c>
      <c r="T60" s="7">
        <v>7.306E-2</v>
      </c>
      <c r="U60" s="7">
        <v>6.2300000000000001E-2</v>
      </c>
    </row>
    <row r="61" spans="3:27" x14ac:dyDescent="0.25">
      <c r="C61" s="4" t="s">
        <v>20</v>
      </c>
      <c r="D61" s="1">
        <v>1630000</v>
      </c>
      <c r="E61" s="1" t="s">
        <v>62</v>
      </c>
      <c r="F61" s="1" t="s">
        <v>41</v>
      </c>
      <c r="G61" s="1">
        <v>2023</v>
      </c>
      <c r="H61" s="7">
        <v>4.2720000000000001E-2</v>
      </c>
      <c r="I61" s="7">
        <v>6.8849999999999995E-2</v>
      </c>
      <c r="J61" s="7">
        <v>7.22E-2</v>
      </c>
      <c r="K61" s="7">
        <v>6.3899999999999998E-2</v>
      </c>
      <c r="L61" s="7">
        <v>4.1750000000000002E-2</v>
      </c>
      <c r="M61" s="7">
        <v>3.424E-2</v>
      </c>
      <c r="N61" s="7">
        <v>4.9770000000000002E-2</v>
      </c>
      <c r="O61" s="7">
        <v>8.0699999999999994E-2</v>
      </c>
      <c r="P61" s="7">
        <v>8.2150000000000001E-2</v>
      </c>
      <c r="Q61" s="7">
        <v>7.5800000000000006E-2</v>
      </c>
      <c r="R61" s="7">
        <v>0.12085</v>
      </c>
      <c r="S61" s="7">
        <v>6.726E-2</v>
      </c>
      <c r="T61" s="7">
        <v>0.1027</v>
      </c>
      <c r="U61" s="7">
        <v>9.7100000000000006E-2</v>
      </c>
    </row>
    <row r="62" spans="3:27" x14ac:dyDescent="0.25">
      <c r="C62" s="4" t="s">
        <v>20</v>
      </c>
      <c r="D62" s="1">
        <v>1630000</v>
      </c>
      <c r="E62" s="1" t="s">
        <v>62</v>
      </c>
      <c r="F62" s="1" t="s">
        <v>42</v>
      </c>
      <c r="G62" s="1">
        <v>2023</v>
      </c>
      <c r="H62" s="7">
        <v>0.05</v>
      </c>
      <c r="I62" s="7">
        <v>7.5700000000000003E-2</v>
      </c>
      <c r="J62" s="7">
        <v>8.2799999999999999E-2</v>
      </c>
      <c r="K62" s="7">
        <v>7.6300000000000007E-2</v>
      </c>
      <c r="L62" s="7">
        <v>5.6149999999999999E-2</v>
      </c>
      <c r="M62" s="7">
        <v>4.5260000000000002E-2</v>
      </c>
      <c r="N62" s="7">
        <v>5.8069999999999997E-2</v>
      </c>
      <c r="O62" s="7">
        <v>7.6999999999999999E-2</v>
      </c>
      <c r="P62" s="7">
        <v>7.8899999999999998E-2</v>
      </c>
      <c r="Q62" s="7">
        <v>7.4800000000000005E-2</v>
      </c>
      <c r="R62" s="7">
        <v>0.1106</v>
      </c>
      <c r="S62" s="7">
        <v>6.2469999999999998E-2</v>
      </c>
      <c r="T62" s="7">
        <v>8.4199999999999997E-2</v>
      </c>
      <c r="U62" s="7">
        <v>6.7699999999999996E-2</v>
      </c>
      <c r="Y62" s="3" t="s">
        <v>76</v>
      </c>
      <c r="Z62" s="3" t="s">
        <v>77</v>
      </c>
      <c r="AA62" s="3" t="s">
        <v>78</v>
      </c>
    </row>
    <row r="63" spans="3:27" x14ac:dyDescent="0.25">
      <c r="C63" s="4" t="s">
        <v>20</v>
      </c>
      <c r="D63" s="1">
        <v>33618000</v>
      </c>
      <c r="E63" s="1" t="s">
        <v>64</v>
      </c>
      <c r="F63" s="1" t="s">
        <v>41</v>
      </c>
      <c r="G63" s="1">
        <v>2020</v>
      </c>
      <c r="H63" s="7">
        <v>4.514E-2</v>
      </c>
      <c r="I63" s="7">
        <v>6.9339999999999999E-2</v>
      </c>
      <c r="J63" s="7">
        <v>5.6640000000000003E-2</v>
      </c>
      <c r="K63" s="7">
        <v>3.7350000000000001E-2</v>
      </c>
      <c r="L63" s="7">
        <v>4.5319999999999999E-2</v>
      </c>
      <c r="M63" s="7">
        <v>2.5250000000000002E-2</v>
      </c>
      <c r="N63" s="7">
        <v>5.8169999999999999E-2</v>
      </c>
      <c r="O63" s="7">
        <v>6.7900000000000002E-2</v>
      </c>
      <c r="P63" s="7">
        <v>6.3E-2</v>
      </c>
      <c r="Q63" s="7">
        <v>6.3839999999999994E-2</v>
      </c>
      <c r="R63" s="7">
        <v>0.15229999999999999</v>
      </c>
      <c r="S63" s="7">
        <v>0.10034</v>
      </c>
      <c r="T63" s="7">
        <v>0.12164</v>
      </c>
      <c r="U63" s="7">
        <v>9.3799999999999994E-2</v>
      </c>
      <c r="Y63" s="2" t="s">
        <v>27</v>
      </c>
      <c r="Z63" s="25">
        <v>-6.6968888888888897E-2</v>
      </c>
      <c r="AA63" s="7">
        <f>AVERAGE(H81,H83,H85,H87,H89,H91,H93,H95,H97)</f>
        <v>6.0237777777777772E-2</v>
      </c>
    </row>
    <row r="64" spans="3:27" x14ac:dyDescent="0.25">
      <c r="C64" s="4" t="s">
        <v>20</v>
      </c>
      <c r="D64" s="1">
        <v>33618000</v>
      </c>
      <c r="E64" s="1" t="s">
        <v>64</v>
      </c>
      <c r="F64" s="1" t="s">
        <v>42</v>
      </c>
      <c r="G64" s="1">
        <v>2020</v>
      </c>
      <c r="H64" s="7">
        <v>5.1479999999999998E-2</v>
      </c>
      <c r="I64" s="7">
        <v>7.7499999999999999E-2</v>
      </c>
      <c r="J64" s="7">
        <v>5.9900000000000002E-2</v>
      </c>
      <c r="K64" s="7">
        <v>4.0340000000000001E-2</v>
      </c>
      <c r="L64" s="7">
        <v>4.2880000000000001E-2</v>
      </c>
      <c r="M64" s="7">
        <v>5.0840000000000003E-2</v>
      </c>
      <c r="N64" s="7">
        <v>8.5750000000000007E-2</v>
      </c>
      <c r="O64" s="7">
        <v>8.4000000000000005E-2</v>
      </c>
      <c r="P64" s="7">
        <v>6.9339999999999999E-2</v>
      </c>
      <c r="Q64" s="7">
        <v>6.2899999999999998E-2</v>
      </c>
      <c r="R64" s="7">
        <v>0.1323</v>
      </c>
      <c r="S64" s="7">
        <v>8.48E-2</v>
      </c>
      <c r="T64" s="7">
        <v>8.9399999999999993E-2</v>
      </c>
      <c r="U64" s="7">
        <v>6.8540000000000004E-2</v>
      </c>
      <c r="Y64" s="2" t="s">
        <v>28</v>
      </c>
      <c r="Z64" s="25">
        <v>-7.5780000000000014E-2</v>
      </c>
      <c r="AA64" s="7">
        <f>AVERAGE(I81,I83,I85,I87,I89,I91,I93,I95,I97)</f>
        <v>6.8191111111111119E-2</v>
      </c>
    </row>
    <row r="65" spans="3:39" x14ac:dyDescent="0.25">
      <c r="C65" s="4" t="s">
        <v>20</v>
      </c>
      <c r="D65" s="1">
        <v>11710000</v>
      </c>
      <c r="E65" s="1" t="s">
        <v>67</v>
      </c>
      <c r="F65" s="1" t="s">
        <v>41</v>
      </c>
      <c r="G65" s="1">
        <v>2019</v>
      </c>
      <c r="H65" s="7">
        <v>5.8799999999999998E-2</v>
      </c>
      <c r="I65" s="7">
        <v>6.7799999999999999E-2</v>
      </c>
      <c r="J65" s="7">
        <v>6.0400000000000002E-2</v>
      </c>
      <c r="K65" s="7">
        <v>4.6899999999999997E-2</v>
      </c>
      <c r="L65" s="7">
        <v>3.168E-2</v>
      </c>
      <c r="M65" s="7">
        <v>4.7940000000000003E-2</v>
      </c>
      <c r="N65" s="7">
        <v>7.7149999999999996E-2</v>
      </c>
      <c r="O65" s="7">
        <v>8.6550000000000002E-2</v>
      </c>
      <c r="P65" s="7">
        <v>8.0259999999999998E-2</v>
      </c>
      <c r="Q65" s="7">
        <v>6.3049999999999995E-2</v>
      </c>
      <c r="R65" s="7">
        <v>0.12759999999999999</v>
      </c>
      <c r="S65" s="7">
        <v>8.0399999999999999E-2</v>
      </c>
      <c r="T65" s="7">
        <v>9.3700000000000006E-2</v>
      </c>
      <c r="U65" s="7">
        <v>7.7899999999999997E-2</v>
      </c>
      <c r="Y65" s="2" t="s">
        <v>29</v>
      </c>
      <c r="Z65" s="25">
        <v>-6.7593333333333339E-2</v>
      </c>
      <c r="AA65" s="7">
        <f>AVERAGE(J81,J83,J85,J87,J89,J91,J93,J95,J97)</f>
        <v>6.0548888888888888E-2</v>
      </c>
    </row>
    <row r="66" spans="3:39" x14ac:dyDescent="0.25">
      <c r="C66" s="4" t="s">
        <v>20</v>
      </c>
      <c r="D66" s="1">
        <v>11710000</v>
      </c>
      <c r="E66" s="1" t="s">
        <v>67</v>
      </c>
      <c r="F66" s="1" t="s">
        <v>42</v>
      </c>
      <c r="G66" s="1">
        <v>2019</v>
      </c>
      <c r="H66" s="7">
        <v>7.0430000000000006E-2</v>
      </c>
      <c r="I66" s="7">
        <v>8.2150000000000001E-2</v>
      </c>
      <c r="J66" s="7">
        <v>6.9760000000000003E-2</v>
      </c>
      <c r="K66" s="7">
        <v>5.4100000000000002E-2</v>
      </c>
      <c r="L66" s="7">
        <v>2.7189999999999999E-2</v>
      </c>
      <c r="M66" s="7">
        <v>4.8550000000000003E-2</v>
      </c>
      <c r="N66" s="7">
        <v>8.7999999999999995E-2</v>
      </c>
      <c r="O66" s="7">
        <v>0.10009999999999999</v>
      </c>
      <c r="P66" s="7">
        <v>9.4539999999999999E-2</v>
      </c>
      <c r="Q66" s="7">
        <v>6.83E-2</v>
      </c>
      <c r="R66" s="7">
        <v>0.11115</v>
      </c>
      <c r="S66" s="7">
        <v>6.7500000000000004E-2</v>
      </c>
      <c r="T66" s="7">
        <v>6.6500000000000004E-2</v>
      </c>
      <c r="U66" s="7">
        <v>5.1670000000000001E-2</v>
      </c>
      <c r="Y66" s="2" t="s">
        <v>30</v>
      </c>
      <c r="Z66" s="25">
        <v>-5.6293333333333334E-2</v>
      </c>
      <c r="AA66" s="7">
        <f>AVERAGE(K81,K83,K85,K87,K89,K91,K93,K95,K97)</f>
        <v>4.8548888888888891E-2</v>
      </c>
    </row>
    <row r="67" spans="3:39" x14ac:dyDescent="0.25">
      <c r="Y67" s="2" t="s">
        <v>31</v>
      </c>
      <c r="Z67" s="25">
        <v>-5.0565555555555558E-2</v>
      </c>
      <c r="AA67" s="7">
        <f>AVERAGE(L81,L83,L85,L87,L89,L91,L93,L95,L97)</f>
        <v>4.6885555555555555E-2</v>
      </c>
    </row>
    <row r="68" spans="3:39" x14ac:dyDescent="0.25">
      <c r="C68" s="10" t="s">
        <v>44</v>
      </c>
      <c r="D68" s="1">
        <v>56613000</v>
      </c>
      <c r="E68" s="1" t="s">
        <v>45</v>
      </c>
      <c r="F68" s="1" t="s">
        <v>41</v>
      </c>
      <c r="G68" s="1">
        <v>2019</v>
      </c>
      <c r="H68" s="7">
        <v>5.5329999999999997E-2</v>
      </c>
      <c r="I68" s="7">
        <v>5.8099999999999999E-2</v>
      </c>
      <c r="J68" s="7">
        <v>5.4960000000000002E-2</v>
      </c>
      <c r="K68" s="7">
        <v>4.3099999999999999E-2</v>
      </c>
      <c r="L68" s="7">
        <v>4.0250000000000001E-2</v>
      </c>
      <c r="M68" s="7">
        <v>5.5660000000000001E-2</v>
      </c>
      <c r="N68" s="7">
        <v>8.2500000000000004E-2</v>
      </c>
      <c r="O68" s="7">
        <v>7.7200000000000005E-2</v>
      </c>
      <c r="P68" s="7">
        <v>7.0739999999999997E-2</v>
      </c>
      <c r="Q68" s="7">
        <v>6.4449999999999993E-2</v>
      </c>
      <c r="R68" s="7">
        <v>0.14199999999999999</v>
      </c>
      <c r="S68" s="7">
        <v>8.8200000000000001E-2</v>
      </c>
      <c r="T68" s="7">
        <v>9.1899999999999996E-2</v>
      </c>
      <c r="U68" s="7">
        <v>7.5560000000000002E-2</v>
      </c>
      <c r="Y68" s="2" t="s">
        <v>32</v>
      </c>
      <c r="Z68" s="25">
        <v>-6.5604444444444437E-2</v>
      </c>
      <c r="AA68" s="7">
        <f>AVERAGE(M81,M83,M85,M87,M89,M91,M93,M95,M97)</f>
        <v>5.3635555555555561E-2</v>
      </c>
      <c r="AB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x14ac:dyDescent="0.25">
      <c r="C69" s="1" t="s">
        <v>44</v>
      </c>
      <c r="D69" s="1">
        <v>56613000</v>
      </c>
      <c r="E69" s="1" t="s">
        <v>45</v>
      </c>
      <c r="F69" s="1" t="s">
        <v>42</v>
      </c>
      <c r="G69" s="1">
        <v>2019</v>
      </c>
      <c r="H69" s="7">
        <v>6.1199999999999997E-2</v>
      </c>
      <c r="I69" s="7">
        <v>6.7299999999999999E-2</v>
      </c>
      <c r="J69" s="7">
        <v>5.91E-2</v>
      </c>
      <c r="K69" s="7">
        <v>4.938E-2</v>
      </c>
      <c r="L69" s="7">
        <v>4.2500000000000003E-2</v>
      </c>
      <c r="M69" s="7">
        <v>6.0729999999999999E-2</v>
      </c>
      <c r="N69" s="7">
        <v>9.0149999999999994E-2</v>
      </c>
      <c r="O69" s="7">
        <v>8.5099999999999995E-2</v>
      </c>
      <c r="P69" s="7">
        <v>7.5600000000000001E-2</v>
      </c>
      <c r="Q69" s="7">
        <v>6.5799999999999997E-2</v>
      </c>
      <c r="R69" s="7">
        <v>0.12989999999999999</v>
      </c>
      <c r="S69" s="7">
        <v>8.1900000000000001E-2</v>
      </c>
      <c r="T69" s="7">
        <v>7.4160000000000004E-2</v>
      </c>
      <c r="U69" s="7">
        <v>5.7099999999999998E-2</v>
      </c>
      <c r="Y69" s="2" t="s">
        <v>33</v>
      </c>
      <c r="Z69" s="25">
        <v>-8.7082222222222228E-2</v>
      </c>
      <c r="AA69" s="7">
        <f>AVERAGE(N81,N83,N85,N87,N89,N91,N93,N95,N97)</f>
        <v>8.0311111111111111E-2</v>
      </c>
    </row>
    <row r="70" spans="3:39" x14ac:dyDescent="0.25">
      <c r="C70" s="1" t="s">
        <v>44</v>
      </c>
      <c r="D70" s="1">
        <v>63637000</v>
      </c>
      <c r="E70" s="1" t="s">
        <v>47</v>
      </c>
      <c r="F70" s="1" t="s">
        <v>41</v>
      </c>
      <c r="G70" s="1">
        <v>2013</v>
      </c>
      <c r="H70" s="7">
        <v>6.1199999999999997E-2</v>
      </c>
      <c r="I70" s="7">
        <v>5.79E-2</v>
      </c>
      <c r="J70" s="7">
        <v>5.1180000000000003E-2</v>
      </c>
      <c r="K70" s="7">
        <v>5.246E-2</v>
      </c>
      <c r="L70" s="7">
        <v>5.9229999999999998E-2</v>
      </c>
      <c r="M70" s="7">
        <v>7.6300000000000007E-2</v>
      </c>
      <c r="N70" s="7">
        <v>7.4770000000000003E-2</v>
      </c>
      <c r="O70" s="7">
        <v>7.1499999999999994E-2</v>
      </c>
      <c r="P70" s="7">
        <v>6.6799999999999998E-2</v>
      </c>
      <c r="Q70" s="7">
        <v>7.4499999999999997E-2</v>
      </c>
      <c r="R70" s="7">
        <v>0.16220000000000001</v>
      </c>
      <c r="S70" s="7">
        <v>8.6599999999999996E-2</v>
      </c>
      <c r="T70" s="7">
        <v>6.6830000000000001E-2</v>
      </c>
      <c r="U70" s="7">
        <v>3.85E-2</v>
      </c>
      <c r="Y70" s="2" t="s">
        <v>34</v>
      </c>
      <c r="Z70" s="25">
        <v>-8.3453333333333324E-2</v>
      </c>
      <c r="AA70" s="7">
        <f>AVERAGE(O81,O83,O85,O87,O89,O91,O93,O95,O97)</f>
        <v>7.9699999999999993E-2</v>
      </c>
    </row>
    <row r="71" spans="3:39" x14ac:dyDescent="0.25">
      <c r="C71" s="1" t="s">
        <v>44</v>
      </c>
      <c r="D71" s="1">
        <v>63637000</v>
      </c>
      <c r="E71" s="1" t="s">
        <v>47</v>
      </c>
      <c r="F71" s="1" t="s">
        <v>42</v>
      </c>
      <c r="G71" s="1">
        <v>2013</v>
      </c>
      <c r="H71" s="7">
        <v>5.79E-2</v>
      </c>
      <c r="I71" s="7">
        <v>5.5629999999999999E-2</v>
      </c>
      <c r="J71" s="7">
        <v>5.1639999999999998E-2</v>
      </c>
      <c r="K71" s="7">
        <v>5.2519999999999997E-2</v>
      </c>
      <c r="L71" s="7">
        <v>5.8930000000000003E-2</v>
      </c>
      <c r="M71" s="7">
        <v>9.2700000000000005E-2</v>
      </c>
      <c r="N71" s="7">
        <v>9.2100000000000001E-2</v>
      </c>
      <c r="O71" s="7">
        <v>8.1600000000000006E-2</v>
      </c>
      <c r="P71" s="7">
        <v>7.4899999999999994E-2</v>
      </c>
      <c r="Q71" s="7">
        <v>7.46E-2</v>
      </c>
      <c r="R71" s="7">
        <v>0.14929999999999999</v>
      </c>
      <c r="S71" s="7">
        <v>7.886E-2</v>
      </c>
      <c r="T71" s="7">
        <v>5.466E-2</v>
      </c>
      <c r="U71" s="7">
        <v>2.4639999999999999E-2</v>
      </c>
      <c r="Y71" s="2" t="s">
        <v>35</v>
      </c>
      <c r="Z71" s="25">
        <v>-7.407777777777777E-2</v>
      </c>
      <c r="AA71" s="7">
        <f>AVERAGE(P81,P83,P85,P87,P89,P91,P93,P95,P97)</f>
        <v>7.3934444444444442E-2</v>
      </c>
    </row>
    <row r="72" spans="3:39" x14ac:dyDescent="0.25">
      <c r="C72" s="1" t="s">
        <v>44</v>
      </c>
      <c r="D72" s="1">
        <v>75633000</v>
      </c>
      <c r="E72" s="1" t="s">
        <v>52</v>
      </c>
      <c r="F72" s="1" t="s">
        <v>41</v>
      </c>
      <c r="G72" s="1" t="s">
        <v>53</v>
      </c>
      <c r="H72" s="7">
        <v>0.05</v>
      </c>
      <c r="I72" s="7">
        <v>7.5740000000000002E-2</v>
      </c>
      <c r="J72" s="7">
        <v>7.3550000000000004E-2</v>
      </c>
      <c r="K72" s="7">
        <v>5.6270000000000001E-2</v>
      </c>
      <c r="L72" s="7">
        <v>4.5870000000000001E-2</v>
      </c>
      <c r="M72" s="7">
        <v>4.0370000000000003E-2</v>
      </c>
      <c r="N72" s="7">
        <v>6.3350000000000004E-2</v>
      </c>
      <c r="O72" s="7">
        <v>8.2400000000000001E-2</v>
      </c>
      <c r="P72" s="7">
        <v>8.3000000000000004E-2</v>
      </c>
      <c r="Q72" s="7">
        <v>7.7499999999999999E-2</v>
      </c>
      <c r="R72" s="7">
        <v>0.11285000000000001</v>
      </c>
      <c r="S72" s="7">
        <v>6.2560000000000004E-2</v>
      </c>
      <c r="T72" s="7">
        <v>9.1399999999999995E-2</v>
      </c>
      <c r="U72" s="7">
        <v>8.5199999999999998E-2</v>
      </c>
      <c r="Y72" s="2" t="s">
        <v>36</v>
      </c>
      <c r="Z72" s="25">
        <v>-6.7683333333333331E-2</v>
      </c>
      <c r="AA72" s="7">
        <f>AVERAGE(Q81,Q83,Q85,Q87,Q89,Q91,Q93,Q95,Q97)</f>
        <v>6.9478888888888896E-2</v>
      </c>
    </row>
    <row r="73" spans="3:39" x14ac:dyDescent="0.25">
      <c r="C73" s="1" t="s">
        <v>44</v>
      </c>
      <c r="D73" s="1">
        <v>75633000</v>
      </c>
      <c r="E73" s="1" t="s">
        <v>52</v>
      </c>
      <c r="F73" s="1" t="s">
        <v>42</v>
      </c>
      <c r="G73" s="1" t="s">
        <v>53</v>
      </c>
      <c r="H73" s="7">
        <v>6.25E-2</v>
      </c>
      <c r="I73" s="7">
        <v>9.3799999999999994E-2</v>
      </c>
      <c r="J73" s="7">
        <v>9.1800000000000007E-2</v>
      </c>
      <c r="K73" s="7">
        <v>6.0299999999999999E-2</v>
      </c>
      <c r="L73" s="7">
        <v>2.7019999999999999E-2</v>
      </c>
      <c r="M73" s="7">
        <v>3.8100000000000002E-2</v>
      </c>
      <c r="N73" s="7">
        <v>8.1799999999999998E-2</v>
      </c>
      <c r="O73" s="7">
        <v>9.0639999999999998E-2</v>
      </c>
      <c r="P73" s="7">
        <v>7.4899999999999994E-2</v>
      </c>
      <c r="Q73" s="7">
        <v>7.3700000000000002E-2</v>
      </c>
      <c r="R73" s="7">
        <v>0.1051</v>
      </c>
      <c r="S73" s="7">
        <v>5.6730000000000003E-2</v>
      </c>
      <c r="T73" s="7">
        <v>7.5999999999999998E-2</v>
      </c>
      <c r="U73" s="7">
        <v>6.7599999999999993E-2</v>
      </c>
      <c r="Y73" s="2" t="s">
        <v>37</v>
      </c>
      <c r="Z73" s="25">
        <v>-0.11773333333333334</v>
      </c>
      <c r="AA73" s="7">
        <f>AVERAGE(R81,R83,R85,R87,R89,R91,R93,R95,R97)</f>
        <v>0.12966333333333335</v>
      </c>
    </row>
    <row r="74" spans="3:39" x14ac:dyDescent="0.25">
      <c r="C74" s="1" t="s">
        <v>44</v>
      </c>
      <c r="D74" s="1">
        <v>28656000</v>
      </c>
      <c r="E74" s="1" t="s">
        <v>55</v>
      </c>
      <c r="F74" s="1" t="s">
        <v>41</v>
      </c>
      <c r="G74" s="1">
        <v>2013</v>
      </c>
      <c r="H74" s="7">
        <v>5.7070000000000003E-2</v>
      </c>
      <c r="I74" s="7">
        <v>5.0479999999999997E-2</v>
      </c>
      <c r="J74" s="7">
        <v>4.19E-2</v>
      </c>
      <c r="K74" s="7">
        <v>3.9669999999999997E-2</v>
      </c>
      <c r="L74" s="7">
        <v>4.7359999999999999E-2</v>
      </c>
      <c r="M74" s="7">
        <v>8.0699999999999994E-2</v>
      </c>
      <c r="N74" s="7">
        <v>7.6600000000000001E-2</v>
      </c>
      <c r="O74" s="7">
        <v>7.1999999999999995E-2</v>
      </c>
      <c r="P74" s="7">
        <v>6.2230000000000001E-2</v>
      </c>
      <c r="Q74" s="7">
        <v>7.8600000000000003E-2</v>
      </c>
      <c r="R74" s="7">
        <v>0.18140000000000001</v>
      </c>
      <c r="S74" s="7">
        <v>9.4600000000000004E-2</v>
      </c>
      <c r="T74" s="7">
        <v>8.0699999999999994E-2</v>
      </c>
      <c r="U74" s="7">
        <v>3.6799999999999999E-2</v>
      </c>
      <c r="Y74" s="2" t="s">
        <v>38</v>
      </c>
      <c r="Z74" s="25">
        <v>-7.1395555555555545E-2</v>
      </c>
      <c r="AA74" s="7">
        <f>AVERAGE(S81,S83,S85,S87,S89,S91,S93,S95,S97)</f>
        <v>8.0006666666666684E-2</v>
      </c>
    </row>
    <row r="75" spans="3:39" x14ac:dyDescent="0.25">
      <c r="C75" s="1" t="s">
        <v>44</v>
      </c>
      <c r="D75" s="1">
        <v>28656000</v>
      </c>
      <c r="E75" s="1" t="s">
        <v>55</v>
      </c>
      <c r="F75" s="1" t="s">
        <v>42</v>
      </c>
      <c r="G75" s="1">
        <v>2013</v>
      </c>
      <c r="H75" s="7">
        <v>6.2260000000000003E-2</v>
      </c>
      <c r="I75" s="7">
        <v>5.3530000000000001E-2</v>
      </c>
      <c r="J75" s="7">
        <v>4.8739999999999999E-2</v>
      </c>
      <c r="K75" s="7">
        <v>4.4159999999999998E-2</v>
      </c>
      <c r="L75" s="7">
        <v>6.4449999999999993E-2</v>
      </c>
      <c r="M75" s="7">
        <v>0.1017</v>
      </c>
      <c r="N75" s="7">
        <v>8.6099999999999996E-2</v>
      </c>
      <c r="O75" s="7">
        <v>7.5259999999999994E-2</v>
      </c>
      <c r="P75" s="7">
        <v>6.4399999999999999E-2</v>
      </c>
      <c r="Q75" s="7">
        <v>6.7599999999999993E-2</v>
      </c>
      <c r="R75" s="7">
        <v>0.1588</v>
      </c>
      <c r="S75" s="7">
        <v>7.9200000000000007E-2</v>
      </c>
      <c r="T75" s="7">
        <v>6.4299999999999996E-2</v>
      </c>
      <c r="U75" s="7">
        <v>2.945E-2</v>
      </c>
      <c r="Y75" s="2" t="s">
        <v>39</v>
      </c>
      <c r="Z75" s="25">
        <v>-6.8141111111111111E-2</v>
      </c>
      <c r="AA75" s="7">
        <f>AVERAGE(T81,T83,T85,T87,T89,T91,T93,T95,T97)</f>
        <v>8.3306666666666668E-2</v>
      </c>
      <c r="AB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x14ac:dyDescent="0.25">
      <c r="C76" s="1" t="s">
        <v>44</v>
      </c>
      <c r="D76" s="1">
        <v>98701000</v>
      </c>
      <c r="E76" s="1" t="s">
        <v>57</v>
      </c>
      <c r="F76" s="1" t="s">
        <v>41</v>
      </c>
      <c r="G76" s="1">
        <v>2019</v>
      </c>
      <c r="H76" s="7">
        <v>8.3199999999999996E-2</v>
      </c>
      <c r="I76" s="7">
        <v>8.5199999999999998E-2</v>
      </c>
      <c r="J76" s="7">
        <v>6.7500000000000004E-2</v>
      </c>
      <c r="K76" s="7">
        <v>6.7900000000000002E-2</v>
      </c>
      <c r="L76" s="7">
        <v>6.5729999999999997E-2</v>
      </c>
      <c r="M76" s="7">
        <v>0.11176</v>
      </c>
      <c r="N76" s="7">
        <v>0.1137</v>
      </c>
      <c r="O76" s="7">
        <v>8.5999999999999993E-2</v>
      </c>
      <c r="P76" s="7">
        <v>6.9000000000000006E-2</v>
      </c>
      <c r="Q76" s="7">
        <v>5.7979999999999997E-2</v>
      </c>
      <c r="R76" s="7">
        <v>8.5099999999999995E-2</v>
      </c>
      <c r="S76" s="7">
        <v>4.5870000000000001E-2</v>
      </c>
      <c r="T76" s="7">
        <v>3.5369999999999999E-2</v>
      </c>
      <c r="U76" s="7">
        <v>2.5729999999999999E-2</v>
      </c>
      <c r="Y76" s="2" t="s">
        <v>40</v>
      </c>
      <c r="Z76" s="25">
        <v>-4.7668888888888893E-2</v>
      </c>
      <c r="AA76" s="7">
        <f>AVERAGE(U81,U83,U85,U87,U89,U91,U93,U95,U97)</f>
        <v>6.5547777777777788E-2</v>
      </c>
    </row>
    <row r="77" spans="3:39" x14ac:dyDescent="0.25">
      <c r="C77" s="1" t="s">
        <v>44</v>
      </c>
      <c r="D77" s="1">
        <v>98701000</v>
      </c>
      <c r="E77" s="1" t="s">
        <v>57</v>
      </c>
      <c r="F77" s="1" t="s">
        <v>42</v>
      </c>
      <c r="G77" s="1">
        <v>2019</v>
      </c>
      <c r="H77" s="7">
        <v>7.2499999999999995E-2</v>
      </c>
      <c r="I77" s="7">
        <v>7.3359999999999995E-2</v>
      </c>
      <c r="J77" s="7">
        <v>5.8799999999999998E-2</v>
      </c>
      <c r="K77" s="7">
        <v>5.9900000000000002E-2</v>
      </c>
      <c r="L77" s="7">
        <v>6.8540000000000004E-2</v>
      </c>
      <c r="M77" s="7">
        <v>0.1115</v>
      </c>
      <c r="N77" s="7">
        <v>0.10376000000000001</v>
      </c>
      <c r="O77" s="7">
        <v>0.08</v>
      </c>
      <c r="P77" s="7">
        <v>6.7799999999999999E-2</v>
      </c>
      <c r="Q77" s="7">
        <v>5.9569999999999998E-2</v>
      </c>
      <c r="R77" s="7">
        <v>9.8699999999999996E-2</v>
      </c>
      <c r="S77" s="7">
        <v>5.6550000000000003E-2</v>
      </c>
      <c r="T77" s="7">
        <v>4.8340000000000001E-2</v>
      </c>
      <c r="U77" s="7">
        <v>4.0620000000000003E-2</v>
      </c>
    </row>
    <row r="78" spans="3:39" x14ac:dyDescent="0.25">
      <c r="C78" s="1" t="s">
        <v>44</v>
      </c>
      <c r="D78" s="1">
        <v>82701000</v>
      </c>
      <c r="E78" s="1" t="s">
        <v>58</v>
      </c>
      <c r="F78" s="1" t="s">
        <v>41</v>
      </c>
      <c r="G78" s="1" t="s">
        <v>46</v>
      </c>
      <c r="H78" s="7">
        <v>4.5469999999999997E-2</v>
      </c>
      <c r="I78" s="7">
        <v>5.3830000000000003E-2</v>
      </c>
      <c r="J78" s="7">
        <v>6.2700000000000006E-2</v>
      </c>
      <c r="K78" s="7">
        <v>6.5699999999999995E-2</v>
      </c>
      <c r="L78" s="7">
        <v>6.59E-2</v>
      </c>
      <c r="M78" s="7">
        <v>8.6199999999999999E-2</v>
      </c>
      <c r="N78" s="7">
        <v>0.13020000000000001</v>
      </c>
      <c r="O78" s="7">
        <v>9.7049999999999997E-2</v>
      </c>
      <c r="P78" s="7">
        <v>7.4770000000000003E-2</v>
      </c>
      <c r="Q78" s="7">
        <v>6.6699999999999995E-2</v>
      </c>
      <c r="R78" s="7">
        <v>0.11115</v>
      </c>
      <c r="S78" s="7">
        <v>5.9360000000000003E-2</v>
      </c>
      <c r="T78" s="7">
        <v>4.8399999999999999E-2</v>
      </c>
      <c r="U78" s="7">
        <v>3.2620000000000003E-2</v>
      </c>
    </row>
    <row r="79" spans="3:39" x14ac:dyDescent="0.25">
      <c r="C79" s="1" t="s">
        <v>44</v>
      </c>
      <c r="D79" s="1">
        <v>82701000</v>
      </c>
      <c r="E79" s="1" t="s">
        <v>58</v>
      </c>
      <c r="F79" s="1" t="s">
        <v>42</v>
      </c>
      <c r="G79" s="1" t="s">
        <v>46</v>
      </c>
      <c r="H79" s="7">
        <v>5.3530000000000001E-2</v>
      </c>
      <c r="I79" s="7">
        <v>6.4199999999999993E-2</v>
      </c>
      <c r="J79" s="7">
        <v>6.8360000000000004E-2</v>
      </c>
      <c r="K79" s="7">
        <v>7.0559999999999998E-2</v>
      </c>
      <c r="L79" s="7">
        <v>6.8659999999999999E-2</v>
      </c>
      <c r="M79" s="7">
        <v>8.3860000000000004E-2</v>
      </c>
      <c r="N79" s="7">
        <v>0.11633</v>
      </c>
      <c r="O79" s="7">
        <v>9.4E-2</v>
      </c>
      <c r="P79" s="7">
        <v>7.5600000000000001E-2</v>
      </c>
      <c r="Q79" s="7">
        <v>6.4299999999999996E-2</v>
      </c>
      <c r="R79" s="7">
        <v>0.106</v>
      </c>
      <c r="S79" s="7">
        <v>5.4780000000000002E-2</v>
      </c>
      <c r="T79" s="7">
        <v>5.0540000000000002E-2</v>
      </c>
      <c r="U79" s="7">
        <v>2.9270000000000001E-2</v>
      </c>
    </row>
    <row r="81" spans="3:21" x14ac:dyDescent="0.25">
      <c r="C81" s="1" t="s">
        <v>48</v>
      </c>
      <c r="D81" s="1">
        <v>80631000</v>
      </c>
      <c r="E81" s="1" t="s">
        <v>49</v>
      </c>
      <c r="F81" s="1" t="s">
        <v>41</v>
      </c>
      <c r="G81" s="1">
        <v>2020</v>
      </c>
      <c r="H81" s="7">
        <v>5.713E-2</v>
      </c>
      <c r="I81" s="7">
        <v>6.6350000000000006E-2</v>
      </c>
      <c r="J81" s="7">
        <v>6.54E-2</v>
      </c>
      <c r="K81" s="7">
        <v>4.7969999999999999E-2</v>
      </c>
      <c r="L81" s="7">
        <v>4.8160000000000001E-2</v>
      </c>
      <c r="M81" s="7">
        <v>4.5749999999999999E-2</v>
      </c>
      <c r="N81" s="7">
        <v>7.306E-2</v>
      </c>
      <c r="O81" s="7">
        <v>7.0499999999999993E-2</v>
      </c>
      <c r="P81" s="7">
        <v>6.5699999999999995E-2</v>
      </c>
      <c r="Q81" s="7">
        <v>6.1429999999999998E-2</v>
      </c>
      <c r="R81" s="7">
        <v>0.14660000000000001</v>
      </c>
      <c r="S81" s="7">
        <v>9.0639999999999998E-2</v>
      </c>
      <c r="T81" s="7">
        <v>8.7499999999999994E-2</v>
      </c>
      <c r="U81" s="7">
        <v>7.3700000000000002E-2</v>
      </c>
    </row>
    <row r="82" spans="3:21" x14ac:dyDescent="0.25">
      <c r="C82" s="1" t="s">
        <v>48</v>
      </c>
      <c r="D82" s="1">
        <v>80631000</v>
      </c>
      <c r="E82" s="1" t="s">
        <v>49</v>
      </c>
      <c r="F82" s="1" t="s">
        <v>42</v>
      </c>
      <c r="G82" s="1">
        <v>2020</v>
      </c>
      <c r="H82" s="7">
        <v>6.1899999999999997E-2</v>
      </c>
      <c r="I82" s="7">
        <v>7.1800000000000003E-2</v>
      </c>
      <c r="J82" s="7">
        <v>6.9099999999999995E-2</v>
      </c>
      <c r="K82" s="7">
        <v>5.1240000000000001E-2</v>
      </c>
      <c r="L82" s="7">
        <v>4.446E-2</v>
      </c>
      <c r="M82" s="7">
        <v>8.0439999999999998E-2</v>
      </c>
      <c r="N82" s="7">
        <v>9.3899999999999997E-2</v>
      </c>
      <c r="O82" s="7">
        <v>7.5130000000000002E-2</v>
      </c>
      <c r="P82" s="7">
        <v>6.3600000000000004E-2</v>
      </c>
      <c r="Q82" s="7">
        <v>6.1039999999999997E-2</v>
      </c>
      <c r="R82" s="7">
        <v>0.1278</v>
      </c>
      <c r="S82" s="7">
        <v>7.6969999999999997E-2</v>
      </c>
      <c r="T82" s="7">
        <v>7.2900000000000006E-2</v>
      </c>
      <c r="U82" s="7">
        <v>4.9840000000000002E-2</v>
      </c>
    </row>
    <row r="83" spans="3:21" x14ac:dyDescent="0.25">
      <c r="C83" s="1" t="s">
        <v>48</v>
      </c>
      <c r="D83" s="1">
        <v>80601000</v>
      </c>
      <c r="E83" s="1" t="s">
        <v>50</v>
      </c>
      <c r="F83" s="1" t="s">
        <v>41</v>
      </c>
      <c r="G83" s="1">
        <v>2020</v>
      </c>
      <c r="H83" s="7">
        <v>7.2270000000000001E-2</v>
      </c>
      <c r="I83" s="7">
        <v>8.7160000000000001E-2</v>
      </c>
      <c r="J83" s="7">
        <v>8.0140000000000003E-2</v>
      </c>
      <c r="K83" s="7">
        <v>5.5300000000000002E-2</v>
      </c>
      <c r="L83" s="7">
        <v>5.79E-2</v>
      </c>
      <c r="M83" s="7">
        <v>4.1930000000000002E-2</v>
      </c>
      <c r="N83" s="7">
        <v>6.9599999999999995E-2</v>
      </c>
      <c r="O83" s="7">
        <v>6.2469999999999998E-2</v>
      </c>
      <c r="P83" s="7">
        <v>6.2560000000000004E-2</v>
      </c>
      <c r="Q83" s="7">
        <v>5.91E-2</v>
      </c>
      <c r="R83" s="7">
        <v>0.14610000000000001</v>
      </c>
      <c r="S83" s="7">
        <v>8.5139999999999993E-2</v>
      </c>
      <c r="T83" s="7">
        <v>7.1900000000000006E-2</v>
      </c>
      <c r="U83" s="7">
        <v>4.8500000000000001E-2</v>
      </c>
    </row>
    <row r="84" spans="3:21" x14ac:dyDescent="0.25">
      <c r="C84" s="1" t="s">
        <v>48</v>
      </c>
      <c r="D84" s="1">
        <v>80601000</v>
      </c>
      <c r="E84" s="1" t="s">
        <v>50</v>
      </c>
      <c r="F84" s="1" t="s">
        <v>42</v>
      </c>
      <c r="G84" s="1">
        <v>2020</v>
      </c>
      <c r="H84" s="7">
        <v>7.2139999999999996E-2</v>
      </c>
      <c r="I84" s="7">
        <v>8.6360000000000006E-2</v>
      </c>
      <c r="J84" s="7">
        <v>8.2460000000000006E-2</v>
      </c>
      <c r="K84" s="7">
        <v>5.8470000000000001E-2</v>
      </c>
      <c r="L84" s="7">
        <v>6.5250000000000002E-2</v>
      </c>
      <c r="M84" s="7">
        <v>5.7099999999999998E-2</v>
      </c>
      <c r="N84" s="7">
        <v>8.0140000000000003E-2</v>
      </c>
      <c r="O84" s="7">
        <v>7.0860000000000006E-2</v>
      </c>
      <c r="P84" s="7">
        <v>5.8900000000000001E-2</v>
      </c>
      <c r="Q84" s="7">
        <v>5.8779999999999999E-2</v>
      </c>
      <c r="R84" s="7">
        <v>0.1333</v>
      </c>
      <c r="S84" s="7">
        <v>7.9000000000000001E-2</v>
      </c>
      <c r="T84" s="7">
        <v>6.1650000000000003E-2</v>
      </c>
      <c r="U84" s="7">
        <v>3.5639999999999998E-2</v>
      </c>
    </row>
    <row r="85" spans="3:21" x14ac:dyDescent="0.25">
      <c r="C85" s="1" t="s">
        <v>48</v>
      </c>
      <c r="D85" s="1">
        <v>38701000</v>
      </c>
      <c r="E85" s="1" t="s">
        <v>65</v>
      </c>
      <c r="F85" s="1" t="s">
        <v>41</v>
      </c>
      <c r="G85" s="1">
        <v>2023</v>
      </c>
      <c r="H85" s="7">
        <v>4.2900000000000001E-2</v>
      </c>
      <c r="I85" s="7">
        <v>5.9499999999999997E-2</v>
      </c>
      <c r="J85" s="7">
        <v>5.475E-2</v>
      </c>
      <c r="K85" s="7">
        <v>4.8550000000000003E-2</v>
      </c>
      <c r="L85" s="7">
        <v>4.48E-2</v>
      </c>
      <c r="M85" s="7">
        <v>4.9930000000000002E-2</v>
      </c>
      <c r="N85" s="7">
        <v>7.6899999999999996E-2</v>
      </c>
      <c r="O85" s="7">
        <v>9.2039999999999997E-2</v>
      </c>
      <c r="P85" s="7">
        <v>8.1799999999999998E-2</v>
      </c>
      <c r="Q85" s="7">
        <v>7.6100000000000001E-2</v>
      </c>
      <c r="R85" s="7">
        <v>0.12427000000000001</v>
      </c>
      <c r="S85" s="7">
        <v>7.0400000000000004E-2</v>
      </c>
      <c r="T85" s="7">
        <v>9.0700000000000003E-2</v>
      </c>
      <c r="U85" s="7">
        <v>8.7340000000000001E-2</v>
      </c>
    </row>
    <row r="86" spans="3:21" x14ac:dyDescent="0.25">
      <c r="C86" s="1" t="s">
        <v>48</v>
      </c>
      <c r="D86" s="1">
        <v>38701000</v>
      </c>
      <c r="E86" s="1" t="s">
        <v>65</v>
      </c>
      <c r="F86" s="1" t="s">
        <v>42</v>
      </c>
      <c r="G86" s="1">
        <v>2023</v>
      </c>
      <c r="H86" s="7">
        <v>5.4960000000000002E-2</v>
      </c>
      <c r="I86" s="7">
        <v>7.3400000000000007E-2</v>
      </c>
      <c r="J86" s="7">
        <v>6.744E-2</v>
      </c>
      <c r="K86" s="7">
        <v>6.1460000000000001E-2</v>
      </c>
      <c r="L86" s="7">
        <v>4.82E-2</v>
      </c>
      <c r="M86" s="7">
        <v>5.2060000000000002E-2</v>
      </c>
      <c r="N86" s="7">
        <v>7.9200000000000007E-2</v>
      </c>
      <c r="O86" s="7">
        <v>9.7000000000000003E-2</v>
      </c>
      <c r="P86" s="7">
        <v>8.4839999999999999E-2</v>
      </c>
      <c r="Q86" s="7">
        <v>7.6100000000000001E-2</v>
      </c>
      <c r="R86" s="7">
        <v>0.11269999999999999</v>
      </c>
      <c r="S86" s="7">
        <v>6.1600000000000002E-2</v>
      </c>
      <c r="T86" s="7">
        <v>7.1529999999999996E-2</v>
      </c>
      <c r="U86" s="7">
        <v>5.9630000000000002E-2</v>
      </c>
    </row>
    <row r="87" spans="3:21" x14ac:dyDescent="0.25">
      <c r="C87" s="1" t="s">
        <v>48</v>
      </c>
      <c r="D87" s="1">
        <v>20627000</v>
      </c>
      <c r="E87" s="1" t="s">
        <v>66</v>
      </c>
      <c r="F87" s="1" t="s">
        <v>41</v>
      </c>
      <c r="G87" s="1">
        <v>2012</v>
      </c>
      <c r="H87" s="7">
        <v>5.9569999999999998E-2</v>
      </c>
      <c r="I87" s="7">
        <v>5.3039999999999997E-2</v>
      </c>
      <c r="J87" s="7">
        <v>5.57E-2</v>
      </c>
      <c r="K87" s="7">
        <v>5.1450000000000003E-2</v>
      </c>
      <c r="L87" s="7">
        <v>6.5369999999999998E-2</v>
      </c>
      <c r="M87" s="7">
        <v>7.7899999999999997E-2</v>
      </c>
      <c r="N87" s="7">
        <v>7.6899999999999996E-2</v>
      </c>
      <c r="O87" s="7">
        <v>7.6999999999999999E-2</v>
      </c>
      <c r="P87" s="7">
        <v>7.4999999999999997E-2</v>
      </c>
      <c r="Q87" s="7">
        <v>8.6099999999999996E-2</v>
      </c>
      <c r="R87" s="7">
        <v>0.10284</v>
      </c>
      <c r="S87" s="7">
        <v>8.9099999999999999E-2</v>
      </c>
      <c r="T87" s="7">
        <v>8.5599999999999996E-2</v>
      </c>
      <c r="U87" s="7">
        <v>4.4400000000000002E-2</v>
      </c>
    </row>
    <row r="88" spans="3:21" x14ac:dyDescent="0.25">
      <c r="C88" s="1" t="s">
        <v>48</v>
      </c>
      <c r="D88" s="1">
        <v>20627000</v>
      </c>
      <c r="E88" s="1" t="s">
        <v>66</v>
      </c>
      <c r="F88" s="1" t="s">
        <v>42</v>
      </c>
      <c r="G88" s="1">
        <v>2012</v>
      </c>
      <c r="H88" s="7">
        <v>6.1280000000000001E-2</v>
      </c>
      <c r="I88" s="7">
        <v>5.9360000000000003E-2</v>
      </c>
      <c r="J88" s="7">
        <v>6.4899999999999999E-2</v>
      </c>
      <c r="K88" s="7">
        <v>6.3600000000000004E-2</v>
      </c>
      <c r="L88" s="7">
        <v>7.1400000000000005E-2</v>
      </c>
      <c r="M88" s="7">
        <v>8.8599999999999998E-2</v>
      </c>
      <c r="N88" s="7">
        <v>7.6700000000000004E-2</v>
      </c>
      <c r="O88" s="7">
        <v>7.6300000000000007E-2</v>
      </c>
      <c r="P88" s="7">
        <v>7.4300000000000005E-2</v>
      </c>
      <c r="Q88" s="7">
        <v>8.6300000000000002E-2</v>
      </c>
      <c r="R88" s="7">
        <v>0.10297000000000001</v>
      </c>
      <c r="S88" s="7">
        <v>8.0699999999999994E-2</v>
      </c>
      <c r="T88" s="7">
        <v>6.6650000000000001E-2</v>
      </c>
      <c r="U88" s="7">
        <v>2.6980000000000001E-2</v>
      </c>
    </row>
    <row r="89" spans="3:21" x14ac:dyDescent="0.25">
      <c r="C89" s="1" t="s">
        <v>48</v>
      </c>
      <c r="D89" s="1">
        <v>92634000</v>
      </c>
      <c r="E89" s="1" t="s">
        <v>69</v>
      </c>
      <c r="F89" s="1" t="s">
        <v>41</v>
      </c>
      <c r="G89" s="1">
        <v>2020</v>
      </c>
      <c r="H89" s="7">
        <v>6.1769999999999999E-2</v>
      </c>
      <c r="I89" s="7">
        <v>6.7199999999999996E-2</v>
      </c>
      <c r="J89" s="7">
        <v>5.21E-2</v>
      </c>
      <c r="K89" s="7">
        <v>4.675E-2</v>
      </c>
      <c r="L89" s="7">
        <v>4.8070000000000002E-2</v>
      </c>
      <c r="M89" s="7">
        <v>7.0599999999999996E-2</v>
      </c>
      <c r="N89" s="7">
        <v>9.35E-2</v>
      </c>
      <c r="O89" s="7">
        <v>8.0699999999999994E-2</v>
      </c>
      <c r="P89" s="7">
        <v>6.7599999999999993E-2</v>
      </c>
      <c r="Q89" s="7">
        <v>5.9080000000000001E-2</v>
      </c>
      <c r="R89" s="7">
        <v>0.12870000000000001</v>
      </c>
      <c r="S89" s="7">
        <v>7.7759999999999996E-2</v>
      </c>
      <c r="T89" s="7">
        <v>8.4659999999999999E-2</v>
      </c>
      <c r="U89" s="7">
        <v>6.1519999999999998E-2</v>
      </c>
    </row>
    <row r="90" spans="3:21" x14ac:dyDescent="0.25">
      <c r="C90" s="1" t="s">
        <v>48</v>
      </c>
      <c r="D90" s="1">
        <v>92634000</v>
      </c>
      <c r="E90" s="1" t="s">
        <v>69</v>
      </c>
      <c r="F90" s="1" t="s">
        <v>42</v>
      </c>
      <c r="G90" s="1">
        <v>2020</v>
      </c>
      <c r="H90" s="7">
        <v>6.7500000000000004E-2</v>
      </c>
      <c r="I90" s="7">
        <v>7.6050000000000006E-2</v>
      </c>
      <c r="J90" s="7">
        <v>5.7860000000000002E-2</v>
      </c>
      <c r="K90" s="7">
        <v>4.8829999999999998E-2</v>
      </c>
      <c r="L90" s="7">
        <v>4.376E-2</v>
      </c>
      <c r="M90" s="7">
        <v>7.7299999999999994E-2</v>
      </c>
      <c r="N90" s="7">
        <v>0.10564999999999999</v>
      </c>
      <c r="O90" s="7">
        <v>8.0750000000000002E-2</v>
      </c>
      <c r="P90" s="7">
        <v>7.22E-2</v>
      </c>
      <c r="Q90" s="7">
        <v>5.8779999999999999E-2</v>
      </c>
      <c r="R90" s="7">
        <v>0.11940000000000001</v>
      </c>
      <c r="S90" s="7">
        <v>7.0739999999999997E-2</v>
      </c>
      <c r="T90" s="7">
        <v>7.2139999999999996E-2</v>
      </c>
      <c r="U90" s="7">
        <v>4.9160000000000002E-2</v>
      </c>
    </row>
    <row r="91" spans="3:21" x14ac:dyDescent="0.25">
      <c r="C91" s="1" t="s">
        <v>48</v>
      </c>
      <c r="D91" s="1">
        <v>3703000</v>
      </c>
      <c r="E91" s="1" t="s">
        <v>70</v>
      </c>
      <c r="F91" s="1" t="s">
        <v>41</v>
      </c>
      <c r="G91" s="1">
        <v>2021</v>
      </c>
      <c r="H91" s="7">
        <v>6.0760000000000002E-2</v>
      </c>
      <c r="I91" s="7">
        <v>6.207E-2</v>
      </c>
      <c r="J91" s="7">
        <v>5.2670000000000002E-2</v>
      </c>
      <c r="K91" s="7">
        <v>4.6539999999999998E-2</v>
      </c>
      <c r="L91" s="7">
        <v>3.8420000000000003E-2</v>
      </c>
      <c r="M91" s="7">
        <v>5.6599999999999998E-2</v>
      </c>
      <c r="N91" s="7">
        <v>8.0299999999999996E-2</v>
      </c>
      <c r="O91" s="7">
        <v>8.8440000000000005E-2</v>
      </c>
      <c r="P91" s="7">
        <v>7.8899999999999998E-2</v>
      </c>
      <c r="Q91" s="7">
        <v>7.0499999999999993E-2</v>
      </c>
      <c r="R91" s="7">
        <v>0.1244</v>
      </c>
      <c r="S91" s="7">
        <v>7.6050000000000006E-2</v>
      </c>
      <c r="T91" s="7">
        <v>8.7599999999999997E-2</v>
      </c>
      <c r="U91" s="7">
        <v>7.6799999999999993E-2</v>
      </c>
    </row>
    <row r="92" spans="3:21" x14ac:dyDescent="0.25">
      <c r="C92" s="1" t="s">
        <v>48</v>
      </c>
      <c r="D92" s="1">
        <v>3703000</v>
      </c>
      <c r="E92" s="1" t="s">
        <v>70</v>
      </c>
      <c r="F92" s="1" t="s">
        <v>42</v>
      </c>
      <c r="G92" s="1">
        <v>2021</v>
      </c>
      <c r="H92" s="7">
        <v>7.1840000000000001E-2</v>
      </c>
      <c r="I92" s="7">
        <v>7.4300000000000005E-2</v>
      </c>
      <c r="J92" s="7">
        <v>6.4699999999999994E-2</v>
      </c>
      <c r="K92" s="7">
        <v>5.2600000000000001E-2</v>
      </c>
      <c r="L92" s="7">
        <v>4.1320000000000003E-2</v>
      </c>
      <c r="M92" s="7">
        <v>6.93E-2</v>
      </c>
      <c r="N92" s="7">
        <v>8.9539999999999995E-2</v>
      </c>
      <c r="O92" s="7">
        <v>8.4099999999999994E-2</v>
      </c>
      <c r="P92" s="7">
        <v>7.6539999999999997E-2</v>
      </c>
      <c r="Q92" s="7">
        <v>6.9800000000000001E-2</v>
      </c>
      <c r="R92" s="7">
        <v>0.11053</v>
      </c>
      <c r="S92" s="7">
        <v>6.5100000000000005E-2</v>
      </c>
      <c r="T92" s="7">
        <v>7.0400000000000004E-2</v>
      </c>
      <c r="U92" s="7">
        <v>5.9970000000000002E-2</v>
      </c>
    </row>
    <row r="93" spans="3:21" x14ac:dyDescent="0.25">
      <c r="C93" s="1" t="s">
        <v>48</v>
      </c>
      <c r="D93" s="1">
        <v>3708000</v>
      </c>
      <c r="E93" s="1" t="s">
        <v>71</v>
      </c>
      <c r="F93" s="1" t="s">
        <v>41</v>
      </c>
      <c r="G93" s="1">
        <v>2021</v>
      </c>
      <c r="H93" s="7">
        <v>5.774E-2</v>
      </c>
      <c r="I93" s="7">
        <v>6.0199999999999997E-2</v>
      </c>
      <c r="J93" s="7">
        <v>5.1479999999999998E-2</v>
      </c>
      <c r="K93" s="7">
        <v>4.2569999999999997E-2</v>
      </c>
      <c r="L93" s="7">
        <v>3.5430000000000003E-2</v>
      </c>
      <c r="M93" s="7">
        <v>4.437E-2</v>
      </c>
      <c r="N93" s="7">
        <v>8.0140000000000003E-2</v>
      </c>
      <c r="O93" s="7">
        <v>9.2499999999999999E-2</v>
      </c>
      <c r="P93" s="7">
        <v>8.3599999999999994E-2</v>
      </c>
      <c r="Q93" s="7">
        <v>7.4700000000000003E-2</v>
      </c>
      <c r="R93" s="7">
        <v>0.13100000000000001</v>
      </c>
      <c r="S93" s="7">
        <v>7.8299999999999995E-2</v>
      </c>
      <c r="T93" s="7">
        <v>8.8900000000000007E-2</v>
      </c>
      <c r="U93" s="7">
        <v>7.9039999999999999E-2</v>
      </c>
    </row>
    <row r="94" spans="3:21" x14ac:dyDescent="0.25">
      <c r="C94" s="1" t="s">
        <v>48</v>
      </c>
      <c r="D94" s="1">
        <v>3708000</v>
      </c>
      <c r="E94" s="1" t="s">
        <v>71</v>
      </c>
      <c r="F94" s="1" t="s">
        <v>42</v>
      </c>
      <c r="G94" s="1">
        <v>2021</v>
      </c>
      <c r="H94" s="7">
        <v>6.8000000000000005E-2</v>
      </c>
      <c r="I94" s="7">
        <v>7.2749999999999995E-2</v>
      </c>
      <c r="J94" s="7">
        <v>6.1830000000000003E-2</v>
      </c>
      <c r="K94" s="7">
        <v>5.0659999999999997E-2</v>
      </c>
      <c r="L94" s="7">
        <v>4.0399999999999998E-2</v>
      </c>
      <c r="M94" s="7">
        <v>5.3220000000000003E-2</v>
      </c>
      <c r="N94" s="7">
        <v>8.0750000000000002E-2</v>
      </c>
      <c r="O94" s="7">
        <v>9.1740000000000002E-2</v>
      </c>
      <c r="P94" s="7">
        <v>8.5629999999999998E-2</v>
      </c>
      <c r="Q94" s="7">
        <v>7.1349999999999997E-2</v>
      </c>
      <c r="R94" s="7">
        <v>0.11890000000000001</v>
      </c>
      <c r="S94" s="7">
        <v>6.8900000000000003E-2</v>
      </c>
      <c r="T94" s="7">
        <v>7.2999999999999995E-2</v>
      </c>
      <c r="U94" s="7">
        <v>6.2799999999999995E-2</v>
      </c>
    </row>
    <row r="95" spans="3:21" x14ac:dyDescent="0.25">
      <c r="C95" s="1" t="s">
        <v>48</v>
      </c>
      <c r="D95" s="1">
        <v>25703000</v>
      </c>
      <c r="E95" s="1" t="s">
        <v>72</v>
      </c>
      <c r="F95" s="1" t="s">
        <v>41</v>
      </c>
      <c r="G95" s="1">
        <v>2020</v>
      </c>
      <c r="H95" s="7">
        <v>5.8500000000000003E-2</v>
      </c>
      <c r="I95" s="7">
        <v>6.5729999999999997E-2</v>
      </c>
      <c r="J95" s="7">
        <v>5.5899999999999998E-2</v>
      </c>
      <c r="K95" s="7">
        <v>4.904E-2</v>
      </c>
      <c r="L95" s="7">
        <v>4.4220000000000002E-2</v>
      </c>
      <c r="M95" s="7">
        <v>6.0639999999999999E-2</v>
      </c>
      <c r="N95" s="7">
        <v>8.6900000000000005E-2</v>
      </c>
      <c r="O95" s="7">
        <v>8.48E-2</v>
      </c>
      <c r="P95" s="7">
        <v>7.6350000000000001E-2</v>
      </c>
      <c r="Q95" s="7">
        <v>7.2900000000000006E-2</v>
      </c>
      <c r="R95" s="7">
        <v>0.12256</v>
      </c>
      <c r="S95" s="7">
        <v>7.3200000000000001E-2</v>
      </c>
      <c r="T95" s="7">
        <v>7.7799999999999994E-2</v>
      </c>
      <c r="U95" s="7">
        <v>7.1529999999999996E-2</v>
      </c>
    </row>
    <row r="96" spans="3:21" x14ac:dyDescent="0.25">
      <c r="C96" s="1" t="s">
        <v>48</v>
      </c>
      <c r="D96" s="1">
        <v>25703000</v>
      </c>
      <c r="E96" s="1" t="s">
        <v>72</v>
      </c>
      <c r="F96" s="1" t="s">
        <v>42</v>
      </c>
      <c r="G96" s="1">
        <v>2020</v>
      </c>
      <c r="H96" s="7">
        <v>6.7599999999999993E-2</v>
      </c>
      <c r="I96" s="7">
        <v>7.3499999999999996E-2</v>
      </c>
      <c r="J96" s="7">
        <v>6.3700000000000007E-2</v>
      </c>
      <c r="K96" s="7">
        <v>5.7619999999999998E-2</v>
      </c>
      <c r="L96" s="7">
        <v>5.28E-2</v>
      </c>
      <c r="M96" s="7">
        <v>7.2139999999999996E-2</v>
      </c>
      <c r="N96" s="7">
        <v>0.10266</v>
      </c>
      <c r="O96" s="7">
        <v>9.6299999999999997E-2</v>
      </c>
      <c r="P96" s="7">
        <v>7.8060000000000004E-2</v>
      </c>
      <c r="Q96" s="7">
        <v>7.1599999999999997E-2</v>
      </c>
      <c r="R96" s="7">
        <v>0.10639999999999999</v>
      </c>
      <c r="S96" s="7">
        <v>6.0850000000000001E-2</v>
      </c>
      <c r="T96" s="7">
        <v>5.3499999999999999E-2</v>
      </c>
      <c r="U96" s="7">
        <v>4.3099999999999999E-2</v>
      </c>
    </row>
    <row r="97" spans="3:21" x14ac:dyDescent="0.25">
      <c r="C97" s="1" t="s">
        <v>48</v>
      </c>
      <c r="D97" s="1">
        <v>84645000</v>
      </c>
      <c r="E97" s="1" t="s">
        <v>73</v>
      </c>
      <c r="F97" s="1" t="s">
        <v>41</v>
      </c>
      <c r="G97" s="1">
        <v>2018</v>
      </c>
      <c r="H97" s="7">
        <v>7.1499999999999994E-2</v>
      </c>
      <c r="I97" s="7">
        <v>9.2469999999999997E-2</v>
      </c>
      <c r="J97" s="7">
        <v>7.6799999999999993E-2</v>
      </c>
      <c r="K97" s="7">
        <v>4.8770000000000001E-2</v>
      </c>
      <c r="L97" s="7">
        <v>3.9600000000000003E-2</v>
      </c>
      <c r="M97" s="7">
        <v>3.5000000000000003E-2</v>
      </c>
      <c r="N97" s="7">
        <v>8.5500000000000007E-2</v>
      </c>
      <c r="O97" s="7">
        <v>6.8849999999999995E-2</v>
      </c>
      <c r="P97" s="7">
        <v>7.3899999999999993E-2</v>
      </c>
      <c r="Q97" s="7">
        <v>6.54E-2</v>
      </c>
      <c r="R97" s="7">
        <v>0.14050000000000001</v>
      </c>
      <c r="S97" s="7">
        <v>7.9469999999999999E-2</v>
      </c>
      <c r="T97" s="7">
        <v>7.51E-2</v>
      </c>
      <c r="U97" s="7">
        <v>4.7100000000000003E-2</v>
      </c>
    </row>
    <row r="98" spans="3:21" x14ac:dyDescent="0.25">
      <c r="C98" s="1" t="s">
        <v>48</v>
      </c>
      <c r="D98" s="1">
        <v>84645000</v>
      </c>
      <c r="E98" s="1" t="s">
        <v>73</v>
      </c>
      <c r="F98" s="1" t="s">
        <v>42</v>
      </c>
      <c r="G98" s="1">
        <v>2018</v>
      </c>
      <c r="H98" s="7">
        <v>7.7499999999999999E-2</v>
      </c>
      <c r="I98" s="7">
        <v>9.4500000000000001E-2</v>
      </c>
      <c r="J98" s="7">
        <v>7.6350000000000001E-2</v>
      </c>
      <c r="K98" s="7">
        <v>6.216E-2</v>
      </c>
      <c r="L98" s="7">
        <v>4.7500000000000001E-2</v>
      </c>
      <c r="M98" s="7">
        <v>4.0280000000000003E-2</v>
      </c>
      <c r="N98" s="7">
        <v>7.5200000000000003E-2</v>
      </c>
      <c r="O98" s="7">
        <v>7.8899999999999998E-2</v>
      </c>
      <c r="P98" s="7">
        <v>7.263E-2</v>
      </c>
      <c r="Q98" s="7">
        <v>5.5399999999999998E-2</v>
      </c>
      <c r="R98" s="7">
        <v>0.12759999999999999</v>
      </c>
      <c r="S98" s="7">
        <v>7.8700000000000006E-2</v>
      </c>
      <c r="T98" s="7">
        <v>7.1499999999999994E-2</v>
      </c>
      <c r="U98" s="7">
        <v>4.19E-2</v>
      </c>
    </row>
    <row r="105" spans="3:21" x14ac:dyDescent="0.25">
      <c r="H105" s="27" t="s">
        <v>27</v>
      </c>
      <c r="I105" s="27" t="s">
        <v>28</v>
      </c>
      <c r="J105" s="27" t="s">
        <v>29</v>
      </c>
      <c r="K105" s="27" t="s">
        <v>30</v>
      </c>
      <c r="L105" s="27" t="s">
        <v>31</v>
      </c>
      <c r="M105" s="27" t="s">
        <v>32</v>
      </c>
      <c r="N105" s="27" t="s">
        <v>33</v>
      </c>
      <c r="O105" s="27" t="s">
        <v>34</v>
      </c>
      <c r="P105" s="27" t="s">
        <v>35</v>
      </c>
      <c r="Q105" s="27" t="s">
        <v>36</v>
      </c>
      <c r="R105" s="27" t="s">
        <v>37</v>
      </c>
      <c r="S105" s="27" t="s">
        <v>38</v>
      </c>
      <c r="T105" s="27" t="s">
        <v>39</v>
      </c>
      <c r="U105" s="27" t="s">
        <v>40</v>
      </c>
    </row>
    <row r="106" spans="3:21" x14ac:dyDescent="0.25">
      <c r="G106" s="4"/>
      <c r="H106" s="7">
        <v>6.2260000000000003E-2</v>
      </c>
      <c r="I106" s="7">
        <v>6.6500000000000004E-2</v>
      </c>
      <c r="J106" s="7">
        <v>6.1740000000000003E-2</v>
      </c>
      <c r="K106" s="7">
        <v>4.3060000000000001E-2</v>
      </c>
      <c r="L106" s="7">
        <v>3.4329999999999999E-2</v>
      </c>
      <c r="M106" s="7">
        <v>2.5440000000000001E-2</v>
      </c>
      <c r="N106" s="7">
        <v>5.4260000000000003E-2</v>
      </c>
      <c r="O106" s="7">
        <v>6.9599999999999995E-2</v>
      </c>
      <c r="P106" s="7">
        <v>7.51E-2</v>
      </c>
      <c r="Q106" s="7">
        <v>6.4939999999999998E-2</v>
      </c>
      <c r="R106" s="7">
        <v>0.16250000000000001</v>
      </c>
      <c r="S106" s="7">
        <v>0.1</v>
      </c>
      <c r="T106" s="7">
        <v>0.108</v>
      </c>
      <c r="U106" s="7">
        <v>7.2400000000000006E-2</v>
      </c>
    </row>
    <row r="107" spans="3:21" x14ac:dyDescent="0.25">
      <c r="G107" s="4"/>
      <c r="H107" s="7">
        <v>6.9639999999999994E-2</v>
      </c>
      <c r="I107" s="7">
        <v>7.7399999999999997E-2</v>
      </c>
      <c r="J107" s="7">
        <v>6.8900000000000003E-2</v>
      </c>
      <c r="K107" s="7">
        <v>4.7329999999999997E-2</v>
      </c>
      <c r="L107" s="7">
        <v>3.6650000000000002E-2</v>
      </c>
      <c r="M107" s="7">
        <v>3.848E-2</v>
      </c>
      <c r="N107" s="7">
        <v>7.1999999999999995E-2</v>
      </c>
      <c r="O107" s="7">
        <v>7.5700000000000003E-2</v>
      </c>
      <c r="P107" s="7">
        <v>7.4770000000000003E-2</v>
      </c>
      <c r="Q107" s="7">
        <v>6.726E-2</v>
      </c>
      <c r="R107" s="7">
        <v>0.14940000000000001</v>
      </c>
      <c r="S107" s="7">
        <v>9.393E-2</v>
      </c>
      <c r="T107" s="7">
        <v>7.5870000000000007E-2</v>
      </c>
      <c r="U107" s="7">
        <v>5.2670000000000002E-2</v>
      </c>
    </row>
    <row r="108" spans="3:21" x14ac:dyDescent="0.25">
      <c r="G108" s="4"/>
      <c r="H108" s="7">
        <v>4.6170000000000003E-2</v>
      </c>
      <c r="I108" s="7">
        <v>6.6500000000000004E-2</v>
      </c>
      <c r="J108" s="7">
        <v>6.8699999999999997E-2</v>
      </c>
      <c r="K108" s="7">
        <v>6.055E-2</v>
      </c>
      <c r="L108" s="7">
        <v>4.7149999999999997E-2</v>
      </c>
      <c r="M108" s="7">
        <v>5.2979999999999999E-2</v>
      </c>
      <c r="N108" s="7">
        <v>6.4100000000000004E-2</v>
      </c>
      <c r="O108" s="7">
        <v>7.5130000000000002E-2</v>
      </c>
      <c r="P108" s="7">
        <v>7.3849999999999999E-2</v>
      </c>
      <c r="Q108" s="7">
        <v>7.5399999999999995E-2</v>
      </c>
      <c r="R108" s="7">
        <v>0.12670000000000001</v>
      </c>
      <c r="S108" s="7">
        <v>7.5700000000000003E-2</v>
      </c>
      <c r="T108" s="7">
        <v>8.6360000000000006E-2</v>
      </c>
      <c r="U108" s="7">
        <v>8.0600000000000005E-2</v>
      </c>
    </row>
    <row r="109" spans="3:21" x14ac:dyDescent="0.25">
      <c r="G109" s="4"/>
      <c r="H109" s="7">
        <v>5.3560000000000003E-2</v>
      </c>
      <c r="I109" s="7">
        <v>7.3700000000000002E-2</v>
      </c>
      <c r="J109" s="7">
        <v>7.324E-2</v>
      </c>
      <c r="K109" s="7">
        <v>6.1920000000000003E-2</v>
      </c>
      <c r="L109" s="7">
        <v>5.1569999999999998E-2</v>
      </c>
      <c r="M109" s="7">
        <v>6.1370000000000001E-2</v>
      </c>
      <c r="N109" s="7">
        <v>7.4770000000000003E-2</v>
      </c>
      <c r="O109" s="7">
        <v>8.1850000000000006E-2</v>
      </c>
      <c r="P109" s="7">
        <v>7.6300000000000007E-2</v>
      </c>
      <c r="Q109" s="7">
        <v>7.3849999999999999E-2</v>
      </c>
      <c r="R109" s="7">
        <v>0.1183</v>
      </c>
      <c r="S109" s="7">
        <v>6.8049999999999999E-2</v>
      </c>
      <c r="T109" s="7">
        <v>7.3359999999999995E-2</v>
      </c>
      <c r="U109" s="7">
        <v>5.8200000000000002E-2</v>
      </c>
    </row>
    <row r="110" spans="3:21" x14ac:dyDescent="0.25">
      <c r="G110" s="4"/>
      <c r="H110" s="7">
        <v>4.7969999999999999E-2</v>
      </c>
      <c r="I110" s="7">
        <v>6.0729999999999999E-2</v>
      </c>
      <c r="J110" s="7">
        <v>5.7160000000000002E-2</v>
      </c>
      <c r="K110" s="7">
        <v>5.0700000000000002E-2</v>
      </c>
      <c r="L110" s="7">
        <v>4.4299999999999999E-2</v>
      </c>
      <c r="M110" s="7">
        <v>4.675E-2</v>
      </c>
      <c r="N110" s="7">
        <v>7.3300000000000004E-2</v>
      </c>
      <c r="O110" s="7">
        <v>9.3439999999999995E-2</v>
      </c>
      <c r="P110" s="7">
        <v>8.9899999999999994E-2</v>
      </c>
      <c r="Q110" s="7">
        <v>7.3599999999999999E-2</v>
      </c>
      <c r="R110" s="7">
        <v>0.1249</v>
      </c>
      <c r="S110" s="7">
        <v>7.1040000000000006E-2</v>
      </c>
      <c r="T110" s="7">
        <v>8.5500000000000007E-2</v>
      </c>
      <c r="U110" s="7">
        <v>8.0699999999999994E-2</v>
      </c>
    </row>
    <row r="111" spans="3:21" x14ac:dyDescent="0.25">
      <c r="G111" s="4"/>
      <c r="H111" s="7">
        <v>5.3159999999999999E-2</v>
      </c>
      <c r="I111" s="7">
        <v>6.83E-2</v>
      </c>
      <c r="J111" s="7">
        <v>6.9029999999999994E-2</v>
      </c>
      <c r="K111" s="7">
        <v>6.0060000000000002E-2</v>
      </c>
      <c r="L111" s="7">
        <v>4.8219999999999999E-2</v>
      </c>
      <c r="M111" s="7">
        <v>4.7730000000000002E-2</v>
      </c>
      <c r="N111" s="7">
        <v>7.3400000000000007E-2</v>
      </c>
      <c r="O111" s="7">
        <v>9.8299999999999998E-2</v>
      </c>
      <c r="P111" s="7">
        <v>8.6699999999999999E-2</v>
      </c>
      <c r="Q111" s="7">
        <v>7.6899999999999996E-2</v>
      </c>
      <c r="R111" s="7">
        <v>0.11774</v>
      </c>
      <c r="S111" s="7">
        <v>6.5060000000000007E-2</v>
      </c>
      <c r="T111" s="7">
        <v>7.306E-2</v>
      </c>
      <c r="U111" s="7">
        <v>6.2300000000000001E-2</v>
      </c>
    </row>
    <row r="112" spans="3:21" x14ac:dyDescent="0.25">
      <c r="G112" s="4"/>
      <c r="H112" s="7">
        <v>4.2720000000000001E-2</v>
      </c>
      <c r="I112" s="7">
        <v>6.8849999999999995E-2</v>
      </c>
      <c r="J112" s="7">
        <v>7.22E-2</v>
      </c>
      <c r="K112" s="7">
        <v>6.3899999999999998E-2</v>
      </c>
      <c r="L112" s="7">
        <v>4.1750000000000002E-2</v>
      </c>
      <c r="M112" s="7">
        <v>3.424E-2</v>
      </c>
      <c r="N112" s="7">
        <v>4.9770000000000002E-2</v>
      </c>
      <c r="O112" s="7">
        <v>8.0699999999999994E-2</v>
      </c>
      <c r="P112" s="7">
        <v>8.2150000000000001E-2</v>
      </c>
      <c r="Q112" s="7">
        <v>7.5800000000000006E-2</v>
      </c>
      <c r="R112" s="7">
        <v>0.12085</v>
      </c>
      <c r="S112" s="7">
        <v>6.726E-2</v>
      </c>
      <c r="T112" s="7">
        <v>0.1027</v>
      </c>
      <c r="U112" s="7">
        <v>9.7100000000000006E-2</v>
      </c>
    </row>
    <row r="113" spans="7:21" x14ac:dyDescent="0.25">
      <c r="G113" s="4"/>
      <c r="H113" s="7">
        <v>0.05</v>
      </c>
      <c r="I113" s="7">
        <v>7.5700000000000003E-2</v>
      </c>
      <c r="J113" s="7">
        <v>8.2799999999999999E-2</v>
      </c>
      <c r="K113" s="7">
        <v>7.6300000000000007E-2</v>
      </c>
      <c r="L113" s="7">
        <v>5.6149999999999999E-2</v>
      </c>
      <c r="M113" s="7">
        <v>4.5260000000000002E-2</v>
      </c>
      <c r="N113" s="7">
        <v>5.8069999999999997E-2</v>
      </c>
      <c r="O113" s="7">
        <v>7.6999999999999999E-2</v>
      </c>
      <c r="P113" s="7">
        <v>7.8899999999999998E-2</v>
      </c>
      <c r="Q113" s="7">
        <v>7.4800000000000005E-2</v>
      </c>
      <c r="R113" s="7">
        <v>0.1106</v>
      </c>
      <c r="S113" s="7">
        <v>6.2469999999999998E-2</v>
      </c>
      <c r="T113" s="7">
        <v>8.4199999999999997E-2</v>
      </c>
      <c r="U113" s="7">
        <v>6.7699999999999996E-2</v>
      </c>
    </row>
    <row r="114" spans="7:21" x14ac:dyDescent="0.25">
      <c r="G114" s="4"/>
      <c r="H114" s="7">
        <v>4.514E-2</v>
      </c>
      <c r="I114" s="7">
        <v>6.9339999999999999E-2</v>
      </c>
      <c r="J114" s="7">
        <v>5.6640000000000003E-2</v>
      </c>
      <c r="K114" s="7">
        <v>3.7350000000000001E-2</v>
      </c>
      <c r="L114" s="7">
        <v>4.5319999999999999E-2</v>
      </c>
      <c r="M114" s="7">
        <v>2.5250000000000002E-2</v>
      </c>
      <c r="N114" s="7">
        <v>5.8169999999999999E-2</v>
      </c>
      <c r="O114" s="7">
        <v>6.7900000000000002E-2</v>
      </c>
      <c r="P114" s="7">
        <v>6.3E-2</v>
      </c>
      <c r="Q114" s="7">
        <v>6.3839999999999994E-2</v>
      </c>
      <c r="R114" s="7">
        <v>0.15229999999999999</v>
      </c>
      <c r="S114" s="7">
        <v>0.10034</v>
      </c>
      <c r="T114" s="7">
        <v>0.12164</v>
      </c>
      <c r="U114" s="7">
        <v>9.3799999999999994E-2</v>
      </c>
    </row>
    <row r="115" spans="7:21" x14ac:dyDescent="0.25">
      <c r="G115" s="4"/>
      <c r="H115" s="7">
        <v>5.1479999999999998E-2</v>
      </c>
      <c r="I115" s="7">
        <v>7.7499999999999999E-2</v>
      </c>
      <c r="J115" s="7">
        <v>5.9900000000000002E-2</v>
      </c>
      <c r="K115" s="7">
        <v>4.0340000000000001E-2</v>
      </c>
      <c r="L115" s="7">
        <v>4.2880000000000001E-2</v>
      </c>
      <c r="M115" s="7">
        <v>5.0840000000000003E-2</v>
      </c>
      <c r="N115" s="7">
        <v>8.5750000000000007E-2</v>
      </c>
      <c r="O115" s="7">
        <v>8.4000000000000005E-2</v>
      </c>
      <c r="P115" s="7">
        <v>6.9339999999999999E-2</v>
      </c>
      <c r="Q115" s="7">
        <v>6.2899999999999998E-2</v>
      </c>
      <c r="R115" s="7">
        <v>0.1323</v>
      </c>
      <c r="S115" s="7">
        <v>8.48E-2</v>
      </c>
      <c r="T115" s="7">
        <v>8.9399999999999993E-2</v>
      </c>
      <c r="U115" s="7">
        <v>6.8540000000000004E-2</v>
      </c>
    </row>
    <row r="116" spans="7:21" x14ac:dyDescent="0.25">
      <c r="G116" s="4"/>
      <c r="H116" s="7">
        <v>5.8799999999999998E-2</v>
      </c>
      <c r="I116" s="7">
        <v>6.7799999999999999E-2</v>
      </c>
      <c r="J116" s="7">
        <v>6.0400000000000002E-2</v>
      </c>
      <c r="K116" s="7">
        <v>4.6899999999999997E-2</v>
      </c>
      <c r="L116" s="7">
        <v>3.168E-2</v>
      </c>
      <c r="M116" s="7">
        <v>4.7940000000000003E-2</v>
      </c>
      <c r="N116" s="7">
        <v>7.7149999999999996E-2</v>
      </c>
      <c r="O116" s="7">
        <v>8.6550000000000002E-2</v>
      </c>
      <c r="P116" s="7">
        <v>8.0259999999999998E-2</v>
      </c>
      <c r="Q116" s="7">
        <v>6.3049999999999995E-2</v>
      </c>
      <c r="R116" s="7">
        <v>0.12759999999999999</v>
      </c>
      <c r="S116" s="7">
        <v>8.0399999999999999E-2</v>
      </c>
      <c r="T116" s="7">
        <v>9.3700000000000006E-2</v>
      </c>
      <c r="U116" s="7">
        <v>7.7899999999999997E-2</v>
      </c>
    </row>
    <row r="117" spans="7:21" x14ac:dyDescent="0.25">
      <c r="G117" s="4"/>
      <c r="H117" s="7">
        <v>7.0430000000000006E-2</v>
      </c>
      <c r="I117" s="7">
        <v>8.2150000000000001E-2</v>
      </c>
      <c r="J117" s="7">
        <v>6.9760000000000003E-2</v>
      </c>
      <c r="K117" s="7">
        <v>5.4100000000000002E-2</v>
      </c>
      <c r="L117" s="7">
        <v>2.7189999999999999E-2</v>
      </c>
      <c r="M117" s="7">
        <v>4.8550000000000003E-2</v>
      </c>
      <c r="N117" s="7">
        <v>8.7999999999999995E-2</v>
      </c>
      <c r="O117" s="7">
        <v>0.10009999999999999</v>
      </c>
      <c r="P117" s="7">
        <v>9.4539999999999999E-2</v>
      </c>
      <c r="Q117" s="7">
        <v>6.83E-2</v>
      </c>
      <c r="R117" s="7">
        <v>0.11115</v>
      </c>
      <c r="S117" s="7">
        <v>6.7500000000000004E-2</v>
      </c>
      <c r="T117" s="7">
        <v>6.6500000000000004E-2</v>
      </c>
      <c r="U117" s="7">
        <v>5.1670000000000001E-2</v>
      </c>
    </row>
    <row r="118" spans="7:21" x14ac:dyDescent="0.25">
      <c r="G118" s="2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7:21" x14ac:dyDescent="0.25">
      <c r="G119" s="10"/>
      <c r="H119" s="7">
        <v>5.5329999999999997E-2</v>
      </c>
      <c r="I119" s="7">
        <v>5.8099999999999999E-2</v>
      </c>
      <c r="J119" s="7">
        <v>5.4960000000000002E-2</v>
      </c>
      <c r="K119" s="7">
        <v>4.3099999999999999E-2</v>
      </c>
      <c r="L119" s="7">
        <v>4.0250000000000001E-2</v>
      </c>
      <c r="M119" s="7">
        <v>5.5660000000000001E-2</v>
      </c>
      <c r="N119" s="7">
        <v>8.2500000000000004E-2</v>
      </c>
      <c r="O119" s="7">
        <v>7.7200000000000005E-2</v>
      </c>
      <c r="P119" s="7">
        <v>7.0739999999999997E-2</v>
      </c>
      <c r="Q119" s="7">
        <v>6.4449999999999993E-2</v>
      </c>
      <c r="R119" s="7">
        <v>0.14199999999999999</v>
      </c>
      <c r="S119" s="7">
        <v>8.8200000000000001E-2</v>
      </c>
      <c r="T119" s="7">
        <v>9.1899999999999996E-2</v>
      </c>
      <c r="U119" s="7">
        <v>7.5560000000000002E-2</v>
      </c>
    </row>
    <row r="120" spans="7:21" x14ac:dyDescent="0.25">
      <c r="G120" s="1"/>
      <c r="H120" s="7">
        <v>6.1199999999999997E-2</v>
      </c>
      <c r="I120" s="7">
        <v>6.7299999999999999E-2</v>
      </c>
      <c r="J120" s="7">
        <v>5.91E-2</v>
      </c>
      <c r="K120" s="7">
        <v>4.938E-2</v>
      </c>
      <c r="L120" s="7">
        <v>4.2500000000000003E-2</v>
      </c>
      <c r="M120" s="7">
        <v>6.0729999999999999E-2</v>
      </c>
      <c r="N120" s="7">
        <v>9.0149999999999994E-2</v>
      </c>
      <c r="O120" s="7">
        <v>8.5099999999999995E-2</v>
      </c>
      <c r="P120" s="7">
        <v>7.5600000000000001E-2</v>
      </c>
      <c r="Q120" s="7">
        <v>6.5799999999999997E-2</v>
      </c>
      <c r="R120" s="7">
        <v>0.12989999999999999</v>
      </c>
      <c r="S120" s="7">
        <v>8.1900000000000001E-2</v>
      </c>
      <c r="T120" s="7">
        <v>7.4160000000000004E-2</v>
      </c>
      <c r="U120" s="7">
        <v>5.7099999999999998E-2</v>
      </c>
    </row>
    <row r="121" spans="7:21" x14ac:dyDescent="0.25">
      <c r="G121" s="1"/>
      <c r="H121" s="7">
        <v>6.1199999999999997E-2</v>
      </c>
      <c r="I121" s="7">
        <v>5.79E-2</v>
      </c>
      <c r="J121" s="7">
        <v>5.1180000000000003E-2</v>
      </c>
      <c r="K121" s="7">
        <v>5.246E-2</v>
      </c>
      <c r="L121" s="7">
        <v>5.9229999999999998E-2</v>
      </c>
      <c r="M121" s="7">
        <v>7.6300000000000007E-2</v>
      </c>
      <c r="N121" s="7">
        <v>7.4770000000000003E-2</v>
      </c>
      <c r="O121" s="7">
        <v>7.1499999999999994E-2</v>
      </c>
      <c r="P121" s="7">
        <v>6.6799999999999998E-2</v>
      </c>
      <c r="Q121" s="7">
        <v>7.4499999999999997E-2</v>
      </c>
      <c r="R121" s="7">
        <v>0.16220000000000001</v>
      </c>
      <c r="S121" s="7">
        <v>8.6599999999999996E-2</v>
      </c>
      <c r="T121" s="7">
        <v>6.6830000000000001E-2</v>
      </c>
      <c r="U121" s="7">
        <v>3.85E-2</v>
      </c>
    </row>
    <row r="122" spans="7:21" x14ac:dyDescent="0.25">
      <c r="G122" s="1"/>
      <c r="H122" s="7">
        <v>5.79E-2</v>
      </c>
      <c r="I122" s="7">
        <v>5.5629999999999999E-2</v>
      </c>
      <c r="J122" s="7">
        <v>5.1639999999999998E-2</v>
      </c>
      <c r="K122" s="7">
        <v>5.2519999999999997E-2</v>
      </c>
      <c r="L122" s="7">
        <v>5.8930000000000003E-2</v>
      </c>
      <c r="M122" s="7">
        <v>9.2700000000000005E-2</v>
      </c>
      <c r="N122" s="7">
        <v>9.2100000000000001E-2</v>
      </c>
      <c r="O122" s="7">
        <v>8.1600000000000006E-2</v>
      </c>
      <c r="P122" s="7">
        <v>7.4899999999999994E-2</v>
      </c>
      <c r="Q122" s="7">
        <v>7.46E-2</v>
      </c>
      <c r="R122" s="7">
        <v>0.14929999999999999</v>
      </c>
      <c r="S122" s="7">
        <v>7.886E-2</v>
      </c>
      <c r="T122" s="7">
        <v>5.466E-2</v>
      </c>
      <c r="U122" s="7">
        <v>2.4639999999999999E-2</v>
      </c>
    </row>
    <row r="123" spans="7:21" x14ac:dyDescent="0.25">
      <c r="G123" s="1"/>
      <c r="H123" s="7">
        <v>0.05</v>
      </c>
      <c r="I123" s="7">
        <v>7.5740000000000002E-2</v>
      </c>
      <c r="J123" s="7">
        <v>7.3550000000000004E-2</v>
      </c>
      <c r="K123" s="7">
        <v>5.6270000000000001E-2</v>
      </c>
      <c r="L123" s="7">
        <v>4.5870000000000001E-2</v>
      </c>
      <c r="M123" s="7">
        <v>4.0370000000000003E-2</v>
      </c>
      <c r="N123" s="7">
        <v>6.3350000000000004E-2</v>
      </c>
      <c r="O123" s="7">
        <v>8.2400000000000001E-2</v>
      </c>
      <c r="P123" s="7">
        <v>8.3000000000000004E-2</v>
      </c>
      <c r="Q123" s="7">
        <v>7.7499999999999999E-2</v>
      </c>
      <c r="R123" s="7">
        <v>0.11285000000000001</v>
      </c>
      <c r="S123" s="7">
        <v>6.2560000000000004E-2</v>
      </c>
      <c r="T123" s="7">
        <v>9.1399999999999995E-2</v>
      </c>
      <c r="U123" s="7">
        <v>8.5199999999999998E-2</v>
      </c>
    </row>
    <row r="124" spans="7:21" x14ac:dyDescent="0.25">
      <c r="G124" s="1"/>
      <c r="H124" s="7">
        <v>6.25E-2</v>
      </c>
      <c r="I124" s="7">
        <v>9.3799999999999994E-2</v>
      </c>
      <c r="J124" s="7">
        <v>9.1800000000000007E-2</v>
      </c>
      <c r="K124" s="7">
        <v>6.0299999999999999E-2</v>
      </c>
      <c r="L124" s="7">
        <v>2.7019999999999999E-2</v>
      </c>
      <c r="M124" s="7">
        <v>3.8100000000000002E-2</v>
      </c>
      <c r="N124" s="7">
        <v>8.1799999999999998E-2</v>
      </c>
      <c r="O124" s="7">
        <v>9.0639999999999998E-2</v>
      </c>
      <c r="P124" s="7">
        <v>7.4899999999999994E-2</v>
      </c>
      <c r="Q124" s="7">
        <v>7.3700000000000002E-2</v>
      </c>
      <c r="R124" s="7">
        <v>0.1051</v>
      </c>
      <c r="S124" s="7">
        <v>5.6730000000000003E-2</v>
      </c>
      <c r="T124" s="7">
        <v>7.5999999999999998E-2</v>
      </c>
      <c r="U124" s="7">
        <v>6.7599999999999993E-2</v>
      </c>
    </row>
    <row r="125" spans="7:21" x14ac:dyDescent="0.25">
      <c r="G125" s="1"/>
      <c r="H125" s="7">
        <v>5.7070000000000003E-2</v>
      </c>
      <c r="I125" s="7">
        <v>5.0479999999999997E-2</v>
      </c>
      <c r="J125" s="7">
        <v>4.19E-2</v>
      </c>
      <c r="K125" s="7">
        <v>3.9669999999999997E-2</v>
      </c>
      <c r="L125" s="7">
        <v>4.7359999999999999E-2</v>
      </c>
      <c r="M125" s="7">
        <v>8.0699999999999994E-2</v>
      </c>
      <c r="N125" s="7">
        <v>7.6600000000000001E-2</v>
      </c>
      <c r="O125" s="7">
        <v>7.1999999999999995E-2</v>
      </c>
      <c r="P125" s="7">
        <v>6.2230000000000001E-2</v>
      </c>
      <c r="Q125" s="7">
        <v>7.8600000000000003E-2</v>
      </c>
      <c r="R125" s="7">
        <v>0.18140000000000001</v>
      </c>
      <c r="S125" s="7">
        <v>9.4600000000000004E-2</v>
      </c>
      <c r="T125" s="7">
        <v>8.0699999999999994E-2</v>
      </c>
      <c r="U125" s="7">
        <v>3.6799999999999999E-2</v>
      </c>
    </row>
    <row r="126" spans="7:21" x14ac:dyDescent="0.25">
      <c r="G126" s="1"/>
      <c r="H126" s="7">
        <v>6.2260000000000003E-2</v>
      </c>
      <c r="I126" s="7">
        <v>5.3530000000000001E-2</v>
      </c>
      <c r="J126" s="7">
        <v>4.8739999999999999E-2</v>
      </c>
      <c r="K126" s="7">
        <v>4.4159999999999998E-2</v>
      </c>
      <c r="L126" s="7">
        <v>6.4449999999999993E-2</v>
      </c>
      <c r="M126" s="7">
        <v>0.1017</v>
      </c>
      <c r="N126" s="7">
        <v>8.6099999999999996E-2</v>
      </c>
      <c r="O126" s="7">
        <v>7.5259999999999994E-2</v>
      </c>
      <c r="P126" s="7">
        <v>6.4399999999999999E-2</v>
      </c>
      <c r="Q126" s="7">
        <v>6.7599999999999993E-2</v>
      </c>
      <c r="R126" s="7">
        <v>0.1588</v>
      </c>
      <c r="S126" s="7">
        <v>7.9200000000000007E-2</v>
      </c>
      <c r="T126" s="7">
        <v>6.4299999999999996E-2</v>
      </c>
      <c r="U126" s="7">
        <v>2.945E-2</v>
      </c>
    </row>
    <row r="127" spans="7:21" x14ac:dyDescent="0.25">
      <c r="G127" s="1"/>
      <c r="H127" s="7">
        <v>8.3199999999999996E-2</v>
      </c>
      <c r="I127" s="7">
        <v>8.5199999999999998E-2</v>
      </c>
      <c r="J127" s="7">
        <v>6.7500000000000004E-2</v>
      </c>
      <c r="K127" s="7">
        <v>6.7900000000000002E-2</v>
      </c>
      <c r="L127" s="7">
        <v>6.5729999999999997E-2</v>
      </c>
      <c r="M127" s="7">
        <v>0.11176</v>
      </c>
      <c r="N127" s="7">
        <v>0.1137</v>
      </c>
      <c r="O127" s="7">
        <v>8.5999999999999993E-2</v>
      </c>
      <c r="P127" s="7">
        <v>6.9000000000000006E-2</v>
      </c>
      <c r="Q127" s="7">
        <v>5.7979999999999997E-2</v>
      </c>
      <c r="R127" s="7">
        <v>8.5099999999999995E-2</v>
      </c>
      <c r="S127" s="7">
        <v>4.5870000000000001E-2</v>
      </c>
      <c r="T127" s="7">
        <v>3.5369999999999999E-2</v>
      </c>
      <c r="U127" s="7">
        <v>2.5729999999999999E-2</v>
      </c>
    </row>
    <row r="128" spans="7:21" x14ac:dyDescent="0.25">
      <c r="G128" s="1"/>
      <c r="H128" s="7">
        <v>7.2499999999999995E-2</v>
      </c>
      <c r="I128" s="7">
        <v>7.3359999999999995E-2</v>
      </c>
      <c r="J128" s="7">
        <v>5.8799999999999998E-2</v>
      </c>
      <c r="K128" s="7">
        <v>5.9900000000000002E-2</v>
      </c>
      <c r="L128" s="7">
        <v>6.8540000000000004E-2</v>
      </c>
      <c r="M128" s="7">
        <v>0.1115</v>
      </c>
      <c r="N128" s="7">
        <v>0.10376000000000001</v>
      </c>
      <c r="O128" s="7">
        <v>0.08</v>
      </c>
      <c r="P128" s="7">
        <v>6.7799999999999999E-2</v>
      </c>
      <c r="Q128" s="7">
        <v>5.9569999999999998E-2</v>
      </c>
      <c r="R128" s="7">
        <v>9.8699999999999996E-2</v>
      </c>
      <c r="S128" s="7">
        <v>5.6550000000000003E-2</v>
      </c>
      <c r="T128" s="7">
        <v>4.8340000000000001E-2</v>
      </c>
      <c r="U128" s="7">
        <v>4.0620000000000003E-2</v>
      </c>
    </row>
    <row r="129" spans="7:21" x14ac:dyDescent="0.25">
      <c r="G129" s="1"/>
      <c r="H129" s="7">
        <v>4.5469999999999997E-2</v>
      </c>
      <c r="I129" s="7">
        <v>5.3830000000000003E-2</v>
      </c>
      <c r="J129" s="7">
        <v>6.2700000000000006E-2</v>
      </c>
      <c r="K129" s="7">
        <v>6.5699999999999995E-2</v>
      </c>
      <c r="L129" s="7">
        <v>6.59E-2</v>
      </c>
      <c r="M129" s="7">
        <v>8.6199999999999999E-2</v>
      </c>
      <c r="N129" s="7">
        <v>0.13020000000000001</v>
      </c>
      <c r="O129" s="7">
        <v>9.7049999999999997E-2</v>
      </c>
      <c r="P129" s="7">
        <v>7.4770000000000003E-2</v>
      </c>
      <c r="Q129" s="7">
        <v>6.6699999999999995E-2</v>
      </c>
      <c r="R129" s="7">
        <v>0.11115</v>
      </c>
      <c r="S129" s="7">
        <v>5.9360000000000003E-2</v>
      </c>
      <c r="T129" s="7">
        <v>4.8399999999999999E-2</v>
      </c>
      <c r="U129" s="7">
        <v>3.2620000000000003E-2</v>
      </c>
    </row>
    <row r="130" spans="7:21" x14ac:dyDescent="0.25">
      <c r="G130" s="1"/>
      <c r="H130" s="7">
        <v>5.3530000000000001E-2</v>
      </c>
      <c r="I130" s="7">
        <v>6.4199999999999993E-2</v>
      </c>
      <c r="J130" s="7">
        <v>6.8360000000000004E-2</v>
      </c>
      <c r="K130" s="7">
        <v>7.0559999999999998E-2</v>
      </c>
      <c r="L130" s="7">
        <v>6.8659999999999999E-2</v>
      </c>
      <c r="M130" s="7">
        <v>8.3860000000000004E-2</v>
      </c>
      <c r="N130" s="7">
        <v>0.11633</v>
      </c>
      <c r="O130" s="7">
        <v>9.4E-2</v>
      </c>
      <c r="P130" s="7">
        <v>7.5600000000000001E-2</v>
      </c>
      <c r="Q130" s="7">
        <v>6.4299999999999996E-2</v>
      </c>
      <c r="R130" s="7">
        <v>0.106</v>
      </c>
      <c r="S130" s="7">
        <v>5.4780000000000002E-2</v>
      </c>
      <c r="T130" s="7">
        <v>5.0540000000000002E-2</v>
      </c>
      <c r="U130" s="7">
        <v>2.9270000000000001E-2</v>
      </c>
    </row>
    <row r="131" spans="7:21" x14ac:dyDescent="0.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7:21" x14ac:dyDescent="0.25">
      <c r="G132" s="1"/>
      <c r="H132" s="7">
        <v>5.713E-2</v>
      </c>
      <c r="I132" s="7">
        <v>6.6350000000000006E-2</v>
      </c>
      <c r="J132" s="7">
        <v>6.54E-2</v>
      </c>
      <c r="K132" s="7">
        <v>4.7969999999999999E-2</v>
      </c>
      <c r="L132" s="7">
        <v>4.8160000000000001E-2</v>
      </c>
      <c r="M132" s="7">
        <v>4.5749999999999999E-2</v>
      </c>
      <c r="N132" s="7">
        <v>7.306E-2</v>
      </c>
      <c r="O132" s="7">
        <v>7.0499999999999993E-2</v>
      </c>
      <c r="P132" s="7">
        <v>6.5699999999999995E-2</v>
      </c>
      <c r="Q132" s="7">
        <v>6.1429999999999998E-2</v>
      </c>
      <c r="R132" s="7">
        <v>0.14660000000000001</v>
      </c>
      <c r="S132" s="7">
        <v>9.0639999999999998E-2</v>
      </c>
      <c r="T132" s="7">
        <v>8.7499999999999994E-2</v>
      </c>
      <c r="U132" s="7">
        <v>7.3700000000000002E-2</v>
      </c>
    </row>
    <row r="133" spans="7:21" x14ac:dyDescent="0.25">
      <c r="G133" s="1"/>
      <c r="H133" s="7">
        <v>6.1899999999999997E-2</v>
      </c>
      <c r="I133" s="7">
        <v>7.1800000000000003E-2</v>
      </c>
      <c r="J133" s="7">
        <v>6.9099999999999995E-2</v>
      </c>
      <c r="K133" s="7">
        <v>5.1240000000000001E-2</v>
      </c>
      <c r="L133" s="7">
        <v>4.446E-2</v>
      </c>
      <c r="M133" s="7">
        <v>8.0439999999999998E-2</v>
      </c>
      <c r="N133" s="7">
        <v>9.3899999999999997E-2</v>
      </c>
      <c r="O133" s="7">
        <v>7.5130000000000002E-2</v>
      </c>
      <c r="P133" s="7">
        <v>6.3600000000000004E-2</v>
      </c>
      <c r="Q133" s="7">
        <v>6.1039999999999997E-2</v>
      </c>
      <c r="R133" s="7">
        <v>0.1278</v>
      </c>
      <c r="S133" s="7">
        <v>7.6969999999999997E-2</v>
      </c>
      <c r="T133" s="7">
        <v>7.2900000000000006E-2</v>
      </c>
      <c r="U133" s="7">
        <v>4.9840000000000002E-2</v>
      </c>
    </row>
    <row r="134" spans="7:21" x14ac:dyDescent="0.25">
      <c r="G134" s="1"/>
      <c r="H134" s="7">
        <v>7.2270000000000001E-2</v>
      </c>
      <c r="I134" s="7">
        <v>8.7160000000000001E-2</v>
      </c>
      <c r="J134" s="7">
        <v>8.0140000000000003E-2</v>
      </c>
      <c r="K134" s="7">
        <v>5.5300000000000002E-2</v>
      </c>
      <c r="L134" s="7">
        <v>5.79E-2</v>
      </c>
      <c r="M134" s="7">
        <v>4.1930000000000002E-2</v>
      </c>
      <c r="N134" s="7">
        <v>6.9599999999999995E-2</v>
      </c>
      <c r="O134" s="7">
        <v>6.2469999999999998E-2</v>
      </c>
      <c r="P134" s="7">
        <v>6.2560000000000004E-2</v>
      </c>
      <c r="Q134" s="7">
        <v>5.91E-2</v>
      </c>
      <c r="R134" s="7">
        <v>0.14610000000000001</v>
      </c>
      <c r="S134" s="7">
        <v>8.5139999999999993E-2</v>
      </c>
      <c r="T134" s="7">
        <v>7.1900000000000006E-2</v>
      </c>
      <c r="U134" s="7">
        <v>4.8500000000000001E-2</v>
      </c>
    </row>
    <row r="135" spans="7:21" x14ac:dyDescent="0.25">
      <c r="G135" s="1"/>
      <c r="H135" s="7">
        <v>7.2139999999999996E-2</v>
      </c>
      <c r="I135" s="7">
        <v>8.6360000000000006E-2</v>
      </c>
      <c r="J135" s="7">
        <v>8.2460000000000006E-2</v>
      </c>
      <c r="K135" s="7">
        <v>5.8470000000000001E-2</v>
      </c>
      <c r="L135" s="7">
        <v>6.5250000000000002E-2</v>
      </c>
      <c r="M135" s="7">
        <v>5.7099999999999998E-2</v>
      </c>
      <c r="N135" s="7">
        <v>8.0140000000000003E-2</v>
      </c>
      <c r="O135" s="7">
        <v>7.0860000000000006E-2</v>
      </c>
      <c r="P135" s="7">
        <v>5.8900000000000001E-2</v>
      </c>
      <c r="Q135" s="7">
        <v>5.8779999999999999E-2</v>
      </c>
      <c r="R135" s="7">
        <v>0.1333</v>
      </c>
      <c r="S135" s="7">
        <v>7.9000000000000001E-2</v>
      </c>
      <c r="T135" s="7">
        <v>6.1650000000000003E-2</v>
      </c>
      <c r="U135" s="7">
        <v>3.5639999999999998E-2</v>
      </c>
    </row>
    <row r="136" spans="7:21" x14ac:dyDescent="0.25">
      <c r="G136" s="1"/>
      <c r="H136" s="7">
        <v>4.2900000000000001E-2</v>
      </c>
      <c r="I136" s="7">
        <v>5.9499999999999997E-2</v>
      </c>
      <c r="J136" s="7">
        <v>5.475E-2</v>
      </c>
      <c r="K136" s="7">
        <v>4.8550000000000003E-2</v>
      </c>
      <c r="L136" s="7">
        <v>4.48E-2</v>
      </c>
      <c r="M136" s="7">
        <v>4.9930000000000002E-2</v>
      </c>
      <c r="N136" s="7">
        <v>7.6899999999999996E-2</v>
      </c>
      <c r="O136" s="7">
        <v>9.2039999999999997E-2</v>
      </c>
      <c r="P136" s="7">
        <v>8.1799999999999998E-2</v>
      </c>
      <c r="Q136" s="7">
        <v>7.6100000000000001E-2</v>
      </c>
      <c r="R136" s="7">
        <v>0.12427000000000001</v>
      </c>
      <c r="S136" s="7">
        <v>7.0400000000000004E-2</v>
      </c>
      <c r="T136" s="7">
        <v>9.0700000000000003E-2</v>
      </c>
      <c r="U136" s="7">
        <v>8.7340000000000001E-2</v>
      </c>
    </row>
    <row r="137" spans="7:21" x14ac:dyDescent="0.25">
      <c r="G137" s="1"/>
      <c r="H137" s="7">
        <v>5.4960000000000002E-2</v>
      </c>
      <c r="I137" s="7">
        <v>7.3400000000000007E-2</v>
      </c>
      <c r="J137" s="7">
        <v>6.744E-2</v>
      </c>
      <c r="K137" s="7">
        <v>6.1460000000000001E-2</v>
      </c>
      <c r="L137" s="7">
        <v>4.82E-2</v>
      </c>
      <c r="M137" s="7">
        <v>5.2060000000000002E-2</v>
      </c>
      <c r="N137" s="7">
        <v>7.9200000000000007E-2</v>
      </c>
      <c r="O137" s="7">
        <v>9.7000000000000003E-2</v>
      </c>
      <c r="P137" s="7">
        <v>8.4839999999999999E-2</v>
      </c>
      <c r="Q137" s="7">
        <v>7.6100000000000001E-2</v>
      </c>
      <c r="R137" s="7">
        <v>0.11269999999999999</v>
      </c>
      <c r="S137" s="7">
        <v>6.1600000000000002E-2</v>
      </c>
      <c r="T137" s="7">
        <v>7.1529999999999996E-2</v>
      </c>
      <c r="U137" s="7">
        <v>5.9630000000000002E-2</v>
      </c>
    </row>
    <row r="138" spans="7:21" x14ac:dyDescent="0.25">
      <c r="G138" s="1"/>
      <c r="H138" s="7">
        <v>5.9569999999999998E-2</v>
      </c>
      <c r="I138" s="7">
        <v>5.3039999999999997E-2</v>
      </c>
      <c r="J138" s="7">
        <v>5.57E-2</v>
      </c>
      <c r="K138" s="7">
        <v>5.1450000000000003E-2</v>
      </c>
      <c r="L138" s="7">
        <v>6.5369999999999998E-2</v>
      </c>
      <c r="M138" s="7">
        <v>7.7899999999999997E-2</v>
      </c>
      <c r="N138" s="7">
        <v>7.6899999999999996E-2</v>
      </c>
      <c r="O138" s="7">
        <v>7.6999999999999999E-2</v>
      </c>
      <c r="P138" s="7">
        <v>7.4999999999999997E-2</v>
      </c>
      <c r="Q138" s="7">
        <v>8.6099999999999996E-2</v>
      </c>
      <c r="R138" s="7">
        <v>0.10284</v>
      </c>
      <c r="S138" s="7">
        <v>8.9099999999999999E-2</v>
      </c>
      <c r="T138" s="7">
        <v>8.5599999999999996E-2</v>
      </c>
      <c r="U138" s="7">
        <v>4.4400000000000002E-2</v>
      </c>
    </row>
    <row r="139" spans="7:21" x14ac:dyDescent="0.25">
      <c r="G139" s="1"/>
      <c r="H139" s="7">
        <v>6.1280000000000001E-2</v>
      </c>
      <c r="I139" s="7">
        <v>5.9360000000000003E-2</v>
      </c>
      <c r="J139" s="7">
        <v>6.4899999999999999E-2</v>
      </c>
      <c r="K139" s="7">
        <v>6.3600000000000004E-2</v>
      </c>
      <c r="L139" s="7">
        <v>7.1400000000000005E-2</v>
      </c>
      <c r="M139" s="7">
        <v>8.8599999999999998E-2</v>
      </c>
      <c r="N139" s="7">
        <v>7.6700000000000004E-2</v>
      </c>
      <c r="O139" s="7">
        <v>7.6300000000000007E-2</v>
      </c>
      <c r="P139" s="7">
        <v>7.4300000000000005E-2</v>
      </c>
      <c r="Q139" s="7">
        <v>8.6300000000000002E-2</v>
      </c>
      <c r="R139" s="7">
        <v>0.10297000000000001</v>
      </c>
      <c r="S139" s="7">
        <v>8.0699999999999994E-2</v>
      </c>
      <c r="T139" s="7">
        <v>6.6650000000000001E-2</v>
      </c>
      <c r="U139" s="7">
        <v>2.6980000000000001E-2</v>
      </c>
    </row>
    <row r="140" spans="7:21" x14ac:dyDescent="0.25">
      <c r="G140" s="1"/>
      <c r="H140" s="7">
        <v>6.1769999999999999E-2</v>
      </c>
      <c r="I140" s="7">
        <v>6.7199999999999996E-2</v>
      </c>
      <c r="J140" s="7">
        <v>5.21E-2</v>
      </c>
      <c r="K140" s="7">
        <v>4.675E-2</v>
      </c>
      <c r="L140" s="7">
        <v>4.8070000000000002E-2</v>
      </c>
      <c r="M140" s="7">
        <v>7.0599999999999996E-2</v>
      </c>
      <c r="N140" s="7">
        <v>9.35E-2</v>
      </c>
      <c r="O140" s="7">
        <v>8.0699999999999994E-2</v>
      </c>
      <c r="P140" s="7">
        <v>6.7599999999999993E-2</v>
      </c>
      <c r="Q140" s="7">
        <v>5.9080000000000001E-2</v>
      </c>
      <c r="R140" s="7">
        <v>0.12870000000000001</v>
      </c>
      <c r="S140" s="7">
        <v>7.7759999999999996E-2</v>
      </c>
      <c r="T140" s="7">
        <v>8.4659999999999999E-2</v>
      </c>
      <c r="U140" s="7">
        <v>6.1519999999999998E-2</v>
      </c>
    </row>
    <row r="141" spans="7:21" x14ac:dyDescent="0.25">
      <c r="G141" s="1"/>
      <c r="H141" s="7">
        <v>6.7500000000000004E-2</v>
      </c>
      <c r="I141" s="7">
        <v>7.6050000000000006E-2</v>
      </c>
      <c r="J141" s="7">
        <v>5.7860000000000002E-2</v>
      </c>
      <c r="K141" s="7">
        <v>4.8829999999999998E-2</v>
      </c>
      <c r="L141" s="7">
        <v>4.376E-2</v>
      </c>
      <c r="M141" s="7">
        <v>7.7299999999999994E-2</v>
      </c>
      <c r="N141" s="7">
        <v>0.10564999999999999</v>
      </c>
      <c r="O141" s="7">
        <v>8.0750000000000002E-2</v>
      </c>
      <c r="P141" s="7">
        <v>7.22E-2</v>
      </c>
      <c r="Q141" s="7">
        <v>5.8779999999999999E-2</v>
      </c>
      <c r="R141" s="7">
        <v>0.11940000000000001</v>
      </c>
      <c r="S141" s="7">
        <v>7.0739999999999997E-2</v>
      </c>
      <c r="T141" s="7">
        <v>7.2139999999999996E-2</v>
      </c>
      <c r="U141" s="7">
        <v>4.9160000000000002E-2</v>
      </c>
    </row>
    <row r="142" spans="7:21" x14ac:dyDescent="0.25">
      <c r="G142" s="1"/>
      <c r="H142" s="7">
        <v>6.0760000000000002E-2</v>
      </c>
      <c r="I142" s="7">
        <v>6.207E-2</v>
      </c>
      <c r="J142" s="7">
        <v>5.2670000000000002E-2</v>
      </c>
      <c r="K142" s="7">
        <v>4.6539999999999998E-2</v>
      </c>
      <c r="L142" s="7">
        <v>3.8420000000000003E-2</v>
      </c>
      <c r="M142" s="7">
        <v>5.6599999999999998E-2</v>
      </c>
      <c r="N142" s="7">
        <v>8.0299999999999996E-2</v>
      </c>
      <c r="O142" s="7">
        <v>8.8440000000000005E-2</v>
      </c>
      <c r="P142" s="7">
        <v>7.8899999999999998E-2</v>
      </c>
      <c r="Q142" s="7">
        <v>7.0499999999999993E-2</v>
      </c>
      <c r="R142" s="7">
        <v>0.1244</v>
      </c>
      <c r="S142" s="7">
        <v>7.6050000000000006E-2</v>
      </c>
      <c r="T142" s="7">
        <v>8.7599999999999997E-2</v>
      </c>
      <c r="U142" s="7">
        <v>7.6799999999999993E-2</v>
      </c>
    </row>
    <row r="143" spans="7:21" x14ac:dyDescent="0.25">
      <c r="G143" s="1"/>
      <c r="H143" s="7">
        <v>7.1840000000000001E-2</v>
      </c>
      <c r="I143" s="7">
        <v>7.4300000000000005E-2</v>
      </c>
      <c r="J143" s="7">
        <v>6.4699999999999994E-2</v>
      </c>
      <c r="K143" s="7">
        <v>5.2600000000000001E-2</v>
      </c>
      <c r="L143" s="7">
        <v>4.1320000000000003E-2</v>
      </c>
      <c r="M143" s="7">
        <v>6.93E-2</v>
      </c>
      <c r="N143" s="7">
        <v>8.9539999999999995E-2</v>
      </c>
      <c r="O143" s="7">
        <v>8.4099999999999994E-2</v>
      </c>
      <c r="P143" s="7">
        <v>7.6539999999999997E-2</v>
      </c>
      <c r="Q143" s="7">
        <v>6.9800000000000001E-2</v>
      </c>
      <c r="R143" s="7">
        <v>0.11053</v>
      </c>
      <c r="S143" s="7">
        <v>6.5100000000000005E-2</v>
      </c>
      <c r="T143" s="7">
        <v>7.0400000000000004E-2</v>
      </c>
      <c r="U143" s="7">
        <v>5.9970000000000002E-2</v>
      </c>
    </row>
    <row r="144" spans="7:21" x14ac:dyDescent="0.25">
      <c r="G144" s="1"/>
      <c r="H144" s="7">
        <v>5.774E-2</v>
      </c>
      <c r="I144" s="7">
        <v>6.0199999999999997E-2</v>
      </c>
      <c r="J144" s="7">
        <v>5.1479999999999998E-2</v>
      </c>
      <c r="K144" s="7">
        <v>4.2569999999999997E-2</v>
      </c>
      <c r="L144" s="7">
        <v>3.5430000000000003E-2</v>
      </c>
      <c r="M144" s="7">
        <v>4.437E-2</v>
      </c>
      <c r="N144" s="7">
        <v>8.0140000000000003E-2</v>
      </c>
      <c r="O144" s="7">
        <v>9.2499999999999999E-2</v>
      </c>
      <c r="P144" s="7">
        <v>8.3599999999999994E-2</v>
      </c>
      <c r="Q144" s="7">
        <v>7.4700000000000003E-2</v>
      </c>
      <c r="R144" s="7">
        <v>0.13100000000000001</v>
      </c>
      <c r="S144" s="7">
        <v>7.8299999999999995E-2</v>
      </c>
      <c r="T144" s="7">
        <v>8.8900000000000007E-2</v>
      </c>
      <c r="U144" s="7">
        <v>7.9039999999999999E-2</v>
      </c>
    </row>
    <row r="145" spans="7:21" x14ac:dyDescent="0.25">
      <c r="G145" s="1"/>
      <c r="H145" s="7">
        <v>6.8000000000000005E-2</v>
      </c>
      <c r="I145" s="7">
        <v>7.2749999999999995E-2</v>
      </c>
      <c r="J145" s="7">
        <v>6.1830000000000003E-2</v>
      </c>
      <c r="K145" s="7">
        <v>5.0659999999999997E-2</v>
      </c>
      <c r="L145" s="7">
        <v>4.0399999999999998E-2</v>
      </c>
      <c r="M145" s="7">
        <v>5.3220000000000003E-2</v>
      </c>
      <c r="N145" s="7">
        <v>8.0750000000000002E-2</v>
      </c>
      <c r="O145" s="7">
        <v>9.1740000000000002E-2</v>
      </c>
      <c r="P145" s="7">
        <v>8.5629999999999998E-2</v>
      </c>
      <c r="Q145" s="7">
        <v>7.1349999999999997E-2</v>
      </c>
      <c r="R145" s="7">
        <v>0.11890000000000001</v>
      </c>
      <c r="S145" s="7">
        <v>6.8900000000000003E-2</v>
      </c>
      <c r="T145" s="7">
        <v>7.2999999999999995E-2</v>
      </c>
      <c r="U145" s="7">
        <v>6.2799999999999995E-2</v>
      </c>
    </row>
    <row r="146" spans="7:21" x14ac:dyDescent="0.25">
      <c r="G146" s="1"/>
      <c r="H146" s="7">
        <v>5.8500000000000003E-2</v>
      </c>
      <c r="I146" s="7">
        <v>6.5729999999999997E-2</v>
      </c>
      <c r="J146" s="7">
        <v>5.5899999999999998E-2</v>
      </c>
      <c r="K146" s="7">
        <v>4.904E-2</v>
      </c>
      <c r="L146" s="7">
        <v>4.4220000000000002E-2</v>
      </c>
      <c r="M146" s="7">
        <v>6.0639999999999999E-2</v>
      </c>
      <c r="N146" s="7">
        <v>8.6900000000000005E-2</v>
      </c>
      <c r="O146" s="7">
        <v>8.48E-2</v>
      </c>
      <c r="P146" s="7">
        <v>7.6350000000000001E-2</v>
      </c>
      <c r="Q146" s="7">
        <v>7.2900000000000006E-2</v>
      </c>
      <c r="R146" s="7">
        <v>0.12256</v>
      </c>
      <c r="S146" s="7">
        <v>7.3200000000000001E-2</v>
      </c>
      <c r="T146" s="7">
        <v>7.7799999999999994E-2</v>
      </c>
      <c r="U146" s="7">
        <v>7.1529999999999996E-2</v>
      </c>
    </row>
    <row r="147" spans="7:21" x14ac:dyDescent="0.25">
      <c r="G147" s="1"/>
      <c r="H147" s="7">
        <v>6.7599999999999993E-2</v>
      </c>
      <c r="I147" s="7">
        <v>7.3499999999999996E-2</v>
      </c>
      <c r="J147" s="7">
        <v>6.3700000000000007E-2</v>
      </c>
      <c r="K147" s="7">
        <v>5.7619999999999998E-2</v>
      </c>
      <c r="L147" s="7">
        <v>5.28E-2</v>
      </c>
      <c r="M147" s="7">
        <v>7.2139999999999996E-2</v>
      </c>
      <c r="N147" s="7">
        <v>0.10266</v>
      </c>
      <c r="O147" s="7">
        <v>9.6299999999999997E-2</v>
      </c>
      <c r="P147" s="7">
        <v>7.8060000000000004E-2</v>
      </c>
      <c r="Q147" s="7">
        <v>7.1599999999999997E-2</v>
      </c>
      <c r="R147" s="7">
        <v>0.10639999999999999</v>
      </c>
      <c r="S147" s="7">
        <v>6.0850000000000001E-2</v>
      </c>
      <c r="T147" s="7">
        <v>5.3499999999999999E-2</v>
      </c>
      <c r="U147" s="7">
        <v>4.3099999999999999E-2</v>
      </c>
    </row>
    <row r="148" spans="7:21" x14ac:dyDescent="0.25">
      <c r="G148" s="1"/>
      <c r="H148" s="7">
        <v>7.1499999999999994E-2</v>
      </c>
      <c r="I148" s="7">
        <v>9.2469999999999997E-2</v>
      </c>
      <c r="J148" s="7">
        <v>7.6799999999999993E-2</v>
      </c>
      <c r="K148" s="7">
        <v>4.8770000000000001E-2</v>
      </c>
      <c r="L148" s="7">
        <v>3.9600000000000003E-2</v>
      </c>
      <c r="M148" s="7">
        <v>3.5000000000000003E-2</v>
      </c>
      <c r="N148" s="7">
        <v>8.5500000000000007E-2</v>
      </c>
      <c r="O148" s="7">
        <v>6.8849999999999995E-2</v>
      </c>
      <c r="P148" s="7">
        <v>7.3899999999999993E-2</v>
      </c>
      <c r="Q148" s="7">
        <v>6.54E-2</v>
      </c>
      <c r="R148" s="7">
        <v>0.14050000000000001</v>
      </c>
      <c r="S148" s="7">
        <v>7.9469999999999999E-2</v>
      </c>
      <c r="T148" s="7">
        <v>7.51E-2</v>
      </c>
      <c r="U148" s="7">
        <v>4.7100000000000003E-2</v>
      </c>
    </row>
    <row r="149" spans="7:21" x14ac:dyDescent="0.25">
      <c r="G149" s="1"/>
      <c r="H149" s="7">
        <v>7.7499999999999999E-2</v>
      </c>
      <c r="I149" s="7">
        <v>9.4500000000000001E-2</v>
      </c>
      <c r="J149" s="7">
        <v>7.6350000000000001E-2</v>
      </c>
      <c r="K149" s="7">
        <v>6.216E-2</v>
      </c>
      <c r="L149" s="7">
        <v>4.7500000000000001E-2</v>
      </c>
      <c r="M149" s="7">
        <v>4.0280000000000003E-2</v>
      </c>
      <c r="N149" s="7">
        <v>7.5200000000000003E-2</v>
      </c>
      <c r="O149" s="7">
        <v>7.8899999999999998E-2</v>
      </c>
      <c r="P149" s="7">
        <v>7.263E-2</v>
      </c>
      <c r="Q149" s="7">
        <v>5.5399999999999998E-2</v>
      </c>
      <c r="R149" s="7">
        <v>0.12759999999999999</v>
      </c>
      <c r="S149" s="7">
        <v>7.8700000000000006E-2</v>
      </c>
      <c r="T149" s="7">
        <v>7.1499999999999994E-2</v>
      </c>
      <c r="U149" s="7">
        <v>4.19E-2</v>
      </c>
    </row>
    <row r="150" spans="7:21" x14ac:dyDescent="0.25"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7:21" x14ac:dyDescent="0.25"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7:21" x14ac:dyDescent="0.25"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7:21" x14ac:dyDescent="0.25"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7:21" x14ac:dyDescent="0.25"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7:21" x14ac:dyDescent="0.25"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</sheetData>
  <conditionalFormatting sqref="H18:I18 K18:U18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8 K68:U68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I69 K69:U6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I70 K70:U70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I71 K71:U71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2 K72:U72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3:I73 K73:U7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I74 K74:U74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I75 K75:U75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6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6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6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6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6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5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5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5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5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5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5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7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7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7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7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7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7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7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7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7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7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9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9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9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9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9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9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9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9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9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9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9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5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7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8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59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6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62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6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6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U62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62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62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62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62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6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62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62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62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6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62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62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6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U6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6:U6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8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8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8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8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8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8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8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8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8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8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8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8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8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8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6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U69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U71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U73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U75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:U7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U79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U3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U32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U3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U34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U3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U38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U4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48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8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48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8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48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8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8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48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4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48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4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:U8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:U8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:U8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U84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5:U8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7:U88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9:U9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U9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U94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U96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U98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147"/>
  <sheetViews>
    <sheetView tabSelected="1" topLeftCell="A148" zoomScale="85" zoomScaleNormal="85" workbookViewId="0">
      <selection activeCell="W153" sqref="W153"/>
    </sheetView>
  </sheetViews>
  <sheetFormatPr defaultRowHeight="15" x14ac:dyDescent="0.25"/>
  <cols>
    <col min="3" max="3" width="23.28515625" customWidth="1"/>
    <col min="4" max="4" width="24.85546875" customWidth="1"/>
    <col min="5" max="5" width="12" customWidth="1"/>
    <col min="8" max="8" width="12.7109375" customWidth="1"/>
    <col min="9" max="9" width="11.85546875" customWidth="1"/>
    <col min="12" max="12" width="13.5703125" customWidth="1"/>
    <col min="14" max="14" width="11.85546875" customWidth="1"/>
    <col min="21" max="21" width="12.42578125" customWidth="1"/>
    <col min="22" max="22" width="11.4257812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21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21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54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21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8" spans="3:22" x14ac:dyDescent="0.25">
      <c r="C8" s="4" t="s">
        <v>20</v>
      </c>
      <c r="D8" s="1" t="s">
        <v>61</v>
      </c>
      <c r="E8" s="1" t="s">
        <v>46</v>
      </c>
      <c r="F8" s="1">
        <v>20</v>
      </c>
      <c r="G8" s="1">
        <v>13275</v>
      </c>
      <c r="H8" s="7">
        <v>0.18283601936067231</v>
      </c>
      <c r="I8" s="6">
        <v>18826</v>
      </c>
      <c r="J8" s="7">
        <v>1.5000376647834275</v>
      </c>
      <c r="K8" s="7">
        <v>3.1789077212806029E-2</v>
      </c>
      <c r="L8" s="7">
        <v>31.032290835593852</v>
      </c>
      <c r="M8" s="21">
        <v>25.7</v>
      </c>
      <c r="N8" s="7">
        <v>2.7118644067796612E-3</v>
      </c>
      <c r="O8" s="7">
        <v>1.0470809792843691E-2</v>
      </c>
      <c r="P8" s="7">
        <v>7.3822975517890774E-3</v>
      </c>
      <c r="Q8" s="7">
        <v>69.960214882187117</v>
      </c>
      <c r="R8" s="7">
        <v>1.216835008776129</v>
      </c>
      <c r="S8" s="7">
        <v>143.24355087495346</v>
      </c>
      <c r="T8" s="7">
        <v>3.0131826741996233E-4</v>
      </c>
      <c r="U8" s="7">
        <v>4.6566671985532687E-2</v>
      </c>
      <c r="V8" s="7">
        <v>348.07818998989416</v>
      </c>
    </row>
    <row r="9" spans="3:22" x14ac:dyDescent="0.25">
      <c r="C9" s="18" t="s">
        <v>20</v>
      </c>
      <c r="D9" s="19" t="s">
        <v>64</v>
      </c>
      <c r="E9" s="19">
        <v>2020</v>
      </c>
      <c r="F9" s="19">
        <v>-38.999999999999908</v>
      </c>
      <c r="G9" s="19">
        <v>21891.999999999989</v>
      </c>
      <c r="H9" s="17">
        <v>0.14461903891832631</v>
      </c>
      <c r="I9" s="20">
        <v>20769.6528</v>
      </c>
      <c r="J9" s="17">
        <v>0.36687374383336369</v>
      </c>
      <c r="K9" s="17">
        <v>2.5945550886168449E-2</v>
      </c>
      <c r="L9" s="17">
        <v>19.961182188927459</v>
      </c>
      <c r="M9" s="22">
        <v>30.8</v>
      </c>
      <c r="N9" s="17">
        <v>2.7407272062853838E-3</v>
      </c>
      <c r="O9" s="17">
        <v>9.5925452219988597E-4</v>
      </c>
      <c r="P9" s="17">
        <v>4.4765211035994859E-2</v>
      </c>
      <c r="Q9" s="17">
        <v>3.1927188013886352</v>
      </c>
      <c r="R9" s="17">
        <v>3.848124429015165</v>
      </c>
      <c r="S9" s="17">
        <v>94.431707217248274</v>
      </c>
      <c r="T9" s="17">
        <v>1.004933308971312E-3</v>
      </c>
      <c r="U9" s="17">
        <v>4.7368901881966012E-2</v>
      </c>
      <c r="V9" s="17">
        <v>125.0623010670564</v>
      </c>
    </row>
    <row r="10" spans="3:22" x14ac:dyDescent="0.25">
      <c r="C10" s="18" t="s">
        <v>20</v>
      </c>
      <c r="D10" s="19" t="s">
        <v>67</v>
      </c>
      <c r="E10" s="19">
        <v>2019</v>
      </c>
      <c r="F10" s="1">
        <v>300</v>
      </c>
      <c r="G10" s="1">
        <v>74274</v>
      </c>
      <c r="H10" s="5">
        <v>0.24361149258152251</v>
      </c>
      <c r="I10" s="6">
        <v>32737.93492</v>
      </c>
      <c r="J10" s="5">
        <v>1.5187077577618009</v>
      </c>
      <c r="K10" s="5">
        <v>6.2767590273850843E-2</v>
      </c>
      <c r="L10" s="5">
        <v>67.475274421466466</v>
      </c>
      <c r="M10" s="21">
        <v>26.7</v>
      </c>
      <c r="N10" s="5">
        <v>2.0599402213425828E-3</v>
      </c>
      <c r="O10" s="5">
        <v>1.3598298193176559E-3</v>
      </c>
      <c r="P10" s="5">
        <v>2.3965317607776591E-3</v>
      </c>
      <c r="Q10" s="5">
        <v>1.292511511430649E-3</v>
      </c>
      <c r="R10" s="5">
        <v>6.4760212187306418E-2</v>
      </c>
      <c r="S10" s="5">
        <v>2.5293452150146729</v>
      </c>
      <c r="T10" s="5">
        <v>2.4234590839324581E-4</v>
      </c>
      <c r="U10" s="5">
        <v>7.2340253655384115E-2</v>
      </c>
      <c r="V10" s="5">
        <v>77.736174661119634</v>
      </c>
    </row>
    <row r="12" spans="3:22" x14ac:dyDescent="0.25">
      <c r="C12" s="10" t="s">
        <v>44</v>
      </c>
      <c r="D12" s="1" t="s">
        <v>45</v>
      </c>
      <c r="E12" s="1">
        <v>2019</v>
      </c>
      <c r="F12" s="1">
        <v>-400</v>
      </c>
      <c r="G12" s="1">
        <v>48561</v>
      </c>
      <c r="H12" s="5">
        <v>0.13216367043512281</v>
      </c>
      <c r="I12" s="6">
        <v>22502.496999999999</v>
      </c>
      <c r="J12" s="5">
        <v>0.27060810115112938</v>
      </c>
      <c r="K12" s="5">
        <v>1.383826527460307E-2</v>
      </c>
      <c r="L12" s="5">
        <v>29.993051069376651</v>
      </c>
      <c r="M12" s="5">
        <v>30.14</v>
      </c>
      <c r="N12" s="5">
        <v>2.1622289491567159E-3</v>
      </c>
      <c r="O12" s="5">
        <v>2.4917114556948891E-3</v>
      </c>
      <c r="P12" s="5">
        <v>1.190667408002305E-2</v>
      </c>
      <c r="Q12" s="5">
        <v>0.25711991103972193</v>
      </c>
      <c r="R12" s="5">
        <v>1.9074271534770699</v>
      </c>
      <c r="S12" s="5">
        <v>203.3529541525092</v>
      </c>
      <c r="T12" s="5">
        <v>3.9126047651407418E-4</v>
      </c>
      <c r="U12" s="5">
        <v>4.1473610510491948E-2</v>
      </c>
      <c r="V12" s="5">
        <v>214.15723321986769</v>
      </c>
    </row>
    <row r="13" spans="3:22" x14ac:dyDescent="0.25">
      <c r="C13" s="1" t="s">
        <v>44</v>
      </c>
      <c r="D13" s="1" t="s">
        <v>47</v>
      </c>
      <c r="E13" s="1">
        <v>2013</v>
      </c>
      <c r="F13" s="1">
        <v>-306</v>
      </c>
      <c r="G13" s="1">
        <v>60292</v>
      </c>
      <c r="H13" s="5">
        <v>0.17304119949578717</v>
      </c>
      <c r="I13" s="6">
        <v>17405.8</v>
      </c>
      <c r="J13" s="5">
        <v>0.43737643468453524</v>
      </c>
      <c r="K13" s="5">
        <v>1.7249386319909771E-2</v>
      </c>
      <c r="L13" s="5">
        <v>14.787407947986466</v>
      </c>
      <c r="M13" s="5">
        <v>23.1</v>
      </c>
      <c r="N13" s="5">
        <v>1.7415245803755058E-3</v>
      </c>
      <c r="O13" s="5">
        <v>2.404962515756651E-3</v>
      </c>
      <c r="P13" s="5">
        <v>1.0727791415113116E-2</v>
      </c>
      <c r="Q13" s="5">
        <v>4.2005844888210708</v>
      </c>
      <c r="R13" s="5">
        <v>1.1195515159556824</v>
      </c>
      <c r="S13" s="5">
        <v>67.111490745040797</v>
      </c>
      <c r="T13" s="5">
        <v>7.1831879990644969E-4</v>
      </c>
      <c r="U13" s="5">
        <v>4.6291381941219401E-2</v>
      </c>
      <c r="V13" s="5">
        <v>45.439470782800392</v>
      </c>
    </row>
    <row r="14" spans="3:22" x14ac:dyDescent="0.25">
      <c r="C14" s="1" t="s">
        <v>44</v>
      </c>
      <c r="D14" s="1" t="s">
        <v>52</v>
      </c>
      <c r="E14" s="1" t="s">
        <v>51</v>
      </c>
      <c r="F14" s="1">
        <v>-314</v>
      </c>
      <c r="G14" s="1">
        <v>57281</v>
      </c>
      <c r="H14" s="5">
        <v>0.1420715420471011</v>
      </c>
      <c r="I14" s="6">
        <v>19503.478650000001</v>
      </c>
      <c r="J14" s="5">
        <v>0.85137654719715072</v>
      </c>
      <c r="K14" s="5">
        <v>1.878458825788655E-2</v>
      </c>
      <c r="L14" s="5">
        <v>41.6940077879227</v>
      </c>
      <c r="M14" s="5">
        <v>29.18</v>
      </c>
      <c r="N14" s="5">
        <v>2.9852830781585322E-3</v>
      </c>
      <c r="O14" s="5">
        <v>2.758331733035376E-3</v>
      </c>
      <c r="P14" s="5">
        <v>4.1951083256227973E-3</v>
      </c>
      <c r="Q14" s="5">
        <v>0.1398369441874257</v>
      </c>
      <c r="R14" s="5">
        <v>0.27997800317731869</v>
      </c>
      <c r="S14" s="5">
        <v>3.1786435816413769</v>
      </c>
      <c r="T14" s="5">
        <v>2.9678252823798367E-4</v>
      </c>
      <c r="U14" s="5">
        <v>5.1744906688081557E-2</v>
      </c>
      <c r="V14" s="5">
        <v>144.23140084757591</v>
      </c>
    </row>
    <row r="15" spans="3:22" x14ac:dyDescent="0.25">
      <c r="C15" s="14" t="s">
        <v>44</v>
      </c>
      <c r="D15" s="14" t="s">
        <v>55</v>
      </c>
      <c r="E15" s="14">
        <v>2013</v>
      </c>
      <c r="F15" s="1">
        <v>-277</v>
      </c>
      <c r="G15" s="1">
        <v>39542</v>
      </c>
      <c r="H15" s="7">
        <v>0.3221131960952911</v>
      </c>
      <c r="I15" s="6">
        <v>36253</v>
      </c>
      <c r="J15" s="5">
        <v>0.55500480501744975</v>
      </c>
      <c r="K15" s="5">
        <v>2.3822770724798947E-2</v>
      </c>
      <c r="L15" s="5">
        <v>29.325299681351474</v>
      </c>
      <c r="M15" s="5">
        <v>29.9</v>
      </c>
      <c r="N15" s="5">
        <v>3.4140913459106774E-3</v>
      </c>
      <c r="O15" s="5">
        <v>1.5426634970411208E-3</v>
      </c>
      <c r="P15" s="5">
        <v>8.8260583683172321E-3</v>
      </c>
      <c r="Q15" s="5">
        <v>0.48712761114764047</v>
      </c>
      <c r="R15" s="5">
        <v>0.29093697840271104</v>
      </c>
      <c r="S15" s="5">
        <v>6.6991300389459312</v>
      </c>
      <c r="T15" s="5">
        <v>3.5405391735369985E-4</v>
      </c>
      <c r="U15" s="5">
        <v>5.8469475494411005E-2</v>
      </c>
      <c r="V15" s="5">
        <v>1234.7960851752566</v>
      </c>
    </row>
    <row r="16" spans="3:22" x14ac:dyDescent="0.25">
      <c r="C16" s="15" t="s">
        <v>44</v>
      </c>
      <c r="D16" s="1" t="s">
        <v>56</v>
      </c>
      <c r="E16" s="1">
        <v>2019</v>
      </c>
      <c r="F16" s="1">
        <v>1530</v>
      </c>
      <c r="G16" s="1">
        <v>335525</v>
      </c>
      <c r="H16" s="5">
        <v>0.25185306609045527</v>
      </c>
      <c r="I16" s="6">
        <v>55433.3</v>
      </c>
      <c r="J16" s="5">
        <v>1.1603776171671263</v>
      </c>
      <c r="K16" s="5">
        <v>6.8927799716861637E-2</v>
      </c>
      <c r="L16" s="5">
        <v>51.78221771850086</v>
      </c>
      <c r="M16" s="1">
        <v>21.2</v>
      </c>
      <c r="N16" s="5">
        <v>5.1560986513672603E-4</v>
      </c>
      <c r="O16" s="5">
        <v>1.6213396915282022E-3</v>
      </c>
      <c r="P16" s="5">
        <v>1.4365546531555026E-3</v>
      </c>
      <c r="Q16" s="5">
        <v>6.3998211757693171E-2</v>
      </c>
      <c r="R16" s="5">
        <v>0.21880596080768944</v>
      </c>
      <c r="S16" s="5">
        <v>6.1396995752924521</v>
      </c>
      <c r="T16" s="5">
        <v>2.1756948066463006E-4</v>
      </c>
      <c r="U16" s="5">
        <v>5.0306236495045079E-2</v>
      </c>
      <c r="V16" s="5">
        <v>312.14863482601891</v>
      </c>
    </row>
    <row r="17" spans="3:22" x14ac:dyDescent="0.25">
      <c r="C17" s="15" t="s">
        <v>44</v>
      </c>
      <c r="D17" s="1" t="s">
        <v>58</v>
      </c>
      <c r="E17" s="1" t="s">
        <v>74</v>
      </c>
      <c r="F17" s="1">
        <v>-2905</v>
      </c>
      <c r="G17" s="1">
        <v>737031</v>
      </c>
      <c r="H17" s="5">
        <v>0.14464656167786702</v>
      </c>
      <c r="I17" s="6">
        <v>23914</v>
      </c>
      <c r="J17" s="5">
        <v>0.25728090134607634</v>
      </c>
      <c r="K17" s="5">
        <v>4.318678590181417E-3</v>
      </c>
      <c r="L17" s="5">
        <v>4.5855167557402607</v>
      </c>
      <c r="M17" s="17">
        <v>19.899999999999999</v>
      </c>
      <c r="N17" s="5">
        <v>5.8884904434141846E-4</v>
      </c>
      <c r="O17" s="5">
        <v>3.3173638557943965E-3</v>
      </c>
      <c r="P17" s="17">
        <f>700/G17</f>
        <v>9.4975652313132011E-4</v>
      </c>
      <c r="Q17" s="5">
        <v>2.932983822932821E-2</v>
      </c>
      <c r="R17" s="5">
        <v>3.6260347258120759E-2</v>
      </c>
      <c r="S17" s="17">
        <f>486980/G17</f>
        <v>0.66073204519212891</v>
      </c>
      <c r="T17" s="5">
        <v>1.1397078277575842E-4</v>
      </c>
      <c r="U17" s="5">
        <v>2.4609548309365549E-2</v>
      </c>
      <c r="V17" s="5">
        <v>44.398530726658713</v>
      </c>
    </row>
    <row r="19" spans="3:22" x14ac:dyDescent="0.25">
      <c r="C19" s="1" t="s">
        <v>68</v>
      </c>
      <c r="D19" s="1" t="s">
        <v>49</v>
      </c>
      <c r="E19" s="1">
        <v>2020</v>
      </c>
      <c r="F19" s="1">
        <v>-151.99999999999989</v>
      </c>
      <c r="G19" s="1">
        <v>85939</v>
      </c>
      <c r="H19" s="7">
        <v>0.15749543280699099</v>
      </c>
      <c r="I19" s="6">
        <v>24720.091919999999</v>
      </c>
      <c r="J19" s="7">
        <v>0.81039690943576237</v>
      </c>
      <c r="K19" s="7">
        <v>1.8396769801836171E-2</v>
      </c>
      <c r="L19" s="7">
        <v>32.194688077822633</v>
      </c>
      <c r="M19" s="7">
        <v>28.7</v>
      </c>
      <c r="N19" s="7">
        <v>6.539522219248496E-3</v>
      </c>
      <c r="O19" s="7">
        <v>2.5715914776760149E-3</v>
      </c>
      <c r="P19" s="7">
        <v>1.0555161219004169E-2</v>
      </c>
      <c r="Q19" s="7">
        <v>1.1495013905211819</v>
      </c>
      <c r="R19" s="7">
        <v>0.66520904362396571</v>
      </c>
      <c r="S19" s="7">
        <v>22.581482595794672</v>
      </c>
      <c r="T19" s="7">
        <v>7.4471427407812321E-4</v>
      </c>
      <c r="U19" s="7">
        <v>6.0112405310743661E-2</v>
      </c>
      <c r="V19" s="7">
        <v>153.74505778284589</v>
      </c>
    </row>
    <row r="20" spans="3:22" x14ac:dyDescent="0.25">
      <c r="C20" s="1" t="s">
        <v>68</v>
      </c>
      <c r="D20" s="1" t="s">
        <v>50</v>
      </c>
      <c r="E20" s="1">
        <v>2020</v>
      </c>
      <c r="F20" s="1">
        <v>-449.99999999999989</v>
      </c>
      <c r="G20" s="1">
        <v>44386</v>
      </c>
      <c r="H20" s="7">
        <v>0.11616275402153831</v>
      </c>
      <c r="I20" s="6">
        <v>21819.183840000002</v>
      </c>
      <c r="J20" s="7">
        <v>0.43312530978236369</v>
      </c>
      <c r="K20" s="7">
        <v>3.4515387734871332E-2</v>
      </c>
      <c r="L20" s="7">
        <v>23.330135132699489</v>
      </c>
      <c r="M20" s="7">
        <v>29.9</v>
      </c>
      <c r="N20" s="7">
        <v>3.807506871536046E-3</v>
      </c>
      <c r="O20" s="7">
        <v>2.343081151714495E-3</v>
      </c>
      <c r="P20" s="7">
        <v>1.4168882079935099E-2</v>
      </c>
      <c r="Q20" s="7">
        <v>2.863042400756993</v>
      </c>
      <c r="R20" s="7">
        <v>0.49934596494390132</v>
      </c>
      <c r="S20" s="7">
        <v>56.510477592033467</v>
      </c>
      <c r="T20" s="7">
        <v>1.622133105033115E-3</v>
      </c>
      <c r="U20" s="7">
        <v>4.9587707835804067E-2</v>
      </c>
      <c r="V20" s="7">
        <v>33.696300743477607</v>
      </c>
    </row>
    <row r="21" spans="3:22" x14ac:dyDescent="0.25">
      <c r="C21" s="1" t="s">
        <v>68</v>
      </c>
      <c r="D21" s="1" t="s">
        <v>65</v>
      </c>
      <c r="E21" s="1" t="s">
        <v>46</v>
      </c>
      <c r="F21" s="1">
        <v>-1897</v>
      </c>
      <c r="G21" s="1">
        <v>447387</v>
      </c>
      <c r="H21" s="7">
        <v>0.24330836613491227</v>
      </c>
      <c r="I21" s="6">
        <v>25219.131849999998</v>
      </c>
      <c r="J21" s="7">
        <v>0.89471419598691959</v>
      </c>
      <c r="K21" s="7">
        <v>2.7714260807757043E-2</v>
      </c>
      <c r="L21" s="7">
        <v>97.734390398134039</v>
      </c>
      <c r="M21" s="7">
        <v>30.6</v>
      </c>
      <c r="N21" s="7">
        <v>1.2517127229892688E-3</v>
      </c>
      <c r="O21" s="7">
        <v>1.3455911772134639E-3</v>
      </c>
      <c r="P21" s="7">
        <v>1.6786361695802516E-3</v>
      </c>
      <c r="Q21" s="7">
        <v>9.9645273555109999E-3</v>
      </c>
      <c r="R21" s="7">
        <v>0.13614680355039371</v>
      </c>
      <c r="S21" s="7">
        <v>1.272602612503269</v>
      </c>
      <c r="T21" s="7">
        <v>6.482083744051571E-4</v>
      </c>
      <c r="U21" s="7">
        <v>3.6592480335816642E-2</v>
      </c>
      <c r="V21" s="7">
        <v>230.88501684045355</v>
      </c>
    </row>
    <row r="22" spans="3:22" x14ac:dyDescent="0.25">
      <c r="C22" s="1" t="s">
        <v>68</v>
      </c>
      <c r="D22" s="1" t="s">
        <v>66</v>
      </c>
      <c r="E22" s="1">
        <v>2012</v>
      </c>
      <c r="F22" s="1">
        <v>-47</v>
      </c>
      <c r="G22" s="1">
        <v>40333</v>
      </c>
      <c r="H22" s="7">
        <v>0.11754642600352069</v>
      </c>
      <c r="I22" s="6">
        <v>19539.2</v>
      </c>
      <c r="J22" s="7">
        <v>0.35174794833015149</v>
      </c>
      <c r="K22" s="7">
        <v>1.0611657947586344E-2</v>
      </c>
      <c r="L22" s="7">
        <v>5.3734534996156995</v>
      </c>
      <c r="M22" s="7">
        <v>27.2</v>
      </c>
      <c r="N22" s="7">
        <v>3.0991991669352638E-3</v>
      </c>
      <c r="O22" s="7">
        <v>1.2892668534450699E-3</v>
      </c>
      <c r="P22" s="7">
        <v>1.0331490342895395E-2</v>
      </c>
      <c r="Q22" s="7">
        <v>2.2278531227530807</v>
      </c>
      <c r="R22" s="7">
        <v>0.93820940668931152</v>
      </c>
      <c r="S22" s="7">
        <v>82.169960082314731</v>
      </c>
      <c r="T22" s="7">
        <v>7.9339498673542752E-4</v>
      </c>
      <c r="U22" s="7">
        <v>2.3206803362011256E-2</v>
      </c>
      <c r="V22" s="7">
        <v>101.40950586368483</v>
      </c>
    </row>
    <row r="23" spans="3:22" x14ac:dyDescent="0.25">
      <c r="C23" s="1" t="s">
        <v>68</v>
      </c>
      <c r="D23" s="1" t="s">
        <v>69</v>
      </c>
      <c r="E23" s="1">
        <v>2020</v>
      </c>
      <c r="F23" s="1">
        <v>3578</v>
      </c>
      <c r="G23" s="1">
        <v>47423</v>
      </c>
      <c r="H23" s="7">
        <v>0.34242877928431353</v>
      </c>
      <c r="I23" s="6">
        <v>37980</v>
      </c>
      <c r="J23" s="7">
        <v>0.54330177340109231</v>
      </c>
      <c r="K23" s="7">
        <v>2.3722666216814625E-2</v>
      </c>
      <c r="L23" s="7">
        <v>53.024439617906921</v>
      </c>
      <c r="M23" s="7">
        <v>38.1</v>
      </c>
      <c r="N23" s="7">
        <v>3.6901925226156085E-3</v>
      </c>
      <c r="O23" s="7">
        <v>1.1176011639921558E-3</v>
      </c>
      <c r="P23" s="7">
        <v>1.201526685363642E-2</v>
      </c>
      <c r="Q23" s="7">
        <v>0.35423739535668347</v>
      </c>
      <c r="R23" s="7">
        <v>2.7574299390591066</v>
      </c>
      <c r="S23" s="7">
        <v>140.13062016321194</v>
      </c>
      <c r="T23" s="7">
        <v>8.8564620542774602E-4</v>
      </c>
      <c r="U23" s="7">
        <v>5.6723530776205636E-2</v>
      </c>
      <c r="V23" s="7">
        <v>873.40777892583776</v>
      </c>
    </row>
    <row r="24" spans="3:22" x14ac:dyDescent="0.25">
      <c r="C24" s="1" t="s">
        <v>68</v>
      </c>
      <c r="D24" s="1" t="s">
        <v>70</v>
      </c>
      <c r="E24" s="1">
        <v>2021</v>
      </c>
      <c r="F24" s="1">
        <v>1763</v>
      </c>
      <c r="G24" s="1">
        <v>212839</v>
      </c>
      <c r="H24" s="5">
        <v>0.13402618880938175</v>
      </c>
      <c r="I24" s="6">
        <v>23354.08466</v>
      </c>
      <c r="J24" s="5">
        <v>0.66409633572794458</v>
      </c>
      <c r="K24" s="5">
        <v>0.11628507933226523</v>
      </c>
      <c r="L24" s="5">
        <v>101.42730103688706</v>
      </c>
      <c r="M24" s="5">
        <v>38.700000000000003</v>
      </c>
      <c r="N24" s="5">
        <v>2.2129402975958352E-3</v>
      </c>
      <c r="O24" s="5">
        <v>1.3343419204187201E-3</v>
      </c>
      <c r="P24" s="5">
        <v>4.5414609164673766E-3</v>
      </c>
      <c r="Q24" s="5">
        <v>0.87642302397586913</v>
      </c>
      <c r="R24" s="5">
        <v>0.41760062770450901</v>
      </c>
      <c r="S24" s="5">
        <v>16.504679212456363</v>
      </c>
      <c r="T24" s="5">
        <v>1.9733225583657132E-4</v>
      </c>
      <c r="U24" s="5">
        <v>4.0608159218940135E-2</v>
      </c>
      <c r="V24" s="5">
        <v>196.87771655772673</v>
      </c>
    </row>
    <row r="25" spans="3:22" x14ac:dyDescent="0.25">
      <c r="C25" s="1" t="s">
        <v>68</v>
      </c>
      <c r="D25" s="1" t="s">
        <v>71</v>
      </c>
      <c r="E25" s="1">
        <v>2021</v>
      </c>
      <c r="F25" s="1">
        <v>-43</v>
      </c>
      <c r="G25" s="1">
        <v>115048</v>
      </c>
      <c r="H25" s="5">
        <v>0.16380119602252974</v>
      </c>
      <c r="I25" s="6">
        <v>25688.450580000001</v>
      </c>
      <c r="J25" s="5">
        <v>1.2728165635213129</v>
      </c>
      <c r="K25" s="5">
        <v>0.25154718030734996</v>
      </c>
      <c r="L25" s="5">
        <v>123.63113805385579</v>
      </c>
      <c r="M25" s="5">
        <v>42.7</v>
      </c>
      <c r="N25" s="5">
        <v>2.6684514289687781E-3</v>
      </c>
      <c r="O25" s="5">
        <v>5.3369028579375562E-3</v>
      </c>
      <c r="P25" s="5">
        <v>3.4689868576594121E-3</v>
      </c>
      <c r="Q25" s="5">
        <v>0.11611675126903553</v>
      </c>
      <c r="R25" s="5">
        <v>5.9559488213615182E-2</v>
      </c>
      <c r="S25" s="5">
        <v>3.6999218004658925</v>
      </c>
      <c r="T25" s="5">
        <v>2.1730060496488423E-4</v>
      </c>
      <c r="U25" s="5">
        <v>5.0326820109867186E-2</v>
      </c>
      <c r="V25" s="5">
        <v>107.78377544607469</v>
      </c>
    </row>
    <row r="26" spans="3:22" x14ac:dyDescent="0.25">
      <c r="C26" s="1" t="s">
        <v>68</v>
      </c>
      <c r="D26" s="1" t="s">
        <v>72</v>
      </c>
      <c r="E26" s="1">
        <v>2020</v>
      </c>
      <c r="F26" s="1">
        <v>-194</v>
      </c>
      <c r="G26" s="1">
        <v>236912</v>
      </c>
      <c r="H26" s="5">
        <v>0.22602907408658068</v>
      </c>
      <c r="I26" s="6">
        <v>34942.071599999996</v>
      </c>
      <c r="J26" s="5">
        <v>0.99471533734044704</v>
      </c>
      <c r="K26" s="5">
        <v>3.4392517052745326E-2</v>
      </c>
      <c r="L26" s="5">
        <v>49.184704711622878</v>
      </c>
      <c r="M26" s="5">
        <v>23.7</v>
      </c>
      <c r="N26" s="5">
        <v>1.7052745323157966E-3</v>
      </c>
      <c r="O26" s="5">
        <v>3.8664145336665093E-3</v>
      </c>
      <c r="P26" s="5">
        <v>1.9935672317147298E-3</v>
      </c>
      <c r="Q26" s="5">
        <v>3.7435841156209904E-2</v>
      </c>
      <c r="R26" s="5">
        <v>0.29477189842641993</v>
      </c>
      <c r="S26" s="5">
        <v>7.9265926504356052</v>
      </c>
      <c r="T26" s="5">
        <v>7.5977578172485983E-5</v>
      </c>
      <c r="U26" s="5">
        <v>5.778094820017559E-2</v>
      </c>
      <c r="V26" s="5">
        <v>286.70030183089074</v>
      </c>
    </row>
    <row r="27" spans="3:22" x14ac:dyDescent="0.25">
      <c r="C27" s="1" t="s">
        <v>68</v>
      </c>
      <c r="D27" s="1" t="s">
        <v>73</v>
      </c>
      <c r="E27" s="1">
        <v>2018</v>
      </c>
      <c r="F27" s="1">
        <v>-136</v>
      </c>
      <c r="G27" s="1">
        <v>8315</v>
      </c>
      <c r="H27" s="5">
        <v>0.17714972940469031</v>
      </c>
      <c r="I27" s="5">
        <v>20566.364119999998</v>
      </c>
      <c r="J27" s="5">
        <v>0.69592303066746852</v>
      </c>
      <c r="K27" s="5">
        <v>1.7919422730006015E-2</v>
      </c>
      <c r="L27" s="5">
        <v>49.556223692122671</v>
      </c>
      <c r="M27" s="5">
        <v>19.8</v>
      </c>
      <c r="N27" s="5">
        <v>2.1647624774503911E-3</v>
      </c>
      <c r="O27" s="5">
        <v>8.4185207456404084E-4</v>
      </c>
      <c r="P27" s="5">
        <v>1.8989777510523151E-2</v>
      </c>
      <c r="Q27" s="5">
        <v>1.2476247745039086</v>
      </c>
      <c r="R27" s="5">
        <v>0.56698376428141917</v>
      </c>
      <c r="S27" s="5">
        <v>22.949180844257366</v>
      </c>
      <c r="T27" s="5">
        <v>1.2026458208057728E-3</v>
      </c>
      <c r="U27" s="5">
        <v>7.4323511725796751E-2</v>
      </c>
      <c r="V27" s="5">
        <v>29.9954811785929</v>
      </c>
    </row>
    <row r="32" spans="3:22" x14ac:dyDescent="0.25">
      <c r="C32" s="3" t="s">
        <v>19</v>
      </c>
      <c r="D32" s="3" t="s">
        <v>17</v>
      </c>
      <c r="E32" s="3" t="s">
        <v>18</v>
      </c>
      <c r="F32" s="2" t="s">
        <v>0</v>
      </c>
      <c r="G32" s="2" t="s">
        <v>1</v>
      </c>
      <c r="H32" s="2" t="s">
        <v>2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9</v>
      </c>
      <c r="P32" s="2" t="s">
        <v>10</v>
      </c>
      <c r="Q32" s="2" t="s">
        <v>11</v>
      </c>
      <c r="R32" s="2" t="s">
        <v>12</v>
      </c>
      <c r="S32" s="2" t="s">
        <v>13</v>
      </c>
      <c r="T32" s="2" t="s">
        <v>14</v>
      </c>
      <c r="U32" s="2" t="s">
        <v>15</v>
      </c>
      <c r="V32" s="2" t="s">
        <v>16</v>
      </c>
    </row>
    <row r="33" spans="3:22" x14ac:dyDescent="0.25">
      <c r="C33" s="4" t="s">
        <v>20</v>
      </c>
      <c r="D33" s="4" t="s">
        <v>20</v>
      </c>
      <c r="F33">
        <f>AVERAGE(F5:F10)</f>
        <v>222.66666666666666</v>
      </c>
      <c r="G33">
        <f t="shared" ref="G33:V33" si="0">AVERAGE(G5:G10)</f>
        <v>47598.666666666664</v>
      </c>
      <c r="H33">
        <f t="shared" si="0"/>
        <v>0.18858558015524554</v>
      </c>
      <c r="I33">
        <f t="shared" si="0"/>
        <v>25506.269858333329</v>
      </c>
      <c r="J33">
        <f t="shared" si="0"/>
        <v>1.0212127130170499</v>
      </c>
      <c r="K33">
        <f t="shared" si="0"/>
        <v>3.8292448352634775E-2</v>
      </c>
      <c r="L33">
        <f t="shared" si="0"/>
        <v>44.725277082831006</v>
      </c>
      <c r="M33">
        <f t="shared" si="0"/>
        <v>32.125</v>
      </c>
      <c r="N33">
        <f t="shared" si="0"/>
        <v>3.0710540947930698E-3</v>
      </c>
      <c r="O33">
        <f t="shared" si="0"/>
        <v>3.7785607014232127E-3</v>
      </c>
      <c r="P33">
        <f t="shared" si="0"/>
        <v>1.6102930152730791E-2</v>
      </c>
      <c r="Q33">
        <f t="shared" si="0"/>
        <v>13.117679747008509</v>
      </c>
      <c r="R33">
        <f t="shared" si="0"/>
        <v>1.4393564703309181</v>
      </c>
      <c r="S33">
        <f t="shared" si="0"/>
        <v>56.984854396886846</v>
      </c>
      <c r="T33">
        <f t="shared" si="0"/>
        <v>7.1213374910851621E-4</v>
      </c>
      <c r="U33">
        <f t="shared" si="0"/>
        <v>5.9549199160775779E-2</v>
      </c>
      <c r="V33">
        <f t="shared" si="0"/>
        <v>160.96786199929088</v>
      </c>
    </row>
    <row r="34" spans="3:22" x14ac:dyDescent="0.25">
      <c r="C34" s="10" t="s">
        <v>44</v>
      </c>
      <c r="D34" s="10" t="s">
        <v>44</v>
      </c>
      <c r="F34" s="1">
        <f>AVERAGE(F12:F17)</f>
        <v>-445.33333333333331</v>
      </c>
      <c r="G34" s="1">
        <f t="shared" ref="G34:V34" si="1">AVERAGE(G12:G17)</f>
        <v>213038.66666666666</v>
      </c>
      <c r="H34" s="1">
        <f t="shared" si="1"/>
        <v>0.19431487264027072</v>
      </c>
      <c r="I34" s="1">
        <f t="shared" si="1"/>
        <v>29168.679275000002</v>
      </c>
      <c r="J34" s="1">
        <f t="shared" si="1"/>
        <v>0.5886707344272446</v>
      </c>
      <c r="K34" s="1">
        <f t="shared" si="1"/>
        <v>2.4490248147373567E-2</v>
      </c>
      <c r="L34" s="1">
        <f t="shared" si="1"/>
        <v>28.694583493479737</v>
      </c>
      <c r="M34" s="1">
        <f t="shared" si="1"/>
        <v>25.569999999999997</v>
      </c>
      <c r="N34" s="1">
        <f t="shared" si="1"/>
        <v>1.9012644771799292E-3</v>
      </c>
      <c r="O34" s="1">
        <f t="shared" si="1"/>
        <v>2.3560621248084391E-3</v>
      </c>
      <c r="P34" s="1">
        <f t="shared" si="1"/>
        <v>6.340323894227169E-3</v>
      </c>
      <c r="Q34" s="1">
        <f t="shared" si="1"/>
        <v>0.86299950086381338</v>
      </c>
      <c r="R34" s="1">
        <f t="shared" si="1"/>
        <v>0.64215999317976546</v>
      </c>
      <c r="S34" s="1">
        <f t="shared" si="1"/>
        <v>47.857108356436981</v>
      </c>
      <c r="T34" s="1">
        <f t="shared" si="1"/>
        <v>3.4865933090876596E-4</v>
      </c>
      <c r="U34" s="1">
        <f t="shared" si="1"/>
        <v>4.5482526573102422E-2</v>
      </c>
      <c r="V34" s="1">
        <f t="shared" si="1"/>
        <v>332.52855926302971</v>
      </c>
    </row>
    <row r="35" spans="3:22" x14ac:dyDescent="0.25">
      <c r="C35" s="1" t="s">
        <v>68</v>
      </c>
      <c r="D35" s="1" t="s">
        <v>68</v>
      </c>
      <c r="F35">
        <f>AVERAGE(F19:F27)</f>
        <v>269.11111111111109</v>
      </c>
      <c r="G35">
        <f t="shared" ref="G35:V35" si="2">AVERAGE(G19:G27)</f>
        <v>137620.22222222222</v>
      </c>
      <c r="H35">
        <f t="shared" si="2"/>
        <v>0.18643866073049534</v>
      </c>
      <c r="I35">
        <f t="shared" si="2"/>
        <v>25980.953174444447</v>
      </c>
      <c r="J35">
        <f t="shared" si="2"/>
        <v>0.74009304491038475</v>
      </c>
      <c r="K35">
        <f t="shared" si="2"/>
        <v>5.9456104659025781E-2</v>
      </c>
      <c r="L35">
        <f t="shared" si="2"/>
        <v>59.495163802296346</v>
      </c>
      <c r="M35">
        <f t="shared" si="2"/>
        <v>31.044444444444441</v>
      </c>
      <c r="N35">
        <f t="shared" si="2"/>
        <v>3.0155069155172764E-3</v>
      </c>
      <c r="O35">
        <f t="shared" si="2"/>
        <v>2.2274048011808917E-3</v>
      </c>
      <c r="P35">
        <f t="shared" si="2"/>
        <v>8.6381365757128917E-3</v>
      </c>
      <c r="Q35">
        <f t="shared" si="2"/>
        <v>0.98691102529427488</v>
      </c>
      <c r="R35">
        <f t="shared" si="2"/>
        <v>0.70391743738807144</v>
      </c>
      <c r="S35">
        <f t="shared" si="2"/>
        <v>39.305057505941477</v>
      </c>
      <c r="T35">
        <f t="shared" si="2"/>
        <v>7.0970591171769801E-4</v>
      </c>
      <c r="U35">
        <f t="shared" si="2"/>
        <v>4.9918040763928993E-2</v>
      </c>
      <c r="V35">
        <f t="shared" si="2"/>
        <v>223.83343724106496</v>
      </c>
    </row>
    <row r="36" spans="3:22" x14ac:dyDescent="0.25">
      <c r="E36" s="1" t="s">
        <v>75</v>
      </c>
      <c r="F36">
        <f>MAX(F33:F35)</f>
        <v>269.11111111111109</v>
      </c>
      <c r="G36">
        <f t="shared" ref="G36:V36" si="3">MAX(G33:G35)</f>
        <v>213038.66666666666</v>
      </c>
      <c r="H36">
        <f t="shared" si="3"/>
        <v>0.19431487264027072</v>
      </c>
      <c r="I36">
        <f t="shared" si="3"/>
        <v>29168.679275000002</v>
      </c>
      <c r="J36">
        <f t="shared" si="3"/>
        <v>1.0212127130170499</v>
      </c>
      <c r="K36">
        <f t="shared" si="3"/>
        <v>5.9456104659025781E-2</v>
      </c>
      <c r="L36">
        <f t="shared" si="3"/>
        <v>59.495163802296346</v>
      </c>
      <c r="M36">
        <f t="shared" si="3"/>
        <v>32.125</v>
      </c>
      <c r="N36">
        <f t="shared" si="3"/>
        <v>3.0710540947930698E-3</v>
      </c>
      <c r="O36">
        <f t="shared" si="3"/>
        <v>3.7785607014232127E-3</v>
      </c>
      <c r="P36">
        <f t="shared" si="3"/>
        <v>1.6102930152730791E-2</v>
      </c>
      <c r="Q36">
        <f t="shared" si="3"/>
        <v>13.117679747008509</v>
      </c>
      <c r="R36">
        <f t="shared" si="3"/>
        <v>1.4393564703309181</v>
      </c>
      <c r="S36">
        <f t="shared" si="3"/>
        <v>56.984854396886846</v>
      </c>
      <c r="T36">
        <f t="shared" si="3"/>
        <v>7.1213374910851621E-4</v>
      </c>
      <c r="U36">
        <f t="shared" si="3"/>
        <v>5.9549199160775779E-2</v>
      </c>
      <c r="V36">
        <f t="shared" si="3"/>
        <v>332.52855926302971</v>
      </c>
    </row>
    <row r="37" spans="3:22" x14ac:dyDescent="0.25">
      <c r="C37" s="3" t="s">
        <v>19</v>
      </c>
      <c r="E37" s="3"/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4" t="s">
        <v>20</v>
      </c>
      <c r="E38" s="4" t="s">
        <v>20</v>
      </c>
      <c r="F38" s="1">
        <f>F33/F$36</f>
        <v>0.82741535920726672</v>
      </c>
      <c r="G38" s="1">
        <f t="shared" ref="G38:V40" si="4">G33/G$36</f>
        <v>0.22342735903967353</v>
      </c>
      <c r="H38" s="1">
        <f t="shared" si="4"/>
        <v>0.97051541960130017</v>
      </c>
      <c r="I38" s="1">
        <f t="shared" si="4"/>
        <v>0.87444034122567682</v>
      </c>
      <c r="J38" s="1">
        <f t="shared" si="4"/>
        <v>1</v>
      </c>
      <c r="K38" s="1">
        <f t="shared" si="4"/>
        <v>0.64404569677475099</v>
      </c>
      <c r="L38" s="1">
        <f t="shared" si="4"/>
        <v>0.75174643154952936</v>
      </c>
      <c r="M38" s="1">
        <f t="shared" si="4"/>
        <v>1</v>
      </c>
      <c r="N38" s="1">
        <f t="shared" si="4"/>
        <v>1</v>
      </c>
      <c r="O38" s="1">
        <f t="shared" si="4"/>
        <v>1</v>
      </c>
      <c r="P38" s="1">
        <f t="shared" si="4"/>
        <v>1</v>
      </c>
      <c r="Q38" s="1">
        <f t="shared" si="4"/>
        <v>1</v>
      </c>
      <c r="R38" s="1">
        <f t="shared" si="4"/>
        <v>1</v>
      </c>
      <c r="S38" s="1">
        <f t="shared" si="4"/>
        <v>1</v>
      </c>
      <c r="T38" s="1">
        <f t="shared" si="4"/>
        <v>1</v>
      </c>
      <c r="U38" s="1">
        <f t="shared" si="4"/>
        <v>1</v>
      </c>
      <c r="V38" s="1">
        <f t="shared" si="4"/>
        <v>0.48407229248530648</v>
      </c>
    </row>
    <row r="39" spans="3:22" x14ac:dyDescent="0.25">
      <c r="C39" s="10" t="s">
        <v>44</v>
      </c>
      <c r="E39" s="10" t="s">
        <v>44</v>
      </c>
      <c r="F39" s="1">
        <f t="shared" ref="F39:U40" si="5">F34/F$36</f>
        <v>-1.6548307184145334</v>
      </c>
      <c r="G39" s="1">
        <f t="shared" si="5"/>
        <v>1</v>
      </c>
      <c r="H39" s="1">
        <f t="shared" si="5"/>
        <v>1</v>
      </c>
      <c r="I39" s="1">
        <f t="shared" si="5"/>
        <v>1</v>
      </c>
      <c r="J39" s="1">
        <f t="shared" si="5"/>
        <v>0.57644281835082911</v>
      </c>
      <c r="K39" s="1">
        <f t="shared" si="5"/>
        <v>0.41190468645435901</v>
      </c>
      <c r="L39" s="1">
        <f t="shared" si="5"/>
        <v>0.48230110919321828</v>
      </c>
      <c r="M39" s="1">
        <f t="shared" si="5"/>
        <v>0.79595330739299597</v>
      </c>
      <c r="N39" s="1">
        <f t="shared" si="5"/>
        <v>0.61909182270787644</v>
      </c>
      <c r="O39" s="1">
        <f t="shared" si="5"/>
        <v>0.62353427957926344</v>
      </c>
      <c r="P39" s="1">
        <f t="shared" si="5"/>
        <v>0.39373727850095375</v>
      </c>
      <c r="Q39" s="1">
        <f t="shared" si="5"/>
        <v>6.5789035676116478E-2</v>
      </c>
      <c r="R39" s="1">
        <f t="shared" si="5"/>
        <v>0.44614381941961079</v>
      </c>
      <c r="S39" s="1">
        <f t="shared" si="5"/>
        <v>0.8398215431616769</v>
      </c>
      <c r="T39" s="1">
        <f t="shared" si="5"/>
        <v>0.48959810056079317</v>
      </c>
      <c r="U39" s="1">
        <f t="shared" si="5"/>
        <v>0.76378065891877056</v>
      </c>
      <c r="V39" s="1">
        <f t="shared" si="4"/>
        <v>1</v>
      </c>
    </row>
    <row r="40" spans="3:22" x14ac:dyDescent="0.25">
      <c r="C40" s="1" t="s">
        <v>68</v>
      </c>
      <c r="E40" s="1" t="s">
        <v>68</v>
      </c>
      <c r="F40" s="1">
        <f t="shared" si="5"/>
        <v>1</v>
      </c>
      <c r="G40" s="1">
        <f t="shared" si="4"/>
        <v>0.64598706129508054</v>
      </c>
      <c r="H40" s="1">
        <f t="shared" si="4"/>
        <v>0.9594667572133998</v>
      </c>
      <c r="I40" s="1">
        <f t="shared" si="4"/>
        <v>0.89071407482999398</v>
      </c>
      <c r="J40" s="1">
        <f t="shared" si="4"/>
        <v>0.72471977236149854</v>
      </c>
      <c r="K40" s="1">
        <f t="shared" si="4"/>
        <v>1</v>
      </c>
      <c r="L40" s="1">
        <f t="shared" si="4"/>
        <v>1</v>
      </c>
      <c r="M40" s="1">
        <f t="shared" si="4"/>
        <v>0.96636402939904875</v>
      </c>
      <c r="N40" s="1">
        <f t="shared" si="4"/>
        <v>0.98191266660851961</v>
      </c>
      <c r="O40" s="1">
        <f t="shared" si="4"/>
        <v>0.58948498573595209</v>
      </c>
      <c r="P40" s="1">
        <f t="shared" si="4"/>
        <v>0.53643259293700696</v>
      </c>
      <c r="Q40" s="1">
        <f t="shared" si="4"/>
        <v>7.5235182160880265E-2</v>
      </c>
      <c r="R40" s="1">
        <f t="shared" si="4"/>
        <v>0.48905010808492488</v>
      </c>
      <c r="S40" s="1">
        <f t="shared" si="4"/>
        <v>0.68974568632202671</v>
      </c>
      <c r="T40" s="1">
        <f t="shared" si="4"/>
        <v>0.99659075645009454</v>
      </c>
      <c r="U40" s="1">
        <f t="shared" si="4"/>
        <v>0.8382655261098676</v>
      </c>
      <c r="V40" s="1">
        <f t="shared" si="4"/>
        <v>0.67312545345620367</v>
      </c>
    </row>
    <row r="97" spans="6:22" x14ac:dyDescent="0.25">
      <c r="F97" s="2" t="s">
        <v>0</v>
      </c>
      <c r="G97" s="2" t="s">
        <v>1</v>
      </c>
      <c r="H97" s="2" t="s">
        <v>2</v>
      </c>
      <c r="I97" s="2" t="s">
        <v>3</v>
      </c>
      <c r="J97" s="2" t="s">
        <v>4</v>
      </c>
      <c r="K97" s="2" t="s">
        <v>5</v>
      </c>
      <c r="L97" s="2" t="s">
        <v>6</v>
      </c>
      <c r="M97" s="2" t="s">
        <v>7</v>
      </c>
      <c r="N97" s="2" t="s">
        <v>8</v>
      </c>
      <c r="O97" s="2" t="s">
        <v>9</v>
      </c>
      <c r="P97" s="2" t="s">
        <v>10</v>
      </c>
      <c r="Q97" s="2" t="s">
        <v>11</v>
      </c>
      <c r="R97" s="2" t="s">
        <v>12</v>
      </c>
      <c r="S97" s="2" t="s">
        <v>13</v>
      </c>
      <c r="T97" s="2" t="s">
        <v>14</v>
      </c>
      <c r="U97" s="2" t="s">
        <v>15</v>
      </c>
      <c r="V97" s="2" t="s">
        <v>16</v>
      </c>
    </row>
    <row r="98" spans="6:22" x14ac:dyDescent="0.25">
      <c r="F98" s="1">
        <v>-151</v>
      </c>
      <c r="G98" s="1">
        <v>11226.999999999991</v>
      </c>
      <c r="H98" s="5">
        <v>0.24547964727888119</v>
      </c>
      <c r="I98" s="6">
        <v>38152.560480000007</v>
      </c>
      <c r="J98" s="5">
        <v>1.051928386924379</v>
      </c>
      <c r="K98" s="5">
        <v>5.005789614322613E-2</v>
      </c>
      <c r="L98" s="5">
        <v>26.825564115079711</v>
      </c>
      <c r="M98" s="21">
        <v>35.1</v>
      </c>
      <c r="N98" s="5">
        <v>5.1661173955642329E-3</v>
      </c>
      <c r="O98" s="5">
        <v>3.2956266144116729E-3</v>
      </c>
      <c r="P98" s="5">
        <v>2.5011133873697321E-2</v>
      </c>
      <c r="Q98" s="5">
        <v>0.12710430212879489</v>
      </c>
      <c r="R98" s="5">
        <v>0.36109379175202633</v>
      </c>
      <c r="S98" s="5">
        <v>7.495136403313432</v>
      </c>
      <c r="T98" s="5">
        <v>1.78141979157388E-3</v>
      </c>
      <c r="U98" s="5">
        <v>8.2479736349870852E-2</v>
      </c>
      <c r="V98" s="5">
        <v>155.1901168112586</v>
      </c>
    </row>
    <row r="99" spans="6:22" x14ac:dyDescent="0.25">
      <c r="F99" s="6">
        <v>230.99999999999989</v>
      </c>
      <c r="G99" s="6">
        <v>101303</v>
      </c>
      <c r="H99" s="5">
        <v>0.1301540921789088</v>
      </c>
      <c r="I99" s="6">
        <v>19630.4133</v>
      </c>
      <c r="J99" s="5">
        <v>0.71502225995281454</v>
      </c>
      <c r="K99" s="5">
        <v>3.0226153223497799E-2</v>
      </c>
      <c r="L99" s="5">
        <v>44.866399511860457</v>
      </c>
      <c r="M99" s="21">
        <v>26.55</v>
      </c>
      <c r="N99" s="5">
        <v>1.7867190507684749E-3</v>
      </c>
      <c r="O99" s="5">
        <v>3.6622804852768269E-3</v>
      </c>
      <c r="P99" s="5">
        <v>9.3432573566429363E-3</v>
      </c>
      <c r="Q99" s="5">
        <v>0.62133401774873231</v>
      </c>
      <c r="R99" s="5">
        <v>2.1298443284009361</v>
      </c>
      <c r="S99" s="5">
        <v>80.193313110174415</v>
      </c>
      <c r="T99" s="5">
        <v>3.4549815898838042E-4</v>
      </c>
      <c r="U99" s="5">
        <v>3.6770875492334869E-2</v>
      </c>
      <c r="V99" s="5">
        <v>121.75934634857801</v>
      </c>
    </row>
    <row r="100" spans="6:22" x14ac:dyDescent="0.25">
      <c r="F100" s="1">
        <v>975</v>
      </c>
      <c r="G100" s="1">
        <v>63620.999999999993</v>
      </c>
      <c r="H100" s="5">
        <v>0.18481319061316229</v>
      </c>
      <c r="I100" s="6">
        <v>22921.057649999999</v>
      </c>
      <c r="J100" s="5">
        <v>0.97470646484651291</v>
      </c>
      <c r="K100" s="5">
        <v>2.8968422376259389E-2</v>
      </c>
      <c r="L100" s="5">
        <v>78.190951424058085</v>
      </c>
      <c r="M100" s="21">
        <v>47.9</v>
      </c>
      <c r="N100" s="5">
        <v>3.9609562880180823E-3</v>
      </c>
      <c r="O100" s="5">
        <v>2.9235629744895431E-3</v>
      </c>
      <c r="P100" s="5">
        <v>7.7191493374829017E-3</v>
      </c>
      <c r="Q100" s="5">
        <v>4.8034139670863398</v>
      </c>
      <c r="R100" s="5">
        <v>1.015481051853947</v>
      </c>
      <c r="S100" s="5">
        <v>14.01607356061678</v>
      </c>
      <c r="T100" s="5">
        <v>5.9728705930431629E-4</v>
      </c>
      <c r="U100" s="5">
        <v>7.1768755599566178E-2</v>
      </c>
      <c r="V100" s="5">
        <v>137.9810431178384</v>
      </c>
    </row>
    <row r="101" spans="6:22" x14ac:dyDescent="0.25">
      <c r="F101" s="1">
        <v>20</v>
      </c>
      <c r="G101" s="1">
        <v>13275</v>
      </c>
      <c r="H101" s="7">
        <v>0.18283601936067231</v>
      </c>
      <c r="I101" s="6">
        <v>18826</v>
      </c>
      <c r="J101" s="7">
        <v>1.5000376647834275</v>
      </c>
      <c r="K101" s="7">
        <v>3.1789077212806029E-2</v>
      </c>
      <c r="L101" s="7">
        <v>31.032290835593852</v>
      </c>
      <c r="M101" s="21">
        <v>25.7</v>
      </c>
      <c r="N101" s="7">
        <v>2.7118644067796612E-3</v>
      </c>
      <c r="O101" s="7">
        <v>1.0470809792843691E-2</v>
      </c>
      <c r="P101" s="7">
        <v>7.3822975517890774E-3</v>
      </c>
      <c r="Q101" s="7">
        <v>69.960214882187117</v>
      </c>
      <c r="R101" s="7">
        <v>1.216835008776129</v>
      </c>
      <c r="S101" s="7">
        <v>143.24355087495346</v>
      </c>
      <c r="T101" s="7">
        <v>3.0131826741996233E-4</v>
      </c>
      <c r="U101" s="7">
        <v>4.6566671985532687E-2</v>
      </c>
      <c r="V101" s="7">
        <v>348.07818998989416</v>
      </c>
    </row>
    <row r="102" spans="6:22" x14ac:dyDescent="0.25">
      <c r="F102" s="19">
        <v>-38.999999999999908</v>
      </c>
      <c r="G102" s="19">
        <v>21891.999999999989</v>
      </c>
      <c r="H102" s="17">
        <v>0.14461903891832631</v>
      </c>
      <c r="I102" s="20">
        <v>20769.6528</v>
      </c>
      <c r="J102" s="17">
        <v>0.36687374383336369</v>
      </c>
      <c r="K102" s="17">
        <v>2.5945550886168449E-2</v>
      </c>
      <c r="L102" s="17">
        <v>19.961182188927459</v>
      </c>
      <c r="M102" s="22">
        <v>30.8</v>
      </c>
      <c r="N102" s="17">
        <v>2.7407272062853838E-3</v>
      </c>
      <c r="O102" s="17">
        <v>9.5925452219988597E-4</v>
      </c>
      <c r="P102" s="17">
        <v>4.4765211035994859E-2</v>
      </c>
      <c r="Q102" s="17">
        <v>3.1927188013886352</v>
      </c>
      <c r="R102" s="17">
        <v>3.848124429015165</v>
      </c>
      <c r="S102" s="17">
        <v>94.431707217248274</v>
      </c>
      <c r="T102" s="17">
        <v>1.004933308971312E-3</v>
      </c>
      <c r="U102" s="17">
        <v>4.7368901881966012E-2</v>
      </c>
      <c r="V102" s="17">
        <v>125.0623010670564</v>
      </c>
    </row>
    <row r="103" spans="6:22" x14ac:dyDescent="0.25">
      <c r="F103" s="1">
        <v>300</v>
      </c>
      <c r="G103" s="1">
        <v>74274</v>
      </c>
      <c r="H103" s="5">
        <v>0.24361149258152251</v>
      </c>
      <c r="I103" s="6">
        <v>32737.93492</v>
      </c>
      <c r="J103" s="5">
        <v>1.5187077577618009</v>
      </c>
      <c r="K103" s="5">
        <v>6.2767590273850843E-2</v>
      </c>
      <c r="L103" s="5">
        <v>67.475274421466466</v>
      </c>
      <c r="M103" s="21">
        <v>26.7</v>
      </c>
      <c r="N103" s="5">
        <v>2.0599402213425828E-3</v>
      </c>
      <c r="O103" s="5">
        <v>1.3598298193176559E-3</v>
      </c>
      <c r="P103" s="5">
        <v>2.3965317607776591E-3</v>
      </c>
      <c r="Q103" s="5">
        <v>1.292511511430649E-3</v>
      </c>
      <c r="R103" s="5">
        <v>6.4760212187306418E-2</v>
      </c>
      <c r="S103" s="5">
        <v>2.5293452150146729</v>
      </c>
      <c r="T103" s="5">
        <v>2.4234590839324581E-4</v>
      </c>
      <c r="U103" s="5">
        <v>7.2340253655384115E-2</v>
      </c>
      <c r="V103" s="5">
        <v>77.736174661119634</v>
      </c>
    </row>
    <row r="105" spans="6:22" x14ac:dyDescent="0.25">
      <c r="F105" s="1">
        <v>-400</v>
      </c>
      <c r="G105" s="1">
        <v>48561</v>
      </c>
      <c r="H105" s="5">
        <v>0.13216367043512281</v>
      </c>
      <c r="I105" s="6">
        <v>22502.496999999999</v>
      </c>
      <c r="J105" s="5">
        <v>0.27060810115112938</v>
      </c>
      <c r="K105" s="5">
        <v>1.383826527460307E-2</v>
      </c>
      <c r="L105" s="5">
        <v>29.993051069376651</v>
      </c>
      <c r="M105" s="5">
        <v>30.14</v>
      </c>
      <c r="N105" s="5">
        <v>2.1622289491567159E-3</v>
      </c>
      <c r="O105" s="5">
        <v>2.4917114556948891E-3</v>
      </c>
      <c r="P105" s="5">
        <v>1.190667408002305E-2</v>
      </c>
      <c r="Q105" s="5">
        <v>0.25711991103972193</v>
      </c>
      <c r="R105" s="5">
        <v>1.9074271534770699</v>
      </c>
      <c r="S105" s="5">
        <v>203.3529541525092</v>
      </c>
      <c r="T105" s="5">
        <v>3.9126047651407418E-4</v>
      </c>
      <c r="U105" s="5">
        <v>4.1473610510491948E-2</v>
      </c>
      <c r="V105" s="5">
        <v>214.15723321986769</v>
      </c>
    </row>
    <row r="106" spans="6:22" x14ac:dyDescent="0.25">
      <c r="F106" s="1">
        <v>-306</v>
      </c>
      <c r="G106" s="1">
        <v>60292</v>
      </c>
      <c r="H106" s="5">
        <v>0.17304119949578717</v>
      </c>
      <c r="I106" s="6">
        <v>17405.8</v>
      </c>
      <c r="J106" s="5">
        <v>0.43737643468453524</v>
      </c>
      <c r="K106" s="5">
        <v>1.7249386319909771E-2</v>
      </c>
      <c r="L106" s="5">
        <v>14.787407947986466</v>
      </c>
      <c r="M106" s="5">
        <v>23.1</v>
      </c>
      <c r="N106" s="5">
        <v>1.7415245803755058E-3</v>
      </c>
      <c r="O106" s="5">
        <v>2.404962515756651E-3</v>
      </c>
      <c r="P106" s="5">
        <v>1.0727791415113116E-2</v>
      </c>
      <c r="Q106" s="5">
        <v>4.2005844888210708</v>
      </c>
      <c r="R106" s="5">
        <v>1.1195515159556824</v>
      </c>
      <c r="S106" s="5">
        <v>67.111490745040797</v>
      </c>
      <c r="T106" s="5">
        <v>7.1831879990644969E-4</v>
      </c>
      <c r="U106" s="5">
        <v>4.6291381941219401E-2</v>
      </c>
      <c r="V106" s="5">
        <v>45.439470782800392</v>
      </c>
    </row>
    <row r="107" spans="6:22" x14ac:dyDescent="0.25">
      <c r="F107" s="1">
        <v>-314</v>
      </c>
      <c r="G107" s="1">
        <v>57281</v>
      </c>
      <c r="H107" s="5">
        <v>0.1420715420471011</v>
      </c>
      <c r="I107" s="6">
        <v>19503.478650000001</v>
      </c>
      <c r="J107" s="5">
        <v>0.85137654719715072</v>
      </c>
      <c r="K107" s="5">
        <v>1.878458825788655E-2</v>
      </c>
      <c r="L107" s="5">
        <v>41.6940077879227</v>
      </c>
      <c r="M107" s="5">
        <v>29.18</v>
      </c>
      <c r="N107" s="5">
        <v>2.9852830781585322E-3</v>
      </c>
      <c r="O107" s="5">
        <v>2.758331733035376E-3</v>
      </c>
      <c r="P107" s="5">
        <v>4.1951083256227973E-3</v>
      </c>
      <c r="Q107" s="5">
        <v>0.1398369441874257</v>
      </c>
      <c r="R107" s="5">
        <v>0.27997800317731869</v>
      </c>
      <c r="S107" s="5">
        <v>3.1786435816413769</v>
      </c>
      <c r="T107" s="5">
        <v>2.9678252823798367E-4</v>
      </c>
      <c r="U107" s="5">
        <v>5.1744906688081557E-2</v>
      </c>
      <c r="V107" s="5">
        <v>144.23140084757591</v>
      </c>
    </row>
    <row r="108" spans="6:22" x14ac:dyDescent="0.25">
      <c r="F108" s="1">
        <v>-277</v>
      </c>
      <c r="G108" s="1">
        <v>39542</v>
      </c>
      <c r="H108" s="7">
        <v>0.3221131960952911</v>
      </c>
      <c r="I108" s="6">
        <v>36253</v>
      </c>
      <c r="J108" s="5">
        <v>0.55500480501744975</v>
      </c>
      <c r="K108" s="5">
        <v>2.3822770724798947E-2</v>
      </c>
      <c r="L108" s="5">
        <v>29.325299681351474</v>
      </c>
      <c r="M108" s="5">
        <v>29.9</v>
      </c>
      <c r="N108" s="5">
        <v>3.4140913459106774E-3</v>
      </c>
      <c r="O108" s="5">
        <v>1.5426634970411208E-3</v>
      </c>
      <c r="P108" s="5">
        <v>8.8260583683172321E-3</v>
      </c>
      <c r="Q108" s="5">
        <v>0.48712761114764047</v>
      </c>
      <c r="R108" s="5">
        <v>0.29093697840271104</v>
      </c>
      <c r="S108" s="5">
        <v>6.6991300389459312</v>
      </c>
      <c r="T108" s="5">
        <v>3.5405391735369985E-4</v>
      </c>
      <c r="U108" s="5">
        <v>5.8469475494411005E-2</v>
      </c>
      <c r="V108" s="5">
        <v>1234.7960851752566</v>
      </c>
    </row>
    <row r="109" spans="6:22" x14ac:dyDescent="0.25">
      <c r="F109" s="1">
        <v>1530</v>
      </c>
      <c r="G109" s="1">
        <v>335525</v>
      </c>
      <c r="H109" s="5">
        <v>0.25185306609045527</v>
      </c>
      <c r="I109" s="6">
        <v>55433.3</v>
      </c>
      <c r="J109" s="5">
        <v>1.1603776171671263</v>
      </c>
      <c r="K109" s="5">
        <v>6.8927799716861637E-2</v>
      </c>
      <c r="L109" s="5">
        <v>51.78221771850086</v>
      </c>
      <c r="M109" s="1">
        <v>21.2</v>
      </c>
      <c r="N109" s="5">
        <v>5.1560986513672603E-4</v>
      </c>
      <c r="O109" s="5">
        <v>1.6213396915282022E-3</v>
      </c>
      <c r="P109" s="5">
        <v>1.4365546531555026E-3</v>
      </c>
      <c r="Q109" s="5">
        <v>6.3998211757693171E-2</v>
      </c>
      <c r="R109" s="5">
        <v>0.21880596080768944</v>
      </c>
      <c r="S109" s="5">
        <v>6.1396995752924521</v>
      </c>
      <c r="T109" s="5">
        <v>2.1756948066463006E-4</v>
      </c>
      <c r="U109" s="5">
        <v>5.0306236495045079E-2</v>
      </c>
      <c r="V109" s="5">
        <v>312.14863482601891</v>
      </c>
    </row>
    <row r="110" spans="6:22" x14ac:dyDescent="0.25">
      <c r="F110" s="1">
        <v>-2905</v>
      </c>
      <c r="G110" s="1">
        <v>737031</v>
      </c>
      <c r="H110" s="5">
        <v>0.14464656167786702</v>
      </c>
      <c r="I110" s="6">
        <v>23914</v>
      </c>
      <c r="J110" s="5">
        <v>0.25728090134607634</v>
      </c>
      <c r="K110" s="5">
        <v>4.318678590181417E-3</v>
      </c>
      <c r="L110" s="5">
        <v>4.5855167557402607</v>
      </c>
      <c r="M110" s="17">
        <v>19.899999999999999</v>
      </c>
      <c r="N110" s="5">
        <v>5.8884904434141846E-4</v>
      </c>
      <c r="O110" s="5">
        <v>3.3173638557943965E-3</v>
      </c>
      <c r="P110" s="17">
        <f>700/G110</f>
        <v>9.4975652313132011E-4</v>
      </c>
      <c r="Q110" s="5">
        <v>2.932983822932821E-2</v>
      </c>
      <c r="R110" s="5">
        <v>3.6260347258120759E-2</v>
      </c>
      <c r="S110" s="17">
        <f>486980/G110</f>
        <v>0.66073204519212891</v>
      </c>
      <c r="T110" s="5">
        <v>1.1397078277575842E-4</v>
      </c>
      <c r="U110" s="5">
        <v>2.4609548309365549E-2</v>
      </c>
      <c r="V110" s="5">
        <v>44.398530726658713</v>
      </c>
    </row>
    <row r="112" spans="6:22" x14ac:dyDescent="0.25">
      <c r="F112" s="1">
        <v>-151.99999999999989</v>
      </c>
      <c r="G112" s="1">
        <v>85939</v>
      </c>
      <c r="H112" s="7">
        <v>0.15749543280699099</v>
      </c>
      <c r="I112" s="6">
        <v>24720.091919999999</v>
      </c>
      <c r="J112" s="7">
        <v>0.81039690943576237</v>
      </c>
      <c r="K112" s="7">
        <v>1.8396769801836171E-2</v>
      </c>
      <c r="L112" s="7">
        <v>32.194688077822633</v>
      </c>
      <c r="M112" s="7">
        <v>28.7</v>
      </c>
      <c r="N112" s="7">
        <v>6.539522219248496E-3</v>
      </c>
      <c r="O112" s="7">
        <v>2.5715914776760149E-3</v>
      </c>
      <c r="P112" s="7">
        <v>1.0555161219004169E-2</v>
      </c>
      <c r="Q112" s="7">
        <v>1.1495013905211819</v>
      </c>
      <c r="R112" s="7">
        <v>0.66520904362396571</v>
      </c>
      <c r="S112" s="7">
        <v>22.581482595794672</v>
      </c>
      <c r="T112" s="7">
        <v>7.4471427407812321E-4</v>
      </c>
      <c r="U112" s="7">
        <v>6.0112405310743661E-2</v>
      </c>
      <c r="V112" s="7">
        <v>153.74505778284589</v>
      </c>
    </row>
    <row r="113" spans="5:25" x14ac:dyDescent="0.25">
      <c r="F113" s="1">
        <v>-449.99999999999989</v>
      </c>
      <c r="G113" s="1">
        <v>44386</v>
      </c>
      <c r="H113" s="7">
        <v>0.11616275402153831</v>
      </c>
      <c r="I113" s="6">
        <v>21819.183840000002</v>
      </c>
      <c r="J113" s="7">
        <v>0.43312530978236369</v>
      </c>
      <c r="K113" s="7">
        <v>3.4515387734871332E-2</v>
      </c>
      <c r="L113" s="7">
        <v>23.330135132699489</v>
      </c>
      <c r="M113" s="7">
        <v>29.9</v>
      </c>
      <c r="N113" s="7">
        <v>3.807506871536046E-3</v>
      </c>
      <c r="O113" s="7">
        <v>2.343081151714495E-3</v>
      </c>
      <c r="P113" s="7">
        <v>1.4168882079935099E-2</v>
      </c>
      <c r="Q113" s="7">
        <v>2.863042400756993</v>
      </c>
      <c r="R113" s="7">
        <v>0.49934596494390132</v>
      </c>
      <c r="S113" s="7">
        <v>56.510477592033467</v>
      </c>
      <c r="T113" s="7">
        <v>1.622133105033115E-3</v>
      </c>
      <c r="U113" s="7">
        <v>4.9587707835804067E-2</v>
      </c>
      <c r="V113" s="7">
        <v>33.696300743477607</v>
      </c>
    </row>
    <row r="114" spans="5:25" x14ac:dyDescent="0.25">
      <c r="F114" s="1">
        <v>-1897</v>
      </c>
      <c r="G114" s="1">
        <v>447387</v>
      </c>
      <c r="H114" s="7">
        <v>0.24330836613491227</v>
      </c>
      <c r="I114" s="6">
        <v>25219.131849999998</v>
      </c>
      <c r="J114" s="7">
        <v>0.89471419598691959</v>
      </c>
      <c r="K114" s="7">
        <v>2.7714260807757043E-2</v>
      </c>
      <c r="L114" s="7">
        <v>97.734390398134039</v>
      </c>
      <c r="M114" s="7">
        <v>30.6</v>
      </c>
      <c r="N114" s="7">
        <v>1.2517127229892688E-3</v>
      </c>
      <c r="O114" s="7">
        <v>1.3455911772134639E-3</v>
      </c>
      <c r="P114" s="7">
        <v>1.6786361695802516E-3</v>
      </c>
      <c r="Q114" s="7">
        <v>9.9645273555109999E-3</v>
      </c>
      <c r="R114" s="7">
        <v>0.13614680355039371</v>
      </c>
      <c r="S114" s="7">
        <v>1.272602612503269</v>
      </c>
      <c r="T114" s="7">
        <v>6.482083744051571E-4</v>
      </c>
      <c r="U114" s="7">
        <v>3.6592480335816642E-2</v>
      </c>
      <c r="V114" s="7">
        <v>230.88501684045355</v>
      </c>
    </row>
    <row r="115" spans="5:25" x14ac:dyDescent="0.25">
      <c r="F115" s="1">
        <v>-47</v>
      </c>
      <c r="G115" s="1">
        <v>40333</v>
      </c>
      <c r="H115" s="7">
        <v>0.11754642600352069</v>
      </c>
      <c r="I115" s="6">
        <v>19539.2</v>
      </c>
      <c r="J115" s="7">
        <v>0.35174794833015149</v>
      </c>
      <c r="K115" s="7">
        <v>1.0611657947586344E-2</v>
      </c>
      <c r="L115" s="7">
        <v>5.3734534996156995</v>
      </c>
      <c r="M115" s="7">
        <v>27.2</v>
      </c>
      <c r="N115" s="7">
        <v>3.0991991669352638E-3</v>
      </c>
      <c r="O115" s="7">
        <v>1.2892668534450699E-3</v>
      </c>
      <c r="P115" s="7">
        <v>1.0331490342895395E-2</v>
      </c>
      <c r="Q115" s="7">
        <v>2.2278531227530807</v>
      </c>
      <c r="R115" s="7">
        <v>0.93820940668931152</v>
      </c>
      <c r="S115" s="7">
        <v>82.169960082314731</v>
      </c>
      <c r="T115" s="7">
        <v>7.9339498673542752E-4</v>
      </c>
      <c r="U115" s="7">
        <v>2.3206803362011256E-2</v>
      </c>
      <c r="V115" s="7">
        <v>101.40950586368483</v>
      </c>
    </row>
    <row r="116" spans="5:25" x14ac:dyDescent="0.25">
      <c r="F116" s="1">
        <v>3578</v>
      </c>
      <c r="G116" s="1">
        <v>47423</v>
      </c>
      <c r="H116" s="7">
        <v>0.34242877928431353</v>
      </c>
      <c r="I116" s="6">
        <v>37980</v>
      </c>
      <c r="J116" s="7">
        <v>0.54330177340109231</v>
      </c>
      <c r="K116" s="7">
        <v>2.3722666216814625E-2</v>
      </c>
      <c r="L116" s="7">
        <v>53.024439617906921</v>
      </c>
      <c r="M116" s="7">
        <v>38.1</v>
      </c>
      <c r="N116" s="7">
        <v>3.6901925226156085E-3</v>
      </c>
      <c r="O116" s="7">
        <v>1.1176011639921558E-3</v>
      </c>
      <c r="P116" s="7">
        <v>1.201526685363642E-2</v>
      </c>
      <c r="Q116" s="7">
        <v>0.35423739535668347</v>
      </c>
      <c r="R116" s="7">
        <v>2.7574299390591066</v>
      </c>
      <c r="S116" s="7">
        <v>140.13062016321194</v>
      </c>
      <c r="T116" s="7">
        <v>8.8564620542774602E-4</v>
      </c>
      <c r="U116" s="7">
        <v>5.6723530776205636E-2</v>
      </c>
      <c r="V116" s="7">
        <v>873.40777892583776</v>
      </c>
    </row>
    <row r="117" spans="5:25" x14ac:dyDescent="0.25">
      <c r="F117" s="1">
        <v>1763</v>
      </c>
      <c r="G117" s="1">
        <v>212839</v>
      </c>
      <c r="H117" s="5">
        <v>0.13402618880938175</v>
      </c>
      <c r="I117" s="6">
        <v>23354.08466</v>
      </c>
      <c r="J117" s="5">
        <v>0.66409633572794458</v>
      </c>
      <c r="K117" s="5">
        <v>0.11628507933226523</v>
      </c>
      <c r="L117" s="5">
        <v>101.42730103688706</v>
      </c>
      <c r="M117" s="5">
        <v>38.700000000000003</v>
      </c>
      <c r="N117" s="5">
        <v>2.2129402975958352E-3</v>
      </c>
      <c r="O117" s="5">
        <v>1.3343419204187201E-3</v>
      </c>
      <c r="P117" s="5">
        <v>4.5414609164673766E-3</v>
      </c>
      <c r="Q117" s="5">
        <v>0.87642302397586913</v>
      </c>
      <c r="R117" s="5">
        <v>0.41760062770450901</v>
      </c>
      <c r="S117" s="5">
        <v>16.504679212456363</v>
      </c>
      <c r="T117" s="5">
        <v>1.9733225583657132E-4</v>
      </c>
      <c r="U117" s="5">
        <v>4.0608159218940135E-2</v>
      </c>
      <c r="V117" s="5">
        <v>196.87771655772673</v>
      </c>
    </row>
    <row r="118" spans="5:25" x14ac:dyDescent="0.25">
      <c r="F118" s="1">
        <v>-43</v>
      </c>
      <c r="G118" s="1">
        <v>115048</v>
      </c>
      <c r="H118" s="5">
        <v>0.16380119602252974</v>
      </c>
      <c r="I118" s="6">
        <v>25688.450580000001</v>
      </c>
      <c r="J118" s="5">
        <v>1.2728165635213129</v>
      </c>
      <c r="K118" s="5">
        <v>0.25154718030734996</v>
      </c>
      <c r="L118" s="5">
        <v>123.63113805385579</v>
      </c>
      <c r="M118" s="5">
        <v>42.7</v>
      </c>
      <c r="N118" s="5">
        <v>2.6684514289687781E-3</v>
      </c>
      <c r="O118" s="5">
        <v>5.3369028579375562E-3</v>
      </c>
      <c r="P118" s="5">
        <v>3.4689868576594121E-3</v>
      </c>
      <c r="Q118" s="5">
        <v>0.11611675126903553</v>
      </c>
      <c r="R118" s="5">
        <v>5.9559488213615182E-2</v>
      </c>
      <c r="S118" s="5">
        <v>3.6999218004658925</v>
      </c>
      <c r="T118" s="5">
        <v>2.1730060496488423E-4</v>
      </c>
      <c r="U118" s="5">
        <v>5.0326820109867186E-2</v>
      </c>
      <c r="V118" s="5">
        <v>107.78377544607469</v>
      </c>
    </row>
    <row r="119" spans="5:25" x14ac:dyDescent="0.25">
      <c r="F119" s="1">
        <v>-194</v>
      </c>
      <c r="G119" s="1">
        <v>236912</v>
      </c>
      <c r="H119" s="5">
        <v>0.22602907408658068</v>
      </c>
      <c r="I119" s="6">
        <v>34942.071599999996</v>
      </c>
      <c r="J119" s="5">
        <v>0.99471533734044704</v>
      </c>
      <c r="K119" s="5">
        <v>3.4392517052745326E-2</v>
      </c>
      <c r="L119" s="5">
        <v>49.184704711622878</v>
      </c>
      <c r="M119" s="5">
        <v>23.7</v>
      </c>
      <c r="N119" s="5">
        <v>1.7052745323157966E-3</v>
      </c>
      <c r="O119" s="5">
        <v>3.8664145336665093E-3</v>
      </c>
      <c r="P119" s="5">
        <v>1.9935672317147298E-3</v>
      </c>
      <c r="Q119" s="5">
        <v>3.7435841156209904E-2</v>
      </c>
      <c r="R119" s="5">
        <v>0.29477189842641993</v>
      </c>
      <c r="S119" s="5">
        <v>7.9265926504356052</v>
      </c>
      <c r="T119" s="5">
        <v>7.5977578172485983E-5</v>
      </c>
      <c r="U119" s="5">
        <v>5.778094820017559E-2</v>
      </c>
      <c r="V119" s="5">
        <v>286.70030183089074</v>
      </c>
    </row>
    <row r="120" spans="5:25" x14ac:dyDescent="0.25">
      <c r="F120" s="1">
        <v>-136</v>
      </c>
      <c r="G120" s="1">
        <v>8315</v>
      </c>
      <c r="H120" s="5">
        <v>0.17714972940469031</v>
      </c>
      <c r="I120" s="5">
        <v>20566.364119999998</v>
      </c>
      <c r="J120" s="5">
        <v>0.69592303066746852</v>
      </c>
      <c r="K120" s="5">
        <v>1.7919422730006015E-2</v>
      </c>
      <c r="L120" s="5">
        <v>49.556223692122671</v>
      </c>
      <c r="M120" s="5">
        <v>19.8</v>
      </c>
      <c r="N120" s="5">
        <v>2.1647624774503911E-3</v>
      </c>
      <c r="O120" s="5">
        <v>8.4185207456404084E-4</v>
      </c>
      <c r="P120" s="5">
        <v>1.8989777510523151E-2</v>
      </c>
      <c r="Q120" s="5">
        <v>1.2476247745039086</v>
      </c>
      <c r="R120" s="5">
        <v>0.56698376428141917</v>
      </c>
      <c r="S120" s="5">
        <v>22.949180844257366</v>
      </c>
      <c r="T120" s="5">
        <v>1.2026458208057728E-3</v>
      </c>
      <c r="U120" s="5">
        <v>7.4323511725796751E-2</v>
      </c>
      <c r="V120" s="5">
        <v>29.9954811785929</v>
      </c>
    </row>
    <row r="122" spans="5:25" x14ac:dyDescent="0.25">
      <c r="F122" s="1">
        <f>MAX(F98:F120)</f>
        <v>3578</v>
      </c>
      <c r="G122" s="1">
        <f t="shared" ref="G122:V122" si="6">MAX(G98:G120)</f>
        <v>737031</v>
      </c>
      <c r="H122" s="1">
        <f t="shared" si="6"/>
        <v>0.34242877928431353</v>
      </c>
      <c r="I122" s="1">
        <f t="shared" si="6"/>
        <v>55433.3</v>
      </c>
      <c r="J122" s="1">
        <f t="shared" si="6"/>
        <v>1.5187077577618009</v>
      </c>
      <c r="K122" s="1">
        <f t="shared" si="6"/>
        <v>0.25154718030734996</v>
      </c>
      <c r="L122" s="1">
        <f t="shared" si="6"/>
        <v>123.63113805385579</v>
      </c>
      <c r="M122" s="1">
        <f t="shared" si="6"/>
        <v>47.9</v>
      </c>
      <c r="N122" s="1">
        <f t="shared" si="6"/>
        <v>6.539522219248496E-3</v>
      </c>
      <c r="O122" s="1">
        <f t="shared" si="6"/>
        <v>1.0470809792843691E-2</v>
      </c>
      <c r="P122" s="1">
        <f t="shared" si="6"/>
        <v>4.4765211035994859E-2</v>
      </c>
      <c r="Q122" s="1">
        <f t="shared" si="6"/>
        <v>69.960214882187117</v>
      </c>
      <c r="R122" s="1">
        <f t="shared" si="6"/>
        <v>3.848124429015165</v>
      </c>
      <c r="S122" s="1">
        <f t="shared" si="6"/>
        <v>203.3529541525092</v>
      </c>
      <c r="T122" s="1">
        <f t="shared" si="6"/>
        <v>1.78141979157388E-3</v>
      </c>
      <c r="U122" s="1">
        <f t="shared" si="6"/>
        <v>8.2479736349870852E-2</v>
      </c>
      <c r="V122" s="1">
        <f t="shared" si="6"/>
        <v>1234.7960851752566</v>
      </c>
    </row>
    <row r="123" spans="5:25" x14ac:dyDescent="0.25">
      <c r="E123" s="3" t="s">
        <v>19</v>
      </c>
      <c r="F123" s="2" t="s">
        <v>0</v>
      </c>
      <c r="G123" s="2" t="s">
        <v>1</v>
      </c>
      <c r="H123" s="2" t="s">
        <v>2</v>
      </c>
      <c r="I123" s="2" t="s">
        <v>3</v>
      </c>
      <c r="J123" s="2" t="s">
        <v>4</v>
      </c>
      <c r="K123" s="2" t="s">
        <v>5</v>
      </c>
      <c r="L123" s="2" t="s">
        <v>6</v>
      </c>
      <c r="M123" s="2" t="s">
        <v>7</v>
      </c>
      <c r="N123" s="2" t="s">
        <v>8</v>
      </c>
      <c r="O123" s="2" t="s">
        <v>9</v>
      </c>
      <c r="P123" s="2" t="s">
        <v>10</v>
      </c>
      <c r="Q123" s="2" t="s">
        <v>11</v>
      </c>
      <c r="R123" s="2" t="s">
        <v>12</v>
      </c>
      <c r="S123" s="2" t="s">
        <v>13</v>
      </c>
      <c r="T123" s="2" t="s">
        <v>16</v>
      </c>
      <c r="U123" s="2" t="s">
        <v>14</v>
      </c>
      <c r="V123" s="2" t="s">
        <v>15</v>
      </c>
    </row>
    <row r="124" spans="5:25" x14ac:dyDescent="0.25">
      <c r="E124" s="4">
        <v>1</v>
      </c>
      <c r="F124" s="5">
        <f>F98/F$122</f>
        <v>-4.2202347680268308E-2</v>
      </c>
      <c r="G124" s="5">
        <f t="shared" ref="G124:S139" si="7">G98/G$122</f>
        <v>1.5232737835993318E-2</v>
      </c>
      <c r="H124" s="5">
        <f t="shared" si="7"/>
        <v>0.71687796741833743</v>
      </c>
      <c r="I124" s="5">
        <f t="shared" si="7"/>
        <v>0.68826067508158462</v>
      </c>
      <c r="J124" s="5">
        <f t="shared" si="7"/>
        <v>0.69264700963578463</v>
      </c>
      <c r="K124" s="5">
        <f t="shared" si="7"/>
        <v>0.19900002886958812</v>
      </c>
      <c r="L124" s="5">
        <f t="shared" si="7"/>
        <v>0.21698064530793243</v>
      </c>
      <c r="M124" s="5">
        <f t="shared" si="7"/>
        <v>0.73277661795407101</v>
      </c>
      <c r="N124" s="5">
        <f t="shared" si="7"/>
        <v>0.7899839196750843</v>
      </c>
      <c r="O124" s="5">
        <f t="shared" si="7"/>
        <v>0.31474419644830903</v>
      </c>
      <c r="P124" s="5">
        <f t="shared" si="7"/>
        <v>0.5587181048601858</v>
      </c>
      <c r="Q124" s="5">
        <f t="shared" si="7"/>
        <v>1.8168083437542083E-3</v>
      </c>
      <c r="R124" s="5">
        <f t="shared" si="7"/>
        <v>9.3836308677897814E-2</v>
      </c>
      <c r="S124" s="5">
        <f t="shared" si="7"/>
        <v>3.6857769952494929E-2</v>
      </c>
      <c r="T124" s="5">
        <v>0.12568076516798499</v>
      </c>
      <c r="U124" s="5">
        <v>1</v>
      </c>
      <c r="V124" s="5">
        <v>1</v>
      </c>
      <c r="Y124">
        <v>0.12568076516798499</v>
      </c>
    </row>
    <row r="125" spans="5:25" x14ac:dyDescent="0.25">
      <c r="E125" s="4">
        <v>2</v>
      </c>
      <c r="F125" s="5">
        <f t="shared" ref="F125:S146" si="8">F99/F$122</f>
        <v>6.4561207378423663E-2</v>
      </c>
      <c r="G125" s="5">
        <f t="shared" si="8"/>
        <v>0.1374474072325316</v>
      </c>
      <c r="H125" s="5">
        <f t="shared" si="8"/>
        <v>0.38009098549174158</v>
      </c>
      <c r="I125" s="5">
        <f t="shared" si="8"/>
        <v>0.35412673068354217</v>
      </c>
      <c r="J125" s="5">
        <f t="shared" si="8"/>
        <v>0.47080964477759718</v>
      </c>
      <c r="K125" s="5">
        <f t="shared" si="8"/>
        <v>0.12016097014709658</v>
      </c>
      <c r="L125" s="5">
        <f t="shared" si="8"/>
        <v>0.3629053345146423</v>
      </c>
      <c r="M125" s="5">
        <f t="shared" si="8"/>
        <v>0.55427974947807934</v>
      </c>
      <c r="N125" s="5">
        <f t="shared" si="8"/>
        <v>0.27321859164411549</v>
      </c>
      <c r="O125" s="5">
        <f t="shared" si="8"/>
        <v>0.34976096001474732</v>
      </c>
      <c r="P125" s="5">
        <f t="shared" si="8"/>
        <v>0.20871692862410945</v>
      </c>
      <c r="Q125" s="5">
        <f t="shared" si="8"/>
        <v>8.8812479892329908E-3</v>
      </c>
      <c r="R125" s="5">
        <f t="shared" si="8"/>
        <v>0.55347595112614867</v>
      </c>
      <c r="S125" s="5">
        <f t="shared" si="8"/>
        <v>0.39435528952302118</v>
      </c>
      <c r="T125" s="5">
        <v>9.8606845138561078E-2</v>
      </c>
      <c r="U125" s="5">
        <v>0.19394539154812782</v>
      </c>
      <c r="V125" s="5">
        <v>0.44581708331797359</v>
      </c>
      <c r="Y125">
        <v>9.8606845138561078E-2</v>
      </c>
    </row>
    <row r="126" spans="5:25" x14ac:dyDescent="0.25">
      <c r="E126" s="4">
        <v>3</v>
      </c>
      <c r="F126" s="5">
        <f t="shared" si="8"/>
        <v>0.27249860257126884</v>
      </c>
      <c r="G126" s="5">
        <f t="shared" si="7"/>
        <v>8.6320656797339593E-2</v>
      </c>
      <c r="H126" s="5">
        <f t="shared" si="7"/>
        <v>0.53971278640605913</v>
      </c>
      <c r="I126" s="5">
        <f t="shared" si="7"/>
        <v>0.41348896150869602</v>
      </c>
      <c r="J126" s="5">
        <f t="shared" si="7"/>
        <v>0.64179988537293631</v>
      </c>
      <c r="K126" s="5">
        <f t="shared" si="7"/>
        <v>0.11516099023994092</v>
      </c>
      <c r="L126" s="5">
        <f t="shared" si="7"/>
        <v>0.63245354410631405</v>
      </c>
      <c r="M126" s="5">
        <f t="shared" si="7"/>
        <v>1</v>
      </c>
      <c r="N126" s="5">
        <f t="shared" si="7"/>
        <v>0.60569505771528132</v>
      </c>
      <c r="O126" s="5">
        <f t="shared" si="7"/>
        <v>0.27921078047732867</v>
      </c>
      <c r="P126" s="5">
        <f t="shared" si="7"/>
        <v>0.17243634417977119</v>
      </c>
      <c r="Q126" s="5">
        <f t="shared" si="7"/>
        <v>6.8659222604951692E-2</v>
      </c>
      <c r="R126" s="5">
        <f t="shared" si="7"/>
        <v>0.26388986910016188</v>
      </c>
      <c r="S126" s="5">
        <f t="shared" si="7"/>
        <v>6.8924858352955642E-2</v>
      </c>
      <c r="T126" s="5">
        <v>0.11174399139616201</v>
      </c>
      <c r="U126" s="5">
        <v>0.33528709074047874</v>
      </c>
      <c r="V126" s="5">
        <v>0.8701380336029475</v>
      </c>
      <c r="Y126">
        <v>0.11174399139616201</v>
      </c>
    </row>
    <row r="127" spans="5:25" x14ac:dyDescent="0.25">
      <c r="E127" s="4">
        <v>4</v>
      </c>
      <c r="F127" s="5">
        <f t="shared" si="8"/>
        <v>5.5897149245388482E-3</v>
      </c>
      <c r="G127" s="5">
        <f t="shared" si="7"/>
        <v>1.8011454063668962E-2</v>
      </c>
      <c r="H127" s="5">
        <f t="shared" si="7"/>
        <v>0.53393882296577144</v>
      </c>
      <c r="I127" s="5">
        <f t="shared" si="7"/>
        <v>0.33961535755583738</v>
      </c>
      <c r="J127" s="5">
        <f t="shared" si="7"/>
        <v>0.98770659273783623</v>
      </c>
      <c r="K127" s="5">
        <f t="shared" si="7"/>
        <v>0.12637421406976185</v>
      </c>
      <c r="L127" s="5">
        <f t="shared" si="7"/>
        <v>0.25100707899393165</v>
      </c>
      <c r="M127" s="5">
        <f t="shared" si="7"/>
        <v>0.5365344467640919</v>
      </c>
      <c r="N127" s="5">
        <f t="shared" si="7"/>
        <v>0.41468846130647463</v>
      </c>
      <c r="O127" s="5">
        <f t="shared" si="7"/>
        <v>1</v>
      </c>
      <c r="P127" s="5">
        <f t="shared" si="7"/>
        <v>0.16491148775894549</v>
      </c>
      <c r="Q127" s="5">
        <f t="shared" si="7"/>
        <v>1</v>
      </c>
      <c r="R127" s="5">
        <f t="shared" si="7"/>
        <v>0.3162150889927301</v>
      </c>
      <c r="S127" s="5">
        <f t="shared" si="7"/>
        <v>0.70440850722790427</v>
      </c>
      <c r="T127" s="5">
        <v>0.28189123221952139</v>
      </c>
      <c r="U127" s="5">
        <v>0.16914500941619626</v>
      </c>
      <c r="V127" s="5">
        <v>0.56458318183755452</v>
      </c>
      <c r="Y127">
        <v>0.28189123221952139</v>
      </c>
    </row>
    <row r="128" spans="5:25" x14ac:dyDescent="0.25">
      <c r="E128" s="18">
        <v>5</v>
      </c>
      <c r="F128" s="5">
        <f t="shared" si="8"/>
        <v>-1.089994410285073E-2</v>
      </c>
      <c r="G128" s="5">
        <f t="shared" si="7"/>
        <v>2.9702956863415498E-2</v>
      </c>
      <c r="H128" s="5">
        <f t="shared" si="7"/>
        <v>0.42233319062896657</v>
      </c>
      <c r="I128" s="5">
        <f t="shared" si="7"/>
        <v>0.37467826739522991</v>
      </c>
      <c r="J128" s="5">
        <f t="shared" si="7"/>
        <v>0.24156967787801698</v>
      </c>
      <c r="K128" s="5">
        <f t="shared" si="7"/>
        <v>0.10314387485666579</v>
      </c>
      <c r="L128" s="5">
        <f t="shared" si="7"/>
        <v>0.16145756241629058</v>
      </c>
      <c r="M128" s="5">
        <f t="shared" si="7"/>
        <v>0.64300626304801678</v>
      </c>
      <c r="N128" s="5">
        <f t="shared" si="7"/>
        <v>0.41910205583800902</v>
      </c>
      <c r="O128" s="5">
        <f t="shared" si="7"/>
        <v>9.1612257425924368E-2</v>
      </c>
      <c r="P128" s="5">
        <f t="shared" si="7"/>
        <v>1</v>
      </c>
      <c r="Q128" s="5">
        <f t="shared" si="7"/>
        <v>4.563620633191548E-2</v>
      </c>
      <c r="R128" s="5">
        <f t="shared" si="7"/>
        <v>1</v>
      </c>
      <c r="S128" s="5">
        <f t="shared" si="7"/>
        <v>0.46437342211624355</v>
      </c>
      <c r="T128" s="5">
        <v>0.10128174406165703</v>
      </c>
      <c r="U128" s="5">
        <v>0.56411931299104734</v>
      </c>
      <c r="V128" s="5">
        <v>0.57430956957757273</v>
      </c>
      <c r="Y128">
        <v>0.10128174406165703</v>
      </c>
    </row>
    <row r="129" spans="5:25" x14ac:dyDescent="0.25">
      <c r="E129" s="18">
        <v>6</v>
      </c>
      <c r="F129" s="5">
        <f t="shared" si="8"/>
        <v>8.3845723868082728E-2</v>
      </c>
      <c r="G129" s="5">
        <f t="shared" si="7"/>
        <v>0.10077459428436525</v>
      </c>
      <c r="H129" s="5">
        <f t="shared" si="7"/>
        <v>0.71142236669090098</v>
      </c>
      <c r="I129" s="5">
        <f t="shared" si="7"/>
        <v>0.59058246433100681</v>
      </c>
      <c r="J129" s="5">
        <f t="shared" si="7"/>
        <v>1</v>
      </c>
      <c r="K129" s="5">
        <f t="shared" si="7"/>
        <v>0.24952611353925336</v>
      </c>
      <c r="L129" s="5">
        <f t="shared" si="7"/>
        <v>0.54577896380823665</v>
      </c>
      <c r="M129" s="5">
        <f t="shared" si="7"/>
        <v>0.55741127348643005</v>
      </c>
      <c r="N129" s="5">
        <f t="shared" si="7"/>
        <v>0.31499858128462871</v>
      </c>
      <c r="O129" s="5">
        <f t="shared" si="7"/>
        <v>0.12986863921900635</v>
      </c>
      <c r="P129" s="5">
        <f t="shared" si="7"/>
        <v>5.3535585007086266E-2</v>
      </c>
      <c r="Q129" s="5">
        <f t="shared" si="7"/>
        <v>1.847495056450636E-5</v>
      </c>
      <c r="R129" s="5">
        <f t="shared" si="7"/>
        <v>1.6829032787767789E-2</v>
      </c>
      <c r="S129" s="5">
        <f t="shared" si="7"/>
        <v>1.2438202462098154E-2</v>
      </c>
      <c r="T129" s="5">
        <v>6.2954665628119813E-2</v>
      </c>
      <c r="U129" s="5">
        <v>0.13604087567654888</v>
      </c>
      <c r="V129" s="5">
        <v>0.87706698465334498</v>
      </c>
      <c r="Y129">
        <v>6.2954665628119813E-2</v>
      </c>
    </row>
    <row r="130" spans="5:25" x14ac:dyDescent="0.25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5:25" x14ac:dyDescent="0.25">
      <c r="E131" s="10">
        <v>7</v>
      </c>
      <c r="F131" s="5">
        <f t="shared" si="8"/>
        <v>-0.11179429849077697</v>
      </c>
      <c r="G131" s="5">
        <f t="shared" si="7"/>
        <v>6.5887323599685771E-2</v>
      </c>
      <c r="H131" s="5">
        <f t="shared" si="7"/>
        <v>0.38595958760051902</v>
      </c>
      <c r="I131" s="5">
        <f t="shared" si="7"/>
        <v>0.40593825372113873</v>
      </c>
      <c r="J131" s="5">
        <f t="shared" si="7"/>
        <v>0.17818312955083518</v>
      </c>
      <c r="K131" s="5">
        <f t="shared" si="7"/>
        <v>5.5012603431670151E-2</v>
      </c>
      <c r="L131" s="5">
        <f t="shared" si="7"/>
        <v>0.24260110795316933</v>
      </c>
      <c r="M131" s="5">
        <f t="shared" si="7"/>
        <v>0.62922755741127356</v>
      </c>
      <c r="N131" s="5">
        <f t="shared" si="7"/>
        <v>0.33064020224480456</v>
      </c>
      <c r="O131" s="5">
        <f t="shared" si="7"/>
        <v>0.23796740700970972</v>
      </c>
      <c r="P131" s="5">
        <f t="shared" si="7"/>
        <v>0.26598051934680078</v>
      </c>
      <c r="Q131" s="5">
        <f t="shared" si="7"/>
        <v>3.6752304359372167E-3</v>
      </c>
      <c r="R131" s="5">
        <f t="shared" si="7"/>
        <v>0.49567709897708012</v>
      </c>
      <c r="S131" s="5">
        <f t="shared" si="7"/>
        <v>1</v>
      </c>
      <c r="T131" s="5">
        <v>0.1734353030358628</v>
      </c>
      <c r="U131" s="5">
        <v>0.21963406849117609</v>
      </c>
      <c r="V131" s="5">
        <v>0.50283393650247632</v>
      </c>
      <c r="Y131">
        <v>0.1734353030358628</v>
      </c>
    </row>
    <row r="132" spans="5:25" x14ac:dyDescent="0.25">
      <c r="E132" s="1">
        <v>8</v>
      </c>
      <c r="F132" s="5">
        <f t="shared" si="8"/>
        <v>-8.5522638345444379E-2</v>
      </c>
      <c r="G132" s="5">
        <f t="shared" si="7"/>
        <v>8.180388613233365E-2</v>
      </c>
      <c r="H132" s="5">
        <f t="shared" si="7"/>
        <v>0.50533486074811962</v>
      </c>
      <c r="I132" s="5">
        <f t="shared" si="7"/>
        <v>0.31399537822933143</v>
      </c>
      <c r="J132" s="5">
        <f t="shared" si="7"/>
        <v>0.28799249391411536</v>
      </c>
      <c r="K132" s="5">
        <f t="shared" si="7"/>
        <v>6.8573165077158924E-2</v>
      </c>
      <c r="L132" s="5">
        <f t="shared" si="7"/>
        <v>0.11960909024023401</v>
      </c>
      <c r="M132" s="5">
        <f t="shared" si="7"/>
        <v>0.48225469728601256</v>
      </c>
      <c r="N132" s="5">
        <f t="shared" si="7"/>
        <v>0.26630761728272512</v>
      </c>
      <c r="O132" s="5">
        <f t="shared" si="7"/>
        <v>0.22968257119906146</v>
      </c>
      <c r="P132" s="5">
        <f t="shared" si="7"/>
        <v>0.23964572414250659</v>
      </c>
      <c r="Q132" s="5">
        <f t="shared" si="7"/>
        <v>6.0042475511186577E-2</v>
      </c>
      <c r="R132" s="5">
        <f t="shared" si="7"/>
        <v>0.29093433349352599</v>
      </c>
      <c r="S132" s="5">
        <f t="shared" si="7"/>
        <v>0.33002466585613993</v>
      </c>
      <c r="T132" s="5">
        <v>3.679916978061288E-2</v>
      </c>
      <c r="U132" s="5">
        <v>0.40322825832748654</v>
      </c>
      <c r="V132" s="5">
        <v>0.56124551301735437</v>
      </c>
      <c r="Y132">
        <v>3.679916978061288E-2</v>
      </c>
    </row>
    <row r="133" spans="5:25" x14ac:dyDescent="0.25">
      <c r="E133" s="1">
        <v>9</v>
      </c>
      <c r="F133" s="5">
        <f t="shared" si="8"/>
        <v>-8.775852431525992E-2</v>
      </c>
      <c r="G133" s="5">
        <f t="shared" si="7"/>
        <v>7.7718576287835919E-2</v>
      </c>
      <c r="H133" s="5">
        <f t="shared" si="7"/>
        <v>0.41489369656380781</v>
      </c>
      <c r="I133" s="5">
        <f t="shared" si="7"/>
        <v>0.35183686791152613</v>
      </c>
      <c r="J133" s="5">
        <f t="shared" si="7"/>
        <v>0.56059274264317249</v>
      </c>
      <c r="K133" s="5">
        <f t="shared" si="7"/>
        <v>7.4676202829762686E-2</v>
      </c>
      <c r="L133" s="5">
        <f t="shared" si="7"/>
        <v>0.33724519926169483</v>
      </c>
      <c r="M133" s="5">
        <f t="shared" si="7"/>
        <v>0.60918580375782883</v>
      </c>
      <c r="N133" s="5">
        <f t="shared" si="7"/>
        <v>0.45649865205314538</v>
      </c>
      <c r="O133" s="5">
        <f t="shared" si="7"/>
        <v>0.26343060256147205</v>
      </c>
      <c r="P133" s="5">
        <f t="shared" si="7"/>
        <v>9.3713583127075853E-2</v>
      </c>
      <c r="Q133" s="5">
        <f t="shared" si="7"/>
        <v>1.9988066706614735E-3</v>
      </c>
      <c r="R133" s="5">
        <f t="shared" si="7"/>
        <v>7.2757003662943492E-2</v>
      </c>
      <c r="S133" s="5">
        <f t="shared" si="7"/>
        <v>1.5631165010061669E-2</v>
      </c>
      <c r="T133" s="5">
        <v>0.11680584557984318</v>
      </c>
      <c r="U133" s="5">
        <v>0.16659887222639255</v>
      </c>
      <c r="V133" s="5">
        <v>0.62736508357137322</v>
      </c>
      <c r="Y133">
        <v>0.11680584557984318</v>
      </c>
    </row>
    <row r="134" spans="5:25" x14ac:dyDescent="0.25">
      <c r="E134" s="14">
        <v>10</v>
      </c>
      <c r="F134" s="5">
        <f t="shared" si="8"/>
        <v>-7.7417551704863058E-2</v>
      </c>
      <c r="G134" s="5">
        <f t="shared" si="7"/>
        <v>5.3650389196655227E-2</v>
      </c>
      <c r="H134" s="5">
        <f t="shared" si="7"/>
        <v>0.94067209178071243</v>
      </c>
      <c r="I134" s="5">
        <f t="shared" si="7"/>
        <v>0.65399317738615592</v>
      </c>
      <c r="J134" s="5">
        <f t="shared" si="7"/>
        <v>0.36544542699603338</v>
      </c>
      <c r="K134" s="5">
        <f t="shared" si="7"/>
        <v>9.4704980177839307E-2</v>
      </c>
      <c r="L134" s="5">
        <f t="shared" si="7"/>
        <v>0.23719994932487706</v>
      </c>
      <c r="M134" s="5">
        <f t="shared" si="7"/>
        <v>0.62421711899791232</v>
      </c>
      <c r="N134" s="5">
        <f t="shared" si="7"/>
        <v>0.52207045582957212</v>
      </c>
      <c r="O134" s="5">
        <f t="shared" si="7"/>
        <v>0.14732991311669696</v>
      </c>
      <c r="P134" s="5">
        <f t="shared" si="7"/>
        <v>0.1971633365297969</v>
      </c>
      <c r="Q134" s="5">
        <f t="shared" si="7"/>
        <v>6.962923312456409E-3</v>
      </c>
      <c r="R134" s="5">
        <f t="shared" si="7"/>
        <v>7.5604878108676277E-2</v>
      </c>
      <c r="S134" s="5">
        <f t="shared" si="7"/>
        <v>3.294336227799162E-2</v>
      </c>
      <c r="T134" s="5">
        <v>1</v>
      </c>
      <c r="U134" s="5">
        <v>0.1987481665064999</v>
      </c>
      <c r="V134" s="5">
        <v>0.70889503388310182</v>
      </c>
      <c r="Y134">
        <v>1</v>
      </c>
    </row>
    <row r="135" spans="5:25" x14ac:dyDescent="0.25">
      <c r="E135" s="15">
        <v>11</v>
      </c>
      <c r="F135" s="5">
        <f t="shared" si="8"/>
        <v>0.4276131917272219</v>
      </c>
      <c r="G135" s="5">
        <f t="shared" si="7"/>
        <v>0.45523865346233738</v>
      </c>
      <c r="H135" s="5">
        <f t="shared" si="7"/>
        <v>0.73549035982558408</v>
      </c>
      <c r="I135" s="5">
        <f t="shared" si="7"/>
        <v>1</v>
      </c>
      <c r="J135" s="5">
        <f t="shared" si="7"/>
        <v>0.76405589636101912</v>
      </c>
      <c r="K135" s="5">
        <f t="shared" si="7"/>
        <v>0.27401539398153069</v>
      </c>
      <c r="L135" s="5">
        <f t="shared" si="7"/>
        <v>0.41884446373003265</v>
      </c>
      <c r="M135" s="5">
        <f t="shared" si="7"/>
        <v>0.44258872651356995</v>
      </c>
      <c r="N135" s="5">
        <f t="shared" si="7"/>
        <v>7.8845188967945512E-2</v>
      </c>
      <c r="O135" s="5">
        <f t="shared" si="7"/>
        <v>0.15484377269810709</v>
      </c>
      <c r="P135" s="5">
        <f t="shared" si="7"/>
        <v>3.2090871904979876E-2</v>
      </c>
      <c r="Q135" s="5">
        <f t="shared" si="7"/>
        <v>9.1478009130569501E-4</v>
      </c>
      <c r="R135" s="5">
        <f t="shared" si="7"/>
        <v>5.6860417287412812E-2</v>
      </c>
      <c r="S135" s="5">
        <f t="shared" si="7"/>
        <v>3.0192330378873394E-2</v>
      </c>
      <c r="T135" s="5">
        <v>0.25279367060976321</v>
      </c>
      <c r="U135" s="5">
        <v>0.12213262797109038</v>
      </c>
      <c r="V135" s="5">
        <v>0.60992237271044392</v>
      </c>
      <c r="Y135">
        <v>0.25279367060976321</v>
      </c>
    </row>
    <row r="136" spans="5:25" x14ac:dyDescent="0.25">
      <c r="E136" s="15">
        <v>12</v>
      </c>
      <c r="F136" s="5">
        <f t="shared" si="8"/>
        <v>-0.81190609278926773</v>
      </c>
      <c r="G136" s="5">
        <f t="shared" si="7"/>
        <v>1</v>
      </c>
      <c r="H136" s="5">
        <f t="shared" si="7"/>
        <v>0.42241356576448597</v>
      </c>
      <c r="I136" s="5">
        <f t="shared" si="7"/>
        <v>0.43140134179274908</v>
      </c>
      <c r="J136" s="5">
        <f t="shared" si="7"/>
        <v>0.16940777449194352</v>
      </c>
      <c r="K136" s="5">
        <f t="shared" si="7"/>
        <v>1.7168463526025975E-2</v>
      </c>
      <c r="L136" s="5">
        <f t="shared" si="7"/>
        <v>3.709030611481335E-2</v>
      </c>
      <c r="M136" s="5">
        <f t="shared" si="7"/>
        <v>0.41544885177453028</v>
      </c>
      <c r="N136" s="5">
        <f t="shared" si="7"/>
        <v>9.0044658401525757E-2</v>
      </c>
      <c r="O136" s="5">
        <f t="shared" si="7"/>
        <v>0.31682018119187494</v>
      </c>
      <c r="P136" s="5">
        <f t="shared" si="7"/>
        <v>2.1216397759582523E-2</v>
      </c>
      <c r="Q136" s="5">
        <f t="shared" si="7"/>
        <v>4.1923596545150136E-4</v>
      </c>
      <c r="R136" s="5">
        <f t="shared" si="7"/>
        <v>9.4228624689770557E-3</v>
      </c>
      <c r="S136" s="5">
        <f t="shared" si="7"/>
        <v>3.2491883284695134E-3</v>
      </c>
      <c r="T136" s="5">
        <v>3.595616414701959E-2</v>
      </c>
      <c r="U136" s="5">
        <v>6.3977498911172145E-2</v>
      </c>
      <c r="V136" s="5">
        <v>0.29837084111149786</v>
      </c>
      <c r="Y136">
        <v>3.595616414701959E-2</v>
      </c>
    </row>
    <row r="137" spans="5:25" x14ac:dyDescent="0.25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5:25" x14ac:dyDescent="0.25">
      <c r="E138" s="1">
        <v>13</v>
      </c>
      <c r="F138" s="5">
        <f t="shared" si="8"/>
        <v>-4.2481833426495218E-2</v>
      </c>
      <c r="G138" s="5">
        <f t="shared" si="7"/>
        <v>0.11660160834483217</v>
      </c>
      <c r="H138" s="5">
        <f t="shared" si="7"/>
        <v>0.45993632058660838</v>
      </c>
      <c r="I138" s="5">
        <f t="shared" si="7"/>
        <v>0.44594299671857884</v>
      </c>
      <c r="J138" s="5">
        <f t="shared" si="7"/>
        <v>0.53360951459817829</v>
      </c>
      <c r="K138" s="5">
        <f t="shared" si="7"/>
        <v>7.313447035803898E-2</v>
      </c>
      <c r="L138" s="5">
        <f t="shared" si="7"/>
        <v>0.26040921878271545</v>
      </c>
      <c r="M138" s="5">
        <f t="shared" si="7"/>
        <v>0.59916492693110646</v>
      </c>
      <c r="N138" s="5">
        <f t="shared" si="7"/>
        <v>1</v>
      </c>
      <c r="O138" s="5">
        <f t="shared" si="7"/>
        <v>0.24559623644711581</v>
      </c>
      <c r="P138" s="5">
        <f t="shared" si="7"/>
        <v>0.23578937694534632</v>
      </c>
      <c r="Q138" s="5">
        <f t="shared" si="7"/>
        <v>1.6430787018835494E-2</v>
      </c>
      <c r="R138" s="5">
        <f t="shared" si="7"/>
        <v>0.17286578329126689</v>
      </c>
      <c r="S138" s="5">
        <f t="shared" si="7"/>
        <v>0.11104575632994823</v>
      </c>
      <c r="T138" s="5">
        <v>0.12451048365692267</v>
      </c>
      <c r="U138" s="5">
        <v>0.41804535775375551</v>
      </c>
      <c r="V138" s="5">
        <v>0.72881422723943745</v>
      </c>
      <c r="Y138">
        <v>0.12451048365692267</v>
      </c>
    </row>
    <row r="139" spans="5:25" x14ac:dyDescent="0.25">
      <c r="E139" s="1">
        <v>14</v>
      </c>
      <c r="F139" s="5">
        <f t="shared" si="8"/>
        <v>-0.12576858580212405</v>
      </c>
      <c r="G139" s="5">
        <f t="shared" si="7"/>
        <v>6.0222704336723963E-2</v>
      </c>
      <c r="H139" s="5">
        <f t="shared" si="7"/>
        <v>0.33923186673830968</v>
      </c>
      <c r="I139" s="5">
        <f t="shared" si="7"/>
        <v>0.39361149056613987</v>
      </c>
      <c r="J139" s="5">
        <f t="shared" si="7"/>
        <v>0.28519332147264664</v>
      </c>
      <c r="K139" s="5">
        <f t="shared" si="7"/>
        <v>0.13721238175955347</v>
      </c>
      <c r="L139" s="5">
        <f t="shared" si="7"/>
        <v>0.18870759826328293</v>
      </c>
      <c r="M139" s="5">
        <f t="shared" si="7"/>
        <v>0.62421711899791232</v>
      </c>
      <c r="N139" s="5">
        <f t="shared" si="7"/>
        <v>0.58223012995184753</v>
      </c>
      <c r="O139" s="5">
        <f t="shared" si="7"/>
        <v>0.22377267833820089</v>
      </c>
      <c r="P139" s="5">
        <f t="shared" si="7"/>
        <v>0.31651547601422386</v>
      </c>
      <c r="Q139" s="5">
        <f t="shared" si="7"/>
        <v>4.0923865165056333E-2</v>
      </c>
      <c r="R139" s="5">
        <f t="shared" si="7"/>
        <v>0.12976346637307071</v>
      </c>
      <c r="S139" s="5">
        <f t="shared" si="7"/>
        <v>0.27789356602929971</v>
      </c>
      <c r="T139" s="5">
        <v>2.7288959811283365E-2</v>
      </c>
      <c r="U139" s="5">
        <v>0.91058441851034133</v>
      </c>
      <c r="V139" s="5">
        <v>0.60121079467880367</v>
      </c>
      <c r="Y139">
        <v>2.7288959811283365E-2</v>
      </c>
    </row>
    <row r="140" spans="5:25" x14ac:dyDescent="0.25">
      <c r="E140" s="1">
        <v>15</v>
      </c>
      <c r="F140" s="5">
        <f t="shared" si="8"/>
        <v>-0.53018446059250979</v>
      </c>
      <c r="G140" s="5">
        <f t="shared" ref="G140:S146" si="9">G114/G$122</f>
        <v>0.60701245944878846</v>
      </c>
      <c r="H140" s="5">
        <f t="shared" si="9"/>
        <v>0.71053714189395556</v>
      </c>
      <c r="I140" s="5">
        <f t="shared" si="9"/>
        <v>0.45494552642545177</v>
      </c>
      <c r="J140" s="5">
        <f t="shared" si="9"/>
        <v>0.58912861372717729</v>
      </c>
      <c r="K140" s="5">
        <f t="shared" si="9"/>
        <v>0.11017519963409926</v>
      </c>
      <c r="L140" s="5">
        <f t="shared" si="9"/>
        <v>0.79053215829461432</v>
      </c>
      <c r="M140" s="5">
        <f t="shared" si="9"/>
        <v>0.63883089770354906</v>
      </c>
      <c r="N140" s="5">
        <f t="shared" si="9"/>
        <v>0.19140736601597053</v>
      </c>
      <c r="O140" s="5">
        <f t="shared" si="9"/>
        <v>0.12850879767991893</v>
      </c>
      <c r="P140" s="5">
        <f t="shared" si="9"/>
        <v>3.7498676555562133E-2</v>
      </c>
      <c r="Q140" s="5">
        <f t="shared" si="9"/>
        <v>1.4243134290383824E-4</v>
      </c>
      <c r="R140" s="5">
        <f t="shared" si="9"/>
        <v>3.5380041904008085E-2</v>
      </c>
      <c r="S140" s="5">
        <f t="shared" si="9"/>
        <v>6.258097492642529E-3</v>
      </c>
      <c r="T140" s="5">
        <v>0.18698230389002543</v>
      </c>
      <c r="U140" s="5">
        <v>0.36387177097233581</v>
      </c>
      <c r="V140" s="5">
        <v>0.44365418653370781</v>
      </c>
      <c r="Y140">
        <v>0.18698230389002543</v>
      </c>
    </row>
    <row r="141" spans="5:25" x14ac:dyDescent="0.25">
      <c r="E141" s="1">
        <v>16</v>
      </c>
      <c r="F141" s="5">
        <f t="shared" si="8"/>
        <v>-1.3135830072666294E-2</v>
      </c>
      <c r="G141" s="5">
        <f t="shared" si="9"/>
        <v>5.4723614067793622E-2</v>
      </c>
      <c r="H141" s="5">
        <f t="shared" si="9"/>
        <v>0.34327262518412227</v>
      </c>
      <c r="I141" s="5">
        <f t="shared" si="9"/>
        <v>0.35248127028338561</v>
      </c>
      <c r="J141" s="5">
        <f t="shared" si="9"/>
        <v>0.23161002933740252</v>
      </c>
      <c r="K141" s="5">
        <f t="shared" si="9"/>
        <v>4.2185557137315616E-2</v>
      </c>
      <c r="L141" s="5">
        <f t="shared" si="9"/>
        <v>4.3463593267862123E-2</v>
      </c>
      <c r="M141" s="5">
        <f t="shared" si="9"/>
        <v>0.56784968684759918</v>
      </c>
      <c r="N141" s="5">
        <f t="shared" si="9"/>
        <v>0.47391828684564286</v>
      </c>
      <c r="O141" s="5">
        <f t="shared" si="9"/>
        <v>0.12312962215455614</v>
      </c>
      <c r="P141" s="5">
        <f t="shared" si="9"/>
        <v>0.23079284345578174</v>
      </c>
      <c r="Q141" s="5">
        <f t="shared" si="9"/>
        <v>3.1844572325925267E-2</v>
      </c>
      <c r="R141" s="5">
        <f t="shared" si="9"/>
        <v>0.24380952955032789</v>
      </c>
      <c r="S141" s="5">
        <f t="shared" si="9"/>
        <v>0.40407556617392187</v>
      </c>
      <c r="T141" s="5">
        <v>8.2126520387608468E-2</v>
      </c>
      <c r="U141" s="5">
        <v>0.44537227580393335</v>
      </c>
      <c r="V141" s="5">
        <v>0.2813636947573438</v>
      </c>
      <c r="Y141">
        <v>8.2126520387608468E-2</v>
      </c>
    </row>
    <row r="142" spans="5:25" x14ac:dyDescent="0.25">
      <c r="E142" s="1">
        <v>17</v>
      </c>
      <c r="F142" s="5">
        <f t="shared" si="8"/>
        <v>1</v>
      </c>
      <c r="G142" s="5">
        <f t="shared" si="9"/>
        <v>6.4343290852080848E-2</v>
      </c>
      <c r="H142" s="5">
        <f t="shared" si="9"/>
        <v>1</v>
      </c>
      <c r="I142" s="5">
        <f t="shared" si="9"/>
        <v>0.68514773610807944</v>
      </c>
      <c r="J142" s="5">
        <f t="shared" si="9"/>
        <v>0.35773951283542832</v>
      </c>
      <c r="K142" s="5">
        <f t="shared" si="9"/>
        <v>9.4307024979685183E-2</v>
      </c>
      <c r="L142" s="5">
        <f t="shared" si="9"/>
        <v>0.42889227141797065</v>
      </c>
      <c r="M142" s="5">
        <f t="shared" si="9"/>
        <v>0.79540709812108568</v>
      </c>
      <c r="N142" s="5">
        <f t="shared" si="9"/>
        <v>0.56429084555349596</v>
      </c>
      <c r="O142" s="5">
        <f t="shared" si="9"/>
        <v>0.10673493130932279</v>
      </c>
      <c r="P142" s="5">
        <f t="shared" si="9"/>
        <v>0.26840634893858029</v>
      </c>
      <c r="Q142" s="5">
        <f t="shared" si="9"/>
        <v>5.0634120543114206E-3</v>
      </c>
      <c r="R142" s="5">
        <f t="shared" si="9"/>
        <v>0.71656465115001611</v>
      </c>
      <c r="S142" s="5">
        <f t="shared" si="9"/>
        <v>0.68910048908420474</v>
      </c>
      <c r="T142" s="5">
        <v>0.70732956591927776</v>
      </c>
      <c r="U142" s="5">
        <v>0.49715749741686643</v>
      </c>
      <c r="V142" s="5">
        <v>0.68772686827695528</v>
      </c>
      <c r="Y142">
        <v>0.70732956591927776</v>
      </c>
    </row>
    <row r="143" spans="5:25" x14ac:dyDescent="0.25">
      <c r="E143" s="1">
        <v>18</v>
      </c>
      <c r="F143" s="5">
        <f t="shared" si="8"/>
        <v>0.49273337059809952</v>
      </c>
      <c r="G143" s="5">
        <f t="shared" si="9"/>
        <v>0.28877889803821005</v>
      </c>
      <c r="H143" s="5">
        <f t="shared" si="9"/>
        <v>0.39139872848742596</v>
      </c>
      <c r="I143" s="5">
        <f t="shared" si="9"/>
        <v>0.42130063806412388</v>
      </c>
      <c r="J143" s="5">
        <f t="shared" si="9"/>
        <v>0.43727723937267438</v>
      </c>
      <c r="K143" s="5">
        <f t="shared" si="9"/>
        <v>0.46227939899856429</v>
      </c>
      <c r="L143" s="5">
        <f t="shared" si="9"/>
        <v>0.82040255095527492</v>
      </c>
      <c r="M143" s="5">
        <f t="shared" si="9"/>
        <v>0.80793319415448861</v>
      </c>
      <c r="N143" s="5">
        <f t="shared" si="9"/>
        <v>0.33839479757133395</v>
      </c>
      <c r="O143" s="5">
        <f t="shared" si="9"/>
        <v>0.12743445319106841</v>
      </c>
      <c r="P143" s="5">
        <f t="shared" si="9"/>
        <v>0.10145067590133047</v>
      </c>
      <c r="Q143" s="5">
        <f t="shared" si="9"/>
        <v>1.2527449000146212E-2</v>
      </c>
      <c r="R143" s="5">
        <f t="shared" si="9"/>
        <v>0.10852056252541289</v>
      </c>
      <c r="S143" s="5">
        <f t="shared" si="9"/>
        <v>8.1162721639530755E-2</v>
      </c>
      <c r="T143" s="5">
        <v>0.15944148100354849</v>
      </c>
      <c r="U143" s="5">
        <v>0.11077246181385958</v>
      </c>
      <c r="V143" s="5">
        <v>0.49234104055187999</v>
      </c>
      <c r="Y143">
        <v>0.15944148100354849</v>
      </c>
    </row>
    <row r="144" spans="5:25" x14ac:dyDescent="0.25">
      <c r="E144" s="1">
        <v>19</v>
      </c>
      <c r="F144" s="5">
        <f t="shared" si="8"/>
        <v>-1.2017887087758524E-2</v>
      </c>
      <c r="G144" s="5">
        <f t="shared" si="9"/>
        <v>0.15609655496173161</v>
      </c>
      <c r="H144" s="5">
        <f t="shared" si="9"/>
        <v>0.47835113732227524</v>
      </c>
      <c r="I144" s="5">
        <f t="shared" si="9"/>
        <v>0.46341189465537863</v>
      </c>
      <c r="J144" s="5">
        <f t="shared" si="9"/>
        <v>0.83809182972577245</v>
      </c>
      <c r="K144" s="5">
        <f t="shared" si="9"/>
        <v>1</v>
      </c>
      <c r="L144" s="5">
        <f t="shared" si="9"/>
        <v>1</v>
      </c>
      <c r="M144" s="5">
        <f t="shared" si="9"/>
        <v>0.89144050104384143</v>
      </c>
      <c r="N144" s="5">
        <f t="shared" si="9"/>
        <v>0.40804990632410898</v>
      </c>
      <c r="O144" s="5">
        <f t="shared" si="9"/>
        <v>0.50969342042533139</v>
      </c>
      <c r="P144" s="5">
        <f t="shared" si="9"/>
        <v>7.7492918661101931E-2</v>
      </c>
      <c r="Q144" s="5">
        <f t="shared" si="9"/>
        <v>1.6597540682883258E-3</v>
      </c>
      <c r="R144" s="5">
        <f t="shared" si="9"/>
        <v>1.5477536995563836E-2</v>
      </c>
      <c r="S144" s="5">
        <f t="shared" si="9"/>
        <v>1.8194581022368879E-2</v>
      </c>
      <c r="T144" s="5">
        <v>8.7288724624338884E-2</v>
      </c>
      <c r="U144" s="5">
        <v>0.12198169459703806</v>
      </c>
      <c r="V144" s="5">
        <v>0.61017193236876766</v>
      </c>
      <c r="Y144">
        <v>8.7288724624338884E-2</v>
      </c>
    </row>
    <row r="145" spans="5:25" x14ac:dyDescent="0.25">
      <c r="E145" s="1">
        <v>20</v>
      </c>
      <c r="F145" s="5">
        <f t="shared" si="8"/>
        <v>-5.4220234768026829E-2</v>
      </c>
      <c r="G145" s="5">
        <f t="shared" si="9"/>
        <v>0.32144102486869613</v>
      </c>
      <c r="H145" s="5">
        <f t="shared" si="9"/>
        <v>0.66007616111878287</v>
      </c>
      <c r="I145" s="5">
        <f t="shared" si="9"/>
        <v>0.6303444247410851</v>
      </c>
      <c r="J145" s="5">
        <f t="shared" si="9"/>
        <v>0.65497481806928481</v>
      </c>
      <c r="K145" s="5">
        <f t="shared" si="9"/>
        <v>0.13672392197250327</v>
      </c>
      <c r="L145" s="5">
        <f t="shared" si="9"/>
        <v>0.39783427933986337</v>
      </c>
      <c r="M145" s="5">
        <f t="shared" si="9"/>
        <v>0.49478079331941544</v>
      </c>
      <c r="N145" s="5">
        <f t="shared" si="9"/>
        <v>0.26076439151723874</v>
      </c>
      <c r="O145" s="5">
        <f t="shared" si="9"/>
        <v>0.3692564959311001</v>
      </c>
      <c r="P145" s="5">
        <f t="shared" si="9"/>
        <v>4.4533850853774377E-2</v>
      </c>
      <c r="Q145" s="5">
        <f t="shared" si="9"/>
        <v>5.3510186066826405E-4</v>
      </c>
      <c r="R145" s="5">
        <f t="shared" si="9"/>
        <v>7.6601446721373229E-2</v>
      </c>
      <c r="S145" s="5">
        <f t="shared" si="9"/>
        <v>3.8979481185657507E-2</v>
      </c>
      <c r="T145" s="5">
        <v>0.23218433008734304</v>
      </c>
      <c r="U145" s="5">
        <v>4.2650013507125113E-2</v>
      </c>
      <c r="V145" s="5">
        <v>0.70054719810299282</v>
      </c>
      <c r="Y145">
        <v>0.23218433008734304</v>
      </c>
    </row>
    <row r="146" spans="5:25" x14ac:dyDescent="0.25">
      <c r="E146" s="1">
        <v>21</v>
      </c>
      <c r="F146" s="5">
        <f t="shared" si="8"/>
        <v>-3.8010061486864172E-2</v>
      </c>
      <c r="G146" s="5">
        <f t="shared" si="9"/>
        <v>1.1281750699767038E-2</v>
      </c>
      <c r="H146" s="5">
        <f t="shared" si="9"/>
        <v>0.5173330634619514</v>
      </c>
      <c r="I146" s="5">
        <f t="shared" si="9"/>
        <v>0.37101100096873174</v>
      </c>
      <c r="J146" s="5">
        <f t="shared" si="9"/>
        <v>0.45823367077092353</v>
      </c>
      <c r="K146" s="5">
        <f t="shared" si="9"/>
        <v>7.1236826062257508E-2</v>
      </c>
      <c r="L146" s="5">
        <f t="shared" si="9"/>
        <v>0.4008393392814612</v>
      </c>
      <c r="M146" s="5">
        <f t="shared" si="9"/>
        <v>0.41336116910229648</v>
      </c>
      <c r="N146" s="5">
        <f t="shared" si="9"/>
        <v>0.33102762019503618</v>
      </c>
      <c r="O146" s="5">
        <f t="shared" si="9"/>
        <v>8.0399901365738435E-2</v>
      </c>
      <c r="P146" s="5">
        <f t="shared" si="9"/>
        <v>0.42420837679629902</v>
      </c>
      <c r="Q146" s="5">
        <f t="shared" si="9"/>
        <v>1.7833346804393135E-2</v>
      </c>
      <c r="R146" s="5">
        <f t="shared" si="9"/>
        <v>0.1473402886887743</v>
      </c>
      <c r="S146" s="5">
        <f t="shared" si="9"/>
        <v>0.11285393388996996</v>
      </c>
      <c r="T146" s="5">
        <v>2.4291849916527386E-2</v>
      </c>
      <c r="U146" s="5">
        <v>0.67510523150932222</v>
      </c>
      <c r="V146" s="5">
        <v>0.901112382446566</v>
      </c>
      <c r="Y146">
        <v>2.4291849916527386E-2</v>
      </c>
    </row>
    <row r="147" spans="5:25" x14ac:dyDescent="0.25">
      <c r="F147" s="1"/>
    </row>
  </sheetData>
  <conditionalFormatting sqref="F5:F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1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8:G1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H1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8:I12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8:J1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8:K1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8:L1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8:M1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:N1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O1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8:P1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8:Q1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8:R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8:S1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98:T1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8:U1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98:V1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2025-09-02T10:15:54Z</dcterms:modified>
</cp:coreProperties>
</file>