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/>
  <c r="I25" i="1"/>
  <c r="J25" i="1"/>
  <c r="K25" i="1"/>
  <c r="L25" i="1"/>
  <c r="M25" i="1"/>
  <c r="N25" i="1"/>
  <c r="O25" i="1"/>
  <c r="P25" i="1"/>
  <c r="Q25" i="1"/>
  <c r="R25" i="1"/>
  <c r="S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F25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F11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G20" i="3" l="1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G19" i="3"/>
  <c r="Z8" i="3" l="1"/>
  <c r="AA8" i="3"/>
  <c r="AB8" i="3"/>
  <c r="AD8" i="3"/>
  <c r="AE8" i="3"/>
  <c r="AF8" i="3"/>
  <c r="AG8" i="3"/>
  <c r="AH8" i="3"/>
  <c r="AI8" i="3"/>
  <c r="AJ8" i="3"/>
  <c r="AK8" i="3"/>
  <c r="AL8" i="3"/>
  <c r="X8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7" i="3"/>
  <c r="X6" i="3"/>
  <c r="Z6" i="3"/>
  <c r="AA6" i="3"/>
  <c r="AB6" i="3"/>
  <c r="AD6" i="3"/>
  <c r="AE6" i="3"/>
  <c r="AF6" i="3"/>
  <c r="AG6" i="3"/>
  <c r="AH6" i="3"/>
  <c r="AI6" i="3"/>
  <c r="AJ6" i="3"/>
  <c r="AK6" i="3"/>
  <c r="AL6" i="3"/>
  <c r="Z5" i="3"/>
  <c r="AA5" i="3"/>
  <c r="AB5" i="3"/>
  <c r="AD5" i="3"/>
  <c r="AE5" i="3"/>
  <c r="AF5" i="3"/>
  <c r="AG5" i="3"/>
  <c r="AH5" i="3"/>
  <c r="AI5" i="3"/>
  <c r="AJ5" i="3"/>
  <c r="AK5" i="3"/>
  <c r="AL5" i="3"/>
  <c r="X5" i="3"/>
  <c r="G7" i="3"/>
  <c r="D40" i="1" l="1"/>
  <c r="D32" i="1"/>
  <c r="D33" i="1" s="1"/>
  <c r="D34" i="1" s="1"/>
  <c r="D35" i="1" s="1"/>
</calcChain>
</file>

<file path=xl/sharedStrings.xml><?xml version="1.0" encoding="utf-8"?>
<sst xmlns="http://schemas.openxmlformats.org/spreadsheetml/2006/main" count="636" uniqueCount="67">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</sst>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7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1"/>
  <sheetViews>
    <sheetView tabSelected="1" topLeftCell="A4" zoomScale="85" zoomScaleNormal="85" workbookViewId="0">
      <selection activeCell="W24" sqref="W24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8" t="s">
        <v>0</v>
      </c>
      <c r="Y4" s="18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61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62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63</v>
      </c>
      <c r="D8" s="1" t="s">
        <v>47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7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4" t="s">
        <v>20</v>
      </c>
      <c r="C9" s="1" t="s">
        <v>66</v>
      </c>
      <c r="D9" s="1">
        <v>2020</v>
      </c>
      <c r="E9" s="1">
        <v>-38.999999999999908</v>
      </c>
      <c r="F9" s="1">
        <v>21891.999999999989</v>
      </c>
      <c r="G9" s="5">
        <v>0.14461903891832631</v>
      </c>
      <c r="H9" s="6">
        <v>20769.6528</v>
      </c>
      <c r="I9" s="5">
        <v>0.36687374383336369</v>
      </c>
      <c r="J9" s="5">
        <v>2.5945550886168449E-2</v>
      </c>
      <c r="K9" s="5">
        <v>19.961182188927459</v>
      </c>
      <c r="L9" s="5">
        <v>30.8</v>
      </c>
      <c r="M9" s="5">
        <v>2.7407272062853838E-3</v>
      </c>
      <c r="N9" s="5">
        <v>9.5925452219988597E-4</v>
      </c>
      <c r="O9" s="5">
        <v>4.4765211035994859E-2</v>
      </c>
      <c r="P9" s="5">
        <v>3.1927188013886352</v>
      </c>
      <c r="Q9" s="5">
        <v>3.848124429015165</v>
      </c>
      <c r="R9" s="5">
        <v>94.431707217248274</v>
      </c>
      <c r="S9" s="5">
        <v>1.004933308971312E-3</v>
      </c>
      <c r="T9" s="5">
        <v>4.7368901881966012E-2</v>
      </c>
      <c r="U9" s="5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B11" s="4" t="s">
        <v>20</v>
      </c>
      <c r="C11" s="3" t="s">
        <v>24</v>
      </c>
      <c r="F11" s="5">
        <f>AVERAGE(F5:F9)</f>
        <v>42263.599999999991</v>
      </c>
      <c r="G11" s="5">
        <f t="shared" ref="G11:U11" si="2">AVERAGE(G5:G9)</f>
        <v>0.17758039766999018</v>
      </c>
      <c r="H11" s="5">
        <f t="shared" si="2"/>
        <v>24059.936846000001</v>
      </c>
      <c r="I11" s="5">
        <f t="shared" si="2"/>
        <v>0.9217137040680996</v>
      </c>
      <c r="J11" s="5">
        <f t="shared" si="2"/>
        <v>3.3397419968391559E-2</v>
      </c>
      <c r="K11" s="5">
        <f t="shared" si="2"/>
        <v>40.175277615103909</v>
      </c>
      <c r="L11" s="5">
        <f t="shared" si="2"/>
        <v>33.21</v>
      </c>
      <c r="M11" s="5">
        <f t="shared" si="2"/>
        <v>3.2732768694831672E-3</v>
      </c>
      <c r="N11" s="5">
        <f t="shared" si="2"/>
        <v>4.2623068778443237E-3</v>
      </c>
      <c r="O11" s="5">
        <f t="shared" si="2"/>
        <v>1.8844209831121419E-2</v>
      </c>
      <c r="P11" s="5">
        <f t="shared" si="2"/>
        <v>15.740957194107924</v>
      </c>
      <c r="Q11" s="5">
        <f t="shared" si="2"/>
        <v>1.7142757219596405</v>
      </c>
      <c r="R11" s="5">
        <f t="shared" si="2"/>
        <v>67.875956233261277</v>
      </c>
      <c r="S11" s="5">
        <f t="shared" si="2"/>
        <v>8.0609131725157027E-4</v>
      </c>
      <c r="T11" s="5">
        <f t="shared" si="2"/>
        <v>5.6990988261854114E-2</v>
      </c>
      <c r="U11" s="5">
        <f t="shared" si="2"/>
        <v>177.6141994669251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40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40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40" x14ac:dyDescent="0.25">
      <c r="B16" s="1">
        <v>3623000</v>
      </c>
      <c r="C16" s="1" t="s">
        <v>22</v>
      </c>
      <c r="D16" s="1" t="s">
        <v>41</v>
      </c>
      <c r="E16" s="1">
        <v>2022</v>
      </c>
      <c r="F16" s="7">
        <v>4.6170000000000003E-2</v>
      </c>
      <c r="G16" s="7">
        <v>6.6500000000000004E-2</v>
      </c>
      <c r="H16" s="7">
        <v>6.8699999999999997E-2</v>
      </c>
      <c r="I16" s="7">
        <v>6.055E-2</v>
      </c>
      <c r="J16" s="7">
        <v>4.7149999999999997E-2</v>
      </c>
      <c r="K16" s="7">
        <v>5.2979999999999999E-2</v>
      </c>
      <c r="L16" s="7">
        <v>6.4100000000000004E-2</v>
      </c>
      <c r="M16" s="7">
        <v>7.5130000000000002E-2</v>
      </c>
      <c r="N16" s="7">
        <v>7.3849999999999999E-2</v>
      </c>
      <c r="O16" s="7">
        <v>7.5399999999999995E-2</v>
      </c>
      <c r="P16" s="7">
        <v>0.12670000000000001</v>
      </c>
      <c r="Q16" s="7">
        <v>7.5700000000000003E-2</v>
      </c>
      <c r="R16" s="7">
        <v>8.6360000000000006E-2</v>
      </c>
      <c r="S16" s="7">
        <v>8.0600000000000005E-2</v>
      </c>
    </row>
    <row r="17" spans="2:21" x14ac:dyDescent="0.25">
      <c r="B17" s="1">
        <v>3623000</v>
      </c>
      <c r="C17" s="1" t="s">
        <v>22</v>
      </c>
      <c r="D17" s="1" t="s">
        <v>42</v>
      </c>
      <c r="E17" s="1">
        <v>2022</v>
      </c>
      <c r="F17" s="7">
        <v>5.3560000000000003E-2</v>
      </c>
      <c r="G17" s="7">
        <v>7.3700000000000002E-2</v>
      </c>
      <c r="H17" s="7">
        <v>7.324E-2</v>
      </c>
      <c r="I17" s="7">
        <v>6.1920000000000003E-2</v>
      </c>
      <c r="J17" s="7">
        <v>5.1569999999999998E-2</v>
      </c>
      <c r="K17" s="7">
        <v>6.1370000000000001E-2</v>
      </c>
      <c r="L17" s="7">
        <v>7.4770000000000003E-2</v>
      </c>
      <c r="M17" s="7">
        <v>8.1850000000000006E-2</v>
      </c>
      <c r="N17" s="7">
        <v>7.6300000000000007E-2</v>
      </c>
      <c r="O17" s="7">
        <v>7.3849999999999999E-2</v>
      </c>
      <c r="P17" s="7">
        <v>0.1183</v>
      </c>
      <c r="Q17" s="7">
        <v>6.8049999999999999E-2</v>
      </c>
      <c r="R17" s="7">
        <v>7.3359999999999995E-2</v>
      </c>
      <c r="S17" s="7">
        <v>5.8200000000000002E-2</v>
      </c>
    </row>
    <row r="18" spans="2:21" x14ac:dyDescent="0.25">
      <c r="B18" s="1">
        <v>65722000</v>
      </c>
      <c r="C18" s="1" t="s">
        <v>23</v>
      </c>
      <c r="D18" s="1" t="s">
        <v>41</v>
      </c>
      <c r="E18" s="1">
        <v>2023</v>
      </c>
      <c r="F18" s="7">
        <v>4.7969999999999999E-2</v>
      </c>
      <c r="G18" s="7">
        <v>6.0729999999999999E-2</v>
      </c>
      <c r="H18" s="7">
        <v>5.7160000000000002E-2</v>
      </c>
      <c r="I18" s="7">
        <v>5.0700000000000002E-2</v>
      </c>
      <c r="J18" s="7">
        <v>4.4299999999999999E-2</v>
      </c>
      <c r="K18" s="7">
        <v>4.675E-2</v>
      </c>
      <c r="L18" s="7">
        <v>7.3300000000000004E-2</v>
      </c>
      <c r="M18" s="7">
        <v>9.3439999999999995E-2</v>
      </c>
      <c r="N18" s="7">
        <v>8.9899999999999994E-2</v>
      </c>
      <c r="O18" s="7">
        <v>7.3599999999999999E-2</v>
      </c>
      <c r="P18" s="7">
        <v>0.1249</v>
      </c>
      <c r="Q18" s="7">
        <v>7.1040000000000006E-2</v>
      </c>
      <c r="R18" s="7">
        <v>8.5500000000000007E-2</v>
      </c>
      <c r="S18" s="7">
        <v>8.0699999999999994E-2</v>
      </c>
    </row>
    <row r="19" spans="2:21" x14ac:dyDescent="0.25">
      <c r="B19" s="1">
        <v>65722000</v>
      </c>
      <c r="C19" s="1" t="s">
        <v>23</v>
      </c>
      <c r="D19" s="1" t="s">
        <v>42</v>
      </c>
      <c r="E19" s="1">
        <v>2023</v>
      </c>
      <c r="F19" s="7">
        <v>5.3159999999999999E-2</v>
      </c>
      <c r="G19" s="7">
        <v>6.83E-2</v>
      </c>
      <c r="H19" s="7">
        <v>6.9029999999999994E-2</v>
      </c>
      <c r="I19" s="7">
        <v>6.0060000000000002E-2</v>
      </c>
      <c r="J19" s="7">
        <v>4.8219999999999999E-2</v>
      </c>
      <c r="K19" s="7">
        <v>4.7730000000000002E-2</v>
      </c>
      <c r="L19" s="7">
        <v>7.3400000000000007E-2</v>
      </c>
      <c r="M19" s="7">
        <v>9.8299999999999998E-2</v>
      </c>
      <c r="N19" s="7">
        <v>8.6699999999999999E-2</v>
      </c>
      <c r="O19" s="7">
        <v>7.6899999999999996E-2</v>
      </c>
      <c r="P19" s="7">
        <v>0.11774</v>
      </c>
      <c r="Q19" s="7">
        <v>6.5060000000000007E-2</v>
      </c>
      <c r="R19" s="7">
        <v>7.306E-2</v>
      </c>
      <c r="S19" s="7">
        <v>6.2300000000000001E-2</v>
      </c>
    </row>
    <row r="20" spans="2:21" x14ac:dyDescent="0.25">
      <c r="B20" s="1">
        <v>1630000</v>
      </c>
      <c r="C20" s="1" t="s">
        <v>64</v>
      </c>
      <c r="D20" s="1" t="s">
        <v>41</v>
      </c>
      <c r="E20" s="1">
        <v>2023</v>
      </c>
      <c r="F20" s="7">
        <v>4.2720000000000001E-2</v>
      </c>
      <c r="G20" s="7">
        <v>6.8849999999999995E-2</v>
      </c>
      <c r="H20" s="7">
        <v>7.22E-2</v>
      </c>
      <c r="I20" s="7">
        <v>6.3899999999999998E-2</v>
      </c>
      <c r="J20" s="7">
        <v>4.1750000000000002E-2</v>
      </c>
      <c r="K20" s="7">
        <v>3.424E-2</v>
      </c>
      <c r="L20" s="7">
        <v>4.9770000000000002E-2</v>
      </c>
      <c r="M20" s="7">
        <v>8.0699999999999994E-2</v>
      </c>
      <c r="N20" s="7">
        <v>8.2150000000000001E-2</v>
      </c>
      <c r="O20" s="7">
        <v>7.5800000000000006E-2</v>
      </c>
      <c r="P20" s="7">
        <v>0.12085</v>
      </c>
      <c r="Q20" s="7">
        <v>6.726E-2</v>
      </c>
      <c r="R20" s="7">
        <v>0.1027</v>
      </c>
      <c r="S20" s="7">
        <v>9.7100000000000006E-2</v>
      </c>
    </row>
    <row r="21" spans="2:21" x14ac:dyDescent="0.25">
      <c r="B21" s="1">
        <v>1630000</v>
      </c>
      <c r="C21" s="1" t="s">
        <v>64</v>
      </c>
      <c r="D21" s="1" t="s">
        <v>42</v>
      </c>
      <c r="E21" s="1">
        <v>2023</v>
      </c>
      <c r="F21" s="7">
        <v>0.05</v>
      </c>
      <c r="G21" s="7">
        <v>7.5700000000000003E-2</v>
      </c>
      <c r="H21" s="7">
        <v>8.2799999999999999E-2</v>
      </c>
      <c r="I21" s="7">
        <v>7.6300000000000007E-2</v>
      </c>
      <c r="J21" s="7">
        <v>5.6149999999999999E-2</v>
      </c>
      <c r="K21" s="7">
        <v>4.5260000000000002E-2</v>
      </c>
      <c r="L21" s="7">
        <v>5.8069999999999997E-2</v>
      </c>
      <c r="M21" s="7">
        <v>7.6999999999999999E-2</v>
      </c>
      <c r="N21" s="7">
        <v>7.8899999999999998E-2</v>
      </c>
      <c r="O21" s="7">
        <v>7.4800000000000005E-2</v>
      </c>
      <c r="P21" s="7">
        <v>0.1106</v>
      </c>
      <c r="Q21" s="7">
        <v>6.2469999999999998E-2</v>
      </c>
      <c r="R21" s="7">
        <v>8.4199999999999997E-2</v>
      </c>
      <c r="S21" s="7">
        <v>6.7699999999999996E-2</v>
      </c>
    </row>
    <row r="22" spans="2:21" x14ac:dyDescent="0.25">
      <c r="B22" s="1">
        <v>33618000</v>
      </c>
      <c r="C22" s="1" t="s">
        <v>66</v>
      </c>
      <c r="D22" s="1" t="s">
        <v>41</v>
      </c>
      <c r="E22" s="1">
        <v>2020</v>
      </c>
      <c r="F22" s="7">
        <v>4.514E-2</v>
      </c>
      <c r="G22" s="7">
        <v>6.9339999999999999E-2</v>
      </c>
      <c r="H22" s="7">
        <v>5.6640000000000003E-2</v>
      </c>
      <c r="I22" s="7">
        <v>3.7350000000000001E-2</v>
      </c>
      <c r="J22" s="7">
        <v>4.5319999999999999E-2</v>
      </c>
      <c r="K22" s="7">
        <v>2.5250000000000002E-2</v>
      </c>
      <c r="L22" s="7">
        <v>5.8169999999999999E-2</v>
      </c>
      <c r="M22" s="7">
        <v>6.7900000000000002E-2</v>
      </c>
      <c r="N22" s="7">
        <v>6.3E-2</v>
      </c>
      <c r="O22" s="7">
        <v>6.3839999999999994E-2</v>
      </c>
      <c r="P22" s="7">
        <v>0.15229999999999999</v>
      </c>
      <c r="Q22" s="7">
        <v>0.10034</v>
      </c>
      <c r="R22" s="7">
        <v>0.12164</v>
      </c>
      <c r="S22" s="7">
        <v>9.3799999999999994E-2</v>
      </c>
    </row>
    <row r="23" spans="2:21" x14ac:dyDescent="0.25">
      <c r="B23" s="1">
        <v>33618000</v>
      </c>
      <c r="C23" s="1" t="s">
        <v>66</v>
      </c>
      <c r="D23" s="1" t="s">
        <v>42</v>
      </c>
      <c r="E23" s="1">
        <v>2020</v>
      </c>
      <c r="F23" s="7">
        <v>5.1479999999999998E-2</v>
      </c>
      <c r="G23" s="7">
        <v>7.7499999999999999E-2</v>
      </c>
      <c r="H23" s="7">
        <v>5.9900000000000002E-2</v>
      </c>
      <c r="I23" s="7">
        <v>4.0340000000000001E-2</v>
      </c>
      <c r="J23" s="7">
        <v>4.2880000000000001E-2</v>
      </c>
      <c r="K23" s="7">
        <v>5.0840000000000003E-2</v>
      </c>
      <c r="L23" s="7">
        <v>8.5750000000000007E-2</v>
      </c>
      <c r="M23" s="7">
        <v>8.4000000000000005E-2</v>
      </c>
      <c r="N23" s="7">
        <v>6.9339999999999999E-2</v>
      </c>
      <c r="O23" s="7">
        <v>6.2899999999999998E-2</v>
      </c>
      <c r="P23" s="7">
        <v>0.1323</v>
      </c>
      <c r="Q23" s="7">
        <v>8.48E-2</v>
      </c>
      <c r="R23" s="7">
        <v>8.9399999999999993E-2</v>
      </c>
      <c r="S23" s="7">
        <v>6.8540000000000004E-2</v>
      </c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>AVERAGE(F14,F16,F18,F20,F22)</f>
        <v>4.8851999999999993E-2</v>
      </c>
      <c r="G25" s="7">
        <f t="shared" ref="G25:S25" si="3">AVERAGE(G14,G16,G18,G20,G22)</f>
        <v>6.6384000000000012E-2</v>
      </c>
      <c r="H25" s="7">
        <f t="shared" si="3"/>
        <v>6.3287999999999997E-2</v>
      </c>
      <c r="I25" s="7">
        <f t="shared" si="3"/>
        <v>5.1112000000000005E-2</v>
      </c>
      <c r="J25" s="7">
        <f t="shared" si="3"/>
        <v>4.2570000000000004E-2</v>
      </c>
      <c r="K25" s="7">
        <f t="shared" si="3"/>
        <v>3.6932E-2</v>
      </c>
      <c r="L25" s="7">
        <f t="shared" si="3"/>
        <v>5.9919999999999994E-2</v>
      </c>
      <c r="M25" s="7">
        <f t="shared" si="3"/>
        <v>7.7354000000000006E-2</v>
      </c>
      <c r="N25" s="7">
        <f t="shared" si="3"/>
        <v>7.6800000000000007E-2</v>
      </c>
      <c r="O25" s="7">
        <f t="shared" si="3"/>
        <v>7.0716000000000001E-2</v>
      </c>
      <c r="P25" s="7">
        <f t="shared" si="3"/>
        <v>0.13745000000000002</v>
      </c>
      <c r="Q25" s="7">
        <f t="shared" si="3"/>
        <v>8.2867999999999997E-2</v>
      </c>
      <c r="R25" s="7">
        <f t="shared" si="3"/>
        <v>0.10084</v>
      </c>
      <c r="S25" s="7">
        <f t="shared" si="3"/>
        <v>8.4920000000000009E-2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>AVERAGE(F15,F17,F19,F21,F23)</f>
        <v>5.5567999999999992E-2</v>
      </c>
      <c r="G26" s="7">
        <f t="shared" ref="G26:S26" si="4">AVERAGE(G15,G17,G19,G21,G23)</f>
        <v>7.4520000000000003E-2</v>
      </c>
      <c r="H26" s="7">
        <f t="shared" si="4"/>
        <v>7.077399999999999E-2</v>
      </c>
      <c r="I26" s="7">
        <f t="shared" si="4"/>
        <v>5.7190000000000005E-2</v>
      </c>
      <c r="J26" s="7">
        <f t="shared" si="4"/>
        <v>4.7094000000000004E-2</v>
      </c>
      <c r="K26" s="7">
        <f t="shared" si="4"/>
        <v>4.8735999999999995E-2</v>
      </c>
      <c r="L26" s="7">
        <f t="shared" si="4"/>
        <v>7.2798000000000002E-2</v>
      </c>
      <c r="M26" s="7">
        <f t="shared" si="4"/>
        <v>8.3370000000000014E-2</v>
      </c>
      <c r="N26" s="7">
        <f t="shared" si="4"/>
        <v>7.7202000000000007E-2</v>
      </c>
      <c r="O26" s="7">
        <f t="shared" si="4"/>
        <v>7.1142000000000011E-2</v>
      </c>
      <c r="P26" s="7">
        <f t="shared" si="4"/>
        <v>0.125668</v>
      </c>
      <c r="Q26" s="7">
        <f t="shared" si="4"/>
        <v>7.4862000000000012E-2</v>
      </c>
      <c r="R26" s="7">
        <f t="shared" si="4"/>
        <v>7.9177999999999998E-2</v>
      </c>
      <c r="S26" s="7">
        <f t="shared" si="4"/>
        <v>6.1881999999999993E-2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5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5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5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2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S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AA9" sqref="AA9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1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49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6" t="s">
        <v>44</v>
      </c>
      <c r="D8" s="16" t="s">
        <v>57</v>
      </c>
      <c r="E8" s="16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7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7" t="s">
        <v>44</v>
      </c>
      <c r="D10" s="1" t="s">
        <v>60</v>
      </c>
      <c r="E10" s="1" t="s">
        <v>65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9">
        <v>19.899999999999999</v>
      </c>
      <c r="N10" s="5">
        <v>5.8884904434141846E-4</v>
      </c>
      <c r="O10" s="5">
        <v>3.3173638557943965E-3</v>
      </c>
      <c r="P10" s="19">
        <f>700/G10</f>
        <v>9.4975652313132011E-4</v>
      </c>
      <c r="Q10" s="5">
        <v>2.932983822932821E-2</v>
      </c>
      <c r="R10" s="5">
        <v>3.6260347258120759E-2</v>
      </c>
      <c r="S10" s="19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7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2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49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49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49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49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54</v>
      </c>
      <c r="E20" s="1" t="s">
        <v>41</v>
      </c>
      <c r="F20" s="1" t="s">
        <v>55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54</v>
      </c>
      <c r="Z20" s="1" t="s">
        <v>41</v>
      </c>
      <c r="AA20" s="1" t="s">
        <v>55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54</v>
      </c>
      <c r="E21" s="1" t="s">
        <v>42</v>
      </c>
      <c r="F21" s="1" t="s">
        <v>55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54</v>
      </c>
      <c r="Z21" s="1" t="s">
        <v>42</v>
      </c>
      <c r="AA21" s="1" t="s">
        <v>55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57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57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57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57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59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59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59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59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60</v>
      </c>
      <c r="E26" s="1" t="s">
        <v>41</v>
      </c>
      <c r="F26" s="1" t="s">
        <v>47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60</v>
      </c>
      <c r="Z26" s="1" t="s">
        <v>41</v>
      </c>
      <c r="AA26" s="1" t="s">
        <v>47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60</v>
      </c>
      <c r="E27" s="1" t="s">
        <v>42</v>
      </c>
      <c r="F27" s="1" t="s">
        <v>47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60</v>
      </c>
      <c r="Z27" s="1" t="s">
        <v>42</v>
      </c>
      <c r="AA27" s="1" t="s">
        <v>47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49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49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49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49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49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54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54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54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54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2"/>
  <sheetViews>
    <sheetView topLeftCell="D1" zoomScaleNormal="100" workbookViewId="0">
      <selection activeCell="U7" sqref="U7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>
        <f>$G5*H5</f>
        <v>13534.999999999998</v>
      </c>
      <c r="Y5" s="1">
        <v>24720.091919999999</v>
      </c>
      <c r="Z5" s="1">
        <f t="shared" ref="Z5:AL5" si="0">$G5*J5</f>
        <v>69644.699999999983</v>
      </c>
      <c r="AA5" s="1">
        <f t="shared" si="0"/>
        <v>1580.9999999999986</v>
      </c>
      <c r="AB5" s="1">
        <f t="shared" si="0"/>
        <v>2766779.2987199994</v>
      </c>
      <c r="AC5" s="1">
        <v>28.7</v>
      </c>
      <c r="AD5" s="1">
        <f t="shared" si="0"/>
        <v>561.99999999999648</v>
      </c>
      <c r="AE5" s="1">
        <f t="shared" si="0"/>
        <v>220.99999999999903</v>
      </c>
      <c r="AF5" s="1">
        <f t="shared" si="0"/>
        <v>907.09999999999934</v>
      </c>
      <c r="AG5" s="1">
        <f t="shared" si="0"/>
        <v>98786.999999999854</v>
      </c>
      <c r="AH5" s="1">
        <f t="shared" si="0"/>
        <v>57167.399999999987</v>
      </c>
      <c r="AI5" s="1">
        <f t="shared" si="0"/>
        <v>1940630.0327999983</v>
      </c>
      <c r="AJ5" s="1">
        <f t="shared" si="0"/>
        <v>63.999999999999829</v>
      </c>
      <c r="AK5" s="1">
        <f t="shared" si="0"/>
        <v>5165.9999999999991</v>
      </c>
      <c r="AL5" s="1">
        <f t="shared" si="0"/>
        <v>13212696.520799993</v>
      </c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>
        <f>$G6*H6</f>
        <v>5155.9999999999991</v>
      </c>
      <c r="Y6" s="1">
        <v>21819.183840000002</v>
      </c>
      <c r="Z6" s="1">
        <f t="shared" ref="Z6" si="1">$G6*J6</f>
        <v>19224.699999999993</v>
      </c>
      <c r="AA6" s="1">
        <f t="shared" ref="AA6" si="2">$G6*K6</f>
        <v>1531.9999999999989</v>
      </c>
      <c r="AB6" s="1">
        <f t="shared" ref="AB6" si="3">$G6*L6</f>
        <v>1035531.3779999996</v>
      </c>
      <c r="AC6" s="1">
        <v>29.9</v>
      </c>
      <c r="AD6" s="1">
        <f t="shared" ref="AD6" si="4">$G6*N6</f>
        <v>168.99999999999895</v>
      </c>
      <c r="AE6" s="1">
        <f t="shared" ref="AE6" si="5">$G6*O6</f>
        <v>103.99999999999957</v>
      </c>
      <c r="AF6" s="1">
        <f t="shared" ref="AF6" si="6">$G6*P6</f>
        <v>628.8999999999993</v>
      </c>
      <c r="AG6" s="1">
        <f t="shared" ref="AG6" si="7">$G6*Q6</f>
        <v>127078.9999999999</v>
      </c>
      <c r="AH6" s="1">
        <f t="shared" ref="AH6" si="8">$G6*R6</f>
        <v>22163.970000000005</v>
      </c>
      <c r="AI6" s="1">
        <f t="shared" ref="AI6" si="9">$G6*S6</f>
        <v>2508274.0583999977</v>
      </c>
      <c r="AJ6" s="1">
        <f t="shared" ref="AJ6" si="10">$G6*T6</f>
        <v>71.999999999999844</v>
      </c>
      <c r="AK6" s="1">
        <f t="shared" ref="AK6" si="11">$G6*U6</f>
        <v>2200.9999999999991</v>
      </c>
      <c r="AL6" s="1">
        <f t="shared" ref="AL6" si="12">$G6*V6</f>
        <v>1495644.004799997</v>
      </c>
    </row>
    <row r="7" spans="3:38" x14ac:dyDescent="0.25">
      <c r="G7" s="1">
        <f>AVERAGE(G5:G6)</f>
        <v>65162.5</v>
      </c>
      <c r="X7" s="1">
        <f>AVERAGE(X5:X6)</f>
        <v>9345.4999999999982</v>
      </c>
      <c r="Y7" s="1">
        <f t="shared" ref="Y7:AL7" si="13">AVERAGE(Y5:Y6)</f>
        <v>23269.637880000002</v>
      </c>
      <c r="Z7" s="1">
        <f t="shared" si="13"/>
        <v>44434.69999999999</v>
      </c>
      <c r="AA7" s="1">
        <f t="shared" si="13"/>
        <v>1556.4999999999986</v>
      </c>
      <c r="AB7" s="1">
        <f t="shared" si="13"/>
        <v>1901155.3383599995</v>
      </c>
      <c r="AC7" s="1">
        <f t="shared" si="13"/>
        <v>29.299999999999997</v>
      </c>
      <c r="AD7" s="1">
        <f t="shared" si="13"/>
        <v>365.49999999999773</v>
      </c>
      <c r="AE7" s="1">
        <f t="shared" si="13"/>
        <v>162.49999999999932</v>
      </c>
      <c r="AF7" s="1">
        <f t="shared" si="13"/>
        <v>767.99999999999932</v>
      </c>
      <c r="AG7" s="1">
        <f t="shared" si="13"/>
        <v>112932.99999999988</v>
      </c>
      <c r="AH7" s="1">
        <f t="shared" si="13"/>
        <v>39665.684999999998</v>
      </c>
      <c r="AI7" s="1">
        <f t="shared" si="13"/>
        <v>2224452.045599998</v>
      </c>
      <c r="AJ7" s="1">
        <f t="shared" si="13"/>
        <v>67.999999999999829</v>
      </c>
      <c r="AK7" s="1">
        <f t="shared" si="13"/>
        <v>3683.4999999999991</v>
      </c>
      <c r="AL7" s="1">
        <f t="shared" si="13"/>
        <v>7354170.262799995</v>
      </c>
    </row>
    <row r="8" spans="3:38" x14ac:dyDescent="0.25">
      <c r="W8" s="13" t="s">
        <v>43</v>
      </c>
      <c r="X8" s="14">
        <f>X7/$G7</f>
        <v>0.14341837713408784</v>
      </c>
      <c r="Y8" s="1">
        <v>23269.637880000002</v>
      </c>
      <c r="Z8" s="14">
        <f t="shared" ref="Z8:AL8" si="14">Z7/$G7</f>
        <v>0.68190600422021852</v>
      </c>
      <c r="AA8" s="14">
        <f t="shared" si="14"/>
        <v>2.3886437751774389E-2</v>
      </c>
      <c r="AB8" s="14">
        <f t="shared" si="14"/>
        <v>29.17560465543832</v>
      </c>
      <c r="AC8" s="14">
        <v>29.299999999999997</v>
      </c>
      <c r="AD8" s="14">
        <f t="shared" si="14"/>
        <v>5.6090542873584916E-3</v>
      </c>
      <c r="AE8" s="14">
        <f t="shared" si="14"/>
        <v>2.4937655860349022E-3</v>
      </c>
      <c r="AF8" s="14">
        <f t="shared" si="14"/>
        <v>1.1785919815844993E-2</v>
      </c>
      <c r="AG8" s="14">
        <f t="shared" si="14"/>
        <v>1.7330980241703415</v>
      </c>
      <c r="AH8" s="14">
        <f t="shared" si="14"/>
        <v>0.60871950892000759</v>
      </c>
      <c r="AI8" s="14">
        <f t="shared" si="14"/>
        <v>34.136996671398393</v>
      </c>
      <c r="AJ8" s="14">
        <f t="shared" si="14"/>
        <v>1.0435449836946071E-3</v>
      </c>
      <c r="AK8" s="14">
        <f t="shared" si="14"/>
        <v>5.6527910991751376E-2</v>
      </c>
      <c r="AL8" s="14">
        <f t="shared" si="14"/>
        <v>112.85893363207359</v>
      </c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</row>
    <row r="13" spans="3:38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38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38" x14ac:dyDescent="0.2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3:38" x14ac:dyDescent="0.25">
      <c r="C16" s="1">
        <v>80601000</v>
      </c>
      <c r="D16" s="1" t="s">
        <v>52</v>
      </c>
      <c r="E16" s="1" t="s">
        <v>41</v>
      </c>
      <c r="F16" s="1">
        <v>2020</v>
      </c>
      <c r="G16" s="7">
        <v>7.2270000000000001E-2</v>
      </c>
      <c r="H16" s="7">
        <v>8.7160000000000001E-2</v>
      </c>
      <c r="I16" s="7">
        <v>8.0140000000000003E-2</v>
      </c>
      <c r="J16" s="7">
        <v>5.5300000000000002E-2</v>
      </c>
      <c r="K16" s="7">
        <v>5.79E-2</v>
      </c>
      <c r="L16" s="7">
        <v>4.1930000000000002E-2</v>
      </c>
      <c r="M16" s="7">
        <v>6.9599999999999995E-2</v>
      </c>
      <c r="N16" s="7">
        <v>6.2469999999999998E-2</v>
      </c>
      <c r="O16" s="7">
        <v>6.2560000000000004E-2</v>
      </c>
      <c r="P16" s="7">
        <v>5.91E-2</v>
      </c>
      <c r="Q16" s="7">
        <v>0.14610000000000001</v>
      </c>
      <c r="R16" s="7">
        <v>8.5139999999999993E-2</v>
      </c>
      <c r="S16" s="7">
        <v>7.1900000000000006E-2</v>
      </c>
      <c r="T16" s="7">
        <v>4.8500000000000001E-2</v>
      </c>
    </row>
    <row r="17" spans="3:22" x14ac:dyDescent="0.25">
      <c r="C17" s="1">
        <v>80601000</v>
      </c>
      <c r="D17" s="1" t="s">
        <v>52</v>
      </c>
      <c r="E17" s="1" t="s">
        <v>42</v>
      </c>
      <c r="F17" s="1">
        <v>2020</v>
      </c>
      <c r="G17" s="7">
        <v>7.2139999999999996E-2</v>
      </c>
      <c r="H17" s="7">
        <v>8.6360000000000006E-2</v>
      </c>
      <c r="I17" s="7">
        <v>8.2460000000000006E-2</v>
      </c>
      <c r="J17" s="7">
        <v>5.8470000000000001E-2</v>
      </c>
      <c r="K17" s="7">
        <v>6.5250000000000002E-2</v>
      </c>
      <c r="L17" s="7">
        <v>5.7099999999999998E-2</v>
      </c>
      <c r="M17" s="7">
        <v>8.0140000000000003E-2</v>
      </c>
      <c r="N17" s="7">
        <v>7.0860000000000006E-2</v>
      </c>
      <c r="O17" s="7">
        <v>5.8900000000000001E-2</v>
      </c>
      <c r="P17" s="7">
        <v>5.8779999999999999E-2</v>
      </c>
      <c r="Q17" s="7">
        <v>0.1333</v>
      </c>
      <c r="R17" s="7">
        <v>7.9000000000000001E-2</v>
      </c>
      <c r="S17" s="7">
        <v>6.1650000000000003E-2</v>
      </c>
      <c r="T17" s="7">
        <v>3.5639999999999998E-2</v>
      </c>
    </row>
    <row r="19" spans="3:22" x14ac:dyDescent="0.25">
      <c r="D19" s="3" t="s">
        <v>43</v>
      </c>
      <c r="E19" s="1" t="s">
        <v>41</v>
      </c>
      <c r="F19" s="1">
        <v>0</v>
      </c>
      <c r="G19" s="7">
        <f>AVERAGE(G13,G16)</f>
        <v>6.4700000000000008E-2</v>
      </c>
      <c r="H19" s="7">
        <f t="shared" ref="H19:T20" si="15">AVERAGE(H13,H16)</f>
        <v>7.6755000000000004E-2</v>
      </c>
      <c r="I19" s="7">
        <f t="shared" si="15"/>
        <v>7.2770000000000001E-2</v>
      </c>
      <c r="J19" s="7">
        <f t="shared" si="15"/>
        <v>5.1635E-2</v>
      </c>
      <c r="K19" s="7">
        <f t="shared" si="15"/>
        <v>5.3030000000000001E-2</v>
      </c>
      <c r="L19" s="7">
        <f t="shared" si="15"/>
        <v>4.3840000000000004E-2</v>
      </c>
      <c r="M19" s="7">
        <f t="shared" si="15"/>
        <v>7.1330000000000005E-2</v>
      </c>
      <c r="N19" s="7">
        <f t="shared" si="15"/>
        <v>6.6484999999999989E-2</v>
      </c>
      <c r="O19" s="7">
        <f t="shared" si="15"/>
        <v>6.4129999999999993E-2</v>
      </c>
      <c r="P19" s="7">
        <f t="shared" si="15"/>
        <v>6.0264999999999999E-2</v>
      </c>
      <c r="Q19" s="7">
        <f t="shared" si="15"/>
        <v>0.14635000000000001</v>
      </c>
      <c r="R19" s="7">
        <f t="shared" si="15"/>
        <v>8.7889999999999996E-2</v>
      </c>
      <c r="S19" s="7">
        <f t="shared" si="15"/>
        <v>7.9699999999999993E-2</v>
      </c>
      <c r="T19" s="7">
        <f t="shared" si="15"/>
        <v>6.1100000000000002E-2</v>
      </c>
    </row>
    <row r="20" spans="3:22" x14ac:dyDescent="0.25">
      <c r="D20" s="3" t="s">
        <v>43</v>
      </c>
      <c r="E20" s="1" t="s">
        <v>42</v>
      </c>
      <c r="F20" s="1">
        <v>0</v>
      </c>
      <c r="G20" s="7">
        <f>AVERAGE(G14,G17)</f>
        <v>6.7019999999999996E-2</v>
      </c>
      <c r="H20" s="7">
        <f t="shared" si="15"/>
        <v>7.9080000000000011E-2</v>
      </c>
      <c r="I20" s="7">
        <f t="shared" si="15"/>
        <v>7.578E-2</v>
      </c>
      <c r="J20" s="7">
        <f t="shared" si="15"/>
        <v>5.4855000000000001E-2</v>
      </c>
      <c r="K20" s="7">
        <f t="shared" si="15"/>
        <v>5.4855000000000001E-2</v>
      </c>
      <c r="L20" s="7">
        <f t="shared" si="15"/>
        <v>6.8769999999999998E-2</v>
      </c>
      <c r="M20" s="7">
        <f t="shared" si="15"/>
        <v>8.702E-2</v>
      </c>
      <c r="N20" s="7">
        <f t="shared" si="15"/>
        <v>7.2995000000000004E-2</v>
      </c>
      <c r="O20" s="7">
        <f t="shared" si="15"/>
        <v>6.1249999999999999E-2</v>
      </c>
      <c r="P20" s="7">
        <f t="shared" si="15"/>
        <v>5.9909999999999998E-2</v>
      </c>
      <c r="Q20" s="7">
        <f t="shared" si="15"/>
        <v>0.13055</v>
      </c>
      <c r="R20" s="7">
        <f t="shared" si="15"/>
        <v>7.7984999999999999E-2</v>
      </c>
      <c r="S20" s="7">
        <f t="shared" si="15"/>
        <v>6.7275000000000001E-2</v>
      </c>
      <c r="T20" s="7">
        <f t="shared" si="15"/>
        <v>4.274E-2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52"/>
  <sheetViews>
    <sheetView zoomScaleNormal="100" workbookViewId="0">
      <selection activeCell="D17" sqref="D1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64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64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4" spans="3:21" x14ac:dyDescent="0.25">
      <c r="C14" s="11" t="s">
        <v>44</v>
      </c>
      <c r="D14" s="1">
        <v>56613000</v>
      </c>
      <c r="E14" s="1" t="s">
        <v>45</v>
      </c>
      <c r="F14" s="1" t="s">
        <v>41</v>
      </c>
      <c r="G14" s="1">
        <v>2019</v>
      </c>
      <c r="H14" s="7">
        <v>5.5329999999999997E-2</v>
      </c>
      <c r="I14" s="7">
        <v>5.8099999999999999E-2</v>
      </c>
      <c r="J14" s="7">
        <v>5.4960000000000002E-2</v>
      </c>
      <c r="K14" s="7">
        <v>4.3099999999999999E-2</v>
      </c>
      <c r="L14" s="7">
        <v>4.0250000000000001E-2</v>
      </c>
      <c r="M14" s="7">
        <v>5.5660000000000001E-2</v>
      </c>
      <c r="N14" s="7">
        <v>8.2500000000000004E-2</v>
      </c>
      <c r="O14" s="7">
        <v>7.7200000000000005E-2</v>
      </c>
      <c r="P14" s="7">
        <v>7.0739999999999997E-2</v>
      </c>
      <c r="Q14" s="7">
        <v>6.4449999999999993E-2</v>
      </c>
      <c r="R14" s="7">
        <v>0.14199999999999999</v>
      </c>
      <c r="S14" s="7">
        <v>8.8200000000000001E-2</v>
      </c>
      <c r="T14" s="7">
        <v>9.1899999999999996E-2</v>
      </c>
      <c r="U14" s="7">
        <v>7.5560000000000002E-2</v>
      </c>
    </row>
    <row r="15" spans="3:21" x14ac:dyDescent="0.25">
      <c r="C15" s="1" t="s">
        <v>44</v>
      </c>
      <c r="D15" s="1">
        <v>56613000</v>
      </c>
      <c r="E15" s="1" t="s">
        <v>45</v>
      </c>
      <c r="F15" s="1" t="s">
        <v>42</v>
      </c>
      <c r="G15" s="1">
        <v>2019</v>
      </c>
      <c r="H15" s="7">
        <v>6.1199999999999997E-2</v>
      </c>
      <c r="I15" s="7">
        <v>6.7299999999999999E-2</v>
      </c>
      <c r="J15" s="7">
        <v>5.91E-2</v>
      </c>
      <c r="K15" s="7">
        <v>4.938E-2</v>
      </c>
      <c r="L15" s="7">
        <v>4.2500000000000003E-2</v>
      </c>
      <c r="M15" s="7">
        <v>6.0729999999999999E-2</v>
      </c>
      <c r="N15" s="7">
        <v>9.0149999999999994E-2</v>
      </c>
      <c r="O15" s="7">
        <v>8.5099999999999995E-2</v>
      </c>
      <c r="P15" s="7">
        <v>7.5600000000000001E-2</v>
      </c>
      <c r="Q15" s="7">
        <v>6.5799999999999997E-2</v>
      </c>
      <c r="R15" s="7">
        <v>0.12989999999999999</v>
      </c>
      <c r="S15" s="7">
        <v>8.1900000000000001E-2</v>
      </c>
      <c r="T15" s="7">
        <v>7.4160000000000004E-2</v>
      </c>
      <c r="U15" s="7">
        <v>5.7099999999999998E-2</v>
      </c>
    </row>
    <row r="16" spans="3:21" x14ac:dyDescent="0.25">
      <c r="C16" s="1" t="s">
        <v>44</v>
      </c>
      <c r="D16" s="1">
        <v>63637000</v>
      </c>
      <c r="E16" s="1" t="s">
        <v>49</v>
      </c>
      <c r="F16" s="1" t="s">
        <v>41</v>
      </c>
      <c r="G16" s="1">
        <v>2013</v>
      </c>
      <c r="H16" s="7">
        <v>6.1199999999999997E-2</v>
      </c>
      <c r="I16" s="7">
        <v>5.79E-2</v>
      </c>
      <c r="J16" s="7">
        <v>5.1180000000000003E-2</v>
      </c>
      <c r="K16" s="7">
        <v>5.246E-2</v>
      </c>
      <c r="L16" s="7">
        <v>5.9229999999999998E-2</v>
      </c>
      <c r="M16" s="7">
        <v>7.6300000000000007E-2</v>
      </c>
      <c r="N16" s="7">
        <v>7.4770000000000003E-2</v>
      </c>
      <c r="O16" s="7">
        <v>7.1499999999999994E-2</v>
      </c>
      <c r="P16" s="7">
        <v>6.6799999999999998E-2</v>
      </c>
      <c r="Q16" s="7">
        <v>7.4499999999999997E-2</v>
      </c>
      <c r="R16" s="7">
        <v>0.16220000000000001</v>
      </c>
      <c r="S16" s="7">
        <v>8.6599999999999996E-2</v>
      </c>
      <c r="T16" s="7">
        <v>6.6830000000000001E-2</v>
      </c>
      <c r="U16" s="7">
        <v>3.85E-2</v>
      </c>
    </row>
    <row r="17" spans="3:21" x14ac:dyDescent="0.25">
      <c r="C17" s="1" t="s">
        <v>44</v>
      </c>
      <c r="D17" s="1">
        <v>63637000</v>
      </c>
      <c r="E17" s="1" t="s">
        <v>49</v>
      </c>
      <c r="F17" s="1" t="s">
        <v>42</v>
      </c>
      <c r="G17" s="1">
        <v>2013</v>
      </c>
      <c r="H17" s="7">
        <v>5.79E-2</v>
      </c>
      <c r="I17" s="7">
        <v>5.5629999999999999E-2</v>
      </c>
      <c r="J17" s="7">
        <v>5.1639999999999998E-2</v>
      </c>
      <c r="K17" s="7">
        <v>5.2519999999999997E-2</v>
      </c>
      <c r="L17" s="7">
        <v>5.8930000000000003E-2</v>
      </c>
      <c r="M17" s="7">
        <v>9.2700000000000005E-2</v>
      </c>
      <c r="N17" s="7">
        <v>9.2100000000000001E-2</v>
      </c>
      <c r="O17" s="7">
        <v>8.1600000000000006E-2</v>
      </c>
      <c r="P17" s="7">
        <v>7.4899999999999994E-2</v>
      </c>
      <c r="Q17" s="7">
        <v>7.46E-2</v>
      </c>
      <c r="R17" s="7">
        <v>0.14929999999999999</v>
      </c>
      <c r="S17" s="7">
        <v>7.886E-2</v>
      </c>
      <c r="T17" s="7">
        <v>5.466E-2</v>
      </c>
      <c r="U17" s="7">
        <v>2.4639999999999999E-2</v>
      </c>
    </row>
    <row r="18" spans="3:21" x14ac:dyDescent="0.25">
      <c r="C18" s="1" t="s">
        <v>44</v>
      </c>
      <c r="D18" s="1">
        <v>75633000</v>
      </c>
      <c r="E18" s="1" t="s">
        <v>54</v>
      </c>
      <c r="F18" s="1" t="s">
        <v>41</v>
      </c>
      <c r="G18" s="1" t="s">
        <v>55</v>
      </c>
      <c r="H18" s="7">
        <v>0.05</v>
      </c>
      <c r="I18" s="7">
        <v>7.5740000000000002E-2</v>
      </c>
      <c r="J18" s="7">
        <v>7.3550000000000004E-2</v>
      </c>
      <c r="K18" s="7">
        <v>5.6270000000000001E-2</v>
      </c>
      <c r="L18" s="7">
        <v>4.5870000000000001E-2</v>
      </c>
      <c r="M18" s="7">
        <v>4.0370000000000003E-2</v>
      </c>
      <c r="N18" s="7">
        <v>6.3350000000000004E-2</v>
      </c>
      <c r="O18" s="7">
        <v>8.2400000000000001E-2</v>
      </c>
      <c r="P18" s="7">
        <v>8.3000000000000004E-2</v>
      </c>
      <c r="Q18" s="7">
        <v>7.7499999999999999E-2</v>
      </c>
      <c r="R18" s="7">
        <v>0.11285000000000001</v>
      </c>
      <c r="S18" s="7">
        <v>6.2560000000000004E-2</v>
      </c>
      <c r="T18" s="7">
        <v>9.1399999999999995E-2</v>
      </c>
      <c r="U18" s="7">
        <v>8.5199999999999998E-2</v>
      </c>
    </row>
    <row r="19" spans="3:21" x14ac:dyDescent="0.25">
      <c r="C19" s="1" t="s">
        <v>44</v>
      </c>
      <c r="D19" s="1">
        <v>75633000</v>
      </c>
      <c r="E19" s="1" t="s">
        <v>54</v>
      </c>
      <c r="F19" s="1" t="s">
        <v>42</v>
      </c>
      <c r="G19" s="1" t="s">
        <v>55</v>
      </c>
      <c r="H19" s="7">
        <v>6.25E-2</v>
      </c>
      <c r="I19" s="7">
        <v>9.3799999999999994E-2</v>
      </c>
      <c r="J19" s="7">
        <v>9.1800000000000007E-2</v>
      </c>
      <c r="K19" s="7">
        <v>6.0299999999999999E-2</v>
      </c>
      <c r="L19" s="7">
        <v>2.7019999999999999E-2</v>
      </c>
      <c r="M19" s="7">
        <v>3.8100000000000002E-2</v>
      </c>
      <c r="N19" s="7">
        <v>8.1799999999999998E-2</v>
      </c>
      <c r="O19" s="7">
        <v>9.0639999999999998E-2</v>
      </c>
      <c r="P19" s="7">
        <v>7.4899999999999994E-2</v>
      </c>
      <c r="Q19" s="7">
        <v>7.3700000000000002E-2</v>
      </c>
      <c r="R19" s="7">
        <v>0.1051</v>
      </c>
      <c r="S19" s="7">
        <v>5.6730000000000003E-2</v>
      </c>
      <c r="T19" s="7">
        <v>7.5999999999999998E-2</v>
      </c>
      <c r="U19" s="7">
        <v>6.7599999999999993E-2</v>
      </c>
    </row>
    <row r="20" spans="3:21" x14ac:dyDescent="0.25">
      <c r="C20" s="1" t="s">
        <v>44</v>
      </c>
      <c r="D20" s="1">
        <v>28656000</v>
      </c>
      <c r="E20" s="1" t="s">
        <v>57</v>
      </c>
      <c r="F20" s="1" t="s">
        <v>41</v>
      </c>
      <c r="G20" s="1">
        <v>2013</v>
      </c>
      <c r="H20" s="7">
        <v>5.7070000000000003E-2</v>
      </c>
      <c r="I20" s="7">
        <v>5.0479999999999997E-2</v>
      </c>
      <c r="J20" s="7">
        <v>4.19E-2</v>
      </c>
      <c r="K20" s="7">
        <v>3.9669999999999997E-2</v>
      </c>
      <c r="L20" s="7">
        <v>4.7359999999999999E-2</v>
      </c>
      <c r="M20" s="7">
        <v>8.0699999999999994E-2</v>
      </c>
      <c r="N20" s="7">
        <v>7.6600000000000001E-2</v>
      </c>
      <c r="O20" s="7">
        <v>7.1999999999999995E-2</v>
      </c>
      <c r="P20" s="7">
        <v>6.2230000000000001E-2</v>
      </c>
      <c r="Q20" s="7">
        <v>7.8600000000000003E-2</v>
      </c>
      <c r="R20" s="7">
        <v>0.18140000000000001</v>
      </c>
      <c r="S20" s="7">
        <v>9.4600000000000004E-2</v>
      </c>
      <c r="T20" s="7">
        <v>8.0699999999999994E-2</v>
      </c>
      <c r="U20" s="7">
        <v>3.6799999999999999E-2</v>
      </c>
    </row>
    <row r="21" spans="3:21" x14ac:dyDescent="0.25">
      <c r="C21" s="1" t="s">
        <v>44</v>
      </c>
      <c r="D21" s="1">
        <v>28656000</v>
      </c>
      <c r="E21" s="1" t="s">
        <v>57</v>
      </c>
      <c r="F21" s="1" t="s">
        <v>42</v>
      </c>
      <c r="G21" s="1">
        <v>2013</v>
      </c>
      <c r="H21" s="7">
        <v>6.2260000000000003E-2</v>
      </c>
      <c r="I21" s="7">
        <v>5.3530000000000001E-2</v>
      </c>
      <c r="J21" s="7">
        <v>4.8739999999999999E-2</v>
      </c>
      <c r="K21" s="7">
        <v>4.4159999999999998E-2</v>
      </c>
      <c r="L21" s="7">
        <v>6.4449999999999993E-2</v>
      </c>
      <c r="M21" s="7">
        <v>0.1017</v>
      </c>
      <c r="N21" s="7">
        <v>8.6099999999999996E-2</v>
      </c>
      <c r="O21" s="7">
        <v>7.5259999999999994E-2</v>
      </c>
      <c r="P21" s="7">
        <v>6.4399999999999999E-2</v>
      </c>
      <c r="Q21" s="7">
        <v>6.7599999999999993E-2</v>
      </c>
      <c r="R21" s="7">
        <v>0.1588</v>
      </c>
      <c r="S21" s="7">
        <v>7.9200000000000007E-2</v>
      </c>
      <c r="T21" s="7">
        <v>6.4299999999999996E-2</v>
      </c>
      <c r="U21" s="7">
        <v>2.945E-2</v>
      </c>
    </row>
    <row r="22" spans="3:21" x14ac:dyDescent="0.25">
      <c r="C22" s="1" t="s">
        <v>44</v>
      </c>
      <c r="D22" s="1">
        <v>98701000</v>
      </c>
      <c r="E22" s="1" t="s">
        <v>59</v>
      </c>
      <c r="F22" s="1" t="s">
        <v>41</v>
      </c>
      <c r="G22" s="1">
        <v>2019</v>
      </c>
      <c r="H22" s="7">
        <v>8.3199999999999996E-2</v>
      </c>
      <c r="I22" s="7">
        <v>8.5199999999999998E-2</v>
      </c>
      <c r="J22" s="7">
        <v>6.7500000000000004E-2</v>
      </c>
      <c r="K22" s="7">
        <v>6.7900000000000002E-2</v>
      </c>
      <c r="L22" s="7">
        <v>6.5729999999999997E-2</v>
      </c>
      <c r="M22" s="7">
        <v>0.11176</v>
      </c>
      <c r="N22" s="7">
        <v>0.1137</v>
      </c>
      <c r="O22" s="7">
        <v>8.5999999999999993E-2</v>
      </c>
      <c r="P22" s="7">
        <v>6.9000000000000006E-2</v>
      </c>
      <c r="Q22" s="7">
        <v>5.7979999999999997E-2</v>
      </c>
      <c r="R22" s="7">
        <v>8.5099999999999995E-2</v>
      </c>
      <c r="S22" s="7">
        <v>4.5870000000000001E-2</v>
      </c>
      <c r="T22" s="7">
        <v>3.5369999999999999E-2</v>
      </c>
      <c r="U22" s="7">
        <v>2.5729999999999999E-2</v>
      </c>
    </row>
    <row r="23" spans="3:21" x14ac:dyDescent="0.25">
      <c r="C23" s="1" t="s">
        <v>44</v>
      </c>
      <c r="D23" s="1">
        <v>98701000</v>
      </c>
      <c r="E23" s="1" t="s">
        <v>59</v>
      </c>
      <c r="F23" s="1" t="s">
        <v>42</v>
      </c>
      <c r="G23" s="1">
        <v>2019</v>
      </c>
      <c r="H23" s="7">
        <v>7.2499999999999995E-2</v>
      </c>
      <c r="I23" s="7">
        <v>7.3359999999999995E-2</v>
      </c>
      <c r="J23" s="7">
        <v>5.8799999999999998E-2</v>
      </c>
      <c r="K23" s="7">
        <v>5.9900000000000002E-2</v>
      </c>
      <c r="L23" s="7">
        <v>6.8540000000000004E-2</v>
      </c>
      <c r="M23" s="7">
        <v>0.1115</v>
      </c>
      <c r="N23" s="7">
        <v>0.10376000000000001</v>
      </c>
      <c r="O23" s="7">
        <v>0.08</v>
      </c>
      <c r="P23" s="7">
        <v>6.7799999999999999E-2</v>
      </c>
      <c r="Q23" s="7">
        <v>5.9569999999999998E-2</v>
      </c>
      <c r="R23" s="7">
        <v>9.8699999999999996E-2</v>
      </c>
      <c r="S23" s="7">
        <v>5.6550000000000003E-2</v>
      </c>
      <c r="T23" s="7">
        <v>4.8340000000000001E-2</v>
      </c>
      <c r="U23" s="7">
        <v>4.0620000000000003E-2</v>
      </c>
    </row>
    <row r="24" spans="3:21" x14ac:dyDescent="0.25">
      <c r="C24" s="1" t="s">
        <v>44</v>
      </c>
      <c r="D24" s="1">
        <v>82701000</v>
      </c>
      <c r="E24" s="1" t="s">
        <v>60</v>
      </c>
      <c r="F24" s="1" t="s">
        <v>41</v>
      </c>
      <c r="G24" s="1" t="s">
        <v>47</v>
      </c>
      <c r="H24" s="7">
        <v>4.5469999999999997E-2</v>
      </c>
      <c r="I24" s="7">
        <v>5.3830000000000003E-2</v>
      </c>
      <c r="J24" s="7">
        <v>6.2700000000000006E-2</v>
      </c>
      <c r="K24" s="7">
        <v>6.5699999999999995E-2</v>
      </c>
      <c r="L24" s="7">
        <v>6.59E-2</v>
      </c>
      <c r="M24" s="7">
        <v>8.6199999999999999E-2</v>
      </c>
      <c r="N24" s="7">
        <v>0.13020000000000001</v>
      </c>
      <c r="O24" s="7">
        <v>9.7049999999999997E-2</v>
      </c>
      <c r="P24" s="7">
        <v>7.4770000000000003E-2</v>
      </c>
      <c r="Q24" s="7">
        <v>6.6699999999999995E-2</v>
      </c>
      <c r="R24" s="7">
        <v>0.11115</v>
      </c>
      <c r="S24" s="7">
        <v>5.9360000000000003E-2</v>
      </c>
      <c r="T24" s="7">
        <v>4.8399999999999999E-2</v>
      </c>
      <c r="U24" s="7">
        <v>3.2620000000000003E-2</v>
      </c>
    </row>
    <row r="25" spans="3:21" x14ac:dyDescent="0.25">
      <c r="C25" s="1" t="s">
        <v>44</v>
      </c>
      <c r="D25" s="1">
        <v>82701000</v>
      </c>
      <c r="E25" s="1" t="s">
        <v>60</v>
      </c>
      <c r="F25" s="1" t="s">
        <v>42</v>
      </c>
      <c r="G25" s="1" t="s">
        <v>47</v>
      </c>
      <c r="H25" s="7">
        <v>5.3530000000000001E-2</v>
      </c>
      <c r="I25" s="7">
        <v>6.4199999999999993E-2</v>
      </c>
      <c r="J25" s="7">
        <v>6.8360000000000004E-2</v>
      </c>
      <c r="K25" s="7">
        <v>7.0559999999999998E-2</v>
      </c>
      <c r="L25" s="7">
        <v>6.8659999999999999E-2</v>
      </c>
      <c r="M25" s="7">
        <v>8.3860000000000004E-2</v>
      </c>
      <c r="N25" s="7">
        <v>0.11633</v>
      </c>
      <c r="O25" s="7">
        <v>9.4E-2</v>
      </c>
      <c r="P25" s="7">
        <v>7.5600000000000001E-2</v>
      </c>
      <c r="Q25" s="7">
        <v>6.4299999999999996E-2</v>
      </c>
      <c r="R25" s="7">
        <v>0.106</v>
      </c>
      <c r="S25" s="7">
        <v>5.4780000000000002E-2</v>
      </c>
      <c r="T25" s="7">
        <v>5.0540000000000002E-2</v>
      </c>
      <c r="U25" s="7">
        <v>2.9270000000000001E-2</v>
      </c>
    </row>
    <row r="27" spans="3:21" x14ac:dyDescent="0.25">
      <c r="C27" s="1" t="s">
        <v>50</v>
      </c>
      <c r="D27" s="1">
        <v>80631000</v>
      </c>
      <c r="E27" s="1" t="s">
        <v>51</v>
      </c>
      <c r="F27" s="1" t="s">
        <v>41</v>
      </c>
      <c r="G27" s="1">
        <v>2020</v>
      </c>
      <c r="H27" s="7">
        <v>5.713E-2</v>
      </c>
      <c r="I27" s="7">
        <v>6.6350000000000006E-2</v>
      </c>
      <c r="J27" s="7">
        <v>6.54E-2</v>
      </c>
      <c r="K27" s="7">
        <v>4.7969999999999999E-2</v>
      </c>
      <c r="L27" s="7">
        <v>4.8160000000000001E-2</v>
      </c>
      <c r="M27" s="7">
        <v>4.5749999999999999E-2</v>
      </c>
      <c r="N27" s="7">
        <v>7.306E-2</v>
      </c>
      <c r="O27" s="7">
        <v>7.0499999999999993E-2</v>
      </c>
      <c r="P27" s="7">
        <v>6.5699999999999995E-2</v>
      </c>
      <c r="Q27" s="7">
        <v>6.1429999999999998E-2</v>
      </c>
      <c r="R27" s="7">
        <v>0.14660000000000001</v>
      </c>
      <c r="S27" s="7">
        <v>9.0639999999999998E-2</v>
      </c>
      <c r="T27" s="7">
        <v>8.7499999999999994E-2</v>
      </c>
      <c r="U27" s="7">
        <v>7.3700000000000002E-2</v>
      </c>
    </row>
    <row r="28" spans="3:21" x14ac:dyDescent="0.25">
      <c r="C28" s="1" t="s">
        <v>50</v>
      </c>
      <c r="D28" s="1">
        <v>80631000</v>
      </c>
      <c r="E28" s="1" t="s">
        <v>51</v>
      </c>
      <c r="F28" s="1" t="s">
        <v>42</v>
      </c>
      <c r="G28" s="1">
        <v>2020</v>
      </c>
      <c r="H28" s="7">
        <v>6.1899999999999997E-2</v>
      </c>
      <c r="I28" s="7">
        <v>7.1800000000000003E-2</v>
      </c>
      <c r="J28" s="7">
        <v>6.9099999999999995E-2</v>
      </c>
      <c r="K28" s="7">
        <v>5.1240000000000001E-2</v>
      </c>
      <c r="L28" s="7">
        <v>4.446E-2</v>
      </c>
      <c r="M28" s="7">
        <v>8.0439999999999998E-2</v>
      </c>
      <c r="N28" s="7">
        <v>9.3899999999999997E-2</v>
      </c>
      <c r="O28" s="7">
        <v>7.5130000000000002E-2</v>
      </c>
      <c r="P28" s="7">
        <v>6.3600000000000004E-2</v>
      </c>
      <c r="Q28" s="7">
        <v>6.1039999999999997E-2</v>
      </c>
      <c r="R28" s="7">
        <v>0.1278</v>
      </c>
      <c r="S28" s="7">
        <v>7.6969999999999997E-2</v>
      </c>
      <c r="T28" s="7">
        <v>7.2900000000000006E-2</v>
      </c>
      <c r="U28" s="7">
        <v>4.9840000000000002E-2</v>
      </c>
    </row>
    <row r="29" spans="3:21" x14ac:dyDescent="0.25">
      <c r="C29" s="1" t="s">
        <v>50</v>
      </c>
      <c r="D29" s="1">
        <v>80601000</v>
      </c>
      <c r="E29" s="1" t="s">
        <v>52</v>
      </c>
      <c r="F29" s="1" t="s">
        <v>41</v>
      </c>
      <c r="G29" s="1">
        <v>2020</v>
      </c>
      <c r="H29" s="7">
        <v>7.2270000000000001E-2</v>
      </c>
      <c r="I29" s="7">
        <v>8.7160000000000001E-2</v>
      </c>
      <c r="J29" s="7">
        <v>8.0140000000000003E-2</v>
      </c>
      <c r="K29" s="7">
        <v>5.5300000000000002E-2</v>
      </c>
      <c r="L29" s="7">
        <v>5.79E-2</v>
      </c>
      <c r="M29" s="7">
        <v>4.1930000000000002E-2</v>
      </c>
      <c r="N29" s="7">
        <v>6.9599999999999995E-2</v>
      </c>
      <c r="O29" s="7">
        <v>6.2469999999999998E-2</v>
      </c>
      <c r="P29" s="7">
        <v>6.2560000000000004E-2</v>
      </c>
      <c r="Q29" s="7">
        <v>5.91E-2</v>
      </c>
      <c r="R29" s="7">
        <v>0.14610000000000001</v>
      </c>
      <c r="S29" s="7">
        <v>8.5139999999999993E-2</v>
      </c>
      <c r="T29" s="7">
        <v>7.1900000000000006E-2</v>
      </c>
      <c r="U29" s="7">
        <v>4.8500000000000001E-2</v>
      </c>
    </row>
    <row r="30" spans="3:21" x14ac:dyDescent="0.25">
      <c r="C30" s="1" t="s">
        <v>50</v>
      </c>
      <c r="D30" s="1">
        <v>80601000</v>
      </c>
      <c r="E30" s="1" t="s">
        <v>52</v>
      </c>
      <c r="F30" s="1" t="s">
        <v>42</v>
      </c>
      <c r="G30" s="1">
        <v>2020</v>
      </c>
      <c r="H30" s="7">
        <v>7.2139999999999996E-2</v>
      </c>
      <c r="I30" s="7">
        <v>8.6360000000000006E-2</v>
      </c>
      <c r="J30" s="7">
        <v>8.2460000000000006E-2</v>
      </c>
      <c r="K30" s="7">
        <v>5.8470000000000001E-2</v>
      </c>
      <c r="L30" s="7">
        <v>6.5250000000000002E-2</v>
      </c>
      <c r="M30" s="7">
        <v>5.7099999999999998E-2</v>
      </c>
      <c r="N30" s="7">
        <v>8.0140000000000003E-2</v>
      </c>
      <c r="O30" s="7">
        <v>7.0860000000000006E-2</v>
      </c>
      <c r="P30" s="7">
        <v>5.8900000000000001E-2</v>
      </c>
      <c r="Q30" s="7">
        <v>5.8779999999999999E-2</v>
      </c>
      <c r="R30" s="7">
        <v>0.1333</v>
      </c>
      <c r="S30" s="7">
        <v>7.9000000000000001E-2</v>
      </c>
      <c r="T30" s="7">
        <v>6.1650000000000003E-2</v>
      </c>
      <c r="U30" s="7">
        <v>3.5639999999999998E-2</v>
      </c>
    </row>
    <row r="31" spans="3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3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 H5:H10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 I5:I10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 J5:J10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 K5:K10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 L5:L10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 M5:M10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 N5:N10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 O5:O10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 P5:P1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 Q5:Q10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 R5:R10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 S5:S10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 T5:T10"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 U5:U10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30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30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30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30"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30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30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I14 K14:U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I15 K15:U15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I16 K16:U1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I17 K17:U1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I18 K18:U1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2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1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2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2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0 H14:H30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0 I14:I30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0 J14:J30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0 K14:K30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0 L14:L30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0 M14:M30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0 N14:N30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0 O14:O30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0 P14:P30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0 Q14:Q30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0 R14:R30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0 S14:S30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0 T14:T30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0 U14:U30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1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2025-08-14T11:43:06Z</dcterms:modified>
</cp:coreProperties>
</file>