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ti-garbage" sheetId="1" r:id="rId1"/>
    <sheet name="ethnic" sheetId="2" r:id="rId2"/>
    <sheet name="anti-industri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Y9" i="2" l="1"/>
  <c r="AA9" i="2"/>
  <c r="X9" i="2"/>
  <c r="G7" i="2"/>
  <c r="Y7" i="2"/>
  <c r="Z7" i="2"/>
  <c r="Z9" i="2" s="1"/>
  <c r="AA7" i="2"/>
  <c r="AB7" i="2"/>
  <c r="AB9" i="2" s="1"/>
  <c r="AC7" i="2"/>
  <c r="AC9" i="2" s="1"/>
  <c r="AD7" i="2"/>
  <c r="AD9" i="2" s="1"/>
  <c r="AE7" i="2"/>
  <c r="AE9" i="2" s="1"/>
  <c r="AF7" i="2"/>
  <c r="AF9" i="2" s="1"/>
  <c r="AG7" i="2"/>
  <c r="AG9" i="2" s="1"/>
  <c r="AH7" i="2"/>
  <c r="AH9" i="2" s="1"/>
  <c r="AI7" i="2"/>
  <c r="AI9" i="2" s="1"/>
  <c r="AJ7" i="2"/>
  <c r="AJ9" i="2" s="1"/>
  <c r="AK7" i="2"/>
  <c r="AK9" i="2" s="1"/>
  <c r="AL7" i="2"/>
  <c r="AL9" i="2" s="1"/>
  <c r="X7" i="2"/>
  <c r="X6" i="2"/>
  <c r="Z6" i="2"/>
  <c r="AA6" i="2"/>
  <c r="AB6" i="2"/>
  <c r="AD6" i="2"/>
  <c r="AE6" i="2"/>
  <c r="AF6" i="2"/>
  <c r="AG6" i="2"/>
  <c r="AH6" i="2"/>
  <c r="AI6" i="2"/>
  <c r="AJ6" i="2"/>
  <c r="AK6" i="2"/>
  <c r="AL6" i="2"/>
  <c r="Z5" i="2"/>
  <c r="AA5" i="2"/>
  <c r="AB5" i="2"/>
  <c r="AD5" i="2"/>
  <c r="AE5" i="2"/>
  <c r="AF5" i="2"/>
  <c r="AG5" i="2"/>
  <c r="AH5" i="2"/>
  <c r="AI5" i="2"/>
  <c r="AJ5" i="2"/>
  <c r="AK5" i="2"/>
  <c r="AL5" i="2"/>
  <c r="X5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G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G18" i="2"/>
  <c r="D40" i="1"/>
  <c r="D32" i="1"/>
  <c r="D33" i="1" s="1"/>
  <c r="D34" i="1" s="1"/>
  <c r="D35" i="1" s="1"/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<sst xmlns="http://schemas.openxmlformats.org/spreadsheetml/2006/main" count="355" uniqueCount="53">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</sst>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51"/>
  <sheetViews>
    <sheetView zoomScaleNormal="100" workbookViewId="0">
      <selection activeCell="J24" sqref="J24"/>
    </sheetView>
  </sheetViews>
  <sheetFormatPr defaultRowHeight="15" x14ac:dyDescent="0.25"/>
  <cols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 t="s">
        <v>47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B9" s="4" t="s">
        <v>20</v>
      </c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21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21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21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21" x14ac:dyDescent="0.25">
      <c r="B20" s="1">
        <v>65722000</v>
      </c>
      <c r="C20" s="1" t="s">
        <v>23</v>
      </c>
      <c r="D20" s="1" t="s">
        <v>41</v>
      </c>
      <c r="E20" s="1">
        <v>2022</v>
      </c>
      <c r="F20" s="7">
        <v>6.6159999999999997E-2</v>
      </c>
      <c r="G20" s="7">
        <v>8.1699999999999995E-2</v>
      </c>
      <c r="H20" s="7">
        <v>6.9949999999999998E-2</v>
      </c>
      <c r="I20" s="7">
        <v>5.2249999999999998E-2</v>
      </c>
      <c r="J20" s="7">
        <v>4.614E-2</v>
      </c>
      <c r="K20" s="7">
        <v>4.4499999999999998E-2</v>
      </c>
      <c r="L20" s="7">
        <v>6.8049999999999999E-2</v>
      </c>
      <c r="M20" s="7">
        <v>7.8899999999999998E-2</v>
      </c>
      <c r="N20" s="7">
        <v>7.7100000000000002E-2</v>
      </c>
      <c r="O20" s="7">
        <v>6.8599999999999994E-2</v>
      </c>
      <c r="P20" s="7">
        <v>0.11645999999999999</v>
      </c>
      <c r="Q20" s="7">
        <v>6.9199999999999998E-2</v>
      </c>
      <c r="R20" s="7">
        <v>8.0299999999999996E-2</v>
      </c>
      <c r="S20" s="7">
        <v>8.0699999999999994E-2</v>
      </c>
    </row>
    <row r="21" spans="2:21" x14ac:dyDescent="0.25">
      <c r="B21" s="1">
        <v>65722000</v>
      </c>
      <c r="C21" s="1" t="s">
        <v>23</v>
      </c>
      <c r="D21" s="1" t="s">
        <v>42</v>
      </c>
      <c r="E21" s="1">
        <v>2022</v>
      </c>
      <c r="F21" s="7">
        <v>7.3099999999999998E-2</v>
      </c>
      <c r="G21" s="7">
        <v>8.9399999999999993E-2</v>
      </c>
      <c r="H21" s="7">
        <v>7.8600000000000003E-2</v>
      </c>
      <c r="I21" s="7">
        <v>6.2869999999999995E-2</v>
      </c>
      <c r="J21" s="7">
        <v>5.1029999999999999E-2</v>
      </c>
      <c r="K21" s="7">
        <v>5.3199999999999997E-2</v>
      </c>
      <c r="L21" s="7">
        <v>7.3400000000000007E-2</v>
      </c>
      <c r="M21" s="7">
        <v>8.6400000000000005E-2</v>
      </c>
      <c r="N21" s="7">
        <v>7.3999999999999996E-2</v>
      </c>
      <c r="O21" s="7">
        <v>6.9199999999999998E-2</v>
      </c>
      <c r="P21" s="7">
        <v>0.10485999999999999</v>
      </c>
      <c r="Q21" s="7">
        <v>5.9749999999999998E-2</v>
      </c>
      <c r="R21" s="7">
        <v>6.9099999999999995E-2</v>
      </c>
      <c r="S21" s="7">
        <v>5.5019999999999999E-2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AVERAGE(F14,F17,F20)</f>
        <v>5.8196666666666667E-2</v>
      </c>
      <c r="G25" s="7">
        <f t="shared" ref="G25:R25" si="17">AVERAGE(G14,G17,G20)</f>
        <v>7.1566666666666667E-2</v>
      </c>
      <c r="H25" s="7">
        <f t="shared" si="17"/>
        <v>6.6796666666666671E-2</v>
      </c>
      <c r="I25" s="7">
        <f t="shared" si="17"/>
        <v>5.1953333333333331E-2</v>
      </c>
      <c r="J25" s="7">
        <f t="shared" si="17"/>
        <v>4.2540000000000001E-2</v>
      </c>
      <c r="K25" s="7">
        <f t="shared" si="17"/>
        <v>4.0973333333333334E-2</v>
      </c>
      <c r="L25" s="7">
        <f t="shared" si="17"/>
        <v>6.2136666666666673E-2</v>
      </c>
      <c r="M25" s="7">
        <f t="shared" si="17"/>
        <v>7.4543333333333336E-2</v>
      </c>
      <c r="N25" s="7">
        <f t="shared" si="17"/>
        <v>7.535E-2</v>
      </c>
      <c r="O25" s="7">
        <f t="shared" si="17"/>
        <v>6.9646666666666662E-2</v>
      </c>
      <c r="P25" s="7">
        <f t="shared" si="17"/>
        <v>0.13522000000000001</v>
      </c>
      <c r="Q25" s="7">
        <f t="shared" si="17"/>
        <v>8.1633333333333336E-2</v>
      </c>
      <c r="R25" s="7">
        <f t="shared" si="17"/>
        <v>9.1553333333333334E-2</v>
      </c>
      <c r="S25" s="7">
        <f>AVERAGE(S14,S17,S20)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AVERAGE(F15,F18,F21)</f>
        <v>6.5433333333333329E-2</v>
      </c>
      <c r="G26" s="7">
        <f t="shared" ref="G26:S26" si="18">AVERAGE(G15,G18,G21)</f>
        <v>8.0166666666666664E-2</v>
      </c>
      <c r="H26" s="7">
        <f t="shared" si="18"/>
        <v>7.3579999999999993E-2</v>
      </c>
      <c r="I26" s="7">
        <f t="shared" si="18"/>
        <v>5.7373333333333332E-2</v>
      </c>
      <c r="J26" s="7">
        <f t="shared" si="18"/>
        <v>4.6416666666666662E-2</v>
      </c>
      <c r="K26" s="7">
        <f t="shared" si="18"/>
        <v>5.1016666666666662E-2</v>
      </c>
      <c r="L26" s="7">
        <f t="shared" si="18"/>
        <v>7.3390000000000011E-2</v>
      </c>
      <c r="M26" s="7">
        <f t="shared" si="18"/>
        <v>8.1316666666666676E-2</v>
      </c>
      <c r="N26" s="7">
        <f t="shared" si="18"/>
        <v>7.5023333333333331E-2</v>
      </c>
      <c r="O26" s="7">
        <f t="shared" si="18"/>
        <v>7.0103333333333337E-2</v>
      </c>
      <c r="P26" s="7">
        <f t="shared" si="18"/>
        <v>0.12418666666666667</v>
      </c>
      <c r="Q26" s="7">
        <f t="shared" si="18"/>
        <v>7.3910000000000003E-2</v>
      </c>
      <c r="R26" s="7">
        <f t="shared" si="18"/>
        <v>7.277666666666667E-2</v>
      </c>
      <c r="S26" s="7">
        <f t="shared" si="18"/>
        <v>5.5296666666666661E-2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19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19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19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36"/>
  <sheetViews>
    <sheetView tabSelected="1" zoomScaleNormal="100" workbookViewId="0">
      <selection activeCell="F24" sqref="F24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9.28515625" bestFit="1" customWidth="1"/>
    <col min="7" max="7" width="9.5703125" bestFit="1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21" width="9.42578125" bestFit="1" customWidth="1"/>
    <col min="22" max="22" width="11.7109375" customWidth="1"/>
    <col min="23" max="23" width="18.425781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1" t="s">
        <v>44</v>
      </c>
      <c r="D5" s="1" t="s">
        <v>45</v>
      </c>
      <c r="E5" s="1" t="s">
        <v>46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>
        <f>$G5*H5</f>
        <v>6417.9999999999991</v>
      </c>
      <c r="Y5" s="6">
        <v>22502.496999999999</v>
      </c>
      <c r="Z5" s="1">
        <f t="shared" ref="Z5:AL5" si="0">$G5*J5</f>
        <v>13140.999999999995</v>
      </c>
      <c r="AA5" s="1">
        <f t="shared" si="0"/>
        <v>671.99999999999966</v>
      </c>
      <c r="AB5" s="1">
        <f t="shared" si="0"/>
        <v>1456492.5529799995</v>
      </c>
      <c r="AC5" s="5">
        <v>30.14</v>
      </c>
      <c r="AD5" s="1">
        <f t="shared" si="0"/>
        <v>104.99999999999928</v>
      </c>
      <c r="AE5" s="1">
        <f t="shared" si="0"/>
        <v>120.99999999999952</v>
      </c>
      <c r="AF5" s="1">
        <f t="shared" si="0"/>
        <v>578.19999999999936</v>
      </c>
      <c r="AG5" s="1">
        <f t="shared" si="0"/>
        <v>12485.999999999936</v>
      </c>
      <c r="AH5" s="1">
        <f t="shared" si="0"/>
        <v>92626.569999999992</v>
      </c>
      <c r="AI5" s="1">
        <f t="shared" si="0"/>
        <v>9875022.8065999988</v>
      </c>
      <c r="AJ5" s="1">
        <f t="shared" si="0"/>
        <v>18.999999999999957</v>
      </c>
      <c r="AK5" s="1">
        <f t="shared" si="0"/>
        <v>2013.9999999999995</v>
      </c>
      <c r="AL5" s="1">
        <f t="shared" si="0"/>
        <v>10399689.402389996</v>
      </c>
    </row>
    <row r="6" spans="3:38" x14ac:dyDescent="0.25">
      <c r="C6" s="1" t="s">
        <v>44</v>
      </c>
      <c r="D6" s="1" t="s">
        <v>49</v>
      </c>
      <c r="E6" s="1" t="s">
        <v>48</v>
      </c>
      <c r="F6" s="6">
        <v>-136</v>
      </c>
      <c r="G6" s="6">
        <v>59861.999999999993</v>
      </c>
      <c r="H6" s="5">
        <v>0.1683705856803982</v>
      </c>
      <c r="I6" s="6">
        <v>18717.5</v>
      </c>
      <c r="J6" s="5">
        <v>0.44555644649360188</v>
      </c>
      <c r="K6" s="5">
        <v>1.9879055160201789E-2</v>
      </c>
      <c r="L6" s="5">
        <v>20.074214025592191</v>
      </c>
      <c r="M6" s="5">
        <v>23.4</v>
      </c>
      <c r="N6" s="5">
        <v>1.7707393672112409E-3</v>
      </c>
      <c r="O6" s="5">
        <v>2.489058167117694E-3</v>
      </c>
      <c r="P6" s="5">
        <v>1.0804851157662609E-2</v>
      </c>
      <c r="Q6" s="5">
        <v>1.093247803280879</v>
      </c>
      <c r="R6" s="5">
        <v>1.183322976178544</v>
      </c>
      <c r="S6" s="5">
        <v>72.625054291537197</v>
      </c>
      <c r="T6" s="5">
        <v>7.1831879990644969E-4</v>
      </c>
      <c r="U6" s="5">
        <v>4.6406735491630748E-2</v>
      </c>
      <c r="V6" s="5">
        <v>45.439470782800392</v>
      </c>
      <c r="X6" s="1">
        <f>$G6*H6</f>
        <v>10078.999999999996</v>
      </c>
      <c r="Y6" s="6">
        <v>18717.5</v>
      </c>
      <c r="Z6" s="1">
        <f t="shared" ref="Z6" si="1">$G6*J6</f>
        <v>26671.899999999991</v>
      </c>
      <c r="AA6" s="1">
        <f t="shared" ref="AA6" si="2">$G6*K6</f>
        <v>1189.9999999999993</v>
      </c>
      <c r="AB6" s="1">
        <f t="shared" ref="AB6" si="3">$G6*L6</f>
        <v>1201682.5999999996</v>
      </c>
      <c r="AC6" s="5">
        <v>23.4</v>
      </c>
      <c r="AD6" s="1">
        <f t="shared" ref="AD6" si="4">$G6*N6</f>
        <v>105.99999999999929</v>
      </c>
      <c r="AE6" s="1">
        <f t="shared" ref="AE6" si="5">$G6*O6</f>
        <v>148.99999999999937</v>
      </c>
      <c r="AF6" s="1">
        <f t="shared" ref="AF6" si="6">$G6*P6</f>
        <v>646.79999999999905</v>
      </c>
      <c r="AG6" s="1">
        <f t="shared" ref="AG6" si="7">$G6*Q6</f>
        <v>65443.999999999971</v>
      </c>
      <c r="AH6" s="1">
        <f t="shared" ref="AH6" si="8">$G6*R6</f>
        <v>70836.079999999987</v>
      </c>
      <c r="AI6" s="1">
        <f t="shared" ref="AI6" si="9">$G6*S6</f>
        <v>4347480.9999999991</v>
      </c>
      <c r="AJ6" s="1">
        <f t="shared" ref="AJ6" si="10">$G6*T6</f>
        <v>42.999999999999886</v>
      </c>
      <c r="AK6" s="1">
        <f t="shared" ref="AK6" si="11">$G6*U6</f>
        <v>2777.9999999999995</v>
      </c>
      <c r="AL6" s="1">
        <f t="shared" ref="AL6" si="12">$G6*V6</f>
        <v>2720097.5999999968</v>
      </c>
    </row>
    <row r="7" spans="3:38" x14ac:dyDescent="0.25">
      <c r="G7" s="1">
        <f>AVERAGE(G5:G6)</f>
        <v>54211.5</v>
      </c>
      <c r="X7" s="1">
        <f>AVERAGE(X5:X6)</f>
        <v>8248.4999999999982</v>
      </c>
      <c r="Y7" s="1">
        <f>AVERAGE(Y5:Y6)</f>
        <v>20609.998500000002</v>
      </c>
      <c r="Z7" s="1">
        <f>AVERAGE(Z5:Z6)</f>
        <v>19906.449999999993</v>
      </c>
      <c r="AA7" s="1">
        <f>AVERAGE(AA5:AA6)</f>
        <v>930.99999999999955</v>
      </c>
      <c r="AB7" s="1">
        <f>AVERAGE(AB5:AB6)</f>
        <v>1329087.5764899994</v>
      </c>
      <c r="AC7" s="1">
        <f>AVERAGE(AC5:AC6)</f>
        <v>26.77</v>
      </c>
      <c r="AD7" s="1">
        <f>AVERAGE(AD5:AD6)</f>
        <v>105.49999999999929</v>
      </c>
      <c r="AE7" s="1">
        <f>AVERAGE(AE5:AE6)</f>
        <v>134.99999999999943</v>
      </c>
      <c r="AF7" s="1">
        <f>AVERAGE(AF5:AF6)</f>
        <v>612.4999999999992</v>
      </c>
      <c r="AG7" s="1">
        <f>AVERAGE(AG5:AG6)</f>
        <v>38964.999999999956</v>
      </c>
      <c r="AH7" s="1">
        <f>AVERAGE(AH5:AH6)</f>
        <v>81731.324999999983</v>
      </c>
      <c r="AI7" s="1">
        <f>AVERAGE(AI5:AI6)</f>
        <v>7111251.9032999985</v>
      </c>
      <c r="AJ7" s="1">
        <f>AVERAGE(AJ5:AJ6)</f>
        <v>30.999999999999922</v>
      </c>
      <c r="AK7" s="1">
        <f>AVERAGE(AK5:AK6)</f>
        <v>2395.9999999999995</v>
      </c>
      <c r="AL7" s="1">
        <f>AVERAGE(AL5:AL6)</f>
        <v>6559893.5011949968</v>
      </c>
    </row>
    <row r="8" spans="3:38" x14ac:dyDescent="0.25">
      <c r="C8" s="9"/>
      <c r="D8" s="9"/>
      <c r="E8" s="9"/>
      <c r="F8" s="1"/>
      <c r="H8" s="7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3:38" x14ac:dyDescent="0.25">
      <c r="C9" s="4"/>
      <c r="D9" s="1"/>
      <c r="E9" s="1"/>
      <c r="F9" s="1"/>
      <c r="G9" s="1"/>
      <c r="H9" s="7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2" t="s">
        <v>43</v>
      </c>
      <c r="X9" s="1">
        <f>X7/$G7</f>
        <v>0.15215406325226194</v>
      </c>
      <c r="Y9" s="1">
        <f>AVERAGE(Y7:Y7)</f>
        <v>20609.998500000002</v>
      </c>
      <c r="Z9" s="1">
        <f>Z7/$G7</f>
        <v>0.3671997638877359</v>
      </c>
      <c r="AA9" s="1">
        <f>AA7/$G7</f>
        <v>1.7173477952095027E-2</v>
      </c>
      <c r="AB9" s="1">
        <f>AB7/$G7</f>
        <v>24.516709120574038</v>
      </c>
      <c r="AC9" s="1">
        <f>AVERAGE(AC7:AC7)</f>
        <v>26.77</v>
      </c>
      <c r="AD9" s="1">
        <f>AD7/$G7</f>
        <v>1.946081550962421E-3</v>
      </c>
      <c r="AE9" s="1">
        <f>AE7/$G7</f>
        <v>2.4902465344068957E-3</v>
      </c>
      <c r="AF9" s="1">
        <f>AF7/$G7</f>
        <v>1.1298340757957246E-2</v>
      </c>
      <c r="AG9" s="1">
        <f>AG7/$G7</f>
        <v>0.71875893491233334</v>
      </c>
      <c r="AH9" s="1">
        <f>AH7/$G7</f>
        <v>1.5076381395091445</v>
      </c>
      <c r="AI9" s="1">
        <f>AI7/$G7</f>
        <v>131.17607709249879</v>
      </c>
      <c r="AJ9" s="1">
        <f>AJ7/$G7</f>
        <v>5.7183438938232523E-4</v>
      </c>
      <c r="AK9" s="1">
        <f>AK7/$G7</f>
        <v>4.4197264418066269E-2</v>
      </c>
      <c r="AL9" s="1">
        <f>AL7/$G7</f>
        <v>121.00557079577206</v>
      </c>
    </row>
    <row r="10" spans="3:38" x14ac:dyDescent="0.25">
      <c r="C10" s="2" t="s">
        <v>25</v>
      </c>
      <c r="D10" s="2" t="s">
        <v>17</v>
      </c>
      <c r="E10" s="2" t="s">
        <v>26</v>
      </c>
      <c r="F10" s="2" t="s">
        <v>18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32</v>
      </c>
      <c r="M10" s="2" t="s">
        <v>33</v>
      </c>
      <c r="N10" s="2" t="s">
        <v>34</v>
      </c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  <c r="T10" s="2" t="s">
        <v>40</v>
      </c>
    </row>
    <row r="11" spans="3:38" x14ac:dyDescent="0.25">
      <c r="C11" s="1">
        <v>56613000</v>
      </c>
      <c r="D11" s="1" t="s">
        <v>45</v>
      </c>
      <c r="E11" s="1" t="s">
        <v>41</v>
      </c>
      <c r="F11" s="1">
        <v>2019</v>
      </c>
      <c r="G11" s="7">
        <v>5.5329999999999997E-2</v>
      </c>
      <c r="H11" s="7">
        <v>5.8099999999999999E-2</v>
      </c>
      <c r="I11" s="7">
        <v>5.4960000000000002E-2</v>
      </c>
      <c r="J11" s="7">
        <v>4.3099999999999999E-2</v>
      </c>
      <c r="K11" s="7">
        <v>4.0250000000000001E-2</v>
      </c>
      <c r="L11" s="7">
        <v>5.5660000000000001E-2</v>
      </c>
      <c r="M11" s="7">
        <v>8.2500000000000004E-2</v>
      </c>
      <c r="N11" s="7">
        <v>7.7200000000000005E-2</v>
      </c>
      <c r="O11" s="7">
        <v>7.0739999999999997E-2</v>
      </c>
      <c r="P11" s="7">
        <v>6.4449999999999993E-2</v>
      </c>
      <c r="Q11" s="7">
        <v>0.14199999999999999</v>
      </c>
      <c r="R11" s="7">
        <v>8.8200000000000001E-2</v>
      </c>
      <c r="S11" s="7">
        <v>9.1899999999999996E-2</v>
      </c>
      <c r="T11" s="7">
        <v>7.5560000000000002E-2</v>
      </c>
    </row>
    <row r="12" spans="3:38" x14ac:dyDescent="0.25">
      <c r="C12" s="1">
        <v>56613000</v>
      </c>
      <c r="D12" s="1" t="s">
        <v>45</v>
      </c>
      <c r="E12" s="1" t="s">
        <v>42</v>
      </c>
      <c r="F12" s="1">
        <v>2019</v>
      </c>
      <c r="G12" s="7">
        <v>6.1199999999999997E-2</v>
      </c>
      <c r="H12" s="7">
        <v>6.7299999999999999E-2</v>
      </c>
      <c r="I12" s="7">
        <v>5.91E-2</v>
      </c>
      <c r="J12" s="7">
        <v>4.938E-2</v>
      </c>
      <c r="K12" s="7">
        <v>4.2500000000000003E-2</v>
      </c>
      <c r="L12" s="7">
        <v>6.0729999999999999E-2</v>
      </c>
      <c r="M12" s="7">
        <v>9.0149999999999994E-2</v>
      </c>
      <c r="N12" s="7">
        <v>8.5099999999999995E-2</v>
      </c>
      <c r="O12" s="7">
        <v>7.5600000000000001E-2</v>
      </c>
      <c r="P12" s="7">
        <v>6.5799999999999997E-2</v>
      </c>
      <c r="Q12" s="7">
        <v>0.12989999999999999</v>
      </c>
      <c r="R12" s="7">
        <v>8.1900000000000001E-2</v>
      </c>
      <c r="S12" s="7">
        <v>7.4160000000000004E-2</v>
      </c>
      <c r="T12" s="7">
        <v>5.7099999999999998E-2</v>
      </c>
      <c r="U12" s="1"/>
      <c r="V12" s="1"/>
    </row>
    <row r="13" spans="3:38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38" x14ac:dyDescent="0.25">
      <c r="C14" s="1">
        <v>63637000</v>
      </c>
      <c r="D14" s="1" t="s">
        <v>49</v>
      </c>
      <c r="E14" s="1" t="s">
        <v>41</v>
      </c>
      <c r="F14" s="1">
        <v>2014</v>
      </c>
      <c r="G14" s="7">
        <v>5.8259999999999999E-2</v>
      </c>
      <c r="H14" s="7">
        <v>5.9630000000000002E-2</v>
      </c>
      <c r="I14" s="7">
        <v>5.1119999999999999E-2</v>
      </c>
      <c r="J14" s="7">
        <v>5.1700000000000003E-2</v>
      </c>
      <c r="K14" s="7">
        <v>5.3339999999999999E-2</v>
      </c>
      <c r="L14" s="7">
        <v>7.4300000000000005E-2</v>
      </c>
      <c r="M14" s="7">
        <v>7.46E-2</v>
      </c>
      <c r="N14" s="7">
        <v>7.3300000000000004E-2</v>
      </c>
      <c r="O14" s="7">
        <v>6.5729999999999997E-2</v>
      </c>
      <c r="P14" s="7">
        <v>7.0900000000000005E-2</v>
      </c>
      <c r="Q14" s="7">
        <v>0.16350000000000001</v>
      </c>
      <c r="R14" s="7">
        <v>8.9099999999999999E-2</v>
      </c>
      <c r="S14" s="7">
        <v>7.0739999999999997E-2</v>
      </c>
      <c r="T14" s="7">
        <v>4.3900000000000002E-2</v>
      </c>
    </row>
    <row r="15" spans="3:38" x14ac:dyDescent="0.25">
      <c r="C15" s="1">
        <v>63637000</v>
      </c>
      <c r="D15" s="1" t="s">
        <v>49</v>
      </c>
      <c r="E15" s="1" t="s">
        <v>42</v>
      </c>
      <c r="F15" s="1">
        <v>2014</v>
      </c>
      <c r="G15" s="7">
        <v>5.8840000000000003E-2</v>
      </c>
      <c r="H15" s="7">
        <v>5.7200000000000001E-2</v>
      </c>
      <c r="I15" s="7">
        <v>5.0299999999999997E-2</v>
      </c>
      <c r="J15" s="7">
        <v>4.7E-2</v>
      </c>
      <c r="K15" s="7">
        <v>5.5359999999999999E-2</v>
      </c>
      <c r="L15" s="7">
        <v>8.856E-2</v>
      </c>
      <c r="M15" s="7">
        <v>9.2100000000000001E-2</v>
      </c>
      <c r="N15" s="7">
        <v>8.3860000000000004E-2</v>
      </c>
      <c r="O15" s="7">
        <v>7.3899999999999993E-2</v>
      </c>
      <c r="P15" s="7">
        <v>7.2900000000000006E-2</v>
      </c>
      <c r="Q15" s="7">
        <v>0.1512</v>
      </c>
      <c r="R15" s="7">
        <v>8.1100000000000005E-2</v>
      </c>
      <c r="S15" s="7">
        <v>5.7770000000000002E-2</v>
      </c>
      <c r="T15" s="7">
        <v>2.9919999999999999E-2</v>
      </c>
      <c r="U15" s="1"/>
      <c r="V15" s="1"/>
    </row>
    <row r="16" spans="3:38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3:22" x14ac:dyDescent="0.25">
      <c r="D18" s="3" t="s">
        <v>43</v>
      </c>
      <c r="E18" s="1" t="s">
        <v>41</v>
      </c>
      <c r="G18" s="7">
        <f>AVERAGE(G14,G11)</f>
        <v>5.6794999999999998E-2</v>
      </c>
      <c r="H18" s="7">
        <f t="shared" ref="H18:T18" si="13">AVERAGE(H14,H11)</f>
        <v>5.8865000000000001E-2</v>
      </c>
      <c r="I18" s="7">
        <f t="shared" si="13"/>
        <v>5.3040000000000004E-2</v>
      </c>
      <c r="J18" s="7">
        <f t="shared" si="13"/>
        <v>4.7399999999999998E-2</v>
      </c>
      <c r="K18" s="7">
        <f t="shared" si="13"/>
        <v>4.6795000000000003E-2</v>
      </c>
      <c r="L18" s="7">
        <f t="shared" si="13"/>
        <v>6.498000000000001E-2</v>
      </c>
      <c r="M18" s="7">
        <f t="shared" si="13"/>
        <v>7.8550000000000009E-2</v>
      </c>
      <c r="N18" s="7">
        <f t="shared" si="13"/>
        <v>7.5250000000000011E-2</v>
      </c>
      <c r="O18" s="7">
        <f t="shared" si="13"/>
        <v>6.823499999999999E-2</v>
      </c>
      <c r="P18" s="7">
        <f t="shared" si="13"/>
        <v>6.7674999999999999E-2</v>
      </c>
      <c r="Q18" s="7">
        <f t="shared" si="13"/>
        <v>0.15275</v>
      </c>
      <c r="R18" s="7">
        <f t="shared" si="13"/>
        <v>8.8650000000000007E-2</v>
      </c>
      <c r="S18" s="7">
        <f t="shared" si="13"/>
        <v>8.1320000000000003E-2</v>
      </c>
      <c r="T18" s="7">
        <f t="shared" si="13"/>
        <v>5.9730000000000005E-2</v>
      </c>
    </row>
    <row r="19" spans="3:22" x14ac:dyDescent="0.25">
      <c r="D19" s="3" t="s">
        <v>43</v>
      </c>
      <c r="E19" s="1" t="s">
        <v>42</v>
      </c>
      <c r="G19" s="7">
        <f>AVERAGE(G15,G12)</f>
        <v>6.0020000000000004E-2</v>
      </c>
      <c r="H19" s="7">
        <f t="shared" ref="H19:T19" si="14">AVERAGE(H15,H12)</f>
        <v>6.225E-2</v>
      </c>
      <c r="I19" s="7">
        <f t="shared" si="14"/>
        <v>5.4699999999999999E-2</v>
      </c>
      <c r="J19" s="7">
        <f t="shared" si="14"/>
        <v>4.8189999999999997E-2</v>
      </c>
      <c r="K19" s="7">
        <f t="shared" si="14"/>
        <v>4.8930000000000001E-2</v>
      </c>
      <c r="L19" s="7">
        <f t="shared" si="14"/>
        <v>7.4645000000000003E-2</v>
      </c>
      <c r="M19" s="7">
        <f t="shared" si="14"/>
        <v>9.1124999999999998E-2</v>
      </c>
      <c r="N19" s="7">
        <f t="shared" si="14"/>
        <v>8.448E-2</v>
      </c>
      <c r="O19" s="7">
        <f t="shared" si="14"/>
        <v>7.4749999999999997E-2</v>
      </c>
      <c r="P19" s="7">
        <f t="shared" si="14"/>
        <v>6.9349999999999995E-2</v>
      </c>
      <c r="Q19" s="7">
        <f t="shared" si="14"/>
        <v>0.14055000000000001</v>
      </c>
      <c r="R19" s="7">
        <f t="shared" si="14"/>
        <v>8.1500000000000003E-2</v>
      </c>
      <c r="S19" s="7">
        <f t="shared" si="14"/>
        <v>6.5964999999999996E-2</v>
      </c>
      <c r="T19" s="7">
        <f t="shared" si="14"/>
        <v>4.351E-2</v>
      </c>
    </row>
    <row r="29" spans="3:22" x14ac:dyDescent="0.25"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4"/>
      <c r="D30" s="1"/>
      <c r="E30" s="1"/>
      <c r="F30" s="1"/>
      <c r="G30" s="1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3:22" x14ac:dyDescent="0.25">
      <c r="C31" s="3" t="s">
        <v>19</v>
      </c>
      <c r="D31" s="3" t="s">
        <v>17</v>
      </c>
      <c r="E31" s="3" t="s">
        <v>18</v>
      </c>
      <c r="F31" s="2" t="s">
        <v>0</v>
      </c>
      <c r="G31" s="2" t="s">
        <v>1</v>
      </c>
      <c r="H31" s="2" t="s">
        <v>2</v>
      </c>
      <c r="I31" s="2" t="s">
        <v>3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9</v>
      </c>
      <c r="P31" s="2" t="s">
        <v>10</v>
      </c>
      <c r="Q31" s="2" t="s">
        <v>11</v>
      </c>
      <c r="R31" s="2" t="s">
        <v>12</v>
      </c>
      <c r="S31" s="2" t="s">
        <v>13</v>
      </c>
      <c r="T31" s="2" t="s">
        <v>14</v>
      </c>
      <c r="U31" s="2" t="s">
        <v>15</v>
      </c>
      <c r="V31" s="2" t="s">
        <v>16</v>
      </c>
    </row>
    <row r="32" spans="3:22" x14ac:dyDescent="0.25">
      <c r="C32" s="3" t="s">
        <v>44</v>
      </c>
      <c r="D32" s="1" t="s">
        <v>49</v>
      </c>
      <c r="E32" s="1">
        <v>2014</v>
      </c>
      <c r="F32" s="6">
        <v>-136</v>
      </c>
      <c r="G32" s="6">
        <v>59861.999999999993</v>
      </c>
      <c r="H32" s="5">
        <v>0.1683705856803982</v>
      </c>
      <c r="I32" s="6">
        <v>18717.5</v>
      </c>
      <c r="J32" s="5">
        <v>0.44555644649360188</v>
      </c>
      <c r="K32" s="5">
        <v>1.9879055160201789E-2</v>
      </c>
      <c r="L32" s="5">
        <v>20.074214025592191</v>
      </c>
      <c r="M32" s="5">
        <v>23.4</v>
      </c>
      <c r="N32" s="5">
        <v>1.7707393672112409E-3</v>
      </c>
      <c r="O32" s="5">
        <v>2.489058167117694E-3</v>
      </c>
      <c r="P32" s="5">
        <v>1.0804851157662609E-2</v>
      </c>
      <c r="Q32" s="5">
        <v>1.093247803280879</v>
      </c>
      <c r="R32" s="5">
        <v>1.183322976178544</v>
      </c>
      <c r="S32" s="5">
        <v>72.625054291537197</v>
      </c>
      <c r="T32" s="5">
        <v>7.1831879990644969E-4</v>
      </c>
      <c r="U32" s="5">
        <v>4.6406735491630748E-2</v>
      </c>
      <c r="V32" s="5">
        <v>45.439470782800392</v>
      </c>
    </row>
    <row r="33" spans="4:22" x14ac:dyDescent="0.25">
      <c r="D33" s="1" t="s">
        <v>49</v>
      </c>
      <c r="E33" s="1">
        <v>2015</v>
      </c>
      <c r="F33" s="6">
        <v>-131.99999999999989</v>
      </c>
      <c r="G33" s="6">
        <v>59649</v>
      </c>
      <c r="H33" s="5">
        <v>0.16354004258244059</v>
      </c>
      <c r="I33" s="6">
        <v>16455.829679999999</v>
      </c>
      <c r="J33" s="5">
        <v>0.46832805244010789</v>
      </c>
      <c r="K33" s="5">
        <v>2.0452983285553811E-2</v>
      </c>
      <c r="L33" s="5">
        <v>19.883605225066638</v>
      </c>
      <c r="M33" s="5">
        <v>23.64</v>
      </c>
      <c r="N33" s="5">
        <v>1.810591962983442E-3</v>
      </c>
      <c r="O33" s="5">
        <v>2.5817700212912098E-3</v>
      </c>
      <c r="P33" s="5">
        <v>1.0752904491273941E-2</v>
      </c>
      <c r="Q33" s="5">
        <v>0.94551459370651614</v>
      </c>
      <c r="R33" s="5">
        <v>1.203360827507586</v>
      </c>
      <c r="S33" s="5">
        <v>61.270966499019252</v>
      </c>
      <c r="T33" s="5">
        <v>7.3764857751177563E-4</v>
      </c>
      <c r="U33" s="5">
        <v>4.6572448825629928E-2</v>
      </c>
      <c r="V33" s="5">
        <v>35.729470777548642</v>
      </c>
    </row>
    <row r="34" spans="4:22" x14ac:dyDescent="0.25">
      <c r="D34" s="1" t="s">
        <v>49</v>
      </c>
      <c r="E34" s="1">
        <v>2016</v>
      </c>
      <c r="F34" s="6">
        <v>-338</v>
      </c>
      <c r="G34" s="6">
        <v>59349</v>
      </c>
      <c r="H34" s="5">
        <v>0.16355793694923251</v>
      </c>
      <c r="I34" s="6">
        <v>16506.97249</v>
      </c>
      <c r="J34" s="5">
        <v>0.47685049453234252</v>
      </c>
      <c r="K34" s="5">
        <v>2.1230349289794261E-2</v>
      </c>
      <c r="L34" s="5">
        <v>19.00027140659488</v>
      </c>
      <c r="M34" s="5">
        <v>23.93</v>
      </c>
      <c r="N34" s="5">
        <v>1.8197442248394969E-3</v>
      </c>
      <c r="O34" s="5">
        <v>2.628519435879279E-3</v>
      </c>
      <c r="P34" s="5">
        <v>1.370368498205529E-2</v>
      </c>
      <c r="Q34" s="5">
        <v>0.94261065898330221</v>
      </c>
      <c r="R34" s="5">
        <v>1.032858683381354</v>
      </c>
      <c r="S34" s="5">
        <v>92.807506382584336</v>
      </c>
      <c r="T34" s="5">
        <v>7.2452779322313625E-4</v>
      </c>
      <c r="U34" s="5">
        <v>4.6807865338927362E-2</v>
      </c>
      <c r="V34" s="5">
        <v>54.735426532544722</v>
      </c>
    </row>
    <row r="35" spans="4:22" x14ac:dyDescent="0.25">
      <c r="D35" s="1" t="s">
        <v>49</v>
      </c>
      <c r="E35" s="1">
        <v>2017</v>
      </c>
      <c r="F35" s="6">
        <v>-283.99999999999989</v>
      </c>
      <c r="G35" s="6">
        <v>58748.999999999993</v>
      </c>
      <c r="H35" s="5">
        <v>0.16527940901121721</v>
      </c>
      <c r="I35" s="6">
        <v>16496.860799999999</v>
      </c>
      <c r="J35" s="5">
        <v>0.46437896815264929</v>
      </c>
      <c r="K35" s="5">
        <v>2.4170624180837111E-2</v>
      </c>
      <c r="L35" s="5">
        <v>27.61631721612282</v>
      </c>
      <c r="M35" s="5">
        <v>24.29</v>
      </c>
      <c r="N35" s="5">
        <v>1.8553507293741049E-3</v>
      </c>
      <c r="O35" s="5">
        <v>2.6213212139780989E-3</v>
      </c>
      <c r="P35" s="5">
        <v>1.384874636164019E-2</v>
      </c>
      <c r="Q35" s="5">
        <v>0.94990553030689784</v>
      </c>
      <c r="R35" s="5">
        <v>1.0285073788490009</v>
      </c>
      <c r="S35" s="5">
        <v>83.891458903130243</v>
      </c>
      <c r="T35" s="5">
        <v>7.1490578563039218E-4</v>
      </c>
      <c r="U35" s="5">
        <v>4.6383768234352918E-2</v>
      </c>
      <c r="V35" s="5">
        <v>51.596050464348288</v>
      </c>
    </row>
    <row r="36" spans="4:22" x14ac:dyDescent="0.25">
      <c r="D36" s="1" t="s">
        <v>49</v>
      </c>
      <c r="E36" s="1">
        <v>2018</v>
      </c>
      <c r="F36" s="6">
        <v>-200</v>
      </c>
      <c r="G36" s="6">
        <v>58223</v>
      </c>
      <c r="H36" s="5">
        <v>0.16632602236229671</v>
      </c>
      <c r="I36" s="6">
        <v>17553.456320000001</v>
      </c>
      <c r="J36" s="5">
        <v>0.51243838345670956</v>
      </c>
      <c r="K36" s="5">
        <v>2.5247754323892601E-2</v>
      </c>
      <c r="L36" s="5">
        <v>31.013134193016509</v>
      </c>
      <c r="M36" s="5">
        <v>24.63</v>
      </c>
      <c r="N36" s="5">
        <v>1.9236384246775211E-3</v>
      </c>
      <c r="O36" s="5">
        <v>2.0266904831423918E-3</v>
      </c>
      <c r="P36" s="5">
        <v>1.3973859127836059E-2</v>
      </c>
      <c r="Q36" s="5">
        <v>0.96616457413736812</v>
      </c>
      <c r="R36" s="5">
        <v>1.006624529824983</v>
      </c>
      <c r="S36" s="5">
        <v>71.350700176906003</v>
      </c>
      <c r="T36" s="5">
        <v>6.6983838002163945E-4</v>
      </c>
      <c r="U36" s="5">
        <v>4.7472648266149109E-2</v>
      </c>
      <c r="V36" s="5">
        <v>64.228522375006435</v>
      </c>
    </row>
  </sheetData>
  <conditionalFormatting sqref="I8:I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 I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 M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 H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 J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K1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 L1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 N1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 O1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 P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 Q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 R1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 S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T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T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28"/>
  <sheetViews>
    <sheetView zoomScale="85" zoomScaleNormal="85" workbookViewId="0">
      <selection activeCell="AH14" sqref="AH1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Y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8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Y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5" spans="3:38" x14ac:dyDescent="0.25">
      <c r="C15" s="3" t="s">
        <v>19</v>
      </c>
      <c r="D15" s="3" t="s">
        <v>17</v>
      </c>
      <c r="E15" s="3" t="s">
        <v>18</v>
      </c>
      <c r="F15" s="2" t="s">
        <v>0</v>
      </c>
      <c r="G15" s="2" t="s">
        <v>1</v>
      </c>
      <c r="H15" s="2" t="s">
        <v>2</v>
      </c>
      <c r="I15" s="2" t="s">
        <v>3</v>
      </c>
      <c r="J15" s="2" t="s">
        <v>4</v>
      </c>
      <c r="K15" s="2" t="s">
        <v>5</v>
      </c>
      <c r="L15" s="2" t="s">
        <v>6</v>
      </c>
      <c r="M15" s="2" t="s">
        <v>7</v>
      </c>
      <c r="N15" s="2" t="s">
        <v>8</v>
      </c>
      <c r="O15" s="2" t="s">
        <v>9</v>
      </c>
      <c r="P15" s="2" t="s">
        <v>10</v>
      </c>
      <c r="Q15" s="2" t="s">
        <v>11</v>
      </c>
      <c r="R15" s="2" t="s">
        <v>12</v>
      </c>
      <c r="S15" s="2" t="s">
        <v>13</v>
      </c>
      <c r="T15" s="2" t="s">
        <v>14</v>
      </c>
      <c r="U15" s="2" t="s">
        <v>15</v>
      </c>
      <c r="V15" s="2" t="s">
        <v>16</v>
      </c>
    </row>
    <row r="16" spans="3:38" x14ac:dyDescent="0.25">
      <c r="D16" s="1" t="s">
        <v>51</v>
      </c>
      <c r="E16" s="1">
        <v>2015</v>
      </c>
      <c r="F16" s="1">
        <v>-508</v>
      </c>
      <c r="G16" s="1">
        <v>89673</v>
      </c>
      <c r="H16" s="1">
        <v>0.17097677115742749</v>
      </c>
      <c r="I16" s="1">
        <v>20274.726180000001</v>
      </c>
      <c r="J16" s="1">
        <v>0.63144982324668508</v>
      </c>
      <c r="K16" s="1">
        <v>1.8846252495176911E-2</v>
      </c>
      <c r="L16" s="1">
        <v>23.73828289719313</v>
      </c>
      <c r="M16" s="1">
        <v>25.6</v>
      </c>
      <c r="N16" s="1">
        <v>5.8769083224604586E-3</v>
      </c>
      <c r="O16" s="1">
        <v>2.9663332329686628E-3</v>
      </c>
      <c r="P16" s="1">
        <v>8.227671651444687E-3</v>
      </c>
      <c r="Q16" s="1">
        <v>1.0814961025057701</v>
      </c>
      <c r="R16" s="1">
        <v>0.67026351298607134</v>
      </c>
      <c r="S16" s="1">
        <v>25.881326426014489</v>
      </c>
      <c r="T16" s="1">
        <v>4.9067166259632105E-4</v>
      </c>
      <c r="U16" s="1">
        <v>5.6929064489868737E-2</v>
      </c>
      <c r="V16" s="1">
        <v>119.345016326319</v>
      </c>
    </row>
    <row r="17" spans="3:22" x14ac:dyDescent="0.25">
      <c r="D17" s="1" t="s">
        <v>51</v>
      </c>
      <c r="E17" s="1">
        <v>2016</v>
      </c>
      <c r="F17" s="1">
        <v>-583</v>
      </c>
      <c r="G17" s="1">
        <v>88968</v>
      </c>
      <c r="H17" s="1">
        <v>0.1689259059437101</v>
      </c>
      <c r="I17" s="1">
        <v>21016.71081</v>
      </c>
      <c r="J17" s="1">
        <v>0.63645580433414262</v>
      </c>
      <c r="K17" s="1">
        <v>1.899559392140994E-2</v>
      </c>
      <c r="L17" s="1">
        <v>23.527577473473599</v>
      </c>
      <c r="M17" s="1">
        <v>26.6</v>
      </c>
      <c r="N17" s="1">
        <v>5.9234781044869714E-3</v>
      </c>
      <c r="O17" s="1">
        <v>3.0572790216706999E-3</v>
      </c>
      <c r="P17" s="1">
        <v>8.4412372988040517E-3</v>
      </c>
      <c r="Q17" s="1">
        <v>1.082479093606689</v>
      </c>
      <c r="R17" s="1">
        <v>0.61311033180469354</v>
      </c>
      <c r="S17" s="1">
        <v>24.770910734196551</v>
      </c>
      <c r="T17" s="1">
        <v>4.9455984174084965E-4</v>
      </c>
      <c r="U17" s="1">
        <v>5.7874741480082717E-2</v>
      </c>
      <c r="V17" s="1">
        <v>143.61354485994971</v>
      </c>
    </row>
    <row r="18" spans="3:22" x14ac:dyDescent="0.25">
      <c r="D18" s="1" t="s">
        <v>51</v>
      </c>
      <c r="E18" s="1">
        <v>2017</v>
      </c>
      <c r="F18" s="1">
        <v>-507</v>
      </c>
      <c r="G18" s="1">
        <v>88092</v>
      </c>
      <c r="H18" s="1">
        <v>0.1657471734096172</v>
      </c>
      <c r="I18" s="1">
        <v>22275.830239999999</v>
      </c>
      <c r="J18" s="1">
        <v>0.67765063796939562</v>
      </c>
      <c r="K18" s="1">
        <v>1.9740725605049251E-2</v>
      </c>
      <c r="L18" s="1">
        <v>26.707001895631841</v>
      </c>
      <c r="M18" s="1">
        <v>27.4</v>
      </c>
      <c r="N18" s="1">
        <v>5.9823820551241514E-3</v>
      </c>
      <c r="O18" s="1">
        <v>3.0536257548926002E-3</v>
      </c>
      <c r="P18" s="1">
        <v>8.7851337238341615E-3</v>
      </c>
      <c r="Q18" s="1">
        <v>1.0234073468646401</v>
      </c>
      <c r="R18" s="1">
        <v>0.61994051673250683</v>
      </c>
      <c r="S18" s="1">
        <v>21.178866225082849</v>
      </c>
      <c r="T18" s="1">
        <v>4.9947781864414359E-4</v>
      </c>
      <c r="U18" s="1">
        <v>5.87113472278981E-2</v>
      </c>
      <c r="V18" s="1">
        <v>142.04406721007581</v>
      </c>
    </row>
    <row r="19" spans="3:22" x14ac:dyDescent="0.25">
      <c r="D19" s="1" t="s">
        <v>51</v>
      </c>
      <c r="E19" s="1">
        <v>2018</v>
      </c>
      <c r="F19" s="1">
        <v>-711</v>
      </c>
      <c r="G19" s="1">
        <v>87282</v>
      </c>
      <c r="H19" s="1">
        <v>0.16122453655965721</v>
      </c>
      <c r="I19" s="1">
        <v>23989.908439999999</v>
      </c>
      <c r="J19" s="1">
        <v>0.68737654957494088</v>
      </c>
      <c r="K19" s="1">
        <v>1.875529891615681E-2</v>
      </c>
      <c r="L19" s="1">
        <v>29.351305275772781</v>
      </c>
      <c r="M19" s="1">
        <v>28.1</v>
      </c>
      <c r="N19" s="1">
        <v>6.3586993881899652E-3</v>
      </c>
      <c r="O19" s="1">
        <v>3.0819642079695569E-3</v>
      </c>
      <c r="P19" s="1">
        <v>9.3810865928828282E-3</v>
      </c>
      <c r="Q19" s="1">
        <v>0.98409752297151609</v>
      </c>
      <c r="R19" s="1">
        <v>0.71611913109232095</v>
      </c>
      <c r="S19" s="1">
        <v>20.416691414037231</v>
      </c>
      <c r="T19" s="1">
        <v>5.0411310464929633E-4</v>
      </c>
      <c r="U19" s="1">
        <v>5.925620402832199E-2</v>
      </c>
      <c r="V19" s="1">
        <v>145.038276238858</v>
      </c>
    </row>
    <row r="20" spans="3:22" x14ac:dyDescent="0.25">
      <c r="C20" s="3" t="s">
        <v>50</v>
      </c>
      <c r="D20" s="3" t="s">
        <v>51</v>
      </c>
      <c r="E20" s="3">
        <v>2020</v>
      </c>
      <c r="F20" s="1">
        <v>-151.99999999999989</v>
      </c>
      <c r="G20" s="1">
        <v>85939</v>
      </c>
      <c r="H20" s="1">
        <v>0.15749543280699099</v>
      </c>
      <c r="I20" s="1">
        <v>24720.091919999999</v>
      </c>
      <c r="J20" s="1">
        <v>0.81039690943576237</v>
      </c>
      <c r="K20" s="1">
        <v>1.8396769801836171E-2</v>
      </c>
      <c r="L20" s="1">
        <v>32.194688077822633</v>
      </c>
      <c r="M20" s="1">
        <v>28.7</v>
      </c>
      <c r="N20" s="1">
        <v>6.539522219248496E-3</v>
      </c>
      <c r="O20" s="1">
        <v>2.5715914776760149E-3</v>
      </c>
      <c r="P20" s="1">
        <v>1.0555161219004169E-2</v>
      </c>
      <c r="Q20" s="1">
        <v>1.1495013905211819</v>
      </c>
      <c r="R20" s="1">
        <v>0.66520904362396571</v>
      </c>
      <c r="S20" s="1">
        <v>22.581482595794672</v>
      </c>
      <c r="T20" s="1">
        <v>7.4471427407812321E-4</v>
      </c>
      <c r="U20" s="1">
        <v>6.0112405310743661E-2</v>
      </c>
      <c r="V20" s="1">
        <v>153.74505778284589</v>
      </c>
    </row>
    <row r="23" spans="3:22" x14ac:dyDescent="0.25">
      <c r="C23" s="3" t="s">
        <v>19</v>
      </c>
      <c r="D23" s="3" t="s">
        <v>17</v>
      </c>
      <c r="E23" s="3" t="s">
        <v>18</v>
      </c>
      <c r="F23" s="2" t="s">
        <v>0</v>
      </c>
      <c r="G23" s="2" t="s">
        <v>1</v>
      </c>
      <c r="H23" s="2" t="s">
        <v>2</v>
      </c>
      <c r="I23" s="2" t="s">
        <v>3</v>
      </c>
      <c r="J23" s="2" t="s">
        <v>4</v>
      </c>
      <c r="K23" s="2" t="s">
        <v>5</v>
      </c>
      <c r="L23" s="2" t="s">
        <v>6</v>
      </c>
      <c r="M23" s="2" t="s">
        <v>7</v>
      </c>
      <c r="N23" s="2" t="s">
        <v>8</v>
      </c>
      <c r="O23" s="2" t="s">
        <v>9</v>
      </c>
      <c r="P23" s="2" t="s">
        <v>10</v>
      </c>
      <c r="Q23" s="2" t="s">
        <v>11</v>
      </c>
      <c r="R23" s="2" t="s">
        <v>12</v>
      </c>
      <c r="S23" s="2" t="s">
        <v>13</v>
      </c>
      <c r="T23" s="2" t="s">
        <v>14</v>
      </c>
      <c r="U23" s="2" t="s">
        <v>15</v>
      </c>
      <c r="V23" s="2" t="s">
        <v>16</v>
      </c>
    </row>
    <row r="24" spans="3:22" x14ac:dyDescent="0.25">
      <c r="C24" s="14" t="s">
        <v>50</v>
      </c>
      <c r="D24" s="1" t="s">
        <v>52</v>
      </c>
      <c r="E24" s="1">
        <v>2015</v>
      </c>
      <c r="F24" s="1">
        <v>-163</v>
      </c>
      <c r="G24" s="1">
        <v>44795</v>
      </c>
      <c r="H24" s="1">
        <v>0.1195669159504409</v>
      </c>
      <c r="I24" s="1">
        <v>19632.524519999999</v>
      </c>
      <c r="J24" s="1">
        <v>0.26123004799642802</v>
      </c>
      <c r="K24" s="1">
        <v>3.0717714030583751E-2</v>
      </c>
      <c r="L24" s="1">
        <v>6.8428243203482468</v>
      </c>
      <c r="M24" s="1">
        <v>25.4</v>
      </c>
      <c r="N24" s="1">
        <v>3.415559772295994E-3</v>
      </c>
      <c r="O24" s="1">
        <v>2.2993637682777002E-3</v>
      </c>
      <c r="P24" s="1">
        <v>1.320683111954458E-2</v>
      </c>
      <c r="Q24" s="1">
        <v>3.216117870298024</v>
      </c>
      <c r="R24" s="1">
        <v>0.54021386315436981</v>
      </c>
      <c r="S24" s="1">
        <v>65.877446219444096</v>
      </c>
      <c r="T24" s="1">
        <v>1.5626744056256249E-3</v>
      </c>
      <c r="U24" s="1">
        <v>4.6790936488447371E-2</v>
      </c>
      <c r="V24" s="1">
        <v>36.086993072441103</v>
      </c>
    </row>
    <row r="25" spans="3:22" x14ac:dyDescent="0.25">
      <c r="C25" s="14" t="s">
        <v>50</v>
      </c>
      <c r="D25" s="1" t="s">
        <v>52</v>
      </c>
      <c r="E25" s="1">
        <v>2016</v>
      </c>
      <c r="F25" s="1">
        <v>-100</v>
      </c>
      <c r="G25" s="1">
        <v>44888</v>
      </c>
      <c r="H25" s="1">
        <v>0.1251559436820531</v>
      </c>
      <c r="I25" s="1">
        <v>18340.544890000001</v>
      </c>
      <c r="J25" s="1">
        <v>0.37225984672963802</v>
      </c>
      <c r="K25" s="1">
        <v>3.412938870076633E-2</v>
      </c>
      <c r="L25" s="1">
        <v>8.4181796671716178</v>
      </c>
      <c r="M25" s="1">
        <v>27.3</v>
      </c>
      <c r="N25" s="1">
        <v>3.2970949919800181E-3</v>
      </c>
      <c r="O25" s="1">
        <v>2.31687756193191E-3</v>
      </c>
      <c r="P25" s="1">
        <v>1.3460167528069861E-2</v>
      </c>
      <c r="Q25" s="1">
        <v>3.237123507396185</v>
      </c>
      <c r="R25" s="1">
        <v>0.44668731063981459</v>
      </c>
      <c r="S25" s="1">
        <v>65.029295230351053</v>
      </c>
      <c r="T25" s="1">
        <v>1.559436820531096E-3</v>
      </c>
      <c r="U25" s="1">
        <v>4.7696489039386912E-2</v>
      </c>
      <c r="V25" s="1">
        <v>36.327307061575482</v>
      </c>
    </row>
    <row r="26" spans="3:22" x14ac:dyDescent="0.25">
      <c r="C26" s="14" t="s">
        <v>50</v>
      </c>
      <c r="D26" s="1" t="s">
        <v>52</v>
      </c>
      <c r="E26" s="1">
        <v>2017</v>
      </c>
      <c r="F26" s="1">
        <v>-179</v>
      </c>
      <c r="G26" s="1">
        <v>44962</v>
      </c>
      <c r="H26" s="1">
        <v>0.1264401049775366</v>
      </c>
      <c r="I26" s="1">
        <v>19591.68519</v>
      </c>
      <c r="J26" s="1">
        <v>0.37287042391352693</v>
      </c>
      <c r="K26" s="1">
        <v>3.0603620835372079E-2</v>
      </c>
      <c r="L26" s="1">
        <v>22.083162368444469</v>
      </c>
      <c r="M26" s="1">
        <v>28.1</v>
      </c>
      <c r="N26" s="1">
        <v>3.6475245763088601E-3</v>
      </c>
      <c r="O26" s="1">
        <v>2.3130643654641599E-3</v>
      </c>
      <c r="P26" s="1">
        <v>1.3724923268537871E-2</v>
      </c>
      <c r="Q26" s="1">
        <v>3.2863529202437611</v>
      </c>
      <c r="R26" s="1">
        <v>0.48064810284240023</v>
      </c>
      <c r="S26" s="1">
        <v>62.958639059650331</v>
      </c>
      <c r="T26" s="1">
        <v>1.5568702459854949E-3</v>
      </c>
      <c r="U26" s="1">
        <v>4.7617988523642192E-2</v>
      </c>
      <c r="V26" s="1">
        <v>38.445424051198778</v>
      </c>
    </row>
    <row r="27" spans="3:22" x14ac:dyDescent="0.25">
      <c r="C27" s="14" t="s">
        <v>50</v>
      </c>
      <c r="D27" s="1" t="s">
        <v>52</v>
      </c>
      <c r="E27" s="1">
        <v>2018</v>
      </c>
      <c r="F27" s="1">
        <v>-56.99999999999995</v>
      </c>
      <c r="G27" s="1">
        <v>44933.999999999993</v>
      </c>
      <c r="H27" s="1">
        <v>0.1135665642942983</v>
      </c>
      <c r="I27" s="1">
        <v>20641.733639999999</v>
      </c>
      <c r="J27" s="1">
        <v>0.37868206703164631</v>
      </c>
      <c r="K27" s="1">
        <v>3.4984644144745607E-2</v>
      </c>
      <c r="L27" s="1">
        <v>23.389734217296478</v>
      </c>
      <c r="M27" s="1">
        <v>28.8</v>
      </c>
      <c r="N27" s="1">
        <v>3.7165620688120122E-3</v>
      </c>
      <c r="O27" s="1">
        <v>2.2699959941247069E-3</v>
      </c>
      <c r="P27" s="1">
        <v>1.374237770952952E-2</v>
      </c>
      <c r="Q27" s="1">
        <v>2.790626251836025</v>
      </c>
      <c r="R27" s="1">
        <v>0.49644456313704521</v>
      </c>
      <c r="S27" s="1">
        <v>59.326706022165851</v>
      </c>
      <c r="T27" s="1">
        <v>1.491075800062311E-3</v>
      </c>
      <c r="U27" s="1">
        <v>4.775893532736903E-2</v>
      </c>
      <c r="V27" s="1">
        <v>34.524197758490182</v>
      </c>
    </row>
    <row r="28" spans="3:22" x14ac:dyDescent="0.25">
      <c r="C28" s="3" t="s">
        <v>50</v>
      </c>
      <c r="D28" s="3" t="s">
        <v>52</v>
      </c>
      <c r="E28" s="3">
        <v>2020</v>
      </c>
      <c r="F28" s="1">
        <v>-449.99999999999989</v>
      </c>
      <c r="G28" s="1">
        <v>44386</v>
      </c>
      <c r="H28" s="1">
        <v>0.11616275402153831</v>
      </c>
      <c r="I28" s="1">
        <v>21819.183840000002</v>
      </c>
      <c r="J28" s="1">
        <v>0.43312530978236369</v>
      </c>
      <c r="K28" s="1">
        <v>3.4515387734871332E-2</v>
      </c>
      <c r="L28" s="1">
        <v>23.330135132699489</v>
      </c>
      <c r="M28" s="1">
        <v>29.9</v>
      </c>
      <c r="N28" s="1">
        <v>3.807506871536046E-3</v>
      </c>
      <c r="O28" s="1">
        <v>2.343081151714495E-3</v>
      </c>
      <c r="P28" s="1">
        <v>1.4168882079935099E-2</v>
      </c>
      <c r="Q28" s="1">
        <v>2.863042400756993</v>
      </c>
      <c r="R28" s="1">
        <v>0.49934596494390132</v>
      </c>
      <c r="S28" s="1">
        <v>56.510477592033467</v>
      </c>
      <c r="T28" s="1">
        <v>1.622133105033115E-3</v>
      </c>
      <c r="U28" s="1">
        <v>4.9587707835804067E-2</v>
      </c>
      <c r="V28" s="1">
        <v>33.696300743477607</v>
      </c>
    </row>
  </sheetData>
  <conditionalFormatting sqref="I16:I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6:V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:Q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4:V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anti-garbage</vt:lpstr>
      <vt:lpstr>ethnic</vt:lpstr>
      <vt:lpstr>anti-industrial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2025-07-31T08:53:50Z</dcterms:modified>
</cp:coreProperties>
</file>