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s vs negative" sheetId="1" r:id="rId1"/>
    <sheet name="hybrid-3" sheetId="3" r:id="rId2"/>
  </sheets>
  <definedNames>
    <definedName name="_xlchart.v1.0" hidden="1">'hybrid-3'!$T$4:$T$20</definedName>
    <definedName name="_xlchart.v1.1" hidden="1">'hybrid-3'!$U$4:$U$20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3" l="1"/>
  <c r="O56" i="3"/>
  <c r="N56" i="3"/>
  <c r="P55" i="3"/>
  <c r="O55" i="3"/>
  <c r="N55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" i="3"/>
  <c r="K55" i="3" l="1"/>
  <c r="K56" i="3"/>
  <c r="J56" i="3"/>
  <c r="I56" i="3"/>
  <c r="J55" i="3"/>
  <c r="I5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E56" i="3"/>
  <c r="D56" i="3"/>
  <c r="E55" i="3"/>
  <c r="D55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6" i="3"/>
  <c r="C5" i="3"/>
  <c r="U18" i="1"/>
  <c r="U19" i="1"/>
  <c r="U20" i="1"/>
  <c r="U21" i="1"/>
  <c r="U15" i="1"/>
  <c r="U14" i="1"/>
  <c r="U10" i="1"/>
  <c r="U7" i="1"/>
  <c r="U8" i="1"/>
  <c r="U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9" i="1" l="1"/>
  <c r="T21" i="1"/>
  <c r="T20" i="1"/>
  <c r="T19" i="1"/>
  <c r="T18" i="1"/>
  <c r="U17" i="1"/>
  <c r="T17" i="1"/>
  <c r="U16" i="1"/>
  <c r="T16" i="1"/>
  <c r="T15" i="1"/>
  <c r="T14" i="1"/>
  <c r="U13" i="1"/>
  <c r="T13" i="1"/>
  <c r="U12" i="1"/>
  <c r="T12" i="1"/>
  <c r="U11" i="1"/>
  <c r="T11" i="1"/>
  <c r="T10" i="1"/>
  <c r="T9" i="1"/>
  <c r="T8" i="1"/>
  <c r="T7" i="1"/>
  <c r="T6" i="1"/>
  <c r="U5" i="1"/>
  <c r="T5" i="1"/>
  <c r="K57" i="1" l="1"/>
  <c r="J57" i="1"/>
  <c r="K56" i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<sst xmlns="http://schemas.openxmlformats.org/spreadsheetml/2006/main" count="69" uniqueCount="34">
  <si>
    <t>train (MAE)</t>
  </si>
  <si>
    <t>test (MAE)</t>
  </si>
  <si>
    <t>avg</t>
  </si>
  <si>
    <t>SD</t>
  </si>
  <si>
    <t>Random Forest-100 (superdataset-23 (positive flow).csv)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</si>
  <si>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</si>
  <si>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</si>
  <si>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</si>
  <si>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</si>
  <si>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</si>
  <si>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</si>
  <si>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</si>
  <si>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</si>
  <si>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</si>
  <si>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</si>
  <si>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</si>
  <si>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</si>
  <si>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</si>
  <si>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</si>
  <si>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</si>
  <si>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</si>
  <si>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</si>
  <si>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</si>
  <si>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positive flow</t>
  </si>
  <si>
    <t>negative flow</t>
  </si>
  <si>
    <t>Random Forest-100 (superdataset-23 (negative flow).csv)</t>
  </si>
  <si>
    <t>абс. отклонение</t>
  </si>
  <si>
    <t>%</t>
  </si>
  <si>
    <t>Большая значимость для</t>
  </si>
  <si>
    <t>Random Forest-100 (superdataset-23.csv)</t>
  </si>
  <si>
    <t>Hybrid model 3 (superdataset-23.csv)</t>
  </si>
  <si>
    <t>f1</t>
  </si>
  <si>
    <t>значимость</t>
  </si>
  <si>
    <t>Hybrid model 3 (superdataset-23.csv) balanced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</si>
</sst>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negative'!$R$4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negative'!$R$5:$R$21</c:f>
              <c:numCache>
                <c:formatCode>0.00</c:formatCode>
                <c:ptCount val="17"/>
                <c:pt idx="0">
                  <c:v>0.23767856693916001</c:v>
                </c:pt>
                <c:pt idx="1">
                  <c:v>3.2683809327275791E-2</c:v>
                </c:pt>
                <c:pt idx="2">
                  <c:v>5.0523578778433269E-2</c:v>
                </c:pt>
                <c:pt idx="3">
                  <c:v>3.6283586237170803E-2</c:v>
                </c:pt>
                <c:pt idx="4">
                  <c:v>7.3393275037160977E-2</c:v>
                </c:pt>
                <c:pt idx="5">
                  <c:v>3.9562938919530798E-2</c:v>
                </c:pt>
                <c:pt idx="6">
                  <c:v>0.1235702214053795</c:v>
                </c:pt>
                <c:pt idx="7">
                  <c:v>3.1667374983946207E-2</c:v>
                </c:pt>
                <c:pt idx="8">
                  <c:v>4.0465804139819997E-2</c:v>
                </c:pt>
                <c:pt idx="9">
                  <c:v>4.7904071855960018E-2</c:v>
                </c:pt>
                <c:pt idx="10">
                  <c:v>6.9328084628637501E-2</c:v>
                </c:pt>
                <c:pt idx="11">
                  <c:v>6.7449998342300574E-2</c:v>
                </c:pt>
                <c:pt idx="12">
                  <c:v>2.85807110012045E-2</c:v>
                </c:pt>
                <c:pt idx="13">
                  <c:v>2.797801757733406E-2</c:v>
                </c:pt>
                <c:pt idx="14">
                  <c:v>3.4260166291902587E-2</c:v>
                </c:pt>
                <c:pt idx="15">
                  <c:v>3.3647187153289369E-2</c:v>
                </c:pt>
                <c:pt idx="16">
                  <c:v>2.5022607381494071E-2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84A-B694-E0E93F0E5D38}"/>
            </c:ext>
          </c:extLst>
        </c:ser>
        <c:ser>
          <c:idx val="1"/>
          <c:order val="1"/>
          <c:tx>
            <c:strRef>
              <c:f>'pos vs negative'!$S$4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negative'!$S$5:$S$21</c:f>
              <c:numCache>
                <c:formatCode>0.00</c:formatCode>
                <c:ptCount val="17"/>
                <c:pt idx="0">
                  <c:v>0.2399103689808427</c:v>
                </c:pt>
                <c:pt idx="1">
                  <c:v>4.2376405227143268E-2</c:v>
                </c:pt>
                <c:pt idx="2">
                  <c:v>5.9644057132740458E-2</c:v>
                </c:pt>
                <c:pt idx="3">
                  <c:v>3.9189675730305122E-2</c:v>
                </c:pt>
                <c:pt idx="4">
                  <c:v>3.6890428023428831E-2</c:v>
                </c:pt>
                <c:pt idx="5">
                  <c:v>5.7909792829407607E-2</c:v>
                </c:pt>
                <c:pt idx="6">
                  <c:v>4.7343306746542427E-2</c:v>
                </c:pt>
                <c:pt idx="7">
                  <c:v>3.9588813678205673E-2</c:v>
                </c:pt>
                <c:pt idx="8">
                  <c:v>3.5537494878195443E-2</c:v>
                </c:pt>
                <c:pt idx="9">
                  <c:v>5.8096170416869528E-2</c:v>
                </c:pt>
                <c:pt idx="10">
                  <c:v>4.9756009684586003E-2</c:v>
                </c:pt>
                <c:pt idx="11">
                  <c:v>4.7838278282492569E-2</c:v>
                </c:pt>
                <c:pt idx="12">
                  <c:v>3.8724703910872411E-2</c:v>
                </c:pt>
                <c:pt idx="13">
                  <c:v>4.1058246863268491E-2</c:v>
                </c:pt>
                <c:pt idx="14">
                  <c:v>3.6677809313712291E-2</c:v>
                </c:pt>
                <c:pt idx="15">
                  <c:v>8.9400202845292376E-2</c:v>
                </c:pt>
                <c:pt idx="16">
                  <c:v>4.0058235456094778E-2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484A-B694-E0E93F0E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44442671"/>
        <c:axId val="1244436015"/>
      </c:barChart>
      <c:catAx>
        <c:axId val="12444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36015"/>
        <c:crosses val="autoZero"/>
        <c:auto val="1"/>
        <c:lblAlgn val="ctr"/>
        <c:lblOffset val="100"/>
        <c:noMultiLvlLbl val="0"/>
      </c:catAx>
      <c:valAx>
        <c:axId val="12444360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'hybrid-3'!$T$4:$T$20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'hybrid-3'!$U$4:$U$20</c:f>
              <c:numCache>
                <c:formatCode>0.00</c:formatCode>
                <c:ptCount val="17"/>
                <c:pt idx="0">
                  <c:v>0.13635125133648029</c:v>
                </c:pt>
                <c:pt idx="1">
                  <c:v>5.4230937657627508E-2</c:v>
                </c:pt>
                <c:pt idx="2">
                  <c:v>3.7401566652542358E-2</c:v>
                </c:pt>
                <c:pt idx="3">
                  <c:v>5.5834335928215732E-2</c:v>
                </c:pt>
                <c:pt idx="4">
                  <c:v>3.6374567081282137E-2</c:v>
                </c:pt>
                <c:pt idx="5">
                  <c:v>7.8460760140622601E-2</c:v>
                </c:pt>
                <c:pt idx="6">
                  <c:v>4.0619965381784418E-2</c:v>
                </c:pt>
                <c:pt idx="7">
                  <c:v>4.0654135688913101E-2</c:v>
                </c:pt>
                <c:pt idx="8">
                  <c:v>7.1284196051152507E-2</c:v>
                </c:pt>
                <c:pt idx="9">
                  <c:v>3.9485673873556233E-2</c:v>
                </c:pt>
                <c:pt idx="10">
                  <c:v>0.1027429897838899</c:v>
                </c:pt>
                <c:pt idx="11">
                  <c:v>9.508076218583783E-2</c:v>
                </c:pt>
                <c:pt idx="12">
                  <c:v>5.1526265303661098E-2</c:v>
                </c:pt>
                <c:pt idx="13">
                  <c:v>2.8460216310924508E-2</c:v>
                </c:pt>
                <c:pt idx="14">
                  <c:v>5.2887381792774128E-2</c:v>
                </c:pt>
                <c:pt idx="15">
                  <c:v>4.2630525860563782E-2</c:v>
                </c:pt>
                <c:pt idx="16">
                  <c:v>3.5974468970171938E-2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9-489D-91FF-74A69A18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1421546911"/>
        <c:axId val="1421547327"/>
      </c:barChart>
      <c:catAx>
        <c:axId val="14215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7327"/>
        <c:crosses val="autoZero"/>
        <c:auto val="1"/>
        <c:lblAlgn val="ctr"/>
        <c:lblOffset val="100"/>
        <c:noMultiLvlLbl val="0"/>
      </c:catAx>
      <c:valAx>
        <c:axId val="14215473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24</xdr:row>
      <xdr:rowOff>61911</xdr:rowOff>
    </xdr:from>
    <xdr:to>
      <xdr:col>21</xdr:col>
      <xdr:colOff>552449</xdr:colOff>
      <xdr:row>42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59870</xdr:colOff>
      <xdr:row>1</xdr:row>
      <xdr:rowOff>128587</xdr:rowOff>
    </xdr:from>
    <xdr:to>
      <xdr:col>31</xdr:col>
      <xdr:colOff>604157</xdr:colOff>
      <xdr:row>21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workbookViewId="0">
      <selection activeCell="Q4" sqref="Q4:Q21"/>
    </sheetView>
  </sheetViews>
  <sheetFormatPr defaultRowHeight="15" x14ac:dyDescent="0.25"/>
  <cols>
    <col min="4" max="4" width="12.7109375" customWidth="1"/>
    <col min="5" max="5" width="13.7109375" customWidth="1"/>
    <col min="10" max="10" width="14" customWidth="1"/>
    <col min="11" max="11" width="14.28515625" customWidth="1"/>
    <col min="17" max="17" width="18.85546875" customWidth="1"/>
    <col min="18" max="18" width="16.85546875" customWidth="1"/>
    <col min="19" max="19" width="17.7109375" customWidth="1"/>
    <col min="20" max="20" width="16.28515625" customWidth="1"/>
    <col min="21" max="21" width="13" customWidth="1"/>
    <col min="22" max="22" width="28" customWidth="1"/>
  </cols>
  <sheetData>
    <row r="3" spans="3:22" x14ac:dyDescent="0.25">
      <c r="C3" s="1" t="s">
        <v>4</v>
      </c>
      <c r="E3" s="1"/>
      <c r="I3" s="1" t="s">
        <v>25</v>
      </c>
      <c r="K3" s="1"/>
    </row>
    <row r="4" spans="3:22" x14ac:dyDescent="0.25">
      <c r="C4" s="2"/>
      <c r="D4" s="2" t="s">
        <v>0</v>
      </c>
      <c r="E4" s="2" t="s">
        <v>1</v>
      </c>
      <c r="I4" s="2"/>
      <c r="J4" s="2" t="s">
        <v>0</v>
      </c>
      <c r="K4" s="2" t="s">
        <v>1</v>
      </c>
      <c r="Q4" s="2" t="s">
        <v>5</v>
      </c>
      <c r="R4" s="2" t="s">
        <v>23</v>
      </c>
      <c r="S4" s="2" t="s">
        <v>24</v>
      </c>
      <c r="T4" s="2" t="s">
        <v>26</v>
      </c>
      <c r="U4" s="6" t="s">
        <v>27</v>
      </c>
      <c r="V4" s="15" t="s">
        <v>28</v>
      </c>
    </row>
    <row r="5" spans="3:22" x14ac:dyDescent="0.25">
      <c r="C5" s="2">
        <v>1</v>
      </c>
      <c r="D5" s="3">
        <v>47.932873417721517</v>
      </c>
      <c r="E5" s="3">
        <v>132.34979797979801</v>
      </c>
      <c r="I5" s="2">
        <v>1</v>
      </c>
      <c r="J5" s="3">
        <v>26.401904337492571</v>
      </c>
      <c r="K5" s="3">
        <v>72.853717339667455</v>
      </c>
      <c r="Q5" s="4" t="s">
        <v>6</v>
      </c>
      <c r="R5" s="3">
        <v>0.23767856693916001</v>
      </c>
      <c r="S5" s="3">
        <v>0.2399103689808427</v>
      </c>
      <c r="T5" s="7">
        <f>ABS(R5-S5)</f>
        <v>2.23180204168269E-3</v>
      </c>
      <c r="U5" s="8">
        <f>(R5/S5-1) * 100</f>
        <v>-0.93026493651089393</v>
      </c>
      <c r="V5" s="4" t="str">
        <f>IF(R5&gt;S5,"+","-")</f>
        <v>-</v>
      </c>
    </row>
    <row r="6" spans="3:22" x14ac:dyDescent="0.25">
      <c r="C6" s="2">
        <f>C5+1</f>
        <v>2</v>
      </c>
      <c r="D6" s="3">
        <v>47.608670886075963</v>
      </c>
      <c r="E6" s="3">
        <v>136.4361616161616</v>
      </c>
      <c r="I6" s="2">
        <f>I5+1</f>
        <v>2</v>
      </c>
      <c r="J6" s="3">
        <v>26.644898989898991</v>
      </c>
      <c r="K6" s="3">
        <v>70.381413301662718</v>
      </c>
      <c r="Q6" s="4" t="s">
        <v>7</v>
      </c>
      <c r="R6" s="3">
        <v>3.2683809327275791E-2</v>
      </c>
      <c r="S6" s="3">
        <v>4.2376405227143268E-2</v>
      </c>
      <c r="T6" s="7">
        <f t="shared" ref="T6:T21" si="0">ABS(R6-S6)</f>
        <v>9.6925958998674774E-3</v>
      </c>
      <c r="U6" s="8">
        <f>(S6/R6-1) * 100</f>
        <v>29.655649385332406</v>
      </c>
      <c r="V6" s="4" t="str">
        <f t="shared" ref="V6:V21" si="1">IF(R6&gt;S6,"+","-")</f>
        <v>-</v>
      </c>
    </row>
    <row r="7" spans="3:22" x14ac:dyDescent="0.25">
      <c r="C7" s="2">
        <f t="shared" ref="C7:C54" si="2">C6+1</f>
        <v>3</v>
      </c>
      <c r="D7" s="3">
        <v>48.56891139240507</v>
      </c>
      <c r="E7" s="3">
        <v>135.50676767676771</v>
      </c>
      <c r="I7" s="2">
        <f t="shared" ref="I7:I54" si="3">I6+1</f>
        <v>3</v>
      </c>
      <c r="J7" s="3">
        <v>26.992768865121811</v>
      </c>
      <c r="K7" s="3">
        <v>69.356021377672221</v>
      </c>
      <c r="Q7" s="4" t="s">
        <v>8</v>
      </c>
      <c r="R7" s="3">
        <v>5.0523578778433269E-2</v>
      </c>
      <c r="S7" s="3">
        <v>5.9644057132740458E-2</v>
      </c>
      <c r="T7" s="7">
        <f t="shared" si="0"/>
        <v>9.1204783543071891E-3</v>
      </c>
      <c r="U7" s="8">
        <f t="shared" ref="U7:U8" si="4">(S7/R7-1) * 100</f>
        <v>18.051924615839752</v>
      </c>
      <c r="V7" s="4" t="str">
        <f t="shared" si="1"/>
        <v>-</v>
      </c>
    </row>
    <row r="8" spans="3:22" x14ac:dyDescent="0.25">
      <c r="C8" s="2">
        <f t="shared" si="2"/>
        <v>4</v>
      </c>
      <c r="D8" s="3">
        <v>48.311215189873437</v>
      </c>
      <c r="E8" s="3">
        <v>140.43065656565659</v>
      </c>
      <c r="I8" s="2">
        <f t="shared" si="3"/>
        <v>4</v>
      </c>
      <c r="J8" s="3">
        <v>26.72378193701724</v>
      </c>
      <c r="K8" s="3">
        <v>70.266365795724468</v>
      </c>
      <c r="Q8" s="4" t="s">
        <v>9</v>
      </c>
      <c r="R8" s="3">
        <v>3.6283586237170803E-2</v>
      </c>
      <c r="S8" s="3">
        <v>3.9189675730305122E-2</v>
      </c>
      <c r="T8" s="7">
        <f t="shared" si="0"/>
        <v>2.9060894931343187E-3</v>
      </c>
      <c r="U8" s="8">
        <f t="shared" si="4"/>
        <v>8.0093777779804078</v>
      </c>
      <c r="V8" s="4" t="str">
        <f t="shared" si="1"/>
        <v>-</v>
      </c>
    </row>
    <row r="9" spans="3:22" x14ac:dyDescent="0.25">
      <c r="C9" s="2">
        <f t="shared" si="2"/>
        <v>5</v>
      </c>
      <c r="D9" s="3">
        <v>47.110506329113932</v>
      </c>
      <c r="E9" s="3">
        <v>149.47535353535349</v>
      </c>
      <c r="I9" s="2">
        <f t="shared" si="3"/>
        <v>5</v>
      </c>
      <c r="J9" s="3">
        <v>26.63806892453951</v>
      </c>
      <c r="K9" s="3">
        <v>71.549762470308792</v>
      </c>
      <c r="Q9" s="13" t="s">
        <v>10</v>
      </c>
      <c r="R9" s="11">
        <v>7.3393275037160977E-2</v>
      </c>
      <c r="S9" s="11">
        <v>3.6890428023428831E-2</v>
      </c>
      <c r="T9" s="14">
        <f t="shared" si="0"/>
        <v>3.6502847013732145E-2</v>
      </c>
      <c r="U9" s="11">
        <f>(R9/S9-1) * 100</f>
        <v>98.949372424059348</v>
      </c>
      <c r="V9" s="4" t="str">
        <f t="shared" si="1"/>
        <v>+</v>
      </c>
    </row>
    <row r="10" spans="3:22" x14ac:dyDescent="0.25">
      <c r="C10" s="2">
        <f t="shared" si="2"/>
        <v>6</v>
      </c>
      <c r="D10" s="3">
        <v>49.661367088607612</v>
      </c>
      <c r="E10" s="3">
        <v>121.5873737373738</v>
      </c>
      <c r="I10" s="2">
        <f t="shared" si="3"/>
        <v>6</v>
      </c>
      <c r="J10" s="3">
        <v>26.910436720142609</v>
      </c>
      <c r="K10" s="3">
        <v>68.885023752969133</v>
      </c>
      <c r="Q10" s="4" t="s">
        <v>11</v>
      </c>
      <c r="R10" s="3">
        <v>3.9562938919530798E-2</v>
      </c>
      <c r="S10" s="3">
        <v>5.7909792829407607E-2</v>
      </c>
      <c r="T10" s="7">
        <f t="shared" si="0"/>
        <v>1.8346853909876809E-2</v>
      </c>
      <c r="U10" s="8">
        <f>(S10/R10-1) * 100</f>
        <v>46.373839787770741</v>
      </c>
      <c r="V10" s="4" t="str">
        <f t="shared" si="1"/>
        <v>-</v>
      </c>
    </row>
    <row r="11" spans="3:22" x14ac:dyDescent="0.25">
      <c r="C11" s="2">
        <f t="shared" si="2"/>
        <v>7</v>
      </c>
      <c r="D11" s="3">
        <v>47.048126582278492</v>
      </c>
      <c r="E11" s="3">
        <v>143.3411111111111</v>
      </c>
      <c r="I11" s="2">
        <f t="shared" si="3"/>
        <v>7</v>
      </c>
      <c r="J11" s="3">
        <v>26.85761734997029</v>
      </c>
      <c r="K11" s="3">
        <v>68.301152019002373</v>
      </c>
      <c r="Q11" s="13" t="s">
        <v>12</v>
      </c>
      <c r="R11" s="11">
        <v>0.1235702214053795</v>
      </c>
      <c r="S11" s="11">
        <v>4.7343306746542427E-2</v>
      </c>
      <c r="T11" s="14">
        <f t="shared" si="0"/>
        <v>7.6226914658837075E-2</v>
      </c>
      <c r="U11" s="11">
        <f t="shared" ref="U11:U13" si="5">(R11/S11-1) * 100</f>
        <v>161.00885193112134</v>
      </c>
      <c r="V11" s="4" t="str">
        <f t="shared" si="1"/>
        <v>+</v>
      </c>
    </row>
    <row r="12" spans="3:22" x14ac:dyDescent="0.25">
      <c r="C12" s="2">
        <f t="shared" si="2"/>
        <v>8</v>
      </c>
      <c r="D12" s="3">
        <v>48.471873417721511</v>
      </c>
      <c r="E12" s="3">
        <v>141.07090909090911</v>
      </c>
      <c r="I12" s="2">
        <f t="shared" si="3"/>
        <v>8</v>
      </c>
      <c r="J12" s="3">
        <v>26.821862745098041</v>
      </c>
      <c r="K12" s="3">
        <v>71.60406175771972</v>
      </c>
      <c r="Q12" s="4" t="s">
        <v>13</v>
      </c>
      <c r="R12" s="3">
        <v>3.1667374983946207E-2</v>
      </c>
      <c r="S12" s="3">
        <v>3.9588813678205673E-2</v>
      </c>
      <c r="T12" s="7">
        <f t="shared" si="0"/>
        <v>7.9214386942594653E-3</v>
      </c>
      <c r="U12" s="8">
        <f>(S12/R12-1) * 100</f>
        <v>25.014510038407799</v>
      </c>
      <c r="V12" s="4" t="str">
        <f t="shared" si="1"/>
        <v>-</v>
      </c>
    </row>
    <row r="13" spans="3:22" x14ac:dyDescent="0.25">
      <c r="C13" s="2">
        <f t="shared" si="2"/>
        <v>9</v>
      </c>
      <c r="D13" s="3">
        <v>49.08191139240509</v>
      </c>
      <c r="E13" s="3">
        <v>144.39459595959599</v>
      </c>
      <c r="I13" s="2">
        <f t="shared" si="3"/>
        <v>9</v>
      </c>
      <c r="J13" s="3">
        <v>26.74810160427808</v>
      </c>
      <c r="K13" s="3">
        <v>71.268479809976242</v>
      </c>
      <c r="Q13" s="4" t="s">
        <v>14</v>
      </c>
      <c r="R13" s="3">
        <v>4.0465804139819997E-2</v>
      </c>
      <c r="S13" s="3">
        <v>3.5537494878195443E-2</v>
      </c>
      <c r="T13" s="7">
        <f t="shared" si="0"/>
        <v>4.9283092616245541E-3</v>
      </c>
      <c r="U13" s="8">
        <f t="shared" si="5"/>
        <v>13.867914096129464</v>
      </c>
      <c r="V13" s="4" t="str">
        <f t="shared" si="1"/>
        <v>+</v>
      </c>
    </row>
    <row r="14" spans="3:22" x14ac:dyDescent="0.25">
      <c r="C14" s="2">
        <f t="shared" si="2"/>
        <v>10</v>
      </c>
      <c r="D14" s="3">
        <v>48.272886075949373</v>
      </c>
      <c r="E14" s="3">
        <v>138.77151515151519</v>
      </c>
      <c r="I14" s="2">
        <f t="shared" si="3"/>
        <v>10</v>
      </c>
      <c r="J14" s="3">
        <v>26.76921568627451</v>
      </c>
      <c r="K14" s="3">
        <v>72.302315914489299</v>
      </c>
      <c r="Q14" s="4" t="s">
        <v>15</v>
      </c>
      <c r="R14" s="3">
        <v>4.7904071855960018E-2</v>
      </c>
      <c r="S14" s="3">
        <v>5.8096170416869528E-2</v>
      </c>
      <c r="T14" s="7">
        <f t="shared" si="0"/>
        <v>1.019209856090951E-2</v>
      </c>
      <c r="U14" s="8">
        <f>(S14/R14-1) * 100</f>
        <v>21.276058936191355</v>
      </c>
      <c r="V14" s="4" t="str">
        <f t="shared" si="1"/>
        <v>-</v>
      </c>
    </row>
    <row r="15" spans="3:22" x14ac:dyDescent="0.25">
      <c r="C15" s="2">
        <f t="shared" si="2"/>
        <v>11</v>
      </c>
      <c r="D15" s="3">
        <v>48.288468354430393</v>
      </c>
      <c r="E15" s="3">
        <v>149.49656565656571</v>
      </c>
      <c r="I15" s="2">
        <f t="shared" si="3"/>
        <v>11</v>
      </c>
      <c r="J15" s="3">
        <v>26.785843731431971</v>
      </c>
      <c r="K15" s="3">
        <v>70.049976247030884</v>
      </c>
      <c r="Q15" s="4" t="s">
        <v>16</v>
      </c>
      <c r="R15" s="3">
        <v>6.9328084628637501E-2</v>
      </c>
      <c r="S15" s="3">
        <v>4.9756009684586003E-2</v>
      </c>
      <c r="T15" s="7">
        <f t="shared" si="0"/>
        <v>1.9572074944051499E-2</v>
      </c>
      <c r="U15" s="8">
        <f t="shared" ref="U15:U16" si="6">(R15/S15-1) * 100</f>
        <v>39.336102448976654</v>
      </c>
      <c r="V15" s="4" t="str">
        <f t="shared" si="1"/>
        <v>+</v>
      </c>
    </row>
    <row r="16" spans="3:22" x14ac:dyDescent="0.25">
      <c r="C16" s="2">
        <f t="shared" si="2"/>
        <v>12</v>
      </c>
      <c r="D16" s="3">
        <v>49.980708860759513</v>
      </c>
      <c r="E16" s="3">
        <v>130.0344444444444</v>
      </c>
      <c r="I16" s="2">
        <f t="shared" si="3"/>
        <v>12</v>
      </c>
      <c r="J16" s="3">
        <v>26.33986036838979</v>
      </c>
      <c r="K16" s="3">
        <v>74.77070071258909</v>
      </c>
      <c r="Q16" s="4" t="s">
        <v>17</v>
      </c>
      <c r="R16" s="3">
        <v>6.7449998342300574E-2</v>
      </c>
      <c r="S16" s="3">
        <v>4.7838278282492569E-2</v>
      </c>
      <c r="T16" s="7">
        <f t="shared" si="0"/>
        <v>1.9611720059808005E-2</v>
      </c>
      <c r="U16" s="8">
        <f t="shared" si="6"/>
        <v>40.995873522031268</v>
      </c>
      <c r="V16" s="4" t="str">
        <f t="shared" si="1"/>
        <v>+</v>
      </c>
    </row>
    <row r="17" spans="3:22" x14ac:dyDescent="0.25">
      <c r="C17" s="2">
        <f t="shared" si="2"/>
        <v>13</v>
      </c>
      <c r="D17" s="3">
        <v>46.964202531645583</v>
      </c>
      <c r="E17" s="3">
        <v>144.54590909090911</v>
      </c>
      <c r="I17" s="2">
        <f t="shared" si="3"/>
        <v>13</v>
      </c>
      <c r="J17" s="3">
        <v>26.56775103980987</v>
      </c>
      <c r="K17" s="3">
        <v>71.558942992874108</v>
      </c>
      <c r="Q17" s="4" t="s">
        <v>18</v>
      </c>
      <c r="R17" s="3">
        <v>2.85807110012045E-2</v>
      </c>
      <c r="S17" s="3">
        <v>3.8724703910872411E-2</v>
      </c>
      <c r="T17" s="7">
        <f t="shared" si="0"/>
        <v>1.0143992909667911E-2</v>
      </c>
      <c r="U17" s="8">
        <f>(S17/R17-1) * 100</f>
        <v>35.49244421960114</v>
      </c>
      <c r="V17" s="4" t="str">
        <f t="shared" si="1"/>
        <v>-</v>
      </c>
    </row>
    <row r="18" spans="3:22" x14ac:dyDescent="0.25">
      <c r="C18" s="2">
        <f t="shared" si="2"/>
        <v>14</v>
      </c>
      <c r="D18" s="3">
        <v>49.959341772151902</v>
      </c>
      <c r="E18" s="3">
        <v>134.32085858585859</v>
      </c>
      <c r="I18" s="2">
        <f t="shared" si="3"/>
        <v>14</v>
      </c>
      <c r="J18" s="3">
        <v>26.544301841948901</v>
      </c>
      <c r="K18" s="3">
        <v>73.068515439429916</v>
      </c>
      <c r="Q18" s="4" t="s">
        <v>19</v>
      </c>
      <c r="R18" s="3">
        <v>2.797801757733406E-2</v>
      </c>
      <c r="S18" s="3">
        <v>4.1058246863268491E-2</v>
      </c>
      <c r="T18" s="7">
        <f t="shared" si="0"/>
        <v>1.3080229285934431E-2</v>
      </c>
      <c r="U18" s="8">
        <f t="shared" ref="U18:U21" si="7">(S18/R18-1) * 100</f>
        <v>46.751808807680398</v>
      </c>
      <c r="V18" s="4" t="str">
        <f t="shared" si="1"/>
        <v>-</v>
      </c>
    </row>
    <row r="19" spans="3:22" x14ac:dyDescent="0.25">
      <c r="C19" s="2">
        <f t="shared" si="2"/>
        <v>15</v>
      </c>
      <c r="D19" s="3">
        <v>46.654291139240513</v>
      </c>
      <c r="E19" s="3">
        <v>152.70611111111111</v>
      </c>
      <c r="I19" s="2">
        <f t="shared" si="3"/>
        <v>15</v>
      </c>
      <c r="J19" s="3">
        <v>26.53606951871658</v>
      </c>
      <c r="K19" s="3">
        <v>74.258123515439451</v>
      </c>
      <c r="Q19" s="4" t="s">
        <v>20</v>
      </c>
      <c r="R19" s="3">
        <v>3.4260166291902587E-2</v>
      </c>
      <c r="S19" s="3">
        <v>3.6677809313712291E-2</v>
      </c>
      <c r="T19" s="7">
        <f t="shared" si="0"/>
        <v>2.4176430218097039E-3</v>
      </c>
      <c r="U19" s="8">
        <f t="shared" si="7"/>
        <v>7.0567171251037175</v>
      </c>
      <c r="V19" s="4" t="str">
        <f t="shared" si="1"/>
        <v>-</v>
      </c>
    </row>
    <row r="20" spans="3:22" x14ac:dyDescent="0.25">
      <c r="C20" s="2">
        <f t="shared" si="2"/>
        <v>16</v>
      </c>
      <c r="D20" s="3">
        <v>49.085708860759503</v>
      </c>
      <c r="E20" s="3">
        <v>146.62030303030301</v>
      </c>
      <c r="I20" s="2">
        <f t="shared" si="3"/>
        <v>16</v>
      </c>
      <c r="J20" s="3">
        <v>26.73076945929887</v>
      </c>
      <c r="K20" s="3">
        <v>73.398942992874112</v>
      </c>
      <c r="Q20" s="10" t="s">
        <v>21</v>
      </c>
      <c r="R20" s="11">
        <v>3.3647187153289369E-2</v>
      </c>
      <c r="S20" s="11">
        <v>8.9400202845292376E-2</v>
      </c>
      <c r="T20" s="12">
        <f t="shared" si="0"/>
        <v>5.5753015692003006E-2</v>
      </c>
      <c r="U20" s="11">
        <f t="shared" si="7"/>
        <v>165.69889018658296</v>
      </c>
      <c r="V20" s="4" t="str">
        <f t="shared" si="1"/>
        <v>-</v>
      </c>
    </row>
    <row r="21" spans="3:22" x14ac:dyDescent="0.25">
      <c r="C21" s="2">
        <f t="shared" si="2"/>
        <v>17</v>
      </c>
      <c r="D21" s="3">
        <v>47.57137974683544</v>
      </c>
      <c r="E21" s="3">
        <v>146.6910606060606</v>
      </c>
      <c r="I21" s="2">
        <f t="shared" si="3"/>
        <v>17</v>
      </c>
      <c r="J21" s="3">
        <v>26.580207961972679</v>
      </c>
      <c r="K21" s="3">
        <v>73.591508313539194</v>
      </c>
      <c r="Q21" s="4" t="s">
        <v>22</v>
      </c>
      <c r="R21" s="3">
        <v>2.5022607381494071E-2</v>
      </c>
      <c r="S21" s="3">
        <v>4.0058235456094778E-2</v>
      </c>
      <c r="T21" s="7">
        <f t="shared" si="0"/>
        <v>1.5035628074600706E-2</v>
      </c>
      <c r="U21" s="8">
        <f t="shared" si="7"/>
        <v>60.088174846721131</v>
      </c>
      <c r="V21" s="4" t="str">
        <f t="shared" si="1"/>
        <v>-</v>
      </c>
    </row>
    <row r="22" spans="3:22" x14ac:dyDescent="0.25">
      <c r="C22" s="2">
        <f t="shared" si="2"/>
        <v>18</v>
      </c>
      <c r="D22" s="3">
        <v>51.506075949367087</v>
      </c>
      <c r="E22" s="3">
        <v>121.9262121212121</v>
      </c>
      <c r="I22" s="2">
        <f t="shared" si="3"/>
        <v>18</v>
      </c>
      <c r="J22" s="3">
        <v>26.544699940582291</v>
      </c>
      <c r="K22" s="3">
        <v>71.136413301662714</v>
      </c>
      <c r="T22" s="9"/>
      <c r="U22" s="9"/>
    </row>
    <row r="23" spans="3:22" x14ac:dyDescent="0.25">
      <c r="C23" s="2">
        <f t="shared" si="2"/>
        <v>19</v>
      </c>
      <c r="D23" s="3">
        <v>50.454898734177227</v>
      </c>
      <c r="E23" s="3">
        <v>137.82484848484839</v>
      </c>
      <c r="I23" s="2">
        <f t="shared" si="3"/>
        <v>19</v>
      </c>
      <c r="J23" s="3">
        <v>26.595573380867499</v>
      </c>
      <c r="K23" s="3">
        <v>72.444833729216157</v>
      </c>
    </row>
    <row r="24" spans="3:22" x14ac:dyDescent="0.25">
      <c r="C24" s="2">
        <f t="shared" si="2"/>
        <v>20</v>
      </c>
      <c r="D24" s="3">
        <v>49.112569620253183</v>
      </c>
      <c r="E24" s="3">
        <v>118.6716161616162</v>
      </c>
      <c r="I24" s="2">
        <f t="shared" si="3"/>
        <v>20</v>
      </c>
      <c r="J24" s="3">
        <v>26.752661913250151</v>
      </c>
      <c r="K24" s="3">
        <v>69.858384798099763</v>
      </c>
    </row>
    <row r="25" spans="3:22" x14ac:dyDescent="0.25">
      <c r="C25" s="2">
        <f t="shared" si="2"/>
        <v>21</v>
      </c>
      <c r="D25" s="3">
        <v>51.137151898734189</v>
      </c>
      <c r="E25" s="3">
        <v>115.80500000000001</v>
      </c>
      <c r="I25" s="2">
        <f t="shared" si="3"/>
        <v>21</v>
      </c>
      <c r="J25" s="3">
        <v>26.50630718954249</v>
      </c>
      <c r="K25" s="3">
        <v>73.167779097387168</v>
      </c>
    </row>
    <row r="26" spans="3:22" x14ac:dyDescent="0.25">
      <c r="C26" s="2">
        <f t="shared" si="2"/>
        <v>22</v>
      </c>
      <c r="D26" s="3">
        <v>49.257772151898742</v>
      </c>
      <c r="E26" s="3">
        <v>126.9406060606061</v>
      </c>
      <c r="I26" s="2">
        <f t="shared" si="3"/>
        <v>22</v>
      </c>
      <c r="J26" s="3">
        <v>26.820858585858591</v>
      </c>
      <c r="K26" s="3">
        <v>69.414798099762479</v>
      </c>
    </row>
    <row r="27" spans="3:22" x14ac:dyDescent="0.25">
      <c r="C27" s="2">
        <f t="shared" si="2"/>
        <v>23</v>
      </c>
      <c r="D27" s="3">
        <v>47.8520506329114</v>
      </c>
      <c r="E27" s="3">
        <v>139.885202020202</v>
      </c>
      <c r="I27" s="2">
        <f t="shared" si="3"/>
        <v>23</v>
      </c>
      <c r="J27" s="3">
        <v>26.43877599524658</v>
      </c>
      <c r="K27" s="3">
        <v>73.391805225653215</v>
      </c>
    </row>
    <row r="28" spans="3:22" x14ac:dyDescent="0.25">
      <c r="C28" s="2">
        <f t="shared" si="2"/>
        <v>24</v>
      </c>
      <c r="D28" s="3">
        <v>48.774000000000001</v>
      </c>
      <c r="E28" s="3">
        <v>127.5707070707071</v>
      </c>
      <c r="I28" s="2">
        <f t="shared" si="3"/>
        <v>24</v>
      </c>
      <c r="J28" s="3">
        <v>26.539081996434941</v>
      </c>
      <c r="K28" s="3">
        <v>71.763574821852743</v>
      </c>
    </row>
    <row r="29" spans="3:22" x14ac:dyDescent="0.25">
      <c r="C29" s="2">
        <f t="shared" si="2"/>
        <v>25</v>
      </c>
      <c r="D29" s="3">
        <v>50.065493670886092</v>
      </c>
      <c r="E29" s="3">
        <v>128.5770707070707</v>
      </c>
      <c r="I29" s="2">
        <f t="shared" si="3"/>
        <v>25</v>
      </c>
      <c r="J29" s="3">
        <v>26.50799762329174</v>
      </c>
      <c r="K29" s="3">
        <v>70.566840855106904</v>
      </c>
    </row>
    <row r="30" spans="3:22" x14ac:dyDescent="0.25">
      <c r="C30" s="2">
        <f t="shared" si="2"/>
        <v>26</v>
      </c>
      <c r="D30" s="3">
        <v>48.105291139240521</v>
      </c>
      <c r="E30" s="3">
        <v>145.58883838383841</v>
      </c>
      <c r="I30" s="2">
        <f t="shared" si="3"/>
        <v>26</v>
      </c>
      <c r="J30" s="3">
        <v>26.786797385620911</v>
      </c>
      <c r="K30" s="3">
        <v>71.755938242280294</v>
      </c>
    </row>
    <row r="31" spans="3:22" x14ac:dyDescent="0.25">
      <c r="C31" s="2">
        <f t="shared" si="2"/>
        <v>27</v>
      </c>
      <c r="D31" s="3">
        <v>47.782493670886097</v>
      </c>
      <c r="E31" s="3">
        <v>139.8802525252525</v>
      </c>
      <c r="I31" s="2">
        <f t="shared" si="3"/>
        <v>27</v>
      </c>
      <c r="J31" s="3">
        <v>26.7216577540107</v>
      </c>
      <c r="K31" s="3">
        <v>69.069323040380041</v>
      </c>
    </row>
    <row r="32" spans="3:22" x14ac:dyDescent="0.25">
      <c r="C32" s="2">
        <f t="shared" si="2"/>
        <v>28</v>
      </c>
      <c r="D32" s="3">
        <v>48.127924050632913</v>
      </c>
      <c r="E32" s="3">
        <v>147.46141414141411</v>
      </c>
      <c r="I32" s="2">
        <f t="shared" si="3"/>
        <v>28</v>
      </c>
      <c r="J32" s="3">
        <v>26.456853832442071</v>
      </c>
      <c r="K32" s="3">
        <v>71.793871733966739</v>
      </c>
    </row>
    <row r="33" spans="3:11" x14ac:dyDescent="0.25">
      <c r="C33" s="2">
        <f t="shared" si="2"/>
        <v>29</v>
      </c>
      <c r="D33" s="3">
        <v>49.8527848101266</v>
      </c>
      <c r="E33" s="3">
        <v>130.85237373737371</v>
      </c>
      <c r="I33" s="2">
        <f t="shared" si="3"/>
        <v>29</v>
      </c>
      <c r="J33" s="3">
        <v>26.520713012477721</v>
      </c>
      <c r="K33" s="3">
        <v>73.284275534441818</v>
      </c>
    </row>
    <row r="34" spans="3:11" x14ac:dyDescent="0.25">
      <c r="C34" s="2">
        <f t="shared" si="2"/>
        <v>30</v>
      </c>
      <c r="D34" s="3">
        <v>48.158316455696223</v>
      </c>
      <c r="E34" s="3">
        <v>138.72343434343441</v>
      </c>
      <c r="I34" s="2">
        <f t="shared" si="3"/>
        <v>30</v>
      </c>
      <c r="J34" s="3">
        <v>26.728764111705281</v>
      </c>
      <c r="K34" s="3">
        <v>72.190938242280296</v>
      </c>
    </row>
    <row r="35" spans="3:11" x14ac:dyDescent="0.25">
      <c r="C35" s="2">
        <f t="shared" si="2"/>
        <v>31</v>
      </c>
      <c r="D35" s="3">
        <v>47.58317721518987</v>
      </c>
      <c r="E35" s="3">
        <v>141.22202020202019</v>
      </c>
      <c r="I35" s="2">
        <f t="shared" si="3"/>
        <v>31</v>
      </c>
      <c r="J35" s="3">
        <v>26.748175876411171</v>
      </c>
      <c r="K35" s="3">
        <v>70.367220902612843</v>
      </c>
    </row>
    <row r="36" spans="3:11" x14ac:dyDescent="0.25">
      <c r="C36" s="2">
        <f t="shared" si="2"/>
        <v>32</v>
      </c>
      <c r="D36" s="3">
        <v>49.174329113924053</v>
      </c>
      <c r="E36" s="3">
        <v>130.01202020202021</v>
      </c>
      <c r="I36" s="2">
        <f t="shared" si="3"/>
        <v>32</v>
      </c>
      <c r="J36" s="3">
        <v>26.910374331550809</v>
      </c>
      <c r="K36" s="3">
        <v>67.967042755344437</v>
      </c>
    </row>
    <row r="37" spans="3:11" x14ac:dyDescent="0.25">
      <c r="C37" s="2">
        <f t="shared" si="2"/>
        <v>33</v>
      </c>
      <c r="D37" s="3">
        <v>48.006227848101283</v>
      </c>
      <c r="E37" s="3">
        <v>152.00823232323231</v>
      </c>
      <c r="I37" s="2">
        <f t="shared" si="3"/>
        <v>33</v>
      </c>
      <c r="J37" s="3">
        <v>26.304548425430781</v>
      </c>
      <c r="K37" s="3">
        <v>71.91972684085512</v>
      </c>
    </row>
    <row r="38" spans="3:11" x14ac:dyDescent="0.25">
      <c r="C38" s="2">
        <f t="shared" si="2"/>
        <v>34</v>
      </c>
      <c r="D38" s="3">
        <v>48.708784810126588</v>
      </c>
      <c r="E38" s="3">
        <v>146.6786868686869</v>
      </c>
      <c r="I38" s="2">
        <f t="shared" si="3"/>
        <v>34</v>
      </c>
      <c r="J38" s="3">
        <v>26.920540701128939</v>
      </c>
      <c r="K38" s="3">
        <v>68.921923990498811</v>
      </c>
    </row>
    <row r="39" spans="3:11" x14ac:dyDescent="0.25">
      <c r="C39" s="2">
        <f t="shared" si="2"/>
        <v>35</v>
      </c>
      <c r="D39" s="3">
        <v>49.670708860759511</v>
      </c>
      <c r="E39" s="3">
        <v>139.08454545454549</v>
      </c>
      <c r="I39" s="2">
        <f t="shared" si="3"/>
        <v>35</v>
      </c>
      <c r="J39" s="3">
        <v>26.51947118241236</v>
      </c>
      <c r="K39" s="3">
        <v>70.959750593824239</v>
      </c>
    </row>
    <row r="40" spans="3:11" x14ac:dyDescent="0.25">
      <c r="C40" s="2">
        <f t="shared" si="2"/>
        <v>36</v>
      </c>
      <c r="D40" s="3">
        <v>50.581227848101257</v>
      </c>
      <c r="E40" s="3">
        <v>131.29444444444451</v>
      </c>
      <c r="I40" s="2">
        <f t="shared" si="3"/>
        <v>36</v>
      </c>
      <c r="J40" s="3">
        <v>26.507492572786688</v>
      </c>
      <c r="K40" s="3">
        <v>71.962743467933507</v>
      </c>
    </row>
    <row r="41" spans="3:11" x14ac:dyDescent="0.25">
      <c r="C41" s="2">
        <f t="shared" si="2"/>
        <v>37</v>
      </c>
      <c r="D41" s="3">
        <v>49.66835443037975</v>
      </c>
      <c r="E41" s="3">
        <v>119.9375757575757</v>
      </c>
      <c r="I41" s="2">
        <f t="shared" si="3"/>
        <v>37</v>
      </c>
      <c r="J41" s="3">
        <v>26.86694295900179</v>
      </c>
      <c r="K41" s="3">
        <v>69.902244655581939</v>
      </c>
    </row>
    <row r="42" spans="3:11" x14ac:dyDescent="0.25">
      <c r="C42" s="2">
        <f t="shared" si="2"/>
        <v>38</v>
      </c>
      <c r="D42" s="3">
        <v>47.868999999999993</v>
      </c>
      <c r="E42" s="3">
        <v>134.2937373737374</v>
      </c>
      <c r="I42" s="2">
        <f t="shared" si="3"/>
        <v>38</v>
      </c>
      <c r="J42" s="3">
        <v>26.38542186571599</v>
      </c>
      <c r="K42" s="3">
        <v>74.715973871733979</v>
      </c>
    </row>
    <row r="43" spans="3:11" x14ac:dyDescent="0.25">
      <c r="C43" s="2">
        <f t="shared" si="2"/>
        <v>39</v>
      </c>
      <c r="D43" s="3">
        <v>47.481658227848122</v>
      </c>
      <c r="E43" s="3">
        <v>130.0076262626263</v>
      </c>
      <c r="I43" s="2">
        <f t="shared" si="3"/>
        <v>39</v>
      </c>
      <c r="J43" s="3">
        <v>26.957055852644089</v>
      </c>
      <c r="K43" s="3">
        <v>71.535736342042767</v>
      </c>
    </row>
    <row r="44" spans="3:11" x14ac:dyDescent="0.25">
      <c r="C44" s="2">
        <f t="shared" si="2"/>
        <v>40</v>
      </c>
      <c r="D44" s="3">
        <v>48.199607594936722</v>
      </c>
      <c r="E44" s="3">
        <v>134.04363636363641</v>
      </c>
      <c r="I44" s="2">
        <f t="shared" si="3"/>
        <v>40</v>
      </c>
      <c r="J44" s="3">
        <v>26.842017231134879</v>
      </c>
      <c r="K44" s="3">
        <v>68.887505938242299</v>
      </c>
    </row>
    <row r="45" spans="3:11" x14ac:dyDescent="0.25">
      <c r="C45" s="2">
        <f t="shared" si="2"/>
        <v>41</v>
      </c>
      <c r="D45" s="3">
        <v>49.796316455696228</v>
      </c>
      <c r="E45" s="3">
        <v>124.4576767676768</v>
      </c>
      <c r="I45" s="2">
        <f t="shared" si="3"/>
        <v>41</v>
      </c>
      <c r="J45" s="3">
        <v>26.272929292929302</v>
      </c>
      <c r="K45" s="3">
        <v>74.748182897862236</v>
      </c>
    </row>
    <row r="46" spans="3:11" x14ac:dyDescent="0.25">
      <c r="C46" s="2">
        <f t="shared" si="2"/>
        <v>42</v>
      </c>
      <c r="D46" s="3">
        <v>48.067151898734188</v>
      </c>
      <c r="E46" s="3">
        <v>128.57585858585861</v>
      </c>
      <c r="I46" s="2">
        <f t="shared" si="3"/>
        <v>42</v>
      </c>
      <c r="J46" s="3">
        <v>26.714295900178261</v>
      </c>
      <c r="K46" s="3">
        <v>70.949988123515453</v>
      </c>
    </row>
    <row r="47" spans="3:11" x14ac:dyDescent="0.25">
      <c r="C47" s="2">
        <f t="shared" si="2"/>
        <v>43</v>
      </c>
      <c r="D47" s="3">
        <v>48.962151898734177</v>
      </c>
      <c r="E47" s="3">
        <v>135.7389393939394</v>
      </c>
      <c r="I47" s="2">
        <f t="shared" si="3"/>
        <v>43</v>
      </c>
      <c r="J47" s="3">
        <v>26.49232620320856</v>
      </c>
      <c r="K47" s="3">
        <v>72.485581947743455</v>
      </c>
    </row>
    <row r="48" spans="3:11" x14ac:dyDescent="0.25">
      <c r="C48" s="2">
        <f t="shared" si="2"/>
        <v>44</v>
      </c>
      <c r="D48" s="3">
        <v>51.561037974683558</v>
      </c>
      <c r="E48" s="3">
        <v>118.4490909090909</v>
      </c>
      <c r="I48" s="2">
        <f t="shared" si="3"/>
        <v>44</v>
      </c>
      <c r="J48" s="3">
        <v>26.64110219845514</v>
      </c>
      <c r="K48" s="3">
        <v>70.311686460807607</v>
      </c>
    </row>
    <row r="49" spans="3:11" x14ac:dyDescent="0.25">
      <c r="C49" s="2">
        <f t="shared" si="2"/>
        <v>45</v>
      </c>
      <c r="D49" s="3">
        <v>49.835556962025329</v>
      </c>
      <c r="E49" s="3">
        <v>126.08262626262631</v>
      </c>
      <c r="I49" s="2">
        <f t="shared" si="3"/>
        <v>45</v>
      </c>
      <c r="J49" s="3">
        <v>26.76565656565657</v>
      </c>
      <c r="K49" s="3">
        <v>68.189631828978619</v>
      </c>
    </row>
    <row r="50" spans="3:11" x14ac:dyDescent="0.25">
      <c r="C50" s="2">
        <f t="shared" si="2"/>
        <v>46</v>
      </c>
      <c r="D50" s="3">
        <v>50.047974683544318</v>
      </c>
      <c r="E50" s="3">
        <v>131.99984848484851</v>
      </c>
      <c r="I50" s="2">
        <f t="shared" si="3"/>
        <v>46</v>
      </c>
      <c r="J50" s="3">
        <v>26.84105169340463</v>
      </c>
      <c r="K50" s="3">
        <v>71.938076009501202</v>
      </c>
    </row>
    <row r="51" spans="3:11" x14ac:dyDescent="0.25">
      <c r="C51" s="2">
        <f t="shared" si="2"/>
        <v>47</v>
      </c>
      <c r="D51" s="3">
        <v>47.232683544303811</v>
      </c>
      <c r="E51" s="3">
        <v>156.41474747474749</v>
      </c>
      <c r="I51" s="2">
        <f t="shared" si="3"/>
        <v>47</v>
      </c>
      <c r="J51" s="3">
        <v>26.128288770053469</v>
      </c>
      <c r="K51" s="3">
        <v>74.212636579572461</v>
      </c>
    </row>
    <row r="52" spans="3:11" x14ac:dyDescent="0.25">
      <c r="C52" s="2">
        <f t="shared" si="2"/>
        <v>48</v>
      </c>
      <c r="D52" s="3">
        <v>49.645392405063298</v>
      </c>
      <c r="E52" s="3">
        <v>132.90207070707069</v>
      </c>
      <c r="I52" s="2">
        <f t="shared" si="3"/>
        <v>48</v>
      </c>
      <c r="J52" s="3">
        <v>26.975656565656571</v>
      </c>
      <c r="K52" s="3">
        <v>71.867114014251769</v>
      </c>
    </row>
    <row r="53" spans="3:11" x14ac:dyDescent="0.25">
      <c r="C53" s="2">
        <f t="shared" si="2"/>
        <v>49</v>
      </c>
      <c r="D53" s="3">
        <v>48.244291139240509</v>
      </c>
      <c r="E53" s="3">
        <v>141.90191919191921</v>
      </c>
      <c r="I53" s="2">
        <f t="shared" si="3"/>
        <v>49</v>
      </c>
      <c r="J53" s="3">
        <v>26.156669637552</v>
      </c>
      <c r="K53" s="3">
        <v>76.40804038004751</v>
      </c>
    </row>
    <row r="54" spans="3:11" x14ac:dyDescent="0.25">
      <c r="C54" s="2">
        <f t="shared" si="2"/>
        <v>50</v>
      </c>
      <c r="D54" s="3">
        <v>47.58593670886075</v>
      </c>
      <c r="E54" s="3">
        <v>152.6561616161616</v>
      </c>
      <c r="I54" s="2">
        <f t="shared" si="3"/>
        <v>50</v>
      </c>
      <c r="J54" s="3">
        <v>26.52336304218657</v>
      </c>
      <c r="K54" s="3">
        <v>69.668218527315915</v>
      </c>
    </row>
    <row r="56" spans="3:11" x14ac:dyDescent="0.25">
      <c r="C56" s="2" t="s">
        <v>2</v>
      </c>
      <c r="D56" s="3">
        <f>AVERAGE(D5:D54)</f>
        <v>48.773616708860771</v>
      </c>
      <c r="E56" s="3">
        <f>AVERAGE(E5:E54)</f>
        <v>136.30497070707071</v>
      </c>
      <c r="I56" s="2" t="s">
        <v>2</v>
      </c>
      <c r="J56" s="3">
        <f>AVERAGE(J5:J54)</f>
        <v>26.639751693404627</v>
      </c>
      <c r="K56" s="3">
        <f>AVERAGE(K5:K54)</f>
        <v>71.504456532066527</v>
      </c>
    </row>
    <row r="57" spans="3:11" x14ac:dyDescent="0.25">
      <c r="C57" s="2" t="s">
        <v>3</v>
      </c>
      <c r="D57" s="3">
        <f>_xlfn.STDEV.S(D5:D54)</f>
        <v>1.2004954368452703</v>
      </c>
      <c r="E57" s="3">
        <f>_xlfn.STDEV.S(E5:E54)</f>
        <v>9.995762074770326</v>
      </c>
      <c r="I57" s="2" t="s">
        <v>3</v>
      </c>
      <c r="J57" s="3">
        <f>_xlfn.STDEV.S(J5:J54)</f>
        <v>0.20949669134363735</v>
      </c>
      <c r="K57" s="3">
        <f>_xlfn.STDEV.S(K5:K54)</f>
        <v>1.9328712946093567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6"/>
  <sheetViews>
    <sheetView tabSelected="1" topLeftCell="M1" zoomScaleNormal="100" workbookViewId="0">
      <selection activeCell="AC28" sqref="AC28"/>
    </sheetView>
  </sheetViews>
  <sheetFormatPr defaultRowHeight="15" x14ac:dyDescent="0.25"/>
  <cols>
    <col min="4" max="4" width="15.140625" customWidth="1"/>
    <col min="5" max="5" width="15" customWidth="1"/>
    <col min="9" max="9" width="14" customWidth="1"/>
    <col min="10" max="10" width="12.85546875" customWidth="1"/>
    <col min="14" max="14" width="11.28515625" customWidth="1"/>
    <col min="15" max="15" width="11.42578125" customWidth="1"/>
    <col min="20" max="20" width="15.7109375" customWidth="1"/>
    <col min="21" max="21" width="16.7109375" customWidth="1"/>
  </cols>
  <sheetData>
    <row r="2" spans="3:21" x14ac:dyDescent="0.25">
      <c r="C2" s="1" t="s">
        <v>29</v>
      </c>
      <c r="E2" s="1"/>
      <c r="H2" s="1" t="s">
        <v>30</v>
      </c>
      <c r="J2" s="1"/>
      <c r="M2" s="1" t="s">
        <v>33</v>
      </c>
      <c r="O2" s="1"/>
    </row>
    <row r="3" spans="3:21" x14ac:dyDescent="0.25">
      <c r="C3" s="2"/>
      <c r="D3" s="2" t="s">
        <v>0</v>
      </c>
      <c r="E3" s="2" t="s">
        <v>1</v>
      </c>
      <c r="H3" s="2"/>
      <c r="I3" s="2" t="s">
        <v>0</v>
      </c>
      <c r="J3" s="2" t="s">
        <v>1</v>
      </c>
      <c r="K3" s="2" t="s">
        <v>31</v>
      </c>
      <c r="M3" s="2"/>
      <c r="N3" s="2" t="s">
        <v>0</v>
      </c>
      <c r="O3" s="2" t="s">
        <v>1</v>
      </c>
      <c r="P3" s="2" t="s">
        <v>31</v>
      </c>
      <c r="T3" s="2" t="s">
        <v>5</v>
      </c>
      <c r="U3" s="2" t="s">
        <v>32</v>
      </c>
    </row>
    <row r="4" spans="3:21" x14ac:dyDescent="0.25">
      <c r="C4" s="2">
        <v>1</v>
      </c>
      <c r="D4" s="3">
        <v>34.386134367980397</v>
      </c>
      <c r="E4" s="3">
        <v>91.366073469387743</v>
      </c>
      <c r="H4" s="2">
        <v>1</v>
      </c>
      <c r="I4" s="3">
        <v>31.025460890493392</v>
      </c>
      <c r="J4" s="3">
        <v>93.558209817131839</v>
      </c>
      <c r="K4" s="3">
        <v>0.84813753581661899</v>
      </c>
      <c r="M4" s="2">
        <v>1</v>
      </c>
      <c r="N4" s="3">
        <v>37.76275490816974</v>
      </c>
      <c r="O4" s="3">
        <v>115.6330886075949</v>
      </c>
      <c r="P4" s="3">
        <v>0.93401015228426398</v>
      </c>
      <c r="T4" s="4" t="s">
        <v>6</v>
      </c>
      <c r="U4" s="3">
        <v>0.13635125133648029</v>
      </c>
    </row>
    <row r="5" spans="3:21" x14ac:dyDescent="0.25">
      <c r="C5" s="2">
        <f>C4+1</f>
        <v>2</v>
      </c>
      <c r="D5" s="3">
        <v>34.297057382070648</v>
      </c>
      <c r="E5" s="3">
        <v>91.177648979591808</v>
      </c>
      <c r="H5" s="2">
        <f>H4+1</f>
        <v>2</v>
      </c>
      <c r="I5" s="3">
        <v>30.858762936221421</v>
      </c>
      <c r="J5" s="3">
        <v>94.63307988450434</v>
      </c>
      <c r="K5" s="3">
        <v>0.85950413223140498</v>
      </c>
      <c r="M5" s="2">
        <f>M4+1</f>
        <v>2</v>
      </c>
      <c r="N5" s="3">
        <v>37.447295756808117</v>
      </c>
      <c r="O5" s="3">
        <v>133.90574683544301</v>
      </c>
      <c r="P5" s="3">
        <v>0.9126213592233009</v>
      </c>
      <c r="T5" s="4" t="s">
        <v>7</v>
      </c>
      <c r="U5" s="3">
        <v>5.4230937657627508E-2</v>
      </c>
    </row>
    <row r="6" spans="3:21" x14ac:dyDescent="0.25">
      <c r="C6" s="2">
        <f t="shared" ref="C6:C53" si="0">C5+1</f>
        <v>3</v>
      </c>
      <c r="D6" s="3">
        <v>34.223781907290167</v>
      </c>
      <c r="E6" s="3">
        <v>90.40625306122449</v>
      </c>
      <c r="H6" s="2">
        <f t="shared" ref="H6:H53" si="1">H5+1</f>
        <v>3</v>
      </c>
      <c r="I6" s="3">
        <v>30.799078219013239</v>
      </c>
      <c r="J6" s="3">
        <v>93.527651588065439</v>
      </c>
      <c r="K6" s="3">
        <v>0.87052341597796146</v>
      </c>
      <c r="M6" s="2">
        <f t="shared" ref="M6:M53" si="2">M5+1</f>
        <v>3</v>
      </c>
      <c r="N6" s="3">
        <v>38.310208993033569</v>
      </c>
      <c r="O6" s="3">
        <v>109.72736708860759</v>
      </c>
      <c r="P6" s="3">
        <v>0.92499999999999993</v>
      </c>
      <c r="T6" s="4" t="s">
        <v>8</v>
      </c>
      <c r="U6" s="3">
        <v>3.7401566652542358E-2</v>
      </c>
    </row>
    <row r="7" spans="3:21" x14ac:dyDescent="0.25">
      <c r="C7" s="2">
        <f t="shared" si="0"/>
        <v>4</v>
      </c>
      <c r="D7" s="3">
        <v>34.344484378190742</v>
      </c>
      <c r="E7" s="3">
        <v>90.426653061224485</v>
      </c>
      <c r="H7" s="2">
        <f t="shared" si="1"/>
        <v>4</v>
      </c>
      <c r="I7" s="3">
        <v>31.22353549939832</v>
      </c>
      <c r="J7" s="3">
        <v>87.399855630413839</v>
      </c>
      <c r="K7" s="3">
        <v>0.88022284122562677</v>
      </c>
      <c r="M7" s="2">
        <f t="shared" si="2"/>
        <v>4</v>
      </c>
      <c r="N7" s="3">
        <v>38.494477517416087</v>
      </c>
      <c r="O7" s="3">
        <v>112.1030126582279</v>
      </c>
      <c r="P7" s="3">
        <v>0.94029850746268651</v>
      </c>
      <c r="T7" s="4" t="s">
        <v>9</v>
      </c>
      <c r="U7" s="3">
        <v>5.5834335928215732E-2</v>
      </c>
    </row>
    <row r="8" spans="3:21" x14ac:dyDescent="0.25">
      <c r="C8" s="2">
        <f t="shared" si="0"/>
        <v>5</v>
      </c>
      <c r="D8" s="3">
        <v>34.243293853379619</v>
      </c>
      <c r="E8" s="3">
        <v>92.247053061224491</v>
      </c>
      <c r="H8" s="2">
        <f t="shared" si="1"/>
        <v>5</v>
      </c>
      <c r="I8" s="3">
        <v>30.965092659446452</v>
      </c>
      <c r="J8" s="3">
        <v>95.750298363811353</v>
      </c>
      <c r="K8" s="3">
        <v>0.88705234159779611</v>
      </c>
      <c r="M8" s="2">
        <f t="shared" si="2"/>
        <v>5</v>
      </c>
      <c r="N8" s="3">
        <v>37.511329955668153</v>
      </c>
      <c r="O8" s="3">
        <v>122.0344556962026</v>
      </c>
      <c r="P8" s="3">
        <v>0.94235588972431072</v>
      </c>
      <c r="T8" s="4" t="s">
        <v>10</v>
      </c>
      <c r="U8" s="3">
        <v>3.6374567081282137E-2</v>
      </c>
    </row>
    <row r="9" spans="3:21" x14ac:dyDescent="0.25">
      <c r="C9" s="2">
        <f t="shared" si="0"/>
        <v>6</v>
      </c>
      <c r="D9" s="3">
        <v>34.223632836430482</v>
      </c>
      <c r="E9" s="3">
        <v>92.077534693877539</v>
      </c>
      <c r="H9" s="2">
        <f t="shared" si="1"/>
        <v>6</v>
      </c>
      <c r="I9" s="3">
        <v>30.931785800240679</v>
      </c>
      <c r="J9" s="3">
        <v>96.752319538017332</v>
      </c>
      <c r="K9" s="3">
        <v>0.84057971014492761</v>
      </c>
      <c r="M9" s="2">
        <f t="shared" si="2"/>
        <v>6</v>
      </c>
      <c r="N9" s="3">
        <v>38.582773907536421</v>
      </c>
      <c r="O9" s="3">
        <v>118.2500506329114</v>
      </c>
      <c r="P9" s="3">
        <v>0.9346733668341709</v>
      </c>
      <c r="T9" s="4" t="s">
        <v>11</v>
      </c>
      <c r="U9" s="3">
        <v>7.8460760140622601E-2</v>
      </c>
    </row>
    <row r="10" spans="3:21" x14ac:dyDescent="0.25">
      <c r="C10" s="2">
        <f t="shared" si="0"/>
        <v>7</v>
      </c>
      <c r="D10" s="3">
        <v>33.758235654482327</v>
      </c>
      <c r="E10" s="3">
        <v>98.371934693877549</v>
      </c>
      <c r="H10" s="2">
        <f t="shared" si="1"/>
        <v>7</v>
      </c>
      <c r="I10" s="3">
        <v>30.826303249097471</v>
      </c>
      <c r="J10" s="3">
        <v>97.423599615014453</v>
      </c>
      <c r="K10" s="3">
        <v>0.8651685393258427</v>
      </c>
      <c r="M10" s="2">
        <f t="shared" si="2"/>
        <v>7</v>
      </c>
      <c r="N10" s="3">
        <v>37.22912602913236</v>
      </c>
      <c r="O10" s="3">
        <v>121.15202531645571</v>
      </c>
      <c r="P10" s="3">
        <v>0.92537313432835822</v>
      </c>
      <c r="T10" s="4" t="s">
        <v>12</v>
      </c>
      <c r="U10" s="3">
        <v>4.0619965381784418E-2</v>
      </c>
    </row>
    <row r="11" spans="3:21" x14ac:dyDescent="0.25">
      <c r="C11" s="2">
        <f t="shared" si="0"/>
        <v>8</v>
      </c>
      <c r="D11" s="3">
        <v>34.007459669185216</v>
      </c>
      <c r="E11" s="3">
        <v>93.617967346938755</v>
      </c>
      <c r="H11" s="2">
        <f t="shared" si="1"/>
        <v>8</v>
      </c>
      <c r="I11" s="3">
        <v>30.867261131167272</v>
      </c>
      <c r="J11" s="3">
        <v>96.108729547641957</v>
      </c>
      <c r="K11" s="3">
        <v>0.86285714285714288</v>
      </c>
      <c r="M11" s="2">
        <f t="shared" si="2"/>
        <v>8</v>
      </c>
      <c r="N11" s="3">
        <v>37.172634578847379</v>
      </c>
      <c r="O11" s="3">
        <v>124.4403797468354</v>
      </c>
      <c r="P11" s="3">
        <v>0.91525423728813571</v>
      </c>
      <c r="T11" s="4" t="s">
        <v>13</v>
      </c>
      <c r="U11" s="3">
        <v>4.0654135688913101E-2</v>
      </c>
    </row>
    <row r="12" spans="3:21" x14ac:dyDescent="0.25">
      <c r="C12" s="2">
        <f t="shared" si="0"/>
        <v>9</v>
      </c>
      <c r="D12" s="3">
        <v>34.857016540739238</v>
      </c>
      <c r="E12" s="3">
        <v>89.336391836734691</v>
      </c>
      <c r="H12" s="2">
        <f t="shared" si="1"/>
        <v>9</v>
      </c>
      <c r="I12" s="3">
        <v>31.090827918170881</v>
      </c>
      <c r="J12" s="3">
        <v>96.824879692011535</v>
      </c>
      <c r="K12" s="3">
        <v>0.81976744186046513</v>
      </c>
      <c r="M12" s="2">
        <f t="shared" si="2"/>
        <v>9</v>
      </c>
      <c r="N12" s="3">
        <v>37.949715009499712</v>
      </c>
      <c r="O12" s="3">
        <v>123.94192405063291</v>
      </c>
      <c r="P12" s="3">
        <v>0.91094147582697194</v>
      </c>
      <c r="T12" s="4" t="s">
        <v>14</v>
      </c>
      <c r="U12" s="3">
        <v>7.1284196051152507E-2</v>
      </c>
    </row>
    <row r="13" spans="3:21" x14ac:dyDescent="0.25">
      <c r="C13" s="2">
        <f t="shared" si="0"/>
        <v>10</v>
      </c>
      <c r="D13" s="3">
        <v>34.605619767204423</v>
      </c>
      <c r="E13" s="3">
        <v>90.809779591836715</v>
      </c>
      <c r="H13" s="2">
        <f t="shared" si="1"/>
        <v>10</v>
      </c>
      <c r="I13" s="3">
        <v>30.34051263537906</v>
      </c>
      <c r="J13" s="3">
        <v>95.64596727622714</v>
      </c>
      <c r="K13" s="3">
        <v>0.88888888888888895</v>
      </c>
      <c r="M13" s="2">
        <f t="shared" si="2"/>
        <v>10</v>
      </c>
      <c r="N13" s="3">
        <v>37.999442685243842</v>
      </c>
      <c r="O13" s="3">
        <v>126.50156962025321</v>
      </c>
      <c r="P13" s="3">
        <v>0.92499999999999993</v>
      </c>
      <c r="T13" s="4" t="s">
        <v>15</v>
      </c>
      <c r="U13" s="3">
        <v>3.9485673873556233E-2</v>
      </c>
    </row>
    <row r="14" spans="3:21" x14ac:dyDescent="0.25">
      <c r="C14" s="2">
        <f t="shared" si="0"/>
        <v>11</v>
      </c>
      <c r="D14" s="3">
        <v>34.239887686338569</v>
      </c>
      <c r="E14" s="3">
        <v>97.015142857142834</v>
      </c>
      <c r="H14" s="2">
        <f t="shared" si="1"/>
        <v>11</v>
      </c>
      <c r="I14" s="3">
        <v>30.956392298435631</v>
      </c>
      <c r="J14" s="3">
        <v>95.24015399422521</v>
      </c>
      <c r="K14" s="3">
        <v>0.83625730994152048</v>
      </c>
      <c r="M14" s="2">
        <f t="shared" si="2"/>
        <v>11</v>
      </c>
      <c r="N14" s="3">
        <v>38.515902469917677</v>
      </c>
      <c r="O14" s="3">
        <v>123.1822025316456</v>
      </c>
      <c r="P14" s="3">
        <v>0.90417690417690411</v>
      </c>
      <c r="T14" s="4" t="s">
        <v>16</v>
      </c>
      <c r="U14" s="3">
        <v>0.1027429897838899</v>
      </c>
    </row>
    <row r="15" spans="3:21" x14ac:dyDescent="0.25">
      <c r="C15" s="2">
        <f t="shared" si="0"/>
        <v>12</v>
      </c>
      <c r="D15" s="3">
        <v>34.420240963855427</v>
      </c>
      <c r="E15" s="3">
        <v>93.03509387755102</v>
      </c>
      <c r="H15" s="2">
        <f t="shared" si="1"/>
        <v>12</v>
      </c>
      <c r="I15" s="3">
        <v>31.324543922984361</v>
      </c>
      <c r="J15" s="3">
        <v>92.257767083734365</v>
      </c>
      <c r="K15" s="3">
        <v>0.83965014577259467</v>
      </c>
      <c r="M15" s="2">
        <f t="shared" si="2"/>
        <v>12</v>
      </c>
      <c r="N15" s="3">
        <v>39.542830905636492</v>
      </c>
      <c r="O15" s="3">
        <v>108.6044050632912</v>
      </c>
      <c r="P15" s="3">
        <v>0.92191435768261965</v>
      </c>
      <c r="T15" s="4" t="s">
        <v>17</v>
      </c>
      <c r="U15" s="3">
        <v>9.508076218583783E-2</v>
      </c>
    </row>
    <row r="16" spans="3:21" x14ac:dyDescent="0.25">
      <c r="C16" s="2">
        <f t="shared" si="0"/>
        <v>13</v>
      </c>
      <c r="D16" s="3">
        <v>34.035076577496433</v>
      </c>
      <c r="E16" s="3">
        <v>92.529510204081632</v>
      </c>
      <c r="H16" s="2">
        <f t="shared" si="1"/>
        <v>13</v>
      </c>
      <c r="I16" s="3">
        <v>31.018149217809871</v>
      </c>
      <c r="J16" s="3">
        <v>96.219278152069307</v>
      </c>
      <c r="K16" s="3">
        <v>0.83478260869565213</v>
      </c>
      <c r="M16" s="2">
        <f t="shared" si="2"/>
        <v>13</v>
      </c>
      <c r="N16" s="3">
        <v>37.249803673210891</v>
      </c>
      <c r="O16" s="3">
        <v>120.5392151898734</v>
      </c>
      <c r="P16" s="3">
        <v>0.92111959287531808</v>
      </c>
      <c r="T16" s="4" t="s">
        <v>18</v>
      </c>
      <c r="U16" s="3">
        <v>5.1526265303661098E-2</v>
      </c>
    </row>
    <row r="17" spans="3:21" x14ac:dyDescent="0.25">
      <c r="C17" s="2">
        <f t="shared" si="0"/>
        <v>14</v>
      </c>
      <c r="D17" s="3">
        <v>34.825364508882991</v>
      </c>
      <c r="E17" s="3">
        <v>90.716000000000008</v>
      </c>
      <c r="H17" s="2">
        <f t="shared" si="1"/>
        <v>14</v>
      </c>
      <c r="I17" s="3">
        <v>30.86085198555957</v>
      </c>
      <c r="J17" s="3">
        <v>92.277536092396531</v>
      </c>
      <c r="K17" s="3">
        <v>0.87323943661971837</v>
      </c>
      <c r="M17" s="2">
        <f t="shared" si="2"/>
        <v>14</v>
      </c>
      <c r="N17" s="3">
        <v>37.696326789107033</v>
      </c>
      <c r="O17" s="3">
        <v>117.9752911392405</v>
      </c>
      <c r="P17" s="3">
        <v>0.92151898734177207</v>
      </c>
      <c r="T17" s="4" t="s">
        <v>19</v>
      </c>
      <c r="U17" s="3">
        <v>2.8460216310924508E-2</v>
      </c>
    </row>
    <row r="18" spans="3:21" x14ac:dyDescent="0.25">
      <c r="C18" s="2">
        <f t="shared" si="0"/>
        <v>15</v>
      </c>
      <c r="D18" s="3">
        <v>34.59977741474372</v>
      </c>
      <c r="E18" s="3">
        <v>86.579167346938775</v>
      </c>
      <c r="H18" s="2">
        <f t="shared" si="1"/>
        <v>15</v>
      </c>
      <c r="I18" s="3">
        <v>31.176543922984362</v>
      </c>
      <c r="J18" s="3">
        <v>90.677410972088552</v>
      </c>
      <c r="K18" s="3">
        <v>0.86781609195402298</v>
      </c>
      <c r="M18" s="2">
        <f t="shared" si="2"/>
        <v>15</v>
      </c>
      <c r="N18" s="3">
        <v>37.8659088030399</v>
      </c>
      <c r="O18" s="3">
        <v>127.45956962025321</v>
      </c>
      <c r="P18" s="3">
        <v>0.91133004926108363</v>
      </c>
      <c r="T18" s="4" t="s">
        <v>20</v>
      </c>
      <c r="U18" s="3">
        <v>5.2887381792774128E-2</v>
      </c>
    </row>
    <row r="19" spans="3:21" x14ac:dyDescent="0.25">
      <c r="C19" s="2">
        <f t="shared" si="0"/>
        <v>16</v>
      </c>
      <c r="D19" s="3">
        <v>34.578762507657757</v>
      </c>
      <c r="E19" s="3">
        <v>86.946767346938756</v>
      </c>
      <c r="H19" s="2">
        <f t="shared" si="1"/>
        <v>16</v>
      </c>
      <c r="I19" s="3">
        <v>31.428993983152829</v>
      </c>
      <c r="J19" s="3">
        <v>91.539913378248315</v>
      </c>
      <c r="K19" s="3">
        <v>0.85555555555555551</v>
      </c>
      <c r="M19" s="2">
        <f t="shared" si="2"/>
        <v>16</v>
      </c>
      <c r="N19" s="3">
        <v>38.316934768841037</v>
      </c>
      <c r="O19" s="3">
        <v>131.2796962025316</v>
      </c>
      <c r="P19" s="3">
        <v>0.8920863309352518</v>
      </c>
      <c r="T19" s="5" t="s">
        <v>21</v>
      </c>
      <c r="U19" s="3">
        <v>4.2630525860563782E-2</v>
      </c>
    </row>
    <row r="20" spans="3:21" x14ac:dyDescent="0.25">
      <c r="C20" s="2">
        <f t="shared" si="0"/>
        <v>17</v>
      </c>
      <c r="D20" s="3">
        <v>34.793828874821322</v>
      </c>
      <c r="E20" s="3">
        <v>89.731844897959206</v>
      </c>
      <c r="H20" s="2">
        <f t="shared" si="1"/>
        <v>17</v>
      </c>
      <c r="I20" s="3">
        <v>30.71787003610109</v>
      </c>
      <c r="J20" s="3">
        <v>97.987555341674678</v>
      </c>
      <c r="K20" s="3">
        <v>0.86274509803921573</v>
      </c>
      <c r="M20" s="2">
        <f t="shared" si="2"/>
        <v>17</v>
      </c>
      <c r="N20" s="3">
        <v>37.101051298290074</v>
      </c>
      <c r="O20" s="3">
        <v>130.2959746835443</v>
      </c>
      <c r="P20" s="3">
        <v>0.90726817042606511</v>
      </c>
      <c r="T20" s="4" t="s">
        <v>22</v>
      </c>
      <c r="U20" s="3">
        <v>3.5974468970171938E-2</v>
      </c>
    </row>
    <row r="21" spans="3:21" x14ac:dyDescent="0.25">
      <c r="C21" s="2">
        <f t="shared" si="0"/>
        <v>18</v>
      </c>
      <c r="D21" s="3">
        <v>34.538094751888913</v>
      </c>
      <c r="E21" s="3">
        <v>89.377004081632649</v>
      </c>
      <c r="H21" s="2">
        <f t="shared" si="1"/>
        <v>18</v>
      </c>
      <c r="I21" s="3">
        <v>31.210219013237069</v>
      </c>
      <c r="J21" s="3">
        <v>93.01179018286814</v>
      </c>
      <c r="K21" s="3">
        <v>0.86740331491712708</v>
      </c>
      <c r="M21" s="2">
        <f t="shared" si="2"/>
        <v>18</v>
      </c>
      <c r="N21" s="3">
        <v>38.182792906903103</v>
      </c>
      <c r="O21" s="3">
        <v>105.16807594936709</v>
      </c>
      <c r="P21" s="3">
        <v>0.93434343434343436</v>
      </c>
    </row>
    <row r="22" spans="3:21" x14ac:dyDescent="0.25">
      <c r="C22" s="2">
        <f t="shared" si="0"/>
        <v>19</v>
      </c>
      <c r="D22" s="3">
        <v>34.339199509904027</v>
      </c>
      <c r="E22" s="3">
        <v>91.996171428571429</v>
      </c>
      <c r="H22" s="2">
        <f t="shared" si="1"/>
        <v>19</v>
      </c>
      <c r="I22" s="3">
        <v>30.715922984356201</v>
      </c>
      <c r="J22" s="3">
        <v>94.32680461982676</v>
      </c>
      <c r="K22" s="3">
        <v>0.86440677966101698</v>
      </c>
      <c r="M22" s="2">
        <f t="shared" si="2"/>
        <v>19</v>
      </c>
      <c r="N22" s="3">
        <v>37.533293223559227</v>
      </c>
      <c r="O22" s="3">
        <v>136.46192405063289</v>
      </c>
      <c r="P22" s="3">
        <v>0.91584158415841588</v>
      </c>
    </row>
    <row r="23" spans="3:21" x14ac:dyDescent="0.25">
      <c r="C23" s="2">
        <f t="shared" si="0"/>
        <v>20</v>
      </c>
      <c r="D23" s="3">
        <v>34.350541147641422</v>
      </c>
      <c r="E23" s="3">
        <v>92.974653061224473</v>
      </c>
      <c r="H23" s="2">
        <f t="shared" si="1"/>
        <v>20</v>
      </c>
      <c r="I23" s="3">
        <v>30.808543922984359</v>
      </c>
      <c r="J23" s="3">
        <v>99.898681424446593</v>
      </c>
      <c r="K23" s="3">
        <v>0.85310734463276838</v>
      </c>
      <c r="M23" s="2">
        <f t="shared" si="2"/>
        <v>20</v>
      </c>
      <c r="N23" s="3">
        <v>37.958030398986708</v>
      </c>
      <c r="O23" s="3">
        <v>131.2490886075949</v>
      </c>
      <c r="P23" s="3">
        <v>0.9193154034229829</v>
      </c>
    </row>
    <row r="24" spans="3:21" x14ac:dyDescent="0.25">
      <c r="C24" s="2">
        <f t="shared" si="0"/>
        <v>21</v>
      </c>
      <c r="D24" s="3">
        <v>33.812489279150498</v>
      </c>
      <c r="E24" s="3">
        <v>98.805706122448981</v>
      </c>
      <c r="H24" s="2">
        <f t="shared" si="1"/>
        <v>21</v>
      </c>
      <c r="I24" s="3">
        <v>31.337410348977141</v>
      </c>
      <c r="J24" s="3">
        <v>98.579634263715107</v>
      </c>
      <c r="K24" s="3">
        <v>0.81049562682215748</v>
      </c>
      <c r="M24" s="2">
        <f t="shared" si="2"/>
        <v>21</v>
      </c>
      <c r="N24" s="3">
        <v>36.83929702343255</v>
      </c>
      <c r="O24" s="3">
        <v>127.9089113924051</v>
      </c>
      <c r="P24" s="3">
        <v>0.9193154034229829</v>
      </c>
    </row>
    <row r="25" spans="3:21" x14ac:dyDescent="0.25">
      <c r="C25" s="2">
        <f t="shared" si="0"/>
        <v>22</v>
      </c>
      <c r="D25" s="3">
        <v>34.12423524606902</v>
      </c>
      <c r="E25" s="3">
        <v>92.865779591836741</v>
      </c>
      <c r="H25" s="2">
        <f t="shared" si="1"/>
        <v>22</v>
      </c>
      <c r="I25" s="3">
        <v>30.962401925391099</v>
      </c>
      <c r="J25" s="3">
        <v>92.919913378248324</v>
      </c>
      <c r="K25" s="3">
        <v>0.87640449438202261</v>
      </c>
      <c r="M25" s="2">
        <f t="shared" si="2"/>
        <v>22</v>
      </c>
      <c r="N25" s="3">
        <v>37.511177960734649</v>
      </c>
      <c r="O25" s="3">
        <v>130.14787341772151</v>
      </c>
      <c r="P25" s="3">
        <v>0.91811414392059565</v>
      </c>
    </row>
    <row r="26" spans="3:21" x14ac:dyDescent="0.25">
      <c r="C26" s="2">
        <f t="shared" si="0"/>
        <v>23</v>
      </c>
      <c r="D26" s="3">
        <v>34.590733101899133</v>
      </c>
      <c r="E26" s="3">
        <v>89.839836734693861</v>
      </c>
      <c r="H26" s="2">
        <f t="shared" si="1"/>
        <v>23</v>
      </c>
      <c r="I26" s="3">
        <v>30.810760529482561</v>
      </c>
      <c r="J26" s="3">
        <v>94.497757459095268</v>
      </c>
      <c r="K26" s="3">
        <v>0.84813753581661899</v>
      </c>
      <c r="M26" s="2">
        <f t="shared" si="2"/>
        <v>23</v>
      </c>
      <c r="N26" s="3">
        <v>38.815972134262189</v>
      </c>
      <c r="O26" s="3">
        <v>124.1596708860759</v>
      </c>
      <c r="P26" s="3">
        <v>0.90818858560794047</v>
      </c>
    </row>
    <row r="27" spans="3:21" x14ac:dyDescent="0.25">
      <c r="C27" s="2">
        <f t="shared" si="0"/>
        <v>24</v>
      </c>
      <c r="D27" s="3">
        <v>34.199277108433733</v>
      </c>
      <c r="E27" s="3">
        <v>92.538848979591819</v>
      </c>
      <c r="H27" s="2">
        <f t="shared" si="1"/>
        <v>24</v>
      </c>
      <c r="I27" s="3">
        <v>31.30870998796631</v>
      </c>
      <c r="J27" s="3">
        <v>88.124427333974978</v>
      </c>
      <c r="K27" s="3">
        <v>0.8820224719101124</v>
      </c>
      <c r="M27" s="2">
        <f t="shared" si="2"/>
        <v>24</v>
      </c>
      <c r="N27" s="3">
        <v>38.631120962634583</v>
      </c>
      <c r="O27" s="3">
        <v>116.7470126582278</v>
      </c>
      <c r="P27" s="3">
        <v>0.93606138107416881</v>
      </c>
    </row>
    <row r="28" spans="3:21" x14ac:dyDescent="0.25">
      <c r="C28" s="2">
        <f t="shared" si="0"/>
        <v>25</v>
      </c>
      <c r="D28" s="3">
        <v>34.392503573616501</v>
      </c>
      <c r="E28" s="3">
        <v>93.750669387755082</v>
      </c>
      <c r="H28" s="2">
        <f t="shared" si="1"/>
        <v>25</v>
      </c>
      <c r="I28" s="3">
        <v>30.572060168471729</v>
      </c>
      <c r="J28" s="3">
        <v>104.4221655437921</v>
      </c>
      <c r="K28" s="3">
        <v>0.82798833819241979</v>
      </c>
      <c r="M28" s="2">
        <f t="shared" si="2"/>
        <v>25</v>
      </c>
      <c r="N28" s="3">
        <v>38.167137428752383</v>
      </c>
      <c r="O28" s="3">
        <v>129.01599999999999</v>
      </c>
      <c r="P28" s="3">
        <v>0.89447236180904521</v>
      </c>
    </row>
    <row r="29" spans="3:21" x14ac:dyDescent="0.25">
      <c r="C29" s="2">
        <f t="shared" si="0"/>
        <v>26</v>
      </c>
      <c r="D29" s="3">
        <v>34.681970594241371</v>
      </c>
      <c r="E29" s="3">
        <v>89.109975510204066</v>
      </c>
      <c r="H29" s="2">
        <f t="shared" si="1"/>
        <v>26</v>
      </c>
      <c r="I29" s="3">
        <v>30.53854392298436</v>
      </c>
      <c r="J29" s="3">
        <v>96.818325312800766</v>
      </c>
      <c r="K29" s="3">
        <v>0.86834733893557414</v>
      </c>
      <c r="M29" s="2">
        <f t="shared" si="2"/>
        <v>26</v>
      </c>
      <c r="N29" s="3">
        <v>38.506567447751749</v>
      </c>
      <c r="O29" s="3">
        <v>131.5638227848101</v>
      </c>
      <c r="P29" s="3">
        <v>0.91176470588235292</v>
      </c>
    </row>
    <row r="30" spans="3:21" x14ac:dyDescent="0.25">
      <c r="C30" s="2">
        <f t="shared" si="0"/>
        <v>27</v>
      </c>
      <c r="D30" s="3">
        <v>34.007006330406377</v>
      </c>
      <c r="E30" s="3">
        <v>95.200310204081632</v>
      </c>
      <c r="H30" s="2">
        <f t="shared" si="1"/>
        <v>27</v>
      </c>
      <c r="I30" s="3">
        <v>30.959826714801451</v>
      </c>
      <c r="J30" s="3">
        <v>95.107632338787283</v>
      </c>
      <c r="K30" s="3">
        <v>0.85632183908045978</v>
      </c>
      <c r="M30" s="2">
        <f t="shared" si="2"/>
        <v>27</v>
      </c>
      <c r="N30" s="3">
        <v>37.250253324889179</v>
      </c>
      <c r="O30" s="3">
        <v>133.5833417721519</v>
      </c>
      <c r="P30" s="3">
        <v>0.88997555012224949</v>
      </c>
    </row>
    <row r="31" spans="3:21" x14ac:dyDescent="0.25">
      <c r="C31" s="2">
        <f t="shared" si="0"/>
        <v>28</v>
      </c>
      <c r="D31" s="3">
        <v>34.066646926689813</v>
      </c>
      <c r="E31" s="3">
        <v>94.544857142857126</v>
      </c>
      <c r="H31" s="2">
        <f t="shared" si="1"/>
        <v>28</v>
      </c>
      <c r="I31" s="3">
        <v>31.394729241877261</v>
      </c>
      <c r="J31" s="3">
        <v>94.544629451395565</v>
      </c>
      <c r="K31" s="3">
        <v>0.85386819484240684</v>
      </c>
      <c r="M31" s="2">
        <f t="shared" si="2"/>
        <v>28</v>
      </c>
      <c r="N31" s="3">
        <v>38.107023432552253</v>
      </c>
      <c r="O31" s="3">
        <v>114.9284303797468</v>
      </c>
      <c r="P31" s="3">
        <v>0.90680100755667514</v>
      </c>
    </row>
    <row r="32" spans="3:21" x14ac:dyDescent="0.25">
      <c r="C32" s="2">
        <f t="shared" si="0"/>
        <v>29</v>
      </c>
      <c r="D32" s="3">
        <v>34.646105779048398</v>
      </c>
      <c r="E32" s="3">
        <v>92.329444897959192</v>
      </c>
      <c r="H32" s="2">
        <f t="shared" si="1"/>
        <v>29</v>
      </c>
      <c r="I32" s="3">
        <v>30.923482551143199</v>
      </c>
      <c r="J32" s="3">
        <v>96.786352261790171</v>
      </c>
      <c r="K32" s="3">
        <v>0.84679665738161569</v>
      </c>
      <c r="M32" s="2">
        <f t="shared" si="2"/>
        <v>29</v>
      </c>
      <c r="N32" s="3">
        <v>38.94525649145028</v>
      </c>
      <c r="O32" s="3">
        <v>134.6053924050633</v>
      </c>
      <c r="P32" s="3">
        <v>0.89847715736040612</v>
      </c>
    </row>
    <row r="33" spans="3:16" x14ac:dyDescent="0.25">
      <c r="C33" s="2">
        <f t="shared" si="0"/>
        <v>30</v>
      </c>
      <c r="D33" s="3">
        <v>34.525807637328981</v>
      </c>
      <c r="E33" s="3">
        <v>91.259053061224478</v>
      </c>
      <c r="H33" s="2">
        <f t="shared" si="1"/>
        <v>30</v>
      </c>
      <c r="I33" s="3">
        <v>30.830936221419979</v>
      </c>
      <c r="J33" s="3">
        <v>93.426159769008663</v>
      </c>
      <c r="K33" s="3">
        <v>0.87955182072829119</v>
      </c>
      <c r="M33" s="2">
        <f t="shared" si="2"/>
        <v>30</v>
      </c>
      <c r="N33" s="3">
        <v>38.104566181127304</v>
      </c>
      <c r="O33" s="3">
        <v>119.7461772151899</v>
      </c>
      <c r="P33" s="3">
        <v>0.91707317073170724</v>
      </c>
    </row>
    <row r="34" spans="3:16" x14ac:dyDescent="0.25">
      <c r="C34" s="2">
        <f t="shared" si="0"/>
        <v>31</v>
      </c>
      <c r="D34" s="3">
        <v>34.569089238309168</v>
      </c>
      <c r="E34" s="3">
        <v>92.493428571428566</v>
      </c>
      <c r="H34" s="2">
        <f t="shared" si="1"/>
        <v>31</v>
      </c>
      <c r="I34" s="3">
        <v>30.511559566787</v>
      </c>
      <c r="J34" s="3">
        <v>96.508142444658333</v>
      </c>
      <c r="K34" s="3">
        <v>0.8571428571428571</v>
      </c>
      <c r="M34" s="2">
        <f t="shared" si="2"/>
        <v>31</v>
      </c>
      <c r="N34" s="3">
        <v>38.30692210259658</v>
      </c>
      <c r="O34" s="3">
        <v>125.18703797468351</v>
      </c>
      <c r="P34" s="3">
        <v>0.92731829573934843</v>
      </c>
    </row>
    <row r="35" spans="3:16" x14ac:dyDescent="0.25">
      <c r="C35" s="2">
        <f t="shared" si="0"/>
        <v>32</v>
      </c>
      <c r="D35" s="3">
        <v>34.378901368184607</v>
      </c>
      <c r="E35" s="3">
        <v>91.313918367346943</v>
      </c>
      <c r="H35" s="2">
        <f t="shared" si="1"/>
        <v>32</v>
      </c>
      <c r="I35" s="3">
        <v>31.14158122743682</v>
      </c>
      <c r="J35" s="3">
        <v>90.211058710298374</v>
      </c>
      <c r="K35" s="3">
        <v>0.89750692520775632</v>
      </c>
      <c r="M35" s="2">
        <f t="shared" si="2"/>
        <v>32</v>
      </c>
      <c r="N35" s="3">
        <v>38.391716276124143</v>
      </c>
      <c r="O35" s="3">
        <v>128.6852658227848</v>
      </c>
      <c r="P35" s="3">
        <v>0.89876543209876547</v>
      </c>
    </row>
    <row r="36" spans="3:16" x14ac:dyDescent="0.25">
      <c r="C36" s="2">
        <f t="shared" si="0"/>
        <v>33</v>
      </c>
      <c r="D36" s="3">
        <v>34.139277108433738</v>
      </c>
      <c r="E36" s="3">
        <v>94.917673469387751</v>
      </c>
      <c r="H36" s="2">
        <f t="shared" si="1"/>
        <v>33</v>
      </c>
      <c r="I36" s="3">
        <v>31.33648134777377</v>
      </c>
      <c r="J36" s="3">
        <v>95.430057747834454</v>
      </c>
      <c r="K36" s="3">
        <v>0.82898550724637676</v>
      </c>
      <c r="M36" s="2">
        <f t="shared" si="2"/>
        <v>33</v>
      </c>
      <c r="N36" s="3">
        <v>37.415579480683988</v>
      </c>
      <c r="O36" s="3">
        <v>123.16848101265821</v>
      </c>
      <c r="P36" s="3">
        <v>0.93434343434343436</v>
      </c>
    </row>
    <row r="37" spans="3:16" x14ac:dyDescent="0.25">
      <c r="C37" s="2">
        <f t="shared" si="0"/>
        <v>34</v>
      </c>
      <c r="D37" s="3">
        <v>33.664210741270168</v>
      </c>
      <c r="E37" s="3">
        <v>98.219893877551002</v>
      </c>
      <c r="H37" s="2">
        <f t="shared" si="1"/>
        <v>34</v>
      </c>
      <c r="I37" s="3">
        <v>30.578276774969918</v>
      </c>
      <c r="J37" s="3">
        <v>93.674436958614038</v>
      </c>
      <c r="K37" s="3">
        <v>0.86532951289398274</v>
      </c>
      <c r="M37" s="2">
        <f t="shared" si="2"/>
        <v>34</v>
      </c>
      <c r="N37" s="3">
        <v>38.374851171627618</v>
      </c>
      <c r="O37" s="3">
        <v>128.000835443038</v>
      </c>
      <c r="P37" s="3">
        <v>0.92345679012345672</v>
      </c>
    </row>
    <row r="38" spans="3:16" x14ac:dyDescent="0.25">
      <c r="C38" s="2">
        <f t="shared" si="0"/>
        <v>35</v>
      </c>
      <c r="D38" s="3">
        <v>34.389928527670001</v>
      </c>
      <c r="E38" s="3">
        <v>92.988253061224484</v>
      </c>
      <c r="H38" s="2">
        <f t="shared" si="1"/>
        <v>35</v>
      </c>
      <c r="I38" s="3">
        <v>31.100137184115521</v>
      </c>
      <c r="J38" s="3">
        <v>94.531732435033689</v>
      </c>
      <c r="K38" s="3">
        <v>0.850828729281768</v>
      </c>
      <c r="M38" s="2">
        <f t="shared" si="2"/>
        <v>35</v>
      </c>
      <c r="N38" s="3">
        <v>37.554661177960739</v>
      </c>
      <c r="O38" s="3">
        <v>118.7492405063291</v>
      </c>
      <c r="P38" s="3">
        <v>0.92803970223325061</v>
      </c>
    </row>
    <row r="39" spans="3:16" x14ac:dyDescent="0.25">
      <c r="C39" s="2">
        <f t="shared" si="0"/>
        <v>36</v>
      </c>
      <c r="D39" s="3">
        <v>34.197157443332657</v>
      </c>
      <c r="E39" s="3">
        <v>95.174955102040812</v>
      </c>
      <c r="H39" s="2">
        <f t="shared" si="1"/>
        <v>36</v>
      </c>
      <c r="I39" s="3">
        <v>30.395265944645011</v>
      </c>
      <c r="J39" s="3">
        <v>97.94706448508181</v>
      </c>
      <c r="K39" s="3">
        <v>0.86760563380281697</v>
      </c>
      <c r="M39" s="2">
        <f t="shared" si="2"/>
        <v>36</v>
      </c>
      <c r="N39" s="3">
        <v>38.094648511716287</v>
      </c>
      <c r="O39" s="3">
        <v>129.4126835443038</v>
      </c>
      <c r="P39" s="3">
        <v>0.9211822660098522</v>
      </c>
    </row>
    <row r="40" spans="3:16" x14ac:dyDescent="0.25">
      <c r="C40" s="2">
        <f t="shared" si="0"/>
        <v>37</v>
      </c>
      <c r="D40" s="3">
        <v>34.093199918317339</v>
      </c>
      <c r="E40" s="3">
        <v>94.548163265306101</v>
      </c>
      <c r="H40" s="2">
        <f t="shared" si="1"/>
        <v>37</v>
      </c>
      <c r="I40" s="3">
        <v>31.011186522262339</v>
      </c>
      <c r="J40" s="3">
        <v>96.897632338787275</v>
      </c>
      <c r="K40" s="3">
        <v>0.83236994219653182</v>
      </c>
      <c r="M40" s="2">
        <f t="shared" si="2"/>
        <v>37</v>
      </c>
      <c r="N40" s="3">
        <v>37.58687143761874</v>
      </c>
      <c r="O40" s="3">
        <v>136.89729113924051</v>
      </c>
      <c r="P40" s="3">
        <v>0.91400491400491402</v>
      </c>
    </row>
    <row r="41" spans="3:16" x14ac:dyDescent="0.25">
      <c r="C41" s="2">
        <f t="shared" si="0"/>
        <v>38</v>
      </c>
      <c r="D41" s="3">
        <v>33.71819277108434</v>
      </c>
      <c r="E41" s="3">
        <v>98.68488163265306</v>
      </c>
      <c r="H41" s="2">
        <f t="shared" si="1"/>
        <v>38</v>
      </c>
      <c r="I41" s="3">
        <v>31.291172081829121</v>
      </c>
      <c r="J41" s="3">
        <v>94.107112608277191</v>
      </c>
      <c r="K41" s="3">
        <v>0.81976744186046513</v>
      </c>
      <c r="M41" s="2">
        <f t="shared" si="2"/>
        <v>38</v>
      </c>
      <c r="N41" s="3">
        <v>38.58915136162129</v>
      </c>
      <c r="O41" s="3">
        <v>132.35569620253159</v>
      </c>
      <c r="P41" s="3">
        <v>0.90692124105011929</v>
      </c>
    </row>
    <row r="42" spans="3:16" x14ac:dyDescent="0.25">
      <c r="C42" s="2">
        <f t="shared" si="0"/>
        <v>39</v>
      </c>
      <c r="D42" s="3">
        <v>34.88394527261589</v>
      </c>
      <c r="E42" s="3">
        <v>89.468342857142858</v>
      </c>
      <c r="H42" s="2">
        <f t="shared" si="1"/>
        <v>39</v>
      </c>
      <c r="I42" s="3">
        <v>30.663460890493379</v>
      </c>
      <c r="J42" s="3">
        <v>90.581588065447534</v>
      </c>
      <c r="K42" s="3">
        <v>0.88135593220338992</v>
      </c>
      <c r="M42" s="2">
        <f t="shared" si="2"/>
        <v>39</v>
      </c>
      <c r="N42" s="3">
        <v>37.646573780873979</v>
      </c>
      <c r="O42" s="3">
        <v>120.7328607594937</v>
      </c>
      <c r="P42" s="3">
        <v>0.93532338308457708</v>
      </c>
    </row>
    <row r="43" spans="3:16" x14ac:dyDescent="0.25">
      <c r="C43" s="2">
        <f t="shared" si="0"/>
        <v>40</v>
      </c>
      <c r="D43" s="3">
        <v>34.255015315499293</v>
      </c>
      <c r="E43" s="3">
        <v>94.000563265306127</v>
      </c>
      <c r="H43" s="2">
        <f t="shared" si="1"/>
        <v>40</v>
      </c>
      <c r="I43" s="3">
        <v>30.639581227436821</v>
      </c>
      <c r="J43" s="3">
        <v>98.119287776708362</v>
      </c>
      <c r="K43" s="3">
        <v>0.85959885386819479</v>
      </c>
      <c r="M43" s="2">
        <f t="shared" si="2"/>
        <v>40</v>
      </c>
      <c r="N43" s="3">
        <v>38.324167194426863</v>
      </c>
      <c r="O43" s="3">
        <v>125.47164556962031</v>
      </c>
      <c r="P43" s="3">
        <v>0.91271820448877816</v>
      </c>
    </row>
    <row r="44" spans="3:16" x14ac:dyDescent="0.25">
      <c r="C44" s="2">
        <f t="shared" si="0"/>
        <v>41</v>
      </c>
      <c r="D44" s="3">
        <v>34.552086992035953</v>
      </c>
      <c r="E44" s="3">
        <v>95.329387755102047</v>
      </c>
      <c r="H44" s="2">
        <f t="shared" si="1"/>
        <v>41</v>
      </c>
      <c r="I44" s="3">
        <v>30.75904211793021</v>
      </c>
      <c r="J44" s="3">
        <v>97.839220404234823</v>
      </c>
      <c r="K44" s="3">
        <v>0.82080924855491344</v>
      </c>
      <c r="M44" s="2">
        <f t="shared" si="2"/>
        <v>41</v>
      </c>
      <c r="N44" s="3">
        <v>38.975319822672581</v>
      </c>
      <c r="O44" s="3">
        <v>143.5213670886076</v>
      </c>
      <c r="P44" s="3">
        <v>0.89737470167064437</v>
      </c>
    </row>
    <row r="45" spans="3:16" x14ac:dyDescent="0.25">
      <c r="C45" s="2">
        <f t="shared" si="0"/>
        <v>42</v>
      </c>
      <c r="D45" s="3">
        <v>33.807141106800081</v>
      </c>
      <c r="E45" s="3">
        <v>97.391844897959189</v>
      </c>
      <c r="H45" s="2">
        <f t="shared" si="1"/>
        <v>42</v>
      </c>
      <c r="I45" s="3">
        <v>30.414194945848379</v>
      </c>
      <c r="J45" s="3">
        <v>106.0830606352262</v>
      </c>
      <c r="K45" s="3">
        <v>0.81564245810055869</v>
      </c>
      <c r="M45" s="2">
        <f t="shared" si="2"/>
        <v>42</v>
      </c>
      <c r="N45" s="3">
        <v>38.86439518682711</v>
      </c>
      <c r="O45" s="3">
        <v>123.1404303797468</v>
      </c>
      <c r="P45" s="3">
        <v>0.9193154034229829</v>
      </c>
    </row>
    <row r="46" spans="3:16" x14ac:dyDescent="0.25">
      <c r="C46" s="2">
        <f t="shared" si="0"/>
        <v>43</v>
      </c>
      <c r="D46" s="3">
        <v>34.183377578109052</v>
      </c>
      <c r="E46" s="3">
        <v>93.978604081632625</v>
      </c>
      <c r="H46" s="2">
        <f t="shared" si="1"/>
        <v>43</v>
      </c>
      <c r="I46" s="3">
        <v>30.873817087845971</v>
      </c>
      <c r="J46" s="3">
        <v>95.981722810394615</v>
      </c>
      <c r="K46" s="3">
        <v>0.85793871866295257</v>
      </c>
      <c r="M46" s="2">
        <f t="shared" si="2"/>
        <v>43</v>
      </c>
      <c r="N46" s="3">
        <v>38.329246358454732</v>
      </c>
      <c r="O46" s="3">
        <v>120.9494430379747</v>
      </c>
      <c r="P46" s="3">
        <v>0.95261845386533672</v>
      </c>
    </row>
    <row r="47" spans="3:16" x14ac:dyDescent="0.25">
      <c r="C47" s="2">
        <f t="shared" si="0"/>
        <v>44</v>
      </c>
      <c r="D47" s="3">
        <v>34.16983663467429</v>
      </c>
      <c r="E47" s="3">
        <v>97.410555102040817</v>
      </c>
      <c r="H47" s="2">
        <f t="shared" si="1"/>
        <v>44</v>
      </c>
      <c r="I47" s="3">
        <v>30.951018050541521</v>
      </c>
      <c r="J47" s="3">
        <v>96.641337824831581</v>
      </c>
      <c r="K47" s="3">
        <v>0.82658959537572252</v>
      </c>
      <c r="M47" s="2">
        <f t="shared" si="2"/>
        <v>44</v>
      </c>
      <c r="N47" s="3">
        <v>37.629119696010143</v>
      </c>
      <c r="O47" s="3">
        <v>118.4561012658228</v>
      </c>
      <c r="P47" s="3">
        <v>0.9242424242424242</v>
      </c>
    </row>
    <row r="48" spans="3:16" x14ac:dyDescent="0.25">
      <c r="C48" s="2">
        <f t="shared" si="0"/>
        <v>45</v>
      </c>
      <c r="D48" s="3">
        <v>34.315005105166428</v>
      </c>
      <c r="E48" s="3">
        <v>88.952555102040805</v>
      </c>
      <c r="H48" s="2">
        <f t="shared" si="1"/>
        <v>45</v>
      </c>
      <c r="I48" s="3">
        <v>30.725595667870039</v>
      </c>
      <c r="J48" s="3">
        <v>95.764051973050996</v>
      </c>
      <c r="K48" s="3">
        <v>0.86039886039886049</v>
      </c>
      <c r="M48" s="2">
        <f t="shared" si="2"/>
        <v>45</v>
      </c>
      <c r="N48" s="3">
        <v>38.783362887903742</v>
      </c>
      <c r="O48" s="3">
        <v>128.5373670886076</v>
      </c>
      <c r="P48" s="3">
        <v>0.90818858560794047</v>
      </c>
    </row>
    <row r="49" spans="3:16" x14ac:dyDescent="0.25">
      <c r="C49" s="2">
        <f t="shared" si="0"/>
        <v>46</v>
      </c>
      <c r="D49" s="3">
        <v>34.433604247498472</v>
      </c>
      <c r="E49" s="3">
        <v>92.634710204081628</v>
      </c>
      <c r="H49" s="2">
        <f t="shared" si="1"/>
        <v>46</v>
      </c>
      <c r="I49" s="3">
        <v>31.135239470517451</v>
      </c>
      <c r="J49" s="3">
        <v>97.295447545717039</v>
      </c>
      <c r="K49" s="3">
        <v>0.83428571428571441</v>
      </c>
      <c r="M49" s="2">
        <f t="shared" si="2"/>
        <v>46</v>
      </c>
      <c r="N49" s="3">
        <v>37.767701076630793</v>
      </c>
      <c r="O49" s="3">
        <v>129.36488607594941</v>
      </c>
      <c r="P49" s="3">
        <v>0.9126213592233009</v>
      </c>
    </row>
    <row r="50" spans="3:16" x14ac:dyDescent="0.25">
      <c r="C50" s="2">
        <f t="shared" si="0"/>
        <v>47</v>
      </c>
      <c r="D50" s="3">
        <v>34.519691647947717</v>
      </c>
      <c r="E50" s="3">
        <v>91.628751020408146</v>
      </c>
      <c r="H50" s="2">
        <f t="shared" si="1"/>
        <v>47</v>
      </c>
      <c r="I50" s="3">
        <v>31.292069795427199</v>
      </c>
      <c r="J50" s="3">
        <v>97.1556592877767</v>
      </c>
      <c r="K50" s="3">
        <v>0.83908045977011503</v>
      </c>
      <c r="M50" s="2">
        <f t="shared" si="2"/>
        <v>47</v>
      </c>
      <c r="N50" s="3">
        <v>37.117283090563653</v>
      </c>
      <c r="O50" s="3">
        <v>130.07648101265821</v>
      </c>
      <c r="P50" s="3">
        <v>0.91089108910891092</v>
      </c>
    </row>
    <row r="51" spans="3:16" x14ac:dyDescent="0.25">
      <c r="C51" s="2">
        <f t="shared" si="0"/>
        <v>48</v>
      </c>
      <c r="D51" s="3">
        <v>33.966418215233823</v>
      </c>
      <c r="E51" s="3">
        <v>94.293297959183661</v>
      </c>
      <c r="H51" s="2">
        <f t="shared" si="1"/>
        <v>48</v>
      </c>
      <c r="I51" s="3">
        <v>31.244233453670279</v>
      </c>
      <c r="J51" s="3">
        <v>93.721616939364765</v>
      </c>
      <c r="K51" s="3">
        <v>0.84548104956268222</v>
      </c>
      <c r="M51" s="2">
        <f t="shared" si="2"/>
        <v>48</v>
      </c>
      <c r="N51" s="3">
        <v>36.567397086763783</v>
      </c>
      <c r="O51" s="3">
        <v>127.93810126582279</v>
      </c>
      <c r="P51" s="3">
        <v>0.92195121951219516</v>
      </c>
    </row>
    <row r="52" spans="3:16" x14ac:dyDescent="0.25">
      <c r="C52" s="2">
        <f t="shared" si="0"/>
        <v>49</v>
      </c>
      <c r="D52" s="3">
        <v>34.232738411272223</v>
      </c>
      <c r="E52" s="3">
        <v>95.432628571428552</v>
      </c>
      <c r="H52" s="2">
        <f t="shared" si="1"/>
        <v>49</v>
      </c>
      <c r="I52" s="3">
        <v>31.026324909747299</v>
      </c>
      <c r="J52" s="3">
        <v>89.091838306063536</v>
      </c>
      <c r="K52" s="3">
        <v>0.88135593220338992</v>
      </c>
      <c r="M52" s="2">
        <f t="shared" si="2"/>
        <v>49</v>
      </c>
      <c r="N52" s="3">
        <v>38.519740341988609</v>
      </c>
      <c r="O52" s="3">
        <v>116.2700253164557</v>
      </c>
      <c r="P52" s="3">
        <v>0.94117647058823539</v>
      </c>
    </row>
    <row r="53" spans="3:16" x14ac:dyDescent="0.25">
      <c r="C53" s="2">
        <f t="shared" si="0"/>
        <v>50</v>
      </c>
      <c r="D53" s="3">
        <v>33.984523177455593</v>
      </c>
      <c r="E53" s="3">
        <v>92.187061224489781</v>
      </c>
      <c r="H53" s="2">
        <f t="shared" si="1"/>
        <v>50</v>
      </c>
      <c r="I53" s="3">
        <v>31.318471720818291</v>
      </c>
      <c r="J53" s="3">
        <v>92.340269489894141</v>
      </c>
      <c r="K53" s="3">
        <v>0.85470085470085466</v>
      </c>
      <c r="M53" s="2">
        <f t="shared" si="2"/>
        <v>50</v>
      </c>
      <c r="N53" s="3">
        <v>37.754699176694118</v>
      </c>
      <c r="O53" s="3">
        <v>125.48539240506329</v>
      </c>
      <c r="P53" s="3">
        <v>0.91048593350383622</v>
      </c>
    </row>
    <row r="55" spans="3:16" x14ac:dyDescent="0.25">
      <c r="C55" s="2" t="s">
        <v>2</v>
      </c>
      <c r="D55" s="3">
        <f>AVERAGE(D4:D53)</f>
        <v>34.303352133959578</v>
      </c>
      <c r="E55" s="3">
        <f>AVERAGE(E4:E53)</f>
        <v>92.840651918367328</v>
      </c>
      <c r="H55" s="2" t="s">
        <v>2</v>
      </c>
      <c r="I55" s="3">
        <f>AVERAGE(I4:I53)</f>
        <v>30.943884476534286</v>
      </c>
      <c r="J55" s="3">
        <f>AVERAGE(J4:J53)</f>
        <v>95.124216361886425</v>
      </c>
      <c r="K55" s="3">
        <f>AVERAGE(K4:K53)</f>
        <v>0.85448748442254885</v>
      </c>
      <c r="M55" s="2" t="s">
        <v>2</v>
      </c>
      <c r="N55" s="3">
        <f>AVERAGE(N4:N53)</f>
        <v>37.997888283723888</v>
      </c>
      <c r="O55" s="3">
        <f>AVERAGE(O4:O53)</f>
        <v>124.69424658227852</v>
      </c>
      <c r="P55" s="3">
        <f>AVERAGE(P4:P53)</f>
        <v>0.91831251418012916</v>
      </c>
    </row>
    <row r="56" spans="3:16" x14ac:dyDescent="0.25">
      <c r="C56" s="2" t="s">
        <v>3</v>
      </c>
      <c r="D56" s="3">
        <f>_xlfn.STDEV.S(D4:D53)</f>
        <v>0.2976787750859623</v>
      </c>
      <c r="E56" s="3">
        <f>_xlfn.STDEV.S(E4:E53)</f>
        <v>2.9285179281337435</v>
      </c>
      <c r="H56" s="2" t="s">
        <v>3</v>
      </c>
      <c r="I56" s="3">
        <f>_xlfn.STDEV.S(I4:I53)</f>
        <v>0.28145383824741299</v>
      </c>
      <c r="J56" s="3">
        <f>_xlfn.STDEV.S(J4:J53)</f>
        <v>3.4443913794803898</v>
      </c>
      <c r="K56" s="3">
        <f>_xlfn.STDEV.S(K4:K53)</f>
        <v>2.0990107609255165E-2</v>
      </c>
      <c r="M56" s="2" t="s">
        <v>3</v>
      </c>
      <c r="N56" s="3">
        <f>_xlfn.STDEV.S(N4:N53)</f>
        <v>0.62129729161921277</v>
      </c>
      <c r="O56" s="3">
        <f>_xlfn.STDEV.S(O4:O53)</f>
        <v>7.7171393862459503</v>
      </c>
      <c r="P56" s="3">
        <f>_xlfn.STDEV.S(P4:P53)</f>
        <v>1.3763269490284075E-2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pos vs negative</vt:lpstr>
      <vt:lpstr>hybrid-3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2024-08-12T10:34:27Z</dcterms:modified>
</cp:coreProperties>
</file>