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3" l="1"/>
  <c r="AA12" i="3"/>
  <c r="AB12" i="3"/>
  <c r="AD12" i="3"/>
  <c r="AE12" i="3"/>
  <c r="AF12" i="3"/>
  <c r="AG12" i="3"/>
  <c r="AH12" i="3"/>
  <c r="AI12" i="3"/>
  <c r="AJ12" i="3"/>
  <c r="AK12" i="3"/>
  <c r="AL12" i="3"/>
  <c r="X12" i="3"/>
  <c r="G25" i="1" l="1"/>
  <c r="H25" i="1"/>
  <c r="I25" i="1"/>
  <c r="J25" i="1"/>
  <c r="K25" i="1"/>
  <c r="L25" i="1"/>
  <c r="M25" i="1"/>
  <c r="N25" i="1"/>
  <c r="O25" i="1"/>
  <c r="P25" i="1"/>
  <c r="Q25" i="1"/>
  <c r="R25" i="1"/>
  <c r="S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F25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F11" i="1"/>
  <c r="S10" i="2" l="1"/>
  <c r="P10" i="2" l="1"/>
  <c r="AN7" i="1" l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G22" i="3" l="1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G21" i="3"/>
  <c r="D40" i="1" l="1"/>
  <c r="D32" i="1"/>
  <c r="D33" i="1" s="1"/>
  <c r="D34" i="1" s="1"/>
  <c r="D35" i="1" s="1"/>
</calcChain>
</file>

<file path=xl/sharedStrings.xml><?xml version="1.0" encoding="utf-8"?>
<sst xmlns="http://schemas.openxmlformats.org/spreadsheetml/2006/main" count="627" uniqueCount="68">
  <si>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</si>
  <si>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</si>
  <si>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</si>
  <si>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</si>
  <si>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</si>
  <si>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</si>
  <si>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</si>
  <si>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</si>
  <si>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</si>
  <si>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</si>
  <si>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</si>
  <si>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</si>
  <si>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</si>
  <si>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</si>
  <si>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</si>
  <si>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</si>
  <si>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</si>
  <si>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</si>
  <si>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</si>
  <si>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</si>
  <si>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</si>
  <si>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</si>
  <si>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</si>
  <si>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</si>
  <si>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</si>
  <si>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</si>
  <si>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</si>
  <si>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</si>
  <si>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</si>
  <si>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</si>
  <si>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</si>
  <si>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</si>
  <si>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</si>
  <si>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</si>
  <si>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</si>
  <si>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</si>
  <si>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</si>
  <si>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</si>
  <si>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</si>
  <si>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</si>
  <si>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</si>
  <si>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</si>
  <si>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</si>
  <si>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</si>
  <si>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</si>
  <si>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</si>
  <si>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</si>
  <si>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</si>
  <si>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</si>
  <si>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</si>
  <si>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</si>
  <si>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</si>
  <si>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</si>
  <si>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</si>
  <si>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</si>
  <si>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</si>
  <si>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</si>
  <si>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</si>
  <si>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</si>
  <si>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</si>
  <si>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город Махачкала</t>
  </si>
  <si>
    <t>сельсовет</t>
  </si>
  <si>
    <t>мр</t>
  </si>
  <si>
    <t>Павловский сельсовет</t>
  </si>
  <si>
    <t>Павловский МР</t>
  </si>
  <si>
    <t>2021 (2023</t>
  </si>
  <si>
    <t>Кирово-Чепецкий МР</t>
  </si>
  <si>
    <t>город Курск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</si>
</sst>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0" fontId="7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1"/>
  <sheetViews>
    <sheetView zoomScale="85" zoomScaleNormal="85" workbookViewId="0">
      <selection activeCell="B9" sqref="B9:U9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8" t="s">
        <v>0</v>
      </c>
      <c r="Y4" s="18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61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62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56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63</v>
      </c>
      <c r="D8" s="1" t="s">
        <v>47</v>
      </c>
      <c r="E8" s="1">
        <v>20</v>
      </c>
      <c r="F8" s="1">
        <v>13275</v>
      </c>
      <c r="G8" s="7">
        <v>0.18283601936067231</v>
      </c>
      <c r="H8" s="6">
        <v>18826</v>
      </c>
      <c r="I8" s="7">
        <v>1.5000376647834275</v>
      </c>
      <c r="J8" s="7">
        <v>3.1789077212806029E-2</v>
      </c>
      <c r="K8" s="7">
        <v>31.032290835593852</v>
      </c>
      <c r="L8" s="7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B9" s="20" t="s">
        <v>20</v>
      </c>
      <c r="C9" s="21" t="s">
        <v>66</v>
      </c>
      <c r="D9" s="21">
        <v>2020</v>
      </c>
      <c r="E9" s="21">
        <v>-38.999999999999908</v>
      </c>
      <c r="F9" s="21">
        <v>21891.999999999989</v>
      </c>
      <c r="G9" s="19">
        <v>0.14461903891832631</v>
      </c>
      <c r="H9" s="22">
        <v>20769.6528</v>
      </c>
      <c r="I9" s="19">
        <v>0.36687374383336369</v>
      </c>
      <c r="J9" s="19">
        <v>2.5945550886168449E-2</v>
      </c>
      <c r="K9" s="19">
        <v>19.961182188927459</v>
      </c>
      <c r="L9" s="19">
        <v>30.8</v>
      </c>
      <c r="M9" s="19">
        <v>2.7407272062853838E-3</v>
      </c>
      <c r="N9" s="19">
        <v>9.5925452219988597E-4</v>
      </c>
      <c r="O9" s="19">
        <v>4.4765211035994859E-2</v>
      </c>
      <c r="P9" s="19">
        <v>3.1927188013886352</v>
      </c>
      <c r="Q9" s="19">
        <v>3.848124429015165</v>
      </c>
      <c r="R9" s="19">
        <v>94.431707217248274</v>
      </c>
      <c r="S9" s="19">
        <v>1.004933308971312E-3</v>
      </c>
      <c r="T9" s="19">
        <v>4.7368901881966012E-2</v>
      </c>
      <c r="U9" s="19">
        <v>125.0623010670564</v>
      </c>
      <c r="X9" s="7"/>
      <c r="Y9" s="1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2:40" x14ac:dyDescent="0.25">
      <c r="X10" s="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B11" s="4" t="s">
        <v>20</v>
      </c>
      <c r="C11" s="3" t="s">
        <v>24</v>
      </c>
      <c r="F11" s="5">
        <f>AVERAGE(F5:F9)</f>
        <v>42263.599999999991</v>
      </c>
      <c r="G11" s="5">
        <f t="shared" ref="G11:U11" si="2">AVERAGE(G5:G9)</f>
        <v>0.17758039766999018</v>
      </c>
      <c r="H11" s="5">
        <f t="shared" si="2"/>
        <v>24059.936846000001</v>
      </c>
      <c r="I11" s="5">
        <f t="shared" si="2"/>
        <v>0.9217137040680996</v>
      </c>
      <c r="J11" s="5">
        <f t="shared" si="2"/>
        <v>3.3397419968391559E-2</v>
      </c>
      <c r="K11" s="5">
        <f t="shared" si="2"/>
        <v>40.175277615103909</v>
      </c>
      <c r="L11" s="5">
        <f t="shared" si="2"/>
        <v>33.21</v>
      </c>
      <c r="M11" s="5">
        <f t="shared" si="2"/>
        <v>3.2732768694831672E-3</v>
      </c>
      <c r="N11" s="5">
        <f t="shared" si="2"/>
        <v>4.2623068778443237E-3</v>
      </c>
      <c r="O11" s="5">
        <f t="shared" si="2"/>
        <v>1.8844209831121419E-2</v>
      </c>
      <c r="P11" s="5">
        <f t="shared" si="2"/>
        <v>15.740957194107924</v>
      </c>
      <c r="Q11" s="5">
        <f t="shared" si="2"/>
        <v>1.7142757219596405</v>
      </c>
      <c r="R11" s="5">
        <f t="shared" si="2"/>
        <v>67.875956233261277</v>
      </c>
      <c r="S11" s="5">
        <f t="shared" si="2"/>
        <v>8.0609131725157027E-4</v>
      </c>
      <c r="T11" s="5">
        <f t="shared" si="2"/>
        <v>5.6990988261854114E-2</v>
      </c>
      <c r="U11" s="5">
        <f t="shared" si="2"/>
        <v>177.6141994669251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40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40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40" x14ac:dyDescent="0.25">
      <c r="B16" s="1">
        <v>3623000</v>
      </c>
      <c r="C16" s="1" t="s">
        <v>22</v>
      </c>
      <c r="D16" s="1" t="s">
        <v>41</v>
      </c>
      <c r="E16" s="1">
        <v>2022</v>
      </c>
      <c r="F16" s="7">
        <v>4.6170000000000003E-2</v>
      </c>
      <c r="G16" s="7">
        <v>6.6500000000000004E-2</v>
      </c>
      <c r="H16" s="7">
        <v>6.8699999999999997E-2</v>
      </c>
      <c r="I16" s="7">
        <v>6.055E-2</v>
      </c>
      <c r="J16" s="7">
        <v>4.7149999999999997E-2</v>
      </c>
      <c r="K16" s="7">
        <v>5.2979999999999999E-2</v>
      </c>
      <c r="L16" s="7">
        <v>6.4100000000000004E-2</v>
      </c>
      <c r="M16" s="7">
        <v>7.5130000000000002E-2</v>
      </c>
      <c r="N16" s="7">
        <v>7.3849999999999999E-2</v>
      </c>
      <c r="O16" s="7">
        <v>7.5399999999999995E-2</v>
      </c>
      <c r="P16" s="7">
        <v>0.12670000000000001</v>
      </c>
      <c r="Q16" s="7">
        <v>7.5700000000000003E-2</v>
      </c>
      <c r="R16" s="7">
        <v>8.6360000000000006E-2</v>
      </c>
      <c r="S16" s="7">
        <v>8.0600000000000005E-2</v>
      </c>
    </row>
    <row r="17" spans="2:21" x14ac:dyDescent="0.25">
      <c r="B17" s="1">
        <v>3623000</v>
      </c>
      <c r="C17" s="1" t="s">
        <v>22</v>
      </c>
      <c r="D17" s="1" t="s">
        <v>42</v>
      </c>
      <c r="E17" s="1">
        <v>2022</v>
      </c>
      <c r="F17" s="7">
        <v>5.3560000000000003E-2</v>
      </c>
      <c r="G17" s="7">
        <v>7.3700000000000002E-2</v>
      </c>
      <c r="H17" s="7">
        <v>7.324E-2</v>
      </c>
      <c r="I17" s="7">
        <v>6.1920000000000003E-2</v>
      </c>
      <c r="J17" s="7">
        <v>5.1569999999999998E-2</v>
      </c>
      <c r="K17" s="7">
        <v>6.1370000000000001E-2</v>
      </c>
      <c r="L17" s="7">
        <v>7.4770000000000003E-2</v>
      </c>
      <c r="M17" s="7">
        <v>8.1850000000000006E-2</v>
      </c>
      <c r="N17" s="7">
        <v>7.6300000000000007E-2</v>
      </c>
      <c r="O17" s="7">
        <v>7.3849999999999999E-2</v>
      </c>
      <c r="P17" s="7">
        <v>0.1183</v>
      </c>
      <c r="Q17" s="7">
        <v>6.8049999999999999E-2</v>
      </c>
      <c r="R17" s="7">
        <v>7.3359999999999995E-2</v>
      </c>
      <c r="S17" s="7">
        <v>5.8200000000000002E-2</v>
      </c>
    </row>
    <row r="18" spans="2:21" x14ac:dyDescent="0.25">
      <c r="B18" s="1">
        <v>65722000</v>
      </c>
      <c r="C18" s="1" t="s">
        <v>23</v>
      </c>
      <c r="D18" s="1" t="s">
        <v>41</v>
      </c>
      <c r="E18" s="1">
        <v>2023</v>
      </c>
      <c r="F18" s="7">
        <v>4.7969999999999999E-2</v>
      </c>
      <c r="G18" s="7">
        <v>6.0729999999999999E-2</v>
      </c>
      <c r="H18" s="7">
        <v>5.7160000000000002E-2</v>
      </c>
      <c r="I18" s="7">
        <v>5.0700000000000002E-2</v>
      </c>
      <c r="J18" s="7">
        <v>4.4299999999999999E-2</v>
      </c>
      <c r="K18" s="7">
        <v>4.675E-2</v>
      </c>
      <c r="L18" s="7">
        <v>7.3300000000000004E-2</v>
      </c>
      <c r="M18" s="7">
        <v>9.3439999999999995E-2</v>
      </c>
      <c r="N18" s="7">
        <v>8.9899999999999994E-2</v>
      </c>
      <c r="O18" s="7">
        <v>7.3599999999999999E-2</v>
      </c>
      <c r="P18" s="7">
        <v>0.1249</v>
      </c>
      <c r="Q18" s="7">
        <v>7.1040000000000006E-2</v>
      </c>
      <c r="R18" s="7">
        <v>8.5500000000000007E-2</v>
      </c>
      <c r="S18" s="7">
        <v>8.0699999999999994E-2</v>
      </c>
    </row>
    <row r="19" spans="2:21" x14ac:dyDescent="0.25">
      <c r="B19" s="1">
        <v>65722000</v>
      </c>
      <c r="C19" s="1" t="s">
        <v>23</v>
      </c>
      <c r="D19" s="1" t="s">
        <v>42</v>
      </c>
      <c r="E19" s="1">
        <v>2023</v>
      </c>
      <c r="F19" s="7">
        <v>5.3159999999999999E-2</v>
      </c>
      <c r="G19" s="7">
        <v>6.83E-2</v>
      </c>
      <c r="H19" s="7">
        <v>6.9029999999999994E-2</v>
      </c>
      <c r="I19" s="7">
        <v>6.0060000000000002E-2</v>
      </c>
      <c r="J19" s="7">
        <v>4.8219999999999999E-2</v>
      </c>
      <c r="K19" s="7">
        <v>4.7730000000000002E-2</v>
      </c>
      <c r="L19" s="7">
        <v>7.3400000000000007E-2</v>
      </c>
      <c r="M19" s="7">
        <v>9.8299999999999998E-2</v>
      </c>
      <c r="N19" s="7">
        <v>8.6699999999999999E-2</v>
      </c>
      <c r="O19" s="7">
        <v>7.6899999999999996E-2</v>
      </c>
      <c r="P19" s="7">
        <v>0.11774</v>
      </c>
      <c r="Q19" s="7">
        <v>6.5060000000000007E-2</v>
      </c>
      <c r="R19" s="7">
        <v>7.306E-2</v>
      </c>
      <c r="S19" s="7">
        <v>6.2300000000000001E-2</v>
      </c>
    </row>
    <row r="20" spans="2:21" x14ac:dyDescent="0.25">
      <c r="B20" s="1">
        <v>1630000</v>
      </c>
      <c r="C20" s="1" t="s">
        <v>64</v>
      </c>
      <c r="D20" s="1" t="s">
        <v>41</v>
      </c>
      <c r="E20" s="1">
        <v>2023</v>
      </c>
      <c r="F20" s="7">
        <v>4.2720000000000001E-2</v>
      </c>
      <c r="G20" s="7">
        <v>6.8849999999999995E-2</v>
      </c>
      <c r="H20" s="7">
        <v>7.22E-2</v>
      </c>
      <c r="I20" s="7">
        <v>6.3899999999999998E-2</v>
      </c>
      <c r="J20" s="7">
        <v>4.1750000000000002E-2</v>
      </c>
      <c r="K20" s="7">
        <v>3.424E-2</v>
      </c>
      <c r="L20" s="7">
        <v>4.9770000000000002E-2</v>
      </c>
      <c r="M20" s="7">
        <v>8.0699999999999994E-2</v>
      </c>
      <c r="N20" s="7">
        <v>8.2150000000000001E-2</v>
      </c>
      <c r="O20" s="7">
        <v>7.5800000000000006E-2</v>
      </c>
      <c r="P20" s="7">
        <v>0.12085</v>
      </c>
      <c r="Q20" s="7">
        <v>6.726E-2</v>
      </c>
      <c r="R20" s="7">
        <v>0.1027</v>
      </c>
      <c r="S20" s="7">
        <v>9.7100000000000006E-2</v>
      </c>
    </row>
    <row r="21" spans="2:21" x14ac:dyDescent="0.25">
      <c r="B21" s="1">
        <v>1630000</v>
      </c>
      <c r="C21" s="1" t="s">
        <v>64</v>
      </c>
      <c r="D21" s="1" t="s">
        <v>42</v>
      </c>
      <c r="E21" s="1">
        <v>2023</v>
      </c>
      <c r="F21" s="7">
        <v>0.05</v>
      </c>
      <c r="G21" s="7">
        <v>7.5700000000000003E-2</v>
      </c>
      <c r="H21" s="7">
        <v>8.2799999999999999E-2</v>
      </c>
      <c r="I21" s="7">
        <v>7.6300000000000007E-2</v>
      </c>
      <c r="J21" s="7">
        <v>5.6149999999999999E-2</v>
      </c>
      <c r="K21" s="7">
        <v>4.5260000000000002E-2</v>
      </c>
      <c r="L21" s="7">
        <v>5.8069999999999997E-2</v>
      </c>
      <c r="M21" s="7">
        <v>7.6999999999999999E-2</v>
      </c>
      <c r="N21" s="7">
        <v>7.8899999999999998E-2</v>
      </c>
      <c r="O21" s="7">
        <v>7.4800000000000005E-2</v>
      </c>
      <c r="P21" s="7">
        <v>0.1106</v>
      </c>
      <c r="Q21" s="7">
        <v>6.2469999999999998E-2</v>
      </c>
      <c r="R21" s="7">
        <v>8.4199999999999997E-2</v>
      </c>
      <c r="S21" s="7">
        <v>6.7699999999999996E-2</v>
      </c>
    </row>
    <row r="22" spans="2:21" x14ac:dyDescent="0.25">
      <c r="B22" s="1">
        <v>33618000</v>
      </c>
      <c r="C22" s="1" t="s">
        <v>66</v>
      </c>
      <c r="D22" s="1" t="s">
        <v>41</v>
      </c>
      <c r="E22" s="1">
        <v>2020</v>
      </c>
      <c r="F22" s="7">
        <v>4.514E-2</v>
      </c>
      <c r="G22" s="7">
        <v>6.9339999999999999E-2</v>
      </c>
      <c r="H22" s="7">
        <v>5.6640000000000003E-2</v>
      </c>
      <c r="I22" s="7">
        <v>3.7350000000000001E-2</v>
      </c>
      <c r="J22" s="7">
        <v>4.5319999999999999E-2</v>
      </c>
      <c r="K22" s="7">
        <v>2.5250000000000002E-2</v>
      </c>
      <c r="L22" s="7">
        <v>5.8169999999999999E-2</v>
      </c>
      <c r="M22" s="7">
        <v>6.7900000000000002E-2</v>
      </c>
      <c r="N22" s="7">
        <v>6.3E-2</v>
      </c>
      <c r="O22" s="7">
        <v>6.3839999999999994E-2</v>
      </c>
      <c r="P22" s="7">
        <v>0.15229999999999999</v>
      </c>
      <c r="Q22" s="7">
        <v>0.10034</v>
      </c>
      <c r="R22" s="7">
        <v>0.12164</v>
      </c>
      <c r="S22" s="7">
        <v>9.3799999999999994E-2</v>
      </c>
    </row>
    <row r="23" spans="2:21" x14ac:dyDescent="0.25">
      <c r="B23" s="1">
        <v>33618000</v>
      </c>
      <c r="C23" s="1" t="s">
        <v>66</v>
      </c>
      <c r="D23" s="1" t="s">
        <v>42</v>
      </c>
      <c r="E23" s="1">
        <v>2020</v>
      </c>
      <c r="F23" s="7">
        <v>5.1479999999999998E-2</v>
      </c>
      <c r="G23" s="7">
        <v>7.7499999999999999E-2</v>
      </c>
      <c r="H23" s="7">
        <v>5.9900000000000002E-2</v>
      </c>
      <c r="I23" s="7">
        <v>4.0340000000000001E-2</v>
      </c>
      <c r="J23" s="7">
        <v>4.2880000000000001E-2</v>
      </c>
      <c r="K23" s="7">
        <v>5.0840000000000003E-2</v>
      </c>
      <c r="L23" s="7">
        <v>8.5750000000000007E-2</v>
      </c>
      <c r="M23" s="7">
        <v>8.4000000000000005E-2</v>
      </c>
      <c r="N23" s="7">
        <v>6.9339999999999999E-2</v>
      </c>
      <c r="O23" s="7">
        <v>6.2899999999999998E-2</v>
      </c>
      <c r="P23" s="7">
        <v>0.1323</v>
      </c>
      <c r="Q23" s="7">
        <v>8.48E-2</v>
      </c>
      <c r="R23" s="7">
        <v>8.9399999999999993E-2</v>
      </c>
      <c r="S23" s="7">
        <v>6.8540000000000004E-2</v>
      </c>
    </row>
    <row r="24" spans="2:21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21" x14ac:dyDescent="0.25">
      <c r="B25" s="4" t="s">
        <v>20</v>
      </c>
      <c r="C25" s="3" t="s">
        <v>43</v>
      </c>
      <c r="D25" s="1" t="s">
        <v>41</v>
      </c>
      <c r="F25" s="7">
        <f>AVERAGE(F14,F16,F18,F20,F22)</f>
        <v>4.8851999999999993E-2</v>
      </c>
      <c r="G25" s="7">
        <f t="shared" ref="G25:S25" si="3">AVERAGE(G14,G16,G18,G20,G22)</f>
        <v>6.6384000000000012E-2</v>
      </c>
      <c r="H25" s="7">
        <f t="shared" si="3"/>
        <v>6.3287999999999997E-2</v>
      </c>
      <c r="I25" s="7">
        <f t="shared" si="3"/>
        <v>5.1112000000000005E-2</v>
      </c>
      <c r="J25" s="7">
        <f t="shared" si="3"/>
        <v>4.2570000000000004E-2</v>
      </c>
      <c r="K25" s="7">
        <f t="shared" si="3"/>
        <v>3.6932E-2</v>
      </c>
      <c r="L25" s="7">
        <f t="shared" si="3"/>
        <v>5.9919999999999994E-2</v>
      </c>
      <c r="M25" s="7">
        <f t="shared" si="3"/>
        <v>7.7354000000000006E-2</v>
      </c>
      <c r="N25" s="7">
        <f t="shared" si="3"/>
        <v>7.6800000000000007E-2</v>
      </c>
      <c r="O25" s="7">
        <f t="shared" si="3"/>
        <v>7.0716000000000001E-2</v>
      </c>
      <c r="P25" s="7">
        <f t="shared" si="3"/>
        <v>0.13745000000000002</v>
      </c>
      <c r="Q25" s="7">
        <f t="shared" si="3"/>
        <v>8.2867999999999997E-2</v>
      </c>
      <c r="R25" s="7">
        <f t="shared" si="3"/>
        <v>0.10084</v>
      </c>
      <c r="S25" s="7">
        <f t="shared" si="3"/>
        <v>8.4920000000000009E-2</v>
      </c>
    </row>
    <row r="26" spans="2:21" x14ac:dyDescent="0.25">
      <c r="B26" s="4" t="s">
        <v>20</v>
      </c>
      <c r="C26" s="3" t="s">
        <v>43</v>
      </c>
      <c r="D26" s="1" t="s">
        <v>42</v>
      </c>
      <c r="F26" s="7">
        <f>AVERAGE(F15,F17,F19,F21,F23)</f>
        <v>5.5567999999999992E-2</v>
      </c>
      <c r="G26" s="7">
        <f t="shared" ref="G26:S26" si="4">AVERAGE(G15,G17,G19,G21,G23)</f>
        <v>7.4520000000000003E-2</v>
      </c>
      <c r="H26" s="7">
        <f t="shared" si="4"/>
        <v>7.077399999999999E-2</v>
      </c>
      <c r="I26" s="7">
        <f t="shared" si="4"/>
        <v>5.7190000000000005E-2</v>
      </c>
      <c r="J26" s="7">
        <f t="shared" si="4"/>
        <v>4.7094000000000004E-2</v>
      </c>
      <c r="K26" s="7">
        <f t="shared" si="4"/>
        <v>4.8735999999999995E-2</v>
      </c>
      <c r="L26" s="7">
        <f t="shared" si="4"/>
        <v>7.2798000000000002E-2</v>
      </c>
      <c r="M26" s="7">
        <f t="shared" si="4"/>
        <v>8.3370000000000014E-2</v>
      </c>
      <c r="N26" s="7">
        <f t="shared" si="4"/>
        <v>7.7202000000000007E-2</v>
      </c>
      <c r="O26" s="7">
        <f t="shared" si="4"/>
        <v>7.1142000000000011E-2</v>
      </c>
      <c r="P26" s="7">
        <f t="shared" si="4"/>
        <v>0.125668</v>
      </c>
      <c r="Q26" s="7">
        <f t="shared" si="4"/>
        <v>7.4862000000000012E-2</v>
      </c>
      <c r="R26" s="7">
        <f t="shared" si="4"/>
        <v>7.9177999999999998E-2</v>
      </c>
      <c r="S26" s="7">
        <f t="shared" si="4"/>
        <v>6.1881999999999993E-2</v>
      </c>
    </row>
    <row r="30" spans="2:21" x14ac:dyDescent="0.25">
      <c r="B30" s="3" t="s">
        <v>19</v>
      </c>
      <c r="C30" s="3" t="s">
        <v>17</v>
      </c>
      <c r="D30" s="3" t="s">
        <v>18</v>
      </c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11</v>
      </c>
      <c r="Q30" s="2" t="s">
        <v>12</v>
      </c>
      <c r="R30" s="2" t="s">
        <v>13</v>
      </c>
      <c r="S30" s="2" t="s">
        <v>14</v>
      </c>
      <c r="T30" s="2" t="s">
        <v>15</v>
      </c>
      <c r="U30" s="2" t="s">
        <v>16</v>
      </c>
    </row>
    <row r="31" spans="2:21" x14ac:dyDescent="0.25">
      <c r="B31" s="3" t="s">
        <v>20</v>
      </c>
      <c r="C31" s="3" t="s">
        <v>21</v>
      </c>
      <c r="D31" s="3">
        <v>2018</v>
      </c>
      <c r="E31" s="1">
        <v>-151</v>
      </c>
      <c r="F31" s="1">
        <v>11226.999999999991</v>
      </c>
      <c r="G31" s="7">
        <v>0.24547964727888119</v>
      </c>
      <c r="H31" s="6">
        <v>38152.560480000007</v>
      </c>
      <c r="I31" s="5">
        <v>1.051928386924379</v>
      </c>
      <c r="J31" s="5">
        <v>5.005789614322613E-2</v>
      </c>
      <c r="K31" s="5">
        <v>26.825564115079711</v>
      </c>
      <c r="L31" s="5">
        <v>35.1</v>
      </c>
      <c r="M31" s="5">
        <v>5.1661173955642329E-3</v>
      </c>
      <c r="N31" s="5">
        <v>3.2956266144116729E-3</v>
      </c>
      <c r="O31" s="5">
        <v>2.5011133873697321E-2</v>
      </c>
      <c r="P31" s="5">
        <v>0.12710430212879489</v>
      </c>
      <c r="Q31" s="5">
        <v>0.36109379175202633</v>
      </c>
      <c r="R31" s="5">
        <v>7.495136403313432</v>
      </c>
      <c r="S31" s="5">
        <v>1.78141979157388E-3</v>
      </c>
      <c r="T31" s="5">
        <v>8.2479736349870852E-2</v>
      </c>
      <c r="U31" s="5">
        <v>155.1901168112586</v>
      </c>
    </row>
    <row r="32" spans="2:21" x14ac:dyDescent="0.25">
      <c r="B32" s="9" t="s">
        <v>20</v>
      </c>
      <c r="C32" s="9" t="s">
        <v>21</v>
      </c>
      <c r="D32" s="9">
        <f>D31+1</f>
        <v>2019</v>
      </c>
      <c r="E32" s="1">
        <v>-103.9999999999999</v>
      </c>
      <c r="F32" s="1">
        <v>10975.999999999991</v>
      </c>
      <c r="G32" s="7">
        <v>0.26412172011661811</v>
      </c>
      <c r="H32" s="6">
        <v>40188.841560000001</v>
      </c>
      <c r="I32" s="5">
        <v>1.041390306122449</v>
      </c>
      <c r="J32" s="5">
        <v>5.1202623906705519E-2</v>
      </c>
      <c r="K32" s="5">
        <v>38.846618969569967</v>
      </c>
      <c r="L32" s="5">
        <v>35.1</v>
      </c>
      <c r="M32" s="5">
        <v>5.2842565597667297E-3</v>
      </c>
      <c r="N32" s="5">
        <v>4.0087463556851147E-3</v>
      </c>
      <c r="O32" s="5">
        <v>2.5883746355685109E-2</v>
      </c>
      <c r="P32" s="5">
        <v>0.1223578717201162</v>
      </c>
      <c r="Q32" s="5">
        <v>0.36570699708454812</v>
      </c>
      <c r="R32" s="5">
        <v>8.0551890761661724</v>
      </c>
      <c r="S32" s="5">
        <v>1.8221574344023279E-3</v>
      </c>
      <c r="T32" s="5">
        <v>7.6166180758017496E-2</v>
      </c>
      <c r="U32" s="5">
        <v>192.3621306915087</v>
      </c>
    </row>
    <row r="33" spans="2:21" x14ac:dyDescent="0.25">
      <c r="B33" s="9" t="s">
        <v>20</v>
      </c>
      <c r="C33" s="9" t="s">
        <v>21</v>
      </c>
      <c r="D33" s="9">
        <f t="shared" ref="D33:D35" si="5">D32+1</f>
        <v>2020</v>
      </c>
      <c r="E33" s="1">
        <v>-63</v>
      </c>
      <c r="F33" s="1">
        <v>10781</v>
      </c>
      <c r="G33" s="7">
        <v>0.29691123272423708</v>
      </c>
      <c r="H33" s="6">
        <v>42527.635199999997</v>
      </c>
      <c r="I33" s="5">
        <v>1.0827845283368891</v>
      </c>
      <c r="J33" s="5">
        <v>5.9178183841944128E-2</v>
      </c>
      <c r="K33" s="5">
        <v>44.046922756701598</v>
      </c>
      <c r="L33" s="5">
        <v>35.799999999999997</v>
      </c>
      <c r="M33" s="5">
        <v>5.56534644281603E-3</v>
      </c>
      <c r="N33" s="5">
        <v>4.6377887023467028E-3</v>
      </c>
      <c r="O33" s="5">
        <v>2.609219923940263E-2</v>
      </c>
      <c r="P33" s="5">
        <v>0.114089602077729</v>
      </c>
      <c r="Q33" s="5">
        <v>0.37770151191911677</v>
      </c>
      <c r="R33" s="5">
        <v>6.8356837399127786</v>
      </c>
      <c r="S33" s="5">
        <v>1.855115480938685E-3</v>
      </c>
      <c r="T33" s="5">
        <v>7.5874223170392358E-2</v>
      </c>
      <c r="U33" s="5">
        <v>193.49202203135141</v>
      </c>
    </row>
    <row r="34" spans="2:21" x14ac:dyDescent="0.25">
      <c r="B34" s="9" t="s">
        <v>20</v>
      </c>
      <c r="C34" s="9" t="s">
        <v>21</v>
      </c>
      <c r="D34" s="9">
        <f t="shared" si="5"/>
        <v>2021</v>
      </c>
      <c r="E34" s="1">
        <v>-189</v>
      </c>
      <c r="F34" s="1">
        <v>10622</v>
      </c>
      <c r="G34" s="7">
        <v>0.2909998117115421</v>
      </c>
      <c r="H34" s="6">
        <v>39098.872060000002</v>
      </c>
      <c r="I34" s="5">
        <v>1.1452645452833741</v>
      </c>
      <c r="J34" s="5">
        <v>5.0273018263980389E-2</v>
      </c>
      <c r="K34" s="5">
        <v>49.976597689700633</v>
      </c>
      <c r="L34" s="5">
        <v>36.9</v>
      </c>
      <c r="M34" s="5">
        <v>5.4603652796083261E-3</v>
      </c>
      <c r="N34" s="5">
        <v>4.6130672189794572E-3</v>
      </c>
      <c r="O34" s="5">
        <v>2.648277160610053E-2</v>
      </c>
      <c r="P34" s="5">
        <v>0.16239879495386761</v>
      </c>
      <c r="Q34" s="5">
        <v>0.36414987761250212</v>
      </c>
      <c r="R34" s="5">
        <v>6.9253979664846144</v>
      </c>
      <c r="S34" s="5">
        <v>1.882884579175292E-3</v>
      </c>
      <c r="T34" s="5">
        <v>7.7009979288269623E-2</v>
      </c>
      <c r="U34" s="5">
        <v>324.06683953116169</v>
      </c>
    </row>
    <row r="35" spans="2:21" x14ac:dyDescent="0.25">
      <c r="B35" s="4"/>
      <c r="C35" s="1" t="s">
        <v>21</v>
      </c>
      <c r="D35" s="1">
        <f t="shared" si="5"/>
        <v>2022</v>
      </c>
      <c r="E35" s="1">
        <v>-145.99999999999989</v>
      </c>
      <c r="F35" s="1">
        <v>10321</v>
      </c>
      <c r="G35" s="7">
        <v>0.25937409165778508</v>
      </c>
      <c r="H35" s="6">
        <v>34020.492150000013</v>
      </c>
      <c r="I35" s="5">
        <v>1.180680166650518</v>
      </c>
      <c r="J35" s="5">
        <v>4.8832477473113048E-2</v>
      </c>
      <c r="K35" s="5">
        <v>48.568372207150468</v>
      </c>
      <c r="L35" s="5">
        <v>39.4</v>
      </c>
      <c r="M35" s="5">
        <v>5.7165003391143922E-3</v>
      </c>
      <c r="N35" s="5">
        <v>4.9413816490649926E-3</v>
      </c>
      <c r="O35" s="5">
        <v>2.7400445693246761E-2</v>
      </c>
      <c r="P35" s="5">
        <v>0.123437651390368</v>
      </c>
      <c r="Q35" s="5">
        <v>0.37428543745761073</v>
      </c>
      <c r="R35" s="5">
        <v>5.3667613603332702</v>
      </c>
      <c r="S35" s="5">
        <v>1.9377967251235301E-3</v>
      </c>
      <c r="T35" s="5">
        <v>7.4702063753512252E-2</v>
      </c>
      <c r="U35" s="5">
        <v>123.02946509543639</v>
      </c>
    </row>
    <row r="38" spans="2:21" x14ac:dyDescent="0.25">
      <c r="B38" s="3" t="s">
        <v>19</v>
      </c>
      <c r="C38" s="3" t="s">
        <v>17</v>
      </c>
      <c r="D38" s="3" t="s">
        <v>18</v>
      </c>
      <c r="E38" s="2" t="s">
        <v>0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5</v>
      </c>
      <c r="K38" s="2" t="s">
        <v>6</v>
      </c>
      <c r="L38" s="2" t="s">
        <v>7</v>
      </c>
      <c r="M38" s="2" t="s">
        <v>8</v>
      </c>
      <c r="N38" s="2" t="s">
        <v>9</v>
      </c>
      <c r="O38" s="2" t="s">
        <v>10</v>
      </c>
      <c r="P38" s="2" t="s">
        <v>11</v>
      </c>
      <c r="Q38" s="2" t="s">
        <v>12</v>
      </c>
      <c r="R38" s="2" t="s">
        <v>13</v>
      </c>
      <c r="S38" s="2" t="s">
        <v>14</v>
      </c>
      <c r="T38" s="2" t="s">
        <v>15</v>
      </c>
      <c r="U38" s="2" t="s">
        <v>16</v>
      </c>
    </row>
    <row r="39" spans="2:21" x14ac:dyDescent="0.25">
      <c r="B39" s="4"/>
      <c r="C39" s="1" t="s">
        <v>22</v>
      </c>
      <c r="D39" s="1">
        <v>2018</v>
      </c>
      <c r="E39" s="1">
        <v>366</v>
      </c>
      <c r="F39" s="1">
        <v>104868</v>
      </c>
      <c r="G39" s="5">
        <v>0.12923866193691119</v>
      </c>
      <c r="H39" s="6">
        <v>21774.82372</v>
      </c>
      <c r="I39" s="5">
        <v>0.55524087424190405</v>
      </c>
      <c r="J39" s="5">
        <v>2.3753671281992579E-2</v>
      </c>
      <c r="K39" s="5">
        <v>41.83570650074379</v>
      </c>
      <c r="L39" s="5">
        <v>23.7</v>
      </c>
      <c r="M39" s="5">
        <v>1.792729908074902E-3</v>
      </c>
      <c r="N39" s="5">
        <v>3.22309951558148E-3</v>
      </c>
      <c r="O39" s="5">
        <v>9.0799862684517608E-3</v>
      </c>
      <c r="P39" s="5">
        <v>7.41546515619636</v>
      </c>
      <c r="Q39" s="5">
        <v>1.6437559598733651</v>
      </c>
      <c r="R39" s="5">
        <v>83.436602513636146</v>
      </c>
      <c r="S39" s="5">
        <v>3.3375290841820111E-4</v>
      </c>
      <c r="T39" s="5">
        <v>3.5520845253080059E-2</v>
      </c>
      <c r="U39" s="5">
        <v>103.97836369378641</v>
      </c>
    </row>
    <row r="40" spans="2:21" x14ac:dyDescent="0.25">
      <c r="B40" s="4"/>
      <c r="C40" s="1" t="s">
        <v>22</v>
      </c>
      <c r="D40" s="1">
        <f>D39+1</f>
        <v>2019</v>
      </c>
      <c r="E40" s="1">
        <v>162</v>
      </c>
      <c r="F40" s="1">
        <v>104887</v>
      </c>
      <c r="G40" s="5">
        <v>0.12524907757872761</v>
      </c>
      <c r="H40" s="6">
        <v>22273.591049999999</v>
      </c>
      <c r="I40" s="5">
        <v>0.59726848894524565</v>
      </c>
      <c r="J40" s="5">
        <v>2.7238837987548489E-2</v>
      </c>
      <c r="K40" s="5">
        <v>46.477940552404007</v>
      </c>
      <c r="L40" s="5">
        <v>24.3</v>
      </c>
      <c r="M40" s="5">
        <v>1.792405159838672E-3</v>
      </c>
      <c r="N40" s="5">
        <v>3.0318342597271219E-3</v>
      </c>
      <c r="O40" s="5">
        <v>9.0135097771887728E-3</v>
      </c>
      <c r="P40" s="5">
        <v>8.4583599492787478</v>
      </c>
      <c r="Q40" s="5">
        <v>1.6687082288558159</v>
      </c>
      <c r="R40" s="5">
        <v>90.032854400450006</v>
      </c>
      <c r="S40" s="5">
        <v>3.336924499699669E-4</v>
      </c>
      <c r="T40" s="5">
        <v>3.5514410746803712E-2</v>
      </c>
      <c r="U40" s="5">
        <v>116.9703480519988</v>
      </c>
    </row>
    <row r="41" spans="2:21" x14ac:dyDescent="0.25">
      <c r="B41" s="4"/>
      <c r="C41" s="1" t="s">
        <v>22</v>
      </c>
      <c r="D41" s="1">
        <v>2020</v>
      </c>
      <c r="E41" s="1">
        <v>274</v>
      </c>
      <c r="F41" s="1">
        <v>104592</v>
      </c>
      <c r="G41" s="5">
        <v>0.12624292488909281</v>
      </c>
      <c r="H41" s="6">
        <v>22054.816080000001</v>
      </c>
      <c r="I41" s="5">
        <v>0.65259962521034098</v>
      </c>
      <c r="J41" s="5">
        <v>2.6082300749579301E-2</v>
      </c>
      <c r="K41" s="5">
        <v>44.6939184465351</v>
      </c>
      <c r="L41" s="5">
        <v>24.8</v>
      </c>
      <c r="M41" s="5">
        <v>1.807021569527294E-3</v>
      </c>
      <c r="N41" s="5">
        <v>2.849166284228228E-3</v>
      </c>
      <c r="O41" s="5">
        <v>9.1068150527764905E-3</v>
      </c>
      <c r="P41" s="5">
        <v>5.9626548875631027</v>
      </c>
      <c r="Q41" s="5">
        <v>1.9119446037937891</v>
      </c>
      <c r="R41" s="5">
        <v>99.140991877007764</v>
      </c>
      <c r="S41" s="5">
        <v>3.3463362398653739E-4</v>
      </c>
      <c r="T41" s="5">
        <v>3.5614578552852993E-2</v>
      </c>
      <c r="U41" s="5">
        <v>113.8009073129876</v>
      </c>
    </row>
    <row r="42" spans="2:21" x14ac:dyDescent="0.25">
      <c r="B42" s="4"/>
      <c r="C42" s="1" t="s">
        <v>22</v>
      </c>
      <c r="D42" s="1">
        <v>2021</v>
      </c>
      <c r="E42" s="1">
        <v>682</v>
      </c>
      <c r="F42" s="1">
        <v>104087</v>
      </c>
      <c r="G42" s="5">
        <v>0.12942058086024191</v>
      </c>
      <c r="H42" s="6">
        <v>21098.202539999998</v>
      </c>
      <c r="I42" s="5">
        <v>0.67966028418534485</v>
      </c>
      <c r="J42" s="5">
        <v>2.6910180906357169E-2</v>
      </c>
      <c r="K42" s="5">
        <v>46.062382042618189</v>
      </c>
      <c r="L42" s="5">
        <v>25.2</v>
      </c>
      <c r="M42" s="5">
        <v>1.8253960629089001E-3</v>
      </c>
      <c r="N42" s="5">
        <v>3.0935659592456191E-3</v>
      </c>
      <c r="O42" s="5">
        <v>9.1404306013238793E-3</v>
      </c>
      <c r="P42" s="5">
        <v>5.9230931816653376</v>
      </c>
      <c r="Q42" s="5">
        <v>1.909571800513032</v>
      </c>
      <c r="R42" s="5">
        <v>99.217091574356033</v>
      </c>
      <c r="S42" s="5">
        <v>3.3625716948321968E-4</v>
      </c>
      <c r="T42" s="5">
        <v>3.5835406919211797E-2</v>
      </c>
      <c r="U42" s="5">
        <v>124.7215645498477</v>
      </c>
    </row>
    <row r="43" spans="2:21" x14ac:dyDescent="0.25">
      <c r="B43" s="3" t="s">
        <v>20</v>
      </c>
      <c r="C43" s="3" t="s">
        <v>22</v>
      </c>
      <c r="D43" s="8">
        <v>2022</v>
      </c>
      <c r="E43" s="6">
        <v>230.99999999999989</v>
      </c>
      <c r="F43" s="6">
        <v>101303</v>
      </c>
      <c r="G43" s="5">
        <v>0.1301540921789088</v>
      </c>
      <c r="H43" s="6">
        <v>19630.4133</v>
      </c>
      <c r="I43" s="5">
        <v>0.71502225995281454</v>
      </c>
      <c r="J43" s="5">
        <v>3.0226153223497799E-2</v>
      </c>
      <c r="K43" s="5">
        <v>44.866399511860457</v>
      </c>
      <c r="L43" s="5">
        <v>26.55</v>
      </c>
      <c r="M43" s="5">
        <v>1.7867190507684749E-3</v>
      </c>
      <c r="N43" s="5">
        <v>3.6622804852768269E-3</v>
      </c>
      <c r="O43" s="5">
        <v>9.3432573566429363E-3</v>
      </c>
      <c r="P43" s="5">
        <v>0.62133401774873231</v>
      </c>
      <c r="Q43" s="5">
        <v>2.1298443284009361</v>
      </c>
      <c r="R43" s="5">
        <v>80.193313110174415</v>
      </c>
      <c r="S43" s="5">
        <v>3.4549815898838042E-4</v>
      </c>
      <c r="T43" s="5">
        <v>3.6770875492334869E-2</v>
      </c>
      <c r="U43" s="5">
        <v>121.75934634857801</v>
      </c>
    </row>
    <row r="46" spans="2:21" x14ac:dyDescent="0.25">
      <c r="B46" s="3" t="s">
        <v>19</v>
      </c>
      <c r="C46" s="3" t="s">
        <v>17</v>
      </c>
      <c r="D46" s="3" t="s">
        <v>18</v>
      </c>
      <c r="E46" s="2" t="s">
        <v>0</v>
      </c>
      <c r="F46" s="2" t="s">
        <v>1</v>
      </c>
      <c r="G46" s="2" t="s">
        <v>2</v>
      </c>
      <c r="H46" s="2" t="s">
        <v>3</v>
      </c>
      <c r="I46" s="2" t="s">
        <v>4</v>
      </c>
      <c r="J46" s="2" t="s">
        <v>5</v>
      </c>
      <c r="K46" s="2" t="s">
        <v>6</v>
      </c>
      <c r="L46" s="2" t="s">
        <v>7</v>
      </c>
      <c r="M46" s="2" t="s">
        <v>8</v>
      </c>
      <c r="N46" s="2" t="s">
        <v>9</v>
      </c>
      <c r="O46" s="2" t="s">
        <v>10</v>
      </c>
      <c r="P46" s="2" t="s">
        <v>11</v>
      </c>
      <c r="Q46" s="2" t="s">
        <v>12</v>
      </c>
      <c r="R46" s="2" t="s">
        <v>13</v>
      </c>
      <c r="S46" s="2" t="s">
        <v>14</v>
      </c>
      <c r="T46" s="2" t="s">
        <v>15</v>
      </c>
      <c r="U46" s="2" t="s">
        <v>16</v>
      </c>
    </row>
    <row r="47" spans="2:21" x14ac:dyDescent="0.25">
      <c r="B47" s="4"/>
      <c r="C47" s="1" t="s">
        <v>23</v>
      </c>
      <c r="D47" s="1">
        <v>2017</v>
      </c>
      <c r="E47" s="1">
        <v>-174</v>
      </c>
      <c r="F47" s="1">
        <v>62285</v>
      </c>
      <c r="G47" s="5">
        <v>0.1843300955286184</v>
      </c>
      <c r="H47" s="6">
        <v>23722.23559</v>
      </c>
      <c r="I47" s="5">
        <v>0.70405394557277023</v>
      </c>
      <c r="J47" s="5">
        <v>2.5158545396162781E-2</v>
      </c>
      <c r="K47" s="5">
        <v>49.705922240667903</v>
      </c>
      <c r="L47" s="5">
        <v>38.08</v>
      </c>
      <c r="M47" s="5">
        <v>4.6399614674479924E-3</v>
      </c>
      <c r="N47" s="5">
        <v>2.5848920285782991E-3</v>
      </c>
      <c r="O47" s="5">
        <v>7.6053624468170418E-3</v>
      </c>
      <c r="P47" s="5">
        <v>4.1744721843140402</v>
      </c>
      <c r="Q47" s="5">
        <v>2.1145545476438952</v>
      </c>
      <c r="R47" s="5">
        <v>27.909615021273179</v>
      </c>
      <c r="S47" s="5">
        <v>5.6193304969093564E-4</v>
      </c>
      <c r="T47" s="5">
        <v>7.7145380107570036E-2</v>
      </c>
      <c r="U47" s="5">
        <v>151.97994264622301</v>
      </c>
    </row>
    <row r="48" spans="2:21" x14ac:dyDescent="0.25">
      <c r="B48" s="4"/>
      <c r="C48" s="1" t="s">
        <v>23</v>
      </c>
      <c r="D48" s="1">
        <v>2018</v>
      </c>
      <c r="E48" s="1">
        <v>-226</v>
      </c>
      <c r="F48" s="1">
        <v>62095</v>
      </c>
      <c r="G48" s="5">
        <v>0.18400837426523869</v>
      </c>
      <c r="H48" s="6">
        <v>25215.29996</v>
      </c>
      <c r="I48" s="5">
        <v>0.72163620259280137</v>
      </c>
      <c r="J48" s="5">
        <v>2.5235526209839751E-2</v>
      </c>
      <c r="K48" s="5">
        <v>65.087287814477833</v>
      </c>
      <c r="L48" s="5">
        <v>39.35</v>
      </c>
      <c r="M48" s="5">
        <v>4.7024720186810247E-3</v>
      </c>
      <c r="N48" s="5">
        <v>2.6250100652226321E-3</v>
      </c>
      <c r="O48" s="5">
        <v>7.6286335453740117E-3</v>
      </c>
      <c r="P48" s="5">
        <v>4.5825750865609143</v>
      </c>
      <c r="Q48" s="5">
        <v>1.9810781866494891</v>
      </c>
      <c r="R48" s="5">
        <v>27.674213711248889</v>
      </c>
      <c r="S48" s="5">
        <v>5.9586118044931016E-4</v>
      </c>
      <c r="T48" s="5">
        <v>7.9088493437474844E-2</v>
      </c>
      <c r="U48" s="5">
        <v>181.50892349786611</v>
      </c>
    </row>
    <row r="49" spans="2:21" x14ac:dyDescent="0.25">
      <c r="B49" s="4"/>
      <c r="C49" s="1" t="s">
        <v>23</v>
      </c>
      <c r="D49" s="1">
        <v>2019</v>
      </c>
      <c r="E49" s="1">
        <v>410.99999999999989</v>
      </c>
      <c r="F49" s="1">
        <v>61897.000000000007</v>
      </c>
      <c r="G49" s="5">
        <v>0.18803819248105719</v>
      </c>
      <c r="H49" s="6">
        <v>25807.079600000001</v>
      </c>
      <c r="I49" s="5">
        <v>0.73187715075044013</v>
      </c>
      <c r="J49" s="5">
        <v>2.6124044784076761E-2</v>
      </c>
      <c r="K49" s="5">
        <v>73.524101455159382</v>
      </c>
      <c r="L49" s="5">
        <v>41.49</v>
      </c>
      <c r="M49" s="5">
        <v>3.7320063977252299E-3</v>
      </c>
      <c r="N49" s="5">
        <v>2.6818747273696518E-3</v>
      </c>
      <c r="O49" s="5">
        <v>7.6885794141880789E-3</v>
      </c>
      <c r="P49" s="5">
        <v>4.5936636670597917</v>
      </c>
      <c r="Q49" s="5">
        <v>1.798357917185001</v>
      </c>
      <c r="R49" s="5">
        <v>28.663272890447001</v>
      </c>
      <c r="S49" s="5">
        <v>5.9776725851010419E-4</v>
      </c>
      <c r="T49" s="5">
        <v>7.9406110150734288E-2</v>
      </c>
      <c r="U49" s="5">
        <v>174.8046333148618</v>
      </c>
    </row>
    <row r="50" spans="2:21" x14ac:dyDescent="0.25">
      <c r="B50" s="4"/>
      <c r="C50" s="1" t="s">
        <v>23</v>
      </c>
      <c r="D50" s="1">
        <v>2020</v>
      </c>
      <c r="E50" s="1">
        <v>947</v>
      </c>
      <c r="F50" s="1">
        <v>62157</v>
      </c>
      <c r="G50" s="5">
        <v>0.1923033608443136</v>
      </c>
      <c r="H50" s="6">
        <v>28223.238239999999</v>
      </c>
      <c r="I50" s="5">
        <v>0.89260742957349914</v>
      </c>
      <c r="J50" s="5">
        <v>2.7848834403204781E-2</v>
      </c>
      <c r="K50" s="5">
        <v>81.158354302813848</v>
      </c>
      <c r="L50" s="5">
        <v>42.74</v>
      </c>
      <c r="M50" s="5">
        <v>4.0220731373779052E-3</v>
      </c>
      <c r="N50" s="5">
        <v>2.81545119616454E-3</v>
      </c>
      <c r="O50" s="5">
        <v>7.6564184243126223E-3</v>
      </c>
      <c r="P50" s="5">
        <v>4.3867786411828114</v>
      </c>
      <c r="Q50" s="5">
        <v>1.486720240680856</v>
      </c>
      <c r="R50" s="5">
        <v>25.929583203822549</v>
      </c>
      <c r="S50" s="5">
        <v>6.1135511688144382E-4</v>
      </c>
      <c r="T50" s="5">
        <v>7.9090046173399611E-2</v>
      </c>
      <c r="U50" s="5">
        <v>291.37254943192238</v>
      </c>
    </row>
    <row r="51" spans="2:21" x14ac:dyDescent="0.25">
      <c r="B51" s="3" t="s">
        <v>20</v>
      </c>
      <c r="C51" s="3" t="s">
        <v>23</v>
      </c>
      <c r="D51" s="3">
        <v>2022</v>
      </c>
      <c r="E51" s="1">
        <v>975</v>
      </c>
      <c r="F51" s="1">
        <v>63620.999999999993</v>
      </c>
      <c r="G51" s="5">
        <v>0.18481319061316229</v>
      </c>
      <c r="H51" s="6">
        <v>22921.057649999999</v>
      </c>
      <c r="I51" s="5">
        <v>0.97470646484651291</v>
      </c>
      <c r="J51" s="5">
        <v>2.8968422376259389E-2</v>
      </c>
      <c r="K51" s="5">
        <v>78.190951424058085</v>
      </c>
      <c r="L51" s="5">
        <v>47.9</v>
      </c>
      <c r="M51" s="5">
        <v>3.9609562880180823E-3</v>
      </c>
      <c r="N51" s="5">
        <v>2.9235629744895431E-3</v>
      </c>
      <c r="O51" s="5">
        <v>7.7191493374829017E-3</v>
      </c>
      <c r="P51" s="5">
        <v>4.8034139670863398</v>
      </c>
      <c r="Q51" s="5">
        <v>1.015481051853947</v>
      </c>
      <c r="R51" s="5">
        <v>14.01607356061678</v>
      </c>
      <c r="S51" s="5">
        <v>5.9728705930431629E-4</v>
      </c>
      <c r="T51" s="5">
        <v>7.1768755599566178E-2</v>
      </c>
      <c r="U51" s="5">
        <v>137.9810431178384</v>
      </c>
    </row>
  </sheetData>
  <conditionalFormatting sqref="F14:S14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6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:U4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Q4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P4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U5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R5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2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2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S1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S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V31" sqref="V31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1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49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54</v>
      </c>
      <c r="E7" s="1" t="s">
        <v>53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6" t="s">
        <v>44</v>
      </c>
      <c r="D8" s="16" t="s">
        <v>57</v>
      </c>
      <c r="E8" s="16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7" t="s">
        <v>44</v>
      </c>
      <c r="D9" s="1" t="s">
        <v>58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7" t="s">
        <v>44</v>
      </c>
      <c r="D10" s="1" t="s">
        <v>60</v>
      </c>
      <c r="E10" s="1" t="s">
        <v>65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9">
        <v>19.899999999999999</v>
      </c>
      <c r="N10" s="5">
        <v>5.8884904434141846E-4</v>
      </c>
      <c r="O10" s="5">
        <v>3.3173638557943965E-3</v>
      </c>
      <c r="P10" s="19">
        <f>700/G10</f>
        <v>9.4975652313132011E-4</v>
      </c>
      <c r="Q10" s="5">
        <v>2.932983822932821E-2</v>
      </c>
      <c r="R10" s="5">
        <v>3.6260347258120759E-2</v>
      </c>
      <c r="S10" s="19">
        <f>486980/G10</f>
        <v>0.66073204519212891</v>
      </c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7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25.569999999999997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6.340323894227169E-3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47.857108356436981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2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49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49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49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49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54</v>
      </c>
      <c r="E20" s="1" t="s">
        <v>41</v>
      </c>
      <c r="F20" s="1" t="s">
        <v>55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54</v>
      </c>
      <c r="Z20" s="1" t="s">
        <v>41</v>
      </c>
      <c r="AA20" s="1" t="s">
        <v>55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54</v>
      </c>
      <c r="E21" s="1" t="s">
        <v>42</v>
      </c>
      <c r="F21" s="1" t="s">
        <v>55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54</v>
      </c>
      <c r="Z21" s="1" t="s">
        <v>42</v>
      </c>
      <c r="AA21" s="1" t="s">
        <v>55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57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57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57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57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59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59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59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59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60</v>
      </c>
      <c r="E26" s="1" t="s">
        <v>41</v>
      </c>
      <c r="F26" s="1" t="s">
        <v>47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60</v>
      </c>
      <c r="Z26" s="1" t="s">
        <v>41</v>
      </c>
      <c r="AA26" s="1" t="s">
        <v>47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60</v>
      </c>
      <c r="E27" s="1" t="s">
        <v>42</v>
      </c>
      <c r="F27" s="1" t="s">
        <v>47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60</v>
      </c>
      <c r="Z27" s="1" t="s">
        <v>42</v>
      </c>
      <c r="AA27" s="1" t="s">
        <v>47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49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49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49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49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49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54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54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54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54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42"/>
  <sheetViews>
    <sheetView tabSelected="1" zoomScale="85" zoomScaleNormal="85" workbookViewId="0">
      <selection activeCell="V16" sqref="V16"/>
    </sheetView>
  </sheetViews>
  <sheetFormatPr defaultRowHeight="15" x14ac:dyDescent="0.25"/>
  <cols>
    <col min="3" max="3" width="18.42578125" customWidth="1"/>
    <col min="4" max="4" width="26" customWidth="1"/>
    <col min="5" max="5" width="12" customWidth="1"/>
    <col min="8" max="8" width="12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1.140625" customWidth="1"/>
    <col min="29" max="29" width="12.140625" customWidth="1"/>
    <col min="38" max="38" width="13.1406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3:38" x14ac:dyDescent="0.25">
      <c r="C5" s="1" t="s">
        <v>50</v>
      </c>
      <c r="D5" s="1" t="s">
        <v>51</v>
      </c>
      <c r="E5" s="1">
        <v>2020</v>
      </c>
      <c r="F5" s="1">
        <v>-151.99999999999989</v>
      </c>
      <c r="G5" s="1">
        <v>85939</v>
      </c>
      <c r="H5" s="1">
        <v>0.15749543280699099</v>
      </c>
      <c r="I5" s="1">
        <v>24720.091919999999</v>
      </c>
      <c r="J5" s="1">
        <v>0.81039690943576237</v>
      </c>
      <c r="K5" s="1">
        <v>1.8396769801836171E-2</v>
      </c>
      <c r="L5" s="1">
        <v>32.194688077822633</v>
      </c>
      <c r="M5" s="1">
        <v>28.7</v>
      </c>
      <c r="N5" s="1">
        <v>6.539522219248496E-3</v>
      </c>
      <c r="O5" s="1">
        <v>2.5715914776760149E-3</v>
      </c>
      <c r="P5" s="1">
        <v>1.0555161219004169E-2</v>
      </c>
      <c r="Q5" s="1">
        <v>1.1495013905211819</v>
      </c>
      <c r="R5" s="1">
        <v>0.66520904362396571</v>
      </c>
      <c r="S5" s="1">
        <v>22.581482595794672</v>
      </c>
      <c r="T5" s="1">
        <v>7.4471427407812321E-4</v>
      </c>
      <c r="U5" s="1">
        <v>6.0112405310743661E-2</v>
      </c>
      <c r="V5" s="1">
        <v>153.74505778284589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3:38" x14ac:dyDescent="0.25">
      <c r="C6" s="1" t="s">
        <v>50</v>
      </c>
      <c r="D6" s="1" t="s">
        <v>52</v>
      </c>
      <c r="E6" s="1">
        <v>2020</v>
      </c>
      <c r="F6" s="1">
        <v>-449.99999999999989</v>
      </c>
      <c r="G6" s="1">
        <v>44386</v>
      </c>
      <c r="H6" s="1">
        <v>0.11616275402153831</v>
      </c>
      <c r="I6" s="1">
        <v>21819.183840000002</v>
      </c>
      <c r="J6" s="1">
        <v>0.43312530978236369</v>
      </c>
      <c r="K6" s="1">
        <v>3.4515387734871332E-2</v>
      </c>
      <c r="L6" s="1">
        <v>23.330135132699489</v>
      </c>
      <c r="M6" s="1">
        <v>29.9</v>
      </c>
      <c r="N6" s="1">
        <v>3.807506871536046E-3</v>
      </c>
      <c r="O6" s="1">
        <v>2.343081151714495E-3</v>
      </c>
      <c r="P6" s="1">
        <v>1.4168882079935099E-2</v>
      </c>
      <c r="Q6" s="1">
        <v>2.863042400756993</v>
      </c>
      <c r="R6" s="1">
        <v>0.49934596494390132</v>
      </c>
      <c r="S6" s="1">
        <v>56.510477592033467</v>
      </c>
      <c r="T6" s="1">
        <v>1.622133105033115E-3</v>
      </c>
      <c r="U6" s="1">
        <v>4.9587707835804067E-2</v>
      </c>
      <c r="V6" s="1">
        <v>33.696300743477607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3:38" x14ac:dyDescent="0.25">
      <c r="C7" s="1" t="s">
        <v>50</v>
      </c>
      <c r="D7" s="1" t="s">
        <v>67</v>
      </c>
      <c r="E7" s="1" t="s">
        <v>47</v>
      </c>
      <c r="F7" s="1">
        <v>-1897</v>
      </c>
      <c r="G7" s="1">
        <v>447387</v>
      </c>
      <c r="H7" s="1">
        <v>0.24330836613491227</v>
      </c>
      <c r="I7" s="1">
        <v>25219.131849999998</v>
      </c>
      <c r="J7" s="1">
        <v>0.89471419598691959</v>
      </c>
      <c r="K7" s="1">
        <v>2.7714260807757043E-2</v>
      </c>
      <c r="L7" s="1">
        <v>97.734390398134039</v>
      </c>
      <c r="M7" s="1">
        <v>30.6</v>
      </c>
      <c r="N7" s="1">
        <v>1.2517127229892688E-3</v>
      </c>
      <c r="O7" s="1">
        <v>1.3455911772134639E-3</v>
      </c>
      <c r="P7" s="1">
        <v>1.6786361695802516E-3</v>
      </c>
      <c r="Q7" s="1">
        <v>9.9645273555109999E-3</v>
      </c>
      <c r="R7" s="1">
        <v>0.13614680355039371</v>
      </c>
      <c r="S7" s="1">
        <v>1.272602612503269</v>
      </c>
      <c r="T7" s="1">
        <v>6.482083744051571E-4</v>
      </c>
      <c r="U7" s="1">
        <v>3.6592480335816642E-2</v>
      </c>
      <c r="V7" s="1">
        <v>230.88501684045355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3:38" x14ac:dyDescent="0.25">
      <c r="W8" s="13"/>
      <c r="X8" s="14"/>
      <c r="Y8" s="1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10" spans="3:38" x14ac:dyDescent="0.25">
      <c r="V10" s="1">
        <v>-1897</v>
      </c>
      <c r="W10" s="1">
        <v>447387</v>
      </c>
      <c r="X10" s="1">
        <v>108853</v>
      </c>
      <c r="Y10" s="1">
        <v>25219.131849999998</v>
      </c>
      <c r="Z10" s="1">
        <v>400283.5</v>
      </c>
      <c r="AA10" s="1">
        <v>12399</v>
      </c>
      <c r="AB10" s="1">
        <v>43725095.717049994</v>
      </c>
      <c r="AC10" s="1">
        <v>30.6</v>
      </c>
      <c r="AD10" s="1">
        <v>560</v>
      </c>
      <c r="AE10" s="1">
        <v>602</v>
      </c>
      <c r="AF10" s="1">
        <v>751</v>
      </c>
      <c r="AG10" s="1">
        <v>4458</v>
      </c>
      <c r="AH10" s="1">
        <v>60910.31</v>
      </c>
      <c r="AI10" s="1">
        <v>569345.86499999999</v>
      </c>
      <c r="AJ10" s="1">
        <v>290</v>
      </c>
      <c r="AK10" s="1">
        <v>16371</v>
      </c>
      <c r="AL10" s="1">
        <v>103294955.02919999</v>
      </c>
    </row>
    <row r="12" spans="3:38" x14ac:dyDescent="0.25">
      <c r="C12" s="2" t="s">
        <v>25</v>
      </c>
      <c r="D12" s="2" t="s">
        <v>17</v>
      </c>
      <c r="E12" s="2" t="s">
        <v>26</v>
      </c>
      <c r="F12" s="2" t="s">
        <v>18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31</v>
      </c>
      <c r="L12" s="2" t="s">
        <v>32</v>
      </c>
      <c r="M12" s="2" t="s">
        <v>33</v>
      </c>
      <c r="N12" s="2" t="s">
        <v>34</v>
      </c>
      <c r="O12" s="2" t="s">
        <v>35</v>
      </c>
      <c r="P12" s="2" t="s">
        <v>36</v>
      </c>
      <c r="Q12" s="2" t="s">
        <v>37</v>
      </c>
      <c r="R12" s="2" t="s">
        <v>38</v>
      </c>
      <c r="S12" s="2" t="s">
        <v>39</v>
      </c>
      <c r="T12" s="2" t="s">
        <v>40</v>
      </c>
      <c r="W12" s="1"/>
      <c r="X12" s="1">
        <f>X10/$W10</f>
        <v>0.24330836613491227</v>
      </c>
      <c r="Y12" s="1">
        <v>25219.131849999998</v>
      </c>
      <c r="Z12" s="1">
        <f t="shared" ref="Y12:AL12" si="0">Z10/$W10</f>
        <v>0.89471419598691959</v>
      </c>
      <c r="AA12" s="1">
        <f t="shared" si="0"/>
        <v>2.7714260807757043E-2</v>
      </c>
      <c r="AB12" s="1">
        <f t="shared" si="0"/>
        <v>97.734390398134039</v>
      </c>
      <c r="AC12" s="1">
        <v>30.6</v>
      </c>
      <c r="AD12" s="1">
        <f t="shared" si="0"/>
        <v>1.2517127229892688E-3</v>
      </c>
      <c r="AE12" s="1">
        <f t="shared" si="0"/>
        <v>1.3455911772134639E-3</v>
      </c>
      <c r="AF12" s="1">
        <f t="shared" si="0"/>
        <v>1.6786361695802516E-3</v>
      </c>
      <c r="AG12" s="1">
        <f t="shared" si="0"/>
        <v>9.9645273555109999E-3</v>
      </c>
      <c r="AH12" s="1">
        <f t="shared" si="0"/>
        <v>0.13614680355039371</v>
      </c>
      <c r="AI12" s="1">
        <f t="shared" si="0"/>
        <v>1.272602612503269</v>
      </c>
      <c r="AJ12" s="1">
        <f t="shared" si="0"/>
        <v>6.482083744051571E-4</v>
      </c>
      <c r="AK12" s="1">
        <f t="shared" si="0"/>
        <v>3.6592480335816642E-2</v>
      </c>
      <c r="AL12" s="1">
        <f t="shared" si="0"/>
        <v>230.88501684045355</v>
      </c>
    </row>
    <row r="13" spans="3:38" x14ac:dyDescent="0.25">
      <c r="C13" s="1">
        <v>80631000</v>
      </c>
      <c r="D13" s="1" t="s">
        <v>51</v>
      </c>
      <c r="E13" s="1" t="s">
        <v>41</v>
      </c>
      <c r="F13" s="1">
        <v>2020</v>
      </c>
      <c r="G13" s="7">
        <v>5.713E-2</v>
      </c>
      <c r="H13" s="7">
        <v>6.6350000000000006E-2</v>
      </c>
      <c r="I13" s="7">
        <v>6.54E-2</v>
      </c>
      <c r="J13" s="7">
        <v>4.7969999999999999E-2</v>
      </c>
      <c r="K13" s="7">
        <v>4.8160000000000001E-2</v>
      </c>
      <c r="L13" s="7">
        <v>4.5749999999999999E-2</v>
      </c>
      <c r="M13" s="7">
        <v>7.306E-2</v>
      </c>
      <c r="N13" s="7">
        <v>7.0499999999999993E-2</v>
      </c>
      <c r="O13" s="7">
        <v>6.5699999999999995E-2</v>
      </c>
      <c r="P13" s="7">
        <v>6.1429999999999998E-2</v>
      </c>
      <c r="Q13" s="7">
        <v>0.14660000000000001</v>
      </c>
      <c r="R13" s="7">
        <v>9.0639999999999998E-2</v>
      </c>
      <c r="S13" s="7">
        <v>8.7499999999999994E-2</v>
      </c>
      <c r="T13" s="7">
        <v>7.3700000000000002E-2</v>
      </c>
    </row>
    <row r="14" spans="3:38" x14ac:dyDescent="0.25">
      <c r="C14" s="1">
        <v>80631000</v>
      </c>
      <c r="D14" s="1" t="s">
        <v>51</v>
      </c>
      <c r="E14" s="1" t="s">
        <v>42</v>
      </c>
      <c r="F14" s="1">
        <v>2020</v>
      </c>
      <c r="G14" s="7">
        <v>6.1899999999999997E-2</v>
      </c>
      <c r="H14" s="7">
        <v>7.1800000000000003E-2</v>
      </c>
      <c r="I14" s="7">
        <v>6.9099999999999995E-2</v>
      </c>
      <c r="J14" s="7">
        <v>5.1240000000000001E-2</v>
      </c>
      <c r="K14" s="7">
        <v>4.446E-2</v>
      </c>
      <c r="L14" s="7">
        <v>8.0439999999999998E-2</v>
      </c>
      <c r="M14" s="7">
        <v>9.3899999999999997E-2</v>
      </c>
      <c r="N14" s="7">
        <v>7.5130000000000002E-2</v>
      </c>
      <c r="O14" s="7">
        <v>6.3600000000000004E-2</v>
      </c>
      <c r="P14" s="7">
        <v>6.1039999999999997E-2</v>
      </c>
      <c r="Q14" s="7">
        <v>0.1278</v>
      </c>
      <c r="R14" s="7">
        <v>7.6969999999999997E-2</v>
      </c>
      <c r="S14" s="7">
        <v>7.2900000000000006E-2</v>
      </c>
      <c r="T14" s="7">
        <v>4.9840000000000002E-2</v>
      </c>
    </row>
    <row r="15" spans="3:38" x14ac:dyDescent="0.25">
      <c r="C15" s="1">
        <v>80601000</v>
      </c>
      <c r="D15" s="1" t="s">
        <v>52</v>
      </c>
      <c r="E15" s="1" t="s">
        <v>41</v>
      </c>
      <c r="F15" s="1">
        <v>2020</v>
      </c>
      <c r="G15" s="7">
        <v>7.2270000000000001E-2</v>
      </c>
      <c r="H15" s="7">
        <v>8.7160000000000001E-2</v>
      </c>
      <c r="I15" s="7">
        <v>8.0140000000000003E-2</v>
      </c>
      <c r="J15" s="7">
        <v>5.5300000000000002E-2</v>
      </c>
      <c r="K15" s="7">
        <v>5.79E-2</v>
      </c>
      <c r="L15" s="7">
        <v>4.1930000000000002E-2</v>
      </c>
      <c r="M15" s="7">
        <v>6.9599999999999995E-2</v>
      </c>
      <c r="N15" s="7">
        <v>6.2469999999999998E-2</v>
      </c>
      <c r="O15" s="7">
        <v>6.2560000000000004E-2</v>
      </c>
      <c r="P15" s="7">
        <v>5.91E-2</v>
      </c>
      <c r="Q15" s="7">
        <v>0.14610000000000001</v>
      </c>
      <c r="R15" s="7">
        <v>8.5139999999999993E-2</v>
      </c>
      <c r="S15" s="7">
        <v>7.1900000000000006E-2</v>
      </c>
      <c r="T15" s="7">
        <v>4.8500000000000001E-2</v>
      </c>
    </row>
    <row r="16" spans="3:38" x14ac:dyDescent="0.25">
      <c r="C16" s="1">
        <v>80601000</v>
      </c>
      <c r="D16" s="1" t="s">
        <v>52</v>
      </c>
      <c r="E16" s="1" t="s">
        <v>42</v>
      </c>
      <c r="F16" s="1">
        <v>2020</v>
      </c>
      <c r="G16" s="7">
        <v>7.2139999999999996E-2</v>
      </c>
      <c r="H16" s="7">
        <v>8.6360000000000006E-2</v>
      </c>
      <c r="I16" s="7">
        <v>8.2460000000000006E-2</v>
      </c>
      <c r="J16" s="7">
        <v>5.8470000000000001E-2</v>
      </c>
      <c r="K16" s="7">
        <v>6.5250000000000002E-2</v>
      </c>
      <c r="L16" s="7">
        <v>5.7099999999999998E-2</v>
      </c>
      <c r="M16" s="7">
        <v>8.0140000000000003E-2</v>
      </c>
      <c r="N16" s="7">
        <v>7.0860000000000006E-2</v>
      </c>
      <c r="O16" s="7">
        <v>5.8900000000000001E-2</v>
      </c>
      <c r="P16" s="7">
        <v>5.8779999999999999E-2</v>
      </c>
      <c r="Q16" s="7">
        <v>0.1333</v>
      </c>
      <c r="R16" s="7">
        <v>7.9000000000000001E-2</v>
      </c>
      <c r="S16" s="7">
        <v>6.1650000000000003E-2</v>
      </c>
      <c r="T16" s="7">
        <v>3.5639999999999998E-2</v>
      </c>
    </row>
    <row r="17" spans="3:22" x14ac:dyDescent="0.25">
      <c r="C17" s="1">
        <v>38701000</v>
      </c>
      <c r="D17" s="1" t="s">
        <v>67</v>
      </c>
      <c r="E17" s="1" t="s">
        <v>41</v>
      </c>
      <c r="F17" s="1">
        <v>2023</v>
      </c>
      <c r="G17" s="7">
        <v>4.2900000000000001E-2</v>
      </c>
      <c r="H17" s="7">
        <v>5.9499999999999997E-2</v>
      </c>
      <c r="I17" s="7">
        <v>5.475E-2</v>
      </c>
      <c r="J17" s="7">
        <v>4.8550000000000003E-2</v>
      </c>
      <c r="K17" s="7">
        <v>4.48E-2</v>
      </c>
      <c r="L17" s="7">
        <v>4.9930000000000002E-2</v>
      </c>
      <c r="M17" s="7">
        <v>7.6899999999999996E-2</v>
      </c>
      <c r="N17" s="7">
        <v>9.2039999999999997E-2</v>
      </c>
      <c r="O17" s="7">
        <v>8.1799999999999998E-2</v>
      </c>
      <c r="P17" s="7">
        <v>7.6100000000000001E-2</v>
      </c>
      <c r="Q17" s="7">
        <v>0.12427000000000001</v>
      </c>
      <c r="R17" s="7">
        <v>7.0400000000000004E-2</v>
      </c>
      <c r="S17" s="7">
        <v>9.0700000000000003E-2</v>
      </c>
      <c r="T17" s="7">
        <v>8.7340000000000001E-2</v>
      </c>
    </row>
    <row r="18" spans="3:22" x14ac:dyDescent="0.25">
      <c r="C18" s="1">
        <v>38701000</v>
      </c>
      <c r="D18" s="1" t="s">
        <v>67</v>
      </c>
      <c r="E18" s="1" t="s">
        <v>42</v>
      </c>
      <c r="F18" s="1">
        <v>2023</v>
      </c>
      <c r="G18" s="7">
        <v>5.4960000000000002E-2</v>
      </c>
      <c r="H18" s="7">
        <v>7.3400000000000007E-2</v>
      </c>
      <c r="I18" s="7">
        <v>6.744E-2</v>
      </c>
      <c r="J18" s="7">
        <v>6.1460000000000001E-2</v>
      </c>
      <c r="K18" s="7">
        <v>4.82E-2</v>
      </c>
      <c r="L18" s="7">
        <v>5.2060000000000002E-2</v>
      </c>
      <c r="M18" s="7">
        <v>7.9200000000000007E-2</v>
      </c>
      <c r="N18" s="7">
        <v>9.7000000000000003E-2</v>
      </c>
      <c r="O18" s="7">
        <v>8.4839999999999999E-2</v>
      </c>
      <c r="P18" s="7">
        <v>7.6100000000000001E-2</v>
      </c>
      <c r="Q18" s="7">
        <v>0.11269999999999999</v>
      </c>
      <c r="R18" s="7">
        <v>6.1600000000000002E-2</v>
      </c>
      <c r="S18" s="7">
        <v>7.1529999999999996E-2</v>
      </c>
      <c r="T18" s="7">
        <v>5.9630000000000002E-2</v>
      </c>
    </row>
    <row r="21" spans="3:22" x14ac:dyDescent="0.25">
      <c r="D21" s="3" t="s">
        <v>43</v>
      </c>
      <c r="E21" s="1" t="s">
        <v>41</v>
      </c>
      <c r="F21" s="1">
        <v>0</v>
      </c>
      <c r="G21" s="7">
        <f>AVERAGE(G13,G15)</f>
        <v>6.4700000000000008E-2</v>
      </c>
      <c r="H21" s="7">
        <f>AVERAGE(H13,H15)</f>
        <v>7.6755000000000004E-2</v>
      </c>
      <c r="I21" s="7">
        <f>AVERAGE(I13,I15)</f>
        <v>7.2770000000000001E-2</v>
      </c>
      <c r="J21" s="7">
        <f>AVERAGE(J13,J15)</f>
        <v>5.1635E-2</v>
      </c>
      <c r="K21" s="7">
        <f>AVERAGE(K13,K15)</f>
        <v>5.3030000000000001E-2</v>
      </c>
      <c r="L21" s="7">
        <f>AVERAGE(L13,L15)</f>
        <v>4.3840000000000004E-2</v>
      </c>
      <c r="M21" s="7">
        <f>AVERAGE(M13,M15)</f>
        <v>7.1330000000000005E-2</v>
      </c>
      <c r="N21" s="7">
        <f>AVERAGE(N13,N15)</f>
        <v>6.6484999999999989E-2</v>
      </c>
      <c r="O21" s="7">
        <f>AVERAGE(O13,O15)</f>
        <v>6.4129999999999993E-2</v>
      </c>
      <c r="P21" s="7">
        <f>AVERAGE(P13,P15)</f>
        <v>6.0264999999999999E-2</v>
      </c>
      <c r="Q21" s="7">
        <f>AVERAGE(Q13,Q15)</f>
        <v>0.14635000000000001</v>
      </c>
      <c r="R21" s="7">
        <f>AVERAGE(R13,R15)</f>
        <v>8.7889999999999996E-2</v>
      </c>
      <c r="S21" s="7">
        <f>AVERAGE(S13,S15)</f>
        <v>7.9699999999999993E-2</v>
      </c>
      <c r="T21" s="7">
        <f>AVERAGE(T13,T15)</f>
        <v>6.1100000000000002E-2</v>
      </c>
    </row>
    <row r="22" spans="3:22" x14ac:dyDescent="0.25">
      <c r="D22" s="3" t="s">
        <v>43</v>
      </c>
      <c r="E22" s="1" t="s">
        <v>42</v>
      </c>
      <c r="F22" s="1">
        <v>0</v>
      </c>
      <c r="G22" s="7">
        <f>AVERAGE(G14,G16)</f>
        <v>6.7019999999999996E-2</v>
      </c>
      <c r="H22" s="7">
        <f>AVERAGE(H14,H16)</f>
        <v>7.9080000000000011E-2</v>
      </c>
      <c r="I22" s="7">
        <f>AVERAGE(I14,I16)</f>
        <v>7.578E-2</v>
      </c>
      <c r="J22" s="7">
        <f>AVERAGE(J14,J16)</f>
        <v>5.4855000000000001E-2</v>
      </c>
      <c r="K22" s="7">
        <f>AVERAGE(K14,K16)</f>
        <v>5.4855000000000001E-2</v>
      </c>
      <c r="L22" s="7">
        <f>AVERAGE(L14,L16)</f>
        <v>6.8769999999999998E-2</v>
      </c>
      <c r="M22" s="7">
        <f>AVERAGE(M14,M16)</f>
        <v>8.702E-2</v>
      </c>
      <c r="N22" s="7">
        <f>AVERAGE(N14,N16)</f>
        <v>7.2995000000000004E-2</v>
      </c>
      <c r="O22" s="7">
        <f>AVERAGE(O14,O16)</f>
        <v>6.1249999999999999E-2</v>
      </c>
      <c r="P22" s="7">
        <f>AVERAGE(P14,P16)</f>
        <v>5.9909999999999998E-2</v>
      </c>
      <c r="Q22" s="7">
        <f>AVERAGE(Q14,Q16)</f>
        <v>0.13055</v>
      </c>
      <c r="R22" s="7">
        <f>AVERAGE(R14,R16)</f>
        <v>7.7984999999999999E-2</v>
      </c>
      <c r="S22" s="7">
        <f>AVERAGE(S14,S16)</f>
        <v>6.7275000000000001E-2</v>
      </c>
      <c r="T22" s="7">
        <f>AVERAGE(T14,T16)</f>
        <v>4.274E-2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D30" s="1" t="s">
        <v>51</v>
      </c>
      <c r="E30" s="1">
        <v>2015</v>
      </c>
      <c r="F30" s="1">
        <v>-508</v>
      </c>
      <c r="G30" s="1">
        <v>89673</v>
      </c>
      <c r="H30" s="1">
        <v>0.17097677115742749</v>
      </c>
      <c r="I30" s="1">
        <v>20274.726180000001</v>
      </c>
      <c r="J30" s="1">
        <v>0.63144982324668508</v>
      </c>
      <c r="K30" s="1">
        <v>1.8846252495176911E-2</v>
      </c>
      <c r="L30" s="1">
        <v>23.73828289719313</v>
      </c>
      <c r="M30" s="1">
        <v>25.6</v>
      </c>
      <c r="N30" s="1">
        <v>5.8769083224604586E-3</v>
      </c>
      <c r="O30" s="1">
        <v>2.9663332329686628E-3</v>
      </c>
      <c r="P30" s="1">
        <v>8.227671651444687E-3</v>
      </c>
      <c r="Q30" s="1">
        <v>1.0814961025057701</v>
      </c>
      <c r="R30" s="1">
        <v>0.67026351298607134</v>
      </c>
      <c r="S30" s="1">
        <v>25.881326426014489</v>
      </c>
      <c r="T30" s="1">
        <v>4.9067166259632105E-4</v>
      </c>
      <c r="U30" s="1">
        <v>5.6929064489868737E-2</v>
      </c>
      <c r="V30" s="1">
        <v>119.345016326319</v>
      </c>
    </row>
    <row r="31" spans="3:22" x14ac:dyDescent="0.25">
      <c r="D31" s="1" t="s">
        <v>51</v>
      </c>
      <c r="E31" s="1">
        <v>2016</v>
      </c>
      <c r="F31" s="1">
        <v>-583</v>
      </c>
      <c r="G31" s="1">
        <v>88968</v>
      </c>
      <c r="H31" s="1">
        <v>0.1689259059437101</v>
      </c>
      <c r="I31" s="1">
        <v>21016.71081</v>
      </c>
      <c r="J31" s="1">
        <v>0.63645580433414262</v>
      </c>
      <c r="K31" s="1">
        <v>1.899559392140994E-2</v>
      </c>
      <c r="L31" s="1">
        <v>23.527577473473599</v>
      </c>
      <c r="M31" s="1">
        <v>26.6</v>
      </c>
      <c r="N31" s="1">
        <v>5.9234781044869714E-3</v>
      </c>
      <c r="O31" s="1">
        <v>3.0572790216706999E-3</v>
      </c>
      <c r="P31" s="1">
        <v>8.4412372988040517E-3</v>
      </c>
      <c r="Q31" s="1">
        <v>1.082479093606689</v>
      </c>
      <c r="R31" s="1">
        <v>0.61311033180469354</v>
      </c>
      <c r="S31" s="1">
        <v>24.770910734196551</v>
      </c>
      <c r="T31" s="1">
        <v>4.9455984174084965E-4</v>
      </c>
      <c r="U31" s="1">
        <v>5.7874741480082717E-2</v>
      </c>
      <c r="V31" s="1">
        <v>143.61354485994971</v>
      </c>
    </row>
    <row r="32" spans="3:22" x14ac:dyDescent="0.25">
      <c r="D32" s="1" t="s">
        <v>51</v>
      </c>
      <c r="E32" s="1">
        <v>2017</v>
      </c>
      <c r="F32" s="1">
        <v>-507</v>
      </c>
      <c r="G32" s="1">
        <v>88092</v>
      </c>
      <c r="H32" s="1">
        <v>0.1657471734096172</v>
      </c>
      <c r="I32" s="1">
        <v>22275.830239999999</v>
      </c>
      <c r="J32" s="1">
        <v>0.67765063796939562</v>
      </c>
      <c r="K32" s="1">
        <v>1.9740725605049251E-2</v>
      </c>
      <c r="L32" s="1">
        <v>26.707001895631841</v>
      </c>
      <c r="M32" s="1">
        <v>27.4</v>
      </c>
      <c r="N32" s="1">
        <v>5.9823820551241514E-3</v>
      </c>
      <c r="O32" s="1">
        <v>3.0536257548926002E-3</v>
      </c>
      <c r="P32" s="1">
        <v>8.7851337238341615E-3</v>
      </c>
      <c r="Q32" s="1">
        <v>1.0234073468646401</v>
      </c>
      <c r="R32" s="1">
        <v>0.61994051673250683</v>
      </c>
      <c r="S32" s="1">
        <v>21.178866225082849</v>
      </c>
      <c r="T32" s="1">
        <v>4.9947781864414359E-4</v>
      </c>
      <c r="U32" s="1">
        <v>5.87113472278981E-2</v>
      </c>
      <c r="V32" s="1">
        <v>142.04406721007581</v>
      </c>
    </row>
    <row r="33" spans="3:22" x14ac:dyDescent="0.25">
      <c r="D33" s="1" t="s">
        <v>51</v>
      </c>
      <c r="E33" s="1">
        <v>2018</v>
      </c>
      <c r="F33" s="1">
        <v>-711</v>
      </c>
      <c r="G33" s="1">
        <v>87282</v>
      </c>
      <c r="H33" s="1">
        <v>0.16122453655965721</v>
      </c>
      <c r="I33" s="1">
        <v>23989.908439999999</v>
      </c>
      <c r="J33" s="1">
        <v>0.68737654957494088</v>
      </c>
      <c r="K33" s="1">
        <v>1.875529891615681E-2</v>
      </c>
      <c r="L33" s="1">
        <v>29.351305275772781</v>
      </c>
      <c r="M33" s="1">
        <v>28.1</v>
      </c>
      <c r="N33" s="1">
        <v>6.3586993881899652E-3</v>
      </c>
      <c r="O33" s="1">
        <v>3.0819642079695569E-3</v>
      </c>
      <c r="P33" s="1">
        <v>9.3810865928828282E-3</v>
      </c>
      <c r="Q33" s="1">
        <v>0.98409752297151609</v>
      </c>
      <c r="R33" s="1">
        <v>0.71611913109232095</v>
      </c>
      <c r="S33" s="1">
        <v>20.416691414037231</v>
      </c>
      <c r="T33" s="1">
        <v>5.0411310464929633E-4</v>
      </c>
      <c r="U33" s="1">
        <v>5.925620402832199E-2</v>
      </c>
      <c r="V33" s="1">
        <v>145.038276238858</v>
      </c>
    </row>
    <row r="34" spans="3:22" x14ac:dyDescent="0.25">
      <c r="C34" s="3" t="s">
        <v>50</v>
      </c>
      <c r="D34" s="3" t="s">
        <v>51</v>
      </c>
      <c r="E34" s="3">
        <v>2020</v>
      </c>
      <c r="F34" s="1">
        <v>-151.99999999999989</v>
      </c>
      <c r="G34" s="1">
        <v>85939</v>
      </c>
      <c r="H34" s="1">
        <v>0.15749543280699099</v>
      </c>
      <c r="I34" s="1">
        <v>24720.091919999999</v>
      </c>
      <c r="J34" s="1">
        <v>0.81039690943576237</v>
      </c>
      <c r="K34" s="1">
        <v>1.8396769801836171E-2</v>
      </c>
      <c r="L34" s="1">
        <v>32.194688077822633</v>
      </c>
      <c r="M34" s="1">
        <v>28.7</v>
      </c>
      <c r="N34" s="1">
        <v>6.539522219248496E-3</v>
      </c>
      <c r="O34" s="1">
        <v>2.5715914776760149E-3</v>
      </c>
      <c r="P34" s="1">
        <v>1.0555161219004169E-2</v>
      </c>
      <c r="Q34" s="1">
        <v>1.1495013905211819</v>
      </c>
      <c r="R34" s="1">
        <v>0.66520904362396571</v>
      </c>
      <c r="S34" s="1">
        <v>22.581482595794672</v>
      </c>
      <c r="T34" s="1">
        <v>7.4471427407812321E-4</v>
      </c>
      <c r="U34" s="1">
        <v>6.0112405310743661E-2</v>
      </c>
      <c r="V34" s="1">
        <v>153.74505778284589</v>
      </c>
    </row>
    <row r="37" spans="3:22" x14ac:dyDescent="0.25">
      <c r="C37" s="3" t="s">
        <v>19</v>
      </c>
      <c r="D37" s="3" t="s">
        <v>17</v>
      </c>
      <c r="E37" s="3" t="s">
        <v>18</v>
      </c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14" t="s">
        <v>50</v>
      </c>
      <c r="D38" s="1" t="s">
        <v>52</v>
      </c>
      <c r="E38" s="1">
        <v>2015</v>
      </c>
      <c r="F38" s="1">
        <v>-163</v>
      </c>
      <c r="G38" s="1">
        <v>44795</v>
      </c>
      <c r="H38" s="1">
        <v>0.1195669159504409</v>
      </c>
      <c r="I38" s="1">
        <v>19632.524519999999</v>
      </c>
      <c r="J38" s="1">
        <v>0.26123004799642802</v>
      </c>
      <c r="K38" s="1">
        <v>3.0717714030583751E-2</v>
      </c>
      <c r="L38" s="1">
        <v>6.8428243203482468</v>
      </c>
      <c r="M38" s="1">
        <v>25.4</v>
      </c>
      <c r="N38" s="1">
        <v>3.415559772295994E-3</v>
      </c>
      <c r="O38" s="1">
        <v>2.2993637682777002E-3</v>
      </c>
      <c r="P38" s="1">
        <v>1.320683111954458E-2</v>
      </c>
      <c r="Q38" s="1">
        <v>3.216117870298024</v>
      </c>
      <c r="R38" s="1">
        <v>0.54021386315436981</v>
      </c>
      <c r="S38" s="1">
        <v>65.877446219444096</v>
      </c>
      <c r="T38" s="1">
        <v>1.5626744056256249E-3</v>
      </c>
      <c r="U38" s="1">
        <v>4.6790936488447371E-2</v>
      </c>
      <c r="V38" s="1">
        <v>36.086993072441103</v>
      </c>
    </row>
    <row r="39" spans="3:22" x14ac:dyDescent="0.25">
      <c r="C39" s="14" t="s">
        <v>50</v>
      </c>
      <c r="D39" s="1" t="s">
        <v>52</v>
      </c>
      <c r="E39" s="1">
        <v>2016</v>
      </c>
      <c r="F39" s="1">
        <v>-100</v>
      </c>
      <c r="G39" s="1">
        <v>44888</v>
      </c>
      <c r="H39" s="1">
        <v>0.1251559436820531</v>
      </c>
      <c r="I39" s="1">
        <v>18340.544890000001</v>
      </c>
      <c r="J39" s="1">
        <v>0.37225984672963802</v>
      </c>
      <c r="K39" s="1">
        <v>3.412938870076633E-2</v>
      </c>
      <c r="L39" s="1">
        <v>8.4181796671716178</v>
      </c>
      <c r="M39" s="1">
        <v>27.3</v>
      </c>
      <c r="N39" s="1">
        <v>3.2970949919800181E-3</v>
      </c>
      <c r="O39" s="1">
        <v>2.31687756193191E-3</v>
      </c>
      <c r="P39" s="1">
        <v>1.3460167528069861E-2</v>
      </c>
      <c r="Q39" s="1">
        <v>3.237123507396185</v>
      </c>
      <c r="R39" s="1">
        <v>0.44668731063981459</v>
      </c>
      <c r="S39" s="1">
        <v>65.029295230351053</v>
      </c>
      <c r="T39" s="1">
        <v>1.559436820531096E-3</v>
      </c>
      <c r="U39" s="1">
        <v>4.7696489039386912E-2</v>
      </c>
      <c r="V39" s="1">
        <v>36.327307061575482</v>
      </c>
    </row>
    <row r="40" spans="3:22" x14ac:dyDescent="0.25">
      <c r="C40" s="14" t="s">
        <v>50</v>
      </c>
      <c r="D40" s="1" t="s">
        <v>52</v>
      </c>
      <c r="E40" s="1">
        <v>2017</v>
      </c>
      <c r="F40" s="1">
        <v>-179</v>
      </c>
      <c r="G40" s="1">
        <v>44962</v>
      </c>
      <c r="H40" s="1">
        <v>0.1264401049775366</v>
      </c>
      <c r="I40" s="1">
        <v>19591.68519</v>
      </c>
      <c r="J40" s="1">
        <v>0.37287042391352693</v>
      </c>
      <c r="K40" s="1">
        <v>3.0603620835372079E-2</v>
      </c>
      <c r="L40" s="1">
        <v>22.083162368444469</v>
      </c>
      <c r="M40" s="1">
        <v>28.1</v>
      </c>
      <c r="N40" s="1">
        <v>3.6475245763088601E-3</v>
      </c>
      <c r="O40" s="1">
        <v>2.3130643654641599E-3</v>
      </c>
      <c r="P40" s="1">
        <v>1.3724923268537871E-2</v>
      </c>
      <c r="Q40" s="1">
        <v>3.2863529202437611</v>
      </c>
      <c r="R40" s="1">
        <v>0.48064810284240023</v>
      </c>
      <c r="S40" s="1">
        <v>62.958639059650331</v>
      </c>
      <c r="T40" s="1">
        <v>1.5568702459854949E-3</v>
      </c>
      <c r="U40" s="1">
        <v>4.7617988523642192E-2</v>
      </c>
      <c r="V40" s="1">
        <v>38.445424051198778</v>
      </c>
    </row>
    <row r="41" spans="3:22" x14ac:dyDescent="0.25">
      <c r="C41" s="14" t="s">
        <v>50</v>
      </c>
      <c r="D41" s="1" t="s">
        <v>52</v>
      </c>
      <c r="E41" s="1">
        <v>2018</v>
      </c>
      <c r="F41" s="1">
        <v>-56.99999999999995</v>
      </c>
      <c r="G41" s="1">
        <v>44933.999999999993</v>
      </c>
      <c r="H41" s="1">
        <v>0.1135665642942983</v>
      </c>
      <c r="I41" s="1">
        <v>20641.733639999999</v>
      </c>
      <c r="J41" s="1">
        <v>0.37868206703164631</v>
      </c>
      <c r="K41" s="1">
        <v>3.4984644144745607E-2</v>
      </c>
      <c r="L41" s="1">
        <v>23.389734217296478</v>
      </c>
      <c r="M41" s="1">
        <v>28.8</v>
      </c>
      <c r="N41" s="1">
        <v>3.7165620688120122E-3</v>
      </c>
      <c r="O41" s="1">
        <v>2.2699959941247069E-3</v>
      </c>
      <c r="P41" s="1">
        <v>1.374237770952952E-2</v>
      </c>
      <c r="Q41" s="1">
        <v>2.790626251836025</v>
      </c>
      <c r="R41" s="1">
        <v>0.49644456313704521</v>
      </c>
      <c r="S41" s="1">
        <v>59.326706022165851</v>
      </c>
      <c r="T41" s="1">
        <v>1.491075800062311E-3</v>
      </c>
      <c r="U41" s="1">
        <v>4.775893532736903E-2</v>
      </c>
      <c r="V41" s="1">
        <v>34.524197758490182</v>
      </c>
    </row>
    <row r="42" spans="3:22" x14ac:dyDescent="0.25">
      <c r="C42" s="3" t="s">
        <v>50</v>
      </c>
      <c r="D42" s="3" t="s">
        <v>52</v>
      </c>
      <c r="E42" s="3">
        <v>2020</v>
      </c>
      <c r="F42" s="1">
        <v>-449.99999999999989</v>
      </c>
      <c r="G42" s="1">
        <v>44386</v>
      </c>
      <c r="H42" s="1">
        <v>0.11616275402153831</v>
      </c>
      <c r="I42" s="1">
        <v>21819.183840000002</v>
      </c>
      <c r="J42" s="1">
        <v>0.43312530978236369</v>
      </c>
      <c r="K42" s="1">
        <v>3.4515387734871332E-2</v>
      </c>
      <c r="L42" s="1">
        <v>23.330135132699489</v>
      </c>
      <c r="M42" s="1">
        <v>29.9</v>
      </c>
      <c r="N42" s="1">
        <v>3.807506871536046E-3</v>
      </c>
      <c r="O42" s="1">
        <v>2.343081151714495E-3</v>
      </c>
      <c r="P42" s="1">
        <v>1.4168882079935099E-2</v>
      </c>
      <c r="Q42" s="1">
        <v>2.863042400756993</v>
      </c>
      <c r="R42" s="1">
        <v>0.49934596494390132</v>
      </c>
      <c r="S42" s="1">
        <v>56.510477592033467</v>
      </c>
      <c r="T42" s="1">
        <v>1.622133105033115E-3</v>
      </c>
      <c r="U42" s="1">
        <v>4.9587707835804067E-2</v>
      </c>
      <c r="V42" s="1">
        <v>33.696300743477607</v>
      </c>
    </row>
  </sheetData>
  <conditionalFormatting sqref="I30:I3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8:I4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L4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Q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R4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8:S4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8:V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T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T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T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T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T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52"/>
  <sheetViews>
    <sheetView zoomScaleNormal="100" workbookViewId="0">
      <selection activeCell="D17" sqref="D17"/>
    </sheetView>
  </sheetViews>
  <sheetFormatPr defaultRowHeight="15" x14ac:dyDescent="0.25"/>
  <cols>
    <col min="3" max="3" width="18.570312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64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64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4" spans="3:21" x14ac:dyDescent="0.25">
      <c r="C14" s="11" t="s">
        <v>44</v>
      </c>
      <c r="D14" s="1">
        <v>56613000</v>
      </c>
      <c r="E14" s="1" t="s">
        <v>45</v>
      </c>
      <c r="F14" s="1" t="s">
        <v>41</v>
      </c>
      <c r="G14" s="1">
        <v>2019</v>
      </c>
      <c r="H14" s="7">
        <v>5.5329999999999997E-2</v>
      </c>
      <c r="I14" s="7">
        <v>5.8099999999999999E-2</v>
      </c>
      <c r="J14" s="7">
        <v>5.4960000000000002E-2</v>
      </c>
      <c r="K14" s="7">
        <v>4.3099999999999999E-2</v>
      </c>
      <c r="L14" s="7">
        <v>4.0250000000000001E-2</v>
      </c>
      <c r="M14" s="7">
        <v>5.5660000000000001E-2</v>
      </c>
      <c r="N14" s="7">
        <v>8.2500000000000004E-2</v>
      </c>
      <c r="O14" s="7">
        <v>7.7200000000000005E-2</v>
      </c>
      <c r="P14" s="7">
        <v>7.0739999999999997E-2</v>
      </c>
      <c r="Q14" s="7">
        <v>6.4449999999999993E-2</v>
      </c>
      <c r="R14" s="7">
        <v>0.14199999999999999</v>
      </c>
      <c r="S14" s="7">
        <v>8.8200000000000001E-2</v>
      </c>
      <c r="T14" s="7">
        <v>9.1899999999999996E-2</v>
      </c>
      <c r="U14" s="7">
        <v>7.5560000000000002E-2</v>
      </c>
    </row>
    <row r="15" spans="3:21" x14ac:dyDescent="0.25">
      <c r="C15" s="1" t="s">
        <v>44</v>
      </c>
      <c r="D15" s="1">
        <v>56613000</v>
      </c>
      <c r="E15" s="1" t="s">
        <v>45</v>
      </c>
      <c r="F15" s="1" t="s">
        <v>42</v>
      </c>
      <c r="G15" s="1">
        <v>2019</v>
      </c>
      <c r="H15" s="7">
        <v>6.1199999999999997E-2</v>
      </c>
      <c r="I15" s="7">
        <v>6.7299999999999999E-2</v>
      </c>
      <c r="J15" s="7">
        <v>5.91E-2</v>
      </c>
      <c r="K15" s="7">
        <v>4.938E-2</v>
      </c>
      <c r="L15" s="7">
        <v>4.2500000000000003E-2</v>
      </c>
      <c r="M15" s="7">
        <v>6.0729999999999999E-2</v>
      </c>
      <c r="N15" s="7">
        <v>9.0149999999999994E-2</v>
      </c>
      <c r="O15" s="7">
        <v>8.5099999999999995E-2</v>
      </c>
      <c r="P15" s="7">
        <v>7.5600000000000001E-2</v>
      </c>
      <c r="Q15" s="7">
        <v>6.5799999999999997E-2</v>
      </c>
      <c r="R15" s="7">
        <v>0.12989999999999999</v>
      </c>
      <c r="S15" s="7">
        <v>8.1900000000000001E-2</v>
      </c>
      <c r="T15" s="7">
        <v>7.4160000000000004E-2</v>
      </c>
      <c r="U15" s="7">
        <v>5.7099999999999998E-2</v>
      </c>
    </row>
    <row r="16" spans="3:21" x14ac:dyDescent="0.25">
      <c r="C16" s="1" t="s">
        <v>44</v>
      </c>
      <c r="D16" s="1">
        <v>63637000</v>
      </c>
      <c r="E16" s="1" t="s">
        <v>49</v>
      </c>
      <c r="F16" s="1" t="s">
        <v>41</v>
      </c>
      <c r="G16" s="1">
        <v>2013</v>
      </c>
      <c r="H16" s="7">
        <v>6.1199999999999997E-2</v>
      </c>
      <c r="I16" s="7">
        <v>5.79E-2</v>
      </c>
      <c r="J16" s="7">
        <v>5.1180000000000003E-2</v>
      </c>
      <c r="K16" s="7">
        <v>5.246E-2</v>
      </c>
      <c r="L16" s="7">
        <v>5.9229999999999998E-2</v>
      </c>
      <c r="M16" s="7">
        <v>7.6300000000000007E-2</v>
      </c>
      <c r="N16" s="7">
        <v>7.4770000000000003E-2</v>
      </c>
      <c r="O16" s="7">
        <v>7.1499999999999994E-2</v>
      </c>
      <c r="P16" s="7">
        <v>6.6799999999999998E-2</v>
      </c>
      <c r="Q16" s="7">
        <v>7.4499999999999997E-2</v>
      </c>
      <c r="R16" s="7">
        <v>0.16220000000000001</v>
      </c>
      <c r="S16" s="7">
        <v>8.6599999999999996E-2</v>
      </c>
      <c r="T16" s="7">
        <v>6.6830000000000001E-2</v>
      </c>
      <c r="U16" s="7">
        <v>3.85E-2</v>
      </c>
    </row>
    <row r="17" spans="3:21" x14ac:dyDescent="0.25">
      <c r="C17" s="1" t="s">
        <v>44</v>
      </c>
      <c r="D17" s="1">
        <v>63637000</v>
      </c>
      <c r="E17" s="1" t="s">
        <v>49</v>
      </c>
      <c r="F17" s="1" t="s">
        <v>42</v>
      </c>
      <c r="G17" s="1">
        <v>2013</v>
      </c>
      <c r="H17" s="7">
        <v>5.79E-2</v>
      </c>
      <c r="I17" s="7">
        <v>5.5629999999999999E-2</v>
      </c>
      <c r="J17" s="7">
        <v>5.1639999999999998E-2</v>
      </c>
      <c r="K17" s="7">
        <v>5.2519999999999997E-2</v>
      </c>
      <c r="L17" s="7">
        <v>5.8930000000000003E-2</v>
      </c>
      <c r="M17" s="7">
        <v>9.2700000000000005E-2</v>
      </c>
      <c r="N17" s="7">
        <v>9.2100000000000001E-2</v>
      </c>
      <c r="O17" s="7">
        <v>8.1600000000000006E-2</v>
      </c>
      <c r="P17" s="7">
        <v>7.4899999999999994E-2</v>
      </c>
      <c r="Q17" s="7">
        <v>7.46E-2</v>
      </c>
      <c r="R17" s="7">
        <v>0.14929999999999999</v>
      </c>
      <c r="S17" s="7">
        <v>7.886E-2</v>
      </c>
      <c r="T17" s="7">
        <v>5.466E-2</v>
      </c>
      <c r="U17" s="7">
        <v>2.4639999999999999E-2</v>
      </c>
    </row>
    <row r="18" spans="3:21" x14ac:dyDescent="0.25">
      <c r="C18" s="1" t="s">
        <v>44</v>
      </c>
      <c r="D18" s="1">
        <v>75633000</v>
      </c>
      <c r="E18" s="1" t="s">
        <v>54</v>
      </c>
      <c r="F18" s="1" t="s">
        <v>41</v>
      </c>
      <c r="G18" s="1" t="s">
        <v>55</v>
      </c>
      <c r="H18" s="7">
        <v>0.05</v>
      </c>
      <c r="I18" s="7">
        <v>7.5740000000000002E-2</v>
      </c>
      <c r="J18" s="7">
        <v>7.3550000000000004E-2</v>
      </c>
      <c r="K18" s="7">
        <v>5.6270000000000001E-2</v>
      </c>
      <c r="L18" s="7">
        <v>4.5870000000000001E-2</v>
      </c>
      <c r="M18" s="7">
        <v>4.0370000000000003E-2</v>
      </c>
      <c r="N18" s="7">
        <v>6.3350000000000004E-2</v>
      </c>
      <c r="O18" s="7">
        <v>8.2400000000000001E-2</v>
      </c>
      <c r="P18" s="7">
        <v>8.3000000000000004E-2</v>
      </c>
      <c r="Q18" s="7">
        <v>7.7499999999999999E-2</v>
      </c>
      <c r="R18" s="7">
        <v>0.11285000000000001</v>
      </c>
      <c r="S18" s="7">
        <v>6.2560000000000004E-2</v>
      </c>
      <c r="T18" s="7">
        <v>9.1399999999999995E-2</v>
      </c>
      <c r="U18" s="7">
        <v>8.5199999999999998E-2</v>
      </c>
    </row>
    <row r="19" spans="3:21" x14ac:dyDescent="0.25">
      <c r="C19" s="1" t="s">
        <v>44</v>
      </c>
      <c r="D19" s="1">
        <v>75633000</v>
      </c>
      <c r="E19" s="1" t="s">
        <v>54</v>
      </c>
      <c r="F19" s="1" t="s">
        <v>42</v>
      </c>
      <c r="G19" s="1" t="s">
        <v>55</v>
      </c>
      <c r="H19" s="7">
        <v>6.25E-2</v>
      </c>
      <c r="I19" s="7">
        <v>9.3799999999999994E-2</v>
      </c>
      <c r="J19" s="7">
        <v>9.1800000000000007E-2</v>
      </c>
      <c r="K19" s="7">
        <v>6.0299999999999999E-2</v>
      </c>
      <c r="L19" s="7">
        <v>2.7019999999999999E-2</v>
      </c>
      <c r="M19" s="7">
        <v>3.8100000000000002E-2</v>
      </c>
      <c r="N19" s="7">
        <v>8.1799999999999998E-2</v>
      </c>
      <c r="O19" s="7">
        <v>9.0639999999999998E-2</v>
      </c>
      <c r="P19" s="7">
        <v>7.4899999999999994E-2</v>
      </c>
      <c r="Q19" s="7">
        <v>7.3700000000000002E-2</v>
      </c>
      <c r="R19" s="7">
        <v>0.1051</v>
      </c>
      <c r="S19" s="7">
        <v>5.6730000000000003E-2</v>
      </c>
      <c r="T19" s="7">
        <v>7.5999999999999998E-2</v>
      </c>
      <c r="U19" s="7">
        <v>6.7599999999999993E-2</v>
      </c>
    </row>
    <row r="20" spans="3:21" x14ac:dyDescent="0.25">
      <c r="C20" s="1" t="s">
        <v>44</v>
      </c>
      <c r="D20" s="1">
        <v>28656000</v>
      </c>
      <c r="E20" s="1" t="s">
        <v>57</v>
      </c>
      <c r="F20" s="1" t="s">
        <v>41</v>
      </c>
      <c r="G20" s="1">
        <v>2013</v>
      </c>
      <c r="H20" s="7">
        <v>5.7070000000000003E-2</v>
      </c>
      <c r="I20" s="7">
        <v>5.0479999999999997E-2</v>
      </c>
      <c r="J20" s="7">
        <v>4.19E-2</v>
      </c>
      <c r="K20" s="7">
        <v>3.9669999999999997E-2</v>
      </c>
      <c r="L20" s="7">
        <v>4.7359999999999999E-2</v>
      </c>
      <c r="M20" s="7">
        <v>8.0699999999999994E-2</v>
      </c>
      <c r="N20" s="7">
        <v>7.6600000000000001E-2</v>
      </c>
      <c r="O20" s="7">
        <v>7.1999999999999995E-2</v>
      </c>
      <c r="P20" s="7">
        <v>6.2230000000000001E-2</v>
      </c>
      <c r="Q20" s="7">
        <v>7.8600000000000003E-2</v>
      </c>
      <c r="R20" s="7">
        <v>0.18140000000000001</v>
      </c>
      <c r="S20" s="7">
        <v>9.4600000000000004E-2</v>
      </c>
      <c r="T20" s="7">
        <v>8.0699999999999994E-2</v>
      </c>
      <c r="U20" s="7">
        <v>3.6799999999999999E-2</v>
      </c>
    </row>
    <row r="21" spans="3:21" x14ac:dyDescent="0.25">
      <c r="C21" s="1" t="s">
        <v>44</v>
      </c>
      <c r="D21" s="1">
        <v>28656000</v>
      </c>
      <c r="E21" s="1" t="s">
        <v>57</v>
      </c>
      <c r="F21" s="1" t="s">
        <v>42</v>
      </c>
      <c r="G21" s="1">
        <v>2013</v>
      </c>
      <c r="H21" s="7">
        <v>6.2260000000000003E-2</v>
      </c>
      <c r="I21" s="7">
        <v>5.3530000000000001E-2</v>
      </c>
      <c r="J21" s="7">
        <v>4.8739999999999999E-2</v>
      </c>
      <c r="K21" s="7">
        <v>4.4159999999999998E-2</v>
      </c>
      <c r="L21" s="7">
        <v>6.4449999999999993E-2</v>
      </c>
      <c r="M21" s="7">
        <v>0.1017</v>
      </c>
      <c r="N21" s="7">
        <v>8.6099999999999996E-2</v>
      </c>
      <c r="O21" s="7">
        <v>7.5259999999999994E-2</v>
      </c>
      <c r="P21" s="7">
        <v>6.4399999999999999E-2</v>
      </c>
      <c r="Q21" s="7">
        <v>6.7599999999999993E-2</v>
      </c>
      <c r="R21" s="7">
        <v>0.1588</v>
      </c>
      <c r="S21" s="7">
        <v>7.9200000000000007E-2</v>
      </c>
      <c r="T21" s="7">
        <v>6.4299999999999996E-2</v>
      </c>
      <c r="U21" s="7">
        <v>2.945E-2</v>
      </c>
    </row>
    <row r="22" spans="3:21" x14ac:dyDescent="0.25">
      <c r="C22" s="1" t="s">
        <v>44</v>
      </c>
      <c r="D22" s="1">
        <v>98701000</v>
      </c>
      <c r="E22" s="1" t="s">
        <v>59</v>
      </c>
      <c r="F22" s="1" t="s">
        <v>41</v>
      </c>
      <c r="G22" s="1">
        <v>2019</v>
      </c>
      <c r="H22" s="7">
        <v>8.3199999999999996E-2</v>
      </c>
      <c r="I22" s="7">
        <v>8.5199999999999998E-2</v>
      </c>
      <c r="J22" s="7">
        <v>6.7500000000000004E-2</v>
      </c>
      <c r="K22" s="7">
        <v>6.7900000000000002E-2</v>
      </c>
      <c r="L22" s="7">
        <v>6.5729999999999997E-2</v>
      </c>
      <c r="M22" s="7">
        <v>0.11176</v>
      </c>
      <c r="N22" s="7">
        <v>0.1137</v>
      </c>
      <c r="O22" s="7">
        <v>8.5999999999999993E-2</v>
      </c>
      <c r="P22" s="7">
        <v>6.9000000000000006E-2</v>
      </c>
      <c r="Q22" s="7">
        <v>5.7979999999999997E-2</v>
      </c>
      <c r="R22" s="7">
        <v>8.5099999999999995E-2</v>
      </c>
      <c r="S22" s="7">
        <v>4.5870000000000001E-2</v>
      </c>
      <c r="T22" s="7">
        <v>3.5369999999999999E-2</v>
      </c>
      <c r="U22" s="7">
        <v>2.5729999999999999E-2</v>
      </c>
    </row>
    <row r="23" spans="3:21" x14ac:dyDescent="0.25">
      <c r="C23" s="1" t="s">
        <v>44</v>
      </c>
      <c r="D23" s="1">
        <v>98701000</v>
      </c>
      <c r="E23" s="1" t="s">
        <v>59</v>
      </c>
      <c r="F23" s="1" t="s">
        <v>42</v>
      </c>
      <c r="G23" s="1">
        <v>2019</v>
      </c>
      <c r="H23" s="7">
        <v>7.2499999999999995E-2</v>
      </c>
      <c r="I23" s="7">
        <v>7.3359999999999995E-2</v>
      </c>
      <c r="J23" s="7">
        <v>5.8799999999999998E-2</v>
      </c>
      <c r="K23" s="7">
        <v>5.9900000000000002E-2</v>
      </c>
      <c r="L23" s="7">
        <v>6.8540000000000004E-2</v>
      </c>
      <c r="M23" s="7">
        <v>0.1115</v>
      </c>
      <c r="N23" s="7">
        <v>0.10376000000000001</v>
      </c>
      <c r="O23" s="7">
        <v>0.08</v>
      </c>
      <c r="P23" s="7">
        <v>6.7799999999999999E-2</v>
      </c>
      <c r="Q23" s="7">
        <v>5.9569999999999998E-2</v>
      </c>
      <c r="R23" s="7">
        <v>9.8699999999999996E-2</v>
      </c>
      <c r="S23" s="7">
        <v>5.6550000000000003E-2</v>
      </c>
      <c r="T23" s="7">
        <v>4.8340000000000001E-2</v>
      </c>
      <c r="U23" s="7">
        <v>4.0620000000000003E-2</v>
      </c>
    </row>
    <row r="24" spans="3:21" x14ac:dyDescent="0.25">
      <c r="C24" s="1" t="s">
        <v>44</v>
      </c>
      <c r="D24" s="1">
        <v>82701000</v>
      </c>
      <c r="E24" s="1" t="s">
        <v>60</v>
      </c>
      <c r="F24" s="1" t="s">
        <v>41</v>
      </c>
      <c r="G24" s="1" t="s">
        <v>47</v>
      </c>
      <c r="H24" s="7">
        <v>4.5469999999999997E-2</v>
      </c>
      <c r="I24" s="7">
        <v>5.3830000000000003E-2</v>
      </c>
      <c r="J24" s="7">
        <v>6.2700000000000006E-2</v>
      </c>
      <c r="K24" s="7">
        <v>6.5699999999999995E-2</v>
      </c>
      <c r="L24" s="7">
        <v>6.59E-2</v>
      </c>
      <c r="M24" s="7">
        <v>8.6199999999999999E-2</v>
      </c>
      <c r="N24" s="7">
        <v>0.13020000000000001</v>
      </c>
      <c r="O24" s="7">
        <v>9.7049999999999997E-2</v>
      </c>
      <c r="P24" s="7">
        <v>7.4770000000000003E-2</v>
      </c>
      <c r="Q24" s="7">
        <v>6.6699999999999995E-2</v>
      </c>
      <c r="R24" s="7">
        <v>0.11115</v>
      </c>
      <c r="S24" s="7">
        <v>5.9360000000000003E-2</v>
      </c>
      <c r="T24" s="7">
        <v>4.8399999999999999E-2</v>
      </c>
      <c r="U24" s="7">
        <v>3.2620000000000003E-2</v>
      </c>
    </row>
    <row r="25" spans="3:21" x14ac:dyDescent="0.25">
      <c r="C25" s="1" t="s">
        <v>44</v>
      </c>
      <c r="D25" s="1">
        <v>82701000</v>
      </c>
      <c r="E25" s="1" t="s">
        <v>60</v>
      </c>
      <c r="F25" s="1" t="s">
        <v>42</v>
      </c>
      <c r="G25" s="1" t="s">
        <v>47</v>
      </c>
      <c r="H25" s="7">
        <v>5.3530000000000001E-2</v>
      </c>
      <c r="I25" s="7">
        <v>6.4199999999999993E-2</v>
      </c>
      <c r="J25" s="7">
        <v>6.8360000000000004E-2</v>
      </c>
      <c r="K25" s="7">
        <v>7.0559999999999998E-2</v>
      </c>
      <c r="L25" s="7">
        <v>6.8659999999999999E-2</v>
      </c>
      <c r="M25" s="7">
        <v>8.3860000000000004E-2</v>
      </c>
      <c r="N25" s="7">
        <v>0.11633</v>
      </c>
      <c r="O25" s="7">
        <v>9.4E-2</v>
      </c>
      <c r="P25" s="7">
        <v>7.5600000000000001E-2</v>
      </c>
      <c r="Q25" s="7">
        <v>6.4299999999999996E-2</v>
      </c>
      <c r="R25" s="7">
        <v>0.106</v>
      </c>
      <c r="S25" s="7">
        <v>5.4780000000000002E-2</v>
      </c>
      <c r="T25" s="7">
        <v>5.0540000000000002E-2</v>
      </c>
      <c r="U25" s="7">
        <v>2.9270000000000001E-2</v>
      </c>
    </row>
    <row r="27" spans="3:21" x14ac:dyDescent="0.25">
      <c r="C27" s="1" t="s">
        <v>50</v>
      </c>
      <c r="D27" s="1">
        <v>80631000</v>
      </c>
      <c r="E27" s="1" t="s">
        <v>51</v>
      </c>
      <c r="F27" s="1" t="s">
        <v>41</v>
      </c>
      <c r="G27" s="1">
        <v>2020</v>
      </c>
      <c r="H27" s="7">
        <v>5.713E-2</v>
      </c>
      <c r="I27" s="7">
        <v>6.6350000000000006E-2</v>
      </c>
      <c r="J27" s="7">
        <v>6.54E-2</v>
      </c>
      <c r="K27" s="7">
        <v>4.7969999999999999E-2</v>
      </c>
      <c r="L27" s="7">
        <v>4.8160000000000001E-2</v>
      </c>
      <c r="M27" s="7">
        <v>4.5749999999999999E-2</v>
      </c>
      <c r="N27" s="7">
        <v>7.306E-2</v>
      </c>
      <c r="O27" s="7">
        <v>7.0499999999999993E-2</v>
      </c>
      <c r="P27" s="7">
        <v>6.5699999999999995E-2</v>
      </c>
      <c r="Q27" s="7">
        <v>6.1429999999999998E-2</v>
      </c>
      <c r="R27" s="7">
        <v>0.14660000000000001</v>
      </c>
      <c r="S27" s="7">
        <v>9.0639999999999998E-2</v>
      </c>
      <c r="T27" s="7">
        <v>8.7499999999999994E-2</v>
      </c>
      <c r="U27" s="7">
        <v>7.3700000000000002E-2</v>
      </c>
    </row>
    <row r="28" spans="3:21" x14ac:dyDescent="0.25">
      <c r="C28" s="1" t="s">
        <v>50</v>
      </c>
      <c r="D28" s="1">
        <v>80631000</v>
      </c>
      <c r="E28" s="1" t="s">
        <v>51</v>
      </c>
      <c r="F28" s="1" t="s">
        <v>42</v>
      </c>
      <c r="G28" s="1">
        <v>2020</v>
      </c>
      <c r="H28" s="7">
        <v>6.1899999999999997E-2</v>
      </c>
      <c r="I28" s="7">
        <v>7.1800000000000003E-2</v>
      </c>
      <c r="J28" s="7">
        <v>6.9099999999999995E-2</v>
      </c>
      <c r="K28" s="7">
        <v>5.1240000000000001E-2</v>
      </c>
      <c r="L28" s="7">
        <v>4.446E-2</v>
      </c>
      <c r="M28" s="7">
        <v>8.0439999999999998E-2</v>
      </c>
      <c r="N28" s="7">
        <v>9.3899999999999997E-2</v>
      </c>
      <c r="O28" s="7">
        <v>7.5130000000000002E-2</v>
      </c>
      <c r="P28" s="7">
        <v>6.3600000000000004E-2</v>
      </c>
      <c r="Q28" s="7">
        <v>6.1039999999999997E-2</v>
      </c>
      <c r="R28" s="7">
        <v>0.1278</v>
      </c>
      <c r="S28" s="7">
        <v>7.6969999999999997E-2</v>
      </c>
      <c r="T28" s="7">
        <v>7.2900000000000006E-2</v>
      </c>
      <c r="U28" s="7">
        <v>4.9840000000000002E-2</v>
      </c>
    </row>
    <row r="29" spans="3:21" x14ac:dyDescent="0.25">
      <c r="C29" s="1" t="s">
        <v>50</v>
      </c>
      <c r="D29" s="1">
        <v>80601000</v>
      </c>
      <c r="E29" s="1" t="s">
        <v>52</v>
      </c>
      <c r="F29" s="1" t="s">
        <v>41</v>
      </c>
      <c r="G29" s="1">
        <v>2020</v>
      </c>
      <c r="H29" s="7">
        <v>7.2270000000000001E-2</v>
      </c>
      <c r="I29" s="7">
        <v>8.7160000000000001E-2</v>
      </c>
      <c r="J29" s="7">
        <v>8.0140000000000003E-2</v>
      </c>
      <c r="K29" s="7">
        <v>5.5300000000000002E-2</v>
      </c>
      <c r="L29" s="7">
        <v>5.79E-2</v>
      </c>
      <c r="M29" s="7">
        <v>4.1930000000000002E-2</v>
      </c>
      <c r="N29" s="7">
        <v>6.9599999999999995E-2</v>
      </c>
      <c r="O29" s="7">
        <v>6.2469999999999998E-2</v>
      </c>
      <c r="P29" s="7">
        <v>6.2560000000000004E-2</v>
      </c>
      <c r="Q29" s="7">
        <v>5.91E-2</v>
      </c>
      <c r="R29" s="7">
        <v>0.14610000000000001</v>
      </c>
      <c r="S29" s="7">
        <v>8.5139999999999993E-2</v>
      </c>
      <c r="T29" s="7">
        <v>7.1900000000000006E-2</v>
      </c>
      <c r="U29" s="7">
        <v>4.8500000000000001E-2</v>
      </c>
    </row>
    <row r="30" spans="3:21" x14ac:dyDescent="0.25">
      <c r="C30" s="1" t="s">
        <v>50</v>
      </c>
      <c r="D30" s="1">
        <v>80601000</v>
      </c>
      <c r="E30" s="1" t="s">
        <v>52</v>
      </c>
      <c r="F30" s="1" t="s">
        <v>42</v>
      </c>
      <c r="G30" s="1">
        <v>2020</v>
      </c>
      <c r="H30" s="7">
        <v>7.2139999999999996E-2</v>
      </c>
      <c r="I30" s="7">
        <v>8.6360000000000006E-2</v>
      </c>
      <c r="J30" s="7">
        <v>8.2460000000000006E-2</v>
      </c>
      <c r="K30" s="7">
        <v>5.8470000000000001E-2</v>
      </c>
      <c r="L30" s="7">
        <v>6.5250000000000002E-2</v>
      </c>
      <c r="M30" s="7">
        <v>5.7099999999999998E-2</v>
      </c>
      <c r="N30" s="7">
        <v>8.0140000000000003E-2</v>
      </c>
      <c r="O30" s="7">
        <v>7.0860000000000006E-2</v>
      </c>
      <c r="P30" s="7">
        <v>5.8900000000000001E-2</v>
      </c>
      <c r="Q30" s="7">
        <v>5.8779999999999999E-2</v>
      </c>
      <c r="R30" s="7">
        <v>0.1333</v>
      </c>
      <c r="S30" s="7">
        <v>7.9000000000000001E-2</v>
      </c>
      <c r="T30" s="7">
        <v>6.1650000000000003E-2</v>
      </c>
      <c r="U30" s="7">
        <v>3.5639999999999998E-2</v>
      </c>
    </row>
    <row r="31" spans="3:2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3:21" x14ac:dyDescent="0.25">
      <c r="D32" s="1"/>
      <c r="E32" s="1"/>
      <c r="F32" s="1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4:21" x14ac:dyDescent="0.25">
      <c r="D33" s="1"/>
      <c r="E33" s="1"/>
      <c r="F33" s="1"/>
      <c r="G33" s="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4:21" x14ac:dyDescent="0.25">
      <c r="D34" s="1"/>
      <c r="E34" s="1"/>
      <c r="F34" s="1"/>
      <c r="G34" s="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4:21" x14ac:dyDescent="0.25"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4:21" x14ac:dyDescent="0.25">
      <c r="D36" s="1"/>
      <c r="E36" s="1"/>
      <c r="F36" s="1"/>
      <c r="G36" s="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4:21" x14ac:dyDescent="0.25">
      <c r="D37" s="1"/>
      <c r="E37" s="1"/>
      <c r="F37" s="1"/>
      <c r="G37" s="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4:21" x14ac:dyDescent="0.25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4:21" x14ac:dyDescent="0.25"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4:21" x14ac:dyDescent="0.25">
      <c r="D40" s="1"/>
      <c r="E40" s="1"/>
      <c r="F40" s="1"/>
      <c r="G40" s="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3" spans="4:2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4:21" x14ac:dyDescent="0.25">
      <c r="D44" s="1"/>
      <c r="E44" s="1"/>
      <c r="F44" s="1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4:21" x14ac:dyDescent="0.25">
      <c r="D45" s="1"/>
      <c r="E45" s="1"/>
      <c r="F45" s="1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4:21" x14ac:dyDescent="0.25">
      <c r="D46" s="1"/>
      <c r="E46" s="1"/>
      <c r="F46" s="1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8" spans="4:21" x14ac:dyDescent="0.25">
      <c r="D48" s="1"/>
      <c r="E48" s="1"/>
      <c r="F48" s="1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5">
      <c r="D49" s="1"/>
      <c r="E49" s="1"/>
      <c r="F49" s="1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1" spans="4:21" x14ac:dyDescent="0.25">
      <c r="D51" s="1"/>
      <c r="E51" s="1"/>
      <c r="F51" s="1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5">
      <c r="D52" s="1"/>
      <c r="E52" s="1"/>
      <c r="F52" s="1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</sheetData>
  <conditionalFormatting sqref="H32:H40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40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40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40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40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40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0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40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40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40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40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40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40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40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5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4:I5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5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52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L52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:M52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52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5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52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52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52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4:S52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4:T52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52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 H5:H10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 I5:I10"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 J5:J10"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 K5:K10">
    <cfRule type="colorScale" priority="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 L5:L10">
    <cfRule type="colorScale" priority="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 M5:M10">
    <cfRule type="colorScale" priority="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 N5:N10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 O5:O10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 P5:P10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 Q5:Q10">
    <cfRule type="colorScale" priority="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 R5:R10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 S5:S10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 T5:T10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 U5:U10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 H5:H10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 I5:I10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 J5:J10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 K5:K10"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 L5:L10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 M5:M10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 N5:N10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 O5:O10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 P5:P10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 Q5:Q10">
    <cfRule type="colorScale" priority="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 R5:R10"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 S5:S10">
    <cfRule type="colorScale" priority="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 T5:T10">
    <cfRule type="colorScale" priority="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 U5:U10">
    <cfRule type="colorScale" priority="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">
    <cfRule type="colorScale" priority="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">
    <cfRule type="colorScale" priority="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">
    <cfRule type="colorScale" priority="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">
    <cfRule type="colorScale" priority="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">
    <cfRule type="colorScale" priority="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">
    <cfRule type="colorScale" priority="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">
    <cfRule type="colorScale" priority="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">
    <cfRule type="colorScale" priority="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">
    <cfRule type="colorScale" priority="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">
    <cfRule type="colorScale" priority="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">
    <cfRule type="colorScale" priority="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I14 K14:U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I15 K15:U15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I16 K16:U1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I17 K17:U1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I18 K18:U1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2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2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1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1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1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0 H14:H30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0 I14:I30">
    <cfRule type="colorScale" priority="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0 J14:J30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0 K14:K30">
    <cfRule type="colorScale" priority="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0 L14:L30">
    <cfRule type="colorScale" priority="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0 M14:M30">
    <cfRule type="colorScale" priority="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0 N14:N30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0 O14:O30">
    <cfRule type="colorScale" priority="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0 P14:P30">
    <cfRule type="colorScale" priority="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0 Q14:Q30">
    <cfRule type="colorScale" priority="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0 R14:R30">
    <cfRule type="colorScale" priority="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0 S14:S30">
    <cfRule type="colorScale" priority="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0 T14:T30">
    <cfRule type="colorScale" priority="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0 U14:U30">
    <cfRule type="colorScale" priority="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3"/>
  <sheetViews>
    <sheetView workbookViewId="0">
      <selection activeCell="E23" sqref="E23"/>
    </sheetView>
  </sheetViews>
  <sheetFormatPr defaultRowHeight="15" x14ac:dyDescent="0.25"/>
  <cols>
    <col min="3" max="3" width="23.28515625" customWidth="1"/>
    <col min="4" max="4" width="24.85546875" customWidth="1"/>
    <col min="5" max="5" width="15.28515625" customWidth="1"/>
    <col min="8" max="8" width="12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5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47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5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9" spans="3:22" x14ac:dyDescent="0.25">
      <c r="C9" s="11" t="s">
        <v>44</v>
      </c>
      <c r="D9" s="1" t="s">
        <v>45</v>
      </c>
      <c r="E9" s="1" t="s">
        <v>46</v>
      </c>
      <c r="F9" s="1">
        <v>-400</v>
      </c>
      <c r="G9" s="1">
        <v>48561</v>
      </c>
      <c r="H9" s="5">
        <v>0.13216367043512281</v>
      </c>
      <c r="I9" s="6">
        <v>22502.496999999999</v>
      </c>
      <c r="J9" s="5">
        <v>0.27060810115112938</v>
      </c>
      <c r="K9" s="5">
        <v>1.383826527460307E-2</v>
      </c>
      <c r="L9" s="5">
        <v>29.993051069376651</v>
      </c>
      <c r="M9" s="5">
        <v>30.14</v>
      </c>
      <c r="N9" s="5">
        <v>2.1622289491567159E-3</v>
      </c>
      <c r="O9" s="5">
        <v>2.4917114556948891E-3</v>
      </c>
      <c r="P9" s="5">
        <v>1.190667408002305E-2</v>
      </c>
      <c r="Q9" s="5">
        <v>0.25711991103972193</v>
      </c>
      <c r="R9" s="5">
        <v>1.9074271534770699</v>
      </c>
      <c r="S9" s="5">
        <v>203.3529541525092</v>
      </c>
      <c r="T9" s="5">
        <v>3.9126047651407418E-4</v>
      </c>
      <c r="U9" s="5">
        <v>4.1473610510491948E-2</v>
      </c>
      <c r="V9" s="5">
        <v>214.15723321986769</v>
      </c>
    </row>
    <row r="10" spans="3:22" x14ac:dyDescent="0.25">
      <c r="C10" s="1" t="s">
        <v>44</v>
      </c>
      <c r="D10" s="1" t="s">
        <v>49</v>
      </c>
      <c r="E10" s="1" t="s">
        <v>48</v>
      </c>
      <c r="F10" s="6">
        <v>-136</v>
      </c>
      <c r="G10" s="6">
        <v>59861.999999999993</v>
      </c>
      <c r="H10" s="5">
        <v>0.1683705856803982</v>
      </c>
      <c r="I10" s="6">
        <v>18717.5</v>
      </c>
      <c r="J10" s="5">
        <v>0.44555644649360188</v>
      </c>
      <c r="K10" s="5">
        <v>1.9879055160201789E-2</v>
      </c>
      <c r="L10" s="5">
        <v>20.074214025592191</v>
      </c>
      <c r="M10" s="5">
        <v>23.4</v>
      </c>
      <c r="N10" s="5">
        <v>1.7707393672112409E-3</v>
      </c>
      <c r="O10" s="5">
        <v>2.489058167117694E-3</v>
      </c>
      <c r="P10" s="5">
        <v>1.0804851157662609E-2</v>
      </c>
      <c r="Q10" s="5">
        <v>1.093247803280879</v>
      </c>
      <c r="R10" s="5">
        <v>1.183322976178544</v>
      </c>
      <c r="S10" s="5">
        <v>72.625054291537197</v>
      </c>
      <c r="T10" s="5">
        <v>7.1831879990644969E-4</v>
      </c>
      <c r="U10" s="5">
        <v>4.6406735491630748E-2</v>
      </c>
      <c r="V10" s="5">
        <v>45.439470782800392</v>
      </c>
    </row>
    <row r="12" spans="3:22" x14ac:dyDescent="0.25">
      <c r="C12" s="1" t="s">
        <v>50</v>
      </c>
      <c r="D12" s="1" t="s">
        <v>51</v>
      </c>
      <c r="E12" s="1">
        <v>2020</v>
      </c>
      <c r="F12" s="1">
        <v>-151.99999999999989</v>
      </c>
      <c r="G12" s="1">
        <v>85939</v>
      </c>
      <c r="H12" s="1">
        <v>0.15749543280699099</v>
      </c>
      <c r="I12" s="1">
        <v>24720.091919999999</v>
      </c>
      <c r="J12" s="1">
        <v>0.81039690943576237</v>
      </c>
      <c r="K12" s="1">
        <v>1.8396769801836171E-2</v>
      </c>
      <c r="L12" s="1">
        <v>32.194688077822633</v>
      </c>
      <c r="M12" s="1">
        <v>28.7</v>
      </c>
      <c r="N12" s="1">
        <v>6.539522219248496E-3</v>
      </c>
      <c r="O12" s="1">
        <v>2.5715914776760149E-3</v>
      </c>
      <c r="P12" s="1">
        <v>1.0555161219004169E-2</v>
      </c>
      <c r="Q12" s="1">
        <v>1.1495013905211819</v>
      </c>
      <c r="R12" s="1">
        <v>0.66520904362396571</v>
      </c>
      <c r="S12" s="1">
        <v>22.581482595794672</v>
      </c>
      <c r="T12" s="1">
        <v>7.4471427407812321E-4</v>
      </c>
      <c r="U12" s="1">
        <v>6.0112405310743661E-2</v>
      </c>
      <c r="V12" s="1">
        <v>153.74505778284589</v>
      </c>
    </row>
    <row r="13" spans="3:22" x14ac:dyDescent="0.25">
      <c r="C13" s="1" t="s">
        <v>50</v>
      </c>
      <c r="D13" s="1" t="s">
        <v>52</v>
      </c>
      <c r="E13" s="1">
        <v>2020</v>
      </c>
      <c r="F13" s="1">
        <v>-449.99999999999989</v>
      </c>
      <c r="G13" s="1">
        <v>44386</v>
      </c>
      <c r="H13" s="1">
        <v>0.11616275402153831</v>
      </c>
      <c r="I13" s="1">
        <v>21819.183840000002</v>
      </c>
      <c r="J13" s="1">
        <v>0.43312530978236369</v>
      </c>
      <c r="K13" s="1">
        <v>3.4515387734871332E-2</v>
      </c>
      <c r="L13" s="1">
        <v>23.330135132699489</v>
      </c>
      <c r="M13" s="1">
        <v>29.9</v>
      </c>
      <c r="N13" s="1">
        <v>3.807506871536046E-3</v>
      </c>
      <c r="O13" s="1">
        <v>2.343081151714495E-3</v>
      </c>
      <c r="P13" s="1">
        <v>1.4168882079935099E-2</v>
      </c>
      <c r="Q13" s="1">
        <v>2.863042400756993</v>
      </c>
      <c r="R13" s="1">
        <v>0.49934596494390132</v>
      </c>
      <c r="S13" s="1">
        <v>56.510477592033467</v>
      </c>
      <c r="T13" s="1">
        <v>1.622133105033115E-3</v>
      </c>
      <c r="U13" s="1">
        <v>4.9587707835804067E-2</v>
      </c>
      <c r="V13" s="1">
        <v>33.696300743477607</v>
      </c>
    </row>
  </sheetData>
  <conditionalFormatting sqref="H5:H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2025-08-15T08:21:14Z</dcterms:modified>
</cp:coreProperties>
</file>