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definedNames>
    <definedName name="_xlchart.v1.0" hidden="1">'Анализ совместный'!$C$24:$R$24</definedName>
    <definedName name="_xlchart.v1.1" hidden="1">'Анализ совместный'!$C$25:$R$25</definedName>
    <definedName name="_xlchart.v1.2" hidden="1">'Анализ совместный'!$C$26:$R$26</definedName>
    <definedName name="_xlchart.v1.3" hidden="1">'Анализ совместный'!$C$27:$R$27</definedName>
    <definedName name="_xlchart.v1.4" hidden="1">'Анализ совместный'!$C$28:$R$28</definedName>
    <definedName name="_xlchart.v1.5" hidden="1">'Анализ совместный'!$C$29:$R$29</definedName>
    <definedName name="_xlchart.v1.6" hidden="1">'Анализ совместный'!$C$30:$R$30</definedName>
  </definedNames>
  <calcPr calcId="162913"/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D31" i="5" s="1"/>
  <c r="AC27" i="5"/>
  <c r="AB27" i="5"/>
  <c r="AA27" i="5"/>
  <c r="AA31" i="5" s="1"/>
  <c r="Z27" i="5"/>
  <c r="Y27" i="5"/>
  <c r="X27" i="5"/>
  <c r="W27" i="5"/>
  <c r="V27" i="5"/>
  <c r="AK26" i="5"/>
  <c r="AJ26" i="5"/>
  <c r="AJ31" i="5" s="1"/>
  <c r="AI26" i="5"/>
  <c r="AH26" i="5"/>
  <c r="AG26" i="5"/>
  <c r="AG31" i="5" s="1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W31" i="5" s="1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J30" i="5" l="1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<sst xmlns="http://schemas.openxmlformats.org/spreadsheetml/2006/main" count="254" uniqueCount="36">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</sst>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60</xdr:row>
      <xdr:rowOff>185737</xdr:rowOff>
    </xdr:from>
    <xdr:to>
      <xdr:col>21</xdr:col>
      <xdr:colOff>57151</xdr:colOff>
      <xdr:row>88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34" zoomScale="85" zoomScaleNormal="85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E13" zoomScale="70" zoomScaleNormal="70" workbookViewId="0">
      <selection activeCell="AK40" sqref="AK4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v>0.14551526855531799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>N2*$C2</f>
        <v>120574.19315861978</v>
      </c>
      <c r="AH2" s="5">
        <f>O2*$C2</f>
        <v>4717355.206267274</v>
      </c>
      <c r="AI2" s="5">
        <f>P2*$C2</f>
        <v>35.752251160859089</v>
      </c>
      <c r="AJ2" s="5">
        <f>Q2*$C2</f>
        <v>1599.1393204301278</v>
      </c>
      <c r="AK2" s="5">
        <f>R2*$C2</f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v>0.14040690714423901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>N3*$C3</f>
        <v>98418.191151287509</v>
      </c>
      <c r="AH3" s="5">
        <f>O3*$C3</f>
        <v>3487399.2276362171</v>
      </c>
      <c r="AI3" s="5">
        <f>P3*$C3</f>
        <v>34.964567159816269</v>
      </c>
      <c r="AJ3" s="5">
        <f>Q3*$C3</f>
        <v>1390.6307683498012</v>
      </c>
      <c r="AK3" s="5">
        <f>R3*$C3</f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v>0.19618415437127301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>N5*$C5</f>
        <v>24766.251315762191</v>
      </c>
      <c r="AH5" s="5">
        <f>O5*$C5</f>
        <v>827690.06333850382</v>
      </c>
      <c r="AI5" s="5">
        <f>P5*$C5</f>
        <v>21.095615783084529</v>
      </c>
      <c r="AJ5" s="5">
        <f>Q5*$C5</f>
        <v>2896.8590066809597</v>
      </c>
      <c r="AK5" s="5">
        <f>R5*$C5</f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v>0.20874789325231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>N6*$C6</f>
        <v>21268.503269140554</v>
      </c>
      <c r="AH6" s="5">
        <f>O6*$C6</f>
        <v>759947.24405907537</v>
      </c>
      <c r="AI6" s="5">
        <f>P6*$C6</f>
        <v>23.319158816485647</v>
      </c>
      <c r="AJ6" s="5">
        <f>Q6*$C6</f>
        <v>2773.4351124873888</v>
      </c>
      <c r="AK6" s="5">
        <f>R6*$C6</f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v>0.15143622707954499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>N8*$C8</f>
        <v>14259.056285147479</v>
      </c>
      <c r="AH8" s="5">
        <f>O8*$C8</f>
        <v>1321756.1130112109</v>
      </c>
      <c r="AI8" s="5">
        <f>P8*$C8</f>
        <v>22.706877133008756</v>
      </c>
      <c r="AJ8" s="5">
        <f>Q8*$C8</f>
        <v>609.58223327103974</v>
      </c>
      <c r="AK8" s="5">
        <f>R8*$C8</f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v>0.15311975672022099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>N9*$C9</f>
        <v>13836.991945909762</v>
      </c>
      <c r="AH9" s="5">
        <f>O9*$C9</f>
        <v>1279710.1837556844</v>
      </c>
      <c r="AI9" s="5">
        <f>P9*$C9</f>
        <v>25.977257851092066</v>
      </c>
      <c r="AJ9" s="5">
        <f>Q9*$C9</f>
        <v>765.45236554794838</v>
      </c>
      <c r="AK9" s="5">
        <f>R9*$C9</f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v>0.15666204865781599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>N11*$C11</f>
        <v>50169.914191199998</v>
      </c>
      <c r="AH11" s="5">
        <f>O11*$C11</f>
        <v>5170690.3577637998</v>
      </c>
      <c r="AI11" s="5">
        <f>P11*$C11</f>
        <v>37.037791832750614</v>
      </c>
      <c r="AJ11" s="5">
        <f>Q11*$C11</f>
        <v>1578.0387530220921</v>
      </c>
      <c r="AK11" s="5">
        <f>R11*$C11</f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v>0.15896193296399899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>N12*$C12</f>
        <v>31166.38055325509</v>
      </c>
      <c r="AH12" s="5">
        <f>O12*$C12</f>
        <v>4022819.7000685059</v>
      </c>
      <c r="AI12" s="5">
        <f>P12*$C12</f>
        <v>31.990037105418118</v>
      </c>
      <c r="AJ12" s="5">
        <f>Q12*$C12</f>
        <v>1259.0470711458274</v>
      </c>
      <c r="AK12" s="5">
        <f>R12*$C12</f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v>0.220591251068708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>N14*$C14</f>
        <v>37819.7689054316</v>
      </c>
      <c r="AH14" s="5">
        <f>O14*$C14</f>
        <v>1725327.0647264121</v>
      </c>
      <c r="AI14" s="5">
        <f>P14*$C14</f>
        <v>25.904925101591786</v>
      </c>
      <c r="AJ14" s="5">
        <f>Q14*$C14</f>
        <v>2915.7617682164901</v>
      </c>
      <c r="AK14" s="5">
        <f>R14*$C14</f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v>0.23984961569982599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>N15*$C15</f>
        <v>26223.463499285463</v>
      </c>
      <c r="AH15" s="5">
        <f>O15*$C15</f>
        <v>1402498.3287915068</v>
      </c>
      <c r="AI15" s="5">
        <f>P15*$C15</f>
        <v>28.933478931362497</v>
      </c>
      <c r="AJ15" s="5">
        <f>Q15*$C15</f>
        <v>2778.3925761835098</v>
      </c>
      <c r="AK15" s="5">
        <f>R15*$C15</f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v>0.14937642157545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>N17*$C17</f>
        <v>29602.908737410504</v>
      </c>
      <c r="AH17" s="5">
        <f>O17*$C17</f>
        <v>2185490.0203954638</v>
      </c>
      <c r="AI17" s="5">
        <f>P17*$C17</f>
        <v>28.514194264827129</v>
      </c>
      <c r="AJ17" s="5">
        <f>Q17*$C17</f>
        <v>1635.6427628317319</v>
      </c>
      <c r="AK17" s="5">
        <f>R17*$C17</f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v>0.16093559519766101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>N18*$C18</f>
        <v>21919.298841016396</v>
      </c>
      <c r="AH18" s="5">
        <f>O18*$C18</f>
        <v>1608674.1014704264</v>
      </c>
      <c r="AI18" s="5">
        <f>P18*$C18</f>
        <v>28.657113743197254</v>
      </c>
      <c r="AJ18" s="5">
        <f>Q18*$C18</f>
        <v>1521.0929166726162</v>
      </c>
      <c r="AK18" s="5">
        <f>R18*$C18</f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0">(C2/C3)-1</f>
        <v>0.22909919179535332</v>
      </c>
      <c r="D25" s="15">
        <f t="shared" si="0"/>
        <v>3.6382550652092949E-2</v>
      </c>
      <c r="E25" s="15">
        <f t="shared" si="0"/>
        <v>9.0125200727525945E-2</v>
      </c>
      <c r="F25" s="15">
        <f t="shared" si="0"/>
        <v>2.9189878384101586E-3</v>
      </c>
      <c r="G25" s="15">
        <f t="shared" si="0"/>
        <v>-4.3042958042078805E-3</v>
      </c>
      <c r="H25" s="15">
        <f t="shared" si="0"/>
        <v>0.17816098881314479</v>
      </c>
      <c r="I25" s="15">
        <f t="shared" si="0"/>
        <v>1.1073487309625873E-2</v>
      </c>
      <c r="J25" s="15">
        <f t="shared" ref="J25" si="1">(J2/J3)-1</f>
        <v>-5.4738771003485787E-2</v>
      </c>
      <c r="K25" s="15">
        <f t="shared" si="0"/>
        <v>-3.3656559926331653E-4</v>
      </c>
      <c r="L25" s="15">
        <f t="shared" si="0"/>
        <v>-7.1073423335624941E-2</v>
      </c>
      <c r="M25" s="15">
        <f t="shared" si="0"/>
        <v>-9.6161276220158576E-2</v>
      </c>
      <c r="N25" s="15">
        <f t="shared" si="0"/>
        <v>-3.2366694132117679E-3</v>
      </c>
      <c r="O25" s="15">
        <f t="shared" si="0"/>
        <v>0.10055050838750135</v>
      </c>
      <c r="P25" s="15">
        <f t="shared" ref="P25:Q25" si="2">(P2/P3)-1</f>
        <v>-0.16806709282402021</v>
      </c>
      <c r="Q25" s="15">
        <f t="shared" si="2"/>
        <v>-6.4405769844172123E-2</v>
      </c>
      <c r="R25" s="15">
        <f t="shared" si="0"/>
        <v>0.22663851188633211</v>
      </c>
      <c r="T25" s="2">
        <v>0</v>
      </c>
      <c r="U25" s="2"/>
      <c r="V25" s="15">
        <f t="shared" ref="V25:AK25" si="3">(V2/V3)-1</f>
        <v>0.22909919179535332</v>
      </c>
      <c r="W25" s="15">
        <f t="shared" si="3"/>
        <v>3.6382550652092949E-2</v>
      </c>
      <c r="X25" s="15">
        <f t="shared" si="3"/>
        <v>9.0125200727525945E-2</v>
      </c>
      <c r="Y25" s="15">
        <f t="shared" si="3"/>
        <v>0.23268691738840364</v>
      </c>
      <c r="Z25" s="15">
        <f t="shared" si="3"/>
        <v>0.22380878530115345</v>
      </c>
      <c r="AA25" s="15">
        <f t="shared" si="3"/>
        <v>0.44807671915505054</v>
      </c>
      <c r="AB25" s="15">
        <f t="shared" si="3"/>
        <v>1.1073487309625873E-2</v>
      </c>
      <c r="AC25" s="15">
        <f t="shared" si="3"/>
        <v>0.16181981259509803</v>
      </c>
      <c r="AD25" s="15">
        <f t="shared" si="3"/>
        <v>0.22868551928931291</v>
      </c>
      <c r="AE25" s="15">
        <f t="shared" si="3"/>
        <v>0.14174290461540795</v>
      </c>
      <c r="AF25" s="15">
        <f t="shared" si="3"/>
        <v>0.11090744491114668</v>
      </c>
      <c r="AG25" s="15">
        <f t="shared" si="3"/>
        <v>0.22512100403546609</v>
      </c>
      <c r="AH25" s="15">
        <f t="shared" si="3"/>
        <v>0.35268574038904332</v>
      </c>
      <c r="AI25" s="15">
        <f t="shared" si="3"/>
        <v>2.252806383795547E-2</v>
      </c>
      <c r="AJ25" s="15">
        <f t="shared" si="3"/>
        <v>0.14993811213292396</v>
      </c>
      <c r="AK25" s="15">
        <f t="shared" si="3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4">(D5/D6)-1</f>
        <v>-6.0186182889287454E-2</v>
      </c>
      <c r="E26" s="15">
        <f t="shared" si="4"/>
        <v>1.8081939386427326E-3</v>
      </c>
      <c r="F26" s="15">
        <f t="shared" si="4"/>
        <v>2.536020587715182E-2</v>
      </c>
      <c r="G26" s="15">
        <f t="shared" si="4"/>
        <v>0.11601800876587154</v>
      </c>
      <c r="H26" s="15">
        <f t="shared" si="4"/>
        <v>0.13731349822507077</v>
      </c>
      <c r="I26" s="15">
        <f t="shared" si="4"/>
        <v>-6.6499369478166814E-3</v>
      </c>
      <c r="J26" s="15">
        <f t="shared" ref="J26" si="5">(J5/J6)-1</f>
        <v>-8.0506407707561345E-2</v>
      </c>
      <c r="K26" s="15">
        <f t="shared" si="4"/>
        <v>-3.4650993474598879E-2</v>
      </c>
      <c r="L26" s="15">
        <f t="shared" si="4"/>
        <v>-0.22484666667296915</v>
      </c>
      <c r="M26" s="15">
        <f t="shared" si="4"/>
        <v>-0.1487460254898848</v>
      </c>
      <c r="N26" s="15">
        <f t="shared" si="4"/>
        <v>7.4562413847174547E-2</v>
      </c>
      <c r="O26" s="15">
        <f t="shared" si="4"/>
        <v>5.0614033975793227E-3</v>
      </c>
      <c r="P26" s="15">
        <f t="shared" ref="P26:Q26" si="6">(P5/P6)-1</f>
        <v>-0.1651900337451182</v>
      </c>
      <c r="Q26" s="15">
        <f t="shared" si="6"/>
        <v>-3.6131811647346468E-2</v>
      </c>
      <c r="R26" s="15">
        <f t="shared" si="4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7">(W5/W6)-1</f>
        <v>-6.0186182889287454E-2</v>
      </c>
      <c r="X26" s="15">
        <f t="shared" si="7"/>
        <v>1.8081939386427326E-3</v>
      </c>
      <c r="Y26" s="15">
        <f t="shared" si="7"/>
        <v>0.11113840869707325</v>
      </c>
      <c r="Z26" s="15">
        <f t="shared" si="7"/>
        <v>0.20938033993290861</v>
      </c>
      <c r="AA26" s="15">
        <f t="shared" si="7"/>
        <v>0.23245733876170349</v>
      </c>
      <c r="AB26" s="15">
        <f t="shared" si="7"/>
        <v>-6.6499369478166814E-3</v>
      </c>
      <c r="AC26" s="15">
        <f t="shared" si="7"/>
        <v>-3.5846514318659262E-3</v>
      </c>
      <c r="AD26" s="15">
        <f t="shared" si="7"/>
        <v>4.6106873272247162E-2</v>
      </c>
      <c r="AE26" s="15">
        <f t="shared" si="7"/>
        <v>-0.15999993333813689</v>
      </c>
      <c r="AF26" s="15">
        <f t="shared" si="7"/>
        <v>-7.7532967231661809E-2</v>
      </c>
      <c r="AG26" s="15">
        <f t="shared" si="7"/>
        <v>0.16445670870016893</v>
      </c>
      <c r="AH26" s="15">
        <f t="shared" si="7"/>
        <v>8.9141476344590131E-2</v>
      </c>
      <c r="AI26" s="15">
        <f t="shared" si="7"/>
        <v>-9.5352626177457434E-2</v>
      </c>
      <c r="AJ26" s="15">
        <f t="shared" si="7"/>
        <v>4.4502174807643735E-2</v>
      </c>
      <c r="AK26" s="15">
        <f t="shared" si="7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8">(D8/D9)-1</f>
        <v>-1.0994855769997924E-2</v>
      </c>
      <c r="E27" s="15">
        <f t="shared" si="8"/>
        <v>3.746910759519384E-2</v>
      </c>
      <c r="F27" s="15">
        <f t="shared" si="8"/>
        <v>1.5083230852055429E-2</v>
      </c>
      <c r="G27" s="15">
        <f t="shared" si="8"/>
        <v>5.1004915082374147E-2</v>
      </c>
      <c r="H27" s="15">
        <f t="shared" si="8"/>
        <v>0.15815664360496062</v>
      </c>
      <c r="I27" s="15">
        <f t="shared" si="8"/>
        <v>0.1012571234389299</v>
      </c>
      <c r="J27" s="15">
        <f t="shared" ref="J27" si="9">(J8/J9)-1</f>
        <v>-8.4789807608210199E-2</v>
      </c>
      <c r="K27" s="15">
        <f t="shared" si="8"/>
        <v>-6.7252544304793771E-2</v>
      </c>
      <c r="L27" s="15">
        <f t="shared" si="8"/>
        <v>0.12409461704433111</v>
      </c>
      <c r="M27" s="15">
        <f t="shared" si="8"/>
        <v>-0.12336625308754645</v>
      </c>
      <c r="N27" s="15">
        <f t="shared" si="8"/>
        <v>0.11559578275065086</v>
      </c>
      <c r="O27" s="15">
        <f t="shared" si="8"/>
        <v>0.11814331159496128</v>
      </c>
      <c r="P27" s="15">
        <f t="shared" ref="P27:Q27" si="10">(P8/P9)-1</f>
        <v>-5.3715179708376248E-2</v>
      </c>
      <c r="Q27" s="15">
        <f t="shared" si="10"/>
        <v>-0.13787170305301211</v>
      </c>
      <c r="R27" s="15">
        <f t="shared" si="8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1">(W8/W9)-1</f>
        <v>-1.0994855769997924E-2</v>
      </c>
      <c r="X27" s="15">
        <f t="shared" si="11"/>
        <v>3.746910759519384E-2</v>
      </c>
      <c r="Y27" s="15">
        <f t="shared" si="11"/>
        <v>-6.2343249447270654E-2</v>
      </c>
      <c r="Z27" s="15">
        <f t="shared" si="11"/>
        <v>-2.9161527312515867E-2</v>
      </c>
      <c r="AA27" s="15">
        <f t="shared" si="11"/>
        <v>6.9817096832679892E-2</v>
      </c>
      <c r="AB27" s="15">
        <f t="shared" si="11"/>
        <v>0.1012571234389299</v>
      </c>
      <c r="AC27" s="15">
        <f t="shared" si="11"/>
        <v>-0.15459837283441769</v>
      </c>
      <c r="AD27" s="15">
        <f t="shared" si="11"/>
        <v>-0.13839878168476782</v>
      </c>
      <c r="AE27" s="15">
        <f t="shared" si="11"/>
        <v>3.8353185134255341E-2</v>
      </c>
      <c r="AF27" s="15">
        <f t="shared" si="11"/>
        <v>-0.19023236167065016</v>
      </c>
      <c r="AG27" s="15">
        <f t="shared" si="11"/>
        <v>3.0502607856361497E-2</v>
      </c>
      <c r="AH27" s="15">
        <f t="shared" si="11"/>
        <v>3.2855821411165387E-2</v>
      </c>
      <c r="AI27" s="15">
        <f t="shared" si="11"/>
        <v>-0.12589399300072102</v>
      </c>
      <c r="AJ27" s="15">
        <f t="shared" si="11"/>
        <v>-0.20363139405197228</v>
      </c>
      <c r="AK27" s="15">
        <f t="shared" si="11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2">(D11/D12)-1</f>
        <v>-1.4468145066554139E-2</v>
      </c>
      <c r="E28" s="15">
        <f t="shared" si="12"/>
        <v>6.070097493711657E-2</v>
      </c>
      <c r="F28" s="15">
        <f t="shared" si="12"/>
        <v>-3.7611584439731116E-2</v>
      </c>
      <c r="G28" s="15">
        <f t="shared" si="12"/>
        <v>4.3536727863535463E-2</v>
      </c>
      <c r="H28" s="15">
        <f t="shared" si="12"/>
        <v>3.480927149526547E-2</v>
      </c>
      <c r="I28" s="15">
        <f t="shared" si="12"/>
        <v>8.4449872609724252E-3</v>
      </c>
      <c r="J28" s="15">
        <f t="shared" ref="J28" si="13">(J11/J12)-1</f>
        <v>-9.5119886243536844E-2</v>
      </c>
      <c r="K28" s="15">
        <f t="shared" si="12"/>
        <v>-5.2878350684593123E-2</v>
      </c>
      <c r="L28" s="15">
        <f t="shared" si="12"/>
        <v>-5.4368016439940714E-3</v>
      </c>
      <c r="M28" s="15">
        <f t="shared" si="12"/>
        <v>1.9401759532022389E-2</v>
      </c>
      <c r="N28" s="15">
        <f t="shared" si="12"/>
        <v>0.18480245732222089</v>
      </c>
      <c r="O28" s="15">
        <f t="shared" si="12"/>
        <v>-5.396561824582502E-2</v>
      </c>
      <c r="P28" s="15">
        <f t="shared" ref="P28:Q28" si="14">(P11/P12)-1</f>
        <v>-0.14784361988836692</v>
      </c>
      <c r="Q28" s="15">
        <f t="shared" si="14"/>
        <v>-7.7503654230315133E-2</v>
      </c>
      <c r="R28" s="15">
        <f t="shared" si="12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15">(W11/W12)-1</f>
        <v>-1.4468145066554139E-2</v>
      </c>
      <c r="X28" s="15">
        <f t="shared" si="15"/>
        <v>6.070097493711657E-2</v>
      </c>
      <c r="Y28" s="15">
        <f t="shared" si="15"/>
        <v>0.30755940665339487</v>
      </c>
      <c r="Z28" s="15">
        <f t="shared" si="15"/>
        <v>0.41781243689629588</v>
      </c>
      <c r="AA28" s="15">
        <f t="shared" si="15"/>
        <v>0.40595478411704322</v>
      </c>
      <c r="AB28" s="15">
        <f t="shared" si="15"/>
        <v>8.4449872609724252E-3</v>
      </c>
      <c r="AC28" s="15">
        <f t="shared" si="15"/>
        <v>0.2294251317926026</v>
      </c>
      <c r="AD28" s="15">
        <f t="shared" si="15"/>
        <v>0.28681704993973245</v>
      </c>
      <c r="AE28" s="15">
        <f t="shared" si="15"/>
        <v>0.35127402252094364</v>
      </c>
      <c r="AF28" s="15">
        <f t="shared" si="15"/>
        <v>0.38502120171421028</v>
      </c>
      <c r="AG28" s="15">
        <f t="shared" si="15"/>
        <v>0.60974464472937107</v>
      </c>
      <c r="AH28" s="15">
        <f t="shared" si="15"/>
        <v>0.28533982213414788</v>
      </c>
      <c r="AI28" s="15">
        <f t="shared" si="15"/>
        <v>0.15779146209485218</v>
      </c>
      <c r="AJ28" s="15">
        <f t="shared" si="15"/>
        <v>0.25335961552728792</v>
      </c>
      <c r="AK28" s="15">
        <f t="shared" si="15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16">(D14/D15)-1</f>
        <v>-8.0293497969244232E-2</v>
      </c>
      <c r="E29" s="15">
        <f t="shared" si="16"/>
        <v>1.9048783418865511E-2</v>
      </c>
      <c r="F29" s="15">
        <f t="shared" si="16"/>
        <v>8.0829091867249625E-2</v>
      </c>
      <c r="G29" s="15">
        <f t="shared" si="16"/>
        <v>6.7636167481690324E-2</v>
      </c>
      <c r="H29" s="15">
        <f t="shared" si="16"/>
        <v>0.27135922958945358</v>
      </c>
      <c r="I29" s="15">
        <f t="shared" si="16"/>
        <v>2.996755044017152E-2</v>
      </c>
      <c r="J29" s="15">
        <f t="shared" ref="J29" si="17">(J14/J15)-1</f>
        <v>-0.11916821715685932</v>
      </c>
      <c r="K29" s="15">
        <f t="shared" si="16"/>
        <v>2.064422955605294E-2</v>
      </c>
      <c r="L29" s="15">
        <f t="shared" si="16"/>
        <v>-0.12105723942707247</v>
      </c>
      <c r="M29" s="15">
        <f t="shared" si="16"/>
        <v>-0.15118216615369795</v>
      </c>
      <c r="N29" s="15">
        <f t="shared" si="16"/>
        <v>0.28376841698322575</v>
      </c>
      <c r="O29" s="15">
        <f t="shared" si="16"/>
        <v>9.5032351301696627E-2</v>
      </c>
      <c r="P29" s="15">
        <f t="shared" ref="P29:Q29" si="18">(P14/P15)-1</f>
        <v>-0.20303444322299247</v>
      </c>
      <c r="Q29" s="15">
        <f t="shared" si="18"/>
        <v>-6.5850695713246643E-2</v>
      </c>
      <c r="R29" s="15">
        <f t="shared" si="16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19">(W14/W15)-1</f>
        <v>-8.0293497969244232E-2</v>
      </c>
      <c r="X29" s="15">
        <f t="shared" si="19"/>
        <v>1.9048783418865511E-2</v>
      </c>
      <c r="Y29" s="15">
        <f t="shared" si="19"/>
        <v>0.21422496614249886</v>
      </c>
      <c r="Z29" s="15">
        <f t="shared" si="19"/>
        <v>0.19940377166696766</v>
      </c>
      <c r="AA29" s="15">
        <f t="shared" si="19"/>
        <v>0.42827032425290334</v>
      </c>
      <c r="AB29" s="15">
        <f t="shared" si="19"/>
        <v>2.996755044017152E-2</v>
      </c>
      <c r="AC29" s="15">
        <f t="shared" si="19"/>
        <v>-1.0456001094286016E-2</v>
      </c>
      <c r="AD29" s="15">
        <f t="shared" si="19"/>
        <v>0.14661209103395256</v>
      </c>
      <c r="AE29" s="15">
        <f t="shared" si="19"/>
        <v>-1.2578166401780999E-2</v>
      </c>
      <c r="AF29" s="15">
        <f t="shared" si="19"/>
        <v>-4.6421110128886722E-2</v>
      </c>
      <c r="AG29" s="15">
        <f t="shared" si="19"/>
        <v>0.44221105295500385</v>
      </c>
      <c r="AH29" s="15">
        <f t="shared" si="19"/>
        <v>0.23018119116981595</v>
      </c>
      <c r="AI29" s="15">
        <f t="shared" si="19"/>
        <v>-0.10467299272773956</v>
      </c>
      <c r="AJ29" s="15">
        <f t="shared" si="19"/>
        <v>4.944196626873909E-2</v>
      </c>
      <c r="AK29" s="15">
        <f t="shared" si="19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0">(D17/D18)-1</f>
        <v>-7.1824841533745465E-2</v>
      </c>
      <c r="E30" s="15">
        <f t="shared" si="20"/>
        <v>1.7387111341601758E-2</v>
      </c>
      <c r="F30" s="15">
        <f t="shared" si="20"/>
        <v>-2.8357036764239507E-2</v>
      </c>
      <c r="G30" s="15">
        <f t="shared" si="20"/>
        <v>7.8936594888496359E-2</v>
      </c>
      <c r="H30" s="15">
        <f t="shared" si="20"/>
        <v>9.2062749336874861E-2</v>
      </c>
      <c r="I30" s="15">
        <f t="shared" si="20"/>
        <v>-2.5584674414756536E-2</v>
      </c>
      <c r="J30" s="15">
        <f t="shared" ref="J30" si="21">(J17/J18)-1</f>
        <v>-0.1078800943615037</v>
      </c>
      <c r="K30" s="15">
        <f t="shared" si="20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0"/>
        <v>0.12033544975239274</v>
      </c>
      <c r="O30" s="15">
        <f t="shared" si="20"/>
        <v>0.12699271130040213</v>
      </c>
      <c r="P30" s="15">
        <f t="shared" ref="P30:Q30" si="22">(P17/P18)-1</f>
        <v>-0.17459136816537479</v>
      </c>
      <c r="Q30" s="15">
        <f t="shared" si="22"/>
        <v>-0.10798314202040338</v>
      </c>
      <c r="R30" s="15">
        <f t="shared" si="20"/>
        <v>0.15747086548601064</v>
      </c>
      <c r="T30" s="2">
        <f>T29+1</f>
        <v>5</v>
      </c>
      <c r="V30" s="15">
        <f>(V17/V18)-1</f>
        <v>0.20547900333798141</v>
      </c>
      <c r="W30" s="15">
        <f t="shared" ref="W30:AK30" si="23">(W17/W18)-1</f>
        <v>-7.1824841533745465E-2</v>
      </c>
      <c r="X30" s="15">
        <f t="shared" si="23"/>
        <v>1.7387111341601758E-2</v>
      </c>
      <c r="Y30" s="15">
        <f t="shared" si="23"/>
        <v>0.17129519092180745</v>
      </c>
      <c r="Z30" s="15">
        <f t="shared" si="23"/>
        <v>0.30063541107106007</v>
      </c>
      <c r="AA30" s="15">
        <f t="shared" si="23"/>
        <v>0.31645871465315167</v>
      </c>
      <c r="AB30" s="15">
        <f t="shared" si="23"/>
        <v>-2.5584674414756536E-2</v>
      </c>
      <c r="AC30" s="15">
        <f t="shared" si="23"/>
        <v>7.5431814707068501E-2</v>
      </c>
      <c r="AD30" s="15">
        <f t="shared" si="23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24">(AG17/AG18)-1</f>
        <v>0.35054086137172358</v>
      </c>
      <c r="AH30" s="15">
        <f t="shared" si="24"/>
        <v>0.35856605038757849</v>
      </c>
      <c r="AI30" s="15">
        <f t="shared" si="24"/>
        <v>-4.9872251494291753E-3</v>
      </c>
      <c r="AJ30" s="15">
        <f t="shared" si="24"/>
        <v>7.5307592917921884E-2</v>
      </c>
      <c r="AK30" s="15">
        <f t="shared" si="24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25">AVERAGE(D25:D30)</f>
        <v>-3.3564162096122709E-2</v>
      </c>
      <c r="E31" s="47">
        <f t="shared" si="25"/>
        <v>3.7756561993157724E-2</v>
      </c>
      <c r="F31" s="47">
        <f t="shared" si="25"/>
        <v>9.7038158718160683E-3</v>
      </c>
      <c r="G31" s="47">
        <f t="shared" si="25"/>
        <v>5.8804686379626658E-2</v>
      </c>
      <c r="H31" s="47">
        <f t="shared" si="25"/>
        <v>0.14531039684412836</v>
      </c>
      <c r="I31" s="47">
        <f t="shared" si="25"/>
        <v>1.9751422847854416E-2</v>
      </c>
      <c r="J31" s="47">
        <v>3.7582281853761536E-2</v>
      </c>
      <c r="K31" s="47">
        <f t="shared" si="25"/>
        <v>-2.5959963061952807E-2</v>
      </c>
      <c r="L31" s="47">
        <f t="shared" si="25"/>
        <v>-6.4928364886439008E-2</v>
      </c>
      <c r="M31" s="47">
        <f t="shared" si="25"/>
        <v>-0.10161954736296751</v>
      </c>
      <c r="N31" s="47">
        <f t="shared" si="25"/>
        <v>0.12930464187374216</v>
      </c>
      <c r="O31" s="47">
        <f t="shared" si="25"/>
        <v>6.530244462271928E-2</v>
      </c>
      <c r="P31" s="47">
        <f t="shared" si="25"/>
        <v>-0.15207362292570814</v>
      </c>
      <c r="Q31" s="47">
        <f t="shared" si="25"/>
        <v>-8.162446275141598E-2</v>
      </c>
      <c r="R31" s="47">
        <f t="shared" si="25"/>
        <v>0.14974206494422734</v>
      </c>
      <c r="T31" s="42" t="s">
        <v>26</v>
      </c>
      <c r="V31" s="47">
        <f>AVERAGE(V25:V30)</f>
        <v>0.15400659991989529</v>
      </c>
      <c r="W31" s="47">
        <f t="shared" ref="W31:AK31" si="26">AVERAGE(W25:W30)</f>
        <v>-3.3564162096122709E-2</v>
      </c>
      <c r="X31" s="47">
        <f t="shared" si="26"/>
        <v>3.7756561993157724E-2</v>
      </c>
      <c r="Y31" s="47">
        <f t="shared" si="26"/>
        <v>0.1624269400593179</v>
      </c>
      <c r="Z31" s="47">
        <f t="shared" si="26"/>
        <v>0.22031320292597831</v>
      </c>
      <c r="AA31" s="47">
        <f t="shared" si="26"/>
        <v>0.31683916296208869</v>
      </c>
      <c r="AB31" s="47">
        <f t="shared" si="26"/>
        <v>1.9751422847854416E-2</v>
      </c>
      <c r="AC31" s="47">
        <v>3.7582281853761536E-2</v>
      </c>
      <c r="AD31" s="47">
        <f t="shared" ref="AD31:AK31" si="27">AVERAGE(AD25:AD30)</f>
        <v>0.1249404111550599</v>
      </c>
      <c r="AE31" s="47">
        <f t="shared" si="27"/>
        <v>7.5711707129039088E-2</v>
      </c>
      <c r="AF31" s="47">
        <f t="shared" si="27"/>
        <v>4.2504062985073976E-2</v>
      </c>
      <c r="AG31" s="47">
        <f t="shared" si="27"/>
        <v>0.30376281327468252</v>
      </c>
      <c r="AH31" s="47">
        <f t="shared" si="27"/>
        <v>0.22479501697272353</v>
      </c>
      <c r="AI31" s="47">
        <f t="shared" si="27"/>
        <v>-2.5097885187089924E-2</v>
      </c>
      <c r="AJ31" s="47">
        <f t="shared" si="27"/>
        <v>6.1486344600424049E-2</v>
      </c>
      <c r="AK31" s="47">
        <f t="shared" si="27"/>
        <v>0.32086269967152731</v>
      </c>
    </row>
  </sheetData>
  <conditionalFormatting sqref="C2:C3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2025-04-14T09:04:06Z</dcterms:modified>
</cp:coreProperties>
</file>