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uli\SMT3\SKD\SKD_TID_V3920002_AghaSyafrila7\"/>
    </mc:Choice>
  </mc:AlternateContent>
  <bookViews>
    <workbookView minimized="1" xWindow="0" yWindow="0" windowWidth="20490" windowHeight="7755"/>
  </bookViews>
  <sheets>
    <sheet name="aghasyaf" sheetId="3" r:id="rId1"/>
  </sheets>
  <calcPr calcId="152511"/>
</workbook>
</file>

<file path=xl/calcChain.xml><?xml version="1.0" encoding="utf-8"?>
<calcChain xmlns="http://schemas.openxmlformats.org/spreadsheetml/2006/main">
  <c r="S23" i="3" l="1"/>
  <c r="S25" i="3"/>
  <c r="S26" i="3"/>
  <c r="S28" i="3"/>
  <c r="S29" i="3"/>
  <c r="S31" i="3"/>
  <c r="S32" i="3"/>
  <c r="S34" i="3"/>
  <c r="S35" i="3"/>
  <c r="S22" i="3"/>
  <c r="S20" i="3"/>
  <c r="S19" i="3"/>
  <c r="U12" i="3"/>
  <c r="Y12" i="3" s="1"/>
  <c r="U11" i="3"/>
  <c r="Y11" i="3" s="1"/>
  <c r="T12" i="3"/>
  <c r="X12" i="3" s="1"/>
  <c r="T11" i="3"/>
  <c r="X11" i="3" s="1"/>
  <c r="R7" i="3"/>
  <c r="P34" i="3" l="1"/>
  <c r="P31" i="3"/>
  <c r="P28" i="3"/>
  <c r="P25" i="3"/>
  <c r="P22" i="3"/>
  <c r="P19" i="3"/>
  <c r="P20" i="3"/>
  <c r="P32" i="3"/>
  <c r="U32" i="3" s="1"/>
  <c r="W32" i="3" s="1"/>
  <c r="Y32" i="3" s="1"/>
  <c r="P23" i="3"/>
  <c r="P35" i="3"/>
  <c r="P29" i="3"/>
  <c r="P26" i="3"/>
  <c r="U26" i="3" s="1"/>
  <c r="W26" i="3" s="1"/>
  <c r="Y26" i="3" s="1"/>
  <c r="Q34" i="3"/>
  <c r="Q31" i="3"/>
  <c r="Q28" i="3"/>
  <c r="Q25" i="3"/>
  <c r="Q22" i="3"/>
  <c r="Q19" i="3"/>
  <c r="Q20" i="3"/>
  <c r="Q35" i="3"/>
  <c r="Q32" i="3"/>
  <c r="Q29" i="3"/>
  <c r="Q26" i="3"/>
  <c r="Q23" i="3"/>
  <c r="U29" i="3" l="1"/>
  <c r="W29" i="3" s="1"/>
  <c r="Y29" i="3" s="1"/>
  <c r="U20" i="3"/>
  <c r="W20" i="3" s="1"/>
  <c r="Y20" i="3" s="1"/>
  <c r="U28" i="3"/>
  <c r="W28" i="3" s="1"/>
  <c r="Y28" i="3" s="1"/>
  <c r="U25" i="3"/>
  <c r="W25" i="3" s="1"/>
  <c r="Y25" i="3" s="1"/>
  <c r="U35" i="3"/>
  <c r="W35" i="3" s="1"/>
  <c r="Y35" i="3" s="1"/>
  <c r="U19" i="3"/>
  <c r="W19" i="3" s="1"/>
  <c r="Y19" i="3" s="1"/>
  <c r="U31" i="3"/>
  <c r="W31" i="3" s="1"/>
  <c r="Y31" i="3" s="1"/>
  <c r="U23" i="3"/>
  <c r="W23" i="3" s="1"/>
  <c r="Y23" i="3" s="1"/>
  <c r="U22" i="3"/>
  <c r="W22" i="3" s="1"/>
  <c r="Y22" i="3" s="1"/>
  <c r="U34" i="3"/>
  <c r="W34" i="3" s="1"/>
  <c r="Y34" i="3" s="1"/>
  <c r="C19" i="3" l="1"/>
  <c r="D20" i="3"/>
  <c r="F20" i="3"/>
  <c r="F35" i="3" l="1"/>
  <c r="F34" i="3"/>
  <c r="F32" i="3"/>
  <c r="F31" i="3"/>
  <c r="F29" i="3"/>
  <c r="F28" i="3"/>
  <c r="F26" i="3"/>
  <c r="F25" i="3"/>
  <c r="F23" i="3"/>
  <c r="F22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19" i="3"/>
  <c r="F19" i="3"/>
  <c r="H20" i="3" l="1"/>
  <c r="J20" i="3" s="1"/>
  <c r="L20" i="3" s="1"/>
  <c r="H25" i="3"/>
  <c r="J25" i="3" s="1"/>
  <c r="L25" i="3" s="1"/>
  <c r="H31" i="3"/>
  <c r="J31" i="3" s="1"/>
  <c r="L31" i="3" s="1"/>
  <c r="H19" i="3"/>
  <c r="J19" i="3" s="1"/>
  <c r="L19" i="3" s="1"/>
  <c r="H29" i="3"/>
  <c r="J29" i="3" s="1"/>
  <c r="L29" i="3" s="1"/>
  <c r="H35" i="3"/>
  <c r="J35" i="3" s="1"/>
  <c r="L35" i="3" s="1"/>
  <c r="H34" i="3"/>
  <c r="J34" i="3" s="1"/>
  <c r="L34" i="3" s="1"/>
  <c r="H32" i="3"/>
  <c r="J32" i="3" s="1"/>
  <c r="L32" i="3" s="1"/>
  <c r="H28" i="3"/>
  <c r="J28" i="3" s="1"/>
  <c r="L28" i="3" s="1"/>
  <c r="H26" i="3"/>
  <c r="J26" i="3" s="1"/>
  <c r="L26" i="3" s="1"/>
  <c r="H23" i="3"/>
  <c r="J23" i="3" s="1"/>
  <c r="L23" i="3" s="1"/>
  <c r="H22" i="3"/>
  <c r="J22" i="3" s="1"/>
  <c r="L22" i="3" s="1"/>
</calcChain>
</file>

<file path=xl/sharedStrings.xml><?xml version="1.0" encoding="utf-8"?>
<sst xmlns="http://schemas.openxmlformats.org/spreadsheetml/2006/main" count="73" uniqueCount="46">
  <si>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</si>
  <si>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</si>
  <si>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</si>
  <si>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</si>
  <si>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</si>
  <si>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</si>
  <si>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</si>
  <si>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</si>
  <si>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</si>
  <si>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</si>
  <si>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</si>
  <si>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</si>
  <si>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</si>
  <si>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</si>
  <si>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</si>
  <si>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</si>
  <si>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</si>
  <si>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</si>
  <si>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</si>
  <si>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</si>
  <si>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</si>
  <si>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</si>
  <si>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</si>
  <si>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</si>
  <si>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</si>
  <si>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</si>
  <si>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Mod 26</t>
  </si>
  <si>
    <t>Hill Cipher</t>
  </si>
  <si>
    <t>KUNCI</t>
  </si>
  <si>
    <t>Ciphertext</t>
  </si>
  <si>
    <t>diketahui matrix 2x2 sebagai berikut:</t>
  </si>
  <si>
    <t xml:space="preserve">Enkripsi </t>
  </si>
  <si>
    <t xml:space="preserve">Matriks 2x2 </t>
  </si>
  <si>
    <t xml:space="preserve">3*X mod26 = 1 </t>
  </si>
  <si>
    <t xml:space="preserve">X = 9 </t>
  </si>
  <si>
    <t>plaintext : AGHASYAFRILA</t>
  </si>
  <si>
    <t>Deskripsi</t>
  </si>
  <si>
    <t>matrix:</t>
  </si>
  <si>
    <t>mencari determinan</t>
  </si>
  <si>
    <t>cari invers modulus</t>
  </si>
  <si>
    <t>hasil enkripsi : KSJOAEEPDGDW</t>
  </si>
  <si>
    <t>ubah matriks invers</t>
  </si>
  <si>
    <t>mod26</t>
  </si>
  <si>
    <t>Mod26</t>
  </si>
  <si>
    <t>Perkalian matriks</t>
  </si>
  <si>
    <t>Chipertext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</si>
</sst>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ont="1" applyFill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workbookViewId="0">
      <selection activeCell="Z8" sqref="Z8"/>
    </sheetView>
  </sheetViews>
  <sheetFormatPr defaultRowHeight="15" x14ac:dyDescent="0.25"/>
  <cols>
    <col min="1" max="1" width="5.140625" style="1" customWidth="1"/>
    <col min="2" max="2" width="5.28515625" style="1" customWidth="1"/>
    <col min="3" max="3" width="5" style="1" customWidth="1"/>
    <col min="4" max="4" width="5.28515625" style="1" customWidth="1"/>
    <col min="5" max="6" width="5.140625" style="1" customWidth="1"/>
    <col min="7" max="8" width="5.28515625" style="1" customWidth="1"/>
    <col min="9" max="9" width="5.140625" style="1" customWidth="1"/>
    <col min="10" max="13" width="5.28515625" style="1" customWidth="1"/>
    <col min="14" max="14" width="5.140625" style="1" customWidth="1"/>
    <col min="15" max="17" width="5.28515625" style="1" customWidth="1"/>
    <col min="18" max="18" width="5.140625" style="1" customWidth="1"/>
    <col min="19" max="28" width="5.28515625" style="1" customWidth="1"/>
    <col min="29" max="29" width="4.7109375" style="1" customWidth="1"/>
    <col min="30" max="31" width="5.28515625" style="1" customWidth="1"/>
    <col min="32" max="33" width="5.140625" style="1" customWidth="1"/>
    <col min="34" max="34" width="5.28515625" style="1" customWidth="1"/>
    <col min="35" max="16384" width="9.140625" style="1"/>
  </cols>
  <sheetData>
    <row r="1" spans="1:38" ht="26.25" x14ac:dyDescent="0.4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38" x14ac:dyDescent="0.25">
      <c r="A2" s="10"/>
      <c r="B2" s="10">
        <v>0</v>
      </c>
      <c r="C2" s="7">
        <v>1</v>
      </c>
      <c r="D2" s="10">
        <v>2</v>
      </c>
      <c r="E2" s="7">
        <v>3</v>
      </c>
      <c r="F2" s="10">
        <v>4</v>
      </c>
      <c r="G2" s="7">
        <v>5</v>
      </c>
      <c r="H2" s="10">
        <v>6</v>
      </c>
      <c r="I2" s="7">
        <v>7</v>
      </c>
      <c r="J2" s="10">
        <v>8</v>
      </c>
      <c r="K2" s="7">
        <v>9</v>
      </c>
      <c r="L2" s="10">
        <v>10</v>
      </c>
      <c r="M2" s="7">
        <v>11</v>
      </c>
      <c r="N2" s="10">
        <v>12</v>
      </c>
      <c r="O2" s="7">
        <v>13</v>
      </c>
      <c r="P2" s="10">
        <v>14</v>
      </c>
      <c r="Q2" s="7">
        <v>15</v>
      </c>
      <c r="R2" s="10">
        <v>16</v>
      </c>
      <c r="S2" s="7">
        <v>17</v>
      </c>
      <c r="T2" s="10">
        <v>18</v>
      </c>
      <c r="U2" s="7">
        <v>19</v>
      </c>
      <c r="V2" s="10">
        <v>20</v>
      </c>
      <c r="W2" s="7">
        <v>21</v>
      </c>
      <c r="X2" s="10">
        <v>22</v>
      </c>
      <c r="Y2" s="7">
        <v>23</v>
      </c>
      <c r="Z2" s="10">
        <v>24</v>
      </c>
      <c r="AA2" s="2"/>
      <c r="AB2" s="2"/>
      <c r="AC2" s="2"/>
      <c r="AD2" s="2"/>
      <c r="AE2" s="2"/>
      <c r="AF2" s="2"/>
      <c r="AG2" s="2"/>
      <c r="AH2" s="2"/>
      <c r="AI2" s="2"/>
      <c r="AJ2" s="2">
        <v>23</v>
      </c>
      <c r="AK2" s="2">
        <v>24</v>
      </c>
      <c r="AL2" s="2">
        <v>25</v>
      </c>
    </row>
    <row r="3" spans="1:38" x14ac:dyDescent="0.25">
      <c r="A3" s="8"/>
      <c r="B3" s="8" t="s">
        <v>0</v>
      </c>
      <c r="C3" s="11" t="s">
        <v>1</v>
      </c>
      <c r="D3" s="8" t="s">
        <v>2</v>
      </c>
      <c r="E3" s="12" t="s">
        <v>3</v>
      </c>
      <c r="F3" s="9" t="s">
        <v>4</v>
      </c>
      <c r="G3" s="12" t="s">
        <v>5</v>
      </c>
      <c r="H3" s="9" t="s">
        <v>6</v>
      </c>
      <c r="I3" s="12" t="s">
        <v>7</v>
      </c>
      <c r="J3" s="8" t="s">
        <v>8</v>
      </c>
      <c r="K3" s="11" t="s">
        <v>9</v>
      </c>
      <c r="L3" s="8" t="s">
        <v>10</v>
      </c>
      <c r="M3" s="11" t="s">
        <v>11</v>
      </c>
      <c r="N3" s="8" t="s">
        <v>12</v>
      </c>
      <c r="O3" s="11" t="s">
        <v>13</v>
      </c>
      <c r="P3" s="8" t="s">
        <v>14</v>
      </c>
      <c r="Q3" s="11" t="s">
        <v>15</v>
      </c>
      <c r="R3" s="8" t="s">
        <v>16</v>
      </c>
      <c r="S3" s="11" t="s">
        <v>17</v>
      </c>
      <c r="T3" s="8" t="s">
        <v>18</v>
      </c>
      <c r="U3" s="11" t="s">
        <v>19</v>
      </c>
      <c r="V3" s="8" t="s">
        <v>20</v>
      </c>
      <c r="W3" s="11" t="s">
        <v>21</v>
      </c>
      <c r="X3" s="8" t="s">
        <v>22</v>
      </c>
      <c r="Y3" s="12" t="s">
        <v>24</v>
      </c>
      <c r="Z3" s="8" t="s">
        <v>25</v>
      </c>
      <c r="AA3" s="3"/>
      <c r="AB3" s="3"/>
      <c r="AC3" s="3"/>
      <c r="AD3" s="3"/>
      <c r="AE3" s="3"/>
      <c r="AF3" s="3"/>
      <c r="AG3" s="3"/>
      <c r="AH3" s="3"/>
      <c r="AI3" s="3"/>
      <c r="AJ3" s="3" t="s">
        <v>23</v>
      </c>
      <c r="AK3" s="3" t="s">
        <v>24</v>
      </c>
      <c r="AL3" s="4" t="s">
        <v>25</v>
      </c>
    </row>
    <row r="5" spans="1:38" x14ac:dyDescent="0.25">
      <c r="A5" s="1" t="s">
        <v>30</v>
      </c>
      <c r="O5" s="1" t="s">
        <v>37</v>
      </c>
      <c r="R5" s="1" t="s">
        <v>38</v>
      </c>
      <c r="V5" s="1" t="s">
        <v>39</v>
      </c>
    </row>
    <row r="7" spans="1:38" x14ac:dyDescent="0.25">
      <c r="B7" s="1">
        <v>5</v>
      </c>
      <c r="C7" s="1">
        <v>6</v>
      </c>
      <c r="O7" s="1">
        <v>5</v>
      </c>
      <c r="P7" s="1">
        <v>6</v>
      </c>
      <c r="R7" s="1">
        <f>(O7*P8)-(P7*O8)</f>
        <v>3</v>
      </c>
      <c r="V7" s="14" t="s">
        <v>33</v>
      </c>
      <c r="W7" s="14"/>
      <c r="X7" s="14"/>
    </row>
    <row r="8" spans="1:38" x14ac:dyDescent="0.25">
      <c r="B8" s="1">
        <v>2</v>
      </c>
      <c r="C8" s="1">
        <v>3</v>
      </c>
      <c r="O8" s="1">
        <v>2</v>
      </c>
      <c r="P8" s="1">
        <v>3</v>
      </c>
      <c r="V8" s="1" t="s">
        <v>34</v>
      </c>
    </row>
    <row r="10" spans="1:38" x14ac:dyDescent="0.25">
      <c r="O10" s="1" t="s">
        <v>41</v>
      </c>
      <c r="X10" s="17" t="s">
        <v>28</v>
      </c>
      <c r="Y10" s="17"/>
    </row>
    <row r="11" spans="1:38" x14ac:dyDescent="0.25">
      <c r="O11" s="1">
        <v>3</v>
      </c>
      <c r="P11" s="1">
        <v>-6</v>
      </c>
      <c r="R11" s="1">
        <v>9</v>
      </c>
      <c r="T11" s="1">
        <f>O11*$R$11</f>
        <v>27</v>
      </c>
      <c r="U11" s="1">
        <f>P11*$R$11</f>
        <v>-54</v>
      </c>
      <c r="X11" s="13">
        <f>MOD(T11,26)</f>
        <v>1</v>
      </c>
      <c r="Y11" s="5">
        <f>MOD(U11,26)</f>
        <v>24</v>
      </c>
    </row>
    <row r="12" spans="1:38" x14ac:dyDescent="0.25">
      <c r="O12" s="1">
        <v>-2</v>
      </c>
      <c r="P12" s="1">
        <v>5</v>
      </c>
      <c r="T12" s="1">
        <f>O12*$R$11</f>
        <v>-18</v>
      </c>
      <c r="U12" s="1">
        <f>P12*$R$11</f>
        <v>45</v>
      </c>
      <c r="V12" s="1" t="s">
        <v>42</v>
      </c>
      <c r="X12" s="5">
        <f>MOD(T12,26)</f>
        <v>8</v>
      </c>
      <c r="Y12" s="13">
        <f>MOD(U12,26)</f>
        <v>19</v>
      </c>
    </row>
    <row r="14" spans="1:38" x14ac:dyDescent="0.25">
      <c r="A14" s="1" t="s">
        <v>35</v>
      </c>
      <c r="O14" s="1" t="s">
        <v>40</v>
      </c>
    </row>
    <row r="16" spans="1:38" x14ac:dyDescent="0.25">
      <c r="A16" s="16" t="s">
        <v>31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O16" s="16" t="s">
        <v>36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5" x14ac:dyDescent="0.25">
      <c r="C17" s="1" t="s">
        <v>32</v>
      </c>
      <c r="G17" s="1" t="s">
        <v>44</v>
      </c>
      <c r="J17" s="1" t="s">
        <v>26</v>
      </c>
      <c r="L17" s="1" t="s">
        <v>29</v>
      </c>
      <c r="T17" s="1" t="s">
        <v>44</v>
      </c>
      <c r="W17" s="1" t="s">
        <v>43</v>
      </c>
      <c r="Y17" s="1" t="s">
        <v>45</v>
      </c>
    </row>
    <row r="19" spans="1:25" x14ac:dyDescent="0.25">
      <c r="A19" s="6">
        <v>1</v>
      </c>
      <c r="B19" s="6" t="s">
        <v>0</v>
      </c>
      <c r="C19" s="6">
        <f>$B$7</f>
        <v>5</v>
      </c>
      <c r="D19" s="6">
        <f>$C$7</f>
        <v>6</v>
      </c>
      <c r="E19" s="6"/>
      <c r="F19" s="6">
        <f>CODE(B19)-65</f>
        <v>0</v>
      </c>
      <c r="G19" s="6"/>
      <c r="H19" s="6">
        <f>C19*F$19+D19*F$20</f>
        <v>36</v>
      </c>
      <c r="I19" s="6"/>
      <c r="J19" s="6">
        <f>MOD(H19,26)</f>
        <v>10</v>
      </c>
      <c r="K19" s="6"/>
      <c r="L19" s="6" t="str">
        <f>CHAR(J19+65)</f>
        <v>K</v>
      </c>
      <c r="O19" s="6" t="s">
        <v>10</v>
      </c>
      <c r="P19" s="6">
        <f>$X$11</f>
        <v>1</v>
      </c>
      <c r="Q19" s="6">
        <f>$Y$11</f>
        <v>24</v>
      </c>
      <c r="R19" s="6"/>
      <c r="S19" s="6">
        <f>CODE(O19)-65</f>
        <v>10</v>
      </c>
      <c r="T19" s="6"/>
      <c r="U19" s="6">
        <f>P19*$S$19+Q19*$S$20</f>
        <v>442</v>
      </c>
      <c r="V19" s="6"/>
      <c r="W19" s="6">
        <f>MOD(U19,26)</f>
        <v>0</v>
      </c>
      <c r="X19" s="6"/>
      <c r="Y19" s="6" t="str">
        <f>CHAR(W19+65)</f>
        <v>A</v>
      </c>
    </row>
    <row r="20" spans="1:25" x14ac:dyDescent="0.25">
      <c r="A20" s="6"/>
      <c r="B20" s="6" t="s">
        <v>6</v>
      </c>
      <c r="C20" s="6">
        <f>$B$8</f>
        <v>2</v>
      </c>
      <c r="D20" s="6">
        <f>$C$8</f>
        <v>3</v>
      </c>
      <c r="E20" s="6"/>
      <c r="F20" s="6">
        <f>CODE(B20)-65</f>
        <v>6</v>
      </c>
      <c r="G20" s="6"/>
      <c r="H20" s="6">
        <f>C20*F$19+D20*F$20</f>
        <v>18</v>
      </c>
      <c r="I20" s="6"/>
      <c r="J20" s="6">
        <f t="shared" ref="J20:J35" si="0">MOD(H20,26)</f>
        <v>18</v>
      </c>
      <c r="K20" s="6"/>
      <c r="L20" s="6" t="str">
        <f t="shared" ref="L20:L35" si="1">CHAR(J20+65)</f>
        <v>S</v>
      </c>
      <c r="O20" s="6" t="s">
        <v>18</v>
      </c>
      <c r="P20" s="6">
        <f>$X$12</f>
        <v>8</v>
      </c>
      <c r="Q20" s="6">
        <f>$Y$12</f>
        <v>19</v>
      </c>
      <c r="R20" s="6"/>
      <c r="S20" s="6">
        <f>CODE(O20)-65</f>
        <v>18</v>
      </c>
      <c r="T20" s="6"/>
      <c r="U20" s="6">
        <f>P20*$S$19+Q20*$S$20</f>
        <v>422</v>
      </c>
      <c r="V20" s="6"/>
      <c r="W20" s="6">
        <f t="shared" ref="W20:W35" si="2">MOD(U20,26)</f>
        <v>6</v>
      </c>
      <c r="X20" s="6"/>
      <c r="Y20" s="6" t="str">
        <f t="shared" ref="Y20:Y35" si="3">CHAR(W20+65)</f>
        <v>G</v>
      </c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>
        <v>2</v>
      </c>
      <c r="B22" s="6" t="s">
        <v>7</v>
      </c>
      <c r="C22" s="6">
        <f>$B$7</f>
        <v>5</v>
      </c>
      <c r="D22" s="6">
        <f>$C$7</f>
        <v>6</v>
      </c>
      <c r="E22" s="6"/>
      <c r="F22" s="6">
        <f>CODE(B22)-65</f>
        <v>7</v>
      </c>
      <c r="G22" s="6"/>
      <c r="H22" s="6">
        <f>C22*F$22+D22*F$23</f>
        <v>35</v>
      </c>
      <c r="I22" s="6"/>
      <c r="J22" s="6">
        <f t="shared" si="0"/>
        <v>9</v>
      </c>
      <c r="K22" s="6"/>
      <c r="L22" s="6" t="str">
        <f t="shared" si="1"/>
        <v>J</v>
      </c>
      <c r="O22" s="6" t="s">
        <v>9</v>
      </c>
      <c r="P22" s="6">
        <f>$X$11</f>
        <v>1</v>
      </c>
      <c r="Q22" s="6">
        <f>$Y$11</f>
        <v>24</v>
      </c>
      <c r="R22" s="6"/>
      <c r="S22" s="6">
        <f t="shared" ref="S22:S35" si="4">CODE(O22)-65</f>
        <v>9</v>
      </c>
      <c r="T22" s="6"/>
      <c r="U22" s="6">
        <f>P22*$S$22+Q22*$S$23</f>
        <v>345</v>
      </c>
      <c r="V22" s="6"/>
      <c r="W22" s="6">
        <f t="shared" si="2"/>
        <v>7</v>
      </c>
      <c r="X22" s="6"/>
      <c r="Y22" s="6" t="str">
        <f t="shared" si="3"/>
        <v>H</v>
      </c>
    </row>
    <row r="23" spans="1:25" x14ac:dyDescent="0.25">
      <c r="A23" s="6"/>
      <c r="B23" s="6" t="s">
        <v>0</v>
      </c>
      <c r="C23" s="6">
        <f>$B$8</f>
        <v>2</v>
      </c>
      <c r="D23" s="6">
        <f>$C$8</f>
        <v>3</v>
      </c>
      <c r="E23" s="6"/>
      <c r="F23" s="6">
        <f>CODE(B23)-65</f>
        <v>0</v>
      </c>
      <c r="G23" s="6"/>
      <c r="H23" s="6">
        <f>C23*F$22+D23*F$23</f>
        <v>14</v>
      </c>
      <c r="I23" s="6"/>
      <c r="J23" s="6">
        <f t="shared" si="0"/>
        <v>14</v>
      </c>
      <c r="K23" s="6"/>
      <c r="L23" s="6" t="str">
        <f t="shared" si="1"/>
        <v>O</v>
      </c>
      <c r="O23" s="6" t="s">
        <v>14</v>
      </c>
      <c r="P23" s="6">
        <f>$X$12</f>
        <v>8</v>
      </c>
      <c r="Q23" s="6">
        <f>$Y$12</f>
        <v>19</v>
      </c>
      <c r="R23" s="6"/>
      <c r="S23" s="6">
        <f t="shared" si="4"/>
        <v>14</v>
      </c>
      <c r="T23" s="6"/>
      <c r="U23" s="6">
        <f>P23*$S$22+Q23*$S$23</f>
        <v>338</v>
      </c>
      <c r="V23" s="6"/>
      <c r="W23" s="6">
        <f t="shared" si="2"/>
        <v>0</v>
      </c>
      <c r="X23" s="6"/>
      <c r="Y23" s="6" t="str">
        <f t="shared" si="3"/>
        <v>A</v>
      </c>
    </row>
    <row r="24" spans="1:2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6">
        <v>3</v>
      </c>
      <c r="B25" s="6" t="s">
        <v>18</v>
      </c>
      <c r="C25" s="6">
        <f>$B$7</f>
        <v>5</v>
      </c>
      <c r="D25" s="6">
        <f>$C$7</f>
        <v>6</v>
      </c>
      <c r="E25" s="6"/>
      <c r="F25" s="6">
        <f>CODE(B25)-65</f>
        <v>18</v>
      </c>
      <c r="G25" s="6"/>
      <c r="H25" s="6">
        <f>C25*F$25+D25*F$26</f>
        <v>234</v>
      </c>
      <c r="I25" s="6"/>
      <c r="J25" s="6">
        <f t="shared" si="0"/>
        <v>0</v>
      </c>
      <c r="K25" s="6"/>
      <c r="L25" s="6" t="str">
        <f t="shared" si="1"/>
        <v>A</v>
      </c>
      <c r="O25" s="6" t="s">
        <v>0</v>
      </c>
      <c r="P25" s="6">
        <f>$X$11</f>
        <v>1</v>
      </c>
      <c r="Q25" s="6">
        <f>$Y$11</f>
        <v>24</v>
      </c>
      <c r="R25" s="6"/>
      <c r="S25" s="6">
        <f t="shared" si="4"/>
        <v>0</v>
      </c>
      <c r="T25" s="6"/>
      <c r="U25" s="6">
        <f>P25*$S$25+Q25*$S$26</f>
        <v>96</v>
      </c>
      <c r="V25" s="6"/>
      <c r="W25" s="6">
        <f t="shared" si="2"/>
        <v>18</v>
      </c>
      <c r="X25" s="6"/>
      <c r="Y25" s="6" t="str">
        <f t="shared" si="3"/>
        <v>S</v>
      </c>
    </row>
    <row r="26" spans="1:25" x14ac:dyDescent="0.25">
      <c r="A26" s="6"/>
      <c r="B26" s="6" t="s">
        <v>24</v>
      </c>
      <c r="C26" s="6">
        <f>$B$8</f>
        <v>2</v>
      </c>
      <c r="D26" s="6">
        <f>$C$8</f>
        <v>3</v>
      </c>
      <c r="E26" s="6"/>
      <c r="F26" s="6">
        <f>CODE(B26)-65</f>
        <v>24</v>
      </c>
      <c r="G26" s="6"/>
      <c r="H26" s="6">
        <f>C26*F$25+D26*F$26</f>
        <v>108</v>
      </c>
      <c r="I26" s="6"/>
      <c r="J26" s="6">
        <f t="shared" si="0"/>
        <v>4</v>
      </c>
      <c r="K26" s="6"/>
      <c r="L26" s="6" t="str">
        <f t="shared" si="1"/>
        <v>E</v>
      </c>
      <c r="O26" s="6" t="s">
        <v>4</v>
      </c>
      <c r="P26" s="6">
        <f>$X$12</f>
        <v>8</v>
      </c>
      <c r="Q26" s="6">
        <f>$Y$12</f>
        <v>19</v>
      </c>
      <c r="R26" s="6"/>
      <c r="S26" s="6">
        <f t="shared" si="4"/>
        <v>4</v>
      </c>
      <c r="T26" s="6"/>
      <c r="U26" s="6">
        <f>P26*$S$25+Q26*$S$26</f>
        <v>76</v>
      </c>
      <c r="V26" s="6"/>
      <c r="W26" s="6">
        <f t="shared" si="2"/>
        <v>24</v>
      </c>
      <c r="X26" s="6"/>
      <c r="Y26" s="6" t="str">
        <f t="shared" si="3"/>
        <v>Y</v>
      </c>
    </row>
    <row r="27" spans="1:2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6">
        <v>4</v>
      </c>
      <c r="B28" s="6" t="s">
        <v>0</v>
      </c>
      <c r="C28" s="6">
        <f>$B$7</f>
        <v>5</v>
      </c>
      <c r="D28" s="6">
        <f>$C$7</f>
        <v>6</v>
      </c>
      <c r="E28" s="6"/>
      <c r="F28" s="6">
        <f>CODE(B28)-65</f>
        <v>0</v>
      </c>
      <c r="G28" s="6"/>
      <c r="H28" s="6">
        <f>C28*F$28+D28*F$29</f>
        <v>30</v>
      </c>
      <c r="I28" s="6"/>
      <c r="J28" s="6">
        <f t="shared" si="0"/>
        <v>4</v>
      </c>
      <c r="K28" s="6"/>
      <c r="L28" s="6" t="str">
        <f t="shared" si="1"/>
        <v>E</v>
      </c>
      <c r="O28" s="6" t="s">
        <v>4</v>
      </c>
      <c r="P28" s="6">
        <f>$X$11</f>
        <v>1</v>
      </c>
      <c r="Q28" s="6">
        <f>$Y$11</f>
        <v>24</v>
      </c>
      <c r="R28" s="6"/>
      <c r="S28" s="6">
        <f t="shared" si="4"/>
        <v>4</v>
      </c>
      <c r="T28" s="6"/>
      <c r="U28" s="6">
        <f>P28*$S$28+Q28*$S$29</f>
        <v>364</v>
      </c>
      <c r="V28" s="6"/>
      <c r="W28" s="6">
        <f t="shared" si="2"/>
        <v>0</v>
      </c>
      <c r="X28" s="6"/>
      <c r="Y28" s="6" t="str">
        <f t="shared" si="3"/>
        <v>A</v>
      </c>
    </row>
    <row r="29" spans="1:25" x14ac:dyDescent="0.25">
      <c r="A29" s="6"/>
      <c r="B29" s="6" t="s">
        <v>5</v>
      </c>
      <c r="C29" s="6">
        <f>$B$8</f>
        <v>2</v>
      </c>
      <c r="D29" s="6">
        <f>$C$8</f>
        <v>3</v>
      </c>
      <c r="E29" s="6"/>
      <c r="F29" s="6">
        <f>CODE(B29)-65</f>
        <v>5</v>
      </c>
      <c r="G29" s="6"/>
      <c r="H29" s="6">
        <f>C29*F$28+D29*F$29</f>
        <v>15</v>
      </c>
      <c r="I29" s="6"/>
      <c r="J29" s="6">
        <f t="shared" si="0"/>
        <v>15</v>
      </c>
      <c r="K29" s="6"/>
      <c r="L29" s="6" t="str">
        <f t="shared" si="1"/>
        <v>P</v>
      </c>
      <c r="O29" s="6" t="s">
        <v>15</v>
      </c>
      <c r="P29" s="6">
        <f>$X$12</f>
        <v>8</v>
      </c>
      <c r="Q29" s="6">
        <f>$Y$12</f>
        <v>19</v>
      </c>
      <c r="R29" s="6"/>
      <c r="S29" s="6">
        <f t="shared" si="4"/>
        <v>15</v>
      </c>
      <c r="T29" s="6"/>
      <c r="U29" s="6">
        <f>P29*$S$28+Q29*$S$29</f>
        <v>317</v>
      </c>
      <c r="V29" s="6"/>
      <c r="W29" s="6">
        <f t="shared" si="2"/>
        <v>5</v>
      </c>
      <c r="X29" s="6"/>
      <c r="Y29" s="6" t="str">
        <f t="shared" si="3"/>
        <v>F</v>
      </c>
    </row>
    <row r="30" spans="1:2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6">
        <v>5</v>
      </c>
      <c r="B31" s="6" t="s">
        <v>17</v>
      </c>
      <c r="C31" s="6">
        <f>$B$7</f>
        <v>5</v>
      </c>
      <c r="D31" s="6">
        <f>$C$7</f>
        <v>6</v>
      </c>
      <c r="E31" s="6"/>
      <c r="F31" s="6">
        <f>CODE(B31)-65</f>
        <v>17</v>
      </c>
      <c r="G31" s="6"/>
      <c r="H31" s="6">
        <f>C31*F$31+D31*F$32</f>
        <v>133</v>
      </c>
      <c r="I31" s="6"/>
      <c r="J31" s="6">
        <f t="shared" si="0"/>
        <v>3</v>
      </c>
      <c r="K31" s="6"/>
      <c r="L31" s="6" t="str">
        <f t="shared" si="1"/>
        <v>D</v>
      </c>
      <c r="O31" s="6" t="s">
        <v>3</v>
      </c>
      <c r="P31" s="6">
        <f>$X$11</f>
        <v>1</v>
      </c>
      <c r="Q31" s="6">
        <f>$Y$11</f>
        <v>24</v>
      </c>
      <c r="R31" s="6"/>
      <c r="S31" s="6">
        <f t="shared" si="4"/>
        <v>3</v>
      </c>
      <c r="T31" s="6"/>
      <c r="U31" s="6">
        <f>P31*$S$31+Q31*$S$32</f>
        <v>147</v>
      </c>
      <c r="V31" s="6"/>
      <c r="W31" s="6">
        <f t="shared" si="2"/>
        <v>17</v>
      </c>
      <c r="X31" s="6"/>
      <c r="Y31" s="6" t="str">
        <f t="shared" si="3"/>
        <v>R</v>
      </c>
    </row>
    <row r="32" spans="1:25" x14ac:dyDescent="0.25">
      <c r="A32" s="6"/>
      <c r="B32" s="6" t="s">
        <v>8</v>
      </c>
      <c r="C32" s="6">
        <f>$B$8</f>
        <v>2</v>
      </c>
      <c r="D32" s="6">
        <f>$C$8</f>
        <v>3</v>
      </c>
      <c r="E32" s="6"/>
      <c r="F32" s="6">
        <f>CODE(B32)-65</f>
        <v>8</v>
      </c>
      <c r="G32" s="6"/>
      <c r="H32" s="6">
        <f t="shared" ref="H32" si="5">C32*F$31+D32*F$32</f>
        <v>58</v>
      </c>
      <c r="I32" s="6"/>
      <c r="J32" s="6">
        <f t="shared" si="0"/>
        <v>6</v>
      </c>
      <c r="K32" s="6"/>
      <c r="L32" s="6" t="str">
        <f t="shared" si="1"/>
        <v>G</v>
      </c>
      <c r="O32" s="6" t="s">
        <v>6</v>
      </c>
      <c r="P32" s="6">
        <f>$X$12</f>
        <v>8</v>
      </c>
      <c r="Q32" s="6">
        <f>$Y$12</f>
        <v>19</v>
      </c>
      <c r="R32" s="6"/>
      <c r="S32" s="6">
        <f t="shared" si="4"/>
        <v>6</v>
      </c>
      <c r="T32" s="6"/>
      <c r="U32" s="6">
        <f>P32*$S$31+Q32*$S$32</f>
        <v>138</v>
      </c>
      <c r="V32" s="6"/>
      <c r="W32" s="6">
        <f t="shared" si="2"/>
        <v>8</v>
      </c>
      <c r="X32" s="6"/>
      <c r="Y32" s="6" t="str">
        <f t="shared" si="3"/>
        <v>I</v>
      </c>
    </row>
    <row r="33" spans="1:2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6">
        <v>6</v>
      </c>
      <c r="B34" s="6" t="s">
        <v>11</v>
      </c>
      <c r="C34" s="6">
        <f>$B$7</f>
        <v>5</v>
      </c>
      <c r="D34" s="6">
        <f>$C$7</f>
        <v>6</v>
      </c>
      <c r="E34" s="6"/>
      <c r="F34" s="6">
        <f>CODE(B34)-65</f>
        <v>11</v>
      </c>
      <c r="G34" s="6"/>
      <c r="H34" s="6">
        <f>C34*F$34+D34*F$35</f>
        <v>55</v>
      </c>
      <c r="I34" s="6"/>
      <c r="J34" s="6">
        <f t="shared" si="0"/>
        <v>3</v>
      </c>
      <c r="K34" s="6"/>
      <c r="L34" s="6" t="str">
        <f t="shared" si="1"/>
        <v>D</v>
      </c>
      <c r="O34" s="6" t="s">
        <v>3</v>
      </c>
      <c r="P34" s="6">
        <f>$X$11</f>
        <v>1</v>
      </c>
      <c r="Q34" s="6">
        <f>$Y$11</f>
        <v>24</v>
      </c>
      <c r="R34" s="6"/>
      <c r="S34" s="6">
        <f t="shared" si="4"/>
        <v>3</v>
      </c>
      <c r="T34" s="6"/>
      <c r="U34" s="6">
        <f>P34*$S$34+Q34*$S$35</f>
        <v>531</v>
      </c>
      <c r="V34" s="6"/>
      <c r="W34" s="6">
        <f t="shared" si="2"/>
        <v>11</v>
      </c>
      <c r="X34" s="6"/>
      <c r="Y34" s="6" t="str">
        <f t="shared" si="3"/>
        <v>L</v>
      </c>
    </row>
    <row r="35" spans="1:25" x14ac:dyDescent="0.25">
      <c r="A35" s="6"/>
      <c r="B35" s="6" t="s">
        <v>0</v>
      </c>
      <c r="C35" s="6">
        <f>$B$8</f>
        <v>2</v>
      </c>
      <c r="D35" s="6">
        <f>$C$8</f>
        <v>3</v>
      </c>
      <c r="E35" s="6"/>
      <c r="F35" s="6">
        <f>CODE(B35)-65</f>
        <v>0</v>
      </c>
      <c r="G35" s="6"/>
      <c r="H35" s="6">
        <f>C35*F$34+D35*F$35</f>
        <v>22</v>
      </c>
      <c r="I35" s="6"/>
      <c r="J35" s="6">
        <f t="shared" si="0"/>
        <v>22</v>
      </c>
      <c r="K35" s="6"/>
      <c r="L35" s="6" t="str">
        <f t="shared" si="1"/>
        <v>W</v>
      </c>
      <c r="O35" s="6" t="s">
        <v>22</v>
      </c>
      <c r="P35" s="6">
        <f>$X$12</f>
        <v>8</v>
      </c>
      <c r="Q35" s="6">
        <f>$Y$12</f>
        <v>19</v>
      </c>
      <c r="R35" s="6"/>
      <c r="S35" s="6">
        <f t="shared" si="4"/>
        <v>22</v>
      </c>
      <c r="T35" s="6"/>
      <c r="U35" s="6">
        <f>P35*$S$34+Q35*$S$35</f>
        <v>442</v>
      </c>
      <c r="V35" s="6"/>
      <c r="W35" s="6">
        <f t="shared" si="2"/>
        <v>0</v>
      </c>
      <c r="X35" s="6"/>
      <c r="Y35" s="6" t="str">
        <f t="shared" si="3"/>
        <v>A</v>
      </c>
    </row>
    <row r="36" spans="1:2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2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2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2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2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2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2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2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2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mergeCells count="5">
    <mergeCell ref="V7:X7"/>
    <mergeCell ref="A1:Y1"/>
    <mergeCell ref="A16:M16"/>
    <mergeCell ref="O16:Z16"/>
    <mergeCell ref="X10:Y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aghasyaf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asus-pc</cp:lastModifiedBy>
  <dcterms:created xsi:type="dcterms:W3CDTF">2020-04-02T11:06:54Z</dcterms:created>
  <dcterms:modified xsi:type="dcterms:W3CDTF">2021-10-08T11:01:55Z</dcterms:modified>
</cp:coreProperties>
</file>