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"/>
    </mc:Choice>
  </mc:AlternateContent>
  <bookViews>
    <workbookView xWindow="0" yWindow="0" windowWidth="19170" windowHeight="10260"/>
  </bookViews>
  <sheets>
    <sheet name="Sheet1" sheetId="1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3" i="1" l="1"/>
  <c r="F24" i="1"/>
  <c r="F25" i="1"/>
  <c r="F22" i="1"/>
  <c r="E23" i="1"/>
  <c r="E24" i="1"/>
  <c r="E25" i="1"/>
  <c r="E22" i="1"/>
  <c r="F19" i="1"/>
  <c r="F20" i="1"/>
  <c r="F21" i="1"/>
  <c r="F18" i="1"/>
  <c r="E19" i="1"/>
  <c r="E20" i="1"/>
  <c r="E21" i="1"/>
  <c r="E18" i="1"/>
  <c r="F15" i="1"/>
  <c r="F16" i="1"/>
  <c r="F17" i="1"/>
  <c r="F14" i="1"/>
  <c r="E15" i="1"/>
  <c r="E16" i="1"/>
  <c r="E17" i="1"/>
  <c r="E14" i="1"/>
  <c r="F11" i="1"/>
  <c r="F12" i="1"/>
  <c r="F13" i="1"/>
  <c r="F10" i="1"/>
  <c r="E11" i="1"/>
  <c r="E12" i="1"/>
  <c r="E13" i="1"/>
  <c r="E10" i="1"/>
  <c r="F7" i="1"/>
  <c r="F8" i="1"/>
  <c r="F9" i="1"/>
  <c r="F6" i="1"/>
  <c r="E7" i="1"/>
  <c r="E8" i="1"/>
  <c r="E9" i="1"/>
  <c r="E6" i="1"/>
  <c r="F3" i="1"/>
  <c r="F4" i="1"/>
  <c r="F5" i="1"/>
  <c r="F2" i="1"/>
  <c r="E3" i="1"/>
  <c r="E4" i="1"/>
  <c r="E5" i="1"/>
  <c r="E2" i="1"/>
</calcChain>
</file>

<file path=xl/sharedStrings.xml><?xml version="1.0" encoding="utf-8"?>
<sst xmlns="http://schemas.openxmlformats.org/spreadsheetml/2006/main" count="199" uniqueCount="14">
  <si>
    <t>Date</t>
  </si>
  <si>
    <t>Exporter</t>
  </si>
  <si>
    <t>Importing Region</t>
  </si>
  <si>
    <t>Indicator</t>
  </si>
  <si>
    <t>World</t>
  </si>
  <si>
    <t>Exports</t>
  </si>
  <si>
    <t>2023/24 vs 2022/23</t>
  </si>
  <si>
    <t>2023/24 vs 3 year ave</t>
  </si>
  <si>
    <t>Northern Africa</t>
  </si>
  <si>
    <t>Eastern Africa</t>
  </si>
  <si>
    <t>United States</t>
  </si>
  <si>
    <t>Imports</t>
  </si>
  <si>
    <t>Commodity</t>
  </si>
  <si>
    <t>Wheat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</si>
</sst>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wto-cumulativ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B2">
            <v>5917902</v>
          </cell>
        </row>
        <row r="3">
          <cell r="B3">
            <v>12730774</v>
          </cell>
        </row>
        <row r="4">
          <cell r="B4">
            <v>18485447</v>
          </cell>
        </row>
        <row r="5">
          <cell r="B5">
            <v>24358288</v>
          </cell>
        </row>
        <row r="6">
          <cell r="B6">
            <v>4553815</v>
          </cell>
        </row>
        <row r="7">
          <cell r="B7">
            <v>10595041</v>
          </cell>
        </row>
        <row r="8">
          <cell r="B8">
            <v>16358502</v>
          </cell>
        </row>
        <row r="9">
          <cell r="B9">
            <v>23880628</v>
          </cell>
        </row>
        <row r="22">
          <cell r="B22">
            <v>1039764</v>
          </cell>
        </row>
        <row r="23">
          <cell r="B23">
            <v>2372390</v>
          </cell>
        </row>
        <row r="24">
          <cell r="B24">
            <v>3483927</v>
          </cell>
        </row>
        <row r="25">
          <cell r="B25">
            <v>4740012</v>
          </cell>
        </row>
        <row r="26">
          <cell r="B26">
            <v>855255</v>
          </cell>
        </row>
        <row r="27">
          <cell r="B27">
            <v>2078911</v>
          </cell>
        </row>
        <row r="28">
          <cell r="B28">
            <v>3505475</v>
          </cell>
        </row>
        <row r="29">
          <cell r="B29">
            <v>5059021</v>
          </cell>
        </row>
        <row r="42">
          <cell r="B42">
            <v>4564418</v>
          </cell>
        </row>
        <row r="43">
          <cell r="B43">
            <v>4886259</v>
          </cell>
        </row>
        <row r="44">
          <cell r="B44">
            <v>5380583</v>
          </cell>
        </row>
        <row r="45">
          <cell r="B45">
            <v>5582762</v>
          </cell>
        </row>
        <row r="46">
          <cell r="B46">
            <v>147175</v>
          </cell>
        </row>
        <row r="47">
          <cell r="B47">
            <v>407339</v>
          </cell>
        </row>
        <row r="48">
          <cell r="B48">
            <v>597210</v>
          </cell>
        </row>
        <row r="49">
          <cell r="B49">
            <v>928173</v>
          </cell>
        </row>
        <row r="62">
          <cell r="B62">
            <v>602545</v>
          </cell>
        </row>
        <row r="63">
          <cell r="B63">
            <v>1578569</v>
          </cell>
        </row>
        <row r="64">
          <cell r="B64">
            <v>2266219</v>
          </cell>
        </row>
        <row r="65">
          <cell r="B65">
            <v>3049943</v>
          </cell>
        </row>
        <row r="66">
          <cell r="B66">
            <v>448494</v>
          </cell>
        </row>
        <row r="67">
          <cell r="B67">
            <v>1169582</v>
          </cell>
        </row>
        <row r="68">
          <cell r="B68">
            <v>2063517</v>
          </cell>
        </row>
        <row r="69">
          <cell r="B69">
            <v>3523101</v>
          </cell>
        </row>
        <row r="82">
          <cell r="B82">
            <v>51452</v>
          </cell>
        </row>
        <row r="83">
          <cell r="B83">
            <v>100222</v>
          </cell>
        </row>
        <row r="84">
          <cell r="B84">
            <v>113321</v>
          </cell>
        </row>
        <row r="85">
          <cell r="B85">
            <v>172431</v>
          </cell>
        </row>
        <row r="86">
          <cell r="B86">
            <v>61452</v>
          </cell>
        </row>
        <row r="87">
          <cell r="B87">
            <v>111222</v>
          </cell>
        </row>
        <row r="88">
          <cell r="B88">
            <v>126321</v>
          </cell>
        </row>
        <row r="89">
          <cell r="B89">
            <v>196431</v>
          </cell>
        </row>
        <row r="102">
          <cell r="B102">
            <v>17070</v>
          </cell>
        </row>
        <row r="103">
          <cell r="B103">
            <v>47353</v>
          </cell>
        </row>
        <row r="104">
          <cell r="B104">
            <v>59332</v>
          </cell>
        </row>
        <row r="105">
          <cell r="B105">
            <v>110869</v>
          </cell>
        </row>
        <row r="106">
          <cell r="B106">
            <v>27070</v>
          </cell>
        </row>
        <row r="107">
          <cell r="B107">
            <v>59353</v>
          </cell>
        </row>
        <row r="108">
          <cell r="B108">
            <v>73332</v>
          </cell>
        </row>
        <row r="109">
          <cell r="B109">
            <v>128869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9"/>
  <sheetViews>
    <sheetView tabSelected="1" zoomScale="115" zoomScaleNormal="115" workbookViewId="0">
      <selection activeCell="G2" sqref="G2:G49"/>
    </sheetView>
  </sheetViews>
  <sheetFormatPr defaultRowHeight="15" x14ac:dyDescent="0.25"/>
  <cols>
    <col min="1" max="1" width="12.5703125" customWidth="1"/>
    <col min="5" max="5" width="11.425781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7</v>
      </c>
      <c r="G1" t="s">
        <v>12</v>
      </c>
    </row>
    <row r="2" spans="1:7" x14ac:dyDescent="0.25">
      <c r="A2" s="1">
        <v>45122</v>
      </c>
      <c r="B2" t="s">
        <v>4</v>
      </c>
      <c r="C2" t="s">
        <v>4</v>
      </c>
      <c r="D2" t="s">
        <v>5</v>
      </c>
      <c r="E2">
        <f>(([1]Sheet1!B2-[1]Sheet1!B6)/[1]Sheet1!B6)*100</f>
        <v>29.954818103063037</v>
      </c>
      <c r="F2">
        <f>((([1]Sheet1!B2-[1]Sheet1!B6)/[1]Sheet1!B6)*100)-8</f>
        <v>21.954818103063037</v>
      </c>
      <c r="G2" t="s">
        <v>13</v>
      </c>
    </row>
    <row r="3" spans="1:7" x14ac:dyDescent="0.25">
      <c r="A3" s="1">
        <v>45138</v>
      </c>
      <c r="B3" t="s">
        <v>4</v>
      </c>
      <c r="C3" t="s">
        <v>4</v>
      </c>
      <c r="D3" t="s">
        <v>5</v>
      </c>
      <c r="E3">
        <f>(([1]Sheet1!B3-[1]Sheet1!B7)/[1]Sheet1!B7)*100</f>
        <v>20.157854981401204</v>
      </c>
      <c r="F3">
        <f>((([1]Sheet1!B3-[1]Sheet1!B7)/[1]Sheet1!B7)*100)-8</f>
        <v>12.157854981401204</v>
      </c>
      <c r="G3" t="s">
        <v>13</v>
      </c>
    </row>
    <row r="4" spans="1:7" x14ac:dyDescent="0.25">
      <c r="A4" s="1">
        <v>45153</v>
      </c>
      <c r="B4" t="s">
        <v>4</v>
      </c>
      <c r="C4" t="s">
        <v>4</v>
      </c>
      <c r="D4" t="s">
        <v>5</v>
      </c>
      <c r="E4">
        <f>(([1]Sheet1!B4-[1]Sheet1!B8)/[1]Sheet1!B8)*100</f>
        <v>13.00207684053222</v>
      </c>
      <c r="F4">
        <f>((([1]Sheet1!B4-[1]Sheet1!B8)/[1]Sheet1!B8)*100)-8</f>
        <v>5.0020768405322205</v>
      </c>
      <c r="G4" t="s">
        <v>13</v>
      </c>
    </row>
    <row r="5" spans="1:7" x14ac:dyDescent="0.25">
      <c r="A5" s="1">
        <v>45169</v>
      </c>
      <c r="B5" t="s">
        <v>4</v>
      </c>
      <c r="C5" t="s">
        <v>4</v>
      </c>
      <c r="D5" t="s">
        <v>5</v>
      </c>
      <c r="E5">
        <f>(([1]Sheet1!B5-[1]Sheet1!B9)/[1]Sheet1!B9)*100</f>
        <v>2.0001986547422455</v>
      </c>
      <c r="F5">
        <f>((([1]Sheet1!B5-[1]Sheet1!B9)/[1]Sheet1!B9)*100)-8</f>
        <v>-5.9998013452577545</v>
      </c>
      <c r="G5" t="s">
        <v>13</v>
      </c>
    </row>
    <row r="6" spans="1:7" x14ac:dyDescent="0.25">
      <c r="A6" s="1">
        <v>45122</v>
      </c>
      <c r="B6" t="s">
        <v>4</v>
      </c>
      <c r="C6" t="s">
        <v>8</v>
      </c>
      <c r="D6" t="s">
        <v>5</v>
      </c>
      <c r="E6">
        <f>(([1]Sheet1!B22-[1]Sheet1!B26)/[1]Sheet1!B26)*100</f>
        <v>21.573565778627426</v>
      </c>
      <c r="F6">
        <f>(([1]Sheet1!B22-[1]Sheet1!B26)/[1]Sheet1!B26)*100-5</f>
        <v>16.573565778627426</v>
      </c>
      <c r="G6" t="s">
        <v>13</v>
      </c>
    </row>
    <row r="7" spans="1:7" x14ac:dyDescent="0.25">
      <c r="A7" s="1">
        <v>45138</v>
      </c>
      <c r="B7" t="s">
        <v>4</v>
      </c>
      <c r="C7" t="s">
        <v>8</v>
      </c>
      <c r="D7" t="s">
        <v>5</v>
      </c>
      <c r="E7">
        <f>(([1]Sheet1!B23-[1]Sheet1!B27)/[1]Sheet1!B27)*100</f>
        <v>14.116958349828348</v>
      </c>
      <c r="F7">
        <f>(([1]Sheet1!B23-[1]Sheet1!B27)/[1]Sheet1!B27)*100-5</f>
        <v>9.116958349828348</v>
      </c>
      <c r="G7" t="s">
        <v>13</v>
      </c>
    </row>
    <row r="8" spans="1:7" x14ac:dyDescent="0.25">
      <c r="A8" s="1">
        <v>45153</v>
      </c>
      <c r="B8" t="s">
        <v>4</v>
      </c>
      <c r="C8" t="s">
        <v>8</v>
      </c>
      <c r="D8" t="s">
        <v>5</v>
      </c>
      <c r="E8">
        <f>(([1]Sheet1!B24-[1]Sheet1!B28)/[1]Sheet1!B28)*100</f>
        <v>-0.61469558333749352</v>
      </c>
      <c r="F8">
        <f>(([1]Sheet1!B24-[1]Sheet1!B28)/[1]Sheet1!B28)*100-5</f>
        <v>-5.6146955833374932</v>
      </c>
      <c r="G8" t="s">
        <v>13</v>
      </c>
    </row>
    <row r="9" spans="1:7" x14ac:dyDescent="0.25">
      <c r="A9" s="1">
        <v>45169</v>
      </c>
      <c r="B9" t="s">
        <v>4</v>
      </c>
      <c r="C9" t="s">
        <v>8</v>
      </c>
      <c r="D9" t="s">
        <v>5</v>
      </c>
      <c r="E9">
        <f>(([1]Sheet1!B25-[1]Sheet1!B29)/[1]Sheet1!B29)*100</f>
        <v>-6.3057457164143029</v>
      </c>
      <c r="F9">
        <f>(([1]Sheet1!B25-[1]Sheet1!B29)/[1]Sheet1!B29)*100-5</f>
        <v>-11.305745716414304</v>
      </c>
      <c r="G9" t="s">
        <v>13</v>
      </c>
    </row>
    <row r="10" spans="1:7" x14ac:dyDescent="0.25">
      <c r="A10" s="1">
        <v>45122</v>
      </c>
      <c r="B10" t="s">
        <v>4</v>
      </c>
      <c r="C10" t="s">
        <v>9</v>
      </c>
      <c r="D10" t="s">
        <v>5</v>
      </c>
      <c r="E10">
        <f>(([1]Sheet1!B42-[1]Sheet1!B46)/[1]Sheet1!B46)</f>
        <v>30.013541702055377</v>
      </c>
      <c r="F10">
        <f>(([1]Sheet1!B42-[1]Sheet1!B46)/[1]Sheet1!B46)-5</f>
        <v>25.013541702055377</v>
      </c>
      <c r="G10" t="s">
        <v>13</v>
      </c>
    </row>
    <row r="11" spans="1:7" x14ac:dyDescent="0.25">
      <c r="A11" s="1">
        <v>45138</v>
      </c>
      <c r="B11" t="s">
        <v>4</v>
      </c>
      <c r="C11" t="s">
        <v>9</v>
      </c>
      <c r="D11" t="s">
        <v>5</v>
      </c>
      <c r="E11">
        <f>(([1]Sheet1!B43-[1]Sheet1!B47)/[1]Sheet1!B47)</f>
        <v>10.995558981585363</v>
      </c>
      <c r="F11">
        <f>(([1]Sheet1!B43-[1]Sheet1!B47)/[1]Sheet1!B47)-5</f>
        <v>5.9955589815853632</v>
      </c>
      <c r="G11" t="s">
        <v>13</v>
      </c>
    </row>
    <row r="12" spans="1:7" x14ac:dyDescent="0.25">
      <c r="A12" s="1">
        <v>45153</v>
      </c>
      <c r="B12" t="s">
        <v>4</v>
      </c>
      <c r="C12" t="s">
        <v>9</v>
      </c>
      <c r="D12" t="s">
        <v>5</v>
      </c>
      <c r="E12">
        <f>(([1]Sheet1!B44-[1]Sheet1!B48)/[1]Sheet1!B48)</f>
        <v>8.0095326602032788</v>
      </c>
      <c r="F12">
        <f>(([1]Sheet1!B44-[1]Sheet1!B48)/[1]Sheet1!B48)-5</f>
        <v>3.0095326602032788</v>
      </c>
      <c r="G12" t="s">
        <v>13</v>
      </c>
    </row>
    <row r="13" spans="1:7" x14ac:dyDescent="0.25">
      <c r="A13" s="1">
        <v>45169</v>
      </c>
      <c r="B13" t="s">
        <v>4</v>
      </c>
      <c r="C13" t="s">
        <v>9</v>
      </c>
      <c r="D13" t="s">
        <v>5</v>
      </c>
      <c r="E13">
        <f>(([1]Sheet1!B45-[1]Sheet1!B49)/[1]Sheet1!B49)</f>
        <v>5.0147860366548045</v>
      </c>
      <c r="F13">
        <f>(([1]Sheet1!B45-[1]Sheet1!B49)/[1]Sheet1!B49)-5</f>
        <v>1.4786036654804491E-2</v>
      </c>
      <c r="G13" t="s">
        <v>13</v>
      </c>
    </row>
    <row r="14" spans="1:7" x14ac:dyDescent="0.25">
      <c r="A14" s="1">
        <v>45122</v>
      </c>
      <c r="B14" t="s">
        <v>10</v>
      </c>
      <c r="C14" t="s">
        <v>4</v>
      </c>
      <c r="D14" t="s">
        <v>5</v>
      </c>
      <c r="E14">
        <f>(([1]Sheet1!B62-[1]Sheet1!B66)/[1]Sheet1!B66)*100</f>
        <v>34.348508564217134</v>
      </c>
      <c r="F14">
        <f>(([1]Sheet1!B62-[1]Sheet1!B66)/[1]Sheet1!B66)*100-8</f>
        <v>26.348508564217134</v>
      </c>
      <c r="G14" t="s">
        <v>13</v>
      </c>
    </row>
    <row r="15" spans="1:7" x14ac:dyDescent="0.25">
      <c r="A15" s="1">
        <v>45138</v>
      </c>
      <c r="B15" t="s">
        <v>10</v>
      </c>
      <c r="C15" t="s">
        <v>4</v>
      </c>
      <c r="D15" t="s">
        <v>5</v>
      </c>
      <c r="E15">
        <f>(([1]Sheet1!B63-[1]Sheet1!B67)/[1]Sheet1!B67)*100</f>
        <v>34.968646918300728</v>
      </c>
      <c r="F15">
        <f>(([1]Sheet1!B63-[1]Sheet1!B67)/[1]Sheet1!B67)*100-8</f>
        <v>26.968646918300728</v>
      </c>
      <c r="G15" t="s">
        <v>13</v>
      </c>
    </row>
    <row r="16" spans="1:7" x14ac:dyDescent="0.25">
      <c r="A16" s="1">
        <v>45153</v>
      </c>
      <c r="B16" t="s">
        <v>10</v>
      </c>
      <c r="C16" t="s">
        <v>4</v>
      </c>
      <c r="D16" t="s">
        <v>5</v>
      </c>
      <c r="E16">
        <f>(([1]Sheet1!B64-[1]Sheet1!B68)/[1]Sheet1!B68)*100</f>
        <v>9.8231320604579473</v>
      </c>
      <c r="F16">
        <f>(([1]Sheet1!B64-[1]Sheet1!B68)/[1]Sheet1!B68)*100-8</f>
        <v>1.8231320604579473</v>
      </c>
      <c r="G16" t="s">
        <v>13</v>
      </c>
    </row>
    <row r="17" spans="1:7" x14ac:dyDescent="0.25">
      <c r="A17" s="1">
        <v>45169</v>
      </c>
      <c r="B17" t="s">
        <v>10</v>
      </c>
      <c r="C17" t="s">
        <v>4</v>
      </c>
      <c r="D17" t="s">
        <v>5</v>
      </c>
      <c r="E17">
        <f>(([1]Sheet1!B65-[1]Sheet1!B69)/[1]Sheet1!B69)*100</f>
        <v>-13.430157125782088</v>
      </c>
      <c r="F17">
        <f>(([1]Sheet1!B65-[1]Sheet1!B69)/[1]Sheet1!B69)*100-8</f>
        <v>-21.430157125782088</v>
      </c>
      <c r="G17" t="s">
        <v>13</v>
      </c>
    </row>
    <row r="18" spans="1:7" x14ac:dyDescent="0.25">
      <c r="A18" s="1">
        <v>45122</v>
      </c>
      <c r="B18" t="s">
        <v>10</v>
      </c>
      <c r="C18" t="s">
        <v>8</v>
      </c>
      <c r="D18" t="s">
        <v>5</v>
      </c>
      <c r="E18">
        <f>(([1]Sheet1!B82-[1]Sheet1!B86)/[1]Sheet1!B86)*100</f>
        <v>-16.272863373039119</v>
      </c>
      <c r="F18">
        <f>(([1]Sheet1!B82-[1]Sheet1!B86)/[1]Sheet1!B86)*100 +5</f>
        <v>-11.272863373039119</v>
      </c>
      <c r="G18" t="s">
        <v>13</v>
      </c>
    </row>
    <row r="19" spans="1:7" x14ac:dyDescent="0.25">
      <c r="A19" s="1">
        <v>45138</v>
      </c>
      <c r="B19" t="s">
        <v>10</v>
      </c>
      <c r="C19" t="s">
        <v>8</v>
      </c>
      <c r="D19" t="s">
        <v>5</v>
      </c>
      <c r="E19">
        <f>(([1]Sheet1!B83-[1]Sheet1!B87)/[1]Sheet1!B87)*100</f>
        <v>-9.8901296506086922</v>
      </c>
      <c r="F19">
        <f>(([1]Sheet1!B83-[1]Sheet1!B87)/[1]Sheet1!B87)*100 +5</f>
        <v>-4.8901296506086922</v>
      </c>
      <c r="G19" t="s">
        <v>13</v>
      </c>
    </row>
    <row r="20" spans="1:7" x14ac:dyDescent="0.25">
      <c r="A20" s="1">
        <v>45153</v>
      </c>
      <c r="B20" t="s">
        <v>10</v>
      </c>
      <c r="C20" t="s">
        <v>8</v>
      </c>
      <c r="D20" t="s">
        <v>5</v>
      </c>
      <c r="E20">
        <f>(([1]Sheet1!B84-[1]Sheet1!B88)/[1]Sheet1!B88)*100</f>
        <v>-10.291242152927857</v>
      </c>
      <c r="F20">
        <f>(([1]Sheet1!B84-[1]Sheet1!B88)/[1]Sheet1!B88)*100 +5</f>
        <v>-5.2912421529278575</v>
      </c>
      <c r="G20" t="s">
        <v>13</v>
      </c>
    </row>
    <row r="21" spans="1:7" x14ac:dyDescent="0.25">
      <c r="A21" s="1">
        <v>45169</v>
      </c>
      <c r="B21" t="s">
        <v>10</v>
      </c>
      <c r="C21" t="s">
        <v>8</v>
      </c>
      <c r="D21" t="s">
        <v>5</v>
      </c>
      <c r="E21">
        <f>(([1]Sheet1!B85-[1]Sheet1!B89)/[1]Sheet1!B89)*100</f>
        <v>-12.218030758892436</v>
      </c>
      <c r="F21">
        <f>(([1]Sheet1!B85-[1]Sheet1!B89)/[1]Sheet1!B89)*100 +5</f>
        <v>-7.2180307588924357</v>
      </c>
      <c r="G21" t="s">
        <v>13</v>
      </c>
    </row>
    <row r="22" spans="1:7" x14ac:dyDescent="0.25">
      <c r="A22" s="1">
        <v>45122</v>
      </c>
      <c r="B22" t="s">
        <v>10</v>
      </c>
      <c r="C22" t="s">
        <v>9</v>
      </c>
      <c r="D22" t="s">
        <v>5</v>
      </c>
      <c r="E22">
        <f>(([1]Sheet1!B102-[1]Sheet1!B106)/[1]Sheet1!B106)*100</f>
        <v>-36.941263391207983</v>
      </c>
      <c r="F22">
        <f>(([1]Sheet1!B102-[1]Sheet1!B106)/[1]Sheet1!B106)*100+10</f>
        <v>-26.941263391207983</v>
      </c>
      <c r="G22" t="s">
        <v>13</v>
      </c>
    </row>
    <row r="23" spans="1:7" x14ac:dyDescent="0.25">
      <c r="A23" s="1">
        <v>45138</v>
      </c>
      <c r="B23" t="s">
        <v>10</v>
      </c>
      <c r="C23" t="s">
        <v>9</v>
      </c>
      <c r="D23" t="s">
        <v>5</v>
      </c>
      <c r="E23">
        <f>(([1]Sheet1!B103-[1]Sheet1!B107)/[1]Sheet1!B107)*100</f>
        <v>-20.218017623372027</v>
      </c>
      <c r="F23">
        <f>(([1]Sheet1!B103-[1]Sheet1!B107)/[1]Sheet1!B107)*100+10</f>
        <v>-10.218017623372027</v>
      </c>
      <c r="G23" t="s">
        <v>13</v>
      </c>
    </row>
    <row r="24" spans="1:7" x14ac:dyDescent="0.25">
      <c r="A24" s="1">
        <v>45153</v>
      </c>
      <c r="B24" t="s">
        <v>10</v>
      </c>
      <c r="C24" t="s">
        <v>9</v>
      </c>
      <c r="D24" t="s">
        <v>5</v>
      </c>
      <c r="E24">
        <f>(([1]Sheet1!B104-[1]Sheet1!B108)/[1]Sheet1!B108)*100</f>
        <v>-19.091256204658265</v>
      </c>
      <c r="F24">
        <f>(([1]Sheet1!B104-[1]Sheet1!B108)/[1]Sheet1!B108)*100+10</f>
        <v>-9.091256204658265</v>
      </c>
      <c r="G24" t="s">
        <v>13</v>
      </c>
    </row>
    <row r="25" spans="1:7" x14ac:dyDescent="0.25">
      <c r="A25" s="1">
        <v>45169</v>
      </c>
      <c r="B25" t="s">
        <v>10</v>
      </c>
      <c r="C25" t="s">
        <v>9</v>
      </c>
      <c r="D25" t="s">
        <v>5</v>
      </c>
      <c r="E25">
        <f>(([1]Sheet1!B105-[1]Sheet1!B109)/[1]Sheet1!B109)*100</f>
        <v>-13.967672597754307</v>
      </c>
      <c r="F25">
        <f>(([1]Sheet1!B105-[1]Sheet1!B109)/[1]Sheet1!B109)*100+10</f>
        <v>-3.9676725977543068</v>
      </c>
      <c r="G25" t="s">
        <v>13</v>
      </c>
    </row>
    <row r="26" spans="1:7" x14ac:dyDescent="0.25">
      <c r="A26" s="1">
        <v>45122</v>
      </c>
      <c r="B26" t="s">
        <v>4</v>
      </c>
      <c r="C26" t="s">
        <v>4</v>
      </c>
      <c r="D26" t="s">
        <v>11</v>
      </c>
      <c r="E26">
        <v>25.954818103063001</v>
      </c>
      <c r="F26">
        <v>21.954818103063037</v>
      </c>
      <c r="G26" t="s">
        <v>13</v>
      </c>
    </row>
    <row r="27" spans="1:7" x14ac:dyDescent="0.25">
      <c r="A27" s="1">
        <v>45138</v>
      </c>
      <c r="B27" t="s">
        <v>4</v>
      </c>
      <c r="C27" t="s">
        <v>4</v>
      </c>
      <c r="D27" t="s">
        <v>11</v>
      </c>
      <c r="E27">
        <v>24.157854981401201</v>
      </c>
      <c r="F27">
        <v>12.157854981401204</v>
      </c>
      <c r="G27" t="s">
        <v>13</v>
      </c>
    </row>
    <row r="28" spans="1:7" x14ac:dyDescent="0.25">
      <c r="A28" s="1">
        <v>45153</v>
      </c>
      <c r="B28" t="s">
        <v>4</v>
      </c>
      <c r="C28" t="s">
        <v>4</v>
      </c>
      <c r="D28" t="s">
        <v>11</v>
      </c>
      <c r="E28">
        <v>15.002076840532199</v>
      </c>
      <c r="F28">
        <v>5.0020768405322205</v>
      </c>
      <c r="G28" t="s">
        <v>13</v>
      </c>
    </row>
    <row r="29" spans="1:7" x14ac:dyDescent="0.25">
      <c r="A29" s="1">
        <v>45169</v>
      </c>
      <c r="B29" t="s">
        <v>4</v>
      </c>
      <c r="C29" t="s">
        <v>4</v>
      </c>
      <c r="D29" t="s">
        <v>11</v>
      </c>
      <c r="E29">
        <v>12.000198654742199</v>
      </c>
      <c r="F29">
        <v>-5.9998013452577545</v>
      </c>
      <c r="G29" t="s">
        <v>13</v>
      </c>
    </row>
    <row r="30" spans="1:7" x14ac:dyDescent="0.25">
      <c r="A30" s="1">
        <v>45122</v>
      </c>
      <c r="B30" t="s">
        <v>4</v>
      </c>
      <c r="C30" t="s">
        <v>8</v>
      </c>
      <c r="D30" t="s">
        <v>11</v>
      </c>
      <c r="E30">
        <v>25.573565778627401</v>
      </c>
      <c r="F30">
        <v>16.573565778627426</v>
      </c>
      <c r="G30" t="s">
        <v>13</v>
      </c>
    </row>
    <row r="31" spans="1:7" x14ac:dyDescent="0.25">
      <c r="A31" s="1">
        <v>45138</v>
      </c>
      <c r="B31" t="s">
        <v>4</v>
      </c>
      <c r="C31" t="s">
        <v>8</v>
      </c>
      <c r="D31" t="s">
        <v>11</v>
      </c>
      <c r="E31">
        <v>14.116958349828348</v>
      </c>
      <c r="F31">
        <v>9.116958349828348</v>
      </c>
      <c r="G31" t="s">
        <v>13</v>
      </c>
    </row>
    <row r="32" spans="1:7" x14ac:dyDescent="0.25">
      <c r="A32" s="1">
        <v>45153</v>
      </c>
      <c r="B32" t="s">
        <v>4</v>
      </c>
      <c r="C32" t="s">
        <v>8</v>
      </c>
      <c r="D32" t="s">
        <v>11</v>
      </c>
      <c r="E32">
        <v>-5.6146955833374896</v>
      </c>
      <c r="F32">
        <v>-5.6146955833374932</v>
      </c>
      <c r="G32" t="s">
        <v>13</v>
      </c>
    </row>
    <row r="33" spans="1:7" x14ac:dyDescent="0.25">
      <c r="A33" s="1">
        <v>45169</v>
      </c>
      <c r="B33" t="s">
        <v>4</v>
      </c>
      <c r="C33" t="s">
        <v>8</v>
      </c>
      <c r="D33" t="s">
        <v>11</v>
      </c>
      <c r="E33">
        <v>-9.3057457164143003</v>
      </c>
      <c r="F33">
        <v>-11.305745716414304</v>
      </c>
      <c r="G33" t="s">
        <v>13</v>
      </c>
    </row>
    <row r="34" spans="1:7" x14ac:dyDescent="0.25">
      <c r="A34" s="1">
        <v>45122</v>
      </c>
      <c r="B34" t="s">
        <v>4</v>
      </c>
      <c r="C34" t="s">
        <v>9</v>
      </c>
      <c r="D34" t="s">
        <v>11</v>
      </c>
      <c r="E34">
        <v>33.013541702055399</v>
      </c>
      <c r="F34">
        <v>25.013541702055377</v>
      </c>
      <c r="G34" t="s">
        <v>13</v>
      </c>
    </row>
    <row r="35" spans="1:7" x14ac:dyDescent="0.25">
      <c r="A35" s="1">
        <v>45138</v>
      </c>
      <c r="B35" t="s">
        <v>4</v>
      </c>
      <c r="C35" t="s">
        <v>9</v>
      </c>
      <c r="D35" t="s">
        <v>11</v>
      </c>
      <c r="E35">
        <v>15.9955589815854</v>
      </c>
      <c r="F35">
        <v>5.9955589815853632</v>
      </c>
      <c r="G35" t="s">
        <v>13</v>
      </c>
    </row>
    <row r="36" spans="1:7" x14ac:dyDescent="0.25">
      <c r="A36" s="1">
        <v>45153</v>
      </c>
      <c r="B36" t="s">
        <v>4</v>
      </c>
      <c r="C36" t="s">
        <v>9</v>
      </c>
      <c r="D36" t="s">
        <v>11</v>
      </c>
      <c r="E36">
        <v>10.009532660203201</v>
      </c>
      <c r="F36">
        <v>3.0095326602032788</v>
      </c>
      <c r="G36" t="s">
        <v>13</v>
      </c>
    </row>
    <row r="37" spans="1:7" x14ac:dyDescent="0.25">
      <c r="A37" s="1">
        <v>45169</v>
      </c>
      <c r="B37" t="s">
        <v>4</v>
      </c>
      <c r="C37" t="s">
        <v>9</v>
      </c>
      <c r="D37" t="s">
        <v>11</v>
      </c>
      <c r="E37">
        <v>8.0147860366547992</v>
      </c>
      <c r="F37">
        <v>1.4786036654804491E-2</v>
      </c>
      <c r="G37" t="s">
        <v>13</v>
      </c>
    </row>
    <row r="38" spans="1:7" x14ac:dyDescent="0.25">
      <c r="A38" s="1">
        <v>45122</v>
      </c>
      <c r="B38" t="s">
        <v>10</v>
      </c>
      <c r="C38" t="s">
        <v>4</v>
      </c>
      <c r="D38" t="s">
        <v>11</v>
      </c>
      <c r="E38">
        <v>30.348508564217099</v>
      </c>
      <c r="F38">
        <v>26.348508564217134</v>
      </c>
      <c r="G38" t="s">
        <v>13</v>
      </c>
    </row>
    <row r="39" spans="1:7" x14ac:dyDescent="0.25">
      <c r="A39" s="1">
        <v>45138</v>
      </c>
      <c r="B39" t="s">
        <v>10</v>
      </c>
      <c r="C39" t="s">
        <v>4</v>
      </c>
      <c r="D39" t="s">
        <v>11</v>
      </c>
      <c r="E39">
        <v>23.968646918300699</v>
      </c>
      <c r="F39">
        <v>26.968646918300728</v>
      </c>
      <c r="G39" t="s">
        <v>13</v>
      </c>
    </row>
    <row r="40" spans="1:7" x14ac:dyDescent="0.25">
      <c r="A40" s="1">
        <v>45153</v>
      </c>
      <c r="B40" t="s">
        <v>10</v>
      </c>
      <c r="C40" t="s">
        <v>4</v>
      </c>
      <c r="D40" t="s">
        <v>11</v>
      </c>
      <c r="E40">
        <v>5.82313206045795</v>
      </c>
      <c r="F40">
        <v>1.8231320604579473</v>
      </c>
      <c r="G40" t="s">
        <v>13</v>
      </c>
    </row>
    <row r="41" spans="1:7" x14ac:dyDescent="0.25">
      <c r="A41" s="1">
        <v>45169</v>
      </c>
      <c r="B41" t="s">
        <v>10</v>
      </c>
      <c r="C41" t="s">
        <v>4</v>
      </c>
      <c r="D41" t="s">
        <v>11</v>
      </c>
      <c r="E41">
        <v>-10.430157125782101</v>
      </c>
      <c r="F41">
        <v>-21.430157125782088</v>
      </c>
      <c r="G41" t="s">
        <v>13</v>
      </c>
    </row>
    <row r="42" spans="1:7" x14ac:dyDescent="0.25">
      <c r="A42" s="1">
        <v>45122</v>
      </c>
      <c r="B42" t="s">
        <v>10</v>
      </c>
      <c r="C42" t="s">
        <v>8</v>
      </c>
      <c r="D42" t="s">
        <v>11</v>
      </c>
      <c r="E42">
        <v>-15.272863373039099</v>
      </c>
      <c r="F42">
        <v>-11.272863373039119</v>
      </c>
      <c r="G42" t="s">
        <v>13</v>
      </c>
    </row>
    <row r="43" spans="1:7" x14ac:dyDescent="0.25">
      <c r="A43" s="1">
        <v>45138</v>
      </c>
      <c r="B43" t="s">
        <v>10</v>
      </c>
      <c r="C43" t="s">
        <v>8</v>
      </c>
      <c r="D43" t="s">
        <v>11</v>
      </c>
      <c r="E43">
        <v>-6.8901296506086904</v>
      </c>
      <c r="F43">
        <v>-4.8901296506086922</v>
      </c>
      <c r="G43" t="s">
        <v>13</v>
      </c>
    </row>
    <row r="44" spans="1:7" x14ac:dyDescent="0.25">
      <c r="A44" s="1">
        <v>45153</v>
      </c>
      <c r="B44" t="s">
        <v>10</v>
      </c>
      <c r="C44" t="s">
        <v>8</v>
      </c>
      <c r="D44" t="s">
        <v>11</v>
      </c>
      <c r="E44">
        <v>-12.2912421529279</v>
      </c>
      <c r="F44">
        <v>-5.2912421529278575</v>
      </c>
      <c r="G44" t="s">
        <v>13</v>
      </c>
    </row>
    <row r="45" spans="1:7" x14ac:dyDescent="0.25">
      <c r="A45" s="1">
        <v>45169</v>
      </c>
      <c r="B45" t="s">
        <v>10</v>
      </c>
      <c r="C45" t="s">
        <v>8</v>
      </c>
      <c r="D45" t="s">
        <v>11</v>
      </c>
      <c r="E45">
        <v>-16.2180307588924</v>
      </c>
      <c r="F45">
        <v>-7.2180307588924357</v>
      </c>
      <c r="G45" t="s">
        <v>13</v>
      </c>
    </row>
    <row r="46" spans="1:7" x14ac:dyDescent="0.25">
      <c r="A46" s="1">
        <v>45122</v>
      </c>
      <c r="B46" t="s">
        <v>10</v>
      </c>
      <c r="C46" t="s">
        <v>9</v>
      </c>
      <c r="D46" t="s">
        <v>11</v>
      </c>
      <c r="E46">
        <v>-40.941263391207997</v>
      </c>
      <c r="F46">
        <v>-26.941263391207983</v>
      </c>
      <c r="G46" t="s">
        <v>13</v>
      </c>
    </row>
    <row r="47" spans="1:7" x14ac:dyDescent="0.25">
      <c r="A47" s="1">
        <v>45138</v>
      </c>
      <c r="B47" t="s">
        <v>10</v>
      </c>
      <c r="C47" t="s">
        <v>9</v>
      </c>
      <c r="D47" t="s">
        <v>11</v>
      </c>
      <c r="E47">
        <v>-22.218017623371999</v>
      </c>
      <c r="F47">
        <v>-10.218017623372027</v>
      </c>
      <c r="G47" t="s">
        <v>13</v>
      </c>
    </row>
    <row r="48" spans="1:7" x14ac:dyDescent="0.25">
      <c r="A48" s="1">
        <v>45153</v>
      </c>
      <c r="B48" t="s">
        <v>10</v>
      </c>
      <c r="C48" t="s">
        <v>9</v>
      </c>
      <c r="D48" t="s">
        <v>11</v>
      </c>
      <c r="E48">
        <v>-12.091256204658301</v>
      </c>
      <c r="F48">
        <v>-9.091256204658265</v>
      </c>
      <c r="G48" t="s">
        <v>13</v>
      </c>
    </row>
    <row r="49" spans="1:7" x14ac:dyDescent="0.25">
      <c r="A49" s="1">
        <v>45169</v>
      </c>
      <c r="B49" t="s">
        <v>10</v>
      </c>
      <c r="C49" t="s">
        <v>9</v>
      </c>
      <c r="D49" t="s">
        <v>11</v>
      </c>
      <c r="E49">
        <v>-17.967672597754301</v>
      </c>
      <c r="F49">
        <v>-3.9676725977543068</v>
      </c>
      <c r="G49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Gigi</dc:creator>
  <cp:lastModifiedBy>Alan Gigi</cp:lastModifiedBy>
  <dcterms:created xsi:type="dcterms:W3CDTF">2023-10-01T10:44:19Z</dcterms:created>
  <dcterms:modified xsi:type="dcterms:W3CDTF">2023-10-13T12:46:15Z</dcterms:modified>
</cp:coreProperties>
</file>