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iglio\OneDrive - Neogrid\Desktop\"/>
    </mc:Choice>
  </mc:AlternateContent>
  <xr:revisionPtr revIDLastSave="91" documentId="A4AD89E6F67E070817BBE54319CB452491B84B51" xr6:coauthVersionLast="24" xr6:coauthVersionMax="24" xr10:uidLastSave="{4B4AE0C8-AC40-4C2E-9B70-DEC7F3500B8B}"/>
  <bookViews>
    <workbookView xWindow="0" yWindow="0" windowWidth="20490" windowHeight="7530" xr2:uid="{6A47C72B-44F5-4AFB-87FC-A7DD5A21E743}"/>
  </bookViews>
  <sheets>
    <sheet name="Planilh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K10" i="1"/>
  <c r="K9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C22" i="1"/>
  <c r="C23" i="1" s="1"/>
  <c r="C25" i="1" s="1"/>
  <c r="C13" i="1"/>
  <c r="C16" i="1" s="1"/>
  <c r="C17" i="1" s="1"/>
  <c r="L10" i="1" l="1"/>
  <c r="L9" i="1" l="1"/>
  <c r="M10" i="1"/>
  <c r="N10" i="1" l="1"/>
  <c r="M9" i="1"/>
  <c r="N9" i="1" l="1"/>
  <c r="O10" i="1"/>
  <c r="O9" i="1" l="1"/>
  <c r="P10" i="1"/>
  <c r="Q10" i="1" l="1"/>
  <c r="P9" i="1"/>
  <c r="Q9" i="1" l="1"/>
  <c r="R9" i="1" l="1"/>
  <c r="S9" i="1" l="1"/>
  <c r="T9" i="1" l="1"/>
  <c r="U9" i="1" l="1"/>
  <c r="V9" i="1" l="1"/>
  <c r="W9" i="1" l="1"/>
  <c r="X9" i="1" l="1"/>
  <c r="Y9" i="1" l="1"/>
  <c r="Z9" i="1" l="1"/>
  <c r="AA9" i="1" l="1"/>
  <c r="AC9" i="1" l="1"/>
  <c r="A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Lima Giglio</author>
  </authors>
  <commentList>
    <comment ref="E10" authorId="0" shapeId="0" xr:uid="{744050F4-EBD1-426B-986D-3E96D4EA1C12}">
      <text>
        <r>
          <rPr>
            <b/>
            <sz val="9"/>
            <color indexed="81"/>
            <rFont val="Segoe UI"/>
            <family val="2"/>
          </rPr>
          <t>Alex Lima Giglio:</t>
        </r>
        <r>
          <rPr>
            <sz val="9"/>
            <color indexed="81"/>
            <rFont val="Segoe UI"/>
            <family val="2"/>
          </rPr>
          <t xml:space="preserve">
Fator de conversão gradual da malha de clientes do Sicredi para Plataforma FinanCia</t>
        </r>
      </text>
    </comment>
  </commentList>
</comments>
</file>

<file path=xl/sharedStrings.xml><?xml version="1.0" encoding="utf-8"?>
<sst xmlns="http://schemas.openxmlformats.org/spreadsheetml/2006/main" count="50" uniqueCount="27">
  <si>
    <t>Custo da construção do software</t>
  </si>
  <si>
    <t>Manutenção de software</t>
  </si>
  <si>
    <t>Custo fixo mensal apple</t>
  </si>
  <si>
    <t>Custo fixo mensal android</t>
  </si>
  <si>
    <t>Hospedagem e manutenção</t>
  </si>
  <si>
    <t>Divulgação</t>
  </si>
  <si>
    <t>Publicidade por clique</t>
  </si>
  <si>
    <t>CUSTOS FIXOS</t>
  </si>
  <si>
    <t>VALOR (R$)</t>
  </si>
  <si>
    <t>2% usem o app</t>
  </si>
  <si>
    <t>Valor investido (estimativa)</t>
  </si>
  <si>
    <t>Custo fixo</t>
  </si>
  <si>
    <t>Aquisição de software</t>
  </si>
  <si>
    <t>10% usarem produtos financeiros por indicação do FinanCia</t>
  </si>
  <si>
    <t>População total Sicredi (cooperados)</t>
  </si>
  <si>
    <t>Valor estimado por cliente</t>
  </si>
  <si>
    <t>Se a FinanCia ganhar 0,9 centavos por indicação o projeto se paga em 20 meses baseado em previsões pessimistas e protege os custos fixos de manutenção do projeto na MVP</t>
  </si>
  <si>
    <t>CUSTO MENSAL</t>
  </si>
  <si>
    <t>CUSTO MENSAL (+5%)</t>
  </si>
  <si>
    <t>PLANEJAMENTO DE CUSTOS E RECEITAS</t>
  </si>
  <si>
    <t>RECEITAS</t>
  </si>
  <si>
    <t>CUSTO DE SETUP (CRIAÇÃO DA SOLUÇÃO)</t>
  </si>
  <si>
    <t>Receitas</t>
  </si>
  <si>
    <t>Fator receita</t>
  </si>
  <si>
    <t>-</t>
  </si>
  <si>
    <t>Custo acumulado</t>
  </si>
  <si>
    <t>FLUXO DE CAIXA PROJETADO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</si>
</sst>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44" fontId="0" fillId="0" borderId="1" xfId="1" applyFont="1" applyBorder="1"/>
    <xf numFmtId="44" fontId="0" fillId="4" borderId="1" xfId="1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44" fontId="0" fillId="0" borderId="5" xfId="1" applyFont="1" applyBorder="1"/>
    <xf numFmtId="0" fontId="3" fillId="3" borderId="4" xfId="0" applyFont="1" applyFill="1" applyBorder="1" applyAlignment="1">
      <alignment horizontal="left"/>
    </xf>
    <xf numFmtId="44" fontId="3" fillId="3" borderId="5" xfId="1" applyFont="1" applyFill="1" applyBorder="1" applyAlignment="1">
      <alignment horizontal="left"/>
    </xf>
    <xf numFmtId="0" fontId="0" fillId="0" borderId="5" xfId="0" applyBorder="1"/>
    <xf numFmtId="0" fontId="3" fillId="3" borderId="5" xfId="0" applyFont="1" applyFill="1" applyBorder="1" applyAlignment="1">
      <alignment horizontal="left"/>
    </xf>
    <xf numFmtId="0" fontId="0" fillId="0" borderId="4" xfId="0" applyBorder="1" applyAlignment="1">
      <alignment horizontal="left" indent="1"/>
    </xf>
    <xf numFmtId="0" fontId="2" fillId="0" borderId="4" xfId="0" applyFont="1" applyBorder="1"/>
    <xf numFmtId="44" fontId="2" fillId="0" borderId="5" xfId="1" applyFont="1" applyBorder="1"/>
    <xf numFmtId="44" fontId="0" fillId="0" borderId="5" xfId="0" applyNumberFormat="1" applyBorder="1"/>
    <xf numFmtId="44" fontId="3" fillId="3" borderId="5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" fontId="2" fillId="0" borderId="5" xfId="1" applyNumberFormat="1" applyFont="1" applyBorder="1"/>
    <xf numFmtId="4" fontId="0" fillId="0" borderId="5" xfId="1" applyNumberFormat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12" xfId="1" applyFont="1" applyBorder="1"/>
    <xf numFmtId="44" fontId="0" fillId="0" borderId="13" xfId="1" applyFont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5" borderId="6" xfId="0" applyFill="1" applyBorder="1"/>
    <xf numFmtId="44" fontId="0" fillId="5" borderId="1" xfId="1" applyFont="1" applyFill="1" applyBorder="1"/>
    <xf numFmtId="44" fontId="0" fillId="5" borderId="7" xfId="1" applyFont="1" applyFill="1" applyBorder="1"/>
    <xf numFmtId="0" fontId="4" fillId="0" borderId="0" xfId="0" applyFont="1" applyBorder="1" applyAlignment="1">
      <alignment horizontal="left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4F08-7D11-4223-95BE-828E3F075806}">
  <dimension ref="B3:AC27"/>
  <sheetViews>
    <sheetView tabSelected="1" zoomScale="85" zoomScaleNormal="85" workbookViewId="0">
      <selection activeCell="M21" sqref="M21"/>
    </sheetView>
  </sheetViews>
  <sheetFormatPr defaultRowHeight="15" x14ac:dyDescent="0.25"/>
  <cols>
    <col min="2" max="2" width="54.7109375" bestFit="1" customWidth="1"/>
    <col min="3" max="3" width="15.42578125" bestFit="1" customWidth="1"/>
    <col min="5" max="5" width="37.5703125" customWidth="1"/>
    <col min="6" max="18" width="12.7109375" bestFit="1" customWidth="1"/>
    <col min="19" max="29" width="13.85546875" bestFit="1" customWidth="1"/>
  </cols>
  <sheetData>
    <row r="3" spans="2:29" ht="15.75" thickBot="1" x14ac:dyDescent="0.3"/>
    <row r="4" spans="2:29" ht="20.25" thickBot="1" x14ac:dyDescent="0.35">
      <c r="B4" s="4" t="s">
        <v>19</v>
      </c>
      <c r="C4" s="5"/>
      <c r="E4" s="36" t="s">
        <v>26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2:29" ht="15.75" thickBot="1" x14ac:dyDescent="0.3">
      <c r="B5" s="6"/>
      <c r="C5" s="7"/>
      <c r="E5" s="30"/>
      <c r="F5" s="31">
        <v>1</v>
      </c>
      <c r="G5" s="31">
        <f>F5+1</f>
        <v>2</v>
      </c>
      <c r="H5" s="31">
        <f t="shared" ref="H5:AC5" si="0">G5+1</f>
        <v>3</v>
      </c>
      <c r="I5" s="31">
        <f t="shared" si="0"/>
        <v>4</v>
      </c>
      <c r="J5" s="31">
        <f t="shared" si="0"/>
        <v>5</v>
      </c>
      <c r="K5" s="31">
        <f t="shared" si="0"/>
        <v>6</v>
      </c>
      <c r="L5" s="31">
        <f t="shared" si="0"/>
        <v>7</v>
      </c>
      <c r="M5" s="31">
        <f t="shared" si="0"/>
        <v>8</v>
      </c>
      <c r="N5" s="31">
        <f t="shared" si="0"/>
        <v>9</v>
      </c>
      <c r="O5" s="31">
        <f t="shared" si="0"/>
        <v>10</v>
      </c>
      <c r="P5" s="31">
        <f t="shared" si="0"/>
        <v>11</v>
      </c>
      <c r="Q5" s="31">
        <f t="shared" si="0"/>
        <v>12</v>
      </c>
      <c r="R5" s="31">
        <f t="shared" si="0"/>
        <v>13</v>
      </c>
      <c r="S5" s="31">
        <f t="shared" si="0"/>
        <v>14</v>
      </c>
      <c r="T5" s="31">
        <f t="shared" si="0"/>
        <v>15</v>
      </c>
      <c r="U5" s="31">
        <f t="shared" si="0"/>
        <v>16</v>
      </c>
      <c r="V5" s="31">
        <f t="shared" si="0"/>
        <v>17</v>
      </c>
      <c r="W5" s="31">
        <f t="shared" si="0"/>
        <v>18</v>
      </c>
      <c r="X5" s="31">
        <f t="shared" si="0"/>
        <v>19</v>
      </c>
      <c r="Y5" s="31">
        <f t="shared" si="0"/>
        <v>20</v>
      </c>
      <c r="Z5" s="31">
        <f t="shared" si="0"/>
        <v>21</v>
      </c>
      <c r="AA5" s="31">
        <f t="shared" si="0"/>
        <v>22</v>
      </c>
      <c r="AB5" s="31">
        <f t="shared" si="0"/>
        <v>23</v>
      </c>
      <c r="AC5" s="32">
        <f t="shared" si="0"/>
        <v>24</v>
      </c>
    </row>
    <row r="6" spans="2:29" x14ac:dyDescent="0.25">
      <c r="B6" s="8" t="s">
        <v>21</v>
      </c>
      <c r="C6" s="9" t="s">
        <v>8</v>
      </c>
      <c r="E6" s="27" t="s">
        <v>12</v>
      </c>
      <c r="F6" s="28">
        <v>-67200</v>
      </c>
      <c r="G6" s="28" t="s">
        <v>24</v>
      </c>
      <c r="H6" s="28" t="s">
        <v>24</v>
      </c>
      <c r="I6" s="28" t="s">
        <v>24</v>
      </c>
      <c r="J6" s="28" t="s">
        <v>24</v>
      </c>
      <c r="K6" s="28" t="s">
        <v>24</v>
      </c>
      <c r="L6" s="28" t="s">
        <v>24</v>
      </c>
      <c r="M6" s="28" t="s">
        <v>24</v>
      </c>
      <c r="N6" s="28" t="s">
        <v>24</v>
      </c>
      <c r="O6" s="28" t="s">
        <v>24</v>
      </c>
      <c r="P6" s="28" t="s">
        <v>24</v>
      </c>
      <c r="Q6" s="28" t="s">
        <v>24</v>
      </c>
      <c r="R6" s="28" t="s">
        <v>24</v>
      </c>
      <c r="S6" s="28" t="s">
        <v>24</v>
      </c>
      <c r="T6" s="28" t="s">
        <v>24</v>
      </c>
      <c r="U6" s="28" t="s">
        <v>24</v>
      </c>
      <c r="V6" s="28" t="s">
        <v>24</v>
      </c>
      <c r="W6" s="28" t="s">
        <v>24</v>
      </c>
      <c r="X6" s="28" t="s">
        <v>24</v>
      </c>
      <c r="Y6" s="28" t="s">
        <v>24</v>
      </c>
      <c r="Z6" s="28" t="s">
        <v>24</v>
      </c>
      <c r="AA6" s="28" t="s">
        <v>24</v>
      </c>
      <c r="AB6" s="28" t="s">
        <v>24</v>
      </c>
      <c r="AC6" s="29" t="s">
        <v>24</v>
      </c>
    </row>
    <row r="7" spans="2:29" x14ac:dyDescent="0.25">
      <c r="B7" s="6" t="s">
        <v>0</v>
      </c>
      <c r="C7" s="7">
        <v>67200</v>
      </c>
      <c r="E7" s="33" t="s">
        <v>11</v>
      </c>
      <c r="F7" s="34">
        <v>-2415</v>
      </c>
      <c r="G7" s="34">
        <v>-2415</v>
      </c>
      <c r="H7" s="34">
        <v>-2415</v>
      </c>
      <c r="I7" s="34">
        <v>-2415</v>
      </c>
      <c r="J7" s="34">
        <v>-2415</v>
      </c>
      <c r="K7" s="34">
        <v>-2415</v>
      </c>
      <c r="L7" s="34">
        <v>-2415</v>
      </c>
      <c r="M7" s="34">
        <v>-2415</v>
      </c>
      <c r="N7" s="34">
        <v>-2415</v>
      </c>
      <c r="O7" s="34">
        <v>-2415</v>
      </c>
      <c r="P7" s="34">
        <v>-2415</v>
      </c>
      <c r="Q7" s="34">
        <v>-2415</v>
      </c>
      <c r="R7" s="34">
        <v>-2415</v>
      </c>
      <c r="S7" s="34">
        <v>-2415</v>
      </c>
      <c r="T7" s="34">
        <v>-2415</v>
      </c>
      <c r="U7" s="34">
        <v>-2415</v>
      </c>
      <c r="V7" s="34">
        <v>-2415</v>
      </c>
      <c r="W7" s="34">
        <v>-2415</v>
      </c>
      <c r="X7" s="34">
        <v>-2415</v>
      </c>
      <c r="Y7" s="34">
        <v>-2415</v>
      </c>
      <c r="Z7" s="34">
        <v>-2415</v>
      </c>
      <c r="AA7" s="34">
        <v>-2415</v>
      </c>
      <c r="AB7" s="34">
        <v>-2415</v>
      </c>
      <c r="AC7" s="35">
        <v>-2415</v>
      </c>
    </row>
    <row r="8" spans="2:29" x14ac:dyDescent="0.25">
      <c r="B8" s="6"/>
      <c r="C8" s="10"/>
      <c r="E8" s="21" t="s">
        <v>25</v>
      </c>
      <c r="F8" s="2">
        <f>SUM(F6:F7)</f>
        <v>-69615</v>
      </c>
      <c r="G8" s="2">
        <f>F8+G7</f>
        <v>-72030</v>
      </c>
      <c r="H8" s="2">
        <f>G8+H7</f>
        <v>-74445</v>
      </c>
      <c r="I8" s="2">
        <f>H8+I7</f>
        <v>-76860</v>
      </c>
      <c r="J8" s="2">
        <f>I8+J7</f>
        <v>-79275</v>
      </c>
      <c r="K8" s="2">
        <f>J8+K7</f>
        <v>-81690</v>
      </c>
      <c r="L8" s="2">
        <f>K8+L7</f>
        <v>-84105</v>
      </c>
      <c r="M8" s="2">
        <f>L8+M7</f>
        <v>-86520</v>
      </c>
      <c r="N8" s="2">
        <f>M8+N7</f>
        <v>-88935</v>
      </c>
      <c r="O8" s="2">
        <f>N8+O7</f>
        <v>-91350</v>
      </c>
      <c r="P8" s="2">
        <f>O8+P7</f>
        <v>-93765</v>
      </c>
      <c r="Q8" s="2">
        <f>P8+Q7</f>
        <v>-96180</v>
      </c>
      <c r="R8" s="2">
        <f>Q8+R7</f>
        <v>-98595</v>
      </c>
      <c r="S8" s="2">
        <f>R8+S7</f>
        <v>-101010</v>
      </c>
      <c r="T8" s="2">
        <f>S8+T7</f>
        <v>-103425</v>
      </c>
      <c r="U8" s="2">
        <f>T8+U7</f>
        <v>-105840</v>
      </c>
      <c r="V8" s="2">
        <f>U8+V7</f>
        <v>-108255</v>
      </c>
      <c r="W8" s="2">
        <f>V8+W7</f>
        <v>-110670</v>
      </c>
      <c r="X8" s="2">
        <f>W8+X7</f>
        <v>-113085</v>
      </c>
      <c r="Y8" s="2">
        <f>X8+Y7</f>
        <v>-115500</v>
      </c>
      <c r="Z8" s="2">
        <f>Y8+Z7</f>
        <v>-117915</v>
      </c>
      <c r="AA8" s="2">
        <f>Z8+AA7</f>
        <v>-120330</v>
      </c>
      <c r="AB8" s="2">
        <f>AA8+AB7</f>
        <v>-122745</v>
      </c>
      <c r="AC8" s="22">
        <f>AB8+AC7</f>
        <v>-125160</v>
      </c>
    </row>
    <row r="9" spans="2:29" x14ac:dyDescent="0.25">
      <c r="B9" s="8" t="s">
        <v>7</v>
      </c>
      <c r="C9" s="11" t="s">
        <v>8</v>
      </c>
      <c r="E9" s="33" t="s">
        <v>22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f>16650*K10</f>
        <v>1665</v>
      </c>
      <c r="L9" s="34">
        <f>16650*L10</f>
        <v>1998</v>
      </c>
      <c r="M9" s="34">
        <f>16650*M10</f>
        <v>2397.6</v>
      </c>
      <c r="N9" s="34">
        <f>16650*N10</f>
        <v>2877.12</v>
      </c>
      <c r="O9" s="34">
        <f>16650*O10</f>
        <v>3452.5439999999994</v>
      </c>
      <c r="P9" s="34">
        <f>16650*P10</f>
        <v>4143.0527999999995</v>
      </c>
      <c r="Q9" s="34">
        <f>16650*Q10</f>
        <v>4971.6633599999986</v>
      </c>
      <c r="R9" s="34">
        <f>16650*R10</f>
        <v>9990</v>
      </c>
      <c r="S9" s="34">
        <f>16650*S10</f>
        <v>9990</v>
      </c>
      <c r="T9" s="34">
        <f>16650*T10</f>
        <v>11655</v>
      </c>
      <c r="U9" s="34">
        <f>16650*U10</f>
        <v>11655</v>
      </c>
      <c r="V9" s="34">
        <f>16650*V10</f>
        <v>11655</v>
      </c>
      <c r="W9" s="34">
        <f>16650*W10</f>
        <v>16650</v>
      </c>
      <c r="X9" s="34">
        <f>16650*X10</f>
        <v>16650</v>
      </c>
      <c r="Y9" s="3">
        <f>16650*Y10</f>
        <v>16650</v>
      </c>
      <c r="Z9" s="3">
        <f>16650*Z10</f>
        <v>16650</v>
      </c>
      <c r="AA9" s="34">
        <f>16650*AA10</f>
        <v>16650</v>
      </c>
      <c r="AB9" s="34">
        <f>16650*AB10</f>
        <v>16650</v>
      </c>
      <c r="AC9" s="35">
        <f>16650*AC10</f>
        <v>16650</v>
      </c>
    </row>
    <row r="10" spans="2:29" ht="15.75" thickBot="1" x14ac:dyDescent="0.3">
      <c r="B10" s="6" t="s">
        <v>4</v>
      </c>
      <c r="C10" s="10"/>
      <c r="E10" s="23" t="s">
        <v>23</v>
      </c>
      <c r="F10" s="24">
        <v>0</v>
      </c>
      <c r="G10" s="25">
        <v>0</v>
      </c>
      <c r="H10" s="25">
        <v>0</v>
      </c>
      <c r="I10" s="25">
        <v>0</v>
      </c>
      <c r="J10" s="25">
        <v>0</v>
      </c>
      <c r="K10" s="25">
        <f>0.1</f>
        <v>0.1</v>
      </c>
      <c r="L10" s="25">
        <f>K10*1.2</f>
        <v>0.12</v>
      </c>
      <c r="M10" s="25">
        <f t="shared" ref="M10:Q10" si="1">L10*1.2</f>
        <v>0.14399999999999999</v>
      </c>
      <c r="N10" s="25">
        <f t="shared" si="1"/>
        <v>0.17279999999999998</v>
      </c>
      <c r="O10" s="25">
        <f t="shared" si="1"/>
        <v>0.20735999999999996</v>
      </c>
      <c r="P10" s="25">
        <f t="shared" si="1"/>
        <v>0.24883199999999994</v>
      </c>
      <c r="Q10" s="25">
        <f t="shared" si="1"/>
        <v>0.29859839999999993</v>
      </c>
      <c r="R10" s="25">
        <v>0.6</v>
      </c>
      <c r="S10" s="25">
        <v>0.6</v>
      </c>
      <c r="T10" s="25">
        <v>0.7</v>
      </c>
      <c r="U10" s="25">
        <v>0.7</v>
      </c>
      <c r="V10" s="25">
        <v>0.7</v>
      </c>
      <c r="W10" s="25">
        <v>1</v>
      </c>
      <c r="X10" s="25">
        <v>1</v>
      </c>
      <c r="Y10" s="25">
        <v>1</v>
      </c>
      <c r="Z10" s="25">
        <v>1</v>
      </c>
      <c r="AA10" s="25">
        <v>1</v>
      </c>
      <c r="AB10" s="25">
        <v>1</v>
      </c>
      <c r="AC10" s="26">
        <v>1</v>
      </c>
    </row>
    <row r="11" spans="2:29" x14ac:dyDescent="0.25">
      <c r="B11" s="12" t="s">
        <v>2</v>
      </c>
      <c r="C11" s="7">
        <v>400</v>
      </c>
    </row>
    <row r="12" spans="2:29" x14ac:dyDescent="0.25">
      <c r="B12" s="12" t="s">
        <v>3</v>
      </c>
      <c r="C12" s="7">
        <v>200</v>
      </c>
    </row>
    <row r="13" spans="2:29" x14ac:dyDescent="0.25">
      <c r="B13" s="12" t="s">
        <v>1</v>
      </c>
      <c r="C13" s="7">
        <f>20*60</f>
        <v>1200</v>
      </c>
      <c r="F13" s="1"/>
    </row>
    <row r="14" spans="2:29" x14ac:dyDescent="0.25">
      <c r="B14" s="13" t="s">
        <v>5</v>
      </c>
      <c r="C14" s="14"/>
    </row>
    <row r="15" spans="2:29" x14ac:dyDescent="0.25">
      <c r="B15" s="12" t="s">
        <v>6</v>
      </c>
      <c r="C15" s="7">
        <v>500</v>
      </c>
    </row>
    <row r="16" spans="2:29" x14ac:dyDescent="0.25">
      <c r="B16" s="12" t="s">
        <v>17</v>
      </c>
      <c r="C16" s="15">
        <f>SUM(C11:C15)</f>
        <v>2300</v>
      </c>
    </row>
    <row r="17" spans="2:3" x14ac:dyDescent="0.25">
      <c r="B17" s="8" t="s">
        <v>18</v>
      </c>
      <c r="C17" s="16">
        <f>C16*1.05</f>
        <v>2415</v>
      </c>
    </row>
    <row r="18" spans="2:3" x14ac:dyDescent="0.25">
      <c r="B18" s="6"/>
      <c r="C18" s="10"/>
    </row>
    <row r="19" spans="2:3" x14ac:dyDescent="0.25">
      <c r="B19" s="6"/>
      <c r="C19" s="10"/>
    </row>
    <row r="20" spans="2:3" x14ac:dyDescent="0.25">
      <c r="B20" s="17" t="s">
        <v>20</v>
      </c>
      <c r="C20" s="18"/>
    </row>
    <row r="21" spans="2:3" x14ac:dyDescent="0.25">
      <c r="B21" s="13" t="s">
        <v>14</v>
      </c>
      <c r="C21" s="19">
        <v>3700000</v>
      </c>
    </row>
    <row r="22" spans="2:3" x14ac:dyDescent="0.25">
      <c r="B22" s="6" t="s">
        <v>9</v>
      </c>
      <c r="C22" s="20">
        <f>C21*0.05</f>
        <v>185000</v>
      </c>
    </row>
    <row r="23" spans="2:3" x14ac:dyDescent="0.25">
      <c r="B23" s="6" t="s">
        <v>13</v>
      </c>
      <c r="C23" s="20">
        <f>C22*0.1</f>
        <v>18500</v>
      </c>
    </row>
    <row r="24" spans="2:3" x14ac:dyDescent="0.25">
      <c r="B24" s="6" t="s">
        <v>15</v>
      </c>
      <c r="C24" s="7">
        <v>50</v>
      </c>
    </row>
    <row r="25" spans="2:3" x14ac:dyDescent="0.25">
      <c r="B25" s="6" t="s">
        <v>10</v>
      </c>
      <c r="C25" s="7">
        <f>C24*C23</f>
        <v>925000</v>
      </c>
    </row>
    <row r="26" spans="2:3" ht="15.75" thickBot="1" x14ac:dyDescent="0.3">
      <c r="B26" s="6"/>
      <c r="C26" s="10"/>
    </row>
    <row r="27" spans="2:3" ht="45" customHeight="1" thickBot="1" x14ac:dyDescent="0.3">
      <c r="B27" s="37" t="s">
        <v>16</v>
      </c>
      <c r="C27" s="38"/>
    </row>
  </sheetData>
  <mergeCells count="3">
    <mergeCell ref="B4:C4"/>
    <mergeCell ref="B20:C20"/>
    <mergeCell ref="B27:C2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Lima Giglio</dc:creator>
  <cp:lastModifiedBy>Alex Lima Giglio</cp:lastModifiedBy>
  <dcterms:created xsi:type="dcterms:W3CDTF">2018-09-02T18:31:45Z</dcterms:created>
  <dcterms:modified xsi:type="dcterms:W3CDTF">2018-09-11T15:14:26Z</dcterms:modified>
</cp:coreProperties>
</file>