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NDREW\Desktop\ice-skating\"/>
    </mc:Choice>
  </mc:AlternateContent>
  <xr:revisionPtr revIDLastSave="0" documentId="13_ncr:1_{DFB6823E-0D0F-4257-8086-80F78E9F2D1E}" xr6:coauthVersionLast="40" xr6:coauthVersionMax="40" xr10:uidLastSave="{00000000-0000-0000-0000-000000000000}"/>
  <bookViews>
    <workbookView xWindow="0" yWindow="0" windowWidth="19200" windowHeight="816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19" i="1" l="1"/>
  <c r="Y19" i="1"/>
  <c r="X19" i="1"/>
  <c r="T123" i="1"/>
  <c r="T124" i="1" s="1"/>
  <c r="T125" i="1" s="1"/>
  <c r="T126" i="1" s="1"/>
  <c r="T127" i="1" s="1"/>
  <c r="T128" i="1" s="1"/>
  <c r="T129" i="1" s="1"/>
  <c r="T130" i="1" s="1"/>
  <c r="T131" i="1" s="1"/>
  <c r="T132" i="1" s="1"/>
  <c r="T133" i="1" s="1"/>
  <c r="T134" i="1" s="1"/>
  <c r="T135" i="1" s="1"/>
  <c r="T136" i="1" s="1"/>
  <c r="T137" i="1" s="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9" i="1" l="1"/>
  <c r="W18" i="1"/>
  <c r="L116" i="1"/>
  <c r="I116" i="1"/>
  <c r="F110" i="1"/>
  <c r="F111" i="1"/>
  <c r="F112" i="1"/>
  <c r="F113" i="1"/>
  <c r="F114" i="1"/>
  <c r="F115" i="1"/>
  <c r="F116" i="1"/>
  <c r="F117" i="1"/>
  <c r="F118" i="1"/>
  <c r="F119" i="1"/>
  <c r="C111" i="1"/>
  <c r="C112" i="1"/>
  <c r="C113" i="1"/>
  <c r="C114" i="1"/>
  <c r="C115" i="1"/>
  <c r="C116" i="1"/>
  <c r="C117" i="1"/>
  <c r="C118" i="1"/>
  <c r="C119" i="1"/>
  <c r="X18"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W17" i="1"/>
  <c r="W16" i="1"/>
  <c r="C97" i="1"/>
  <c r="Y18"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V3"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C19" i="1"/>
  <c r="C18" i="1"/>
  <c r="Y14" i="1" s="1"/>
  <c r="Z14" i="1" s="1"/>
  <c r="C17" i="1"/>
  <c r="C16" i="1"/>
  <c r="C15" i="1"/>
  <c r="F17" i="1"/>
  <c r="F18" i="1"/>
  <c r="F19" i="1"/>
  <c r="F16" i="1"/>
  <c r="F15" i="1"/>
  <c r="W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8" i="1"/>
  <c r="Z16" i="1"/>
  <c r="Y11" i="1"/>
  <c r="Z11" i="1" s="1"/>
  <c r="Z25" i="1" s="1"/>
  <c r="F3" i="1"/>
  <c r="F4" i="1"/>
  <c r="F5" i="1"/>
  <c r="F6" i="1"/>
  <c r="F7" i="1"/>
  <c r="F8" i="1"/>
  <c r="F9" i="1"/>
  <c r="F10" i="1"/>
  <c r="F2" i="1" l="1"/>
</calcChain>
</file>

<file path=xl/sharedStrings.xml><?xml version="1.0" encoding="utf-8"?>
<sst xmlns="http://schemas.openxmlformats.org/spreadsheetml/2006/main" count="799" uniqueCount="314">
  <si>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</si>
  <si>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</si>
  <si>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</si>
  <si>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</si>
  <si>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</si>
  <si>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</si>
  <si>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</si>
  <si>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</si>
  <si>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</si>
  <si>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</si>
  <si>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</si>
  <si>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</si>
  <si>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</si>
  <si>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</si>
  <si>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</si>
  <si>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</si>
  <si>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</si>
  <si>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</si>
  <si>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</si>
  <si>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</si>
  <si>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</si>
  <si>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</si>
  <si>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</si>
  <si>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</si>
  <si>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</si>
  <si>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</si>
  <si>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</si>
  <si>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</si>
  <si>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</si>
  <si>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</si>
  <si>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</si>
  <si>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</si>
  <si>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</si>
  <si>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</si>
  <si>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</si>
  <si>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</si>
  <si>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</si>
  <si>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</si>
  <si>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</si>
  <si>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</si>
  <si>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</si>
  <si>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</si>
  <si>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</si>
  <si>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</si>
  <si>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</si>
  <si>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</si>
  <si>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</si>
  <si>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</si>
  <si>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</si>
  <si>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</si>
  <si>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</si>
  <si>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</si>
  <si>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</si>
  <si>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</si>
  <si>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</si>
  <si>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</si>
  <si>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</si>
  <si>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</si>
  <si>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</si>
  <si>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</si>
  <si>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</si>
  <si>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</si>
  <si>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</si>
  <si>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r>
      <t>Time (</t>
    </r>
    <r>
      <rPr>
        <sz val="11"/>
        <color theme="2"/>
        <rFont val="Calibri"/>
        <family val="2"/>
        <scheme val="minor"/>
      </rPr>
      <t>NEW SKATES</t>
    </r>
    <r>
      <rPr>
        <sz val="11"/>
        <color theme="1"/>
        <rFont val="Calibri"/>
        <family val="2"/>
        <scheme val="minor"/>
      </rPr>
      <t>):</t>
    </r>
  </si>
  <si>
    <r>
      <t>Time</t>
    </r>
    <r>
      <rPr>
        <sz val="11"/>
        <rFont val="Calibri"/>
        <family val="2"/>
        <scheme val="minor"/>
      </rPr>
      <t xml:space="preserve"> (</t>
    </r>
    <r>
      <rPr>
        <sz val="11"/>
        <color theme="0"/>
        <rFont val="Calibri"/>
        <family val="2"/>
        <scheme val="minor"/>
      </rPr>
      <t>OLD SKATES</t>
    </r>
    <r>
      <rPr>
        <sz val="11"/>
        <rFont val="Calibri"/>
        <family val="2"/>
        <scheme val="minor"/>
      </rPr>
      <t>)</t>
    </r>
    <r>
      <rPr>
        <sz val="11"/>
        <color theme="1"/>
        <rFont val="Calibri"/>
        <family val="2"/>
        <scheme val="minor"/>
      </rPr>
      <t>:</t>
    </r>
  </si>
  <si>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</si>
  <si>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</si>
  <si>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</si>
  <si>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</si>
  <si>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</si>
  <si>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</si>
  <si>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</si>
  <si>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</si>
  <si>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</si>
  <si>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</si>
  <si>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</si>
  <si>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</si>
  <si>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</si>
  <si>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</si>
  <si>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</si>
  <si>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</si>
  <si>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</si>
  <si>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</si>
  <si>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</si>
  <si>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</si>
  <si>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</si>
  <si>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</si>
  <si>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</si>
  <si>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</si>
  <si>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</si>
  <si>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</si>
  <si>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</si>
  <si>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</si>
  <si>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</si>
  <si>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</si>
  <si>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</si>
  <si>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</si>
  <si>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</si>
  <si>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</si>
  <si>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</si>
  <si>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</si>
  <si>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</si>
  <si>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</si>
  <si>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</si>
  <si>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</si>
  <si>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</si>
  <si>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</si>
  <si>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</si>
  <si>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</si>
  <si>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</si>
  <si>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</si>
  <si>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</si>
  <si>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</si>
  <si>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</si>
  <si>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</si>
  <si>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</si>
  <si>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</si>
  <si>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</si>
  <si>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</si>
  <si>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</si>
  <si>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</si>
  <si>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</si>
  <si>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</si>
  <si>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</si>
  <si>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</si>
  <si>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</si>
  <si>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</si>
  <si>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</si>
  <si>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</si>
  <si>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</si>
  <si>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</si>
  <si>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</si>
  <si>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</si>
  <si>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</si>
  <si>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</si>
  <si>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</si>
  <si>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</si>
  <si>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</si>
  <si>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</si>
  <si>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</si>
  <si>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</si>
  <si>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</si>
  <si>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</si>
  <si>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</si>
  <si>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</si>
  <si>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</si>
  <si>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</si>
  <si>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</si>
  <si>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</si>
  <si>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</si>
  <si>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</si>
  <si>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</si>
  <si>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</si>
  <si>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</si>
  <si>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</si>
  <si>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</si>
  <si>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</si>
  <si>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</si>
  <si>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</si>
  <si>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</si>
  <si>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</si>
  <si>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</si>
  <si>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</si>
  <si>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</si>
  <si>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</si>
  <si>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</si>
  <si>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</si>
  <si>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</si>
  <si>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</si>
  <si>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</si>
  <si>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</si>
  <si>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</si>
  <si>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</si>
  <si>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</si>
  <si>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</si>
  <si>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</si>
  <si>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</si>
  <si>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</si>
  <si>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</si>
  <si>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</si>
  <si>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</si>
  <si>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</si>
  <si>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</si>
  <si>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</si>
  <si>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</si>
  <si>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</si>
  <si>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</si>
  <si>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</si>
  <si>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</si>
  <si>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</si>
  <si>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</si>
  <si>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</si>
  <si>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</si>
  <si>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</si>
  <si>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</si>
  <si>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</si>
  <si>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</si>
  <si>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</si>
  <si>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</si>
  <si>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</si>
  <si>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</si>
  <si>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</si>
  <si>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</si>
  <si>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</si>
  <si>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</si>
  <si>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</si>
  <si>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</si>
  <si>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</si>
  <si>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</si>
  <si>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</si>
  <si>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</si>
  <si>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</si>
  <si>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</si>
  <si>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</si>
  <si>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</si>
  <si>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</si>
  <si>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</si>
  <si>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</si>
  <si>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</si>
  <si>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</si>
  <si>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</si>
  <si>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</si>
  <si>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</si>
  <si>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</si>
  <si>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</si>
  <si>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</si>
  <si>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</si>
  <si>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</si>
  <si>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</si>
  <si>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</si>
  <si>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</si>
  <si>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</si>
  <si>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</si>
  <si>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</si>
  <si>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</si>
  <si>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</si>
  <si>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</si>
  <si>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</si>
  <si>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</si>
  <si>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</si>
  <si>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</si>
  <si>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</si>
  <si>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</si>
  <si>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</si>
  <si>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</si>
  <si>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</si>
  <si>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</si>
  <si>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</si>
  <si>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</si>
  <si>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</si>
  <si>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</si>
  <si>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</si>
  <si>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</si>
  <si>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</si>
  <si>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</si>
  <si>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</si>
  <si>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</si>
  <si>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</si>
  <si>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</si>
  <si>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</si>
  <si>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</si>
  <si>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</si>
  <si>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</si>
  <si>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</si>
  <si>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</si>
  <si>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</si>
  <si>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</si>
  <si>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</si>
  <si>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</si>
  <si>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</si>
  <si>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</si>
  <si>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</si>
  <si>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</si>
  <si>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</si>
  <si>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</si>
  <si>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</si>
  <si>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</si>
  <si>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</si>
  <si>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</si>
  <si>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</si>
  <si>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</si>
  <si>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</si>
  <si>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</si>
  <si>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</si>
  <si>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</si>
  <si>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</si>
  <si>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</si>
  <si>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</si>
  <si>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</si>
  <si>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</si>
  <si>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</si>
  <si>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1</t>
  </si>
  <si>
    <t>FS 2</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</si>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</sst>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Font="1" applyAlignment="1">
      <alignment horizontal="right"/>
    </xf>
    <xf numFmtId="49" fontId="0" fillId="3" borderId="0" xfId="0" applyNumberFormat="1" applyFill="1"/>
    <xf numFmtId="49" fontId="0" fillId="0" borderId="0" xfId="0" applyNumberFormat="1"/>
    <xf numFmtId="0" fontId="0" fillId="0" borderId="0" xfId="0" quotePrefix="1" applyNumberFormat="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Data!$C$2:$C$388</c:f>
              <c:numCache>
                <c:formatCode>m/d;@</c:formatCode>
                <c:ptCount val="387"/>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numCache>
            </c:numRef>
          </c:xVal>
          <c:yVal>
            <c:numRef>
              <c:f>Data!$M$2:$M$388</c:f>
              <c:numCache>
                <c:formatCode>0.00</c:formatCode>
                <c:ptCount val="387"/>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Data!$C$2:$C$388</c:f>
              <c:numCache>
                <c:formatCode>m/d;@</c:formatCode>
                <c:ptCount val="387"/>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numCache>
            </c:numRef>
          </c:xVal>
          <c:yVal>
            <c:numRef>
              <c:f>Data!$Q$2:$Q$388</c:f>
              <c:numCache>
                <c:formatCode>General</c:formatCode>
                <c:ptCount val="387"/>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Data!$W$11:$W$19</c:f>
              <c:numCache>
                <c:formatCode>0.00</c:formatCode>
                <c:ptCount val="9"/>
                <c:pt idx="0">
                  <c:v>7.75</c:v>
                </c:pt>
                <c:pt idx="1">
                  <c:v>11.5</c:v>
                </c:pt>
                <c:pt idx="2">
                  <c:v>19</c:v>
                </c:pt>
                <c:pt idx="3">
                  <c:v>38.200000000000003</c:v>
                </c:pt>
                <c:pt idx="4">
                  <c:v>27.75</c:v>
                </c:pt>
                <c:pt idx="5">
                  <c:v>137.25</c:v>
                </c:pt>
                <c:pt idx="6">
                  <c:v>0.5</c:v>
                </c:pt>
                <c:pt idx="7">
                  <c:v>61</c:v>
                </c:pt>
                <c:pt idx="8">
                  <c:v>60.5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Data!$X$11:$X$19</c:f>
              <c:numCache>
                <c:formatCode>General</c:formatCode>
                <c:ptCount val="9"/>
                <c:pt idx="0">
                  <c:v>3</c:v>
                </c:pt>
                <c:pt idx="1">
                  <c:v>6</c:v>
                </c:pt>
                <c:pt idx="2">
                  <c:v>7</c:v>
                </c:pt>
                <c:pt idx="3">
                  <c:v>15</c:v>
                </c:pt>
                <c:pt idx="4">
                  <c:v>10</c:v>
                </c:pt>
                <c:pt idx="5">
                  <c:v>53</c:v>
                </c:pt>
                <c:pt idx="6">
                  <c:v>1</c:v>
                </c:pt>
                <c:pt idx="7">
                  <c:v>20</c:v>
                </c:pt>
                <c:pt idx="8">
                  <c:v>21</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Data!$C$2:$C$388</c:f>
              <c:numCache>
                <c:formatCode>m/d;@</c:formatCode>
                <c:ptCount val="387"/>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numCache>
            </c:numRef>
          </c:xVal>
          <c:yVal>
            <c:numRef>
              <c:f>Data!$T$2:$T$388</c:f>
              <c:numCache>
                <c:formatCode>0.00</c:formatCode>
                <c:ptCount val="387"/>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7"/>
  <sheetViews>
    <sheetView tabSelected="1" topLeftCell="N1" zoomScale="84" zoomScaleNormal="84" workbookViewId="0">
      <selection activeCell="AA18" sqref="AA18"/>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hidden="1" customWidth="1"/>
    <col min="9" max="9" width="11.7109375" style="2" hidden="1" customWidth="1"/>
    <col min="10" max="11" width="11.7109375" style="3" hidden="1" customWidth="1"/>
    <col min="12" max="12" width="11.7109375" style="2" hidden="1"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2.28515625" customWidth="1"/>
    <col min="23" max="23" width="18.140625" customWidth="1"/>
    <col min="24" max="24" width="12.710937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240</v>
      </c>
      <c r="S1" s="7" t="s">
        <v>241</v>
      </c>
      <c r="T1" s="7" t="s">
        <v>207</v>
      </c>
    </row>
    <row r="2" spans="1:26" x14ac:dyDescent="0.25">
      <c r="A2" t="s">
        <v>0</v>
      </c>
      <c r="B2" s="1">
        <v>43286</v>
      </c>
      <c r="C2" s="5">
        <f>B2</f>
        <v>43286</v>
      </c>
      <c r="D2" s="3">
        <v>0.83333333333333337</v>
      </c>
      <c r="E2" s="3">
        <v>0.91666666666666663</v>
      </c>
      <c r="F2" s="2">
        <f t="shared" ref="F2:F65" si="0">E2-D2</f>
        <v>8.3333333333333259E-2</v>
      </c>
      <c r="M2" s="4">
        <v>2</v>
      </c>
      <c r="N2" t="s">
        <v>173</v>
      </c>
      <c r="O2" t="s">
        <v>17</v>
      </c>
      <c r="P2" s="20" t="s">
        <v>15</v>
      </c>
      <c r="Q2">
        <v>0</v>
      </c>
      <c r="T2" s="4">
        <f>M2</f>
        <v>2</v>
      </c>
      <c r="U2" s="7" t="s">
        <v>4</v>
      </c>
      <c r="V2" s="7" t="s">
        <v>63</v>
      </c>
      <c r="W2" s="7" t="s">
        <v>64</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363.45</v>
      </c>
      <c r="V3" s="4">
        <f>SUM(M19:M387)</f>
        <v>321.7</v>
      </c>
      <c r="W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81</v>
      </c>
      <c r="W10" s="7" t="s">
        <v>80</v>
      </c>
      <c r="X10" s="7" t="s">
        <v>185</v>
      </c>
      <c r="Y10" s="7" t="s">
        <v>186</v>
      </c>
      <c r="Z10" s="7" t="s">
        <v>201</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75</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291</v>
      </c>
      <c r="W16" s="4">
        <f>SUM(M43:M95)</f>
        <v>137.25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68</v>
      </c>
      <c r="O17" t="s">
        <v>32</v>
      </c>
      <c r="P17" s="20" t="s">
        <v>26</v>
      </c>
      <c r="Q17">
        <v>2.5</v>
      </c>
      <c r="T17" s="4">
        <f t="shared" si="2"/>
        <v>38.25</v>
      </c>
      <c r="V17" t="s">
        <v>292</v>
      </c>
      <c r="W17" s="4">
        <f>SUM(M96)</f>
        <v>0.5</v>
      </c>
      <c r="X17">
        <f>COUNTIF(P:P, "Freestyle 2")</f>
        <v>1</v>
      </c>
      <c r="Y17">
        <v>1</v>
      </c>
      <c r="Z17">
        <v>0</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293</v>
      </c>
      <c r="W18" s="4">
        <f>SUM(M97:M116)</f>
        <v>61</v>
      </c>
      <c r="X18">
        <f>COUNTIF(P:P, "Freestyle 3")</f>
        <v>20</v>
      </c>
      <c r="Y18" s="14">
        <f>C116-C97+1</f>
        <v>25</v>
      </c>
      <c r="Z18" s="14">
        <f>Y18-X18</f>
        <v>5</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294</v>
      </c>
      <c r="W19" s="4">
        <f>SUM(M117:M387)</f>
        <v>60.5</v>
      </c>
      <c r="X19">
        <f>COUNTIF(P:P, "Freestyle 4")</f>
        <v>21</v>
      </c>
      <c r="Y19" s="14">
        <f>C137-C117+1</f>
        <v>32</v>
      </c>
      <c r="Z19" s="14">
        <f>Y19-X19</f>
        <v>11</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256</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282</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284</v>
      </c>
      <c r="W23" s="4">
        <f>SUM(M100:M387)</f>
        <v>113.5</v>
      </c>
      <c r="X23">
        <f>COUNTIF(R:R, "Dance 3")</f>
        <v>37</v>
      </c>
      <c r="Y23" s="14">
        <f>(INDEX(C:C,COUNTA(C:C))) - C100</f>
        <v>53</v>
      </c>
      <c r="Z23" s="14">
        <f>Y23-X23</f>
        <v>16</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200</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38</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65</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66</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67</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69</v>
      </c>
      <c r="B31" s="1">
        <v>43326</v>
      </c>
      <c r="C31" s="5">
        <f t="shared" si="1"/>
        <v>43326</v>
      </c>
      <c r="D31" s="3">
        <v>0.71875</v>
      </c>
      <c r="E31" s="3">
        <v>0.75</v>
      </c>
      <c r="F31" s="2">
        <f t="shared" si="0"/>
        <v>3.125E-2</v>
      </c>
      <c r="M31" s="4">
        <v>0.45</v>
      </c>
      <c r="N31" t="s">
        <v>71</v>
      </c>
      <c r="O31" t="s">
        <v>70</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72</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65</v>
      </c>
      <c r="P33" s="20" t="s">
        <v>75</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75</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75</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73</v>
      </c>
      <c r="O36" t="s">
        <v>74</v>
      </c>
      <c r="P36" s="20" t="s">
        <v>75</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83</v>
      </c>
      <c r="O37" t="s">
        <v>77</v>
      </c>
      <c r="P37" s="20" t="s">
        <v>75</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76</v>
      </c>
      <c r="P38" s="20" t="s">
        <v>75</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82</v>
      </c>
      <c r="O39" t="s">
        <v>77</v>
      </c>
      <c r="P39" s="20" t="s">
        <v>75</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78</v>
      </c>
      <c r="O40" t="s">
        <v>79</v>
      </c>
      <c r="P40" s="20" t="s">
        <v>75</v>
      </c>
      <c r="Q40">
        <v>4</v>
      </c>
      <c r="T40" s="4">
        <f t="shared" si="5"/>
        <v>99.95</v>
      </c>
    </row>
    <row r="41" spans="1:20" x14ac:dyDescent="0.25">
      <c r="A41" t="s">
        <v>69</v>
      </c>
      <c r="B41" s="1">
        <v>43340</v>
      </c>
      <c r="C41" s="5">
        <f t="shared" si="1"/>
        <v>43340</v>
      </c>
      <c r="D41" s="3">
        <v>0.71875</v>
      </c>
      <c r="E41" s="3">
        <v>0.76041666666666663</v>
      </c>
      <c r="F41" s="2">
        <f t="shared" si="0"/>
        <v>4.166666666666663E-2</v>
      </c>
      <c r="M41" s="4">
        <v>1</v>
      </c>
      <c r="O41" t="s">
        <v>84</v>
      </c>
      <c r="P41" s="20" t="s">
        <v>75</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86</v>
      </c>
      <c r="O42" t="s">
        <v>85</v>
      </c>
      <c r="P42" s="20" t="s">
        <v>75</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97</v>
      </c>
      <c r="O43" t="s">
        <v>21</v>
      </c>
      <c r="P43" s="21" t="s">
        <v>101</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96</v>
      </c>
      <c r="O44" t="s">
        <v>87</v>
      </c>
      <c r="P44" s="21" t="s">
        <v>101</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88</v>
      </c>
      <c r="O45" t="s">
        <v>36</v>
      </c>
      <c r="P45" s="21" t="s">
        <v>101</v>
      </c>
      <c r="Q45">
        <v>5</v>
      </c>
      <c r="T45" s="4">
        <f t="shared" si="5"/>
        <v>116.95</v>
      </c>
    </row>
    <row r="46" spans="1:20" x14ac:dyDescent="0.25">
      <c r="A46" t="s">
        <v>69</v>
      </c>
      <c r="B46" s="1">
        <v>43347</v>
      </c>
      <c r="C46" s="5">
        <f t="shared" si="1"/>
        <v>43347</v>
      </c>
      <c r="D46" s="3">
        <v>0.70833333333333337</v>
      </c>
      <c r="E46" s="3">
        <v>0.73958333333333337</v>
      </c>
      <c r="F46" s="2">
        <f t="shared" si="0"/>
        <v>3.125E-2</v>
      </c>
      <c r="M46" s="4">
        <v>0.75</v>
      </c>
      <c r="N46" t="s">
        <v>90</v>
      </c>
      <c r="O46" t="s">
        <v>36</v>
      </c>
      <c r="P46" s="21" t="s">
        <v>101</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91</v>
      </c>
      <c r="O47" t="s">
        <v>92</v>
      </c>
      <c r="P47" s="21" t="s">
        <v>101</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179</v>
      </c>
      <c r="O48" t="s">
        <v>93</v>
      </c>
      <c r="P48" s="21" t="s">
        <v>101</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174</v>
      </c>
      <c r="O49" t="s">
        <v>94</v>
      </c>
      <c r="P49" s="21" t="s">
        <v>101</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172</v>
      </c>
      <c r="O50" t="s">
        <v>95</v>
      </c>
      <c r="P50" s="21" t="s">
        <v>101</v>
      </c>
      <c r="Q50">
        <v>5</v>
      </c>
      <c r="R50" t="s">
        <v>256</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171</v>
      </c>
      <c r="O51" t="s">
        <v>17</v>
      </c>
      <c r="P51" s="21" t="s">
        <v>101</v>
      </c>
      <c r="Q51">
        <v>5</v>
      </c>
      <c r="R51" t="s">
        <v>256</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175</v>
      </c>
      <c r="O52" t="s">
        <v>98</v>
      </c>
      <c r="P52" s="21" t="s">
        <v>101</v>
      </c>
      <c r="Q52">
        <v>5</v>
      </c>
      <c r="R52" t="s">
        <v>256</v>
      </c>
      <c r="S52">
        <v>1</v>
      </c>
      <c r="T52" s="4">
        <f t="shared" si="5"/>
        <v>137.69999999999999</v>
      </c>
    </row>
    <row r="53" spans="1:20" x14ac:dyDescent="0.25">
      <c r="A53" t="s">
        <v>69</v>
      </c>
      <c r="B53" s="1">
        <v>43354</v>
      </c>
      <c r="C53" s="5">
        <f t="shared" si="1"/>
        <v>43354</v>
      </c>
      <c r="D53" s="3">
        <v>0.71875</v>
      </c>
      <c r="E53" s="3">
        <v>0.75</v>
      </c>
      <c r="F53" s="2">
        <f t="shared" si="0"/>
        <v>3.125E-2</v>
      </c>
      <c r="M53" s="4">
        <v>0.75</v>
      </c>
      <c r="N53" t="s">
        <v>100</v>
      </c>
      <c r="O53" t="s">
        <v>99</v>
      </c>
      <c r="P53" s="21" t="s">
        <v>101</v>
      </c>
      <c r="Q53">
        <v>5</v>
      </c>
      <c r="R53" t="s">
        <v>256</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183</v>
      </c>
      <c r="O54" t="s">
        <v>182</v>
      </c>
      <c r="P54" s="21" t="s">
        <v>101</v>
      </c>
      <c r="Q54">
        <v>5</v>
      </c>
      <c r="R54" t="s">
        <v>256</v>
      </c>
      <c r="S54">
        <v>1</v>
      </c>
      <c r="T54" s="4">
        <f t="shared" si="5"/>
        <v>140.94999999999999</v>
      </c>
    </row>
    <row r="55" spans="1:20" x14ac:dyDescent="0.25">
      <c r="A55" t="s">
        <v>0</v>
      </c>
      <c r="B55" s="1">
        <v>43356</v>
      </c>
      <c r="C55" s="5">
        <f t="shared" si="1"/>
        <v>43356</v>
      </c>
      <c r="D55" s="3">
        <v>0.71875</v>
      </c>
      <c r="E55" s="3">
        <v>0.875</v>
      </c>
      <c r="F55" s="2">
        <f t="shared" si="0"/>
        <v>0.15625</v>
      </c>
      <c r="M55" s="4">
        <v>3.75</v>
      </c>
      <c r="N55" t="s">
        <v>184</v>
      </c>
      <c r="O55" t="s">
        <v>93</v>
      </c>
      <c r="P55" s="21" t="s">
        <v>101</v>
      </c>
      <c r="Q55">
        <v>5</v>
      </c>
      <c r="R55" t="s">
        <v>256</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195</v>
      </c>
      <c r="O56" t="s">
        <v>196</v>
      </c>
      <c r="P56" s="21" t="s">
        <v>101</v>
      </c>
      <c r="Q56">
        <v>5</v>
      </c>
      <c r="R56" t="s">
        <v>256</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181</v>
      </c>
      <c r="O57" t="s">
        <v>180</v>
      </c>
      <c r="P57" s="21" t="s">
        <v>101</v>
      </c>
      <c r="Q57">
        <v>5</v>
      </c>
      <c r="R57" t="s">
        <v>256</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178</v>
      </c>
      <c r="O58" t="s">
        <v>70</v>
      </c>
      <c r="P58" s="21" t="s">
        <v>101</v>
      </c>
      <c r="Q58">
        <v>5</v>
      </c>
      <c r="R58" t="s">
        <v>256</v>
      </c>
      <c r="S58">
        <v>1</v>
      </c>
      <c r="T58" s="4">
        <f t="shared" si="5"/>
        <v>150.44999999999999</v>
      </c>
    </row>
    <row r="59" spans="1:20" x14ac:dyDescent="0.25">
      <c r="A59" t="s">
        <v>69</v>
      </c>
      <c r="B59" s="1">
        <v>43361</v>
      </c>
      <c r="C59" s="5">
        <f t="shared" si="1"/>
        <v>43361</v>
      </c>
      <c r="D59" s="3">
        <v>0.72916666666666663</v>
      </c>
      <c r="E59" s="3">
        <v>0.75</v>
      </c>
      <c r="F59" s="2">
        <f t="shared" si="0"/>
        <v>2.083333333333337E-2</v>
      </c>
      <c r="M59" s="4">
        <v>0.5</v>
      </c>
      <c r="N59" t="s">
        <v>176</v>
      </c>
      <c r="O59" t="s">
        <v>177</v>
      </c>
      <c r="P59" s="21" t="s">
        <v>101</v>
      </c>
      <c r="Q59">
        <v>5</v>
      </c>
      <c r="R59" t="s">
        <v>256</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101</v>
      </c>
      <c r="Q60">
        <v>5</v>
      </c>
      <c r="R60" t="s">
        <v>256</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242</v>
      </c>
      <c r="O61" t="s">
        <v>17</v>
      </c>
      <c r="P61" s="21" t="s">
        <v>101</v>
      </c>
      <c r="Q61">
        <v>5</v>
      </c>
      <c r="R61" t="s">
        <v>256</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194</v>
      </c>
      <c r="O62" t="s">
        <v>193</v>
      </c>
      <c r="P62" s="21" t="s">
        <v>101</v>
      </c>
      <c r="Q62">
        <v>5</v>
      </c>
      <c r="R62" t="s">
        <v>256</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192</v>
      </c>
      <c r="O63" t="s">
        <v>17</v>
      </c>
      <c r="P63" s="21" t="s">
        <v>101</v>
      </c>
      <c r="Q63">
        <v>5</v>
      </c>
      <c r="R63" t="s">
        <v>256</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189</v>
      </c>
      <c r="O64" t="s">
        <v>188</v>
      </c>
      <c r="P64" s="21" t="s">
        <v>101</v>
      </c>
      <c r="Q64">
        <v>5</v>
      </c>
      <c r="R64" t="s">
        <v>256</v>
      </c>
      <c r="S64">
        <v>1</v>
      </c>
      <c r="T64" s="4">
        <f t="shared" si="5"/>
        <v>165.45</v>
      </c>
    </row>
    <row r="65" spans="1:20" x14ac:dyDescent="0.25">
      <c r="A65" t="s">
        <v>69</v>
      </c>
      <c r="B65" s="1">
        <v>43368</v>
      </c>
      <c r="C65" s="5">
        <f t="shared" si="1"/>
        <v>43368</v>
      </c>
      <c r="D65" s="3">
        <v>0.71875</v>
      </c>
      <c r="E65" s="3">
        <v>0.75</v>
      </c>
      <c r="F65" s="2">
        <f t="shared" si="0"/>
        <v>3.125E-2</v>
      </c>
      <c r="M65" s="4">
        <v>0.75</v>
      </c>
      <c r="N65" t="s">
        <v>190</v>
      </c>
      <c r="O65" t="s">
        <v>177</v>
      </c>
      <c r="P65" s="21" t="s">
        <v>101</v>
      </c>
      <c r="Q65">
        <v>5</v>
      </c>
      <c r="R65" t="s">
        <v>256</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191</v>
      </c>
      <c r="O66" t="s">
        <v>20</v>
      </c>
      <c r="P66" s="21" t="s">
        <v>101</v>
      </c>
      <c r="Q66">
        <v>5</v>
      </c>
      <c r="R66" t="s">
        <v>256</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243</v>
      </c>
      <c r="O67" t="s">
        <v>177</v>
      </c>
      <c r="P67" s="21" t="s">
        <v>101</v>
      </c>
      <c r="Q67">
        <v>5</v>
      </c>
      <c r="R67" t="s">
        <v>256</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229</v>
      </c>
      <c r="O68" t="s">
        <v>228</v>
      </c>
      <c r="P68" s="21" t="s">
        <v>101</v>
      </c>
      <c r="Q68">
        <v>5</v>
      </c>
      <c r="R68" t="s">
        <v>256</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187</v>
      </c>
      <c r="O69" t="s">
        <v>17</v>
      </c>
      <c r="P69" s="21" t="s">
        <v>101</v>
      </c>
      <c r="Q69">
        <v>5</v>
      </c>
      <c r="R69" t="s">
        <v>256</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197</v>
      </c>
      <c r="O70" t="s">
        <v>218</v>
      </c>
      <c r="P70" s="21" t="s">
        <v>101</v>
      </c>
      <c r="Q70">
        <v>5</v>
      </c>
      <c r="R70" t="s">
        <v>256</v>
      </c>
      <c r="S70">
        <v>1</v>
      </c>
      <c r="T70" s="4">
        <f t="shared" si="7"/>
        <v>176.95</v>
      </c>
    </row>
    <row r="71" spans="1:20" x14ac:dyDescent="0.25">
      <c r="A71" t="s">
        <v>69</v>
      </c>
      <c r="B71" s="1">
        <v>43375</v>
      </c>
      <c r="C71" s="5">
        <f t="shared" si="1"/>
        <v>43375</v>
      </c>
      <c r="D71" s="3">
        <v>0.66666666666666663</v>
      </c>
      <c r="E71" s="3">
        <v>0.73958333333333337</v>
      </c>
      <c r="F71" s="2">
        <f t="shared" si="6"/>
        <v>7.2916666666666741E-2</v>
      </c>
      <c r="M71" s="4">
        <v>1.75</v>
      </c>
      <c r="N71" t="s">
        <v>198</v>
      </c>
      <c r="O71" t="s">
        <v>219</v>
      </c>
      <c r="P71" s="21" t="s">
        <v>101</v>
      </c>
      <c r="Q71">
        <v>5</v>
      </c>
      <c r="R71" t="s">
        <v>256</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199</v>
      </c>
      <c r="O72" t="s">
        <v>220</v>
      </c>
      <c r="P72" s="21" t="s">
        <v>101</v>
      </c>
      <c r="Q72">
        <v>5</v>
      </c>
      <c r="R72" t="s">
        <v>256</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206</v>
      </c>
      <c r="O73" t="s">
        <v>221</v>
      </c>
      <c r="P73" s="21" t="s">
        <v>101</v>
      </c>
      <c r="Q73">
        <v>5</v>
      </c>
      <c r="R73" t="s">
        <v>256</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203</v>
      </c>
      <c r="O74" t="s">
        <v>204</v>
      </c>
      <c r="P74" s="21" t="s">
        <v>101</v>
      </c>
      <c r="Q74">
        <v>5</v>
      </c>
      <c r="R74" t="s">
        <v>256</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205</v>
      </c>
      <c r="O75" t="s">
        <v>17</v>
      </c>
      <c r="P75" s="21" t="s">
        <v>101</v>
      </c>
      <c r="Q75">
        <v>5</v>
      </c>
      <c r="R75" t="s">
        <v>256</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202</v>
      </c>
      <c r="O76" t="s">
        <v>222</v>
      </c>
      <c r="P76" s="21" t="s">
        <v>101</v>
      </c>
      <c r="Q76">
        <v>5</v>
      </c>
      <c r="R76" t="s">
        <v>256</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215</v>
      </c>
      <c r="O77" t="s">
        <v>227</v>
      </c>
      <c r="P77" s="21" t="s">
        <v>101</v>
      </c>
      <c r="Q77">
        <v>5</v>
      </c>
      <c r="R77" t="s">
        <v>256</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210</v>
      </c>
      <c r="O78" t="s">
        <v>223</v>
      </c>
      <c r="P78" s="21" t="s">
        <v>101</v>
      </c>
      <c r="Q78">
        <v>5</v>
      </c>
      <c r="R78" t="s">
        <v>256</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214</v>
      </c>
      <c r="O79" t="s">
        <v>21</v>
      </c>
      <c r="P79" s="21" t="s">
        <v>101</v>
      </c>
      <c r="Q79">
        <v>5</v>
      </c>
      <c r="R79" t="s">
        <v>256</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226</v>
      </c>
      <c r="O80" t="s">
        <v>225</v>
      </c>
      <c r="P80" s="21" t="s">
        <v>101</v>
      </c>
      <c r="Q80">
        <v>5</v>
      </c>
      <c r="R80" t="s">
        <v>256</v>
      </c>
      <c r="S80">
        <v>1</v>
      </c>
      <c r="T80" s="4">
        <f t="shared" si="7"/>
        <v>204.45</v>
      </c>
    </row>
    <row r="81" spans="1:20" x14ac:dyDescent="0.25">
      <c r="A81" t="s">
        <v>3</v>
      </c>
      <c r="B81" s="1">
        <v>43387</v>
      </c>
      <c r="C81" s="5">
        <f t="shared" si="1"/>
        <v>43387</v>
      </c>
      <c r="D81" s="3">
        <v>0.53125</v>
      </c>
      <c r="E81" s="3">
        <v>0.6875</v>
      </c>
      <c r="F81" s="2">
        <f t="shared" si="6"/>
        <v>0.15625</v>
      </c>
      <c r="M81" s="4">
        <v>3.75</v>
      </c>
      <c r="N81" t="s">
        <v>213</v>
      </c>
      <c r="O81" t="s">
        <v>17</v>
      </c>
      <c r="P81" s="21" t="s">
        <v>101</v>
      </c>
      <c r="Q81">
        <v>5</v>
      </c>
      <c r="R81" t="s">
        <v>256</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216</v>
      </c>
      <c r="O82" t="s">
        <v>224</v>
      </c>
      <c r="P82" s="21" t="s">
        <v>101</v>
      </c>
      <c r="Q82">
        <v>5</v>
      </c>
      <c r="R82" t="s">
        <v>256</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217</v>
      </c>
      <c r="O83" t="s">
        <v>280</v>
      </c>
      <c r="P83" s="21" t="s">
        <v>101</v>
      </c>
      <c r="Q83">
        <v>5</v>
      </c>
      <c r="R83" t="s">
        <v>256</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230</v>
      </c>
      <c r="O84" t="s">
        <v>279</v>
      </c>
      <c r="P84" s="21" t="s">
        <v>101</v>
      </c>
      <c r="Q84">
        <v>5</v>
      </c>
      <c r="R84" t="s">
        <v>256</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246</v>
      </c>
      <c r="O85" t="s">
        <v>17</v>
      </c>
      <c r="P85" s="21" t="s">
        <v>101</v>
      </c>
      <c r="Q85">
        <v>5</v>
      </c>
      <c r="R85" t="s">
        <v>256</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225</v>
      </c>
      <c r="P86" s="21" t="s">
        <v>101</v>
      </c>
      <c r="Q86">
        <v>5</v>
      </c>
      <c r="R86" t="s">
        <v>256</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101</v>
      </c>
      <c r="Q87">
        <v>5</v>
      </c>
      <c r="R87" t="s">
        <v>256</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245</v>
      </c>
      <c r="P88" s="21" t="s">
        <v>101</v>
      </c>
      <c r="Q88">
        <v>5</v>
      </c>
      <c r="R88" t="s">
        <v>256</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247</v>
      </c>
      <c r="O89" t="s">
        <v>278</v>
      </c>
      <c r="P89" s="21" t="s">
        <v>101</v>
      </c>
      <c r="Q89">
        <v>5</v>
      </c>
      <c r="R89" t="s">
        <v>256</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244</v>
      </c>
      <c r="O90" t="s">
        <v>290</v>
      </c>
      <c r="P90" s="21" t="s">
        <v>101</v>
      </c>
      <c r="Q90">
        <v>5</v>
      </c>
      <c r="R90" t="s">
        <v>256</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233</v>
      </c>
      <c r="O91" t="s">
        <v>17</v>
      </c>
      <c r="P91" s="21" t="s">
        <v>101</v>
      </c>
      <c r="Q91">
        <v>5</v>
      </c>
      <c r="R91" t="s">
        <v>256</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231</v>
      </c>
      <c r="O92" t="s">
        <v>232</v>
      </c>
      <c r="P92" s="21" t="s">
        <v>101</v>
      </c>
      <c r="Q92">
        <v>5</v>
      </c>
      <c r="R92" t="s">
        <v>256</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236</v>
      </c>
      <c r="O93" t="s">
        <v>70</v>
      </c>
      <c r="P93" s="21" t="s">
        <v>101</v>
      </c>
      <c r="Q93">
        <v>5</v>
      </c>
      <c r="R93" t="s">
        <v>282</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237</v>
      </c>
      <c r="O94" t="s">
        <v>238</v>
      </c>
      <c r="P94" s="21" t="s">
        <v>101</v>
      </c>
      <c r="Q94">
        <v>5</v>
      </c>
      <c r="R94" t="s">
        <v>282</v>
      </c>
      <c r="S94">
        <v>2</v>
      </c>
      <c r="T94" s="4">
        <f t="shared" si="7"/>
        <v>240.95</v>
      </c>
    </row>
    <row r="95" spans="1:20" x14ac:dyDescent="0.25">
      <c r="A95" t="s">
        <v>69</v>
      </c>
      <c r="B95" s="1">
        <v>43403</v>
      </c>
      <c r="C95" s="5">
        <f t="shared" si="1"/>
        <v>43403</v>
      </c>
      <c r="D95" s="3">
        <v>0.6875</v>
      </c>
      <c r="E95" s="3">
        <v>0.70833333333333337</v>
      </c>
      <c r="F95" s="2">
        <f t="shared" si="6"/>
        <v>2.083333333333337E-2</v>
      </c>
      <c r="M95" s="4">
        <v>0.5</v>
      </c>
      <c r="N95" t="s">
        <v>234</v>
      </c>
      <c r="O95" t="s">
        <v>239</v>
      </c>
      <c r="P95" s="21" t="s">
        <v>101</v>
      </c>
      <c r="Q95">
        <v>5</v>
      </c>
      <c r="R95" t="s">
        <v>282</v>
      </c>
      <c r="S95">
        <v>2</v>
      </c>
      <c r="T95" s="4">
        <f t="shared" si="7"/>
        <v>241.45</v>
      </c>
    </row>
    <row r="96" spans="1:20" x14ac:dyDescent="0.25">
      <c r="A96" t="s">
        <v>69</v>
      </c>
      <c r="B96" s="1">
        <v>43403</v>
      </c>
      <c r="C96" s="5">
        <f t="shared" ref="C96:C137" si="8">B96</f>
        <v>43403</v>
      </c>
      <c r="D96" s="3">
        <v>0.71875</v>
      </c>
      <c r="E96" s="3">
        <v>0.73958333333333337</v>
      </c>
      <c r="F96" s="2">
        <f t="shared" si="6"/>
        <v>2.083333333333337E-2</v>
      </c>
      <c r="M96" s="4">
        <v>0.5</v>
      </c>
      <c r="N96" t="s">
        <v>235</v>
      </c>
      <c r="O96" t="s">
        <v>239</v>
      </c>
      <c r="P96" s="20" t="s">
        <v>108</v>
      </c>
      <c r="Q96">
        <v>6</v>
      </c>
      <c r="R96" t="s">
        <v>282</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248</v>
      </c>
      <c r="O97" t="s">
        <v>249</v>
      </c>
      <c r="P97" s="20" t="s">
        <v>115</v>
      </c>
      <c r="Q97">
        <v>7</v>
      </c>
      <c r="R97" t="s">
        <v>282</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277</v>
      </c>
      <c r="P98" s="20" t="s">
        <v>115</v>
      </c>
      <c r="Q98">
        <v>7</v>
      </c>
      <c r="R98" t="s">
        <v>282</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274</v>
      </c>
      <c r="O99" t="s">
        <v>17</v>
      </c>
      <c r="P99" s="20" t="s">
        <v>115</v>
      </c>
      <c r="Q99">
        <v>7</v>
      </c>
      <c r="R99" t="s">
        <v>282</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283</v>
      </c>
      <c r="O100" t="s">
        <v>275</v>
      </c>
      <c r="P100" s="20" t="s">
        <v>115</v>
      </c>
      <c r="Q100">
        <v>7</v>
      </c>
      <c r="R100" t="s">
        <v>282</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115</v>
      </c>
      <c r="Q101">
        <v>7</v>
      </c>
      <c r="R101" t="s">
        <v>284</v>
      </c>
      <c r="S101">
        <v>3</v>
      </c>
      <c r="T101" s="4">
        <f t="shared" si="7"/>
        <v>261.45</v>
      </c>
    </row>
    <row r="102" spans="1:20" x14ac:dyDescent="0.25">
      <c r="A102" t="s">
        <v>69</v>
      </c>
      <c r="B102" s="1">
        <v>43410</v>
      </c>
      <c r="C102" s="5">
        <f t="shared" si="8"/>
        <v>43410</v>
      </c>
      <c r="D102" s="3">
        <v>0.70833333333333337</v>
      </c>
      <c r="E102" s="3">
        <v>0.73958333333333337</v>
      </c>
      <c r="F102" s="2">
        <f t="shared" si="9"/>
        <v>3.125E-2</v>
      </c>
      <c r="M102" s="4">
        <v>0.75</v>
      </c>
      <c r="N102" t="s">
        <v>272</v>
      </c>
      <c r="O102" t="s">
        <v>70</v>
      </c>
      <c r="P102" s="20" t="s">
        <v>115</v>
      </c>
      <c r="Q102">
        <v>7</v>
      </c>
      <c r="R102" t="s">
        <v>284</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271</v>
      </c>
      <c r="O103" t="s">
        <v>270</v>
      </c>
      <c r="P103" s="20" t="s">
        <v>115</v>
      </c>
      <c r="Q103">
        <v>7</v>
      </c>
      <c r="R103" t="s">
        <v>284</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269</v>
      </c>
      <c r="O104" t="s">
        <v>276</v>
      </c>
      <c r="P104" s="20" t="s">
        <v>115</v>
      </c>
      <c r="Q104">
        <v>7</v>
      </c>
      <c r="R104" t="s">
        <v>284</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273</v>
      </c>
      <c r="O105" t="s">
        <v>36</v>
      </c>
      <c r="P105" s="20" t="s">
        <v>115</v>
      </c>
      <c r="Q105">
        <v>7</v>
      </c>
      <c r="R105" t="s">
        <v>284</v>
      </c>
      <c r="S105">
        <v>3</v>
      </c>
      <c r="T105" s="4">
        <f t="shared" si="7"/>
        <v>273.2</v>
      </c>
    </row>
    <row r="106" spans="1:20" x14ac:dyDescent="0.25">
      <c r="A106" t="s">
        <v>2</v>
      </c>
      <c r="B106" s="1">
        <v>43414</v>
      </c>
      <c r="C106" s="5">
        <f t="shared" si="8"/>
        <v>43414</v>
      </c>
      <c r="D106" s="3">
        <v>0.375</v>
      </c>
      <c r="E106" s="3">
        <v>0.59375</v>
      </c>
      <c r="F106" s="2">
        <f t="shared" si="9"/>
        <v>0.21875</v>
      </c>
      <c r="M106" s="4">
        <v>5.25</v>
      </c>
      <c r="N106" t="s">
        <v>265</v>
      </c>
      <c r="O106" t="s">
        <v>275</v>
      </c>
      <c r="P106" s="20" t="s">
        <v>115</v>
      </c>
      <c r="Q106">
        <v>7</v>
      </c>
      <c r="R106" t="s">
        <v>284</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267</v>
      </c>
      <c r="O107" t="s">
        <v>268</v>
      </c>
      <c r="P107" s="20" t="s">
        <v>115</v>
      </c>
      <c r="Q107">
        <v>7</v>
      </c>
      <c r="R107" t="s">
        <v>284</v>
      </c>
      <c r="S107">
        <v>3</v>
      </c>
      <c r="T107" s="4">
        <f t="shared" si="7"/>
        <v>279.7</v>
      </c>
    </row>
    <row r="108" spans="1:20" x14ac:dyDescent="0.25">
      <c r="A108" t="s">
        <v>69</v>
      </c>
      <c r="B108" s="1">
        <v>43417</v>
      </c>
      <c r="C108" s="5">
        <f t="shared" si="8"/>
        <v>43417</v>
      </c>
      <c r="D108" s="3">
        <v>0.6875</v>
      </c>
      <c r="E108" s="3">
        <v>0.73958333333333337</v>
      </c>
      <c r="F108" s="2">
        <f t="shared" si="9"/>
        <v>5.208333333333337E-2</v>
      </c>
      <c r="M108" s="4">
        <v>1.25</v>
      </c>
      <c r="N108" t="s">
        <v>264</v>
      </c>
      <c r="O108" t="s">
        <v>70</v>
      </c>
      <c r="P108" s="20" t="s">
        <v>115</v>
      </c>
      <c r="Q108">
        <v>7</v>
      </c>
      <c r="R108" t="s">
        <v>284</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266</v>
      </c>
      <c r="O109" t="s">
        <v>263</v>
      </c>
      <c r="P109" s="20" t="s">
        <v>115</v>
      </c>
      <c r="Q109">
        <v>7</v>
      </c>
      <c r="R109" t="s">
        <v>284</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300</v>
      </c>
      <c r="O110" t="s">
        <v>301</v>
      </c>
      <c r="P110" s="20" t="s">
        <v>115</v>
      </c>
      <c r="Q110">
        <v>7</v>
      </c>
      <c r="R110" t="s">
        <v>284</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298</v>
      </c>
      <c r="O111" t="s">
        <v>299</v>
      </c>
      <c r="P111" s="20" t="s">
        <v>115</v>
      </c>
      <c r="Q111">
        <v>7</v>
      </c>
      <c r="R111" t="s">
        <v>284</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115</v>
      </c>
      <c r="Q112">
        <v>7</v>
      </c>
      <c r="R112" t="s">
        <v>284</v>
      </c>
      <c r="S112">
        <v>3</v>
      </c>
      <c r="T112" s="4">
        <f t="shared" si="7"/>
        <v>295.45</v>
      </c>
    </row>
    <row r="113" spans="1:20" x14ac:dyDescent="0.25">
      <c r="A113" t="s">
        <v>69</v>
      </c>
      <c r="B113" s="1">
        <v>43424</v>
      </c>
      <c r="C113" s="5">
        <f t="shared" si="8"/>
        <v>43424</v>
      </c>
      <c r="D113" s="3">
        <v>0.69791666666666663</v>
      </c>
      <c r="E113" s="3">
        <v>0.73958333333333337</v>
      </c>
      <c r="F113" s="2">
        <f t="shared" si="9"/>
        <v>4.1666666666666741E-2</v>
      </c>
      <c r="M113" s="4">
        <v>1</v>
      </c>
      <c r="N113" t="s">
        <v>297</v>
      </c>
      <c r="O113" t="s">
        <v>286</v>
      </c>
      <c r="P113" s="20" t="s">
        <v>115</v>
      </c>
      <c r="Q113">
        <v>7</v>
      </c>
      <c r="R113" t="s">
        <v>284</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278</v>
      </c>
      <c r="O114" t="s">
        <v>65</v>
      </c>
      <c r="P114" s="20" t="s">
        <v>115</v>
      </c>
      <c r="Q114">
        <v>7</v>
      </c>
      <c r="R114" t="s">
        <v>284</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296</v>
      </c>
      <c r="O115" t="s">
        <v>70</v>
      </c>
      <c r="P115" s="20" t="s">
        <v>115</v>
      </c>
      <c r="Q115">
        <v>7</v>
      </c>
      <c r="R115" t="s">
        <v>284</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281</v>
      </c>
      <c r="O116" t="s">
        <v>289</v>
      </c>
      <c r="P116" s="20" t="s">
        <v>115</v>
      </c>
      <c r="Q116">
        <v>7</v>
      </c>
      <c r="R116" t="s">
        <v>284</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287</v>
      </c>
      <c r="O117" t="s">
        <v>288</v>
      </c>
      <c r="P117" s="20" t="s">
        <v>121</v>
      </c>
      <c r="Q117">
        <v>8</v>
      </c>
      <c r="R117" t="s">
        <v>284</v>
      </c>
      <c r="S117">
        <v>3</v>
      </c>
      <c r="T117" s="4">
        <f t="shared" si="7"/>
        <v>304.2</v>
      </c>
    </row>
    <row r="118" spans="1:20" x14ac:dyDescent="0.25">
      <c r="A118" t="s">
        <v>10</v>
      </c>
      <c r="B118" s="1">
        <v>43430</v>
      </c>
      <c r="C118" s="5">
        <f t="shared" si="8"/>
        <v>43430</v>
      </c>
      <c r="D118" s="3">
        <v>0.65625</v>
      </c>
      <c r="E118" s="3">
        <v>0.71875</v>
      </c>
      <c r="F118" s="2">
        <f t="shared" si="9"/>
        <v>6.25E-2</v>
      </c>
      <c r="M118" s="4">
        <v>1.5</v>
      </c>
      <c r="N118" t="s">
        <v>285</v>
      </c>
      <c r="O118" t="s">
        <v>286</v>
      </c>
      <c r="P118" s="20" t="s">
        <v>121</v>
      </c>
      <c r="Q118">
        <v>8</v>
      </c>
      <c r="R118" t="s">
        <v>284</v>
      </c>
      <c r="S118">
        <v>3</v>
      </c>
      <c r="T118" s="4">
        <f t="shared" si="7"/>
        <v>305.7</v>
      </c>
    </row>
    <row r="119" spans="1:20" x14ac:dyDescent="0.25">
      <c r="A119" t="s">
        <v>69</v>
      </c>
      <c r="B119" s="1">
        <v>43431</v>
      </c>
      <c r="C119" s="5">
        <f t="shared" si="8"/>
        <v>43431</v>
      </c>
      <c r="D119" s="3">
        <v>0.69791666666666663</v>
      </c>
      <c r="E119" s="3">
        <v>0.73958333333333337</v>
      </c>
      <c r="F119" s="2">
        <f t="shared" si="9"/>
        <v>4.1666666666666741E-2</v>
      </c>
      <c r="M119" s="4">
        <v>1</v>
      </c>
      <c r="N119" t="s">
        <v>302</v>
      </c>
      <c r="O119" t="s">
        <v>286</v>
      </c>
      <c r="P119" s="20" t="s">
        <v>121</v>
      </c>
      <c r="Q119">
        <v>8</v>
      </c>
      <c r="R119" t="s">
        <v>284</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278</v>
      </c>
      <c r="P120" s="20" t="s">
        <v>121</v>
      </c>
      <c r="Q120">
        <v>8</v>
      </c>
      <c r="R120" t="s">
        <v>284</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310</v>
      </c>
      <c r="P121" s="20" t="s">
        <v>121</v>
      </c>
      <c r="Q121">
        <v>8</v>
      </c>
      <c r="R121" t="s">
        <v>284</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313</v>
      </c>
      <c r="P122" s="20" t="s">
        <v>121</v>
      </c>
      <c r="Q122">
        <v>8</v>
      </c>
      <c r="R122" t="s">
        <v>284</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307</v>
      </c>
      <c r="O123" t="s">
        <v>307</v>
      </c>
      <c r="P123" s="20" t="s">
        <v>121</v>
      </c>
      <c r="Q123">
        <v>8</v>
      </c>
      <c r="R123" t="s">
        <v>284</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306</v>
      </c>
      <c r="O124" t="s">
        <v>306</v>
      </c>
      <c r="P124" s="20" t="s">
        <v>121</v>
      </c>
      <c r="Q124">
        <v>8</v>
      </c>
      <c r="R124" t="s">
        <v>284</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306</v>
      </c>
      <c r="O125" t="s">
        <v>306</v>
      </c>
      <c r="P125" s="20" t="s">
        <v>121</v>
      </c>
      <c r="Q125">
        <v>8</v>
      </c>
      <c r="R125" t="s">
        <v>284</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306</v>
      </c>
      <c r="O126" t="s">
        <v>306</v>
      </c>
      <c r="P126" s="20" t="s">
        <v>121</v>
      </c>
      <c r="Q126">
        <v>8</v>
      </c>
      <c r="R126" t="s">
        <v>284</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306</v>
      </c>
      <c r="O127" t="s">
        <v>306</v>
      </c>
      <c r="P127" s="20" t="s">
        <v>121</v>
      </c>
      <c r="Q127">
        <v>8</v>
      </c>
      <c r="R127" t="s">
        <v>284</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306</v>
      </c>
      <c r="O128" t="s">
        <v>306</v>
      </c>
      <c r="P128" s="20" t="s">
        <v>121</v>
      </c>
      <c r="Q128">
        <v>8</v>
      </c>
      <c r="R128" t="s">
        <v>284</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121</v>
      </c>
      <c r="Q129">
        <v>8</v>
      </c>
      <c r="R129" t="s">
        <v>284</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121</v>
      </c>
      <c r="Q130">
        <v>8</v>
      </c>
      <c r="R130" t="s">
        <v>284</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312</v>
      </c>
      <c r="O131" t="s">
        <v>311</v>
      </c>
      <c r="P131" s="20" t="s">
        <v>121</v>
      </c>
      <c r="Q131">
        <v>8</v>
      </c>
      <c r="R131" t="s">
        <v>284</v>
      </c>
      <c r="S131">
        <v>3</v>
      </c>
      <c r="T131" s="4">
        <f t="shared" ref="T131:T137" si="17">T130+M131</f>
        <v>344.95</v>
      </c>
    </row>
    <row r="132" spans="1:20" x14ac:dyDescent="0.25">
      <c r="A132" t="s">
        <v>69</v>
      </c>
      <c r="B132" s="1">
        <v>43452</v>
      </c>
      <c r="C132" s="5">
        <f t="shared" si="8"/>
        <v>43452</v>
      </c>
      <c r="D132" s="3">
        <v>0.70833333333333337</v>
      </c>
      <c r="E132" s="3">
        <v>0.73958333333333337</v>
      </c>
      <c r="F132" s="2">
        <f t="shared" si="16"/>
        <v>3.125E-2</v>
      </c>
      <c r="M132" s="4">
        <v>0.75</v>
      </c>
      <c r="O132" t="s">
        <v>70</v>
      </c>
      <c r="P132" s="20" t="s">
        <v>121</v>
      </c>
      <c r="Q132">
        <v>8</v>
      </c>
      <c r="R132" t="s">
        <v>284</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304</v>
      </c>
      <c r="O133" t="s">
        <v>17</v>
      </c>
      <c r="P133" s="20" t="s">
        <v>121</v>
      </c>
      <c r="Q133">
        <v>8</v>
      </c>
      <c r="R133" t="s">
        <v>284</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121</v>
      </c>
      <c r="Q134">
        <v>8</v>
      </c>
      <c r="R134" t="s">
        <v>284</v>
      </c>
      <c r="S134">
        <v>3</v>
      </c>
      <c r="T134" s="4">
        <f t="shared" si="17"/>
        <v>349.45</v>
      </c>
    </row>
    <row r="135" spans="1:20" x14ac:dyDescent="0.25">
      <c r="A135" t="s">
        <v>2</v>
      </c>
      <c r="B135" s="1">
        <v>43456</v>
      </c>
      <c r="C135" s="5">
        <f t="shared" si="8"/>
        <v>43456</v>
      </c>
      <c r="D135" s="3">
        <v>0.33333333333333331</v>
      </c>
      <c r="E135" s="3">
        <v>0.45833333333333331</v>
      </c>
      <c r="F135" s="2">
        <f t="shared" ref="F135:F137" si="19">E135-D135</f>
        <v>0.125</v>
      </c>
      <c r="G135" s="3">
        <v>0.5625</v>
      </c>
      <c r="H135" s="3">
        <v>0.64583333333333337</v>
      </c>
      <c r="I135" s="2">
        <f>H135-G135</f>
        <v>8.333333333333337E-2</v>
      </c>
      <c r="M135" s="4">
        <v>5</v>
      </c>
      <c r="N135" t="s">
        <v>308</v>
      </c>
      <c r="O135" t="s">
        <v>303</v>
      </c>
      <c r="P135" s="20" t="s">
        <v>121</v>
      </c>
      <c r="Q135">
        <v>8</v>
      </c>
      <c r="R135" t="s">
        <v>284</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309</v>
      </c>
      <c r="O136" t="s">
        <v>303</v>
      </c>
      <c r="P136" s="20" t="s">
        <v>121</v>
      </c>
      <c r="Q136">
        <v>8</v>
      </c>
      <c r="R136" t="s">
        <v>284</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305</v>
      </c>
      <c r="O137" t="s">
        <v>21</v>
      </c>
      <c r="P137" s="20" t="s">
        <v>121</v>
      </c>
      <c r="Q137">
        <v>8</v>
      </c>
      <c r="R137" t="s">
        <v>284</v>
      </c>
      <c r="S137">
        <v>3</v>
      </c>
      <c r="T137" s="4">
        <f t="shared" si="17"/>
        <v>363.45</v>
      </c>
    </row>
  </sheetData>
  <conditionalFormatting sqref="O104 A104:M104 A98:O103 A2:T97 P98:T98 A105:O109 Q99:T109 Q110:Q116 A110:F119 P111 G110:O116 G117:Q119 A120:Q120 L122:O122 A123:D128 F127:G128 A129:P130 R110:T119 A138:T528 A122:I122 F123:M126 I127:M128 A121:O121 Q121:Q130 P121:P125 R120:S130 O123:O128 A131:S137 T120:T137">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89</v>
      </c>
    </row>
    <row r="3" spans="1:9" x14ac:dyDescent="0.25">
      <c r="A3" t="s">
        <v>3</v>
      </c>
      <c r="B3" s="1">
        <v>43380</v>
      </c>
      <c r="C3" s="5">
        <v>43380</v>
      </c>
      <c r="D3" s="3">
        <v>0.42708333333333331</v>
      </c>
      <c r="E3" s="3">
        <v>0.44791666666666669</v>
      </c>
      <c r="F3" s="2">
        <f>E3-D3</f>
        <v>2.083333333333337E-2</v>
      </c>
      <c r="G3">
        <v>0.5</v>
      </c>
      <c r="H3" t="s">
        <v>211</v>
      </c>
    </row>
    <row r="4" spans="1:9" x14ac:dyDescent="0.25">
      <c r="A4" t="s">
        <v>35</v>
      </c>
      <c r="B4" s="1">
        <v>43383</v>
      </c>
      <c r="C4" s="5">
        <v>43383</v>
      </c>
      <c r="D4" s="3">
        <v>0.89583333333333337</v>
      </c>
      <c r="E4" s="3">
        <v>0.91666666666666663</v>
      </c>
      <c r="F4" s="2">
        <f>E4-D4</f>
        <v>2.0833333333333259E-2</v>
      </c>
      <c r="G4">
        <v>0.5</v>
      </c>
      <c r="H4" t="s">
        <v>211</v>
      </c>
      <c r="I4" t="s">
        <v>212</v>
      </c>
    </row>
    <row r="5" spans="1:9" x14ac:dyDescent="0.25">
      <c r="A5" t="s">
        <v>69</v>
      </c>
      <c r="B5" s="1">
        <v>43431</v>
      </c>
      <c r="C5" s="5">
        <v>43431</v>
      </c>
      <c r="D5" s="3">
        <v>0.83333333333333337</v>
      </c>
      <c r="E5" s="3">
        <v>0.85416666666666663</v>
      </c>
      <c r="F5" s="2">
        <f>E5-D5</f>
        <v>2.0833333333333259E-2</v>
      </c>
      <c r="G5">
        <v>0.5</v>
      </c>
      <c r="H5" t="s">
        <v>211</v>
      </c>
      <c r="I5"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3"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208</v>
      </c>
    </row>
    <row r="3" spans="1:2" x14ac:dyDescent="0.25">
      <c r="A3" t="s">
        <v>39</v>
      </c>
      <c r="B3" t="s">
        <v>208</v>
      </c>
    </row>
    <row r="4" spans="1:2" x14ac:dyDescent="0.25">
      <c r="A4" t="s">
        <v>40</v>
      </c>
      <c r="B4" t="s">
        <v>208</v>
      </c>
    </row>
    <row r="5" spans="1:2" x14ac:dyDescent="0.25">
      <c r="A5" t="s">
        <v>41</v>
      </c>
      <c r="B5" t="s">
        <v>208</v>
      </c>
    </row>
    <row r="6" spans="1:2" x14ac:dyDescent="0.25">
      <c r="A6" t="s">
        <v>42</v>
      </c>
      <c r="B6" t="s">
        <v>208</v>
      </c>
    </row>
    <row r="7" spans="1:2" x14ac:dyDescent="0.25">
      <c r="A7" t="s">
        <v>43</v>
      </c>
      <c r="B7" t="s">
        <v>208</v>
      </c>
    </row>
    <row r="8" spans="1:2" x14ac:dyDescent="0.25">
      <c r="A8" t="s">
        <v>44</v>
      </c>
      <c r="B8" t="s">
        <v>208</v>
      </c>
    </row>
    <row r="9" spans="1:2" x14ac:dyDescent="0.25">
      <c r="A9" t="s">
        <v>45</v>
      </c>
      <c r="B9" t="s">
        <v>208</v>
      </c>
    </row>
    <row r="10" spans="1:2" x14ac:dyDescent="0.25">
      <c r="A10" t="s">
        <v>46</v>
      </c>
      <c r="B10" t="s">
        <v>208</v>
      </c>
    </row>
    <row r="11" spans="1:2" x14ac:dyDescent="0.25">
      <c r="A11" t="s">
        <v>47</v>
      </c>
      <c r="B11" t="s">
        <v>208</v>
      </c>
    </row>
    <row r="12" spans="1:2" x14ac:dyDescent="0.25">
      <c r="A12" t="s">
        <v>48</v>
      </c>
      <c r="B12" t="s">
        <v>208</v>
      </c>
    </row>
    <row r="13" spans="1:2" x14ac:dyDescent="0.25">
      <c r="A13" t="s">
        <v>49</v>
      </c>
      <c r="B13" t="s">
        <v>208</v>
      </c>
    </row>
    <row r="14" spans="1:2" x14ac:dyDescent="0.25">
      <c r="A14" t="s">
        <v>50</v>
      </c>
      <c r="B14" t="s">
        <v>208</v>
      </c>
    </row>
    <row r="15" spans="1:2" x14ac:dyDescent="0.25">
      <c r="A15" t="s">
        <v>51</v>
      </c>
      <c r="B15" t="s">
        <v>208</v>
      </c>
    </row>
    <row r="16" spans="1:2" x14ac:dyDescent="0.25">
      <c r="A16" t="s">
        <v>52</v>
      </c>
      <c r="B16" t="s">
        <v>208</v>
      </c>
    </row>
    <row r="17" spans="1:2" x14ac:dyDescent="0.25">
      <c r="A17" t="s">
        <v>53</v>
      </c>
      <c r="B17" t="s">
        <v>209</v>
      </c>
    </row>
    <row r="18" spans="1:2" x14ac:dyDescent="0.25">
      <c r="A18" t="s">
        <v>54</v>
      </c>
      <c r="B18" t="s">
        <v>208</v>
      </c>
    </row>
    <row r="19" spans="1:2" x14ac:dyDescent="0.25">
      <c r="A19" t="s">
        <v>55</v>
      </c>
      <c r="B19" t="s">
        <v>208</v>
      </c>
    </row>
    <row r="20" spans="1:2" x14ac:dyDescent="0.25">
      <c r="A20" t="s">
        <v>56</v>
      </c>
      <c r="B20" t="s">
        <v>208</v>
      </c>
    </row>
    <row r="21" spans="1:2" x14ac:dyDescent="0.25">
      <c r="A21" t="s">
        <v>57</v>
      </c>
      <c r="B21" t="s">
        <v>209</v>
      </c>
    </row>
    <row r="22" spans="1:2" x14ac:dyDescent="0.25">
      <c r="A22" t="s">
        <v>58</v>
      </c>
      <c r="B22"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101</v>
      </c>
      <c r="C1" s="15"/>
      <c r="G1" s="15" t="s">
        <v>256</v>
      </c>
    </row>
    <row r="2" spans="1:8" x14ac:dyDescent="0.25">
      <c r="A2" s="16" t="s">
        <v>102</v>
      </c>
      <c r="B2" s="18">
        <v>6</v>
      </c>
      <c r="C2" s="16" t="s">
        <v>250</v>
      </c>
      <c r="D2">
        <v>7</v>
      </c>
      <c r="G2" s="13" t="s">
        <v>257</v>
      </c>
      <c r="H2" t="s">
        <v>258</v>
      </c>
    </row>
    <row r="3" spans="1:8" x14ac:dyDescent="0.25">
      <c r="A3" s="16" t="s">
        <v>103</v>
      </c>
      <c r="B3" s="18">
        <v>9</v>
      </c>
      <c r="C3" s="16" t="s">
        <v>251</v>
      </c>
      <c r="D3">
        <v>9</v>
      </c>
      <c r="F3" t="s">
        <v>250</v>
      </c>
      <c r="G3" s="13">
        <v>7</v>
      </c>
      <c r="H3">
        <v>7</v>
      </c>
    </row>
    <row r="4" spans="1:8" x14ac:dyDescent="0.25">
      <c r="A4" s="16" t="s">
        <v>104</v>
      </c>
      <c r="B4" s="18">
        <v>6</v>
      </c>
      <c r="C4" s="16" t="s">
        <v>252</v>
      </c>
      <c r="D4">
        <v>8</v>
      </c>
      <c r="F4" t="s">
        <v>259</v>
      </c>
      <c r="G4" s="13">
        <v>8</v>
      </c>
      <c r="H4">
        <v>8</v>
      </c>
    </row>
    <row r="5" spans="1:8" x14ac:dyDescent="0.25">
      <c r="A5" s="16" t="s">
        <v>107</v>
      </c>
      <c r="B5" s="18">
        <v>9</v>
      </c>
      <c r="C5" s="16" t="s">
        <v>253</v>
      </c>
      <c r="D5">
        <v>8</v>
      </c>
      <c r="F5" t="s">
        <v>260</v>
      </c>
      <c r="G5" s="13">
        <v>7</v>
      </c>
      <c r="H5">
        <v>8</v>
      </c>
    </row>
    <row r="6" spans="1:8" x14ac:dyDescent="0.25">
      <c r="A6" s="16" t="s">
        <v>105</v>
      </c>
      <c r="B6" s="18">
        <v>8</v>
      </c>
      <c r="C6" s="16" t="s">
        <v>254</v>
      </c>
      <c r="D6">
        <v>8</v>
      </c>
      <c r="F6" t="s">
        <v>261</v>
      </c>
      <c r="G6" s="13">
        <v>8</v>
      </c>
      <c r="H6">
        <v>8</v>
      </c>
    </row>
    <row r="7" spans="1:8" x14ac:dyDescent="0.25">
      <c r="A7" s="16" t="s">
        <v>106</v>
      </c>
      <c r="B7" s="18">
        <v>8</v>
      </c>
      <c r="C7" s="16" t="s">
        <v>255</v>
      </c>
      <c r="D7">
        <v>10</v>
      </c>
      <c r="F7" t="s">
        <v>262</v>
      </c>
      <c r="G7" s="13">
        <v>9</v>
      </c>
      <c r="H7">
        <v>9</v>
      </c>
    </row>
    <row r="8" spans="1:8" x14ac:dyDescent="0.25">
      <c r="G8" s="13"/>
    </row>
    <row r="9" spans="1:8" ht="18" x14ac:dyDescent="0.25">
      <c r="A9" s="15" t="s">
        <v>108</v>
      </c>
      <c r="G9" s="15" t="s">
        <v>282</v>
      </c>
    </row>
    <row r="10" spans="1:8" x14ac:dyDescent="0.25">
      <c r="A10" s="16" t="s">
        <v>109</v>
      </c>
      <c r="B10" s="18">
        <v>8</v>
      </c>
      <c r="C10" s="16" t="s">
        <v>250</v>
      </c>
      <c r="D10">
        <v>7</v>
      </c>
    </row>
    <row r="11" spans="1:8" x14ac:dyDescent="0.25">
      <c r="A11" s="16" t="s">
        <v>114</v>
      </c>
      <c r="B11" s="18">
        <v>7</v>
      </c>
      <c r="C11" s="16" t="s">
        <v>251</v>
      </c>
      <c r="D11">
        <v>8</v>
      </c>
    </row>
    <row r="12" spans="1:8" x14ac:dyDescent="0.25">
      <c r="A12" s="16" t="s">
        <v>110</v>
      </c>
      <c r="B12" s="18">
        <v>8</v>
      </c>
      <c r="C12" s="16" t="s">
        <v>252</v>
      </c>
      <c r="D12">
        <v>8</v>
      </c>
    </row>
    <row r="13" spans="1:8" x14ac:dyDescent="0.25">
      <c r="A13" s="16" t="s">
        <v>111</v>
      </c>
      <c r="B13" s="18">
        <v>8</v>
      </c>
      <c r="C13" s="16" t="s">
        <v>253</v>
      </c>
      <c r="D13">
        <v>8</v>
      </c>
    </row>
    <row r="14" spans="1:8" x14ac:dyDescent="0.25">
      <c r="A14" s="16" t="s">
        <v>113</v>
      </c>
      <c r="B14" s="18">
        <v>7</v>
      </c>
      <c r="C14" s="16" t="s">
        <v>254</v>
      </c>
      <c r="D14">
        <v>8</v>
      </c>
    </row>
    <row r="15" spans="1:8" x14ac:dyDescent="0.25">
      <c r="A15" s="16" t="s">
        <v>112</v>
      </c>
      <c r="B15" s="18">
        <v>7</v>
      </c>
      <c r="C15" s="16" t="s">
        <v>255</v>
      </c>
      <c r="D15">
        <v>10</v>
      </c>
    </row>
    <row r="17" spans="1:3" ht="18" x14ac:dyDescent="0.25">
      <c r="A17" s="15" t="s">
        <v>115</v>
      </c>
    </row>
    <row r="18" spans="1:3" x14ac:dyDescent="0.25">
      <c r="A18" s="16" t="s">
        <v>119</v>
      </c>
      <c r="C18" s="16" t="s">
        <v>250</v>
      </c>
    </row>
    <row r="19" spans="1:3" x14ac:dyDescent="0.25">
      <c r="A19" s="16" t="s">
        <v>116</v>
      </c>
      <c r="C19" s="16" t="s">
        <v>251</v>
      </c>
    </row>
    <row r="20" spans="1:3" x14ac:dyDescent="0.25">
      <c r="A20" s="16" t="s">
        <v>117</v>
      </c>
      <c r="C20" s="16" t="s">
        <v>252</v>
      </c>
    </row>
    <row r="21" spans="1:3" x14ac:dyDescent="0.25">
      <c r="A21" s="16" t="s">
        <v>118</v>
      </c>
      <c r="C21" s="16" t="s">
        <v>253</v>
      </c>
    </row>
    <row r="22" spans="1:3" x14ac:dyDescent="0.25">
      <c r="A22" s="16" t="s">
        <v>120</v>
      </c>
      <c r="C22" s="16" t="s">
        <v>254</v>
      </c>
    </row>
    <row r="23" spans="1:3" x14ac:dyDescent="0.25">
      <c r="A23" s="16" t="s">
        <v>112</v>
      </c>
      <c r="C23" s="16" t="s">
        <v>255</v>
      </c>
    </row>
    <row r="25" spans="1:3" ht="18" x14ac:dyDescent="0.25">
      <c r="A25" s="15" t="s">
        <v>121</v>
      </c>
    </row>
    <row r="26" spans="1:3" x14ac:dyDescent="0.25">
      <c r="A26" s="16" t="s">
        <v>122</v>
      </c>
    </row>
    <row r="27" spans="1:3" x14ac:dyDescent="0.25">
      <c r="A27" s="16" t="s">
        <v>123</v>
      </c>
    </row>
    <row r="28" spans="1:3" x14ac:dyDescent="0.25">
      <c r="A28" s="16" t="s">
        <v>124</v>
      </c>
    </row>
    <row r="29" spans="1:3" x14ac:dyDescent="0.25">
      <c r="A29" s="16" t="s">
        <v>125</v>
      </c>
    </row>
    <row r="30" spans="1:3" x14ac:dyDescent="0.25">
      <c r="A30" s="16" t="s">
        <v>126</v>
      </c>
    </row>
    <row r="31" spans="1:3" x14ac:dyDescent="0.25">
      <c r="A31" s="16" t="s">
        <v>162</v>
      </c>
    </row>
    <row r="33" spans="1:1" ht="18" x14ac:dyDescent="0.25">
      <c r="A33" s="15" t="s">
        <v>127</v>
      </c>
    </row>
    <row r="34" spans="1:1" x14ac:dyDescent="0.25">
      <c r="A34" s="16" t="s">
        <v>128</v>
      </c>
    </row>
    <row r="35" spans="1:1" x14ac:dyDescent="0.25">
      <c r="A35" s="16" t="s">
        <v>129</v>
      </c>
    </row>
    <row r="36" spans="1:1" x14ac:dyDescent="0.25">
      <c r="A36" s="16" t="s">
        <v>130</v>
      </c>
    </row>
    <row r="37" spans="1:1" x14ac:dyDescent="0.25">
      <c r="A37" s="16" t="s">
        <v>131</v>
      </c>
    </row>
    <row r="38" spans="1:1" x14ac:dyDescent="0.25">
      <c r="A38" s="16" t="s">
        <v>132</v>
      </c>
    </row>
    <row r="39" spans="1:1" x14ac:dyDescent="0.25">
      <c r="A39" s="16" t="s">
        <v>112</v>
      </c>
    </row>
    <row r="41" spans="1:1" ht="18" x14ac:dyDescent="0.25">
      <c r="A41" s="15" t="s">
        <v>133</v>
      </c>
    </row>
    <row r="42" spans="1:1" x14ac:dyDescent="0.25">
      <c r="A42" s="16" t="s">
        <v>134</v>
      </c>
    </row>
    <row r="43" spans="1:1" x14ac:dyDescent="0.25">
      <c r="A43" s="16" t="s">
        <v>135</v>
      </c>
    </row>
    <row r="44" spans="1:1" x14ac:dyDescent="0.25">
      <c r="A44" s="16" t="s">
        <v>159</v>
      </c>
    </row>
    <row r="45" spans="1:1" x14ac:dyDescent="0.25">
      <c r="A45" s="16" t="s">
        <v>136</v>
      </c>
    </row>
    <row r="46" spans="1:1" x14ac:dyDescent="0.25">
      <c r="A46" s="16" t="s">
        <v>160</v>
      </c>
    </row>
    <row r="47" spans="1:1" x14ac:dyDescent="0.25">
      <c r="A47" s="16" t="s">
        <v>161</v>
      </c>
    </row>
    <row r="48" spans="1:1" x14ac:dyDescent="0.25">
      <c r="A48" s="16" t="s">
        <v>112</v>
      </c>
    </row>
    <row r="50" spans="1:1" ht="18" x14ac:dyDescent="0.25">
      <c r="A50" s="15" t="s">
        <v>137</v>
      </c>
    </row>
    <row r="51" spans="1:1" x14ac:dyDescent="0.25">
      <c r="A51" s="16" t="s">
        <v>163</v>
      </c>
    </row>
    <row r="52" spans="1:1" x14ac:dyDescent="0.25">
      <c r="A52" s="16" t="s">
        <v>138</v>
      </c>
    </row>
    <row r="53" spans="1:1" x14ac:dyDescent="0.25">
      <c r="A53" s="16" t="s">
        <v>164</v>
      </c>
    </row>
    <row r="54" spans="1:1" x14ac:dyDescent="0.25">
      <c r="A54" s="16" t="s">
        <v>139</v>
      </c>
    </row>
    <row r="55" spans="1:1" x14ac:dyDescent="0.25">
      <c r="A55" s="16" t="s">
        <v>165</v>
      </c>
    </row>
    <row r="56" spans="1:1" x14ac:dyDescent="0.25">
      <c r="A56" s="16" t="s">
        <v>166</v>
      </c>
    </row>
    <row r="57" spans="1:1" x14ac:dyDescent="0.25">
      <c r="A57" s="16" t="s">
        <v>112</v>
      </c>
    </row>
    <row r="59" spans="1:1" ht="18" x14ac:dyDescent="0.25">
      <c r="A59" s="15" t="s">
        <v>140</v>
      </c>
    </row>
    <row r="60" spans="1:1" x14ac:dyDescent="0.25">
      <c r="A60" s="16" t="s">
        <v>141</v>
      </c>
    </row>
    <row r="61" spans="1:1" x14ac:dyDescent="0.25">
      <c r="A61" s="16" t="s">
        <v>142</v>
      </c>
    </row>
    <row r="62" spans="1:1" x14ac:dyDescent="0.25">
      <c r="A62" s="16" t="s">
        <v>143</v>
      </c>
    </row>
    <row r="63" spans="1:1" x14ac:dyDescent="0.25">
      <c r="A63" s="16" t="s">
        <v>167</v>
      </c>
    </row>
    <row r="64" spans="1:1" x14ac:dyDescent="0.25">
      <c r="A64" s="16" t="s">
        <v>168</v>
      </c>
    </row>
    <row r="65" spans="1:1" x14ac:dyDescent="0.25">
      <c r="A65" s="16" t="s">
        <v>144</v>
      </c>
    </row>
    <row r="66" spans="1:1" x14ac:dyDescent="0.25">
      <c r="A66" s="16" t="s">
        <v>112</v>
      </c>
    </row>
    <row r="68" spans="1:1" ht="18" x14ac:dyDescent="0.25">
      <c r="A68" s="15" t="s">
        <v>145</v>
      </c>
    </row>
    <row r="69" spans="1:1" x14ac:dyDescent="0.25">
      <c r="A69" s="16" t="s">
        <v>146</v>
      </c>
    </row>
    <row r="70" spans="1:1" x14ac:dyDescent="0.25">
      <c r="A70" s="16" t="s">
        <v>147</v>
      </c>
    </row>
    <row r="71" spans="1:1" x14ac:dyDescent="0.25">
      <c r="A71" s="16" t="s">
        <v>148</v>
      </c>
    </row>
    <row r="72" spans="1:1" x14ac:dyDescent="0.25">
      <c r="A72" s="16" t="s">
        <v>149</v>
      </c>
    </row>
    <row r="73" spans="1:1" x14ac:dyDescent="0.25">
      <c r="A73" s="16" t="s">
        <v>150</v>
      </c>
    </row>
    <row r="74" spans="1:1" x14ac:dyDescent="0.25">
      <c r="A74" s="16" t="s">
        <v>151</v>
      </c>
    </row>
    <row r="75" spans="1:1" x14ac:dyDescent="0.25">
      <c r="A75" s="16" t="s">
        <v>152</v>
      </c>
    </row>
    <row r="77" spans="1:1" ht="18" x14ac:dyDescent="0.25">
      <c r="A77" s="15" t="s">
        <v>153</v>
      </c>
    </row>
    <row r="78" spans="1:1" x14ac:dyDescent="0.25">
      <c r="A78" s="17" t="s">
        <v>154</v>
      </c>
    </row>
    <row r="79" spans="1:1" x14ac:dyDescent="0.25">
      <c r="A79" s="17" t="s">
        <v>155</v>
      </c>
    </row>
    <row r="80" spans="1:1" x14ac:dyDescent="0.25">
      <c r="A80" s="17" t="s">
        <v>156</v>
      </c>
    </row>
    <row r="81" spans="1:1" x14ac:dyDescent="0.25">
      <c r="A81" s="17" t="s">
        <v>157</v>
      </c>
    </row>
    <row r="82" spans="1:1" x14ac:dyDescent="0.25">
      <c r="A82" s="17" t="s">
        <v>170</v>
      </c>
    </row>
    <row r="83" spans="1:1" x14ac:dyDescent="0.25">
      <c r="A83" s="17" t="s">
        <v>169</v>
      </c>
    </row>
    <row r="84" spans="1:1" x14ac:dyDescent="0.25">
      <c r="A84" s="17" t="s">
        <v>158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Andrew Giovengo</cp:lastModifiedBy>
  <dcterms:created xsi:type="dcterms:W3CDTF">2018-07-11T16:47:24Z</dcterms:created>
  <dcterms:modified xsi:type="dcterms:W3CDTF">2018-12-27T02:22:29Z</dcterms:modified>
</cp:coreProperties>
</file>