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8CACC5C9-A31B-4DC3-9335-1D91CFA11C4A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4" i="1"/>
  <c r="R3" i="1"/>
  <c r="R2" i="1"/>
  <c r="W16" i="1"/>
  <c r="C77" i="1"/>
  <c r="C76" i="1"/>
  <c r="C75" i="1"/>
  <c r="I73" i="1"/>
  <c r="F73" i="1"/>
  <c r="F74" i="1"/>
  <c r="F75" i="1"/>
  <c r="F76" i="1"/>
  <c r="F77" i="1"/>
  <c r="C74" i="1"/>
  <c r="V16" i="1" l="1"/>
  <c r="V15" i="1"/>
  <c r="V14" i="1"/>
  <c r="V13" i="1"/>
  <c r="V12" i="1"/>
  <c r="V11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U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X16" i="1" s="1"/>
  <c r="I42" i="1"/>
  <c r="F42" i="1"/>
  <c r="F41" i="1" l="1"/>
  <c r="U15" i="1" l="1"/>
  <c r="U14" i="1"/>
  <c r="U12" i="1"/>
  <c r="U11" i="1"/>
  <c r="T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W15" i="1" s="1"/>
  <c r="X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W14" i="1" s="1"/>
  <c r="X14" i="1" s="1"/>
  <c r="C17" i="1"/>
  <c r="C16" i="1"/>
  <c r="C15" i="1"/>
  <c r="F17" i="1"/>
  <c r="F18" i="1"/>
  <c r="F19" i="1"/>
  <c r="F16" i="1"/>
  <c r="F15" i="1"/>
  <c r="U3" i="1" l="1"/>
  <c r="U13" i="1"/>
  <c r="S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W12" i="1" s="1"/>
  <c r="X12" i="1" s="1"/>
  <c r="C11" i="1"/>
  <c r="W13" i="1" s="1"/>
  <c r="X13" i="1" s="1"/>
  <c r="C2" i="1"/>
  <c r="W11" i="1" l="1"/>
  <c r="X11" i="1" s="1"/>
  <c r="X19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<sst xmlns="http://schemas.openxmlformats.org/spreadsheetml/2006/main" count="437" uniqueCount="220">
  <si>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</si>
  <si>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</si>
  <si>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</si>
  <si>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</si>
  <si>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</si>
  <si>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</si>
  <si>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</si>
  <si>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</si>
  <si>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</si>
  <si>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</si>
  <si>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</si>
  <si>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</si>
  <si>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</si>
  <si>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</si>
  <si>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</si>
  <si>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</si>
  <si>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</si>
  <si>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</si>
  <si>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</si>
  <si>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</si>
  <si>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</si>
  <si>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</si>
  <si>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</si>
  <si>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</si>
  <si>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</si>
  <si>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</si>
  <si>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</si>
  <si>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</si>
  <si>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</si>
  <si>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</si>
  <si>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</si>
  <si>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</si>
  <si>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</si>
  <si>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</si>
  <si>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</si>
  <si>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</si>
  <si>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</si>
  <si>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</si>
  <si>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</si>
  <si>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</si>
  <si>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</si>
  <si>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</si>
  <si>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</si>
  <si>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</si>
  <si>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</si>
  <si>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</si>
  <si>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</si>
  <si>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</si>
  <si>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</si>
  <si>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</si>
  <si>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</si>
  <si>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</si>
  <si>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</si>
  <si>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</si>
  <si>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</si>
  <si>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</si>
  <si>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</si>
  <si>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</si>
  <si>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</si>
  <si>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</si>
  <si>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</si>
  <si>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</si>
  <si>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</si>
  <si>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</si>
  <si>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</si>
  <si>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</si>
  <si>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</si>
  <si>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</si>
  <si>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</si>
  <si>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</si>
  <si>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</si>
  <si>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</si>
  <si>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</si>
  <si>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</si>
  <si>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</si>
  <si>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</si>
  <si>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</si>
  <si>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</si>
  <si>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</si>
  <si>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</si>
  <si>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</si>
  <si>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</si>
  <si>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</si>
  <si>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</si>
  <si>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</si>
  <si>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</si>
  <si>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</si>
  <si>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</si>
  <si>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</si>
  <si>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</si>
  <si>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</si>
  <si>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</si>
  <si>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</si>
  <si>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</si>
  <si>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</si>
  <si>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</si>
  <si>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</si>
  <si>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</si>
  <si>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</si>
  <si>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</si>
  <si>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</si>
  <si>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</si>
  <si>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</si>
  <si>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</si>
  <si>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</si>
  <si>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</si>
  <si>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</si>
  <si>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</si>
  <si>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</si>
  <si>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</si>
  <si>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</si>
  <si>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</si>
  <si>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</si>
  <si>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</si>
  <si>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</si>
  <si>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</si>
  <si>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</si>
  <si>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</si>
  <si>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</si>
  <si>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</si>
  <si>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</si>
  <si>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</si>
  <si>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</si>
  <si>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</si>
  <si>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</si>
  <si>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</si>
  <si>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</si>
  <si>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</si>
  <si>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</si>
  <si>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</si>
  <si>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</si>
  <si>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</si>
  <si>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</si>
  <si>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</si>
  <si>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</si>
  <si>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</si>
  <si>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</si>
  <si>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</si>
  <si>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</si>
  <si>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</si>
  <si>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</si>
  <si>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</si>
  <si>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</si>
  <si>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</si>
  <si>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</si>
  <si>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</si>
  <si>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</si>
  <si>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</si>
  <si>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</si>
  <si>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</si>
  <si>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</si>
  <si>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</si>
  <si>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</si>
  <si>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</si>
  <si>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</si>
  <si>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</si>
  <si>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</si>
  <si>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</si>
  <si>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</si>
  <si>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</si>
  <si>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</si>
  <si>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</si>
  <si>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</si>
  <si>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</si>
  <si>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</si>
  <si>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</si>
  <si>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</si>
  <si>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</si>
  <si>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</si>
  <si>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</si>
  <si>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</si>
  <si>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</si>
  <si>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</si>
  <si>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</si>
  <si>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</si>
  <si>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</si>
  <si>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</si>
  <si>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</si>
  <si>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</si>
  <si>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</si>
  <si>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</si>
  <si>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</si>
  <si>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</si>
  <si>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</si>
  <si>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</si>
  <si>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</si>
  <si>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</si>
  <si>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</si>
  <si>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</si>
  <si>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Dance, Group</t>
  </si>
  <si>
    <t>Had to leave after group with parents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</si>
  <si>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</si>
  <si>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</si>
  <si>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</si>
  <si>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</si>
  <si>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</si>
  <si>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</si>
  <si>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</si>
  <si>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</si>
  <si>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</si>
  <si>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</si>
  <si>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</si>
  <si>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FS, Rehearsal, FS</t>
  </si>
  <si>
    <t>FS, Private, FS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</si>
  <si>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</si>
  <si>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</si>
  <si>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</si>
  <si>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FS, Private, FS, Private</t>
  </si>
  <si>
    <t>Total Break Days:</t>
  </si>
  <si>
    <t>Break Days:</t>
  </si>
  <si>
    <t>Ankle hurts too badly to skate, knee pain, Pulled Glute on off ice axel, fell on head, hurt neck</t>
  </si>
  <si>
    <t>FS, Private, FS, Private, Public</t>
  </si>
  <si>
    <t>Competition, Won 1st for Beauty and Beast</t>
  </si>
  <si>
    <t>Competition</t>
  </si>
  <si>
    <t xml:space="preserve">Left Outside Ankle Pain, </t>
  </si>
  <si>
    <t>Did Jumps and spins the entire time</t>
  </si>
  <si>
    <t>FS, Private, Public, Private</t>
  </si>
  <si>
    <t>Running Time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</si>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</sst>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Data!$V$11:$V$16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</c:numCache>
            </c:numRef>
          </c:xVal>
          <c:yVal>
            <c:numRef>
              <c:f>Data!$R$2:$R$101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X77"/>
  <sheetViews>
    <sheetView tabSelected="1" workbookViewId="0">
      <selection activeCell="T78" sqref="T78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hidden="1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3.140625" customWidth="1"/>
    <col min="19" max="19" width="10.42578125" customWidth="1"/>
    <col min="20" max="20" width="22.28515625" customWidth="1"/>
    <col min="21" max="21" width="18.140625" customWidth="1"/>
    <col min="22" max="22" width="12.7109375" customWidth="1"/>
    <col min="23" max="23" width="13" customWidth="1"/>
    <col min="24" max="25" width="16.7109375" customWidth="1"/>
  </cols>
  <sheetData>
    <row r="1" spans="1:24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217</v>
      </c>
    </row>
    <row r="2" spans="1:24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4">
        <f>M2</f>
        <v>2</v>
      </c>
      <c r="S2" s="7" t="s">
        <v>4</v>
      </c>
      <c r="T2" s="7" t="s">
        <v>63</v>
      </c>
      <c r="U2" s="7" t="s">
        <v>64</v>
      </c>
    </row>
    <row r="3" spans="1:24" x14ac:dyDescent="0.25">
      <c r="A3" t="s">
        <v>1</v>
      </c>
      <c r="B3" s="1">
        <v>43287</v>
      </c>
      <c r="C3" s="5">
        <f t="shared" ref="C3:C77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R2+M3</f>
        <v>4.5</v>
      </c>
      <c r="S3" s="4">
        <f>SUM(M:M)</f>
        <v>190.95</v>
      </c>
      <c r="T3" s="4">
        <f>SUM(M19:M401)</f>
        <v>149.19999999999999</v>
      </c>
      <c r="U3" s="4">
        <f>SUM(M2:M18)</f>
        <v>41.75</v>
      </c>
    </row>
    <row r="4" spans="1:24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R4" s="4">
        <f>R3+M4</f>
        <v>7.75</v>
      </c>
    </row>
    <row r="5" spans="1:24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R5" s="4">
        <f t="shared" ref="R5:R68" si="2">R4+M5</f>
        <v>11.25</v>
      </c>
    </row>
    <row r="6" spans="1:24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R6" s="4">
        <f t="shared" si="2"/>
        <v>13.25</v>
      </c>
    </row>
    <row r="7" spans="1:24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R7" s="4">
        <f t="shared" si="2"/>
        <v>14.25</v>
      </c>
    </row>
    <row r="8" spans="1:24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R8" s="4">
        <f t="shared" si="2"/>
        <v>16.5</v>
      </c>
    </row>
    <row r="9" spans="1:24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R9" s="4">
        <f t="shared" si="2"/>
        <v>18</v>
      </c>
    </row>
    <row r="10" spans="1:24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R10" s="4">
        <f t="shared" si="2"/>
        <v>19.25</v>
      </c>
      <c r="T10" s="7" t="s">
        <v>81</v>
      </c>
      <c r="U10" s="7" t="s">
        <v>80</v>
      </c>
      <c r="V10" s="7" t="s">
        <v>186</v>
      </c>
      <c r="W10" s="7" t="s">
        <v>187</v>
      </c>
      <c r="X10" s="7" t="s">
        <v>209</v>
      </c>
    </row>
    <row r="11" spans="1:24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R11" s="4">
        <f t="shared" si="2"/>
        <v>22.25</v>
      </c>
      <c r="T11" t="s">
        <v>15</v>
      </c>
      <c r="U11" s="4">
        <f>SUM(M2:M4)</f>
        <v>7.75</v>
      </c>
      <c r="V11">
        <f>COUNTIF(P:P, "Pre Alpha")</f>
        <v>3</v>
      </c>
      <c r="W11">
        <f>C4-C2+1</f>
        <v>3</v>
      </c>
      <c r="X11">
        <f>W11-V11</f>
        <v>0</v>
      </c>
    </row>
    <row r="12" spans="1:24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R12" s="4">
        <f t="shared" si="2"/>
        <v>23.75</v>
      </c>
      <c r="T12" t="s">
        <v>16</v>
      </c>
      <c r="U12" s="4">
        <f>SUM(M5:M10)</f>
        <v>11.5</v>
      </c>
      <c r="V12">
        <f>COUNTIF(P:P, "Alpha")</f>
        <v>6</v>
      </c>
      <c r="W12">
        <f>C10-C5+1</f>
        <v>9</v>
      </c>
      <c r="X12">
        <f t="shared" ref="X12:X16" si="3">W12-V12</f>
        <v>3</v>
      </c>
    </row>
    <row r="13" spans="1:24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R13" s="4">
        <f t="shared" si="2"/>
        <v>25.5</v>
      </c>
      <c r="T13" t="s">
        <v>26</v>
      </c>
      <c r="U13" s="4">
        <f>SUM(M11:M17)</f>
        <v>19</v>
      </c>
      <c r="V13">
        <f>COUNTIF(P:P, "Beta")</f>
        <v>7</v>
      </c>
      <c r="W13">
        <f>C17-C11+1</f>
        <v>10</v>
      </c>
      <c r="X13">
        <f t="shared" si="3"/>
        <v>3</v>
      </c>
    </row>
    <row r="14" spans="1:24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R14" s="4">
        <f t="shared" si="2"/>
        <v>26.75</v>
      </c>
      <c r="T14" t="s">
        <v>31</v>
      </c>
      <c r="U14" s="4">
        <f>SUM(M18:M32)</f>
        <v>38.200000000000003</v>
      </c>
      <c r="V14">
        <f>COUNTIF(P:P, "Gamma")</f>
        <v>15</v>
      </c>
      <c r="W14">
        <f>C32-C18+1</f>
        <v>19</v>
      </c>
      <c r="X14">
        <f t="shared" si="3"/>
        <v>4</v>
      </c>
    </row>
    <row r="15" spans="1:24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R15" s="4">
        <f t="shared" si="2"/>
        <v>28.75</v>
      </c>
      <c r="T15" t="s">
        <v>75</v>
      </c>
      <c r="U15" s="4">
        <f>SUM(M33:M42)</f>
        <v>27.75</v>
      </c>
      <c r="V15">
        <f>COUNTIF(P:P, "Delta")</f>
        <v>10</v>
      </c>
      <c r="W15">
        <f>C42-C33+1</f>
        <v>14</v>
      </c>
      <c r="X15">
        <f t="shared" si="3"/>
        <v>4</v>
      </c>
    </row>
    <row r="16" spans="1:24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R16" s="4">
        <f t="shared" si="2"/>
        <v>32</v>
      </c>
      <c r="T16" t="s">
        <v>85</v>
      </c>
      <c r="U16" s="4">
        <f>SUM(M43:M401)</f>
        <v>86.75</v>
      </c>
      <c r="V16">
        <f>COUNTIF(P:P, "Freestyle I")</f>
        <v>35</v>
      </c>
      <c r="W16">
        <f>C77-C43+1</f>
        <v>41</v>
      </c>
      <c r="X16">
        <f t="shared" si="3"/>
        <v>6</v>
      </c>
    </row>
    <row r="17" spans="1:2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R17" s="4">
        <f t="shared" si="2"/>
        <v>38.25</v>
      </c>
    </row>
    <row r="18" spans="1:2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R18" s="4">
        <f t="shared" si="2"/>
        <v>41.75</v>
      </c>
      <c r="X18" s="7" t="s">
        <v>208</v>
      </c>
    </row>
    <row r="19" spans="1:2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R19" s="4">
        <f t="shared" si="2"/>
        <v>42.75</v>
      </c>
      <c r="X19">
        <f>SUM(X11:X16)</f>
        <v>20</v>
      </c>
    </row>
    <row r="20" spans="1:2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R20" s="4">
        <f t="shared" si="2"/>
        <v>44</v>
      </c>
    </row>
    <row r="21" spans="1:2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R21" s="4">
        <f t="shared" si="2"/>
        <v>47.25</v>
      </c>
    </row>
    <row r="22" spans="1:2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R22" s="4">
        <f t="shared" si="2"/>
        <v>51.25</v>
      </c>
    </row>
    <row r="23" spans="1:2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R23" s="4">
        <f t="shared" si="2"/>
        <v>58.5</v>
      </c>
    </row>
    <row r="24" spans="1:2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R24" s="4">
        <f t="shared" si="2"/>
        <v>59.5</v>
      </c>
    </row>
    <row r="25" spans="1:2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R25" s="4">
        <f t="shared" si="2"/>
        <v>60.5</v>
      </c>
    </row>
    <row r="26" spans="1:2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R26" s="4">
        <f t="shared" si="2"/>
        <v>61.75</v>
      </c>
    </row>
    <row r="27" spans="1:2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R27" s="4">
        <f t="shared" si="2"/>
        <v>63.75</v>
      </c>
    </row>
    <row r="28" spans="1:24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R28" s="4">
        <f t="shared" si="2"/>
        <v>67.5</v>
      </c>
    </row>
    <row r="29" spans="1:2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R29" s="4">
        <f t="shared" si="2"/>
        <v>71</v>
      </c>
    </row>
    <row r="30" spans="1:2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R30" s="4">
        <f t="shared" si="2"/>
        <v>72</v>
      </c>
    </row>
    <row r="31" spans="1:2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R31" s="4">
        <f t="shared" si="2"/>
        <v>72.45</v>
      </c>
    </row>
    <row r="32" spans="1:2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R32" s="4">
        <f t="shared" si="2"/>
        <v>76.45</v>
      </c>
    </row>
    <row r="33" spans="1:18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R33" s="4">
        <f t="shared" si="2"/>
        <v>78.2</v>
      </c>
    </row>
    <row r="34" spans="1:18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R34" s="4">
        <f t="shared" si="2"/>
        <v>85.7</v>
      </c>
    </row>
    <row r="35" spans="1:18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R35" s="4">
        <f t="shared" si="2"/>
        <v>88.7</v>
      </c>
    </row>
    <row r="36" spans="1:18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R36" s="4">
        <f t="shared" si="2"/>
        <v>89.7</v>
      </c>
    </row>
    <row r="37" spans="1:18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R37" s="4">
        <f t="shared" si="2"/>
        <v>92.7</v>
      </c>
    </row>
    <row r="38" spans="1:18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R38" s="4">
        <f t="shared" si="2"/>
        <v>95.2</v>
      </c>
    </row>
    <row r="39" spans="1:18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R39" s="4">
        <f t="shared" si="2"/>
        <v>97.45</v>
      </c>
    </row>
    <row r="40" spans="1:18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R40" s="4">
        <f t="shared" si="2"/>
        <v>99.95</v>
      </c>
    </row>
    <row r="41" spans="1:18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R41" s="4">
        <f t="shared" si="2"/>
        <v>100.95</v>
      </c>
    </row>
    <row r="42" spans="1:18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R42" s="4">
        <f t="shared" si="2"/>
        <v>104.2</v>
      </c>
    </row>
    <row r="43" spans="1:18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R43" s="4">
        <f t="shared" si="2"/>
        <v>106.45</v>
      </c>
    </row>
    <row r="44" spans="1:18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R44" s="4">
        <f t="shared" si="2"/>
        <v>114.2</v>
      </c>
    </row>
    <row r="45" spans="1:18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R45" s="4">
        <f t="shared" si="2"/>
        <v>116.95</v>
      </c>
    </row>
    <row r="46" spans="1:18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R46" s="4">
        <f t="shared" si="2"/>
        <v>117.7</v>
      </c>
    </row>
    <row r="47" spans="1:18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R47" s="4">
        <f t="shared" si="2"/>
        <v>118.2</v>
      </c>
    </row>
    <row r="48" spans="1:18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R48" s="4">
        <f t="shared" si="2"/>
        <v>121.95</v>
      </c>
    </row>
    <row r="49" spans="1:18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R49" s="4">
        <f t="shared" si="2"/>
        <v>124.7</v>
      </c>
    </row>
    <row r="50" spans="1:18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s="4">
        <f t="shared" si="2"/>
        <v>131.94999999999999</v>
      </c>
    </row>
    <row r="51" spans="1:18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s="4">
        <f t="shared" si="2"/>
        <v>135.44999999999999</v>
      </c>
    </row>
    <row r="52" spans="1:18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s="4">
        <f t="shared" si="2"/>
        <v>137.69999999999999</v>
      </c>
    </row>
    <row r="53" spans="1:18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s="4">
        <f t="shared" si="2"/>
        <v>138.44999999999999</v>
      </c>
    </row>
    <row r="54" spans="1:18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s="4">
        <f t="shared" si="2"/>
        <v>140.94999999999999</v>
      </c>
    </row>
    <row r="55" spans="1:18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s="4">
        <f t="shared" si="2"/>
        <v>144.69999999999999</v>
      </c>
    </row>
    <row r="56" spans="1:18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199</v>
      </c>
      <c r="O56" t="s">
        <v>200</v>
      </c>
      <c r="P56" t="s">
        <v>85</v>
      </c>
      <c r="Q56">
        <v>5</v>
      </c>
      <c r="R56" s="4">
        <f t="shared" si="2"/>
        <v>147.94999999999999</v>
      </c>
    </row>
    <row r="57" spans="1:18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s="4">
        <f t="shared" si="2"/>
        <v>150.44999999999999</v>
      </c>
    </row>
    <row r="58" spans="1:18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s="4">
        <f t="shared" si="2"/>
        <v>150.44999999999999</v>
      </c>
    </row>
    <row r="59" spans="1:18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s="4">
        <f t="shared" si="2"/>
        <v>150.94999999999999</v>
      </c>
    </row>
    <row r="60" spans="1:18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s="4">
        <f t="shared" si="2"/>
        <v>151.94999999999999</v>
      </c>
    </row>
    <row r="61" spans="1:18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201</v>
      </c>
      <c r="P61" t="s">
        <v>85</v>
      </c>
      <c r="Q61">
        <v>5</v>
      </c>
      <c r="R61" s="4">
        <f t="shared" si="2"/>
        <v>153.69999999999999</v>
      </c>
    </row>
    <row r="62" spans="1:18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198</v>
      </c>
      <c r="O62" t="s">
        <v>197</v>
      </c>
      <c r="P62" t="s">
        <v>85</v>
      </c>
      <c r="Q62">
        <v>5</v>
      </c>
      <c r="R62" s="4">
        <f t="shared" si="2"/>
        <v>159.69999999999999</v>
      </c>
    </row>
    <row r="63" spans="1:18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196</v>
      </c>
      <c r="O63" t="s">
        <v>17</v>
      </c>
      <c r="P63" t="s">
        <v>85</v>
      </c>
      <c r="Q63">
        <v>5</v>
      </c>
      <c r="R63" s="4">
        <f t="shared" si="2"/>
        <v>163.19999999999999</v>
      </c>
    </row>
    <row r="64" spans="1:18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192</v>
      </c>
      <c r="O64" t="s">
        <v>191</v>
      </c>
      <c r="P64" t="s">
        <v>85</v>
      </c>
      <c r="Q64">
        <v>5</v>
      </c>
      <c r="R64" s="4">
        <f t="shared" si="2"/>
        <v>165.45</v>
      </c>
    </row>
    <row r="65" spans="1:18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194</v>
      </c>
      <c r="O65" t="s">
        <v>178</v>
      </c>
      <c r="P65" t="s">
        <v>85</v>
      </c>
      <c r="Q65">
        <v>5</v>
      </c>
      <c r="R65" s="4">
        <f t="shared" si="2"/>
        <v>166.2</v>
      </c>
    </row>
    <row r="66" spans="1:18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77" si="5">E66-D66</f>
        <v>4.166666666666663E-2</v>
      </c>
      <c r="M66" s="4">
        <v>1</v>
      </c>
      <c r="N66" t="s">
        <v>195</v>
      </c>
      <c r="O66" t="s">
        <v>20</v>
      </c>
      <c r="P66" t="s">
        <v>85</v>
      </c>
      <c r="Q66">
        <v>5</v>
      </c>
      <c r="R66" s="4">
        <f t="shared" si="2"/>
        <v>167.2</v>
      </c>
    </row>
    <row r="67" spans="1:18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5"/>
        <v>3.125E-2</v>
      </c>
      <c r="M67" s="4">
        <v>0.75</v>
      </c>
      <c r="N67" t="s">
        <v>193</v>
      </c>
      <c r="O67" t="s">
        <v>178</v>
      </c>
      <c r="P67" t="s">
        <v>85</v>
      </c>
      <c r="Q67">
        <v>5</v>
      </c>
      <c r="R67" s="4">
        <f t="shared" si="2"/>
        <v>167.95</v>
      </c>
    </row>
    <row r="68" spans="1:18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5"/>
        <v>8.3333333333333315E-2</v>
      </c>
      <c r="M68" s="4">
        <v>2</v>
      </c>
      <c r="N68" t="s">
        <v>190</v>
      </c>
      <c r="O68" t="s">
        <v>189</v>
      </c>
      <c r="P68" t="s">
        <v>85</v>
      </c>
      <c r="Q68">
        <v>5</v>
      </c>
      <c r="R68" s="4">
        <f t="shared" si="2"/>
        <v>169.95</v>
      </c>
    </row>
    <row r="69" spans="1:18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5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s="4">
        <f t="shared" ref="R69:R77" si="6">R68+M69</f>
        <v>173.95</v>
      </c>
    </row>
    <row r="70" spans="1:18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5"/>
        <v>0.125</v>
      </c>
      <c r="M70" s="4">
        <v>3</v>
      </c>
      <c r="N70" t="s">
        <v>204</v>
      </c>
      <c r="O70" t="s">
        <v>203</v>
      </c>
      <c r="P70" t="s">
        <v>85</v>
      </c>
      <c r="Q70">
        <v>5</v>
      </c>
      <c r="R70" s="4">
        <f t="shared" si="6"/>
        <v>176.95</v>
      </c>
    </row>
    <row r="71" spans="1:18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5"/>
        <v>7.2916666666666741E-2</v>
      </c>
      <c r="M71" s="4">
        <v>1.75</v>
      </c>
      <c r="N71" t="s">
        <v>205</v>
      </c>
      <c r="O71" t="s">
        <v>202</v>
      </c>
      <c r="P71" t="s">
        <v>85</v>
      </c>
      <c r="Q71">
        <v>5</v>
      </c>
      <c r="R71" s="4">
        <f t="shared" si="6"/>
        <v>178.7</v>
      </c>
    </row>
    <row r="72" spans="1:18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5"/>
        <v>0.125</v>
      </c>
      <c r="M72" s="4">
        <v>3</v>
      </c>
      <c r="N72" t="s">
        <v>206</v>
      </c>
      <c r="O72" t="s">
        <v>207</v>
      </c>
      <c r="P72" t="s">
        <v>85</v>
      </c>
      <c r="Q72">
        <v>5</v>
      </c>
      <c r="R72" s="4">
        <f t="shared" si="6"/>
        <v>181.7</v>
      </c>
    </row>
    <row r="73" spans="1:18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5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215</v>
      </c>
      <c r="O73" t="s">
        <v>216</v>
      </c>
      <c r="P73" t="s">
        <v>85</v>
      </c>
      <c r="Q73">
        <v>5</v>
      </c>
      <c r="R73" s="4">
        <f t="shared" si="6"/>
        <v>184.45</v>
      </c>
    </row>
    <row r="74" spans="1:18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5"/>
        <v>1.0416666666666741E-2</v>
      </c>
      <c r="M74" s="4">
        <v>0.25</v>
      </c>
      <c r="N74" t="s">
        <v>212</v>
      </c>
      <c r="O74" t="s">
        <v>213</v>
      </c>
      <c r="P74" t="s">
        <v>85</v>
      </c>
      <c r="Q74">
        <v>5</v>
      </c>
      <c r="R74" s="4">
        <f t="shared" si="6"/>
        <v>184.7</v>
      </c>
    </row>
    <row r="75" spans="1:18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5"/>
        <v>0.14583333333333337</v>
      </c>
      <c r="M75" s="4">
        <v>3.5</v>
      </c>
      <c r="N75" t="s">
        <v>214</v>
      </c>
      <c r="O75" t="s">
        <v>17</v>
      </c>
      <c r="P75" t="s">
        <v>85</v>
      </c>
      <c r="Q75">
        <v>5</v>
      </c>
      <c r="R75" s="4">
        <f t="shared" si="6"/>
        <v>188.2</v>
      </c>
    </row>
    <row r="76" spans="1:18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5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210</v>
      </c>
      <c r="O76" t="s">
        <v>211</v>
      </c>
      <c r="P76" t="s">
        <v>85</v>
      </c>
      <c r="Q76">
        <v>5</v>
      </c>
      <c r="R76" s="4">
        <f t="shared" si="6"/>
        <v>190.95</v>
      </c>
    </row>
    <row r="77" spans="1:18" x14ac:dyDescent="0.25">
      <c r="A77" t="s">
        <v>35</v>
      </c>
      <c r="B77" s="1">
        <v>43383</v>
      </c>
      <c r="C77" s="5">
        <f t="shared" si="1"/>
        <v>43383</v>
      </c>
      <c r="F77" s="2">
        <f t="shared" si="5"/>
        <v>0</v>
      </c>
      <c r="P77" t="s">
        <v>85</v>
      </c>
      <c r="Q77">
        <v>5</v>
      </c>
      <c r="R77" s="4">
        <f t="shared" si="6"/>
        <v>190.95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218</v>
      </c>
    </row>
    <row r="3" spans="1:2" x14ac:dyDescent="0.25">
      <c r="A3" t="s">
        <v>39</v>
      </c>
      <c r="B3" t="s">
        <v>218</v>
      </c>
    </row>
    <row r="4" spans="1:2" x14ac:dyDescent="0.25">
      <c r="A4" t="s">
        <v>40</v>
      </c>
      <c r="B4" t="s">
        <v>218</v>
      </c>
    </row>
    <row r="5" spans="1:2" x14ac:dyDescent="0.25">
      <c r="A5" t="s">
        <v>41</v>
      </c>
      <c r="B5" t="s">
        <v>218</v>
      </c>
    </row>
    <row r="6" spans="1:2" x14ac:dyDescent="0.25">
      <c r="A6" t="s">
        <v>42</v>
      </c>
      <c r="B6" t="s">
        <v>218</v>
      </c>
    </row>
    <row r="7" spans="1:2" x14ac:dyDescent="0.25">
      <c r="A7" t="s">
        <v>43</v>
      </c>
      <c r="B7" t="s">
        <v>218</v>
      </c>
    </row>
    <row r="8" spans="1:2" x14ac:dyDescent="0.25">
      <c r="A8" t="s">
        <v>44</v>
      </c>
      <c r="B8" t="s">
        <v>218</v>
      </c>
    </row>
    <row r="9" spans="1:2" x14ac:dyDescent="0.25">
      <c r="A9" t="s">
        <v>45</v>
      </c>
      <c r="B9" t="s">
        <v>218</v>
      </c>
    </row>
    <row r="10" spans="1:2" x14ac:dyDescent="0.25">
      <c r="A10" t="s">
        <v>46</v>
      </c>
      <c r="B10" t="s">
        <v>218</v>
      </c>
    </row>
    <row r="11" spans="1:2" x14ac:dyDescent="0.25">
      <c r="A11" t="s">
        <v>47</v>
      </c>
      <c r="B11" t="s">
        <v>218</v>
      </c>
    </row>
    <row r="12" spans="1:2" x14ac:dyDescent="0.25">
      <c r="A12" t="s">
        <v>48</v>
      </c>
      <c r="B12" t="s">
        <v>218</v>
      </c>
    </row>
    <row r="13" spans="1:2" x14ac:dyDescent="0.25">
      <c r="A13" t="s">
        <v>49</v>
      </c>
      <c r="B13" t="s">
        <v>218</v>
      </c>
    </row>
    <row r="14" spans="1:2" x14ac:dyDescent="0.25">
      <c r="A14" t="s">
        <v>50</v>
      </c>
      <c r="B14" t="s">
        <v>218</v>
      </c>
    </row>
    <row r="15" spans="1:2" x14ac:dyDescent="0.25">
      <c r="A15" t="s">
        <v>51</v>
      </c>
      <c r="B15" t="s">
        <v>218</v>
      </c>
    </row>
    <row r="16" spans="1:2" x14ac:dyDescent="0.25">
      <c r="A16" t="s">
        <v>52</v>
      </c>
      <c r="B16" t="s">
        <v>218</v>
      </c>
    </row>
    <row r="17" spans="1:2" x14ac:dyDescent="0.25">
      <c r="A17" t="s">
        <v>53</v>
      </c>
      <c r="B17" t="s">
        <v>219</v>
      </c>
    </row>
    <row r="18" spans="1:2" x14ac:dyDescent="0.25">
      <c r="A18" t="s">
        <v>54</v>
      </c>
      <c r="B18" t="s">
        <v>218</v>
      </c>
    </row>
    <row r="19" spans="1:2" x14ac:dyDescent="0.25">
      <c r="A19" t="s">
        <v>55</v>
      </c>
      <c r="B19" t="s">
        <v>218</v>
      </c>
    </row>
    <row r="20" spans="1:2" x14ac:dyDescent="0.25">
      <c r="A20" t="s">
        <v>56</v>
      </c>
      <c r="B20" t="s">
        <v>218</v>
      </c>
    </row>
    <row r="21" spans="1:2" x14ac:dyDescent="0.25">
      <c r="A21" t="s">
        <v>57</v>
      </c>
      <c r="B21" t="s">
        <v>219</v>
      </c>
    </row>
    <row r="22" spans="1:2" x14ac:dyDescent="0.25">
      <c r="A22" t="s">
        <v>58</v>
      </c>
      <c r="B22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5" sqref="J5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102</v>
      </c>
      <c r="B1" s="13" t="s">
        <v>109</v>
      </c>
      <c r="C1" s="13" t="s">
        <v>116</v>
      </c>
      <c r="D1" s="13" t="s">
        <v>122</v>
      </c>
      <c r="E1" s="13" t="s">
        <v>128</v>
      </c>
      <c r="F1" s="13" t="s">
        <v>134</v>
      </c>
      <c r="G1" s="13" t="s">
        <v>138</v>
      </c>
      <c r="H1" s="13" t="s">
        <v>141</v>
      </c>
      <c r="I1" s="13" t="s">
        <v>146</v>
      </c>
      <c r="J1" s="13" t="s">
        <v>154</v>
      </c>
    </row>
    <row r="2" spans="1:10" x14ac:dyDescent="0.25">
      <c r="A2" s="14" t="s">
        <v>103</v>
      </c>
      <c r="B2" s="14" t="s">
        <v>110</v>
      </c>
      <c r="C2" s="14" t="s">
        <v>120</v>
      </c>
      <c r="D2" s="14" t="s">
        <v>123</v>
      </c>
      <c r="E2" s="14" t="s">
        <v>129</v>
      </c>
      <c r="F2" s="14" t="s">
        <v>135</v>
      </c>
      <c r="G2" s="14" t="s">
        <v>164</v>
      </c>
      <c r="H2" s="14" t="s">
        <v>142</v>
      </c>
      <c r="I2" s="14" t="s">
        <v>147</v>
      </c>
      <c r="J2" t="s">
        <v>155</v>
      </c>
    </row>
    <row r="3" spans="1:10" x14ac:dyDescent="0.25">
      <c r="A3" s="14" t="s">
        <v>104</v>
      </c>
      <c r="B3" s="14" t="s">
        <v>115</v>
      </c>
      <c r="C3" s="14" t="s">
        <v>117</v>
      </c>
      <c r="D3" s="14" t="s">
        <v>124</v>
      </c>
      <c r="E3" s="14" t="s">
        <v>130</v>
      </c>
      <c r="F3" s="14" t="s">
        <v>136</v>
      </c>
      <c r="G3" s="14" t="s">
        <v>139</v>
      </c>
      <c r="H3" s="14" t="s">
        <v>143</v>
      </c>
      <c r="I3" s="14" t="s">
        <v>148</v>
      </c>
      <c r="J3" t="s">
        <v>156</v>
      </c>
    </row>
    <row r="4" spans="1:10" x14ac:dyDescent="0.25">
      <c r="A4" s="14" t="s">
        <v>105</v>
      </c>
      <c r="B4" s="14" t="s">
        <v>111</v>
      </c>
      <c r="C4" s="14" t="s">
        <v>118</v>
      </c>
      <c r="D4" s="14" t="s">
        <v>125</v>
      </c>
      <c r="E4" s="14" t="s">
        <v>131</v>
      </c>
      <c r="F4" s="14" t="s">
        <v>160</v>
      </c>
      <c r="G4" s="14" t="s">
        <v>165</v>
      </c>
      <c r="H4" s="14" t="s">
        <v>144</v>
      </c>
      <c r="I4" s="14" t="s">
        <v>149</v>
      </c>
      <c r="J4" t="s">
        <v>157</v>
      </c>
    </row>
    <row r="5" spans="1:10" x14ac:dyDescent="0.25">
      <c r="A5" s="14" t="s">
        <v>108</v>
      </c>
      <c r="B5" s="14" t="s">
        <v>112</v>
      </c>
      <c r="C5" s="14" t="s">
        <v>119</v>
      </c>
      <c r="D5" s="14" t="s">
        <v>126</v>
      </c>
      <c r="E5" s="14" t="s">
        <v>132</v>
      </c>
      <c r="F5" s="14" t="s">
        <v>137</v>
      </c>
      <c r="G5" s="14" t="s">
        <v>140</v>
      </c>
      <c r="H5" s="14" t="s">
        <v>168</v>
      </c>
      <c r="I5" s="14" t="s">
        <v>150</v>
      </c>
      <c r="J5" t="s">
        <v>158</v>
      </c>
    </row>
    <row r="6" spans="1:10" x14ac:dyDescent="0.25">
      <c r="A6" s="14" t="s">
        <v>106</v>
      </c>
      <c r="B6" s="14" t="s">
        <v>114</v>
      </c>
      <c r="C6" s="14" t="s">
        <v>121</v>
      </c>
      <c r="D6" s="14" t="s">
        <v>127</v>
      </c>
      <c r="E6" s="14" t="s">
        <v>133</v>
      </c>
      <c r="F6" s="14" t="s">
        <v>161</v>
      </c>
      <c r="G6" s="14" t="s">
        <v>166</v>
      </c>
      <c r="H6" s="14" t="s">
        <v>169</v>
      </c>
      <c r="I6" s="14" t="s">
        <v>151</v>
      </c>
      <c r="J6" t="s">
        <v>171</v>
      </c>
    </row>
    <row r="7" spans="1:10" x14ac:dyDescent="0.25">
      <c r="A7" s="14" t="s">
        <v>107</v>
      </c>
      <c r="B7" s="14" t="s">
        <v>113</v>
      </c>
      <c r="C7" s="14" t="s">
        <v>113</v>
      </c>
      <c r="D7" s="14" t="s">
        <v>163</v>
      </c>
      <c r="E7" s="14" t="s">
        <v>113</v>
      </c>
      <c r="F7" s="14" t="s">
        <v>162</v>
      </c>
      <c r="G7" s="14" t="s">
        <v>167</v>
      </c>
      <c r="H7" s="14" t="s">
        <v>145</v>
      </c>
      <c r="I7" s="14" t="s">
        <v>152</v>
      </c>
      <c r="J7" t="s">
        <v>170</v>
      </c>
    </row>
    <row r="8" spans="1:10" x14ac:dyDescent="0.25">
      <c r="F8" s="14" t="s">
        <v>113</v>
      </c>
      <c r="G8" s="14" t="s">
        <v>113</v>
      </c>
      <c r="H8" s="14" t="s">
        <v>113</v>
      </c>
      <c r="I8" s="14" t="s">
        <v>153</v>
      </c>
      <c r="J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2018-10-10T17:24:30Z</dcterms:modified>
</cp:coreProperties>
</file>