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9850218E-E89E-469B-8A89-53784230211D}" xr6:coauthVersionLast="37" xr6:coauthVersionMax="37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7" i="1" l="1"/>
  <c r="Y21" i="1"/>
  <c r="Z18" i="1"/>
  <c r="Y18" i="1"/>
  <c r="X21" i="1" l="1"/>
  <c r="X20" i="1"/>
  <c r="X11" i="1"/>
  <c r="X12" i="1"/>
  <c r="W21" i="1"/>
  <c r="W20" i="1"/>
  <c r="F96" i="1"/>
  <c r="F95" i="1"/>
  <c r="F94" i="1"/>
  <c r="F93" i="1"/>
  <c r="W18" i="1"/>
  <c r="W17" i="1"/>
  <c r="X18" i="1"/>
  <c r="X17" i="1"/>
  <c r="W16" i="1"/>
  <c r="C97" i="1"/>
  <c r="C96" i="1"/>
  <c r="C95" i="1"/>
  <c r="C94" i="1"/>
  <c r="C93" i="1"/>
  <c r="Z21" i="1" l="1"/>
  <c r="I88" i="1"/>
  <c r="I90" i="1"/>
  <c r="F85" i="1"/>
  <c r="F86" i="1"/>
  <c r="F87" i="1"/>
  <c r="F88" i="1"/>
  <c r="F89" i="1"/>
  <c r="F90" i="1"/>
  <c r="F91" i="1"/>
  <c r="F92" i="1"/>
  <c r="I92" i="1"/>
  <c r="C92" i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6" i="1" l="1"/>
  <c r="X15" i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0" i="1" s="1"/>
  <c r="Z20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Z16" i="1" l="1"/>
  <c r="Y11" i="1"/>
  <c r="Z11" i="1" s="1"/>
  <c r="F3" i="1"/>
  <c r="F4" i="1"/>
  <c r="F5" i="1"/>
  <c r="F6" i="1"/>
  <c r="F7" i="1"/>
  <c r="F8" i="1"/>
  <c r="F9" i="1"/>
  <c r="F10" i="1"/>
  <c r="Z24" i="1" l="1"/>
  <c r="F2" i="1"/>
</calcChain>
</file>

<file path=xl/sharedStrings.xml><?xml version="1.0" encoding="utf-8"?>
<sst xmlns="http://schemas.openxmlformats.org/spreadsheetml/2006/main" count="577" uniqueCount="261">
  <si>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</si>
  <si>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</si>
  <si>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</si>
  <si>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</si>
  <si>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</si>
  <si>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</si>
  <si>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</si>
  <si>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</si>
  <si>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</si>
  <si>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</si>
  <si>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</si>
  <si>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</si>
  <si>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</si>
  <si>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</si>
  <si>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</si>
  <si>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</si>
  <si>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</si>
  <si>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</si>
  <si>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</si>
  <si>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</si>
  <si>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</si>
  <si>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</si>
  <si>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</si>
  <si>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</si>
  <si>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</si>
  <si>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</si>
  <si>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</si>
  <si>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</si>
  <si>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</si>
  <si>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</si>
  <si>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</si>
  <si>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</si>
  <si>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</si>
  <si>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</si>
  <si>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</si>
  <si>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</si>
  <si>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</si>
  <si>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</si>
  <si>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</si>
  <si>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</si>
  <si>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</si>
  <si>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</si>
  <si>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</si>
  <si>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</si>
  <si>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</si>
  <si>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</si>
  <si>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</si>
  <si>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</si>
  <si>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</si>
  <si>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</si>
  <si>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</si>
  <si>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</si>
  <si>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</si>
  <si>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</si>
  <si>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</si>
  <si>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</si>
  <si>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</si>
  <si>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</si>
  <si>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</si>
  <si>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</si>
  <si>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</si>
  <si>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</si>
  <si>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</si>
  <si>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</si>
  <si>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</si>
  <si>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</si>
  <si>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</si>
  <si>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</si>
  <si>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</si>
  <si>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</si>
  <si>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</si>
  <si>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</si>
  <si>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</si>
  <si>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</si>
  <si>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</si>
  <si>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</si>
  <si>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</si>
  <si>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</si>
  <si>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</si>
  <si>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</si>
  <si>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</si>
  <si>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</si>
  <si>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</si>
  <si>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</si>
  <si>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</si>
  <si>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</si>
  <si>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</si>
  <si>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</si>
  <si>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</si>
  <si>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</si>
  <si>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</si>
  <si>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</si>
  <si>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</si>
  <si>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</si>
  <si>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</si>
  <si>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</si>
  <si>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</si>
  <si>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</si>
  <si>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</si>
  <si>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</si>
  <si>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</si>
  <si>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</si>
  <si>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</si>
  <si>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</si>
  <si>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</si>
  <si>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</si>
  <si>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</si>
  <si>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</si>
  <si>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</si>
  <si>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</si>
  <si>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</si>
  <si>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</si>
  <si>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</si>
  <si>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</si>
  <si>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</si>
  <si>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</si>
  <si>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</si>
  <si>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</si>
  <si>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</si>
  <si>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</si>
  <si>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</si>
  <si>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</si>
  <si>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</si>
  <si>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</si>
  <si>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</si>
  <si>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</si>
  <si>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</si>
  <si>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</si>
  <si>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</si>
  <si>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</si>
  <si>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</si>
  <si>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</si>
  <si>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</si>
  <si>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</si>
  <si>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</si>
  <si>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</si>
  <si>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</si>
  <si>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</si>
  <si>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</si>
  <si>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</si>
  <si>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</si>
  <si>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</si>
  <si>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</si>
  <si>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</si>
  <si>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</si>
  <si>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</si>
  <si>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</si>
  <si>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</si>
  <si>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</si>
  <si>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</si>
  <si>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</si>
  <si>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</si>
  <si>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</si>
  <si>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</si>
  <si>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</si>
  <si>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</si>
  <si>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</si>
  <si>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</si>
  <si>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</si>
  <si>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</si>
  <si>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</si>
  <si>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</si>
  <si>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</si>
  <si>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</si>
  <si>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</si>
  <si>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</si>
  <si>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</si>
  <si>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</si>
  <si>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</si>
  <si>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</si>
  <si>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</si>
  <si>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</si>
  <si>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</si>
  <si>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</si>
  <si>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</si>
  <si>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</si>
  <si>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</si>
  <si>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</si>
  <si>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</si>
  <si>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</si>
  <si>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</si>
  <si>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</si>
  <si>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</si>
  <si>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</si>
  <si>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</si>
  <si>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</si>
  <si>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</si>
  <si>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</si>
  <si>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</si>
  <si>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</si>
  <si>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</si>
  <si>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</si>
  <si>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</si>
  <si>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</si>
  <si>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</si>
  <si>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</si>
  <si>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</si>
  <si>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</si>
  <si>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</si>
  <si>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</si>
  <si>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</si>
  <si>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</si>
  <si>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</si>
  <si>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</si>
  <si>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</si>
  <si>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</si>
  <si>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</si>
  <si>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</si>
  <si>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</si>
  <si>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</si>
  <si>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</si>
  <si>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</si>
  <si>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</si>
  <si>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</si>
  <si>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</si>
  <si>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</si>
  <si>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</si>
  <si>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</si>
  <si>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</si>
  <si>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</si>
  <si>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</si>
  <si>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</si>
  <si>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</si>
  <si>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</si>
  <si>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</si>
  <si>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</si>
  <si>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Stroking, FS3, Rehearal, FS Practice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</si>
  <si>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</si>
  <si>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</si>
  <si>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</si>
  <si>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</si>
  <si>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</si>
  <si>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Rehearsal, FS Ice, Public, Stroking, Private, Public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</si>
  <si>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</si>
  <si>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</si>
  <si>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</si>
  <si>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</si>
  <si>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</si>
  <si>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Freestyle II</t>
  </si>
  <si>
    <t>Freestyle III</t>
  </si>
  <si>
    <t>Passed FS2</t>
  </si>
  <si>
    <t>FS I</t>
  </si>
  <si>
    <t>FS II</t>
  </si>
  <si>
    <t>FS III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</si>
  <si>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</si>
  <si>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</si>
  <si>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</si>
  <si>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</si>
  <si>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</si>
  <si>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</si>
  <si>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Dance I</t>
  </si>
  <si>
    <t>Dance II</t>
  </si>
  <si>
    <t>Didn't go to rehearsal, crowded</t>
  </si>
  <si>
    <t>Dress Rehearsal, No private</t>
  </si>
  <si>
    <t>Courier practice, Voluntold by Johnathan to do a lot of stuff including racing, Skated with Mom</t>
  </si>
  <si>
    <t>Rehearsal, Private, Stroking</t>
  </si>
  <si>
    <t>Private, FS2</t>
  </si>
  <si>
    <t>No Laurel Private</t>
  </si>
  <si>
    <t>Waltzers, Larry said I can try Fancy Dance but won't be able to do it</t>
  </si>
  <si>
    <t>No Waltzers, Devon FS and stroking, got jump help from Johnathan</t>
  </si>
  <si>
    <t>Public, Stroking, FS3/FS4, 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</si>
</sst>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Data!$W$11:$W$18</c:f>
              <c:numCache>
                <c:formatCode>0.00</c:formatCode>
                <c:ptCount val="8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Data!$V$11:$V$18</c:f>
              <c:strCache>
                <c:ptCount val="8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I</c:v>
                </c:pt>
                <c:pt idx="6">
                  <c:v>FS II</c:v>
                </c:pt>
                <c:pt idx="7">
                  <c:v>FS III</c:v>
                </c:pt>
              </c:strCache>
            </c:strRef>
          </c:cat>
          <c:val>
            <c:numRef>
              <c:f>Data!$X$11:$X$18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</c:numCache>
            </c:numRef>
          </c:xVal>
          <c:yVal>
            <c:numRef>
              <c:f>Data!$T$2:$T$101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Z97"/>
  <sheetViews>
    <sheetView tabSelected="1" topLeftCell="E79" workbookViewId="0">
      <selection activeCell="Q98" sqref="Q98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248</v>
      </c>
      <c r="S1" s="7" t="s">
        <v>249</v>
      </c>
      <c r="T1" s="7" t="s">
        <v>208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T3" s="4">
        <f t="shared" ref="T3:T34" si="2">T2+M3</f>
        <v>4.5</v>
      </c>
      <c r="U3" s="4">
        <f>SUM(M:M)</f>
        <v>244.95</v>
      </c>
      <c r="V3" s="4">
        <f>SUM(M19:M401)</f>
        <v>203.2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T4" s="4">
        <f t="shared" si="2"/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T5" s="4">
        <f t="shared" si="2"/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T6" s="4">
        <f t="shared" si="2"/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T7" s="4">
        <f t="shared" si="2"/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T8" s="4">
        <f t="shared" si="2"/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T9" s="4">
        <f t="shared" si="2"/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T10" s="4">
        <f t="shared" si="2"/>
        <v>19.25</v>
      </c>
      <c r="V10" s="7" t="s">
        <v>81</v>
      </c>
      <c r="W10" s="7" t="s">
        <v>80</v>
      </c>
      <c r="X10" s="7" t="s">
        <v>186</v>
      </c>
      <c r="Y10" s="7" t="s">
        <v>187</v>
      </c>
      <c r="Z10" s="7" t="s">
        <v>202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T11" s="4">
        <f t="shared" si="2"/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T12" s="4">
        <f t="shared" si="2"/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3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T13" s="4">
        <f t="shared" si="2"/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3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T14" s="4">
        <f t="shared" si="2"/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3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T15" s="4">
        <f t="shared" si="2"/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3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T16" s="4">
        <f t="shared" si="2"/>
        <v>32</v>
      </c>
      <c r="V16" t="s">
        <v>241</v>
      </c>
      <c r="W16" s="4">
        <f>SUM(M43:M95)</f>
        <v>137.25</v>
      </c>
      <c r="X16">
        <f>COUNTIF(P:P, "Freestyle I")</f>
        <v>53</v>
      </c>
      <c r="Y16" s="15">
        <f>C95-C43+1</f>
        <v>61</v>
      </c>
      <c r="Z16" s="15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T17" s="4">
        <f t="shared" si="2"/>
        <v>38.25</v>
      </c>
      <c r="V17" t="s">
        <v>242</v>
      </c>
      <c r="W17" s="4">
        <f>SUM(M96)</f>
        <v>0.5</v>
      </c>
      <c r="X17">
        <f>COUNTIF(P:P, "Freestyle II")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T18" s="4">
        <f t="shared" si="2"/>
        <v>41.75</v>
      </c>
      <c r="V18" t="s">
        <v>243</v>
      </c>
      <c r="W18" s="4">
        <f>SUM(M97:M400)</f>
        <v>3</v>
      </c>
      <c r="X18">
        <f>COUNTIF(P:P, "Freestyle III")</f>
        <v>1</v>
      </c>
      <c r="Y18" s="15">
        <f>(INDEX(C:C,COUNTA(C:C))) - C97 + 1</f>
        <v>1</v>
      </c>
      <c r="Z18" s="15">
        <f>Y18-X18</f>
        <v>0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T19" s="4">
        <f t="shared" si="2"/>
        <v>42.75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T20" s="4">
        <f t="shared" si="2"/>
        <v>44</v>
      </c>
      <c r="V20" t="s">
        <v>250</v>
      </c>
      <c r="W20" s="4">
        <f>SUM(M50:M92)</f>
        <v>114.25</v>
      </c>
      <c r="X20">
        <f>COUNTIF(R:R, "Dance I")</f>
        <v>43</v>
      </c>
      <c r="Y20" s="15">
        <f>C92-C50+1</f>
        <v>50</v>
      </c>
      <c r="Z20" s="15">
        <f>Y20-X20</f>
        <v>7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T21" s="4">
        <f t="shared" si="2"/>
        <v>47.25</v>
      </c>
      <c r="V21" t="s">
        <v>251</v>
      </c>
      <c r="W21" s="4">
        <f>SUM(M93:M400)</f>
        <v>6</v>
      </c>
      <c r="X21">
        <f>COUNTIF(R:R, "Dance II")</f>
        <v>5</v>
      </c>
      <c r="Y21" s="15">
        <f>(INDEX(C:C,COUNTA(C:C))) - C92 + 1</f>
        <v>5</v>
      </c>
      <c r="Z21" s="15">
        <f>Y21-X21</f>
        <v>0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T22" s="4">
        <f t="shared" si="2"/>
        <v>51.25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T23" s="4">
        <f t="shared" si="2"/>
        <v>58.5</v>
      </c>
      <c r="Z23" s="7" t="s">
        <v>201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T24" s="4">
        <f t="shared" si="2"/>
        <v>59.5</v>
      </c>
      <c r="Z24">
        <f>SUM(Z11:Z16)</f>
        <v>22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T25" s="4">
        <f t="shared" si="2"/>
        <v>60.5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T26" s="4">
        <f t="shared" si="2"/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T27" s="4">
        <f t="shared" si="2"/>
        <v>63.75</v>
      </c>
    </row>
    <row r="28" spans="1:26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T28" s="4">
        <f t="shared" si="2"/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T29" s="4">
        <f t="shared" si="2"/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T30" s="4">
        <f t="shared" si="2"/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T31" s="4">
        <f t="shared" si="2"/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T32" s="4">
        <f t="shared" si="2"/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T33" s="4">
        <f t="shared" si="2"/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T34" s="4">
        <f t="shared" si="2"/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T35" s="4">
        <f t="shared" ref="T35:T66" si="5"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T36" s="4">
        <f t="shared" si="5"/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T37" s="4">
        <f t="shared" si="5"/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T38" s="4">
        <f t="shared" si="5"/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T39" s="4">
        <f t="shared" si="5"/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T40" s="4">
        <f t="shared" si="5"/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T41" s="4">
        <f t="shared" si="5"/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T42" s="4">
        <f t="shared" si="5"/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T43" s="4">
        <f t="shared" si="5"/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T44" s="4">
        <f t="shared" si="5"/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T45" s="4">
        <f t="shared" si="5"/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T46" s="4">
        <f t="shared" si="5"/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T47" s="4">
        <f t="shared" si="5"/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T48" s="4">
        <f t="shared" si="5"/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T49" s="4">
        <f t="shared" si="5"/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t="s">
        <v>250</v>
      </c>
      <c r="S50">
        <v>1</v>
      </c>
      <c r="T50" s="4">
        <f t="shared" si="5"/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t="s">
        <v>250</v>
      </c>
      <c r="S51">
        <v>1</v>
      </c>
      <c r="T51" s="4">
        <f t="shared" si="5"/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t="s">
        <v>250</v>
      </c>
      <c r="S52">
        <v>1</v>
      </c>
      <c r="T52" s="4">
        <f t="shared" si="5"/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t="s">
        <v>250</v>
      </c>
      <c r="S53">
        <v>1</v>
      </c>
      <c r="T53" s="4">
        <f t="shared" si="5"/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t="s">
        <v>250</v>
      </c>
      <c r="S54">
        <v>1</v>
      </c>
      <c r="T54" s="4">
        <f t="shared" si="5"/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t="s">
        <v>250</v>
      </c>
      <c r="S55">
        <v>1</v>
      </c>
      <c r="T55" s="4">
        <f t="shared" si="5"/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196</v>
      </c>
      <c r="O56" t="s">
        <v>197</v>
      </c>
      <c r="P56" t="s">
        <v>85</v>
      </c>
      <c r="Q56">
        <v>5</v>
      </c>
      <c r="R56" t="s">
        <v>250</v>
      </c>
      <c r="S56">
        <v>1</v>
      </c>
      <c r="T56" s="4">
        <f t="shared" si="5"/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t="s">
        <v>250</v>
      </c>
      <c r="S57">
        <v>1</v>
      </c>
      <c r="T57" s="4">
        <f t="shared" si="5"/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t="s">
        <v>250</v>
      </c>
      <c r="S58">
        <v>1</v>
      </c>
      <c r="T58" s="4">
        <f t="shared" si="5"/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t="s">
        <v>250</v>
      </c>
      <c r="S59">
        <v>1</v>
      </c>
      <c r="T59" s="4">
        <f t="shared" si="5"/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t="s">
        <v>250</v>
      </c>
      <c r="S60">
        <v>1</v>
      </c>
      <c r="T60" s="4">
        <f t="shared" si="5"/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252</v>
      </c>
      <c r="O61" t="s">
        <v>17</v>
      </c>
      <c r="P61" t="s">
        <v>85</v>
      </c>
      <c r="Q61">
        <v>5</v>
      </c>
      <c r="R61" t="s">
        <v>250</v>
      </c>
      <c r="S61">
        <v>1</v>
      </c>
      <c r="T61" s="4">
        <f t="shared" si="5"/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195</v>
      </c>
      <c r="O62" t="s">
        <v>194</v>
      </c>
      <c r="P62" t="s">
        <v>85</v>
      </c>
      <c r="Q62">
        <v>5</v>
      </c>
      <c r="R62" t="s">
        <v>250</v>
      </c>
      <c r="S62">
        <v>1</v>
      </c>
      <c r="T62" s="4">
        <f t="shared" si="5"/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193</v>
      </c>
      <c r="O63" t="s">
        <v>17</v>
      </c>
      <c r="P63" t="s">
        <v>85</v>
      </c>
      <c r="Q63">
        <v>5</v>
      </c>
      <c r="R63" t="s">
        <v>250</v>
      </c>
      <c r="S63">
        <v>1</v>
      </c>
      <c r="T63" s="4">
        <f t="shared" si="5"/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190</v>
      </c>
      <c r="O64" t="s">
        <v>189</v>
      </c>
      <c r="P64" t="s">
        <v>85</v>
      </c>
      <c r="Q64">
        <v>5</v>
      </c>
      <c r="R64" t="s">
        <v>250</v>
      </c>
      <c r="S64">
        <v>1</v>
      </c>
      <c r="T64" s="4">
        <f t="shared" si="5"/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191</v>
      </c>
      <c r="O65" t="s">
        <v>178</v>
      </c>
      <c r="P65" t="s">
        <v>85</v>
      </c>
      <c r="Q65">
        <v>5</v>
      </c>
      <c r="R65" t="s">
        <v>250</v>
      </c>
      <c r="S65">
        <v>1</v>
      </c>
      <c r="T65" s="4">
        <f t="shared" si="5"/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7" si="6">E66-D66</f>
        <v>4.166666666666663E-2</v>
      </c>
      <c r="M66" s="4">
        <v>1</v>
      </c>
      <c r="N66" t="s">
        <v>192</v>
      </c>
      <c r="O66" t="s">
        <v>20</v>
      </c>
      <c r="P66" t="s">
        <v>85</v>
      </c>
      <c r="Q66">
        <v>5</v>
      </c>
      <c r="R66" t="s">
        <v>250</v>
      </c>
      <c r="S66">
        <v>1</v>
      </c>
      <c r="T66" s="4">
        <f t="shared" si="5"/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6"/>
        <v>3.125E-2</v>
      </c>
      <c r="M67" s="4">
        <v>0.75</v>
      </c>
      <c r="N67" t="s">
        <v>253</v>
      </c>
      <c r="O67" t="s">
        <v>178</v>
      </c>
      <c r="P67" t="s">
        <v>85</v>
      </c>
      <c r="Q67">
        <v>5</v>
      </c>
      <c r="R67" t="s">
        <v>250</v>
      </c>
      <c r="S67">
        <v>1</v>
      </c>
      <c r="T67" s="4">
        <f t="shared" ref="T67:T97" si="7"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6"/>
        <v>8.3333333333333315E-2</v>
      </c>
      <c r="M68" s="4">
        <v>2</v>
      </c>
      <c r="N68" t="s">
        <v>231</v>
      </c>
      <c r="O68" t="s">
        <v>230</v>
      </c>
      <c r="P68" t="s">
        <v>85</v>
      </c>
      <c r="Q68">
        <v>5</v>
      </c>
      <c r="R68" t="s">
        <v>250</v>
      </c>
      <c r="S68">
        <v>1</v>
      </c>
      <c r="T68" s="4">
        <f t="shared" si="7"/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6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t="s">
        <v>250</v>
      </c>
      <c r="S69">
        <v>1</v>
      </c>
      <c r="T69" s="4">
        <f t="shared" si="7"/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6"/>
        <v>0.125</v>
      </c>
      <c r="M70" s="4">
        <v>3</v>
      </c>
      <c r="N70" t="s">
        <v>198</v>
      </c>
      <c r="O70" t="s">
        <v>219</v>
      </c>
      <c r="P70" t="s">
        <v>85</v>
      </c>
      <c r="Q70">
        <v>5</v>
      </c>
      <c r="R70" t="s">
        <v>250</v>
      </c>
      <c r="S70">
        <v>1</v>
      </c>
      <c r="T70" s="4">
        <f t="shared" si="7"/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6"/>
        <v>7.2916666666666741E-2</v>
      </c>
      <c r="M71" s="4">
        <v>1.75</v>
      </c>
      <c r="N71" t="s">
        <v>199</v>
      </c>
      <c r="O71" t="s">
        <v>220</v>
      </c>
      <c r="P71" t="s">
        <v>85</v>
      </c>
      <c r="Q71">
        <v>5</v>
      </c>
      <c r="R71" t="s">
        <v>250</v>
      </c>
      <c r="S71">
        <v>1</v>
      </c>
      <c r="T71" s="4">
        <f t="shared" si="7"/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6"/>
        <v>0.125</v>
      </c>
      <c r="M72" s="4">
        <v>3</v>
      </c>
      <c r="N72" t="s">
        <v>200</v>
      </c>
      <c r="O72" t="s">
        <v>221</v>
      </c>
      <c r="P72" t="s">
        <v>85</v>
      </c>
      <c r="Q72">
        <v>5</v>
      </c>
      <c r="R72" t="s">
        <v>250</v>
      </c>
      <c r="S72">
        <v>1</v>
      </c>
      <c r="T72" s="4">
        <f t="shared" si="7"/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6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207</v>
      </c>
      <c r="O73" t="s">
        <v>222</v>
      </c>
      <c r="P73" t="s">
        <v>85</v>
      </c>
      <c r="Q73">
        <v>5</v>
      </c>
      <c r="R73" t="s">
        <v>250</v>
      </c>
      <c r="S73">
        <v>1</v>
      </c>
      <c r="T73" s="4">
        <f t="shared" si="7"/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6"/>
        <v>1.0416666666666741E-2</v>
      </c>
      <c r="M74" s="4">
        <v>0.25</v>
      </c>
      <c r="N74" t="s">
        <v>204</v>
      </c>
      <c r="O74" t="s">
        <v>205</v>
      </c>
      <c r="P74" t="s">
        <v>85</v>
      </c>
      <c r="Q74">
        <v>5</v>
      </c>
      <c r="R74" t="s">
        <v>250</v>
      </c>
      <c r="S74">
        <v>1</v>
      </c>
      <c r="T74" s="4">
        <f t="shared" si="7"/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6"/>
        <v>0.14583333333333337</v>
      </c>
      <c r="M75" s="4">
        <v>3.5</v>
      </c>
      <c r="N75" t="s">
        <v>206</v>
      </c>
      <c r="O75" t="s">
        <v>17</v>
      </c>
      <c r="P75" t="s">
        <v>85</v>
      </c>
      <c r="Q75">
        <v>5</v>
      </c>
      <c r="R75" t="s">
        <v>250</v>
      </c>
      <c r="S75">
        <v>1</v>
      </c>
      <c r="T75" s="4">
        <f t="shared" si="7"/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6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203</v>
      </c>
      <c r="O76" t="s">
        <v>223</v>
      </c>
      <c r="P76" t="s">
        <v>85</v>
      </c>
      <c r="Q76">
        <v>5</v>
      </c>
      <c r="R76" t="s">
        <v>250</v>
      </c>
      <c r="S76">
        <v>1</v>
      </c>
      <c r="T76" s="4">
        <f t="shared" si="7"/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6"/>
        <v>8.3333333333333259E-2</v>
      </c>
      <c r="M77" s="4">
        <v>2</v>
      </c>
      <c r="N77" t="s">
        <v>216</v>
      </c>
      <c r="O77" t="s">
        <v>229</v>
      </c>
      <c r="P77" t="s">
        <v>85</v>
      </c>
      <c r="Q77">
        <v>5</v>
      </c>
      <c r="R77" t="s">
        <v>250</v>
      </c>
      <c r="S77">
        <v>1</v>
      </c>
      <c r="T77" s="4">
        <f t="shared" si="7"/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6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211</v>
      </c>
      <c r="O78" t="s">
        <v>224</v>
      </c>
      <c r="P78" t="s">
        <v>85</v>
      </c>
      <c r="Q78">
        <v>5</v>
      </c>
      <c r="R78" t="s">
        <v>250</v>
      </c>
      <c r="S78">
        <v>1</v>
      </c>
      <c r="T78" s="4">
        <f t="shared" si="7"/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6"/>
        <v>0.15625</v>
      </c>
      <c r="M79" s="4">
        <v>3.75</v>
      </c>
      <c r="N79" t="s">
        <v>215</v>
      </c>
      <c r="O79" t="s">
        <v>21</v>
      </c>
      <c r="P79" t="s">
        <v>85</v>
      </c>
      <c r="Q79">
        <v>5</v>
      </c>
      <c r="R79" t="s">
        <v>250</v>
      </c>
      <c r="S79">
        <v>1</v>
      </c>
      <c r="T79" s="4">
        <f t="shared" si="7"/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6"/>
        <v>0.17708333333333337</v>
      </c>
      <c r="M80" s="4">
        <v>4.25</v>
      </c>
      <c r="N80" t="s">
        <v>228</v>
      </c>
      <c r="O80" t="s">
        <v>227</v>
      </c>
      <c r="P80" t="s">
        <v>85</v>
      </c>
      <c r="Q80">
        <v>5</v>
      </c>
      <c r="R80" t="s">
        <v>250</v>
      </c>
      <c r="S80">
        <v>1</v>
      </c>
      <c r="T80" s="4">
        <f t="shared" si="7"/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6"/>
        <v>0.15625</v>
      </c>
      <c r="M81" s="4">
        <v>3.75</v>
      </c>
      <c r="N81" t="s">
        <v>214</v>
      </c>
      <c r="O81" t="s">
        <v>17</v>
      </c>
      <c r="P81" t="s">
        <v>85</v>
      </c>
      <c r="Q81">
        <v>5</v>
      </c>
      <c r="R81" t="s">
        <v>250</v>
      </c>
      <c r="S81">
        <v>1</v>
      </c>
      <c r="T81" s="4">
        <f t="shared" si="7"/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6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217</v>
      </c>
      <c r="O82" t="s">
        <v>225</v>
      </c>
      <c r="P82" t="s">
        <v>85</v>
      </c>
      <c r="Q82">
        <v>5</v>
      </c>
      <c r="R82" t="s">
        <v>250</v>
      </c>
      <c r="S82">
        <v>1</v>
      </c>
      <c r="T82" s="4">
        <f t="shared" si="7"/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6"/>
        <v>8.3333333333333259E-2</v>
      </c>
      <c r="M83" s="4">
        <v>2</v>
      </c>
      <c r="N83" t="s">
        <v>218</v>
      </c>
      <c r="O83" t="s">
        <v>226</v>
      </c>
      <c r="P83" t="s">
        <v>85</v>
      </c>
      <c r="Q83">
        <v>5</v>
      </c>
      <c r="R83" t="s">
        <v>250</v>
      </c>
      <c r="S83">
        <v>1</v>
      </c>
      <c r="T83" s="4">
        <f t="shared" si="7"/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6"/>
        <v>0.19791666666666663</v>
      </c>
      <c r="M84" s="4">
        <v>4.75</v>
      </c>
      <c r="N84" t="s">
        <v>233</v>
      </c>
      <c r="O84" t="s">
        <v>232</v>
      </c>
      <c r="P84" t="s">
        <v>85</v>
      </c>
      <c r="Q84">
        <v>5</v>
      </c>
      <c r="R84" t="s">
        <v>250</v>
      </c>
      <c r="S84">
        <v>1</v>
      </c>
      <c r="T84" s="4">
        <f t="shared" si="7"/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6"/>
        <v>0.11458333333333326</v>
      </c>
      <c r="M85" s="4">
        <v>2.75</v>
      </c>
      <c r="N85" t="s">
        <v>257</v>
      </c>
      <c r="O85" t="s">
        <v>17</v>
      </c>
      <c r="P85" t="s">
        <v>85</v>
      </c>
      <c r="Q85">
        <v>5</v>
      </c>
      <c r="R85" t="s">
        <v>250</v>
      </c>
      <c r="S85">
        <v>1</v>
      </c>
      <c r="T85" s="4">
        <f t="shared" si="7"/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6"/>
        <v>0.17708333333333337</v>
      </c>
      <c r="M86" s="4">
        <v>4.25</v>
      </c>
      <c r="O86" t="s">
        <v>227</v>
      </c>
      <c r="P86" t="s">
        <v>85</v>
      </c>
      <c r="Q86">
        <v>5</v>
      </c>
      <c r="R86" t="s">
        <v>250</v>
      </c>
      <c r="S86">
        <v>1</v>
      </c>
      <c r="T86" s="4">
        <f t="shared" si="7"/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6"/>
        <v>0.14583333333333337</v>
      </c>
      <c r="M87" s="4">
        <v>3.5</v>
      </c>
      <c r="O87" t="s">
        <v>17</v>
      </c>
      <c r="P87" t="s">
        <v>85</v>
      </c>
      <c r="Q87">
        <v>5</v>
      </c>
      <c r="R87" t="s">
        <v>250</v>
      </c>
      <c r="S87">
        <v>1</v>
      </c>
      <c r="T87" s="4">
        <f t="shared" si="7"/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6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O88" t="s">
        <v>256</v>
      </c>
      <c r="P88" t="s">
        <v>85</v>
      </c>
      <c r="Q88">
        <v>5</v>
      </c>
      <c r="R88" t="s">
        <v>250</v>
      </c>
      <c r="S88">
        <v>1</v>
      </c>
      <c r="T88" s="4">
        <f t="shared" si="7"/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6"/>
        <v>3.125E-2</v>
      </c>
      <c r="M89" s="4">
        <v>0.75</v>
      </c>
      <c r="N89" t="s">
        <v>258</v>
      </c>
      <c r="O89" t="s">
        <v>178</v>
      </c>
      <c r="P89" t="s">
        <v>85</v>
      </c>
      <c r="Q89">
        <v>5</v>
      </c>
      <c r="R89" t="s">
        <v>250</v>
      </c>
      <c r="S89">
        <v>1</v>
      </c>
      <c r="T89" s="4">
        <f t="shared" si="7"/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6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N90" t="s">
        <v>254</v>
      </c>
      <c r="O90" t="s">
        <v>255</v>
      </c>
      <c r="P90" t="s">
        <v>85</v>
      </c>
      <c r="Q90">
        <v>5</v>
      </c>
      <c r="R90" t="s">
        <v>250</v>
      </c>
      <c r="S90">
        <v>1</v>
      </c>
      <c r="T90" s="4">
        <f t="shared" si="7"/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6"/>
        <v>8.333333333333337E-2</v>
      </c>
      <c r="M91" s="4">
        <v>2</v>
      </c>
      <c r="N91" t="s">
        <v>236</v>
      </c>
      <c r="O91" t="s">
        <v>17</v>
      </c>
      <c r="P91" t="s">
        <v>85</v>
      </c>
      <c r="Q91">
        <v>5</v>
      </c>
      <c r="R91" t="s">
        <v>250</v>
      </c>
      <c r="S91">
        <v>1</v>
      </c>
      <c r="T91" s="4">
        <f t="shared" si="7"/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6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234</v>
      </c>
      <c r="O92" t="s">
        <v>235</v>
      </c>
      <c r="P92" t="s">
        <v>85</v>
      </c>
      <c r="Q92">
        <v>5</v>
      </c>
      <c r="R92" t="s">
        <v>250</v>
      </c>
      <c r="S92">
        <v>1</v>
      </c>
      <c r="T92" s="4">
        <f t="shared" si="7"/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6"/>
        <v>4.166666666666663E-2</v>
      </c>
      <c r="M93" s="4">
        <v>1</v>
      </c>
      <c r="N93" t="s">
        <v>244</v>
      </c>
      <c r="O93" t="s">
        <v>70</v>
      </c>
      <c r="P93" t="s">
        <v>85</v>
      </c>
      <c r="Q93">
        <v>5</v>
      </c>
      <c r="R93" t="s">
        <v>251</v>
      </c>
      <c r="S93">
        <v>2</v>
      </c>
      <c r="T93" s="4">
        <f t="shared" si="7"/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6"/>
        <v>4.1666666666666741E-2</v>
      </c>
      <c r="M94" s="4">
        <v>1</v>
      </c>
      <c r="N94" t="s">
        <v>245</v>
      </c>
      <c r="O94" t="s">
        <v>246</v>
      </c>
      <c r="P94" t="s">
        <v>85</v>
      </c>
      <c r="Q94">
        <v>5</v>
      </c>
      <c r="R94" t="s">
        <v>251</v>
      </c>
      <c r="S94">
        <v>2</v>
      </c>
      <c r="T94" s="4">
        <f t="shared" si="7"/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6"/>
        <v>2.083333333333337E-2</v>
      </c>
      <c r="M95" s="4">
        <v>0.5</v>
      </c>
      <c r="N95" t="s">
        <v>237</v>
      </c>
      <c r="O95" t="s">
        <v>247</v>
      </c>
      <c r="P95" t="s">
        <v>85</v>
      </c>
      <c r="Q95">
        <v>5</v>
      </c>
      <c r="R95" t="s">
        <v>251</v>
      </c>
      <c r="S95">
        <v>2</v>
      </c>
      <c r="T95" s="4">
        <f t="shared" si="7"/>
        <v>241.45</v>
      </c>
    </row>
    <row r="96" spans="1:20" x14ac:dyDescent="0.25">
      <c r="A96" t="s">
        <v>69</v>
      </c>
      <c r="B96" s="1">
        <v>43403</v>
      </c>
      <c r="C96" s="5">
        <f>B96</f>
        <v>43403</v>
      </c>
      <c r="D96" s="3">
        <v>0.71875</v>
      </c>
      <c r="E96" s="3">
        <v>0.73958333333333337</v>
      </c>
      <c r="F96" s="2">
        <f t="shared" si="6"/>
        <v>2.083333333333337E-2</v>
      </c>
      <c r="M96" s="4">
        <v>0.5</v>
      </c>
      <c r="N96" t="s">
        <v>240</v>
      </c>
      <c r="O96" t="s">
        <v>247</v>
      </c>
      <c r="P96" t="s">
        <v>238</v>
      </c>
      <c r="Q96">
        <v>6</v>
      </c>
      <c r="R96" t="s">
        <v>251</v>
      </c>
      <c r="S96">
        <v>2</v>
      </c>
      <c r="T96" s="4">
        <f t="shared" si="7"/>
        <v>241.95</v>
      </c>
    </row>
    <row r="97" spans="1:20" x14ac:dyDescent="0.25">
      <c r="A97" t="s">
        <v>35</v>
      </c>
      <c r="B97" s="1">
        <v>43404</v>
      </c>
      <c r="C97" s="5">
        <f>B97</f>
        <v>43404</v>
      </c>
      <c r="D97" s="3">
        <v>0.69791666666666663</v>
      </c>
      <c r="E97" s="3">
        <v>0.82291666666666663</v>
      </c>
      <c r="F97" s="2">
        <f t="shared" si="6"/>
        <v>0.125</v>
      </c>
      <c r="M97" s="4">
        <v>3</v>
      </c>
      <c r="N97" t="s">
        <v>259</v>
      </c>
      <c r="O97" t="s">
        <v>260</v>
      </c>
      <c r="P97" t="s">
        <v>239</v>
      </c>
      <c r="Q97">
        <v>7</v>
      </c>
      <c r="R97" t="s">
        <v>251</v>
      </c>
      <c r="S97">
        <v>2</v>
      </c>
      <c r="T97" s="4">
        <f t="shared" si="7"/>
        <v>244.95</v>
      </c>
    </row>
  </sheetData>
  <conditionalFormatting sqref="A2:T542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47FE-064D-4C62-A1EF-8A9B931470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212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212</v>
      </c>
      <c r="I4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topLeftCell="A2" zoomScaleNormal="100" workbookViewId="0">
      <selection activeCell="R23" sqref="R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209</v>
      </c>
    </row>
    <row r="3" spans="1:2" x14ac:dyDescent="0.25">
      <c r="A3" t="s">
        <v>39</v>
      </c>
      <c r="B3" t="s">
        <v>209</v>
      </c>
    </row>
    <row r="4" spans="1:2" x14ac:dyDescent="0.25">
      <c r="A4" t="s">
        <v>40</v>
      </c>
      <c r="B4" t="s">
        <v>209</v>
      </c>
    </row>
    <row r="5" spans="1:2" x14ac:dyDescent="0.25">
      <c r="A5" t="s">
        <v>41</v>
      </c>
      <c r="B5" t="s">
        <v>209</v>
      </c>
    </row>
    <row r="6" spans="1:2" x14ac:dyDescent="0.25">
      <c r="A6" t="s">
        <v>42</v>
      </c>
      <c r="B6" t="s">
        <v>209</v>
      </c>
    </row>
    <row r="7" spans="1:2" x14ac:dyDescent="0.25">
      <c r="A7" t="s">
        <v>43</v>
      </c>
      <c r="B7" t="s">
        <v>209</v>
      </c>
    </row>
    <row r="8" spans="1:2" x14ac:dyDescent="0.25">
      <c r="A8" t="s">
        <v>44</v>
      </c>
      <c r="B8" t="s">
        <v>209</v>
      </c>
    </row>
    <row r="9" spans="1:2" x14ac:dyDescent="0.25">
      <c r="A9" t="s">
        <v>45</v>
      </c>
      <c r="B9" t="s">
        <v>209</v>
      </c>
    </row>
    <row r="10" spans="1:2" x14ac:dyDescent="0.25">
      <c r="A10" t="s">
        <v>46</v>
      </c>
      <c r="B10" t="s">
        <v>209</v>
      </c>
    </row>
    <row r="11" spans="1:2" x14ac:dyDescent="0.25">
      <c r="A11" t="s">
        <v>47</v>
      </c>
      <c r="B11" t="s">
        <v>209</v>
      </c>
    </row>
    <row r="12" spans="1:2" x14ac:dyDescent="0.25">
      <c r="A12" t="s">
        <v>48</v>
      </c>
      <c r="B12" t="s">
        <v>209</v>
      </c>
    </row>
    <row r="13" spans="1:2" x14ac:dyDescent="0.25">
      <c r="A13" t="s">
        <v>49</v>
      </c>
      <c r="B13" t="s">
        <v>209</v>
      </c>
    </row>
    <row r="14" spans="1:2" x14ac:dyDescent="0.25">
      <c r="A14" t="s">
        <v>50</v>
      </c>
      <c r="B14" t="s">
        <v>209</v>
      </c>
    </row>
    <row r="15" spans="1:2" x14ac:dyDescent="0.25">
      <c r="A15" t="s">
        <v>51</v>
      </c>
      <c r="B15" t="s">
        <v>209</v>
      </c>
    </row>
    <row r="16" spans="1:2" x14ac:dyDescent="0.25">
      <c r="A16" t="s">
        <v>52</v>
      </c>
      <c r="B16" t="s">
        <v>209</v>
      </c>
    </row>
    <row r="17" spans="1:2" x14ac:dyDescent="0.25">
      <c r="A17" t="s">
        <v>53</v>
      </c>
      <c r="B17" t="s">
        <v>210</v>
      </c>
    </row>
    <row r="18" spans="1:2" x14ac:dyDescent="0.25">
      <c r="A18" t="s">
        <v>54</v>
      </c>
      <c r="B18" t="s">
        <v>209</v>
      </c>
    </row>
    <row r="19" spans="1:2" x14ac:dyDescent="0.25">
      <c r="A19" t="s">
        <v>55</v>
      </c>
      <c r="B19" t="s">
        <v>209</v>
      </c>
    </row>
    <row r="20" spans="1:2" x14ac:dyDescent="0.25">
      <c r="A20" t="s">
        <v>56</v>
      </c>
      <c r="B20" t="s">
        <v>209</v>
      </c>
    </row>
    <row r="21" spans="1:2" x14ac:dyDescent="0.25">
      <c r="A21" t="s">
        <v>57</v>
      </c>
      <c r="B21" t="s">
        <v>210</v>
      </c>
    </row>
    <row r="22" spans="1:2" x14ac:dyDescent="0.25">
      <c r="A22" t="s">
        <v>58</v>
      </c>
      <c r="B22" t="s">
        <v>209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F84"/>
  <sheetViews>
    <sheetView workbookViewId="0">
      <selection activeCell="D9" sqref="D9"/>
    </sheetView>
  </sheetViews>
  <sheetFormatPr defaultRowHeight="15" x14ac:dyDescent="0.25"/>
  <cols>
    <col min="1" max="1" width="29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6" ht="18" x14ac:dyDescent="0.25">
      <c r="A1" s="13" t="s">
        <v>102</v>
      </c>
      <c r="C1" s="13"/>
      <c r="F1" s="13"/>
    </row>
    <row r="2" spans="1:6" x14ac:dyDescent="0.25">
      <c r="A2" s="14" t="s">
        <v>103</v>
      </c>
      <c r="C2" s="14"/>
      <c r="F2" s="14"/>
    </row>
    <row r="3" spans="1:6" x14ac:dyDescent="0.25">
      <c r="A3" s="14" t="s">
        <v>104</v>
      </c>
      <c r="C3" s="14"/>
      <c r="F3" s="14"/>
    </row>
    <row r="4" spans="1:6" x14ac:dyDescent="0.25">
      <c r="A4" s="14" t="s">
        <v>105</v>
      </c>
      <c r="C4" s="14"/>
      <c r="F4" s="14"/>
    </row>
    <row r="5" spans="1:6" x14ac:dyDescent="0.25">
      <c r="A5" s="14" t="s">
        <v>108</v>
      </c>
      <c r="C5" s="14"/>
      <c r="F5" s="14"/>
    </row>
    <row r="6" spans="1:6" x14ac:dyDescent="0.25">
      <c r="A6" s="14" t="s">
        <v>106</v>
      </c>
      <c r="C6" s="14"/>
      <c r="F6" s="14"/>
    </row>
    <row r="7" spans="1:6" x14ac:dyDescent="0.25">
      <c r="A7" s="14" t="s">
        <v>107</v>
      </c>
      <c r="C7" s="14"/>
      <c r="F7" s="14"/>
    </row>
    <row r="8" spans="1:6" x14ac:dyDescent="0.25">
      <c r="F8" s="14"/>
    </row>
    <row r="9" spans="1:6" ht="18" x14ac:dyDescent="0.25">
      <c r="A9" s="13" t="s">
        <v>109</v>
      </c>
    </row>
    <row r="10" spans="1:6" x14ac:dyDescent="0.25">
      <c r="A10" s="14" t="s">
        <v>110</v>
      </c>
    </row>
    <row r="11" spans="1:6" x14ac:dyDescent="0.25">
      <c r="A11" s="14" t="s">
        <v>115</v>
      </c>
    </row>
    <row r="12" spans="1:6" x14ac:dyDescent="0.25">
      <c r="A12" s="14" t="s">
        <v>111</v>
      </c>
    </row>
    <row r="13" spans="1:6" x14ac:dyDescent="0.25">
      <c r="A13" s="14" t="s">
        <v>112</v>
      </c>
    </row>
    <row r="14" spans="1:6" x14ac:dyDescent="0.25">
      <c r="A14" s="14" t="s">
        <v>114</v>
      </c>
    </row>
    <row r="15" spans="1:6" x14ac:dyDescent="0.25">
      <c r="A15" s="14" t="s">
        <v>113</v>
      </c>
    </row>
    <row r="17" spans="1:1" ht="18" x14ac:dyDescent="0.25">
      <c r="A17" s="13" t="s">
        <v>116</v>
      </c>
    </row>
    <row r="18" spans="1:1" x14ac:dyDescent="0.25">
      <c r="A18" s="14" t="s">
        <v>120</v>
      </c>
    </row>
    <row r="19" spans="1:1" x14ac:dyDescent="0.25">
      <c r="A19" s="14" t="s">
        <v>117</v>
      </c>
    </row>
    <row r="20" spans="1:1" x14ac:dyDescent="0.25">
      <c r="A20" s="14" t="s">
        <v>118</v>
      </c>
    </row>
    <row r="21" spans="1:1" x14ac:dyDescent="0.25">
      <c r="A21" s="14" t="s">
        <v>119</v>
      </c>
    </row>
    <row r="22" spans="1:1" x14ac:dyDescent="0.25">
      <c r="A22" s="14" t="s">
        <v>121</v>
      </c>
    </row>
    <row r="23" spans="1:1" x14ac:dyDescent="0.25">
      <c r="A23" s="14" t="s">
        <v>113</v>
      </c>
    </row>
    <row r="25" spans="1:1" ht="18" x14ac:dyDescent="0.25">
      <c r="A25" s="13" t="s">
        <v>122</v>
      </c>
    </row>
    <row r="26" spans="1:1" x14ac:dyDescent="0.25">
      <c r="A26" s="14" t="s">
        <v>123</v>
      </c>
    </row>
    <row r="27" spans="1:1" x14ac:dyDescent="0.25">
      <c r="A27" s="14" t="s">
        <v>124</v>
      </c>
    </row>
    <row r="28" spans="1:1" x14ac:dyDescent="0.25">
      <c r="A28" s="14" t="s">
        <v>125</v>
      </c>
    </row>
    <row r="29" spans="1:1" x14ac:dyDescent="0.25">
      <c r="A29" s="14" t="s">
        <v>126</v>
      </c>
    </row>
    <row r="30" spans="1:1" x14ac:dyDescent="0.25">
      <c r="A30" s="14" t="s">
        <v>127</v>
      </c>
    </row>
    <row r="31" spans="1:1" x14ac:dyDescent="0.25">
      <c r="A31" s="14" t="s">
        <v>163</v>
      </c>
    </row>
    <row r="33" spans="1:1" ht="18" x14ac:dyDescent="0.25">
      <c r="A33" s="13" t="s">
        <v>128</v>
      </c>
    </row>
    <row r="34" spans="1:1" x14ac:dyDescent="0.25">
      <c r="A34" s="14" t="s">
        <v>129</v>
      </c>
    </row>
    <row r="35" spans="1:1" x14ac:dyDescent="0.25">
      <c r="A35" s="14" t="s">
        <v>130</v>
      </c>
    </row>
    <row r="36" spans="1:1" x14ac:dyDescent="0.25">
      <c r="A36" s="14" t="s">
        <v>131</v>
      </c>
    </row>
    <row r="37" spans="1:1" x14ac:dyDescent="0.25">
      <c r="A37" s="14" t="s">
        <v>132</v>
      </c>
    </row>
    <row r="38" spans="1:1" x14ac:dyDescent="0.25">
      <c r="A38" s="14" t="s">
        <v>133</v>
      </c>
    </row>
    <row r="39" spans="1:1" x14ac:dyDescent="0.25">
      <c r="A39" s="14" t="s">
        <v>113</v>
      </c>
    </row>
    <row r="41" spans="1:1" ht="18" x14ac:dyDescent="0.25">
      <c r="A41" s="13" t="s">
        <v>134</v>
      </c>
    </row>
    <row r="42" spans="1:1" x14ac:dyDescent="0.25">
      <c r="A42" s="14" t="s">
        <v>135</v>
      </c>
    </row>
    <row r="43" spans="1:1" x14ac:dyDescent="0.25">
      <c r="A43" s="14" t="s">
        <v>136</v>
      </c>
    </row>
    <row r="44" spans="1:1" x14ac:dyDescent="0.25">
      <c r="A44" s="14" t="s">
        <v>160</v>
      </c>
    </row>
    <row r="45" spans="1:1" x14ac:dyDescent="0.25">
      <c r="A45" s="14" t="s">
        <v>137</v>
      </c>
    </row>
    <row r="46" spans="1:1" x14ac:dyDescent="0.25">
      <c r="A46" s="14" t="s">
        <v>161</v>
      </c>
    </row>
    <row r="47" spans="1:1" x14ac:dyDescent="0.25">
      <c r="A47" s="14" t="s">
        <v>162</v>
      </c>
    </row>
    <row r="48" spans="1:1" x14ac:dyDescent="0.25">
      <c r="A48" s="14" t="s">
        <v>113</v>
      </c>
    </row>
    <row r="50" spans="1:1" ht="18" x14ac:dyDescent="0.25">
      <c r="A50" s="13" t="s">
        <v>138</v>
      </c>
    </row>
    <row r="51" spans="1:1" x14ac:dyDescent="0.25">
      <c r="A51" s="14" t="s">
        <v>164</v>
      </c>
    </row>
    <row r="52" spans="1:1" x14ac:dyDescent="0.25">
      <c r="A52" s="14" t="s">
        <v>139</v>
      </c>
    </row>
    <row r="53" spans="1:1" x14ac:dyDescent="0.25">
      <c r="A53" s="14" t="s">
        <v>165</v>
      </c>
    </row>
    <row r="54" spans="1:1" x14ac:dyDescent="0.25">
      <c r="A54" s="14" t="s">
        <v>140</v>
      </c>
    </row>
    <row r="55" spans="1:1" x14ac:dyDescent="0.25">
      <c r="A55" s="14" t="s">
        <v>166</v>
      </c>
    </row>
    <row r="56" spans="1:1" x14ac:dyDescent="0.25">
      <c r="A56" s="14" t="s">
        <v>167</v>
      </c>
    </row>
    <row r="57" spans="1:1" x14ac:dyDescent="0.25">
      <c r="A57" s="14" t="s">
        <v>113</v>
      </c>
    </row>
    <row r="59" spans="1:1" ht="18" x14ac:dyDescent="0.25">
      <c r="A59" s="13" t="s">
        <v>141</v>
      </c>
    </row>
    <row r="60" spans="1:1" x14ac:dyDescent="0.25">
      <c r="A60" s="14" t="s">
        <v>142</v>
      </c>
    </row>
    <row r="61" spans="1:1" x14ac:dyDescent="0.25">
      <c r="A61" s="14" t="s">
        <v>143</v>
      </c>
    </row>
    <row r="62" spans="1:1" x14ac:dyDescent="0.25">
      <c r="A62" s="14" t="s">
        <v>144</v>
      </c>
    </row>
    <row r="63" spans="1:1" x14ac:dyDescent="0.25">
      <c r="A63" s="14" t="s">
        <v>168</v>
      </c>
    </row>
    <row r="64" spans="1:1" x14ac:dyDescent="0.25">
      <c r="A64" s="14" t="s">
        <v>169</v>
      </c>
    </row>
    <row r="65" spans="1:1" x14ac:dyDescent="0.25">
      <c r="A65" s="14" t="s">
        <v>145</v>
      </c>
    </row>
    <row r="66" spans="1:1" x14ac:dyDescent="0.25">
      <c r="A66" s="14" t="s">
        <v>113</v>
      </c>
    </row>
    <row r="68" spans="1:1" ht="18" x14ac:dyDescent="0.25">
      <c r="A68" s="13" t="s">
        <v>146</v>
      </c>
    </row>
    <row r="69" spans="1:1" x14ac:dyDescent="0.25">
      <c r="A69" s="14" t="s">
        <v>147</v>
      </c>
    </row>
    <row r="70" spans="1:1" x14ac:dyDescent="0.25">
      <c r="A70" s="14" t="s">
        <v>148</v>
      </c>
    </row>
    <row r="71" spans="1:1" x14ac:dyDescent="0.25">
      <c r="A71" s="14" t="s">
        <v>149</v>
      </c>
    </row>
    <row r="72" spans="1:1" x14ac:dyDescent="0.25">
      <c r="A72" s="14" t="s">
        <v>150</v>
      </c>
    </row>
    <row r="73" spans="1:1" x14ac:dyDescent="0.25">
      <c r="A73" s="14" t="s">
        <v>151</v>
      </c>
    </row>
    <row r="74" spans="1:1" x14ac:dyDescent="0.25">
      <c r="A74" s="14" t="s">
        <v>152</v>
      </c>
    </row>
    <row r="75" spans="1:1" x14ac:dyDescent="0.25">
      <c r="A75" s="14" t="s">
        <v>153</v>
      </c>
    </row>
    <row r="77" spans="1:1" ht="18" x14ac:dyDescent="0.25">
      <c r="A77" s="13" t="s">
        <v>154</v>
      </c>
    </row>
    <row r="78" spans="1:1" x14ac:dyDescent="0.25">
      <c r="A78" t="s">
        <v>155</v>
      </c>
    </row>
    <row r="79" spans="1:1" x14ac:dyDescent="0.25">
      <c r="A79" t="s">
        <v>156</v>
      </c>
    </row>
    <row r="80" spans="1:1" x14ac:dyDescent="0.25">
      <c r="A80" t="s">
        <v>157</v>
      </c>
    </row>
    <row r="81" spans="1:1" x14ac:dyDescent="0.25">
      <c r="A81" t="s">
        <v>158</v>
      </c>
    </row>
    <row r="82" spans="1:1" x14ac:dyDescent="0.25">
      <c r="A82" t="s">
        <v>171</v>
      </c>
    </row>
    <row r="83" spans="1:1" x14ac:dyDescent="0.25">
      <c r="A83" t="s">
        <v>170</v>
      </c>
    </row>
    <row r="84" spans="1:1" x14ac:dyDescent="0.25">
      <c r="A84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2018-11-01T01:40:38Z</dcterms:modified>
</cp:coreProperties>
</file>