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Off Ice Training" sheetId="2" state="visible" r:id="rId3"/>
    <sheet name="Graphs" sheetId="3" state="visible" r:id="rId4"/>
    <sheet name="Skater Evaluation" sheetId="4" state="visible" r:id="rId5"/>
    <sheet name="Test Requirements"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<sst xmlns="http://schemas.openxmlformats.org/spreadsheetml/2006/main" count="1158" uniqueCount="383">
  <si>
    <t xml:space="preserve">Day</t>
  </si>
  <si>
    <t xml:space="preserve">Date</t>
  </si>
  <si>
    <t xml:space="preserve">Graph Date</t>
  </si>
  <si>
    <t xml:space="preserve">Time Start</t>
  </si>
  <si>
    <t xml:space="preserve">Time End</t>
  </si>
  <si>
    <t xml:space="preserve">Time Spent</t>
  </si>
  <si>
    <t xml:space="preserve">Time Spent Decimal</t>
  </si>
  <si>
    <t xml:space="preserve">Comments</t>
  </si>
  <si>
    <t xml:space="preserve">Session Type</t>
  </si>
  <si>
    <t xml:space="preserve">Class</t>
  </si>
  <si>
    <t xml:space="preserve">Class (int)</t>
  </si>
  <si>
    <t xml:space="preserve">Dance Class</t>
  </si>
  <si>
    <t xml:space="preserve">Dance Class (int)</t>
  </si>
  <si>
    <t xml:space="preserve">Running Time</t>
  </si>
  <si>
    <t xml:space="preserve">Thursday</t>
  </si>
  <si>
    <t xml:space="preserve">Bought Skates from Greg</t>
  </si>
  <si>
    <t xml:space="preserve">Public</t>
  </si>
  <si>
    <t xml:space="preserve">Pre Alpha</t>
  </si>
  <si>
    <t xml:space="preserve">Total Time:</t>
  </si>
  <si>
    <r>
      <rPr>
        <sz val="11"/>
        <color rgb="FF000000"/>
        <rFont val="Calibri"/>
        <family val="2"/>
        <charset val="1"/>
      </rPr>
      <t xml:space="preserve">Time (</t>
    </r>
    <r>
      <rPr>
        <sz val="11"/>
        <color rgb="FFE7E6E6"/>
        <rFont val="Calibri"/>
        <family val="2"/>
        <charset val="1"/>
      </rPr>
      <t xml:space="preserve">Jackson Elite</t>
    </r>
    <r>
      <rPr>
        <sz val="11"/>
        <color rgb="FF000000"/>
        <rFont val="Calibri"/>
        <family val="2"/>
        <charset val="1"/>
      </rPr>
      <t xml:space="preserve">):</t>
    </r>
  </si>
  <si>
    <r>
      <rPr>
        <sz val="11"/>
        <color rgb="FF000000"/>
        <rFont val="Calibri"/>
        <family val="2"/>
        <charset val="1"/>
      </rPr>
      <t xml:space="preserve">Time (</t>
    </r>
    <r>
      <rPr>
        <sz val="11"/>
        <color rgb="FFE7E6E6"/>
        <rFont val="Calibri"/>
        <family val="2"/>
        <charset val="1"/>
      </rPr>
      <t xml:space="preserve">Jackson Freestyle</t>
    </r>
    <r>
      <rPr>
        <sz val="11"/>
        <color rgb="FF000000"/>
        <rFont val="Calibri"/>
        <family val="2"/>
        <charset val="1"/>
      </rPr>
      <t xml:space="preserve">):</t>
    </r>
  </si>
  <si>
    <r>
      <rPr>
        <sz val="11"/>
        <color rgb="FF000000"/>
        <rFont val="Calibri"/>
        <family val="2"/>
        <charset val="1"/>
      </rPr>
      <t xml:space="preserve">Time</t>
    </r>
    <r>
      <rPr>
        <sz val="11"/>
        <rFont val="Calibri"/>
        <family val="2"/>
        <charset val="1"/>
      </rPr>
      <t xml:space="preserve"> (</t>
    </r>
    <r>
      <rPr>
        <sz val="11"/>
        <color rgb="FFFFFFFF"/>
        <rFont val="Calibri"/>
        <family val="2"/>
        <charset val="1"/>
      </rPr>
      <t xml:space="preserve">Ridell's</t>
    </r>
    <r>
      <rPr>
        <sz val="11"/>
        <rFont val="Calibri"/>
        <family val="2"/>
        <charset val="1"/>
      </rPr>
      <t xml:space="preserve">)</t>
    </r>
    <r>
      <rPr>
        <sz val="11"/>
        <color rgb="FF000000"/>
        <rFont val="Calibri"/>
        <family val="2"/>
        <charset val="1"/>
      </rPr>
      <t xml:space="preserve">:</t>
    </r>
  </si>
  <si>
    <t xml:space="preserve">Friday</t>
  </si>
  <si>
    <t xml:space="preserve">Saturday</t>
  </si>
  <si>
    <t xml:space="preserve">Passed Pre Alpha</t>
  </si>
  <si>
    <t xml:space="preserve">Group, Private, Public</t>
  </si>
  <si>
    <t xml:space="preserve">Sunday</t>
  </si>
  <si>
    <t xml:space="preserve">Alpha</t>
  </si>
  <si>
    <t xml:space="preserve">Stroking, Private, Public</t>
  </si>
  <si>
    <t xml:space="preserve">Private, Public</t>
  </si>
  <si>
    <t xml:space="preserve">Group, Public</t>
  </si>
  <si>
    <t xml:space="preserve">Monday</t>
  </si>
  <si>
    <t xml:space="preserve">Passed Alpha</t>
  </si>
  <si>
    <t xml:space="preserve">Drop-in Group</t>
  </si>
  <si>
    <t xml:space="preserve">Time Spent In Each Class</t>
  </si>
  <si>
    <t xml:space="preserve">Hours:</t>
  </si>
  <si>
    <t xml:space="preserve">Skating Days:</t>
  </si>
  <si>
    <t xml:space="preserve">Total Days:</t>
  </si>
  <si>
    <t xml:space="preserve">Break Days:</t>
  </si>
  <si>
    <t xml:space="preserve">Beta</t>
  </si>
  <si>
    <t xml:space="preserve">Public, Group</t>
  </si>
  <si>
    <t xml:space="preserve">Passed Beta I</t>
  </si>
  <si>
    <t xml:space="preserve">Gamma</t>
  </si>
  <si>
    <t xml:space="preserve">Delta</t>
  </si>
  <si>
    <t xml:space="preserve">FS1 / FS2</t>
  </si>
  <si>
    <t xml:space="preserve">Passed Beta, Blades Sharpened</t>
  </si>
  <si>
    <t xml:space="preserve">Public, Group, Public</t>
  </si>
  <si>
    <t xml:space="preserve">FS3</t>
  </si>
  <si>
    <t xml:space="preserve">Signed up for Competition</t>
  </si>
  <si>
    <t xml:space="preserve">FS4</t>
  </si>
  <si>
    <t xml:space="preserve">Got New Skates</t>
  </si>
  <si>
    <t xml:space="preserve">Skate Fitting</t>
  </si>
  <si>
    <t xml:space="preserve">FS5</t>
  </si>
  <si>
    <t xml:space="preserve">Wednesday</t>
  </si>
  <si>
    <t xml:space="preserve">Public, Private</t>
  </si>
  <si>
    <t xml:space="preserve">Dance 1</t>
  </si>
  <si>
    <t xml:space="preserve">Dance 2</t>
  </si>
  <si>
    <t xml:space="preserve">Dance 3</t>
  </si>
  <si>
    <t xml:space="preserve">Total Break Days:</t>
  </si>
  <si>
    <t xml:space="preserve">Public, Group, Stroking</t>
  </si>
  <si>
    <t xml:space="preserve">First Rehearsal</t>
  </si>
  <si>
    <t xml:space="preserve">Rehearsal, Public</t>
  </si>
  <si>
    <t xml:space="preserve">Skates Sharpened</t>
  </si>
  <si>
    <t xml:space="preserve">Party, Private</t>
  </si>
  <si>
    <t xml:space="preserve">Lessons From Olivia and Sora</t>
  </si>
  <si>
    <t xml:space="preserve">Tuesday</t>
  </si>
  <si>
    <t xml:space="preserve">Freestyle Ice</t>
  </si>
  <si>
    <t xml:space="preserve">Private</t>
  </si>
  <si>
    <t xml:space="preserve">Passed Gamma, Got Spinner</t>
  </si>
  <si>
    <t xml:space="preserve">Signed up for Nutcracker</t>
  </si>
  <si>
    <t xml:space="preserve">Group</t>
  </si>
  <si>
    <t xml:space="preserve">Purchased Team Jacket</t>
  </si>
  <si>
    <t xml:space="preserve">Public, Group, Private, Public</t>
  </si>
  <si>
    <t xml:space="preserve">Private, Rehearsal, Private</t>
  </si>
  <si>
    <t xml:space="preserve">Skates Sharpened, Skates Punched Out</t>
  </si>
  <si>
    <t xml:space="preserve">Learned how to bend skate</t>
  </si>
  <si>
    <t xml:space="preserve">Private, Public, Group</t>
  </si>
  <si>
    <t xml:space="preserve">Pubic, Rehearsal</t>
  </si>
  <si>
    <t xml:space="preserve">Passed Delta</t>
  </si>
  <si>
    <t xml:space="preserve">Public, Group, Private</t>
  </si>
  <si>
    <t xml:space="preserve">First Salchow</t>
  </si>
  <si>
    <t xml:space="preserve">Freestyle 1</t>
  </si>
  <si>
    <t xml:space="preserve">First One Foot Spin, Felt Sick, Blades Sharpened</t>
  </si>
  <si>
    <t xml:space="preserve">Group, Public, Private, Public</t>
  </si>
  <si>
    <t xml:space="preserve">Too sick to skate, Learned FS1 routine</t>
  </si>
  <si>
    <t xml:space="preserve">Rehearsal Canceled due to weather</t>
  </si>
  <si>
    <t xml:space="preserve">Extremely Low Confidence, Got Ice Chalet Jacket</t>
  </si>
  <si>
    <t xml:space="preserve">Stroking, Private</t>
  </si>
  <si>
    <t xml:space="preserve">Confidence Restored, Blades less sharp, Shoulder Pain</t>
  </si>
  <si>
    <t xml:space="preserve">Public, Private, Public</t>
  </si>
  <si>
    <t xml:space="preserve">Hurt Ankle On Waltz Jump</t>
  </si>
  <si>
    <t xml:space="preserve">Rehearsal, Private</t>
  </si>
  <si>
    <t xml:space="preserve">First Ice Dance, Won $1 from Larry, Mary Lou's Stroking, Cantilevers and knee slides</t>
  </si>
  <si>
    <t xml:space="preserve">Dance, Group, Stroking, Public</t>
  </si>
  <si>
    <t xml:space="preserve">Barely Landing Loops with Sora</t>
  </si>
  <si>
    <t xml:space="preserve">Amanda's Stroking, Gum Pain</t>
  </si>
  <si>
    <t xml:space="preserve">Private, Stroking, Group, Public</t>
  </si>
  <si>
    <t xml:space="preserve">Short Practice, Took Private Instead</t>
  </si>
  <si>
    <t xml:space="preserve">Public, Rehearsal, Private</t>
  </si>
  <si>
    <t xml:space="preserve">Landing Loops and Almost Flips, Lucy Stroking, Attended FS3 practice with Lucy</t>
  </si>
  <si>
    <t xml:space="preserve">Public, Stroking, Group</t>
  </si>
  <si>
    <t xml:space="preserve">One Foot Spin Practice, Lightbulb with Arabesque, Knee Pain, First Homeless Night </t>
  </si>
  <si>
    <t xml:space="preserve">Knee Hurts Badly, Was going to leave early due to knee pain but then Ellie came, Convinced Ellie to do Ice Dance</t>
  </si>
  <si>
    <t xml:space="preserve">Rehearsal, Private, Group</t>
  </si>
  <si>
    <t xml:space="preserve">Knee Hurts</t>
  </si>
  <si>
    <t xml:space="preserve">Dance, Group, Stroking</t>
  </si>
  <si>
    <t xml:space="preserve">Knee Hurts too bad to skate</t>
  </si>
  <si>
    <t xml:space="preserve">First Time Back on Ice; Knee still hurts</t>
  </si>
  <si>
    <t xml:space="preserve">Rehearsal</t>
  </si>
  <si>
    <t xml:space="preserve">Didn't go to rehearsal, crowded</t>
  </si>
  <si>
    <t xml:space="preserve">Right knee pain towards end, Missed Stroking for Work Picnic and lease sign, Skated with Ivy and Ivy's sister, Got Tony to sharpen skates</t>
  </si>
  <si>
    <t xml:space="preserve">Dance, Group, Public</t>
  </si>
  <si>
    <t xml:space="preserve">Practice before Parents came</t>
  </si>
  <si>
    <t xml:space="preserve">Slow skating week due to parents, Late to Private, Amanda's Stroking</t>
  </si>
  <si>
    <t xml:space="preserve">Private, Stroking, Group</t>
  </si>
  <si>
    <t xml:space="preserve">Low attendence</t>
  </si>
  <si>
    <t xml:space="preserve">Worked on edges and spins</t>
  </si>
  <si>
    <t xml:space="preserve">Dress Rehearsal, No private</t>
  </si>
  <si>
    <t xml:space="preserve">Had to leave after group with parents, Larry FS1</t>
  </si>
  <si>
    <t xml:space="preserve">Dance, FS1</t>
  </si>
  <si>
    <t xml:space="preserve">Practiced jumps and spins the entire time</t>
  </si>
  <si>
    <t xml:space="preserve">Learned FS2 program, Extra FS practice due to theatrical comp</t>
  </si>
  <si>
    <t xml:space="preserve">FS Ice, Private, FS Ice</t>
  </si>
  <si>
    <t xml:space="preserve">Getting really good one foot spins</t>
  </si>
  <si>
    <t xml:space="preserve">FS Ice, Rehearsal, FS Ice</t>
  </si>
  <si>
    <t xml:space="preserve">High Confidence, knees hurt at end, worked on FS1 and 2 programs, learned to tack loops on to end of jumps, worked on full flip</t>
  </si>
  <si>
    <t xml:space="preserve">FS Ice, Private, FS Ice, Private</t>
  </si>
  <si>
    <t xml:space="preserve">Did Jumps and spins the entire time</t>
  </si>
  <si>
    <t xml:space="preserve">FS Ice, Private, Public, Private</t>
  </si>
  <si>
    <t xml:space="preserve">Competition, Won 1st for Beauty and Beast</t>
  </si>
  <si>
    <t xml:space="preserve">Competition</t>
  </si>
  <si>
    <t xml:space="preserve">Left Outside Ankle Pain, </t>
  </si>
  <si>
    <t xml:space="preserve">Ankle hurts too badly to skate, knee pain, Pulled Glute on off ice axel, fell on head, hurt neck</t>
  </si>
  <si>
    <t xml:space="preserve">FS Ice, Private, FS Ice, Private, Public</t>
  </si>
  <si>
    <t xml:space="preserve">Skates sharpened from Cool Sports, Jill's stroking and FS3/4 class</t>
  </si>
  <si>
    <t xml:space="preserve">Public, Stroking, FS1</t>
  </si>
  <si>
    <t xml:space="preserve">Almost landing axel, Last jump pulled glute badly</t>
  </si>
  <si>
    <t xml:space="preserve">FS Ice, Private, FS Ice, Public, Private</t>
  </si>
  <si>
    <t xml:space="preserve">Consitent flips</t>
  </si>
  <si>
    <t xml:space="preserve">Tried Hockey Skates and fell hard, Getting closer to landing Axel, Larry FS1</t>
  </si>
  <si>
    <t xml:space="preserve">Dance, FS1, Stroking, Public</t>
  </si>
  <si>
    <t xml:space="preserve">Started Pairs with Laurel, One foot spins improving</t>
  </si>
  <si>
    <t xml:space="preserve">Went to FS2 Group</t>
  </si>
  <si>
    <t xml:space="preserve">Private, FS Ice, FS2, Public</t>
  </si>
  <si>
    <t xml:space="preserve">Lucie's Stroking, Went to FS3 Group, Waltzer Rehearsal</t>
  </si>
  <si>
    <t xml:space="preserve">Stroking, FS3, Waltzers, FS Practice</t>
  </si>
  <si>
    <t xml:space="preserve">Fixed Waltz Jump and baby Axels, First successful change foot spin, getting better at camels and sit spins, Courier Knives Rehearsal, Laurel's Basics Stroking, Ribs and Sternum Hurt</t>
  </si>
  <si>
    <t xml:space="preserve">Currier, FS Ice, Public, Stroking, Private, Public</t>
  </si>
  <si>
    <t xml:space="preserve">No Laurel Private</t>
  </si>
  <si>
    <t xml:space="preserve">Private, FS2</t>
  </si>
  <si>
    <t xml:space="preserve">Waltzers, Larry said I can try Fancy Dance but won't be able to do it</t>
  </si>
  <si>
    <t xml:space="preserve">Waltzers</t>
  </si>
  <si>
    <t xml:space="preserve">Courier practice, Voluntold by Johnathan to do a lot of stuff including racing, Skated with Mom</t>
  </si>
  <si>
    <t xml:space="preserve">Currier, Private, Stroking</t>
  </si>
  <si>
    <t xml:space="preserve">Halloween Party, Skates Sharpened</t>
  </si>
  <si>
    <t xml:space="preserve">Passed Ice Dance 1, Compulsory FS1/FS2 Class with Mary Lou, Mary Lou Stroking, Worked on Programs in Private</t>
  </si>
  <si>
    <t xml:space="preserve">Dance, FS1, Stroking, Private</t>
  </si>
  <si>
    <t xml:space="preserve">After Disney on Ice</t>
  </si>
  <si>
    <t xml:space="preserve">Last Practice before Tests</t>
  </si>
  <si>
    <t xml:space="preserve">FS Ice, Private</t>
  </si>
  <si>
    <t xml:space="preserve">Passed FS1</t>
  </si>
  <si>
    <t xml:space="preserve">Test Session</t>
  </si>
  <si>
    <t xml:space="preserve">Passed FS2</t>
  </si>
  <si>
    <t xml:space="preserve">Freestyle 2</t>
  </si>
  <si>
    <t xml:space="preserve">No Waltzers, Devon FS and stroking, got jump help from Johnathan</t>
  </si>
  <si>
    <t xml:space="preserve">Public, Stroking, FS3/FS4, Public</t>
  </si>
  <si>
    <t xml:space="preserve">Freestyle 3</t>
  </si>
  <si>
    <t xml:space="preserve">Currier, Figures, Stroking, Private</t>
  </si>
  <si>
    <t xml:space="preserve">Private cancelled, Obnoxious kids</t>
  </si>
  <si>
    <t xml:space="preserve">Passed Dance 2, played addon with katie</t>
  </si>
  <si>
    <t xml:space="preserve">Dance, FS2/FS3, Stroking, Private, Public</t>
  </si>
  <si>
    <t xml:space="preserve">New private schedule no mondays, First learning FS3 program, Compulsories</t>
  </si>
  <si>
    <t xml:space="preserve">Fancy Dance Practice, skated with Greta</t>
  </si>
  <si>
    <t xml:space="preserve">Public, Stroking, FS3/FS4, Waltzers</t>
  </si>
  <si>
    <t xml:space="preserve">Discovered jumping through toe pick, Lights went out, Learned FS3 program and Pairs3 Program</t>
  </si>
  <si>
    <t xml:space="preserve">Currier, Figures, stroking, Private, Pairs</t>
  </si>
  <si>
    <t xml:space="preserve">Took change foot video, got insoles: balance different, late skate with katie</t>
  </si>
  <si>
    <t xml:space="preserve">Sass from Lily Parker, Early stop for Isaiah day, Learned pancake spin and stork spin</t>
  </si>
  <si>
    <t xml:space="preserve">Pairs practice after private</t>
  </si>
  <si>
    <t xml:space="preserve">Private, Pairs</t>
  </si>
  <si>
    <t xml:space="preserve">Change foot spins, Fixed backwards pivot, very discouraged</t>
  </si>
  <si>
    <t xml:space="preserve">Extra private due to late Larry, got change foot better: control external rotation of hip and snap, help from Sora, finished Waltzers, good sit spin</t>
  </si>
  <si>
    <t xml:space="preserve">Public, Stroking, FS3/FS4, Private, Public</t>
  </si>
  <si>
    <t xml:space="preserve">Axel Practice with Laurel</t>
  </si>
  <si>
    <t xml:space="preserve">Currier, Stroking, Private</t>
  </si>
  <si>
    <t xml:space="preserve">Last day of classes until Holiday school, 3 and 4 with Larry and Laurel, Footwork practice, Mary Lou stroking</t>
  </si>
  <si>
    <t xml:space="preserve">Dance, FS2/FS3, Stroking,  Public, Private</t>
  </si>
  <si>
    <t xml:space="preserve">Compulsories</t>
  </si>
  <si>
    <t xml:space="preserve">Private, FS Ice</t>
  </si>
  <si>
    <t xml:space="preserve">Change foot spins, Axel Practice</t>
  </si>
  <si>
    <t xml:space="preserve">Passed FS3</t>
  </si>
  <si>
    <t xml:space="preserve">Test Session, Public, Private</t>
  </si>
  <si>
    <t xml:space="preserve">Worked on Pairs 1-3</t>
  </si>
  <si>
    <t xml:space="preserve">Pairs</t>
  </si>
  <si>
    <t xml:space="preserve">Freestyle 4</t>
  </si>
  <si>
    <t xml:space="preserve">10 minute private, learned FS4 footwork</t>
  </si>
  <si>
    <t xml:space="preserve">FS4 Footwork, Compulsories, Sit Spins</t>
  </si>
  <si>
    <t xml:space="preserve">Currier</t>
  </si>
  <si>
    <t xml:space="preserve">Private, FSI, Public</t>
  </si>
  <si>
    <t xml:space="preserve">Dress Rehearsal</t>
  </si>
  <si>
    <t xml:space="preserve">Nutcracker</t>
  </si>
  <si>
    <t xml:space="preserve">Figures Camp, Learned Maltese Cross, Learned more about alignment, three turns should speed you up, brackets</t>
  </si>
  <si>
    <t xml:space="preserve">Public, Figures</t>
  </si>
  <si>
    <t xml:space="preserve">Extended Public. Worked on figures, then FS4. Having trouble controlling backwards edges and can't speed to do full circle on backwards. Figured out more about hip alignment. Now the takeoff edge for the Waltz jump feels weird.</t>
  </si>
  <si>
    <t xml:space="preserve">Axel Work, Improved Waltz and Loop Jumps</t>
  </si>
  <si>
    <t xml:space="preserve">FS5, High Stroking, Private, FS4, Stroking, Public</t>
  </si>
  <si>
    <t xml:space="preserve">First Larry Stroking, Worked on backscratches all day, dull blades</t>
  </si>
  <si>
    <t xml:space="preserve">Worked on Axels with Lily Grace's cousin, Ordered skates, Learned how to ankle bend with Laurel, improved sit spin entrance</t>
  </si>
  <si>
    <t xml:space="preserve">Low confidence day. Lesson with visiting lady. Worked on camel spins. Could not do them. Feeling much more in control of sit spin. Able to turn foot out and adjust posture while in the spin.</t>
  </si>
  <si>
    <t xml:space="preserve">FS5, Stroking, FS3/FS4, Private</t>
  </si>
  <si>
    <t xml:space="preserve">Worked on split jumps and half loops. Ankles hurt. Glute and lower back hurt. Got skates sharpened last night. Private with Laurel on basics. Went over three turns and mohawks. Sit spins</t>
  </si>
  <si>
    <t xml:space="preserve">Sprained ankle last night at jump jam, but it doesn't hurt when I skate. Worked on jump combos with Laurel. Skipped lessons this morning because Larry was teaching them and my ankle was hurting. Did basic stroking with Laurel. Noticed Inadequacy holding certain edges. Worked on basics in my private. Learned more about properly executing three turns and learned more about entry edges.</t>
  </si>
  <si>
    <t xml:space="preserve">Fixed Entry Edge to Waltz jump. Sit spin getting lower. Getting closer on axel. Ankle pain on both ankles. Worked on jump combos. Worked on walleys and FS4 manuevers</t>
  </si>
  <si>
    <t xml:space="preserve">Larry Group lesson and stroking. Worked on sitspin with hockey stick on back. Learned how to do loop patterns and how to switch from BI to FO while in a spin</t>
  </si>
  <si>
    <t xml:space="preserve">Worked on sitspin until glute pain in left leg became too intense. Got confirmation that new skates are ordered.</t>
  </si>
  <si>
    <t xml:space="preserve">Worked on sit spins with Laurel. One foot spins are getting crazy good.</t>
  </si>
  <si>
    <t xml:space="preserve">Ober skating with Laurel. Played add-on and getting good with half loops.</t>
  </si>
  <si>
    <t xml:space="preserve">Got New skates, Lesson with Janet Lynn</t>
  </si>
  <si>
    <t xml:space="preserve">Breakin in the New ones</t>
  </si>
  <si>
    <t xml:space="preserve">Private with Laurel</t>
  </si>
  <si>
    <t xml:space="preserve">Got Blister Bandaids, Mary Lou Private</t>
  </si>
  <si>
    <t xml:space="preserve">Laurel Lesson sit spins, Greatest showman</t>
  </si>
  <si>
    <t xml:space="preserve">Tony Ice fill ins. Missed practice early in day and did private with Laurel, Worked on flips, sit spins</t>
  </si>
  <si>
    <t xml:space="preserve">30 Minute Lesson with Laurel. Worked on spins mostly due to heel blister pain.  </t>
  </si>
  <si>
    <t xml:space="preserve">FS2 class with Julia rotating the opposite way. Learned Toe Walley vs. Toe Loop. Landed My Walley and almost an axel when joking around</t>
  </si>
  <si>
    <t xml:space="preserve">Lesson With Devon. Worked on backscratches, edges, and axels. Landed first axel fully rotated but fell. Landing axels in harness. Mid-air position sucks. Need to remember not to jump out of the edge, but alow the edge to let me jump. Also need to remember to bend down when jumping as well as to check the jump before and during. Need to practice landing with hands crossed. </t>
  </si>
  <si>
    <t xml:space="preserve">Private (Cool Sports)</t>
  </si>
  <si>
    <t xml:space="preserve">FS4 class with Devon. FS5 class with devon. Landed 'chicken' axels. Went to show Laurel and landed my first axel. Fully rotated and checked exit. First night of program work</t>
  </si>
  <si>
    <t xml:space="preserve">Stroking, FS3/FS4, FS5</t>
  </si>
  <si>
    <t xml:space="preserve">Program work, Pairs with Mary Lou</t>
  </si>
  <si>
    <t xml:space="preserve">Axel Lesson with Devon. Greatest Showman Practice.</t>
  </si>
  <si>
    <t xml:space="preserve">First Dance and FS3/FS4 with Sarah</t>
  </si>
  <si>
    <t xml:space="preserve">Programs and practice</t>
  </si>
  <si>
    <t xml:space="preserve">Programs for Competition</t>
  </si>
  <si>
    <t xml:space="preserve">Worked on Pairs routines, Finished coreographing programs</t>
  </si>
  <si>
    <t xml:space="preserve">Pairs, Private</t>
  </si>
  <si>
    <t xml:space="preserve">Worked on Programs and pairs with Mary Lou</t>
  </si>
  <si>
    <t xml:space="preserve">Morning Pairs with Laurel. Worked on couples Spotlight. Blister pain. Then Greatest Showman</t>
  </si>
  <si>
    <t xml:space="preserve">Early Bird, Rehearsal</t>
  </si>
  <si>
    <t xml:space="preserve">Dance and FS3/FS4 with Sarah, worked on sitspins, changefoots, Laurel's Stroking, worked on figures and dance during basics</t>
  </si>
  <si>
    <t xml:space="preserve">Dance, FS3/FS4, Figures, Public</t>
  </si>
  <si>
    <t xml:space="preserve">Program Drills</t>
  </si>
  <si>
    <t xml:space="preserve">FS Bronze Competition</t>
  </si>
  <si>
    <t xml:space="preserve">Footwork Competition</t>
  </si>
  <si>
    <t xml:space="preserve">Greatest Showman / Pairs Competition</t>
  </si>
  <si>
    <t xml:space="preserve">Worked On FS4 Manuevers, Pairs with Laurel</t>
  </si>
  <si>
    <t xml:space="preserve">Worked On FS4 Manuevers, High Confidence</t>
  </si>
  <si>
    <t xml:space="preserve">Passed FS4, got tour from greg, worked on Camels and footwork</t>
  </si>
  <si>
    <t xml:space="preserve">Freestyle 5</t>
  </si>
  <si>
    <t xml:space="preserve">Pain on blisters couldn't skate</t>
  </si>
  <si>
    <t xml:space="preserve">Devon's FS5/FS6. Did interpretive and worked on spins and waltz loop. Left after Dance and did not come back due to foot pain</t>
  </si>
  <si>
    <t xml:space="preserve">Landed Axel again!</t>
  </si>
  <si>
    <t xml:space="preserve">Worked on camels and got Devon compliments. Felt good compared to some others. Got socks</t>
  </si>
  <si>
    <t xml:space="preserve">Pairs, Dance</t>
  </si>
  <si>
    <t xml:space="preserve">Did great camel sit, landed axel, started on FS5 program, First time ankle bone pain on overlapping tongue</t>
  </si>
  <si>
    <t xml:space="preserve">Landed many axels. Remember to go backwards, look behind me where I want to jump, step onto edge slowly, bend down, and hold as long as possible before jumping. </t>
  </si>
  <si>
    <t xml:space="preserve">Late Night Skate</t>
  </si>
  <si>
    <t xml:space="preserve">Devon's FS5/FS6 class, worked on FS6 Footwork</t>
  </si>
  <si>
    <t xml:space="preserve">Public, Stroking, FS5/6, FSIce, Private </t>
  </si>
  <si>
    <t xml:space="preserve">Landed First Double Salchow, Sit-Change-Sit looking good, Larry 'wowed' at Axel</t>
  </si>
  <si>
    <t xml:space="preserve">Got on the ice, but too sore to do anything, so I left</t>
  </si>
  <si>
    <t xml:space="preserve">FS Ice</t>
  </si>
  <si>
    <t xml:space="preserve">Landed crazy good axels consistently. Need to make sure that the cirlce I'm on is large. Also need to bend down when going backwards and not let my left shoulder go. Lesson with Devon working on backscratch, camels, Layback, and catchfoot.</t>
  </si>
  <si>
    <t xml:space="preserve">Program Runthrough</t>
  </si>
  <si>
    <t xml:space="preserve">Couples spotlight, program prep</t>
  </si>
  <si>
    <t xml:space="preserve">-</t>
  </si>
  <si>
    <t xml:space="preserve">Competition: J&amp;S, FS4, Group Interp</t>
  </si>
  <si>
    <t xml:space="preserve">Competition: Pairs, Silver, WTIC</t>
  </si>
  <si>
    <t xml:space="preserve">Competition: Pandas</t>
  </si>
  <si>
    <t xml:space="preserve">DEVON</t>
  </si>
  <si>
    <t xml:space="preserve">Converted Axels, OneFoot to backscratch, Waltz loop loop backspin</t>
  </si>
  <si>
    <t xml:space="preserve">Axel Work, Worked on singles</t>
  </si>
  <si>
    <t xml:space="preserve">With Reagen and Ellie, did axels</t>
  </si>
  <si>
    <t xml:space="preserve">Class and Stroking with Devon, worked on axels and couldn't do any, Camels in private</t>
  </si>
  <si>
    <t xml:space="preserve">Pairs with Laurel, worked on edge control and loop takeoff direction</t>
  </si>
  <si>
    <t xml:space="preserve">Did two wallies with Privo, worked on general skating ability</t>
  </si>
  <si>
    <t xml:space="preserve">Wallies, Axels, Axel-halfloop-flip, remember to wind up when stepping into axel</t>
  </si>
  <si>
    <t xml:space="preserve">Stretching</t>
  </si>
  <si>
    <t xml:space="preserve">Jump Training</t>
  </si>
  <si>
    <t xml:space="preserve">With Laurel</t>
  </si>
  <si>
    <t xml:space="preserve">Axels with Laurel</t>
  </si>
  <si>
    <t xml:space="preserve">Exercise</t>
  </si>
  <si>
    <t xml:space="preserve">Pass/Fail</t>
  </si>
  <si>
    <t xml:space="preserve">Toe Taps</t>
  </si>
  <si>
    <t xml:space="preserve">Pass</t>
  </si>
  <si>
    <t xml:space="preserve">Bridge with Marching</t>
  </si>
  <si>
    <t xml:space="preserve">Quadruped alternate arm and leg</t>
  </si>
  <si>
    <t xml:space="preserve">Prone Plank</t>
  </si>
  <si>
    <t xml:space="preserve">Push Up</t>
  </si>
  <si>
    <t xml:space="preserve">Shoulder external rotation mobility</t>
  </si>
  <si>
    <t xml:space="preserve">Shoulder flexion mobility</t>
  </si>
  <si>
    <t xml:space="preserve">Lower trapezius wall slides</t>
  </si>
  <si>
    <t xml:space="preserve">Forward Bend</t>
  </si>
  <si>
    <t xml:space="preserve">Single leg bridge</t>
  </si>
  <si>
    <t xml:space="preserve">Lateral Step Down</t>
  </si>
  <si>
    <t xml:space="preserve">Hip abduction against wall</t>
  </si>
  <si>
    <t xml:space="preserve">Hip adduction against wall</t>
  </si>
  <si>
    <t xml:space="preserve">In-Line lunge</t>
  </si>
  <si>
    <t xml:space="preserve">Hurdle step</t>
  </si>
  <si>
    <t xml:space="preserve">Straight leg raise</t>
  </si>
  <si>
    <t xml:space="preserve">Fail</t>
  </si>
  <si>
    <t xml:space="preserve">Fabere test</t>
  </si>
  <si>
    <t xml:space="preserve">Quadruped rock back</t>
  </si>
  <si>
    <t xml:space="preserve">Prone knee flexion</t>
  </si>
  <si>
    <t xml:space="preserve">Thomas test</t>
  </si>
  <si>
    <t xml:space="preserve">Ober test</t>
  </si>
  <si>
    <t xml:space="preserve">Forward Inside Pivot</t>
  </si>
  <si>
    <t xml:space="preserve">Posture</t>
  </si>
  <si>
    <t xml:space="preserve">Forward Chasses</t>
  </si>
  <si>
    <t xml:space="preserve">Forward Progressives</t>
  </si>
  <si>
    <t xml:space="preserve">Two-Foot Spin</t>
  </si>
  <si>
    <t xml:space="preserve">Content</t>
  </si>
  <si>
    <t xml:space="preserve">Forward Arabesque</t>
  </si>
  <si>
    <t xml:space="preserve">Correct</t>
  </si>
  <si>
    <t xml:space="preserve">Position</t>
  </si>
  <si>
    <t xml:space="preserve">Backward Edges</t>
  </si>
  <si>
    <t xml:space="preserve">Pattern</t>
  </si>
  <si>
    <t xml:space="preserve">Correctness</t>
  </si>
  <si>
    <t xml:space="preserve">One-Half Flip</t>
  </si>
  <si>
    <t xml:space="preserve">Rhythm</t>
  </si>
  <si>
    <t xml:space="preserve">Unison</t>
  </si>
  <si>
    <t xml:space="preserve">Waltz Jump</t>
  </si>
  <si>
    <t xml:space="preserve">Duration</t>
  </si>
  <si>
    <t xml:space="preserve">Timing</t>
  </si>
  <si>
    <t xml:space="preserve">Ballet Jump</t>
  </si>
  <si>
    <t xml:space="preserve">Jump Sequence</t>
  </si>
  <si>
    <t xml:space="preserve">One-Half Lutz</t>
  </si>
  <si>
    <t xml:space="preserve">One-Foot Spin</t>
  </si>
  <si>
    <t xml:space="preserve">Two Forward Arabesques</t>
  </si>
  <si>
    <t xml:space="preserve">Dance Step Sequence </t>
  </si>
  <si>
    <t xml:space="preserve">Backward Inside Pivot</t>
  </si>
  <si>
    <t xml:space="preserve">Salchow Jump</t>
  </si>
  <si>
    <t xml:space="preserve">Change Foot Spin</t>
  </si>
  <si>
    <t xml:space="preserve">Backward Arabesque</t>
  </si>
  <si>
    <t xml:space="preserve">Toe Loop Jump</t>
  </si>
  <si>
    <t xml:space="preserve">Flip Jump</t>
  </si>
  <si>
    <t xml:space="preserve">Loop Jump</t>
  </si>
  <si>
    <t xml:space="preserve">Sit Spin</t>
  </si>
  <si>
    <t xml:space="preserve">One-Half Loop Jump</t>
  </si>
  <si>
    <t xml:space="preserve">Two Backward Arabesques</t>
  </si>
  <si>
    <t xml:space="preserve">Dance Step Sequence</t>
  </si>
  <si>
    <t xml:space="preserve">Lutz Jump</t>
  </si>
  <si>
    <t xml:space="preserve">Axel Jump</t>
  </si>
  <si>
    <t xml:space="preserve">Camel Spin</t>
  </si>
  <si>
    <t xml:space="preserve">Camel-Sit-Upright Spin</t>
  </si>
  <si>
    <t xml:space="preserve">Fast Back Scratch Spin</t>
  </si>
  <si>
    <t xml:space="preserve">Freestyle 6</t>
  </si>
  <si>
    <t xml:space="preserve">Split Jump</t>
  </si>
  <si>
    <t xml:space="preserve">Split Falling Leaf Jump</t>
  </si>
  <si>
    <t xml:space="preserve">Axel / One-Half Loop / Flip</t>
  </si>
  <si>
    <t xml:space="preserve">Double Salchow Jump</t>
  </si>
  <si>
    <t xml:space="preserve">Layback</t>
  </si>
  <si>
    <t xml:space="preserve">Spin Combination</t>
  </si>
  <si>
    <t xml:space="preserve">Freestyle 7</t>
  </si>
  <si>
    <t xml:space="preserve">Double Toe Loop</t>
  </si>
  <si>
    <t xml:space="preserve">Two Walley jumps in a Row</t>
  </si>
  <si>
    <t xml:space="preserve">Combination Spin</t>
  </si>
  <si>
    <t xml:space="preserve">Flying Camel Spin</t>
  </si>
  <si>
    <t xml:space="preserve">One-Foot Axel/ One-Quarter Flip/ Axel</t>
  </si>
  <si>
    <t xml:space="preserve">Jump in Opposite Direction</t>
  </si>
  <si>
    <t xml:space="preserve">Freestyle 8</t>
  </si>
  <si>
    <t xml:space="preserve">Double Loop Jump</t>
  </si>
  <si>
    <t xml:space="preserve">Double Flip Jump</t>
  </si>
  <si>
    <t xml:space="preserve">Split Lutz Jump</t>
  </si>
  <si>
    <t xml:space="preserve">Flying Sit Spin</t>
  </si>
  <si>
    <t xml:space="preserve">One and One-Quarter Flip / One and One-Quarter Flip / Double Salchow</t>
  </si>
  <si>
    <t xml:space="preserve">Camel-Jump-Camel Spin</t>
  </si>
  <si>
    <t xml:space="preserve">Freestyle 9</t>
  </si>
  <si>
    <t xml:space="preserve">Opposite Spin</t>
  </si>
  <si>
    <t xml:space="preserve">Double Lutz Jump</t>
  </si>
  <si>
    <t xml:space="preserve">Axel / Double Loop Jump Combination</t>
  </si>
  <si>
    <t xml:space="preserve">Axel in Opposite Direction or Double Axel Jump</t>
  </si>
  <si>
    <t xml:space="preserve">Jump Combination – Rocker or Counter Jump / Double Toe Assisted Jump / Double Loop</t>
  </si>
  <si>
    <t xml:space="preserve">Flying Camel into a Jump Sit Spin</t>
  </si>
  <si>
    <t xml:space="preserve">Dance Step Sequence – Straight Line Pattern</t>
  </si>
  <si>
    <t xml:space="preserve">Freestyle 10</t>
  </si>
  <si>
    <t xml:space="preserve">Double Axel / Double Toe Loop Jump Combination </t>
  </si>
  <si>
    <t xml:space="preserve">Triple Edge Jump (skater’s choice)</t>
  </si>
  <si>
    <t xml:space="preserve">Death Drop</t>
  </si>
  <si>
    <t xml:space="preserve">Four Alternating Axels in a Row or Triple Toe Assist Jump</t>
  </si>
  <si>
    <t xml:space="preserve">Double Jump to the Right and Double Jump to the Left (not in sequence) or Triple Toe Assisted Jump/ Double Loop Jump Combination </t>
  </si>
  <si>
    <t xml:space="preserve">Three Arabian Cartwheels or Butterfly Jumps in a Row (Choice of one)</t>
  </si>
  <si>
    <t xml:space="preserve">Creative Dance Step Sequence</t>
  </si>
</sst>
</file>

<file path=xl/styles.xml><?xml version="1.0" encoding="utf-8"?>
<styleSheet xmlns="http://schemas.openxmlformats.org/spreadsheetml/2006/main">
  <numFmts count="8">
    <numFmt numFmtId="164" formatCode="General"/>
    <numFmt numFmtId="165" formatCode="M/D/YYYY"/>
    <numFmt numFmtId="166" formatCode="M/D;@"/>
    <numFmt numFmtId="167" formatCode="H:MM\ AM/PM;@"/>
    <numFmt numFmtId="168" formatCode="H:MM;@"/>
    <numFmt numFmtId="169" formatCode="0.00"/>
    <numFmt numFmtId="170" formatCode="@"/>
    <numFmt numFmtId="171" formatCode="0"/>
  </numFmts>
  <fonts count="16">
    <font>
      <sz val="11"/>
      <color rgb="FF000000"/>
      <name val="Calibri"/>
      <family val="2"/>
      <charset val="1"/>
    </font>
    <font>
      <sz val="10"/>
      <name val="Arial"/>
      <family val="0"/>
    </font>
    <font>
      <sz val="10"/>
      <name val="Arial"/>
      <family val="0"/>
    </font>
    <font>
      <sz val="10"/>
      <name val="Arial"/>
      <family val="0"/>
    </font>
    <font>
      <sz val="11"/>
      <color rgb="FFE7E6E6"/>
      <name val="Calibri"/>
      <family val="2"/>
      <charset val="1"/>
    </font>
    <font>
      <sz val="11"/>
      <name val="Calibri"/>
      <family val="2"/>
      <charset val="1"/>
    </font>
    <font>
      <sz val="11"/>
      <color rgb="FFFFFFFF"/>
      <name val="Calibri"/>
      <family val="2"/>
      <charset val="1"/>
    </font>
    <font>
      <sz val="14"/>
      <color rgb="FF595959"/>
      <name val="Calibri"/>
      <family val="2"/>
    </font>
    <font>
      <sz val="9"/>
      <color rgb="FF595959"/>
      <name val="Calibri"/>
      <family val="2"/>
    </font>
    <font>
      <sz val="9"/>
      <color rgb="FF404040"/>
      <name val="Calibri"/>
      <family val="2"/>
    </font>
    <font>
      <sz val="10"/>
      <color rgb="FF000000"/>
      <name val="Calibri"/>
      <family val="2"/>
    </font>
    <font>
      <b val="true"/>
      <sz val="11"/>
      <color rgb="FF000000"/>
      <name val="Calibri"/>
      <family val="2"/>
      <charset val="1"/>
    </font>
    <font>
      <b val="true"/>
      <sz val="14"/>
      <color rgb="FF002350"/>
      <name val="Arial"/>
      <family val="2"/>
      <charset val="1"/>
    </font>
    <font>
      <b val="true"/>
      <sz val="10"/>
      <color rgb="FF222222"/>
      <name val="Arial"/>
      <family val="2"/>
      <charset val="1"/>
    </font>
    <font>
      <sz val="10"/>
      <color rgb="FF222222"/>
      <name val="Arial"/>
      <family val="2"/>
      <charset val="1"/>
    </font>
    <font>
      <b val="true"/>
      <sz val="11"/>
      <color rgb="FF222222"/>
      <name val="Calibri"/>
      <family val="2"/>
      <charset val="1"/>
    </font>
  </fonts>
  <fills count="6">
    <fill>
      <patternFill patternType="none"/>
    </fill>
    <fill>
      <patternFill patternType="gray125"/>
    </fill>
    <fill>
      <patternFill patternType="solid">
        <fgColor rgb="FF9DC3E6"/>
        <bgColor rgb="FFBFBFBF"/>
      </patternFill>
    </fill>
    <fill>
      <patternFill patternType="solid">
        <fgColor rgb="FFD0CECE"/>
        <bgColor rgb="FFD9D9D9"/>
      </patternFill>
    </fill>
    <fill>
      <patternFill patternType="solid">
        <fgColor rgb="FFFFFFFF"/>
        <bgColor rgb="FFE7E6E6"/>
      </patternFill>
    </fill>
    <fill>
      <patternFill patternType="solid">
        <fgColor rgb="FFDAE3F3"/>
        <bgColor rgb="FFE7E6E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7" fontId="0" fillId="2" borderId="0" xfId="0" applyFont="true" applyBorder="false" applyAlignment="false" applyProtection="false">
      <alignment horizontal="general" vertical="bottom" textRotation="0" wrapText="false" indent="0" shrinkToFit="false"/>
      <protection locked="true" hidden="false"/>
    </xf>
    <xf numFmtId="168" fontId="0" fillId="2" borderId="0" xfId="0" applyFont="true" applyBorder="false" applyAlignment="false" applyProtection="false">
      <alignment horizontal="general" vertical="bottom" textRotation="0" wrapText="false" indent="0" shrinkToFit="false"/>
      <protection locked="true" hidden="false"/>
    </xf>
    <xf numFmtId="169" fontId="0" fillId="2" borderId="0" xfId="0" applyFont="true" applyBorder="false" applyAlignment="false" applyProtection="false">
      <alignment horizontal="general" vertical="bottom" textRotation="0" wrapText="false" indent="0" shrinkToFit="false"/>
      <protection locked="true" hidden="false"/>
    </xf>
    <xf numFmtId="170"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7" fontId="0" fillId="3" borderId="0" xfId="0" applyFont="false" applyBorder="false" applyAlignment="false" applyProtection="false">
      <alignment horizontal="general" vertical="bottom" textRotation="0" wrapText="false" indent="0" shrinkToFit="false"/>
      <protection locked="true" hidden="false"/>
    </xf>
    <xf numFmtId="167"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8">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B8B8B"/>
      <rgbColor rgb="FF9999FF"/>
      <rgbColor rgb="FF993366"/>
      <rgbColor rgb="FFE7E6E6"/>
      <rgbColor rgb="FFDAE3F3"/>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9DC3E6"/>
      <rgbColor rgb="FFFF99CC"/>
      <rgbColor rgb="FFCC99FF"/>
      <rgbColor rgb="FFFFCC99"/>
      <rgbColor rgb="FF4472C4"/>
      <rgbColor rgb="FF33CCCC"/>
      <rgbColor rgb="FF99CC00"/>
      <rgbColor rgb="FFFFCC00"/>
      <rgbColor rgb="FFFF9900"/>
      <rgbColor rgb="FFFF6600"/>
      <rgbColor rgb="FF595959"/>
      <rgbColor rgb="FF969696"/>
      <rgbColor rgb="FF002350"/>
      <rgbColor rgb="FF339966"/>
      <rgbColor rgb="FF003300"/>
      <rgbColor rgb="FF222222"/>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Time Spent vs. Date</a:t>
            </a:r>
          </a:p>
        </c:rich>
      </c:tx>
      <c:overlay val="0"/>
      <c:spPr>
        <a:noFill/>
        <a:ln>
          <a:noFill/>
        </a:ln>
      </c:spPr>
    </c:title>
    <c:autoTitleDeleted val="0"/>
    <c:plotArea>
      <c:scatterChart>
        <c:scatterStyle val="line"/>
        <c:varyColors val="0"/>
        <c:ser>
          <c:idx val="0"/>
          <c:order val="0"/>
          <c:tx>
            <c:strRef>
              <c:f>Data!$M$1</c:f>
              <c:strCache>
                <c:ptCount val="1"/>
                <c:pt idx="0">
                  <c:v>Time Spent Decimal</c:v>
                </c:pt>
              </c:strCache>
            </c:strRef>
          </c:tx>
          <c:spPr>
            <a:solidFill>
              <a:srgbClr val="4472c4"/>
            </a:solidFill>
            <a:ln w="19080">
              <a:solidFill>
                <a:srgbClr val="4472c4"/>
              </a:solidFill>
              <a:round/>
            </a:ln>
          </c:spPr>
          <c:marker>
            <c:symbol val="none"/>
          </c:marker>
          <c:dLbls>
            <c:numFmt formatCode="0.00" sourceLinked="1"/>
            <c:dLblPos val="r"/>
            <c:showLegendKey val="0"/>
            <c:showVal val="0"/>
            <c:showCatName val="0"/>
            <c:showSerName val="0"/>
            <c:showPercent val="0"/>
            <c:showLeaderLines val="0"/>
          </c:dLbls>
          <c:xVal>
            <c:numRef>
              <c:f>Data!$C$2:$C$361</c:f>
              <c:numCache>
                <c:formatCode>General</c:formatCode>
                <c:ptCount val="360"/>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pt idx="193">
                  <c:v>43537</c:v>
                </c:pt>
                <c:pt idx="194">
                  <c:v>43538</c:v>
                </c:pt>
                <c:pt idx="195">
                  <c:v>43539</c:v>
                </c:pt>
                <c:pt idx="196">
                  <c:v>43542</c:v>
                </c:pt>
                <c:pt idx="197">
                  <c:v>43543</c:v>
                </c:pt>
                <c:pt idx="198">
                  <c:v>43544</c:v>
                </c:pt>
                <c:pt idx="199">
                  <c:v>43545</c:v>
                </c:pt>
                <c:pt idx="200">
                  <c:v>43549</c:v>
                </c:pt>
                <c:pt idx="201">
                  <c:v>43550</c:v>
                </c:pt>
                <c:pt idx="202">
                  <c:v>43552</c:v>
                </c:pt>
                <c:pt idx="203">
                  <c:v>43553</c:v>
                </c:pt>
                <c:pt idx="204">
                  <c:v>43554</c:v>
                </c:pt>
                <c:pt idx="205">
                  <c:v>43555</c:v>
                </c:pt>
                <c:pt idx="206">
                  <c:v>43556</c:v>
                </c:pt>
                <c:pt idx="207">
                  <c:v>43557</c:v>
                </c:pt>
                <c:pt idx="208">
                  <c:v>43558</c:v>
                </c:pt>
                <c:pt idx="209">
                  <c:v>43559</c:v>
                </c:pt>
                <c:pt idx="210">
                  <c:v>43560</c:v>
                </c:pt>
                <c:pt idx="211">
                  <c:v>43562</c:v>
                </c:pt>
                <c:pt idx="212">
                  <c:v>43564</c:v>
                </c:pt>
                <c:pt idx="213">
                  <c:v>43565</c:v>
                </c:pt>
                <c:pt idx="214">
                  <c:v>43566</c:v>
                </c:pt>
                <c:pt idx="215">
                  <c:v>43567</c:v>
                </c:pt>
                <c:pt idx="216">
                  <c:v>43571</c:v>
                </c:pt>
                <c:pt idx="217">
                  <c:v>43572</c:v>
                </c:pt>
                <c:pt idx="218">
                  <c:v>43573</c:v>
                </c:pt>
                <c:pt idx="219">
                  <c:v>43574</c:v>
                </c:pt>
                <c:pt idx="220">
                  <c:v>43575</c:v>
                </c:pt>
                <c:pt idx="221">
                  <c:v>43576</c:v>
                </c:pt>
                <c:pt idx="222">
                  <c:v>43577</c:v>
                </c:pt>
                <c:pt idx="223">
                  <c:v>43578</c:v>
                </c:pt>
                <c:pt idx="224">
                  <c:v>43580</c:v>
                </c:pt>
                <c:pt idx="225">
                  <c:v>43581</c:v>
                </c:pt>
                <c:pt idx="226">
                  <c:v>43582</c:v>
                </c:pt>
                <c:pt idx="227">
                  <c:v>43584</c:v>
                </c:pt>
                <c:pt idx="228">
                  <c:v>43585</c:v>
                </c:pt>
                <c:pt idx="229">
                  <c:v>43586</c:v>
                </c:pt>
                <c:pt idx="230">
                  <c:v>43587</c:v>
                </c:pt>
                <c:pt idx="231">
                  <c:v>43588</c:v>
                </c:pt>
                <c:pt idx="232">
                  <c:v>43589</c:v>
                </c:pt>
                <c:pt idx="233">
                  <c:v>43590</c:v>
                </c:pt>
                <c:pt idx="234">
                  <c:v>43592</c:v>
                </c:pt>
                <c:pt idx="235">
                  <c:v>43594</c:v>
                </c:pt>
                <c:pt idx="236">
                  <c:v>43595</c:v>
                </c:pt>
                <c:pt idx="237">
                  <c:v>43600</c:v>
                </c:pt>
                <c:pt idx="238">
                  <c:v>43601</c:v>
                </c:pt>
                <c:pt idx="239">
                  <c:v>43602</c:v>
                </c:pt>
                <c:pt idx="240">
                  <c:v>43603</c:v>
                </c:pt>
                <c:pt idx="241">
                  <c:v>1</c:v>
                </c:pt>
                <c:pt idx="242">
                  <c:v>2</c:v>
                </c:pt>
                <c:pt idx="243">
                  <c:v>3</c:v>
                </c:pt>
                <c:pt idx="244">
                  <c:v>4</c:v>
                </c:pt>
                <c:pt idx="245">
                  <c:v>5</c:v>
                </c:pt>
                <c:pt idx="246">
                  <c:v>6</c:v>
                </c:pt>
                <c:pt idx="247">
                  <c:v>7</c:v>
                </c:pt>
                <c:pt idx="248">
                  <c:v>8</c:v>
                </c:pt>
                <c:pt idx="249">
                  <c:v>9</c:v>
                </c:pt>
                <c:pt idx="250">
                  <c:v>10</c:v>
                </c:pt>
                <c:pt idx="251">
                  <c:v>11</c:v>
                </c:pt>
                <c:pt idx="252">
                  <c:v>12</c:v>
                </c:pt>
                <c:pt idx="253">
                  <c:v>13</c:v>
                </c:pt>
                <c:pt idx="254">
                  <c:v>14</c:v>
                </c:pt>
                <c:pt idx="255">
                  <c:v>15</c:v>
                </c:pt>
                <c:pt idx="256">
                  <c:v>16</c:v>
                </c:pt>
                <c:pt idx="257">
                  <c:v>17</c:v>
                </c:pt>
                <c:pt idx="258">
                  <c:v>18</c:v>
                </c:pt>
                <c:pt idx="259">
                  <c:v>19</c:v>
                </c:pt>
                <c:pt idx="260">
                  <c:v>20</c:v>
                </c:pt>
                <c:pt idx="261">
                  <c:v>21</c:v>
                </c:pt>
                <c:pt idx="262">
                  <c:v>22</c:v>
                </c:pt>
                <c:pt idx="263">
                  <c:v>23</c:v>
                </c:pt>
                <c:pt idx="264">
                  <c:v>24</c:v>
                </c:pt>
                <c:pt idx="265">
                  <c:v>25</c:v>
                </c:pt>
                <c:pt idx="266">
                  <c:v>26</c:v>
                </c:pt>
                <c:pt idx="267">
                  <c:v>27</c:v>
                </c:pt>
                <c:pt idx="268">
                  <c:v>28</c:v>
                </c:pt>
                <c:pt idx="269">
                  <c:v>29</c:v>
                </c:pt>
                <c:pt idx="270">
                  <c:v>30</c:v>
                </c:pt>
                <c:pt idx="271">
                  <c:v>31</c:v>
                </c:pt>
                <c:pt idx="272">
                  <c:v>32</c:v>
                </c:pt>
                <c:pt idx="273">
                  <c:v>33</c:v>
                </c:pt>
                <c:pt idx="274">
                  <c:v>34</c:v>
                </c:pt>
                <c:pt idx="275">
                  <c:v>35</c:v>
                </c:pt>
                <c:pt idx="276">
                  <c:v>36</c:v>
                </c:pt>
                <c:pt idx="277">
                  <c:v>37</c:v>
                </c:pt>
                <c:pt idx="278">
                  <c:v>38</c:v>
                </c:pt>
                <c:pt idx="279">
                  <c:v>39</c:v>
                </c:pt>
                <c:pt idx="280">
                  <c:v>40</c:v>
                </c:pt>
                <c:pt idx="281">
                  <c:v>41</c:v>
                </c:pt>
                <c:pt idx="282">
                  <c:v>42</c:v>
                </c:pt>
                <c:pt idx="283">
                  <c:v>43</c:v>
                </c:pt>
                <c:pt idx="284">
                  <c:v>44</c:v>
                </c:pt>
                <c:pt idx="285">
                  <c:v>45</c:v>
                </c:pt>
                <c:pt idx="286">
                  <c:v>46</c:v>
                </c:pt>
                <c:pt idx="287">
                  <c:v>47</c:v>
                </c:pt>
                <c:pt idx="288">
                  <c:v>48</c:v>
                </c:pt>
                <c:pt idx="289">
                  <c:v>49</c:v>
                </c:pt>
                <c:pt idx="290">
                  <c:v>50</c:v>
                </c:pt>
                <c:pt idx="291">
                  <c:v>51</c:v>
                </c:pt>
                <c:pt idx="292">
                  <c:v>52</c:v>
                </c:pt>
                <c:pt idx="293">
                  <c:v>53</c:v>
                </c:pt>
                <c:pt idx="294">
                  <c:v>54</c:v>
                </c:pt>
                <c:pt idx="295">
                  <c:v>55</c:v>
                </c:pt>
                <c:pt idx="296">
                  <c:v>56</c:v>
                </c:pt>
                <c:pt idx="297">
                  <c:v>57</c:v>
                </c:pt>
                <c:pt idx="298">
                  <c:v>58</c:v>
                </c:pt>
                <c:pt idx="299">
                  <c:v>59</c:v>
                </c:pt>
                <c:pt idx="300">
                  <c:v>60</c:v>
                </c:pt>
                <c:pt idx="301">
                  <c:v>61</c:v>
                </c:pt>
                <c:pt idx="302">
                  <c:v>62</c:v>
                </c:pt>
                <c:pt idx="303">
                  <c:v>63</c:v>
                </c:pt>
                <c:pt idx="304">
                  <c:v>64</c:v>
                </c:pt>
                <c:pt idx="305">
                  <c:v>65</c:v>
                </c:pt>
                <c:pt idx="306">
                  <c:v>66</c:v>
                </c:pt>
                <c:pt idx="307">
                  <c:v>67</c:v>
                </c:pt>
                <c:pt idx="308">
                  <c:v>68</c:v>
                </c:pt>
                <c:pt idx="309">
                  <c:v>69</c:v>
                </c:pt>
                <c:pt idx="310">
                  <c:v>70</c:v>
                </c:pt>
                <c:pt idx="311">
                  <c:v>71</c:v>
                </c:pt>
                <c:pt idx="312">
                  <c:v>72</c:v>
                </c:pt>
                <c:pt idx="313">
                  <c:v>73</c:v>
                </c:pt>
                <c:pt idx="314">
                  <c:v>74</c:v>
                </c:pt>
                <c:pt idx="315">
                  <c:v>75</c:v>
                </c:pt>
                <c:pt idx="316">
                  <c:v>76</c:v>
                </c:pt>
                <c:pt idx="317">
                  <c:v>77</c:v>
                </c:pt>
                <c:pt idx="318">
                  <c:v>78</c:v>
                </c:pt>
                <c:pt idx="319">
                  <c:v>79</c:v>
                </c:pt>
                <c:pt idx="320">
                  <c:v>80</c:v>
                </c:pt>
                <c:pt idx="321">
                  <c:v>81</c:v>
                </c:pt>
                <c:pt idx="322">
                  <c:v>82</c:v>
                </c:pt>
                <c:pt idx="323">
                  <c:v>83</c:v>
                </c:pt>
                <c:pt idx="324">
                  <c:v>84</c:v>
                </c:pt>
                <c:pt idx="325">
                  <c:v>85</c:v>
                </c:pt>
                <c:pt idx="326">
                  <c:v>86</c:v>
                </c:pt>
                <c:pt idx="327">
                  <c:v>87</c:v>
                </c:pt>
                <c:pt idx="328">
                  <c:v>88</c:v>
                </c:pt>
                <c:pt idx="329">
                  <c:v>89</c:v>
                </c:pt>
                <c:pt idx="330">
                  <c:v>90</c:v>
                </c:pt>
                <c:pt idx="331">
                  <c:v>91</c:v>
                </c:pt>
                <c:pt idx="332">
                  <c:v>92</c:v>
                </c:pt>
                <c:pt idx="333">
                  <c:v>93</c:v>
                </c:pt>
                <c:pt idx="334">
                  <c:v>94</c:v>
                </c:pt>
                <c:pt idx="335">
                  <c:v>95</c:v>
                </c:pt>
                <c:pt idx="336">
                  <c:v>96</c:v>
                </c:pt>
                <c:pt idx="337">
                  <c:v>97</c:v>
                </c:pt>
                <c:pt idx="338">
                  <c:v>98</c:v>
                </c:pt>
                <c:pt idx="339">
                  <c:v>99</c:v>
                </c:pt>
                <c:pt idx="340">
                  <c:v>100</c:v>
                </c:pt>
                <c:pt idx="341">
                  <c:v>101</c:v>
                </c:pt>
                <c:pt idx="342">
                  <c:v>102</c:v>
                </c:pt>
                <c:pt idx="343">
                  <c:v>103</c:v>
                </c:pt>
                <c:pt idx="344">
                  <c:v>104</c:v>
                </c:pt>
                <c:pt idx="345">
                  <c:v>105</c:v>
                </c:pt>
                <c:pt idx="346">
                  <c:v>106</c:v>
                </c:pt>
                <c:pt idx="347">
                  <c:v>107</c:v>
                </c:pt>
                <c:pt idx="348">
                  <c:v>108</c:v>
                </c:pt>
                <c:pt idx="349">
                  <c:v>109</c:v>
                </c:pt>
                <c:pt idx="350">
                  <c:v>110</c:v>
                </c:pt>
                <c:pt idx="351">
                  <c:v>111</c:v>
                </c:pt>
                <c:pt idx="352">
                  <c:v>112</c:v>
                </c:pt>
                <c:pt idx="353">
                  <c:v>113</c:v>
                </c:pt>
                <c:pt idx="354">
                  <c:v>114</c:v>
                </c:pt>
                <c:pt idx="355">
                  <c:v>115</c:v>
                </c:pt>
                <c:pt idx="356">
                  <c:v>116</c:v>
                </c:pt>
                <c:pt idx="357">
                  <c:v>117</c:v>
                </c:pt>
                <c:pt idx="358">
                  <c:v>118</c:v>
                </c:pt>
                <c:pt idx="359">
                  <c:v>119</c:v>
                </c:pt>
              </c:numCache>
            </c:numRef>
          </c:xVal>
          <c:yVal>
            <c:numRef>
              <c:f>Data!$M$2:$M$361</c:f>
              <c:numCache>
                <c:formatCode>General</c:formatCode>
                <c:ptCount val="360"/>
                <c:pt idx="0">
                  <c:v>2</c:v>
                </c:pt>
                <c:pt idx="1">
                  <c:v>2.5</c:v>
                </c:pt>
                <c:pt idx="2">
                  <c:v>3.25</c:v>
                </c:pt>
                <c:pt idx="3">
                  <c:v>3.5</c:v>
                </c:pt>
                <c:pt idx="4">
                  <c:v>2</c:v>
                </c:pt>
                <c:pt idx="5">
                  <c:v>1</c:v>
                </c:pt>
                <c:pt idx="6">
                  <c:v>2.25</c:v>
                </c:pt>
                <c:pt idx="7">
                  <c:v>1.5</c:v>
                </c:pt>
                <c:pt idx="8">
                  <c:v>1.25</c:v>
                </c:pt>
                <c:pt idx="9">
                  <c:v>3</c:v>
                </c:pt>
                <c:pt idx="10">
                  <c:v>1.5</c:v>
                </c:pt>
                <c:pt idx="11">
                  <c:v>1.75</c:v>
                </c:pt>
                <c:pt idx="12">
                  <c:v>1.25</c:v>
                </c:pt>
                <c:pt idx="13">
                  <c:v>2</c:v>
                </c:pt>
                <c:pt idx="14">
                  <c:v>3.25</c:v>
                </c:pt>
                <c:pt idx="15">
                  <c:v>6.25</c:v>
                </c:pt>
                <c:pt idx="16">
                  <c:v>3.5</c:v>
                </c:pt>
                <c:pt idx="17">
                  <c:v>1</c:v>
                </c:pt>
                <c:pt idx="18">
                  <c:v>1.25</c:v>
                </c:pt>
                <c:pt idx="19">
                  <c:v>3.25</c:v>
                </c:pt>
                <c:pt idx="20">
                  <c:v>4</c:v>
                </c:pt>
                <c:pt idx="21">
                  <c:v>7.25</c:v>
                </c:pt>
                <c:pt idx="22">
                  <c:v>1</c:v>
                </c:pt>
                <c:pt idx="23">
                  <c:v>1</c:v>
                </c:pt>
                <c:pt idx="24">
                  <c:v>1.25</c:v>
                </c:pt>
                <c:pt idx="25">
                  <c:v>2</c:v>
                </c:pt>
                <c:pt idx="26">
                  <c:v>3.75</c:v>
                </c:pt>
                <c:pt idx="27">
                  <c:v>3.5</c:v>
                </c:pt>
                <c:pt idx="28">
                  <c:v>1</c:v>
                </c:pt>
                <c:pt idx="29">
                  <c:v>0.75</c:v>
                </c:pt>
                <c:pt idx="30">
                  <c:v>4</c:v>
                </c:pt>
                <c:pt idx="31">
                  <c:v>1.75</c:v>
                </c:pt>
                <c:pt idx="32">
                  <c:v>7.5</c:v>
                </c:pt>
                <c:pt idx="33">
                  <c:v>3</c:v>
                </c:pt>
                <c:pt idx="34">
                  <c:v>1</c:v>
                </c:pt>
                <c:pt idx="35">
                  <c:v>3</c:v>
                </c:pt>
                <c:pt idx="36">
                  <c:v>2.5</c:v>
                </c:pt>
                <c:pt idx="37">
                  <c:v>2.25</c:v>
                </c:pt>
                <c:pt idx="38">
                  <c:v>2.5</c:v>
                </c:pt>
                <c:pt idx="39">
                  <c:v>1</c:v>
                </c:pt>
                <c:pt idx="40">
                  <c:v>3.25</c:v>
                </c:pt>
                <c:pt idx="41">
                  <c:v>2.25</c:v>
                </c:pt>
                <c:pt idx="42">
                  <c:v>7.75</c:v>
                </c:pt>
                <c:pt idx="43">
                  <c:v>2.75</c:v>
                </c:pt>
                <c:pt idx="44">
                  <c:v>0.75</c:v>
                </c:pt>
                <c:pt idx="45">
                  <c:v>0.5</c:v>
                </c:pt>
                <c:pt idx="46">
                  <c:v>3.75</c:v>
                </c:pt>
                <c:pt idx="47">
                  <c:v>2.75</c:v>
                </c:pt>
                <c:pt idx="48">
                  <c:v>7.25</c:v>
                </c:pt>
                <c:pt idx="49">
                  <c:v>3.5</c:v>
                </c:pt>
                <c:pt idx="50">
                  <c:v>2.25</c:v>
                </c:pt>
                <c:pt idx="51">
                  <c:v>0.75</c:v>
                </c:pt>
                <c:pt idx="52">
                  <c:v>2.5</c:v>
                </c:pt>
                <c:pt idx="53">
                  <c:v>3.75</c:v>
                </c:pt>
                <c:pt idx="54">
                  <c:v>3.25</c:v>
                </c:pt>
                <c:pt idx="55">
                  <c:v>2.5</c:v>
                </c:pt>
                <c:pt idx="56">
                  <c:v>0</c:v>
                </c:pt>
                <c:pt idx="57">
                  <c:v>0.5</c:v>
                </c:pt>
                <c:pt idx="58">
                  <c:v>1</c:v>
                </c:pt>
                <c:pt idx="59">
                  <c:v>1.75</c:v>
                </c:pt>
                <c:pt idx="60">
                  <c:v>6</c:v>
                </c:pt>
                <c:pt idx="61">
                  <c:v>3.5</c:v>
                </c:pt>
                <c:pt idx="62">
                  <c:v>2.25</c:v>
                </c:pt>
                <c:pt idx="63">
                  <c:v>0.75</c:v>
                </c:pt>
                <c:pt idx="64">
                  <c:v>1</c:v>
                </c:pt>
                <c:pt idx="65">
                  <c:v>0.75</c:v>
                </c:pt>
                <c:pt idx="66">
                  <c:v>2</c:v>
                </c:pt>
                <c:pt idx="67">
                  <c:v>4</c:v>
                </c:pt>
                <c:pt idx="68">
                  <c:v>3</c:v>
                </c:pt>
                <c:pt idx="69">
                  <c:v>1.75</c:v>
                </c:pt>
                <c:pt idx="70">
                  <c:v>3</c:v>
                </c:pt>
                <c:pt idx="71">
                  <c:v>2.75</c:v>
                </c:pt>
                <c:pt idx="72">
                  <c:v>0.25</c:v>
                </c:pt>
                <c:pt idx="73">
                  <c:v>3.5</c:v>
                </c:pt>
                <c:pt idx="74">
                  <c:v>2.75</c:v>
                </c:pt>
                <c:pt idx="75">
                  <c:v>2</c:v>
                </c:pt>
                <c:pt idx="76">
                  <c:v>3.5</c:v>
                </c:pt>
                <c:pt idx="77">
                  <c:v>3.75</c:v>
                </c:pt>
                <c:pt idx="78">
                  <c:v>4.25</c:v>
                </c:pt>
                <c:pt idx="79">
                  <c:v>3.75</c:v>
                </c:pt>
                <c:pt idx="80">
                  <c:v>2.75</c:v>
                </c:pt>
                <c:pt idx="81">
                  <c:v>2</c:v>
                </c:pt>
                <c:pt idx="82">
                  <c:v>4.75</c:v>
                </c:pt>
                <c:pt idx="83">
                  <c:v>2.75</c:v>
                </c:pt>
                <c:pt idx="84">
                  <c:v>4.25</c:v>
                </c:pt>
                <c:pt idx="85">
                  <c:v>3.5</c:v>
                </c:pt>
                <c:pt idx="86">
                  <c:v>2</c:v>
                </c:pt>
                <c:pt idx="87">
                  <c:v>0.75</c:v>
                </c:pt>
                <c:pt idx="88">
                  <c:v>2.25</c:v>
                </c:pt>
                <c:pt idx="89">
                  <c:v>2</c:v>
                </c:pt>
                <c:pt idx="90">
                  <c:v>3.75</c:v>
                </c:pt>
                <c:pt idx="91">
                  <c:v>1</c:v>
                </c:pt>
                <c:pt idx="92">
                  <c:v>1</c:v>
                </c:pt>
                <c:pt idx="93">
                  <c:v>0.5</c:v>
                </c:pt>
                <c:pt idx="94">
                  <c:v>0.5</c:v>
                </c:pt>
                <c:pt idx="95">
                  <c:v>3</c:v>
                </c:pt>
                <c:pt idx="96">
                  <c:v>4</c:v>
                </c:pt>
                <c:pt idx="97">
                  <c:v>1</c:v>
                </c:pt>
                <c:pt idx="98">
                  <c:v>8</c:v>
                </c:pt>
                <c:pt idx="99">
                  <c:v>3.5</c:v>
                </c:pt>
                <c:pt idx="100">
                  <c:v>0.75</c:v>
                </c:pt>
                <c:pt idx="101">
                  <c:v>3</c:v>
                </c:pt>
                <c:pt idx="102">
                  <c:v>4.5</c:v>
                </c:pt>
                <c:pt idx="103">
                  <c:v>3.5</c:v>
                </c:pt>
                <c:pt idx="104">
                  <c:v>5.25</c:v>
                </c:pt>
                <c:pt idx="105">
                  <c:v>1.25</c:v>
                </c:pt>
                <c:pt idx="106">
                  <c:v>1.25</c:v>
                </c:pt>
                <c:pt idx="107">
                  <c:v>3</c:v>
                </c:pt>
                <c:pt idx="108">
                  <c:v>2.5</c:v>
                </c:pt>
                <c:pt idx="109">
                  <c:v>6.75</c:v>
                </c:pt>
                <c:pt idx="110">
                  <c:v>2.25</c:v>
                </c:pt>
                <c:pt idx="111">
                  <c:v>1</c:v>
                </c:pt>
                <c:pt idx="112">
                  <c:v>2</c:v>
                </c:pt>
                <c:pt idx="113">
                  <c:v>1</c:v>
                </c:pt>
                <c:pt idx="114">
                  <c:v>3.5</c:v>
                </c:pt>
                <c:pt idx="115">
                  <c:v>1.25</c:v>
                </c:pt>
                <c:pt idx="116">
                  <c:v>1.5</c:v>
                </c:pt>
                <c:pt idx="117">
                  <c:v>1</c:v>
                </c:pt>
                <c:pt idx="118">
                  <c:v>1.5</c:v>
                </c:pt>
                <c:pt idx="119">
                  <c:v>4</c:v>
                </c:pt>
                <c:pt idx="120">
                  <c:v>4.25</c:v>
                </c:pt>
                <c:pt idx="121">
                  <c:v>3.5</c:v>
                </c:pt>
                <c:pt idx="122">
                  <c:v>1.75</c:v>
                </c:pt>
                <c:pt idx="123">
                  <c:v>1.75</c:v>
                </c:pt>
                <c:pt idx="124">
                  <c:v>1.75</c:v>
                </c:pt>
                <c:pt idx="125">
                  <c:v>3.5</c:v>
                </c:pt>
                <c:pt idx="126">
                  <c:v>3.5</c:v>
                </c:pt>
                <c:pt idx="127">
                  <c:v>3.25</c:v>
                </c:pt>
                <c:pt idx="128">
                  <c:v>1.75</c:v>
                </c:pt>
                <c:pt idx="129">
                  <c:v>7.75</c:v>
                </c:pt>
                <c:pt idx="130">
                  <c:v>0.75</c:v>
                </c:pt>
                <c:pt idx="131">
                  <c:v>2</c:v>
                </c:pt>
                <c:pt idx="132">
                  <c:v>1.75</c:v>
                </c:pt>
                <c:pt idx="133">
                  <c:v>5</c:v>
                </c:pt>
                <c:pt idx="134">
                  <c:v>6.75</c:v>
                </c:pt>
                <c:pt idx="135">
                  <c:v>2.25</c:v>
                </c:pt>
                <c:pt idx="136">
                  <c:v>2.25</c:v>
                </c:pt>
                <c:pt idx="137">
                  <c:v>2</c:v>
                </c:pt>
                <c:pt idx="138">
                  <c:v>1.75</c:v>
                </c:pt>
                <c:pt idx="139">
                  <c:v>2</c:v>
                </c:pt>
                <c:pt idx="140">
                  <c:v>4.25</c:v>
                </c:pt>
                <c:pt idx="141">
                  <c:v>2.25</c:v>
                </c:pt>
                <c:pt idx="142">
                  <c:v>1.5</c:v>
                </c:pt>
                <c:pt idx="143">
                  <c:v>2.5</c:v>
                </c:pt>
                <c:pt idx="144">
                  <c:v>2.25</c:v>
                </c:pt>
                <c:pt idx="145">
                  <c:v>3</c:v>
                </c:pt>
                <c:pt idx="146">
                  <c:v>1</c:v>
                </c:pt>
                <c:pt idx="147">
                  <c:v>1.75</c:v>
                </c:pt>
                <c:pt idx="148">
                  <c:v>2.75</c:v>
                </c:pt>
                <c:pt idx="149">
                  <c:v>2.25</c:v>
                </c:pt>
                <c:pt idx="150">
                  <c:v>5.75</c:v>
                </c:pt>
                <c:pt idx="151">
                  <c:v>3.5</c:v>
                </c:pt>
                <c:pt idx="152">
                  <c:v>0.75</c:v>
                </c:pt>
                <c:pt idx="153">
                  <c:v>0.5</c:v>
                </c:pt>
                <c:pt idx="154">
                  <c:v>3.5</c:v>
                </c:pt>
                <c:pt idx="155">
                  <c:v>2</c:v>
                </c:pt>
                <c:pt idx="156">
                  <c:v>0.5</c:v>
                </c:pt>
                <c:pt idx="157">
                  <c:v>1.25</c:v>
                </c:pt>
                <c:pt idx="158">
                  <c:v>1</c:v>
                </c:pt>
                <c:pt idx="159">
                  <c:v>2.75</c:v>
                </c:pt>
                <c:pt idx="160">
                  <c:v>1</c:v>
                </c:pt>
                <c:pt idx="161">
                  <c:v>1.75</c:v>
                </c:pt>
                <c:pt idx="162">
                  <c:v>4.5</c:v>
                </c:pt>
                <c:pt idx="163">
                  <c:v>2.25</c:v>
                </c:pt>
                <c:pt idx="164">
                  <c:v>1</c:v>
                </c:pt>
                <c:pt idx="165">
                  <c:v>2.25</c:v>
                </c:pt>
                <c:pt idx="166">
                  <c:v>1.5</c:v>
                </c:pt>
                <c:pt idx="167">
                  <c:v>1.75</c:v>
                </c:pt>
                <c:pt idx="168">
                  <c:v>5</c:v>
                </c:pt>
                <c:pt idx="169">
                  <c:v>1.75</c:v>
                </c:pt>
                <c:pt idx="170">
                  <c:v>1</c:v>
                </c:pt>
                <c:pt idx="171">
                  <c:v>1.25</c:v>
                </c:pt>
                <c:pt idx="172">
                  <c:v>0.25</c:v>
                </c:pt>
                <c:pt idx="173">
                  <c:v>0.25</c:v>
                </c:pt>
                <c:pt idx="174">
                  <c:v>0.5</c:v>
                </c:pt>
                <c:pt idx="175">
                  <c:v>1</c:v>
                </c:pt>
                <c:pt idx="176">
                  <c:v>2</c:v>
                </c:pt>
                <c:pt idx="177">
                  <c:v>1</c:v>
                </c:pt>
                <c:pt idx="178">
                  <c:v>4.25</c:v>
                </c:pt>
                <c:pt idx="179">
                  <c:v>2</c:v>
                </c:pt>
                <c:pt idx="180">
                  <c:v>1</c:v>
                </c:pt>
                <c:pt idx="181">
                  <c:v>1.25</c:v>
                </c:pt>
                <c:pt idx="182">
                  <c:v>0.5</c:v>
                </c:pt>
                <c:pt idx="183">
                  <c:v>3.5</c:v>
                </c:pt>
                <c:pt idx="184">
                  <c:v>1.5</c:v>
                </c:pt>
                <c:pt idx="185">
                  <c:v>2.25</c:v>
                </c:pt>
                <c:pt idx="186">
                  <c:v>1.25</c:v>
                </c:pt>
                <c:pt idx="187">
                  <c:v>1.75</c:v>
                </c:pt>
                <c:pt idx="188">
                  <c:v>5.5</c:v>
                </c:pt>
                <c:pt idx="189">
                  <c:v>2</c:v>
                </c:pt>
                <c:pt idx="190">
                  <c:v>3.25</c:v>
                </c:pt>
                <c:pt idx="191">
                  <c:v>2</c:v>
                </c:pt>
                <c:pt idx="192">
                  <c:v>1</c:v>
                </c:pt>
                <c:pt idx="193">
                  <c:v>3.5</c:v>
                </c:pt>
                <c:pt idx="194">
                  <c:v>5.25</c:v>
                </c:pt>
                <c:pt idx="195">
                  <c:v>2.25</c:v>
                </c:pt>
                <c:pt idx="196">
                  <c:v>1.5</c:v>
                </c:pt>
                <c:pt idx="197">
                  <c:v>1</c:v>
                </c:pt>
                <c:pt idx="198">
                  <c:v>2</c:v>
                </c:pt>
                <c:pt idx="199">
                  <c:v>3</c:v>
                </c:pt>
                <c:pt idx="200">
                  <c:v>0.5</c:v>
                </c:pt>
                <c:pt idx="201">
                  <c:v>0.25</c:v>
                </c:pt>
                <c:pt idx="202">
                  <c:v>0.75</c:v>
                </c:pt>
                <c:pt idx="203">
                  <c:v>3.75</c:v>
                </c:pt>
                <c:pt idx="204">
                  <c:v>3.5</c:v>
                </c:pt>
                <c:pt idx="205">
                  <c:v>1.75</c:v>
                </c:pt>
                <c:pt idx="206">
                  <c:v>1.5</c:v>
                </c:pt>
                <c:pt idx="207">
                  <c:v>0.75</c:v>
                </c:pt>
                <c:pt idx="208">
                  <c:v>2.75</c:v>
                </c:pt>
                <c:pt idx="209">
                  <c:v>2.25</c:v>
                </c:pt>
                <c:pt idx="210">
                  <c:v>0.75</c:v>
                </c:pt>
                <c:pt idx="211">
                  <c:v>3.5</c:v>
                </c:pt>
                <c:pt idx="212">
                  <c:v>1.25</c:v>
                </c:pt>
                <c:pt idx="213">
                  <c:v>3.25</c:v>
                </c:pt>
                <c:pt idx="214">
                  <c:v>3.75</c:v>
                </c:pt>
                <c:pt idx="215">
                  <c:v>2</c:v>
                </c:pt>
                <c:pt idx="216">
                  <c:v>2.25</c:v>
                </c:pt>
                <c:pt idx="217">
                  <c:v>3.75</c:v>
                </c:pt>
                <c:pt idx="218">
                  <c:v>1.75</c:v>
                </c:pt>
                <c:pt idx="219">
                  <c:v>1</c:v>
                </c:pt>
                <c:pt idx="220">
                  <c:v>3.25</c:v>
                </c:pt>
                <c:pt idx="221">
                  <c:v>2.75</c:v>
                </c:pt>
                <c:pt idx="222">
                  <c:v>0.75</c:v>
                </c:pt>
                <c:pt idx="223">
                  <c:v>1.5</c:v>
                </c:pt>
                <c:pt idx="224">
                  <c:v>4</c:v>
                </c:pt>
                <c:pt idx="225">
                  <c:v>1.75</c:v>
                </c:pt>
                <c:pt idx="226">
                  <c:v>3.5</c:v>
                </c:pt>
                <c:pt idx="227">
                  <c:v>2</c:v>
                </c:pt>
                <c:pt idx="228">
                  <c:v>1.75</c:v>
                </c:pt>
                <c:pt idx="229">
                  <c:v>0.5</c:v>
                </c:pt>
                <c:pt idx="230">
                  <c:v>1</c:v>
                </c:pt>
                <c:pt idx="231">
                  <c:v/>
                </c:pt>
                <c:pt idx="232">
                  <c:v/>
                </c:pt>
                <c:pt idx="233">
                  <c:v/>
                </c:pt>
                <c:pt idx="234">
                  <c:v>1</c:v>
                </c:pt>
                <c:pt idx="235">
                  <c:v>1.25</c:v>
                </c:pt>
                <c:pt idx="236">
                  <c:v>2</c:v>
                </c:pt>
                <c:pt idx="237">
                  <c:v>3.5</c:v>
                </c:pt>
                <c:pt idx="238">
                  <c:v>4.5</c:v>
                </c:pt>
                <c:pt idx="239">
                  <c:v>2.75</c:v>
                </c:pt>
                <c:pt idx="240">
                  <c:v>1.75</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numCache>
            </c:numRef>
          </c:yVal>
          <c:smooth val="0"/>
        </c:ser>
        <c:axId val="5920450"/>
        <c:axId val="24045757"/>
      </c:scatterChart>
      <c:valAx>
        <c:axId val="5920450"/>
        <c:scaling>
          <c:orientation val="minMax"/>
          <c:min val="43285"/>
        </c:scaling>
        <c:delete val="0"/>
        <c:axPos val="b"/>
        <c:majorGridlines>
          <c:spPr>
            <a:ln w="9360">
              <a:solidFill>
                <a:srgbClr val="d9d9d9"/>
              </a:solidFill>
              <a:round/>
            </a:ln>
          </c:spPr>
        </c:majorGridlines>
        <c:numFmt formatCode="M/D;@"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24045757"/>
        <c:crosses val="autoZero"/>
        <c:crossBetween val="midCat"/>
      </c:valAx>
      <c:valAx>
        <c:axId val="24045757"/>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920450"/>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Class vs. Date</a:t>
            </a:r>
          </a:p>
        </c:rich>
      </c:tx>
      <c:overlay val="0"/>
      <c:spPr>
        <a:noFill/>
        <a:ln>
          <a:noFill/>
        </a:ln>
      </c:spPr>
    </c:title>
    <c:autoTitleDeleted val="0"/>
    <c:plotArea>
      <c:scatterChart>
        <c:scatterStyle val="line"/>
        <c:varyColors val="0"/>
        <c:ser>
          <c:idx val="0"/>
          <c:order val="0"/>
          <c:tx>
            <c:strRef>
              <c:f>Data!$Q$1</c:f>
              <c:strCache>
                <c:ptCount val="1"/>
                <c:pt idx="0">
                  <c:v>Class (int)</c:v>
                </c:pt>
              </c:strCache>
            </c:strRef>
          </c:tx>
          <c:spPr>
            <a:solidFill>
              <a:srgbClr val="4472c4"/>
            </a:solidFill>
            <a:ln w="19080">
              <a:solidFill>
                <a:srgbClr val="4472c4"/>
              </a:solidFill>
              <a:round/>
            </a:ln>
          </c:spPr>
          <c:marker>
            <c:symbol val="none"/>
          </c:marker>
          <c:dLbls>
            <c:numFmt formatCode="General" sourceLinked="1"/>
            <c:dLblPos val="r"/>
            <c:showLegendKey val="0"/>
            <c:showVal val="0"/>
            <c:showCatName val="0"/>
            <c:showSerName val="0"/>
            <c:showPercent val="0"/>
            <c:showLeaderLines val="0"/>
          </c:dLbls>
          <c:xVal>
            <c:numRef>
              <c:f>Data!$C$2:$C$361</c:f>
              <c:numCache>
                <c:formatCode>General</c:formatCode>
                <c:ptCount val="360"/>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pt idx="193">
                  <c:v>43537</c:v>
                </c:pt>
                <c:pt idx="194">
                  <c:v>43538</c:v>
                </c:pt>
                <c:pt idx="195">
                  <c:v>43539</c:v>
                </c:pt>
                <c:pt idx="196">
                  <c:v>43542</c:v>
                </c:pt>
                <c:pt idx="197">
                  <c:v>43543</c:v>
                </c:pt>
                <c:pt idx="198">
                  <c:v>43544</c:v>
                </c:pt>
                <c:pt idx="199">
                  <c:v>43545</c:v>
                </c:pt>
                <c:pt idx="200">
                  <c:v>43549</c:v>
                </c:pt>
                <c:pt idx="201">
                  <c:v>43550</c:v>
                </c:pt>
                <c:pt idx="202">
                  <c:v>43552</c:v>
                </c:pt>
                <c:pt idx="203">
                  <c:v>43553</c:v>
                </c:pt>
                <c:pt idx="204">
                  <c:v>43554</c:v>
                </c:pt>
                <c:pt idx="205">
                  <c:v>43555</c:v>
                </c:pt>
                <c:pt idx="206">
                  <c:v>43556</c:v>
                </c:pt>
                <c:pt idx="207">
                  <c:v>43557</c:v>
                </c:pt>
                <c:pt idx="208">
                  <c:v>43558</c:v>
                </c:pt>
                <c:pt idx="209">
                  <c:v>43559</c:v>
                </c:pt>
                <c:pt idx="210">
                  <c:v>43560</c:v>
                </c:pt>
                <c:pt idx="211">
                  <c:v>43562</c:v>
                </c:pt>
                <c:pt idx="212">
                  <c:v>43564</c:v>
                </c:pt>
                <c:pt idx="213">
                  <c:v>43565</c:v>
                </c:pt>
                <c:pt idx="214">
                  <c:v>43566</c:v>
                </c:pt>
                <c:pt idx="215">
                  <c:v>43567</c:v>
                </c:pt>
                <c:pt idx="216">
                  <c:v>43571</c:v>
                </c:pt>
                <c:pt idx="217">
                  <c:v>43572</c:v>
                </c:pt>
                <c:pt idx="218">
                  <c:v>43573</c:v>
                </c:pt>
                <c:pt idx="219">
                  <c:v>43574</c:v>
                </c:pt>
                <c:pt idx="220">
                  <c:v>43575</c:v>
                </c:pt>
                <c:pt idx="221">
                  <c:v>43576</c:v>
                </c:pt>
                <c:pt idx="222">
                  <c:v>43577</c:v>
                </c:pt>
                <c:pt idx="223">
                  <c:v>43578</c:v>
                </c:pt>
                <c:pt idx="224">
                  <c:v>43580</c:v>
                </c:pt>
                <c:pt idx="225">
                  <c:v>43581</c:v>
                </c:pt>
                <c:pt idx="226">
                  <c:v>43582</c:v>
                </c:pt>
                <c:pt idx="227">
                  <c:v>43584</c:v>
                </c:pt>
                <c:pt idx="228">
                  <c:v>43585</c:v>
                </c:pt>
                <c:pt idx="229">
                  <c:v>43586</c:v>
                </c:pt>
                <c:pt idx="230">
                  <c:v>43587</c:v>
                </c:pt>
                <c:pt idx="231">
                  <c:v>43588</c:v>
                </c:pt>
                <c:pt idx="232">
                  <c:v>43589</c:v>
                </c:pt>
                <c:pt idx="233">
                  <c:v>43590</c:v>
                </c:pt>
                <c:pt idx="234">
                  <c:v>43592</c:v>
                </c:pt>
                <c:pt idx="235">
                  <c:v>43594</c:v>
                </c:pt>
                <c:pt idx="236">
                  <c:v>43595</c:v>
                </c:pt>
                <c:pt idx="237">
                  <c:v>43600</c:v>
                </c:pt>
                <c:pt idx="238">
                  <c:v>43601</c:v>
                </c:pt>
                <c:pt idx="239">
                  <c:v>43602</c:v>
                </c:pt>
                <c:pt idx="240">
                  <c:v>43603</c:v>
                </c:pt>
                <c:pt idx="241">
                  <c:v>1</c:v>
                </c:pt>
                <c:pt idx="242">
                  <c:v>2</c:v>
                </c:pt>
                <c:pt idx="243">
                  <c:v>3</c:v>
                </c:pt>
                <c:pt idx="244">
                  <c:v>4</c:v>
                </c:pt>
                <c:pt idx="245">
                  <c:v>5</c:v>
                </c:pt>
                <c:pt idx="246">
                  <c:v>6</c:v>
                </c:pt>
                <c:pt idx="247">
                  <c:v>7</c:v>
                </c:pt>
                <c:pt idx="248">
                  <c:v>8</c:v>
                </c:pt>
                <c:pt idx="249">
                  <c:v>9</c:v>
                </c:pt>
                <c:pt idx="250">
                  <c:v>10</c:v>
                </c:pt>
                <c:pt idx="251">
                  <c:v>11</c:v>
                </c:pt>
                <c:pt idx="252">
                  <c:v>12</c:v>
                </c:pt>
                <c:pt idx="253">
                  <c:v>13</c:v>
                </c:pt>
                <c:pt idx="254">
                  <c:v>14</c:v>
                </c:pt>
                <c:pt idx="255">
                  <c:v>15</c:v>
                </c:pt>
                <c:pt idx="256">
                  <c:v>16</c:v>
                </c:pt>
                <c:pt idx="257">
                  <c:v>17</c:v>
                </c:pt>
                <c:pt idx="258">
                  <c:v>18</c:v>
                </c:pt>
                <c:pt idx="259">
                  <c:v>19</c:v>
                </c:pt>
                <c:pt idx="260">
                  <c:v>20</c:v>
                </c:pt>
                <c:pt idx="261">
                  <c:v>21</c:v>
                </c:pt>
                <c:pt idx="262">
                  <c:v>22</c:v>
                </c:pt>
                <c:pt idx="263">
                  <c:v>23</c:v>
                </c:pt>
                <c:pt idx="264">
                  <c:v>24</c:v>
                </c:pt>
                <c:pt idx="265">
                  <c:v>25</c:v>
                </c:pt>
                <c:pt idx="266">
                  <c:v>26</c:v>
                </c:pt>
                <c:pt idx="267">
                  <c:v>27</c:v>
                </c:pt>
                <c:pt idx="268">
                  <c:v>28</c:v>
                </c:pt>
                <c:pt idx="269">
                  <c:v>29</c:v>
                </c:pt>
                <c:pt idx="270">
                  <c:v>30</c:v>
                </c:pt>
                <c:pt idx="271">
                  <c:v>31</c:v>
                </c:pt>
                <c:pt idx="272">
                  <c:v>32</c:v>
                </c:pt>
                <c:pt idx="273">
                  <c:v>33</c:v>
                </c:pt>
                <c:pt idx="274">
                  <c:v>34</c:v>
                </c:pt>
                <c:pt idx="275">
                  <c:v>35</c:v>
                </c:pt>
                <c:pt idx="276">
                  <c:v>36</c:v>
                </c:pt>
                <c:pt idx="277">
                  <c:v>37</c:v>
                </c:pt>
                <c:pt idx="278">
                  <c:v>38</c:v>
                </c:pt>
                <c:pt idx="279">
                  <c:v>39</c:v>
                </c:pt>
                <c:pt idx="280">
                  <c:v>40</c:v>
                </c:pt>
                <c:pt idx="281">
                  <c:v>41</c:v>
                </c:pt>
                <c:pt idx="282">
                  <c:v>42</c:v>
                </c:pt>
                <c:pt idx="283">
                  <c:v>43</c:v>
                </c:pt>
                <c:pt idx="284">
                  <c:v>44</c:v>
                </c:pt>
                <c:pt idx="285">
                  <c:v>45</c:v>
                </c:pt>
                <c:pt idx="286">
                  <c:v>46</c:v>
                </c:pt>
                <c:pt idx="287">
                  <c:v>47</c:v>
                </c:pt>
                <c:pt idx="288">
                  <c:v>48</c:v>
                </c:pt>
                <c:pt idx="289">
                  <c:v>49</c:v>
                </c:pt>
                <c:pt idx="290">
                  <c:v>50</c:v>
                </c:pt>
                <c:pt idx="291">
                  <c:v>51</c:v>
                </c:pt>
                <c:pt idx="292">
                  <c:v>52</c:v>
                </c:pt>
                <c:pt idx="293">
                  <c:v>53</c:v>
                </c:pt>
                <c:pt idx="294">
                  <c:v>54</c:v>
                </c:pt>
                <c:pt idx="295">
                  <c:v>55</c:v>
                </c:pt>
                <c:pt idx="296">
                  <c:v>56</c:v>
                </c:pt>
                <c:pt idx="297">
                  <c:v>57</c:v>
                </c:pt>
                <c:pt idx="298">
                  <c:v>58</c:v>
                </c:pt>
                <c:pt idx="299">
                  <c:v>59</c:v>
                </c:pt>
                <c:pt idx="300">
                  <c:v>60</c:v>
                </c:pt>
                <c:pt idx="301">
                  <c:v>61</c:v>
                </c:pt>
                <c:pt idx="302">
                  <c:v>62</c:v>
                </c:pt>
                <c:pt idx="303">
                  <c:v>63</c:v>
                </c:pt>
                <c:pt idx="304">
                  <c:v>64</c:v>
                </c:pt>
                <c:pt idx="305">
                  <c:v>65</c:v>
                </c:pt>
                <c:pt idx="306">
                  <c:v>66</c:v>
                </c:pt>
                <c:pt idx="307">
                  <c:v>67</c:v>
                </c:pt>
                <c:pt idx="308">
                  <c:v>68</c:v>
                </c:pt>
                <c:pt idx="309">
                  <c:v>69</c:v>
                </c:pt>
                <c:pt idx="310">
                  <c:v>70</c:v>
                </c:pt>
                <c:pt idx="311">
                  <c:v>71</c:v>
                </c:pt>
                <c:pt idx="312">
                  <c:v>72</c:v>
                </c:pt>
                <c:pt idx="313">
                  <c:v>73</c:v>
                </c:pt>
                <c:pt idx="314">
                  <c:v>74</c:v>
                </c:pt>
                <c:pt idx="315">
                  <c:v>75</c:v>
                </c:pt>
                <c:pt idx="316">
                  <c:v>76</c:v>
                </c:pt>
                <c:pt idx="317">
                  <c:v>77</c:v>
                </c:pt>
                <c:pt idx="318">
                  <c:v>78</c:v>
                </c:pt>
                <c:pt idx="319">
                  <c:v>79</c:v>
                </c:pt>
                <c:pt idx="320">
                  <c:v>80</c:v>
                </c:pt>
                <c:pt idx="321">
                  <c:v>81</c:v>
                </c:pt>
                <c:pt idx="322">
                  <c:v>82</c:v>
                </c:pt>
                <c:pt idx="323">
                  <c:v>83</c:v>
                </c:pt>
                <c:pt idx="324">
                  <c:v>84</c:v>
                </c:pt>
                <c:pt idx="325">
                  <c:v>85</c:v>
                </c:pt>
                <c:pt idx="326">
                  <c:v>86</c:v>
                </c:pt>
                <c:pt idx="327">
                  <c:v>87</c:v>
                </c:pt>
                <c:pt idx="328">
                  <c:v>88</c:v>
                </c:pt>
                <c:pt idx="329">
                  <c:v>89</c:v>
                </c:pt>
                <c:pt idx="330">
                  <c:v>90</c:v>
                </c:pt>
                <c:pt idx="331">
                  <c:v>91</c:v>
                </c:pt>
                <c:pt idx="332">
                  <c:v>92</c:v>
                </c:pt>
                <c:pt idx="333">
                  <c:v>93</c:v>
                </c:pt>
                <c:pt idx="334">
                  <c:v>94</c:v>
                </c:pt>
                <c:pt idx="335">
                  <c:v>95</c:v>
                </c:pt>
                <c:pt idx="336">
                  <c:v>96</c:v>
                </c:pt>
                <c:pt idx="337">
                  <c:v>97</c:v>
                </c:pt>
                <c:pt idx="338">
                  <c:v>98</c:v>
                </c:pt>
                <c:pt idx="339">
                  <c:v>99</c:v>
                </c:pt>
                <c:pt idx="340">
                  <c:v>100</c:v>
                </c:pt>
                <c:pt idx="341">
                  <c:v>101</c:v>
                </c:pt>
                <c:pt idx="342">
                  <c:v>102</c:v>
                </c:pt>
                <c:pt idx="343">
                  <c:v>103</c:v>
                </c:pt>
                <c:pt idx="344">
                  <c:v>104</c:v>
                </c:pt>
                <c:pt idx="345">
                  <c:v>105</c:v>
                </c:pt>
                <c:pt idx="346">
                  <c:v>106</c:v>
                </c:pt>
                <c:pt idx="347">
                  <c:v>107</c:v>
                </c:pt>
                <c:pt idx="348">
                  <c:v>108</c:v>
                </c:pt>
                <c:pt idx="349">
                  <c:v>109</c:v>
                </c:pt>
                <c:pt idx="350">
                  <c:v>110</c:v>
                </c:pt>
                <c:pt idx="351">
                  <c:v>111</c:v>
                </c:pt>
                <c:pt idx="352">
                  <c:v>112</c:v>
                </c:pt>
                <c:pt idx="353">
                  <c:v>113</c:v>
                </c:pt>
                <c:pt idx="354">
                  <c:v>114</c:v>
                </c:pt>
                <c:pt idx="355">
                  <c:v>115</c:v>
                </c:pt>
                <c:pt idx="356">
                  <c:v>116</c:v>
                </c:pt>
                <c:pt idx="357">
                  <c:v>117</c:v>
                </c:pt>
                <c:pt idx="358">
                  <c:v>118</c:v>
                </c:pt>
                <c:pt idx="359">
                  <c:v>119</c:v>
                </c:pt>
              </c:numCache>
            </c:numRef>
          </c:xVal>
          <c:yVal>
            <c:numRef>
              <c:f>Data!$Q$2:$Q$361</c:f>
              <c:numCache>
                <c:formatCode>General</c:formatCode>
                <c:ptCount val="360"/>
                <c:pt idx="0">
                  <c:v>0</c:v>
                </c:pt>
                <c:pt idx="1">
                  <c:v>0</c:v>
                </c:pt>
                <c:pt idx="2">
                  <c:v>0</c:v>
                </c:pt>
                <c:pt idx="3">
                  <c:v>1</c:v>
                </c:pt>
                <c:pt idx="4">
                  <c:v>1</c:v>
                </c:pt>
                <c:pt idx="5">
                  <c:v>1</c:v>
                </c:pt>
                <c:pt idx="6">
                  <c:v>1</c:v>
                </c:pt>
                <c:pt idx="7">
                  <c:v>1</c:v>
                </c:pt>
                <c:pt idx="8">
                  <c:v>1</c:v>
                </c:pt>
                <c:pt idx="9">
                  <c:v>2</c:v>
                </c:pt>
                <c:pt idx="10">
                  <c:v>2</c:v>
                </c:pt>
                <c:pt idx="11">
                  <c:v>2</c:v>
                </c:pt>
                <c:pt idx="12">
                  <c:v>2</c:v>
                </c:pt>
                <c:pt idx="13">
                  <c:v>2.5</c:v>
                </c:pt>
                <c:pt idx="14">
                  <c:v>2.5</c:v>
                </c:pt>
                <c:pt idx="15">
                  <c:v>2.5</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4</c:v>
                </c:pt>
                <c:pt idx="32">
                  <c:v>4</c:v>
                </c:pt>
                <c:pt idx="33">
                  <c:v>4</c:v>
                </c:pt>
                <c:pt idx="34">
                  <c:v>4</c:v>
                </c:pt>
                <c:pt idx="35">
                  <c:v>4</c:v>
                </c:pt>
                <c:pt idx="36">
                  <c:v>4</c:v>
                </c:pt>
                <c:pt idx="37">
                  <c:v>4</c:v>
                </c:pt>
                <c:pt idx="38">
                  <c:v>4</c:v>
                </c:pt>
                <c:pt idx="39">
                  <c:v>4</c:v>
                </c:pt>
                <c:pt idx="40">
                  <c:v>4</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6</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9</c:v>
                </c:pt>
                <c:pt idx="182">
                  <c:v>9</c:v>
                </c:pt>
                <c:pt idx="183">
                  <c:v>9</c:v>
                </c:pt>
                <c:pt idx="184">
                  <c:v>9</c:v>
                </c:pt>
                <c:pt idx="185">
                  <c:v>9</c:v>
                </c:pt>
                <c:pt idx="186">
                  <c:v>9</c:v>
                </c:pt>
                <c:pt idx="187">
                  <c:v>9</c:v>
                </c:pt>
                <c:pt idx="188">
                  <c:v>9</c:v>
                </c:pt>
                <c:pt idx="189">
                  <c:v>9</c:v>
                </c:pt>
                <c:pt idx="190">
                  <c:v>9</c:v>
                </c:pt>
                <c:pt idx="191">
                  <c:v>9</c:v>
                </c:pt>
                <c:pt idx="192">
                  <c:v>9</c:v>
                </c:pt>
                <c:pt idx="193">
                  <c:v>9</c:v>
                </c:pt>
                <c:pt idx="194">
                  <c:v>9</c:v>
                </c:pt>
                <c:pt idx="195">
                  <c:v>9</c:v>
                </c:pt>
                <c:pt idx="196">
                  <c:v>9</c:v>
                </c:pt>
                <c:pt idx="197">
                  <c:v>9</c:v>
                </c:pt>
                <c:pt idx="198">
                  <c:v>9</c:v>
                </c:pt>
                <c:pt idx="199">
                  <c:v>9</c:v>
                </c:pt>
                <c:pt idx="200">
                  <c:v>9</c:v>
                </c:pt>
                <c:pt idx="201">
                  <c:v>9</c:v>
                </c:pt>
                <c:pt idx="202">
                  <c:v>9</c:v>
                </c:pt>
                <c:pt idx="203">
                  <c:v>9</c:v>
                </c:pt>
                <c:pt idx="204">
                  <c:v>9</c:v>
                </c:pt>
                <c:pt idx="205">
                  <c:v>9</c:v>
                </c:pt>
                <c:pt idx="206">
                  <c:v>9</c:v>
                </c:pt>
                <c:pt idx="207">
                  <c:v>9</c:v>
                </c:pt>
                <c:pt idx="208">
                  <c:v>9</c:v>
                </c:pt>
                <c:pt idx="209">
                  <c:v>9</c:v>
                </c:pt>
                <c:pt idx="210">
                  <c:v>9</c:v>
                </c:pt>
                <c:pt idx="211">
                  <c:v>9</c:v>
                </c:pt>
                <c:pt idx="212">
                  <c:v>9</c:v>
                </c:pt>
                <c:pt idx="213">
                  <c:v>9</c:v>
                </c:pt>
                <c:pt idx="214">
                  <c:v>9</c:v>
                </c:pt>
                <c:pt idx="215">
                  <c:v>9</c:v>
                </c:pt>
                <c:pt idx="216">
                  <c:v>9</c:v>
                </c:pt>
                <c:pt idx="217">
                  <c:v>9</c:v>
                </c:pt>
                <c:pt idx="218">
                  <c:v>9</c:v>
                </c:pt>
                <c:pt idx="219">
                  <c:v>9</c:v>
                </c:pt>
                <c:pt idx="220">
                  <c:v>9</c:v>
                </c:pt>
                <c:pt idx="221">
                  <c:v>9</c:v>
                </c:pt>
                <c:pt idx="222">
                  <c:v>9</c:v>
                </c:pt>
                <c:pt idx="223">
                  <c:v>9</c:v>
                </c:pt>
                <c:pt idx="224">
                  <c:v>9</c:v>
                </c:pt>
                <c:pt idx="225">
                  <c:v>9</c:v>
                </c:pt>
                <c:pt idx="226">
                  <c:v>9</c:v>
                </c:pt>
                <c:pt idx="227">
                  <c:v>9</c:v>
                </c:pt>
                <c:pt idx="228">
                  <c:v>9</c:v>
                </c:pt>
                <c:pt idx="229">
                  <c:v>9</c:v>
                </c:pt>
                <c:pt idx="230">
                  <c:v>9</c:v>
                </c:pt>
                <c:pt idx="231">
                  <c:v>9</c:v>
                </c:pt>
                <c:pt idx="232">
                  <c:v>9</c:v>
                </c:pt>
                <c:pt idx="233">
                  <c:v>9</c:v>
                </c:pt>
                <c:pt idx="234">
                  <c:v>9</c:v>
                </c:pt>
                <c:pt idx="235">
                  <c:v>9</c:v>
                </c:pt>
                <c:pt idx="236">
                  <c:v>9</c:v>
                </c:pt>
                <c:pt idx="237">
                  <c:v>9</c:v>
                </c:pt>
                <c:pt idx="238">
                  <c:v>9</c:v>
                </c:pt>
                <c:pt idx="239">
                  <c:v>9</c:v>
                </c:pt>
                <c:pt idx="240">
                  <c:v>9</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numCache>
            </c:numRef>
          </c:yVal>
          <c:smooth val="0"/>
        </c:ser>
        <c:axId val="29292748"/>
        <c:axId val="24693551"/>
      </c:scatterChart>
      <c:valAx>
        <c:axId val="29292748"/>
        <c:scaling>
          <c:orientation val="minMax"/>
          <c:min val="43285"/>
        </c:scaling>
        <c:delete val="0"/>
        <c:axPos val="b"/>
        <c:majorGridlines>
          <c:spPr>
            <a:ln w="9360">
              <a:solidFill>
                <a:srgbClr val="d9d9d9"/>
              </a:solidFill>
              <a:round/>
            </a:ln>
          </c:spPr>
        </c:majorGridlines>
        <c:numFmt formatCode="M/D;@"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24693551"/>
        <c:crosses val="autoZero"/>
        <c:crossBetween val="midCat"/>
      </c:valAx>
      <c:valAx>
        <c:axId val="2469355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29292748"/>
        <c:crosses val="autoZero"/>
        <c:crossBetween val="midCat"/>
        <c:majorUnit val="1"/>
      </c:valAx>
      <c:spPr>
        <a:noFill/>
        <a:ln>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Time Spent in Each Class</a:t>
            </a:r>
          </a:p>
        </c:rich>
      </c:tx>
      <c:overlay val="0"/>
      <c:spPr>
        <a:noFill/>
        <a:ln>
          <a:noFill/>
        </a:ln>
      </c:spPr>
    </c:title>
    <c:autoTitleDeleted val="0"/>
    <c:plotArea>
      <c:barChart>
        <c:barDir val="col"/>
        <c:grouping val="clustered"/>
        <c:varyColors val="0"/>
        <c:ser>
          <c:idx val="0"/>
          <c:order val="0"/>
          <c:spPr>
            <a:solidFill>
              <a:srgbClr val="4472c4"/>
            </a:solidFill>
            <a:ln>
              <a:noFill/>
            </a:ln>
          </c:spPr>
          <c:invertIfNegative val="0"/>
          <c:dLbls>
            <c:numFmt formatCode="0.00" sourceLinked="1"/>
            <c:dLblPos val="outEnd"/>
            <c:showLegendKey val="0"/>
            <c:showVal val="1"/>
            <c:showCatName val="0"/>
            <c:showSerName val="0"/>
            <c:showPercent val="0"/>
            <c:showLeaderLines val="0"/>
          </c:dLbls>
          <c:cat>
            <c:strRef>
              <c:f>Data!$V$11:$V$19</c:f>
              <c:strCache>
                <c:ptCount val="9"/>
                <c:pt idx="0">
                  <c:v>Pre Alpha</c:v>
                </c:pt>
                <c:pt idx="1">
                  <c:v>Alpha</c:v>
                </c:pt>
                <c:pt idx="2">
                  <c:v>Beta</c:v>
                </c:pt>
                <c:pt idx="3">
                  <c:v>Gamma</c:v>
                </c:pt>
                <c:pt idx="4">
                  <c:v>Delta</c:v>
                </c:pt>
                <c:pt idx="5">
                  <c:v>FS1 / FS2</c:v>
                </c:pt>
                <c:pt idx="6">
                  <c:v>FS3</c:v>
                </c:pt>
                <c:pt idx="7">
                  <c:v>FS4</c:v>
                </c:pt>
                <c:pt idx="8">
                  <c:v>FS5</c:v>
                </c:pt>
              </c:strCache>
            </c:strRef>
          </c:cat>
          <c:val>
            <c:numRef>
              <c:f>Data!$W$11:$W$19</c:f>
              <c:numCache>
                <c:formatCode>General</c:formatCode>
                <c:ptCount val="9"/>
                <c:pt idx="0">
                  <c:v>7.75</c:v>
                </c:pt>
                <c:pt idx="1">
                  <c:v>11.5</c:v>
                </c:pt>
                <c:pt idx="2">
                  <c:v>19</c:v>
                </c:pt>
                <c:pt idx="3">
                  <c:v>38.5</c:v>
                </c:pt>
                <c:pt idx="4">
                  <c:v>27.75</c:v>
                </c:pt>
                <c:pt idx="5">
                  <c:v>137.75</c:v>
                </c:pt>
                <c:pt idx="6">
                  <c:v>61</c:v>
                </c:pt>
                <c:pt idx="7">
                  <c:v>150.75</c:v>
                </c:pt>
                <c:pt idx="8">
                  <c:v>124.75</c:v>
                </c:pt>
              </c:numCache>
            </c:numRef>
          </c:val>
        </c:ser>
        <c:gapWidth val="150"/>
        <c:overlap val="-25"/>
        <c:axId val="74322064"/>
        <c:axId val="71250170"/>
      </c:barChart>
      <c:catAx>
        <c:axId val="7432206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1250170"/>
        <c:crosses val="autoZero"/>
        <c:auto val="1"/>
        <c:lblAlgn val="ctr"/>
        <c:lblOffset val="100"/>
      </c:catAx>
      <c:valAx>
        <c:axId val="71250170"/>
        <c:scaling>
          <c:orientation val="minMax"/>
        </c:scaling>
        <c:delete val="1"/>
        <c:axPos val="l"/>
        <c:numFmt formatCode="0.00"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4322064"/>
        <c:crosses val="autoZero"/>
      </c:valAx>
      <c:spPr>
        <a:noFill/>
        <a:ln>
          <a:noFill/>
        </a:ln>
      </c:spPr>
    </c:plotArea>
    <c:legend>
      <c:legendPos val="t"/>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Skating Days Spent in Each Class</a:t>
            </a:r>
          </a:p>
        </c:rich>
      </c:tx>
      <c:overlay val="0"/>
      <c:spPr>
        <a:noFill/>
        <a:ln>
          <a:noFill/>
        </a:ln>
      </c:spPr>
    </c:title>
    <c:autoTitleDeleted val="0"/>
    <c:plotArea>
      <c:barChart>
        <c:barDir val="col"/>
        <c:grouping val="clustered"/>
        <c:varyColors val="0"/>
        <c:ser>
          <c:idx val="0"/>
          <c:order val="0"/>
          <c:spPr>
            <a:solidFill>
              <a:srgbClr val="4472c4"/>
            </a:solidFill>
            <a:ln>
              <a:noFill/>
            </a:ln>
          </c:spPr>
          <c:invertIfNegative val="0"/>
          <c:dLbls>
            <c:numFmt formatCode="General" sourceLinked="1"/>
            <c:dLblPos val="outEnd"/>
            <c:showLegendKey val="0"/>
            <c:showVal val="1"/>
            <c:showCatName val="0"/>
            <c:showSerName val="0"/>
            <c:showPercent val="0"/>
            <c:showLeaderLines val="0"/>
          </c:dLbls>
          <c:cat>
            <c:strRef>
              <c:f>Data!$V$11:$V$19</c:f>
              <c:strCache>
                <c:ptCount val="9"/>
                <c:pt idx="0">
                  <c:v>Pre Alpha</c:v>
                </c:pt>
                <c:pt idx="1">
                  <c:v>Alpha</c:v>
                </c:pt>
                <c:pt idx="2">
                  <c:v>Beta</c:v>
                </c:pt>
                <c:pt idx="3">
                  <c:v>Gamma</c:v>
                </c:pt>
                <c:pt idx="4">
                  <c:v>Delta</c:v>
                </c:pt>
                <c:pt idx="5">
                  <c:v>FS1 / FS2</c:v>
                </c:pt>
                <c:pt idx="6">
                  <c:v>FS3</c:v>
                </c:pt>
                <c:pt idx="7">
                  <c:v>FS4</c:v>
                </c:pt>
                <c:pt idx="8">
                  <c:v>FS5</c:v>
                </c:pt>
              </c:strCache>
            </c:strRef>
          </c:cat>
          <c:val>
            <c:numRef>
              <c:f>Data!$X$11:$X$19</c:f>
              <c:numCache>
                <c:formatCode>General</c:formatCode>
                <c:ptCount val="9"/>
                <c:pt idx="0">
                  <c:v>3</c:v>
                </c:pt>
                <c:pt idx="1">
                  <c:v>6</c:v>
                </c:pt>
                <c:pt idx="2">
                  <c:v>7</c:v>
                </c:pt>
                <c:pt idx="3">
                  <c:v>15</c:v>
                </c:pt>
                <c:pt idx="4">
                  <c:v>10</c:v>
                </c:pt>
                <c:pt idx="5">
                  <c:v>53</c:v>
                </c:pt>
                <c:pt idx="6">
                  <c:v>20</c:v>
                </c:pt>
                <c:pt idx="7">
                  <c:v>66</c:v>
                </c:pt>
                <c:pt idx="8">
                  <c:v>60</c:v>
                </c:pt>
              </c:numCache>
            </c:numRef>
          </c:val>
        </c:ser>
        <c:gapWidth val="150"/>
        <c:overlap val="-25"/>
        <c:axId val="21868390"/>
        <c:axId val="5837490"/>
      </c:barChart>
      <c:catAx>
        <c:axId val="2186839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837490"/>
        <c:crosses val="autoZero"/>
        <c:auto val="1"/>
        <c:lblAlgn val="ctr"/>
        <c:lblOffset val="100"/>
      </c:catAx>
      <c:valAx>
        <c:axId val="5837490"/>
        <c:scaling>
          <c:orientation val="minMax"/>
        </c:scaling>
        <c:delete val="1"/>
        <c:axPos val="l"/>
        <c:numFmt formatCode="General" sourceLinked="0"/>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21868390"/>
        <c:crosses val="autoZero"/>
      </c:valAx>
      <c:spPr>
        <a:noFill/>
        <a:ln>
          <a:noFill/>
        </a:ln>
      </c:spPr>
    </c:plotArea>
    <c:legend>
      <c:legendPos val="t"/>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Total Time Spent vs. Date</a:t>
            </a:r>
          </a:p>
        </c:rich>
      </c:tx>
      <c:overlay val="0"/>
      <c:spPr>
        <a:noFill/>
        <a:ln>
          <a:noFill/>
        </a:ln>
      </c:spPr>
    </c:title>
    <c:autoTitleDeleted val="0"/>
    <c:plotArea>
      <c:scatterChart>
        <c:scatterStyle val="line"/>
        <c:varyColors val="0"/>
        <c:ser>
          <c:idx val="0"/>
          <c:order val="0"/>
          <c:tx>
            <c:strRef>
              <c:f>Data!$T$1</c:f>
              <c:strCache>
                <c:ptCount val="1"/>
                <c:pt idx="0">
                  <c:v>Running Time</c:v>
                </c:pt>
              </c:strCache>
            </c:strRef>
          </c:tx>
          <c:spPr>
            <a:solidFill>
              <a:srgbClr val="4472c4"/>
            </a:solidFill>
            <a:ln w="19080">
              <a:solidFill>
                <a:srgbClr val="4472c4"/>
              </a:solidFill>
              <a:round/>
            </a:ln>
          </c:spPr>
          <c:marker>
            <c:symbol val="none"/>
          </c:marker>
          <c:dLbls>
            <c:numFmt formatCode="0.00" sourceLinked="1"/>
            <c:dLblPos val="r"/>
            <c:showLegendKey val="0"/>
            <c:showVal val="0"/>
            <c:showCatName val="0"/>
            <c:showSerName val="0"/>
            <c:showPercent val="0"/>
            <c:showLeaderLines val="0"/>
          </c:dLbls>
          <c:xVal>
            <c:numRef>
              <c:f>Data!$C$2:$C$361</c:f>
              <c:numCache>
                <c:formatCode>General</c:formatCode>
                <c:ptCount val="360"/>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43468</c:v>
                </c:pt>
                <c:pt idx="143">
                  <c:v>43471</c:v>
                </c:pt>
                <c:pt idx="144">
                  <c:v>43472</c:v>
                </c:pt>
                <c:pt idx="145">
                  <c:v>43474</c:v>
                </c:pt>
                <c:pt idx="146">
                  <c:v>43475</c:v>
                </c:pt>
                <c:pt idx="147">
                  <c:v>43476</c:v>
                </c:pt>
                <c:pt idx="148">
                  <c:v>43477</c:v>
                </c:pt>
                <c:pt idx="149">
                  <c:v>43478</c:v>
                </c:pt>
                <c:pt idx="150">
                  <c:v>43484</c:v>
                </c:pt>
                <c:pt idx="151">
                  <c:v>43485</c:v>
                </c:pt>
                <c:pt idx="152">
                  <c:v>43487</c:v>
                </c:pt>
                <c:pt idx="153">
                  <c:v>43489</c:v>
                </c:pt>
                <c:pt idx="154">
                  <c:v>43490</c:v>
                </c:pt>
                <c:pt idx="155">
                  <c:v>43491</c:v>
                </c:pt>
                <c:pt idx="156">
                  <c:v>43492</c:v>
                </c:pt>
                <c:pt idx="157">
                  <c:v>43493</c:v>
                </c:pt>
                <c:pt idx="158">
                  <c:v>43494</c:v>
                </c:pt>
                <c:pt idx="159">
                  <c:v>43495</c:v>
                </c:pt>
                <c:pt idx="160">
                  <c:v>43496</c:v>
                </c:pt>
                <c:pt idx="161">
                  <c:v>43497</c:v>
                </c:pt>
                <c:pt idx="162">
                  <c:v>43498</c:v>
                </c:pt>
                <c:pt idx="163">
                  <c:v>43499</c:v>
                </c:pt>
                <c:pt idx="164">
                  <c:v>43501</c:v>
                </c:pt>
                <c:pt idx="165">
                  <c:v>43502</c:v>
                </c:pt>
                <c:pt idx="166">
                  <c:v>43503</c:v>
                </c:pt>
                <c:pt idx="167">
                  <c:v>43504</c:v>
                </c:pt>
                <c:pt idx="168">
                  <c:v>43505</c:v>
                </c:pt>
                <c:pt idx="169">
                  <c:v>43506</c:v>
                </c:pt>
                <c:pt idx="170">
                  <c:v>43507</c:v>
                </c:pt>
                <c:pt idx="171">
                  <c:v>43508</c:v>
                </c:pt>
                <c:pt idx="172">
                  <c:v>43511</c:v>
                </c:pt>
                <c:pt idx="173">
                  <c:v>43512</c:v>
                </c:pt>
                <c:pt idx="174">
                  <c:v>43513</c:v>
                </c:pt>
                <c:pt idx="175">
                  <c:v>43515</c:v>
                </c:pt>
                <c:pt idx="176">
                  <c:v>43516</c:v>
                </c:pt>
                <c:pt idx="177">
                  <c:v>43517</c:v>
                </c:pt>
                <c:pt idx="178">
                  <c:v>43518</c:v>
                </c:pt>
                <c:pt idx="179">
                  <c:v>43520</c:v>
                </c:pt>
                <c:pt idx="180">
                  <c:v>43521</c:v>
                </c:pt>
                <c:pt idx="181">
                  <c:v>43522</c:v>
                </c:pt>
                <c:pt idx="182">
                  <c:v>43523</c:v>
                </c:pt>
                <c:pt idx="183">
                  <c:v>43524</c:v>
                </c:pt>
                <c:pt idx="184">
                  <c:v>43525</c:v>
                </c:pt>
                <c:pt idx="185">
                  <c:v>43526</c:v>
                </c:pt>
                <c:pt idx="186">
                  <c:v>43527</c:v>
                </c:pt>
                <c:pt idx="187">
                  <c:v>43528</c:v>
                </c:pt>
                <c:pt idx="188">
                  <c:v>43531</c:v>
                </c:pt>
                <c:pt idx="189">
                  <c:v>43532</c:v>
                </c:pt>
                <c:pt idx="190">
                  <c:v>43533</c:v>
                </c:pt>
                <c:pt idx="191">
                  <c:v>43534</c:v>
                </c:pt>
                <c:pt idx="192">
                  <c:v>43536</c:v>
                </c:pt>
                <c:pt idx="193">
                  <c:v>43537</c:v>
                </c:pt>
                <c:pt idx="194">
                  <c:v>43538</c:v>
                </c:pt>
                <c:pt idx="195">
                  <c:v>43539</c:v>
                </c:pt>
                <c:pt idx="196">
                  <c:v>43542</c:v>
                </c:pt>
                <c:pt idx="197">
                  <c:v>43543</c:v>
                </c:pt>
                <c:pt idx="198">
                  <c:v>43544</c:v>
                </c:pt>
                <c:pt idx="199">
                  <c:v>43545</c:v>
                </c:pt>
                <c:pt idx="200">
                  <c:v>43549</c:v>
                </c:pt>
                <c:pt idx="201">
                  <c:v>43550</c:v>
                </c:pt>
                <c:pt idx="202">
                  <c:v>43552</c:v>
                </c:pt>
                <c:pt idx="203">
                  <c:v>43553</c:v>
                </c:pt>
                <c:pt idx="204">
                  <c:v>43554</c:v>
                </c:pt>
                <c:pt idx="205">
                  <c:v>43555</c:v>
                </c:pt>
                <c:pt idx="206">
                  <c:v>43556</c:v>
                </c:pt>
                <c:pt idx="207">
                  <c:v>43557</c:v>
                </c:pt>
                <c:pt idx="208">
                  <c:v>43558</c:v>
                </c:pt>
                <c:pt idx="209">
                  <c:v>43559</c:v>
                </c:pt>
                <c:pt idx="210">
                  <c:v>43560</c:v>
                </c:pt>
                <c:pt idx="211">
                  <c:v>43562</c:v>
                </c:pt>
                <c:pt idx="212">
                  <c:v>43564</c:v>
                </c:pt>
                <c:pt idx="213">
                  <c:v>43565</c:v>
                </c:pt>
                <c:pt idx="214">
                  <c:v>43566</c:v>
                </c:pt>
                <c:pt idx="215">
                  <c:v>43567</c:v>
                </c:pt>
                <c:pt idx="216">
                  <c:v>43571</c:v>
                </c:pt>
                <c:pt idx="217">
                  <c:v>43572</c:v>
                </c:pt>
                <c:pt idx="218">
                  <c:v>43573</c:v>
                </c:pt>
                <c:pt idx="219">
                  <c:v>43574</c:v>
                </c:pt>
                <c:pt idx="220">
                  <c:v>43575</c:v>
                </c:pt>
                <c:pt idx="221">
                  <c:v>43576</c:v>
                </c:pt>
                <c:pt idx="222">
                  <c:v>43577</c:v>
                </c:pt>
                <c:pt idx="223">
                  <c:v>43578</c:v>
                </c:pt>
                <c:pt idx="224">
                  <c:v>43580</c:v>
                </c:pt>
                <c:pt idx="225">
                  <c:v>43581</c:v>
                </c:pt>
                <c:pt idx="226">
                  <c:v>43582</c:v>
                </c:pt>
                <c:pt idx="227">
                  <c:v>43584</c:v>
                </c:pt>
                <c:pt idx="228">
                  <c:v>43585</c:v>
                </c:pt>
                <c:pt idx="229">
                  <c:v>43586</c:v>
                </c:pt>
                <c:pt idx="230">
                  <c:v>43587</c:v>
                </c:pt>
                <c:pt idx="231">
                  <c:v>43588</c:v>
                </c:pt>
                <c:pt idx="232">
                  <c:v>43589</c:v>
                </c:pt>
                <c:pt idx="233">
                  <c:v>43590</c:v>
                </c:pt>
                <c:pt idx="234">
                  <c:v>43592</c:v>
                </c:pt>
                <c:pt idx="235">
                  <c:v>43594</c:v>
                </c:pt>
                <c:pt idx="236">
                  <c:v>43595</c:v>
                </c:pt>
                <c:pt idx="237">
                  <c:v>43600</c:v>
                </c:pt>
                <c:pt idx="238">
                  <c:v>43601</c:v>
                </c:pt>
                <c:pt idx="239">
                  <c:v>43602</c:v>
                </c:pt>
                <c:pt idx="240">
                  <c:v>43603</c:v>
                </c:pt>
                <c:pt idx="241">
                  <c:v>1</c:v>
                </c:pt>
                <c:pt idx="242">
                  <c:v>2</c:v>
                </c:pt>
                <c:pt idx="243">
                  <c:v>3</c:v>
                </c:pt>
                <c:pt idx="244">
                  <c:v>4</c:v>
                </c:pt>
                <c:pt idx="245">
                  <c:v>5</c:v>
                </c:pt>
                <c:pt idx="246">
                  <c:v>6</c:v>
                </c:pt>
                <c:pt idx="247">
                  <c:v>7</c:v>
                </c:pt>
                <c:pt idx="248">
                  <c:v>8</c:v>
                </c:pt>
                <c:pt idx="249">
                  <c:v>9</c:v>
                </c:pt>
                <c:pt idx="250">
                  <c:v>10</c:v>
                </c:pt>
                <c:pt idx="251">
                  <c:v>11</c:v>
                </c:pt>
                <c:pt idx="252">
                  <c:v>12</c:v>
                </c:pt>
                <c:pt idx="253">
                  <c:v>13</c:v>
                </c:pt>
                <c:pt idx="254">
                  <c:v>14</c:v>
                </c:pt>
                <c:pt idx="255">
                  <c:v>15</c:v>
                </c:pt>
                <c:pt idx="256">
                  <c:v>16</c:v>
                </c:pt>
                <c:pt idx="257">
                  <c:v>17</c:v>
                </c:pt>
                <c:pt idx="258">
                  <c:v>18</c:v>
                </c:pt>
                <c:pt idx="259">
                  <c:v>19</c:v>
                </c:pt>
                <c:pt idx="260">
                  <c:v>20</c:v>
                </c:pt>
                <c:pt idx="261">
                  <c:v>21</c:v>
                </c:pt>
                <c:pt idx="262">
                  <c:v>22</c:v>
                </c:pt>
                <c:pt idx="263">
                  <c:v>23</c:v>
                </c:pt>
                <c:pt idx="264">
                  <c:v>24</c:v>
                </c:pt>
                <c:pt idx="265">
                  <c:v>25</c:v>
                </c:pt>
                <c:pt idx="266">
                  <c:v>26</c:v>
                </c:pt>
                <c:pt idx="267">
                  <c:v>27</c:v>
                </c:pt>
                <c:pt idx="268">
                  <c:v>28</c:v>
                </c:pt>
                <c:pt idx="269">
                  <c:v>29</c:v>
                </c:pt>
                <c:pt idx="270">
                  <c:v>30</c:v>
                </c:pt>
                <c:pt idx="271">
                  <c:v>31</c:v>
                </c:pt>
                <c:pt idx="272">
                  <c:v>32</c:v>
                </c:pt>
                <c:pt idx="273">
                  <c:v>33</c:v>
                </c:pt>
                <c:pt idx="274">
                  <c:v>34</c:v>
                </c:pt>
                <c:pt idx="275">
                  <c:v>35</c:v>
                </c:pt>
                <c:pt idx="276">
                  <c:v>36</c:v>
                </c:pt>
                <c:pt idx="277">
                  <c:v>37</c:v>
                </c:pt>
                <c:pt idx="278">
                  <c:v>38</c:v>
                </c:pt>
                <c:pt idx="279">
                  <c:v>39</c:v>
                </c:pt>
                <c:pt idx="280">
                  <c:v>40</c:v>
                </c:pt>
                <c:pt idx="281">
                  <c:v>41</c:v>
                </c:pt>
                <c:pt idx="282">
                  <c:v>42</c:v>
                </c:pt>
                <c:pt idx="283">
                  <c:v>43</c:v>
                </c:pt>
                <c:pt idx="284">
                  <c:v>44</c:v>
                </c:pt>
                <c:pt idx="285">
                  <c:v>45</c:v>
                </c:pt>
                <c:pt idx="286">
                  <c:v>46</c:v>
                </c:pt>
                <c:pt idx="287">
                  <c:v>47</c:v>
                </c:pt>
                <c:pt idx="288">
                  <c:v>48</c:v>
                </c:pt>
                <c:pt idx="289">
                  <c:v>49</c:v>
                </c:pt>
                <c:pt idx="290">
                  <c:v>50</c:v>
                </c:pt>
                <c:pt idx="291">
                  <c:v>51</c:v>
                </c:pt>
                <c:pt idx="292">
                  <c:v>52</c:v>
                </c:pt>
                <c:pt idx="293">
                  <c:v>53</c:v>
                </c:pt>
                <c:pt idx="294">
                  <c:v>54</c:v>
                </c:pt>
                <c:pt idx="295">
                  <c:v>55</c:v>
                </c:pt>
                <c:pt idx="296">
                  <c:v>56</c:v>
                </c:pt>
                <c:pt idx="297">
                  <c:v>57</c:v>
                </c:pt>
                <c:pt idx="298">
                  <c:v>58</c:v>
                </c:pt>
                <c:pt idx="299">
                  <c:v>59</c:v>
                </c:pt>
                <c:pt idx="300">
                  <c:v>60</c:v>
                </c:pt>
                <c:pt idx="301">
                  <c:v>61</c:v>
                </c:pt>
                <c:pt idx="302">
                  <c:v>62</c:v>
                </c:pt>
                <c:pt idx="303">
                  <c:v>63</c:v>
                </c:pt>
                <c:pt idx="304">
                  <c:v>64</c:v>
                </c:pt>
                <c:pt idx="305">
                  <c:v>65</c:v>
                </c:pt>
                <c:pt idx="306">
                  <c:v>66</c:v>
                </c:pt>
                <c:pt idx="307">
                  <c:v>67</c:v>
                </c:pt>
                <c:pt idx="308">
                  <c:v>68</c:v>
                </c:pt>
                <c:pt idx="309">
                  <c:v>69</c:v>
                </c:pt>
                <c:pt idx="310">
                  <c:v>70</c:v>
                </c:pt>
                <c:pt idx="311">
                  <c:v>71</c:v>
                </c:pt>
                <c:pt idx="312">
                  <c:v>72</c:v>
                </c:pt>
                <c:pt idx="313">
                  <c:v>73</c:v>
                </c:pt>
                <c:pt idx="314">
                  <c:v>74</c:v>
                </c:pt>
                <c:pt idx="315">
                  <c:v>75</c:v>
                </c:pt>
                <c:pt idx="316">
                  <c:v>76</c:v>
                </c:pt>
                <c:pt idx="317">
                  <c:v>77</c:v>
                </c:pt>
                <c:pt idx="318">
                  <c:v>78</c:v>
                </c:pt>
                <c:pt idx="319">
                  <c:v>79</c:v>
                </c:pt>
                <c:pt idx="320">
                  <c:v>80</c:v>
                </c:pt>
                <c:pt idx="321">
                  <c:v>81</c:v>
                </c:pt>
                <c:pt idx="322">
                  <c:v>82</c:v>
                </c:pt>
                <c:pt idx="323">
                  <c:v>83</c:v>
                </c:pt>
                <c:pt idx="324">
                  <c:v>84</c:v>
                </c:pt>
                <c:pt idx="325">
                  <c:v>85</c:v>
                </c:pt>
                <c:pt idx="326">
                  <c:v>86</c:v>
                </c:pt>
                <c:pt idx="327">
                  <c:v>87</c:v>
                </c:pt>
                <c:pt idx="328">
                  <c:v>88</c:v>
                </c:pt>
                <c:pt idx="329">
                  <c:v>89</c:v>
                </c:pt>
                <c:pt idx="330">
                  <c:v>90</c:v>
                </c:pt>
                <c:pt idx="331">
                  <c:v>91</c:v>
                </c:pt>
                <c:pt idx="332">
                  <c:v>92</c:v>
                </c:pt>
                <c:pt idx="333">
                  <c:v>93</c:v>
                </c:pt>
                <c:pt idx="334">
                  <c:v>94</c:v>
                </c:pt>
                <c:pt idx="335">
                  <c:v>95</c:v>
                </c:pt>
                <c:pt idx="336">
                  <c:v>96</c:v>
                </c:pt>
                <c:pt idx="337">
                  <c:v>97</c:v>
                </c:pt>
                <c:pt idx="338">
                  <c:v>98</c:v>
                </c:pt>
                <c:pt idx="339">
                  <c:v>99</c:v>
                </c:pt>
                <c:pt idx="340">
                  <c:v>100</c:v>
                </c:pt>
                <c:pt idx="341">
                  <c:v>101</c:v>
                </c:pt>
                <c:pt idx="342">
                  <c:v>102</c:v>
                </c:pt>
                <c:pt idx="343">
                  <c:v>103</c:v>
                </c:pt>
                <c:pt idx="344">
                  <c:v>104</c:v>
                </c:pt>
                <c:pt idx="345">
                  <c:v>105</c:v>
                </c:pt>
                <c:pt idx="346">
                  <c:v>106</c:v>
                </c:pt>
                <c:pt idx="347">
                  <c:v>107</c:v>
                </c:pt>
                <c:pt idx="348">
                  <c:v>108</c:v>
                </c:pt>
                <c:pt idx="349">
                  <c:v>109</c:v>
                </c:pt>
                <c:pt idx="350">
                  <c:v>110</c:v>
                </c:pt>
                <c:pt idx="351">
                  <c:v>111</c:v>
                </c:pt>
                <c:pt idx="352">
                  <c:v>112</c:v>
                </c:pt>
                <c:pt idx="353">
                  <c:v>113</c:v>
                </c:pt>
                <c:pt idx="354">
                  <c:v>114</c:v>
                </c:pt>
                <c:pt idx="355">
                  <c:v>115</c:v>
                </c:pt>
                <c:pt idx="356">
                  <c:v>116</c:v>
                </c:pt>
                <c:pt idx="357">
                  <c:v>117</c:v>
                </c:pt>
                <c:pt idx="358">
                  <c:v>118</c:v>
                </c:pt>
                <c:pt idx="359">
                  <c:v>119</c:v>
                </c:pt>
              </c:numCache>
            </c:numRef>
          </c:xVal>
          <c:yVal>
            <c:numRef>
              <c:f>Data!$T$2:$T$361</c:f>
              <c:numCache>
                <c:formatCode>General</c:formatCode>
                <c:ptCount val="360"/>
                <c:pt idx="0">
                  <c:v>2</c:v>
                </c:pt>
                <c:pt idx="1">
                  <c:v>4.5</c:v>
                </c:pt>
                <c:pt idx="2">
                  <c:v>7.75</c:v>
                </c:pt>
                <c:pt idx="3">
                  <c:v>11.25</c:v>
                </c:pt>
                <c:pt idx="4">
                  <c:v>13.25</c:v>
                </c:pt>
                <c:pt idx="5">
                  <c:v>14.25</c:v>
                </c:pt>
                <c:pt idx="6">
                  <c:v>16.5</c:v>
                </c:pt>
                <c:pt idx="7">
                  <c:v>18</c:v>
                </c:pt>
                <c:pt idx="8">
                  <c:v>19.25</c:v>
                </c:pt>
                <c:pt idx="9">
                  <c:v>22.25</c:v>
                </c:pt>
                <c:pt idx="10">
                  <c:v>23.75</c:v>
                </c:pt>
                <c:pt idx="11">
                  <c:v>25.5</c:v>
                </c:pt>
                <c:pt idx="12">
                  <c:v>26.75</c:v>
                </c:pt>
                <c:pt idx="13">
                  <c:v>28.75</c:v>
                </c:pt>
                <c:pt idx="14">
                  <c:v>32</c:v>
                </c:pt>
                <c:pt idx="15">
                  <c:v>38.25</c:v>
                </c:pt>
                <c:pt idx="16">
                  <c:v>41.75</c:v>
                </c:pt>
                <c:pt idx="17">
                  <c:v>42.75</c:v>
                </c:pt>
                <c:pt idx="18">
                  <c:v>44</c:v>
                </c:pt>
                <c:pt idx="19">
                  <c:v>47.25</c:v>
                </c:pt>
                <c:pt idx="20">
                  <c:v>51.25</c:v>
                </c:pt>
                <c:pt idx="21">
                  <c:v>58.5</c:v>
                </c:pt>
                <c:pt idx="22">
                  <c:v>59.5</c:v>
                </c:pt>
                <c:pt idx="23">
                  <c:v>60.5</c:v>
                </c:pt>
                <c:pt idx="24">
                  <c:v>61.75</c:v>
                </c:pt>
                <c:pt idx="25">
                  <c:v>63.75</c:v>
                </c:pt>
                <c:pt idx="26">
                  <c:v>67.5</c:v>
                </c:pt>
                <c:pt idx="27">
                  <c:v>71</c:v>
                </c:pt>
                <c:pt idx="28">
                  <c:v>72</c:v>
                </c:pt>
                <c:pt idx="29">
                  <c:v>72.75</c:v>
                </c:pt>
                <c:pt idx="30">
                  <c:v>76.75</c:v>
                </c:pt>
                <c:pt idx="31">
                  <c:v>78.5</c:v>
                </c:pt>
                <c:pt idx="32">
                  <c:v>86</c:v>
                </c:pt>
                <c:pt idx="33">
                  <c:v>89</c:v>
                </c:pt>
                <c:pt idx="34">
                  <c:v>90</c:v>
                </c:pt>
                <c:pt idx="35">
                  <c:v>93</c:v>
                </c:pt>
                <c:pt idx="36">
                  <c:v>95.5</c:v>
                </c:pt>
                <c:pt idx="37">
                  <c:v>97.75</c:v>
                </c:pt>
                <c:pt idx="38">
                  <c:v>100.25</c:v>
                </c:pt>
                <c:pt idx="39">
                  <c:v>101.25</c:v>
                </c:pt>
                <c:pt idx="40">
                  <c:v>104.5</c:v>
                </c:pt>
                <c:pt idx="41">
                  <c:v>106.75</c:v>
                </c:pt>
                <c:pt idx="42">
                  <c:v>114.5</c:v>
                </c:pt>
                <c:pt idx="43">
                  <c:v>117.25</c:v>
                </c:pt>
                <c:pt idx="44">
                  <c:v>118</c:v>
                </c:pt>
                <c:pt idx="45">
                  <c:v>118.5</c:v>
                </c:pt>
                <c:pt idx="46">
                  <c:v>122.25</c:v>
                </c:pt>
                <c:pt idx="47">
                  <c:v>125</c:v>
                </c:pt>
                <c:pt idx="48">
                  <c:v>132.25</c:v>
                </c:pt>
                <c:pt idx="49">
                  <c:v>135.75</c:v>
                </c:pt>
                <c:pt idx="50">
                  <c:v>138</c:v>
                </c:pt>
                <c:pt idx="51">
                  <c:v>138.75</c:v>
                </c:pt>
                <c:pt idx="52">
                  <c:v>141.25</c:v>
                </c:pt>
                <c:pt idx="53">
                  <c:v>145</c:v>
                </c:pt>
                <c:pt idx="54">
                  <c:v>148.25</c:v>
                </c:pt>
                <c:pt idx="55">
                  <c:v>150.75</c:v>
                </c:pt>
                <c:pt idx="56">
                  <c:v>150.75</c:v>
                </c:pt>
                <c:pt idx="57">
                  <c:v>151.25</c:v>
                </c:pt>
                <c:pt idx="58">
                  <c:v>152.25</c:v>
                </c:pt>
                <c:pt idx="59">
                  <c:v>154</c:v>
                </c:pt>
                <c:pt idx="60">
                  <c:v>160</c:v>
                </c:pt>
                <c:pt idx="61">
                  <c:v>163.5</c:v>
                </c:pt>
                <c:pt idx="62">
                  <c:v>165.75</c:v>
                </c:pt>
                <c:pt idx="63">
                  <c:v>166.5</c:v>
                </c:pt>
                <c:pt idx="64">
                  <c:v>167.5</c:v>
                </c:pt>
                <c:pt idx="65">
                  <c:v>168.25</c:v>
                </c:pt>
                <c:pt idx="66">
                  <c:v>170.25</c:v>
                </c:pt>
                <c:pt idx="67">
                  <c:v>174.25</c:v>
                </c:pt>
                <c:pt idx="68">
                  <c:v>177.25</c:v>
                </c:pt>
                <c:pt idx="69">
                  <c:v>179</c:v>
                </c:pt>
                <c:pt idx="70">
                  <c:v>182</c:v>
                </c:pt>
                <c:pt idx="71">
                  <c:v>184.75</c:v>
                </c:pt>
                <c:pt idx="72">
                  <c:v>185</c:v>
                </c:pt>
                <c:pt idx="73">
                  <c:v>188.5</c:v>
                </c:pt>
                <c:pt idx="74">
                  <c:v>191.25</c:v>
                </c:pt>
                <c:pt idx="75">
                  <c:v>193.25</c:v>
                </c:pt>
                <c:pt idx="76">
                  <c:v>196.75</c:v>
                </c:pt>
                <c:pt idx="77">
                  <c:v>200.5</c:v>
                </c:pt>
                <c:pt idx="78">
                  <c:v>204.75</c:v>
                </c:pt>
                <c:pt idx="79">
                  <c:v>208.5</c:v>
                </c:pt>
                <c:pt idx="80">
                  <c:v>211.25</c:v>
                </c:pt>
                <c:pt idx="81">
                  <c:v>213.25</c:v>
                </c:pt>
                <c:pt idx="82">
                  <c:v>218</c:v>
                </c:pt>
                <c:pt idx="83">
                  <c:v>220.75</c:v>
                </c:pt>
                <c:pt idx="84">
                  <c:v>225</c:v>
                </c:pt>
                <c:pt idx="85">
                  <c:v>228.5</c:v>
                </c:pt>
                <c:pt idx="86">
                  <c:v>230.5</c:v>
                </c:pt>
                <c:pt idx="87">
                  <c:v>231.25</c:v>
                </c:pt>
                <c:pt idx="88">
                  <c:v>233.5</c:v>
                </c:pt>
                <c:pt idx="89">
                  <c:v>235.5</c:v>
                </c:pt>
                <c:pt idx="90">
                  <c:v>239.25</c:v>
                </c:pt>
                <c:pt idx="91">
                  <c:v>240.25</c:v>
                </c:pt>
                <c:pt idx="92">
                  <c:v>241.25</c:v>
                </c:pt>
                <c:pt idx="93">
                  <c:v>241.75</c:v>
                </c:pt>
                <c:pt idx="94">
                  <c:v>242.25</c:v>
                </c:pt>
                <c:pt idx="95">
                  <c:v>245.25</c:v>
                </c:pt>
                <c:pt idx="96">
                  <c:v>249.25</c:v>
                </c:pt>
                <c:pt idx="97">
                  <c:v>250.25</c:v>
                </c:pt>
                <c:pt idx="98">
                  <c:v>258.25</c:v>
                </c:pt>
                <c:pt idx="99">
                  <c:v>261.75</c:v>
                </c:pt>
                <c:pt idx="100">
                  <c:v>262.5</c:v>
                </c:pt>
                <c:pt idx="101">
                  <c:v>265.5</c:v>
                </c:pt>
                <c:pt idx="102">
                  <c:v>270</c:v>
                </c:pt>
                <c:pt idx="103">
                  <c:v>273.5</c:v>
                </c:pt>
                <c:pt idx="104">
                  <c:v>278.75</c:v>
                </c:pt>
                <c:pt idx="105">
                  <c:v>280</c:v>
                </c:pt>
                <c:pt idx="106">
                  <c:v>281.25</c:v>
                </c:pt>
                <c:pt idx="107">
                  <c:v>284.25</c:v>
                </c:pt>
                <c:pt idx="108">
                  <c:v>286.75</c:v>
                </c:pt>
                <c:pt idx="109">
                  <c:v>293.5</c:v>
                </c:pt>
                <c:pt idx="110">
                  <c:v>295.75</c:v>
                </c:pt>
                <c:pt idx="111">
                  <c:v>296.75</c:v>
                </c:pt>
                <c:pt idx="112">
                  <c:v>298.75</c:v>
                </c:pt>
                <c:pt idx="113">
                  <c:v>299.75</c:v>
                </c:pt>
                <c:pt idx="114">
                  <c:v>303.25</c:v>
                </c:pt>
                <c:pt idx="115">
                  <c:v>304.5</c:v>
                </c:pt>
                <c:pt idx="116">
                  <c:v>306</c:v>
                </c:pt>
                <c:pt idx="117">
                  <c:v>307</c:v>
                </c:pt>
                <c:pt idx="118">
                  <c:v>308.5</c:v>
                </c:pt>
                <c:pt idx="119">
                  <c:v>312.5</c:v>
                </c:pt>
                <c:pt idx="120">
                  <c:v>316.75</c:v>
                </c:pt>
                <c:pt idx="121">
                  <c:v>320.25</c:v>
                </c:pt>
                <c:pt idx="122">
                  <c:v>322</c:v>
                </c:pt>
                <c:pt idx="123">
                  <c:v>323.75</c:v>
                </c:pt>
                <c:pt idx="124">
                  <c:v>325.5</c:v>
                </c:pt>
                <c:pt idx="125">
                  <c:v>329</c:v>
                </c:pt>
                <c:pt idx="126">
                  <c:v>332.5</c:v>
                </c:pt>
                <c:pt idx="127">
                  <c:v>335.75</c:v>
                </c:pt>
                <c:pt idx="128">
                  <c:v>337.5</c:v>
                </c:pt>
                <c:pt idx="129">
                  <c:v>345.25</c:v>
                </c:pt>
                <c:pt idx="130">
                  <c:v>346</c:v>
                </c:pt>
                <c:pt idx="131">
                  <c:v>348</c:v>
                </c:pt>
                <c:pt idx="132">
                  <c:v>349.75</c:v>
                </c:pt>
                <c:pt idx="133">
                  <c:v>354.75</c:v>
                </c:pt>
                <c:pt idx="134">
                  <c:v>361.5</c:v>
                </c:pt>
                <c:pt idx="135">
                  <c:v>363.75</c:v>
                </c:pt>
                <c:pt idx="136">
                  <c:v>366</c:v>
                </c:pt>
                <c:pt idx="137">
                  <c:v>368</c:v>
                </c:pt>
                <c:pt idx="138">
                  <c:v>369.75</c:v>
                </c:pt>
                <c:pt idx="139">
                  <c:v>371.75</c:v>
                </c:pt>
                <c:pt idx="140">
                  <c:v>376</c:v>
                </c:pt>
                <c:pt idx="141">
                  <c:v>378.25</c:v>
                </c:pt>
                <c:pt idx="142">
                  <c:v>379.75</c:v>
                </c:pt>
                <c:pt idx="143">
                  <c:v>382.25</c:v>
                </c:pt>
                <c:pt idx="144">
                  <c:v>384.5</c:v>
                </c:pt>
                <c:pt idx="145">
                  <c:v>387.5</c:v>
                </c:pt>
                <c:pt idx="146">
                  <c:v>388.5</c:v>
                </c:pt>
                <c:pt idx="147">
                  <c:v>390.25</c:v>
                </c:pt>
                <c:pt idx="148">
                  <c:v>393</c:v>
                </c:pt>
                <c:pt idx="149">
                  <c:v>395.25</c:v>
                </c:pt>
                <c:pt idx="150">
                  <c:v>401</c:v>
                </c:pt>
                <c:pt idx="151">
                  <c:v>404.5</c:v>
                </c:pt>
                <c:pt idx="152">
                  <c:v>405.25</c:v>
                </c:pt>
                <c:pt idx="153">
                  <c:v>405.75</c:v>
                </c:pt>
                <c:pt idx="154">
                  <c:v>409.25</c:v>
                </c:pt>
                <c:pt idx="155">
                  <c:v>411.25</c:v>
                </c:pt>
                <c:pt idx="156">
                  <c:v>411.75</c:v>
                </c:pt>
                <c:pt idx="157">
                  <c:v>413</c:v>
                </c:pt>
                <c:pt idx="158">
                  <c:v>414</c:v>
                </c:pt>
                <c:pt idx="159">
                  <c:v>416.75</c:v>
                </c:pt>
                <c:pt idx="160">
                  <c:v>417.75</c:v>
                </c:pt>
                <c:pt idx="161">
                  <c:v>419.5</c:v>
                </c:pt>
                <c:pt idx="162">
                  <c:v>424</c:v>
                </c:pt>
                <c:pt idx="163">
                  <c:v>426.25</c:v>
                </c:pt>
                <c:pt idx="164">
                  <c:v>427.25</c:v>
                </c:pt>
                <c:pt idx="165">
                  <c:v>429.5</c:v>
                </c:pt>
                <c:pt idx="166">
                  <c:v>431</c:v>
                </c:pt>
                <c:pt idx="167">
                  <c:v>432.75</c:v>
                </c:pt>
                <c:pt idx="168">
                  <c:v>437.75</c:v>
                </c:pt>
                <c:pt idx="169">
                  <c:v>439.5</c:v>
                </c:pt>
                <c:pt idx="170">
                  <c:v>440.5</c:v>
                </c:pt>
                <c:pt idx="171">
                  <c:v>441.75</c:v>
                </c:pt>
                <c:pt idx="172">
                  <c:v>442</c:v>
                </c:pt>
                <c:pt idx="173">
                  <c:v>442.25</c:v>
                </c:pt>
                <c:pt idx="174">
                  <c:v>442.75</c:v>
                </c:pt>
                <c:pt idx="175">
                  <c:v>443.75</c:v>
                </c:pt>
                <c:pt idx="176">
                  <c:v>445.75</c:v>
                </c:pt>
                <c:pt idx="177">
                  <c:v>446.75</c:v>
                </c:pt>
                <c:pt idx="178">
                  <c:v>451</c:v>
                </c:pt>
                <c:pt idx="179">
                  <c:v>453</c:v>
                </c:pt>
                <c:pt idx="180">
                  <c:v>454</c:v>
                </c:pt>
                <c:pt idx="181">
                  <c:v>455.25</c:v>
                </c:pt>
                <c:pt idx="182">
                  <c:v>455.75</c:v>
                </c:pt>
                <c:pt idx="183">
                  <c:v>459.25</c:v>
                </c:pt>
                <c:pt idx="184">
                  <c:v>460.75</c:v>
                </c:pt>
                <c:pt idx="185">
                  <c:v>463</c:v>
                </c:pt>
                <c:pt idx="186">
                  <c:v>464.25</c:v>
                </c:pt>
                <c:pt idx="187">
                  <c:v>466</c:v>
                </c:pt>
                <c:pt idx="188">
                  <c:v>471.5</c:v>
                </c:pt>
                <c:pt idx="189">
                  <c:v>473.5</c:v>
                </c:pt>
                <c:pt idx="190">
                  <c:v>476.75</c:v>
                </c:pt>
                <c:pt idx="191">
                  <c:v>478.75</c:v>
                </c:pt>
                <c:pt idx="192">
                  <c:v>479.75</c:v>
                </c:pt>
                <c:pt idx="193">
                  <c:v>483.25</c:v>
                </c:pt>
                <c:pt idx="194">
                  <c:v>488.5</c:v>
                </c:pt>
                <c:pt idx="195">
                  <c:v>490.75</c:v>
                </c:pt>
                <c:pt idx="196">
                  <c:v>492.25</c:v>
                </c:pt>
                <c:pt idx="197">
                  <c:v>493.25</c:v>
                </c:pt>
                <c:pt idx="198">
                  <c:v>495.25</c:v>
                </c:pt>
                <c:pt idx="199">
                  <c:v>498.25</c:v>
                </c:pt>
                <c:pt idx="200">
                  <c:v>498.75</c:v>
                </c:pt>
                <c:pt idx="201">
                  <c:v>499</c:v>
                </c:pt>
                <c:pt idx="202">
                  <c:v>499.75</c:v>
                </c:pt>
                <c:pt idx="203">
                  <c:v>503.5</c:v>
                </c:pt>
                <c:pt idx="204">
                  <c:v>507</c:v>
                </c:pt>
                <c:pt idx="205">
                  <c:v>508.75</c:v>
                </c:pt>
                <c:pt idx="206">
                  <c:v>510.25</c:v>
                </c:pt>
                <c:pt idx="207">
                  <c:v>511</c:v>
                </c:pt>
                <c:pt idx="208">
                  <c:v>513.75</c:v>
                </c:pt>
                <c:pt idx="209">
                  <c:v>516</c:v>
                </c:pt>
                <c:pt idx="210">
                  <c:v>516.75</c:v>
                </c:pt>
                <c:pt idx="211">
                  <c:v>520.25</c:v>
                </c:pt>
                <c:pt idx="212">
                  <c:v>521.5</c:v>
                </c:pt>
                <c:pt idx="213">
                  <c:v>524.75</c:v>
                </c:pt>
                <c:pt idx="214">
                  <c:v>528.5</c:v>
                </c:pt>
                <c:pt idx="215">
                  <c:v>530.5</c:v>
                </c:pt>
                <c:pt idx="216">
                  <c:v>532.75</c:v>
                </c:pt>
                <c:pt idx="217">
                  <c:v>536.5</c:v>
                </c:pt>
                <c:pt idx="218">
                  <c:v>538.25</c:v>
                </c:pt>
                <c:pt idx="219">
                  <c:v>539.25</c:v>
                </c:pt>
                <c:pt idx="220">
                  <c:v>542.5</c:v>
                </c:pt>
                <c:pt idx="221">
                  <c:v>545.25</c:v>
                </c:pt>
                <c:pt idx="222">
                  <c:v>546</c:v>
                </c:pt>
                <c:pt idx="223">
                  <c:v>547.5</c:v>
                </c:pt>
                <c:pt idx="224">
                  <c:v>551.5</c:v>
                </c:pt>
                <c:pt idx="225">
                  <c:v>553.25</c:v>
                </c:pt>
                <c:pt idx="226">
                  <c:v>556.75</c:v>
                </c:pt>
                <c:pt idx="227">
                  <c:v>558.75</c:v>
                </c:pt>
                <c:pt idx="228">
                  <c:v>560.5</c:v>
                </c:pt>
                <c:pt idx="229">
                  <c:v>561</c:v>
                </c:pt>
                <c:pt idx="230">
                  <c:v>562</c:v>
                </c:pt>
                <c:pt idx="231">
                  <c:v>562</c:v>
                </c:pt>
                <c:pt idx="232">
                  <c:v>562</c:v>
                </c:pt>
                <c:pt idx="233">
                  <c:v>562</c:v>
                </c:pt>
                <c:pt idx="234">
                  <c:v>563</c:v>
                </c:pt>
                <c:pt idx="235">
                  <c:v>564.25</c:v>
                </c:pt>
                <c:pt idx="236">
                  <c:v>566.25</c:v>
                </c:pt>
                <c:pt idx="237">
                  <c:v>569.75</c:v>
                </c:pt>
                <c:pt idx="238">
                  <c:v>574.25</c:v>
                </c:pt>
                <c:pt idx="239">
                  <c:v>577</c:v>
                </c:pt>
                <c:pt idx="240">
                  <c:v>578.75</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numCache>
            </c:numRef>
          </c:yVal>
          <c:smooth val="0"/>
        </c:ser>
        <c:axId val="85502437"/>
        <c:axId val="60589838"/>
      </c:scatterChart>
      <c:valAx>
        <c:axId val="85502437"/>
        <c:scaling>
          <c:orientation val="minMax"/>
          <c:min val="43285"/>
        </c:scaling>
        <c:delete val="0"/>
        <c:axPos val="b"/>
        <c:majorGridlines>
          <c:spPr>
            <a:ln w="9360">
              <a:solidFill>
                <a:srgbClr val="d9d9d9"/>
              </a:solidFill>
              <a:round/>
            </a:ln>
          </c:spPr>
        </c:majorGridlines>
        <c:numFmt formatCode="M/D;@"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60589838"/>
        <c:crosses val="autoZero"/>
        <c:crossBetween val="midCat"/>
      </c:valAx>
      <c:valAx>
        <c:axId val="60589838"/>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5502437"/>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123840</xdr:colOff>
      <xdr:row>0</xdr:row>
      <xdr:rowOff>142920</xdr:rowOff>
    </xdr:from>
    <xdr:to>
      <xdr:col>7</xdr:col>
      <xdr:colOff>428400</xdr:colOff>
      <xdr:row>15</xdr:row>
      <xdr:rowOff>123480</xdr:rowOff>
    </xdr:to>
    <xdr:graphicFrame>
      <xdr:nvGraphicFramePr>
        <xdr:cNvPr id="0" name="Chart 3"/>
        <xdr:cNvGraphicFramePr/>
      </xdr:nvGraphicFramePr>
      <xdr:xfrm>
        <a:off x="123840" y="142920"/>
        <a:ext cx="5616000" cy="2837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479520</xdr:colOff>
      <xdr:row>0</xdr:row>
      <xdr:rowOff>136440</xdr:rowOff>
    </xdr:from>
    <xdr:to>
      <xdr:col>15</xdr:col>
      <xdr:colOff>174240</xdr:colOff>
      <xdr:row>15</xdr:row>
      <xdr:rowOff>117000</xdr:rowOff>
    </xdr:to>
    <xdr:graphicFrame>
      <xdr:nvGraphicFramePr>
        <xdr:cNvPr id="1" name="Chart 4"/>
        <xdr:cNvGraphicFramePr/>
      </xdr:nvGraphicFramePr>
      <xdr:xfrm>
        <a:off x="5790960" y="136440"/>
        <a:ext cx="5765400" cy="28378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101520</xdr:colOff>
      <xdr:row>16</xdr:row>
      <xdr:rowOff>54000</xdr:rowOff>
    </xdr:from>
    <xdr:to>
      <xdr:col>7</xdr:col>
      <xdr:colOff>406080</xdr:colOff>
      <xdr:row>31</xdr:row>
      <xdr:rowOff>85320</xdr:rowOff>
    </xdr:to>
    <xdr:graphicFrame>
      <xdr:nvGraphicFramePr>
        <xdr:cNvPr id="2" name="Chart 1"/>
        <xdr:cNvGraphicFramePr/>
      </xdr:nvGraphicFramePr>
      <xdr:xfrm>
        <a:off x="101520" y="3101760"/>
        <a:ext cx="5616000" cy="28890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466560</xdr:colOff>
      <xdr:row>16</xdr:row>
      <xdr:rowOff>66600</xdr:rowOff>
    </xdr:from>
    <xdr:to>
      <xdr:col>15</xdr:col>
      <xdr:colOff>161280</xdr:colOff>
      <xdr:row>31</xdr:row>
      <xdr:rowOff>97920</xdr:rowOff>
    </xdr:to>
    <xdr:graphicFrame>
      <xdr:nvGraphicFramePr>
        <xdr:cNvPr id="3" name="Chart 5"/>
        <xdr:cNvGraphicFramePr/>
      </xdr:nvGraphicFramePr>
      <xdr:xfrm>
        <a:off x="5778000" y="3114360"/>
        <a:ext cx="5765400" cy="28890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237960</xdr:colOff>
      <xdr:row>0</xdr:row>
      <xdr:rowOff>142920</xdr:rowOff>
    </xdr:from>
    <xdr:to>
      <xdr:col>22</xdr:col>
      <xdr:colOff>542520</xdr:colOff>
      <xdr:row>15</xdr:row>
      <xdr:rowOff>123480</xdr:rowOff>
    </xdr:to>
    <xdr:graphicFrame>
      <xdr:nvGraphicFramePr>
        <xdr:cNvPr id="4" name="Chart 6"/>
        <xdr:cNvGraphicFramePr/>
      </xdr:nvGraphicFramePr>
      <xdr:xfrm>
        <a:off x="11620080" y="142920"/>
        <a:ext cx="5616360" cy="28378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252"/>
  <sheetViews>
    <sheetView showFormulas="false" showGridLines="true" showRowColHeaders="true" showZeros="true" rightToLeft="false" tabSelected="true" showOutlineSymbols="true" defaultGridColor="true" view="normal" topLeftCell="A202" colorId="64" zoomScale="71" zoomScaleNormal="71" zoomScalePageLayoutView="100" workbookViewId="0">
      <selection pane="topLeft" activeCell="H251" activeCellId="0" sqref="H251"/>
    </sheetView>
  </sheetViews>
  <sheetFormatPr defaultRowHeight="15" zeroHeight="false" outlineLevelRow="0" outlineLevelCol="0"/>
  <cols>
    <col collapsed="false" customWidth="true" hidden="false" outlineLevel="0" max="1" min="1" style="0" width="11.85"/>
    <col collapsed="false" customWidth="true" hidden="false" outlineLevel="0" max="2" min="2" style="1" width="12.57"/>
    <col collapsed="false" customWidth="true" hidden="false" outlineLevel="0" max="3" min="3" style="2" width="10.71"/>
    <col collapsed="false" customWidth="true" hidden="false" outlineLevel="0" max="4" min="4" style="3" width="9.85"/>
    <col collapsed="false" customWidth="true" hidden="false" outlineLevel="0" max="5" min="5" style="3" width="9.57"/>
    <col collapsed="false" customWidth="true" hidden="false" outlineLevel="0" max="6" min="6" style="4" width="12.28"/>
    <col collapsed="false" customWidth="true" hidden="false" outlineLevel="0" max="8" min="7" style="3" width="11.71"/>
    <col collapsed="false" customWidth="true" hidden="false" outlineLevel="0" max="9" min="9" style="4" width="11.71"/>
    <col collapsed="false" customWidth="true" hidden="false" outlineLevel="0" max="11" min="10" style="3" width="11.71"/>
    <col collapsed="false" customWidth="true" hidden="false" outlineLevel="0" max="12" min="12" style="4" width="11.71"/>
    <col collapsed="false" customWidth="true" hidden="false" outlineLevel="0" max="13" min="13" style="5" width="18.71"/>
    <col collapsed="false" customWidth="true" hidden="false" outlineLevel="0" max="14" min="14" style="0" width="25.85"/>
    <col collapsed="false" customWidth="true" hidden="false" outlineLevel="0" max="15" min="15" style="0" width="21"/>
    <col collapsed="false" customWidth="true" hidden="false" outlineLevel="0" max="16" min="16" style="6" width="11"/>
    <col collapsed="false" customWidth="true" hidden="false" outlineLevel="0" max="17" min="17" style="0" width="9.43"/>
    <col collapsed="false" customWidth="true" hidden="false" outlineLevel="0" max="18" min="18" style="0" width="10.85"/>
    <col collapsed="false" customWidth="true" hidden="false" outlineLevel="0" max="19" min="19" style="0" width="16.14"/>
    <col collapsed="false" customWidth="true" hidden="false" outlineLevel="0" max="20" min="20" style="0" width="13.14"/>
    <col collapsed="false" customWidth="true" hidden="false" outlineLevel="0" max="21" min="21" style="0" width="10.43"/>
    <col collapsed="false" customWidth="true" hidden="false" outlineLevel="0" max="22" min="22" style="0" width="20.43"/>
    <col collapsed="false" customWidth="true" hidden="false" outlineLevel="0" max="23" min="23" style="0" width="24.85"/>
    <col collapsed="false" customWidth="true" hidden="false" outlineLevel="0" max="24" min="24" style="0" width="16.57"/>
    <col collapsed="false" customWidth="true" hidden="false" outlineLevel="0" max="25" min="25" style="0" width="13"/>
    <col collapsed="false" customWidth="true" hidden="false" outlineLevel="0" max="27" min="26" style="0" width="16.71"/>
    <col collapsed="false" customWidth="true" hidden="false" outlineLevel="0" max="1025" min="28" style="0" width="8.53"/>
  </cols>
  <sheetData>
    <row r="1" customFormat="false" ht="15" hidden="false" customHeight="false" outlineLevel="0" collapsed="false">
      <c r="A1" s="7" t="s">
        <v>0</v>
      </c>
      <c r="B1" s="8" t="s">
        <v>1</v>
      </c>
      <c r="C1" s="9" t="s">
        <v>2</v>
      </c>
      <c r="D1" s="10" t="s">
        <v>3</v>
      </c>
      <c r="E1" s="10" t="s">
        <v>4</v>
      </c>
      <c r="F1" s="11" t="s">
        <v>5</v>
      </c>
      <c r="G1" s="10" t="s">
        <v>3</v>
      </c>
      <c r="H1" s="10" t="s">
        <v>4</v>
      </c>
      <c r="I1" s="11" t="s">
        <v>5</v>
      </c>
      <c r="J1" s="10" t="s">
        <v>3</v>
      </c>
      <c r="K1" s="10" t="s">
        <v>4</v>
      </c>
      <c r="L1" s="11" t="s">
        <v>5</v>
      </c>
      <c r="M1" s="12" t="s">
        <v>6</v>
      </c>
      <c r="N1" s="7" t="s">
        <v>7</v>
      </c>
      <c r="O1" s="7" t="s">
        <v>8</v>
      </c>
      <c r="P1" s="13" t="s">
        <v>9</v>
      </c>
      <c r="Q1" s="7" t="s">
        <v>10</v>
      </c>
      <c r="R1" s="7" t="s">
        <v>11</v>
      </c>
      <c r="S1" s="7" t="s">
        <v>12</v>
      </c>
      <c r="T1" s="7" t="s">
        <v>13</v>
      </c>
    </row>
    <row r="2" customFormat="false" ht="15" hidden="false" customHeight="false" outlineLevel="0" collapsed="false">
      <c r="A2" s="14" t="s">
        <v>14</v>
      </c>
      <c r="B2" s="1" t="n">
        <v>43286</v>
      </c>
      <c r="C2" s="2" t="n">
        <f aca="false">B2</f>
        <v>43286</v>
      </c>
      <c r="D2" s="3" t="n">
        <v>0.833333333333333</v>
      </c>
      <c r="E2" s="3" t="n">
        <v>0.916666666666667</v>
      </c>
      <c r="F2" s="4" t="n">
        <f aca="false">E2-D2</f>
        <v>0.0833333333333333</v>
      </c>
      <c r="M2" s="5" t="n">
        <v>2</v>
      </c>
      <c r="N2" s="14" t="s">
        <v>15</v>
      </c>
      <c r="O2" s="14" t="s">
        <v>16</v>
      </c>
      <c r="P2" s="15" t="s">
        <v>17</v>
      </c>
      <c r="Q2" s="14" t="n">
        <v>0</v>
      </c>
      <c r="R2" s="14"/>
      <c r="S2" s="14"/>
      <c r="T2" s="5" t="n">
        <f aca="false">M2</f>
        <v>2</v>
      </c>
      <c r="U2" s="7" t="s">
        <v>18</v>
      </c>
      <c r="V2" s="7" t="s">
        <v>19</v>
      </c>
      <c r="W2" s="7" t="s">
        <v>20</v>
      </c>
      <c r="X2" s="7" t="s">
        <v>21</v>
      </c>
    </row>
    <row r="3" customFormat="false" ht="15" hidden="false" customHeight="false" outlineLevel="0" collapsed="false">
      <c r="A3" s="14" t="s">
        <v>22</v>
      </c>
      <c r="B3" s="1" t="n">
        <v>43287</v>
      </c>
      <c r="C3" s="2" t="n">
        <f aca="false">B3</f>
        <v>43287</v>
      </c>
      <c r="D3" s="3" t="n">
        <v>0.8125</v>
      </c>
      <c r="E3" s="3" t="n">
        <v>0.916666666666667</v>
      </c>
      <c r="F3" s="4" t="n">
        <f aca="false">E3-D3</f>
        <v>0.104166666666667</v>
      </c>
      <c r="M3" s="5" t="n">
        <v>2.5</v>
      </c>
      <c r="N3" s="14"/>
      <c r="O3" s="14" t="s">
        <v>16</v>
      </c>
      <c r="P3" s="15" t="s">
        <v>17</v>
      </c>
      <c r="Q3" s="14" t="n">
        <v>0</v>
      </c>
      <c r="R3" s="14"/>
      <c r="S3" s="14"/>
      <c r="T3" s="5" t="n">
        <f aca="false">T2+M3</f>
        <v>4.5</v>
      </c>
      <c r="U3" s="5" t="n">
        <f aca="false">SUM(M:M)</f>
        <v>578.75</v>
      </c>
      <c r="V3" s="5" t="n">
        <f aca="false">SUM(M152:M371)</f>
        <v>183.5</v>
      </c>
      <c r="W3" s="5" t="n">
        <f aca="false">SUM(M19:M151)</f>
        <v>353.5</v>
      </c>
      <c r="X3" s="5" t="n">
        <f aca="false">SUM(M2:M18)</f>
        <v>41.75</v>
      </c>
    </row>
    <row r="4" customFormat="false" ht="15" hidden="false" customHeight="false" outlineLevel="0" collapsed="false">
      <c r="A4" s="14" t="s">
        <v>23</v>
      </c>
      <c r="B4" s="1" t="n">
        <v>43288</v>
      </c>
      <c r="C4" s="2" t="n">
        <f aca="false">B4</f>
        <v>43288</v>
      </c>
      <c r="D4" s="3" t="n">
        <v>0.489583333333333</v>
      </c>
      <c r="E4" s="3" t="n">
        <v>0.625</v>
      </c>
      <c r="F4" s="4" t="n">
        <f aca="false">E4-D4</f>
        <v>0.135416666666667</v>
      </c>
      <c r="M4" s="5" t="n">
        <v>3.25</v>
      </c>
      <c r="N4" s="14" t="s">
        <v>24</v>
      </c>
      <c r="O4" s="14" t="s">
        <v>25</v>
      </c>
      <c r="P4" s="15" t="s">
        <v>17</v>
      </c>
      <c r="Q4" s="14" t="n">
        <v>0</v>
      </c>
      <c r="R4" s="14"/>
      <c r="S4" s="14"/>
      <c r="T4" s="5" t="n">
        <f aca="false">T3+M4</f>
        <v>7.75</v>
      </c>
    </row>
    <row r="5" customFormat="false" ht="15" hidden="false" customHeight="false" outlineLevel="0" collapsed="false">
      <c r="A5" s="14" t="s">
        <v>26</v>
      </c>
      <c r="B5" s="1" t="n">
        <v>43289</v>
      </c>
      <c r="C5" s="2" t="n">
        <f aca="false">B5</f>
        <v>43289</v>
      </c>
      <c r="D5" s="3" t="n">
        <v>0.541666666666667</v>
      </c>
      <c r="E5" s="3" t="n">
        <v>0.6875</v>
      </c>
      <c r="F5" s="4" t="n">
        <f aca="false">E5-D5</f>
        <v>0.145833333333333</v>
      </c>
      <c r="M5" s="5" t="n">
        <v>3.5</v>
      </c>
      <c r="N5" s="14"/>
      <c r="O5" s="14" t="s">
        <v>16</v>
      </c>
      <c r="P5" s="15" t="s">
        <v>27</v>
      </c>
      <c r="Q5" s="14" t="n">
        <v>1</v>
      </c>
      <c r="R5" s="14"/>
      <c r="S5" s="14"/>
      <c r="T5" s="5" t="n">
        <f aca="false">T4+M5</f>
        <v>11.25</v>
      </c>
    </row>
    <row r="6" customFormat="false" ht="15" hidden="false" customHeight="false" outlineLevel="0" collapsed="false">
      <c r="A6" s="14" t="s">
        <v>14</v>
      </c>
      <c r="B6" s="1" t="n">
        <v>43293</v>
      </c>
      <c r="C6" s="2" t="n">
        <f aca="false">B6</f>
        <v>43293</v>
      </c>
      <c r="D6" s="3" t="n">
        <v>0.8125</v>
      </c>
      <c r="E6" s="3" t="n">
        <v>0.895833333333333</v>
      </c>
      <c r="F6" s="4" t="n">
        <f aca="false">E6-D6</f>
        <v>0.0833333333333334</v>
      </c>
      <c r="M6" s="5" t="n">
        <v>2</v>
      </c>
      <c r="N6" s="14"/>
      <c r="O6" s="14" t="s">
        <v>28</v>
      </c>
      <c r="P6" s="15" t="s">
        <v>27</v>
      </c>
      <c r="Q6" s="14" t="n">
        <v>1</v>
      </c>
      <c r="R6" s="14"/>
      <c r="S6" s="14"/>
      <c r="T6" s="5" t="n">
        <f aca="false">T5+M6</f>
        <v>13.25</v>
      </c>
    </row>
    <row r="7" customFormat="false" ht="15" hidden="false" customHeight="false" outlineLevel="0" collapsed="false">
      <c r="A7" s="14" t="s">
        <v>22</v>
      </c>
      <c r="B7" s="1" t="n">
        <v>43294</v>
      </c>
      <c r="C7" s="2" t="n">
        <f aca="false">B7</f>
        <v>43294</v>
      </c>
      <c r="D7" s="3" t="n">
        <v>0.8125</v>
      </c>
      <c r="E7" s="3" t="n">
        <v>0.854166666666667</v>
      </c>
      <c r="F7" s="4" t="n">
        <f aca="false">E7-D7</f>
        <v>0.0416666666666666</v>
      </c>
      <c r="M7" s="5" t="n">
        <v>1</v>
      </c>
      <c r="N7" s="14"/>
      <c r="O7" s="14" t="s">
        <v>29</v>
      </c>
      <c r="P7" s="15" t="s">
        <v>27</v>
      </c>
      <c r="Q7" s="14" t="n">
        <v>1</v>
      </c>
      <c r="R7" s="14"/>
      <c r="S7" s="14"/>
      <c r="T7" s="5" t="n">
        <f aca="false">T6+M7</f>
        <v>14.25</v>
      </c>
    </row>
    <row r="8" customFormat="false" ht="15" hidden="false" customHeight="false" outlineLevel="0" collapsed="false">
      <c r="A8" s="14" t="s">
        <v>23</v>
      </c>
      <c r="B8" s="1" t="n">
        <v>43295</v>
      </c>
      <c r="C8" s="2" t="n">
        <f aca="false">B8</f>
        <v>43295</v>
      </c>
      <c r="D8" s="3" t="n">
        <v>0.489583333333333</v>
      </c>
      <c r="E8" s="3" t="n">
        <v>0.583333333333333</v>
      </c>
      <c r="F8" s="4" t="n">
        <f aca="false">E8-D8</f>
        <v>0.0937500000000001</v>
      </c>
      <c r="M8" s="5" t="n">
        <v>2.25</v>
      </c>
      <c r="N8" s="14"/>
      <c r="O8" s="14" t="s">
        <v>30</v>
      </c>
      <c r="P8" s="15" t="s">
        <v>27</v>
      </c>
      <c r="Q8" s="14" t="n">
        <v>1</v>
      </c>
      <c r="R8" s="14"/>
      <c r="S8" s="14"/>
      <c r="T8" s="5" t="n">
        <f aca="false">T7+M8</f>
        <v>16.5</v>
      </c>
    </row>
    <row r="9" customFormat="false" ht="15" hidden="false" customHeight="false" outlineLevel="0" collapsed="false">
      <c r="A9" s="14" t="s">
        <v>26</v>
      </c>
      <c r="B9" s="1" t="n">
        <v>43296</v>
      </c>
      <c r="C9" s="2" t="n">
        <f aca="false">B9</f>
        <v>43296</v>
      </c>
      <c r="D9" s="3" t="n">
        <v>0.541666666666667</v>
      </c>
      <c r="E9" s="3" t="n">
        <v>0.604166666666667</v>
      </c>
      <c r="F9" s="4" t="n">
        <f aca="false">E9-D9</f>
        <v>0.0625</v>
      </c>
      <c r="M9" s="5" t="n">
        <v>1.5</v>
      </c>
      <c r="N9" s="14"/>
      <c r="O9" s="14" t="s">
        <v>16</v>
      </c>
      <c r="P9" s="15" t="s">
        <v>27</v>
      </c>
      <c r="Q9" s="14" t="n">
        <v>1</v>
      </c>
      <c r="R9" s="14"/>
      <c r="S9" s="14"/>
      <c r="T9" s="5" t="n">
        <f aca="false">T8+M9</f>
        <v>18</v>
      </c>
    </row>
    <row r="10" customFormat="false" ht="15" hidden="false" customHeight="false" outlineLevel="0" collapsed="false">
      <c r="A10" s="14" t="s">
        <v>31</v>
      </c>
      <c r="B10" s="1" t="n">
        <v>43297</v>
      </c>
      <c r="C10" s="2" t="n">
        <f aca="false">B10</f>
        <v>43297</v>
      </c>
      <c r="D10" s="3" t="n">
        <v>0.78125</v>
      </c>
      <c r="E10" s="3" t="n">
        <v>0.833333333333333</v>
      </c>
      <c r="F10" s="4" t="n">
        <f aca="false">E10-D10</f>
        <v>0.0520833333333333</v>
      </c>
      <c r="M10" s="5" t="n">
        <v>1.25</v>
      </c>
      <c r="N10" s="14" t="s">
        <v>32</v>
      </c>
      <c r="O10" s="14" t="s">
        <v>33</v>
      </c>
      <c r="P10" s="15" t="s">
        <v>27</v>
      </c>
      <c r="Q10" s="14" t="n">
        <v>1</v>
      </c>
      <c r="R10" s="14"/>
      <c r="S10" s="14"/>
      <c r="T10" s="5" t="n">
        <f aca="false">T9+M10</f>
        <v>19.25</v>
      </c>
      <c r="V10" s="7" t="s">
        <v>34</v>
      </c>
      <c r="W10" s="7" t="s">
        <v>35</v>
      </c>
      <c r="X10" s="7" t="s">
        <v>36</v>
      </c>
      <c r="Y10" s="7" t="s">
        <v>37</v>
      </c>
      <c r="Z10" s="7" t="s">
        <v>38</v>
      </c>
    </row>
    <row r="11" customFormat="false" ht="15" hidden="false" customHeight="false" outlineLevel="0" collapsed="false">
      <c r="A11" s="14" t="s">
        <v>14</v>
      </c>
      <c r="B11" s="1" t="n">
        <v>43300</v>
      </c>
      <c r="C11" s="2" t="n">
        <f aca="false">B11</f>
        <v>43300</v>
      </c>
      <c r="D11" s="3" t="n">
        <v>0.791666666666667</v>
      </c>
      <c r="E11" s="3" t="n">
        <v>0.916666666666667</v>
      </c>
      <c r="F11" s="4" t="n">
        <f aca="false">E11-D11</f>
        <v>0.125</v>
      </c>
      <c r="M11" s="5" t="n">
        <v>3</v>
      </c>
      <c r="N11" s="14"/>
      <c r="O11" s="14" t="s">
        <v>28</v>
      </c>
      <c r="P11" s="15" t="s">
        <v>39</v>
      </c>
      <c r="Q11" s="14" t="n">
        <v>2</v>
      </c>
      <c r="R11" s="14"/>
      <c r="S11" s="14"/>
      <c r="T11" s="5" t="n">
        <f aca="false">T10+M11</f>
        <v>22.25</v>
      </c>
      <c r="V11" s="0" t="s">
        <v>17</v>
      </c>
      <c r="W11" s="5" t="n">
        <f aca="false">SUM(M2:M4)</f>
        <v>7.75</v>
      </c>
      <c r="X11" s="0" t="n">
        <f aca="false">COUNTIF(P:P, "Pre Alpha")</f>
        <v>3</v>
      </c>
      <c r="Y11" s="0" t="n">
        <f aca="false">C4-C2+1</f>
        <v>3</v>
      </c>
      <c r="Z11" s="0" t="n">
        <f aca="false">Y11-X11</f>
        <v>0</v>
      </c>
    </row>
    <row r="12" customFormat="false" ht="15" hidden="false" customHeight="false" outlineLevel="0" collapsed="false">
      <c r="A12" s="14" t="s">
        <v>22</v>
      </c>
      <c r="B12" s="1" t="n">
        <v>43301</v>
      </c>
      <c r="C12" s="2" t="n">
        <f aca="false">B12</f>
        <v>43301</v>
      </c>
      <c r="D12" s="3" t="n">
        <v>0.791666666666667</v>
      </c>
      <c r="E12" s="3" t="n">
        <v>0.854166666666667</v>
      </c>
      <c r="F12" s="4" t="n">
        <f aca="false">E12-D12</f>
        <v>0.0625</v>
      </c>
      <c r="M12" s="5" t="n">
        <v>1.5</v>
      </c>
      <c r="N12" s="14"/>
      <c r="O12" s="14" t="s">
        <v>29</v>
      </c>
      <c r="P12" s="15" t="s">
        <v>39</v>
      </c>
      <c r="Q12" s="14" t="n">
        <v>2</v>
      </c>
      <c r="R12" s="14"/>
      <c r="S12" s="14"/>
      <c r="T12" s="5" t="n">
        <f aca="false">T11+M12</f>
        <v>23.75</v>
      </c>
      <c r="V12" s="0" t="s">
        <v>27</v>
      </c>
      <c r="W12" s="5" t="n">
        <f aca="false">SUM(M5:M10)</f>
        <v>11.5</v>
      </c>
      <c r="X12" s="0" t="n">
        <f aca="false">COUNTIF(P:P, "Alpha")</f>
        <v>6</v>
      </c>
      <c r="Y12" s="0" t="n">
        <f aca="false">C10-C5+1</f>
        <v>9</v>
      </c>
      <c r="Z12" s="0" t="n">
        <f aca="false">Y12-X12</f>
        <v>3</v>
      </c>
    </row>
    <row r="13" customFormat="false" ht="15" hidden="false" customHeight="false" outlineLevel="0" collapsed="false">
      <c r="A13" s="14" t="s">
        <v>23</v>
      </c>
      <c r="B13" s="1" t="n">
        <v>43302</v>
      </c>
      <c r="C13" s="2" t="n">
        <f aca="false">B13</f>
        <v>43302</v>
      </c>
      <c r="D13" s="3" t="n">
        <v>0.489583333333333</v>
      </c>
      <c r="E13" s="3" t="n">
        <v>0.5625</v>
      </c>
      <c r="F13" s="4" t="n">
        <f aca="false">E13-D13</f>
        <v>0.0729166666666667</v>
      </c>
      <c r="M13" s="5" t="n">
        <v>1.75</v>
      </c>
      <c r="N13" s="14"/>
      <c r="O13" s="14" t="s">
        <v>40</v>
      </c>
      <c r="P13" s="15" t="s">
        <v>39</v>
      </c>
      <c r="Q13" s="14" t="n">
        <v>2</v>
      </c>
      <c r="R13" s="14"/>
      <c r="S13" s="14"/>
      <c r="T13" s="5" t="n">
        <f aca="false">T12+M13</f>
        <v>25.5</v>
      </c>
      <c r="V13" s="0" t="s">
        <v>39</v>
      </c>
      <c r="W13" s="5" t="n">
        <f aca="false">SUM(M11:M17)</f>
        <v>19</v>
      </c>
      <c r="X13" s="0" t="n">
        <f aca="false">COUNTIF(P:P, "Beta")</f>
        <v>7</v>
      </c>
      <c r="Y13" s="0" t="n">
        <f aca="false">C17-C11+1</f>
        <v>10</v>
      </c>
      <c r="Z13" s="0" t="n">
        <f aca="false">Y13-X13</f>
        <v>3</v>
      </c>
    </row>
    <row r="14" customFormat="false" ht="15" hidden="false" customHeight="false" outlineLevel="0" collapsed="false">
      <c r="A14" s="14" t="s">
        <v>31</v>
      </c>
      <c r="B14" s="1" t="n">
        <v>43304</v>
      </c>
      <c r="C14" s="2" t="n">
        <f aca="false">B14</f>
        <v>43304</v>
      </c>
      <c r="D14" s="3" t="n">
        <v>0.78125</v>
      </c>
      <c r="E14" s="3" t="n">
        <v>0.833333333333333</v>
      </c>
      <c r="F14" s="4" t="n">
        <f aca="false">E14-D14</f>
        <v>0.0520833333333333</v>
      </c>
      <c r="M14" s="5" t="n">
        <v>1.25</v>
      </c>
      <c r="N14" s="14" t="s">
        <v>41</v>
      </c>
      <c r="O14" s="14" t="s">
        <v>40</v>
      </c>
      <c r="P14" s="15" t="s">
        <v>39</v>
      </c>
      <c r="Q14" s="14" t="n">
        <v>2</v>
      </c>
      <c r="R14" s="14"/>
      <c r="S14" s="14"/>
      <c r="T14" s="5" t="n">
        <f aca="false">T13+M14</f>
        <v>26.75</v>
      </c>
      <c r="V14" s="0" t="s">
        <v>42</v>
      </c>
      <c r="W14" s="5" t="n">
        <f aca="false">SUM(M18:M32)</f>
        <v>38.5</v>
      </c>
      <c r="X14" s="0" t="n">
        <f aca="false">COUNTIF(P:P, "Gamma")</f>
        <v>15</v>
      </c>
      <c r="Y14" s="0" t="n">
        <f aca="false">C32-C18+1</f>
        <v>19</v>
      </c>
      <c r="Z14" s="0" t="n">
        <f aca="false">Y14-X14</f>
        <v>4</v>
      </c>
    </row>
    <row r="15" customFormat="false" ht="15" hidden="false" customHeight="false" outlineLevel="0" collapsed="false">
      <c r="A15" s="14" t="s">
        <v>14</v>
      </c>
      <c r="B15" s="1" t="n">
        <v>43307</v>
      </c>
      <c r="C15" s="2" t="n">
        <f aca="false">B15</f>
        <v>43307</v>
      </c>
      <c r="D15" s="3" t="n">
        <v>0.791666666666667</v>
      </c>
      <c r="E15" s="3" t="n">
        <v>0.875</v>
      </c>
      <c r="F15" s="4" t="n">
        <f aca="false">E15-D15</f>
        <v>0.0833333333333334</v>
      </c>
      <c r="M15" s="5" t="n">
        <v>2</v>
      </c>
      <c r="N15" s="14"/>
      <c r="O15" s="14" t="s">
        <v>28</v>
      </c>
      <c r="P15" s="15" t="s">
        <v>39</v>
      </c>
      <c r="Q15" s="14" t="n">
        <v>2.5</v>
      </c>
      <c r="R15" s="14"/>
      <c r="S15" s="14"/>
      <c r="T15" s="5" t="n">
        <f aca="false">T14+M15</f>
        <v>28.75</v>
      </c>
      <c r="V15" s="0" t="s">
        <v>43</v>
      </c>
      <c r="W15" s="5" t="n">
        <f aca="false">SUM(M33:M42)</f>
        <v>27.75</v>
      </c>
      <c r="X15" s="0" t="n">
        <f aca="false">COUNTIF(P:P, "Delta")</f>
        <v>10</v>
      </c>
      <c r="Y15" s="0" t="n">
        <f aca="false">C42-C33+1</f>
        <v>14</v>
      </c>
      <c r="Z15" s="0" t="n">
        <f aca="false">Y15-X15</f>
        <v>4</v>
      </c>
    </row>
    <row r="16" customFormat="false" ht="15" hidden="false" customHeight="false" outlineLevel="0" collapsed="false">
      <c r="A16" s="14" t="s">
        <v>22</v>
      </c>
      <c r="B16" s="1" t="n">
        <v>43308</v>
      </c>
      <c r="C16" s="2" t="n">
        <f aca="false">B16</f>
        <v>43308</v>
      </c>
      <c r="D16" s="3" t="n">
        <v>0.78125</v>
      </c>
      <c r="E16" s="3" t="n">
        <v>0.916666666666667</v>
      </c>
      <c r="F16" s="4" t="n">
        <f aca="false">E16-D16</f>
        <v>0.135416666666667</v>
      </c>
      <c r="M16" s="5" t="n">
        <v>3.25</v>
      </c>
      <c r="N16" s="14"/>
      <c r="O16" s="14" t="s">
        <v>29</v>
      </c>
      <c r="P16" s="15" t="s">
        <v>39</v>
      </c>
      <c r="Q16" s="14" t="n">
        <v>2.5</v>
      </c>
      <c r="R16" s="14"/>
      <c r="S16" s="14"/>
      <c r="T16" s="5" t="n">
        <f aca="false">T15+M16</f>
        <v>32</v>
      </c>
      <c r="V16" s="0" t="s">
        <v>44</v>
      </c>
      <c r="W16" s="5" t="n">
        <f aca="false">SUM(M43:M96)</f>
        <v>137.75</v>
      </c>
      <c r="X16" s="0" t="n">
        <f aca="false">COUNTIF(P:P, "Freestyle 1")</f>
        <v>53</v>
      </c>
      <c r="Y16" s="16" t="n">
        <f aca="false">C95-C43+1</f>
        <v>61</v>
      </c>
      <c r="Z16" s="16" t="n">
        <f aca="false">Y16-X16</f>
        <v>8</v>
      </c>
    </row>
    <row r="17" customFormat="false" ht="15" hidden="false" customHeight="false" outlineLevel="0" collapsed="false">
      <c r="A17" s="14" t="s">
        <v>23</v>
      </c>
      <c r="B17" s="1" t="n">
        <v>43309</v>
      </c>
      <c r="C17" s="2" t="n">
        <f aca="false">B17</f>
        <v>43309</v>
      </c>
      <c r="D17" s="3" t="n">
        <v>0.479166666666667</v>
      </c>
      <c r="E17" s="3" t="n">
        <v>0.625</v>
      </c>
      <c r="F17" s="4" t="n">
        <f aca="false">E17-D17</f>
        <v>0.145833333333333</v>
      </c>
      <c r="G17" s="3" t="n">
        <v>0.697916666666667</v>
      </c>
      <c r="H17" s="3" t="n">
        <v>0.8125</v>
      </c>
      <c r="I17" s="4" t="n">
        <f aca="false">H17-G17</f>
        <v>0.114583333333333</v>
      </c>
      <c r="M17" s="5" t="n">
        <f aca="false">3.5 + 2.75</f>
        <v>6.25</v>
      </c>
      <c r="N17" s="14" t="s">
        <v>45</v>
      </c>
      <c r="O17" s="14" t="s">
        <v>46</v>
      </c>
      <c r="P17" s="15" t="s">
        <v>39</v>
      </c>
      <c r="Q17" s="14" t="n">
        <v>2.5</v>
      </c>
      <c r="R17" s="14"/>
      <c r="S17" s="14"/>
      <c r="T17" s="5" t="n">
        <f aca="false">T16+M17</f>
        <v>38.25</v>
      </c>
      <c r="V17" s="0" t="s">
        <v>47</v>
      </c>
      <c r="W17" s="5" t="n">
        <f aca="false">SUM(M97:M116)</f>
        <v>61</v>
      </c>
      <c r="X17" s="0" t="n">
        <f aca="false">COUNTIF(P:P, "Freestyle 3")</f>
        <v>20</v>
      </c>
      <c r="Y17" s="16" t="n">
        <f aca="false">C116-C97+1</f>
        <v>25</v>
      </c>
      <c r="Z17" s="16" t="n">
        <f aca="false">Y17-X17</f>
        <v>5</v>
      </c>
    </row>
    <row r="18" customFormat="false" ht="15" hidden="false" customHeight="false" outlineLevel="0" collapsed="false">
      <c r="A18" s="14" t="s">
        <v>26</v>
      </c>
      <c r="B18" s="1" t="n">
        <v>43310</v>
      </c>
      <c r="C18" s="2" t="n">
        <f aca="false">B18</f>
        <v>43310</v>
      </c>
      <c r="D18" s="3" t="n">
        <v>0.541666666666667</v>
      </c>
      <c r="E18" s="3" t="n">
        <v>0.6875</v>
      </c>
      <c r="F18" s="4" t="n">
        <f aca="false">E18-D18</f>
        <v>0.145833333333333</v>
      </c>
      <c r="M18" s="5" t="n">
        <v>3.5</v>
      </c>
      <c r="N18" s="14" t="s">
        <v>48</v>
      </c>
      <c r="O18" s="14" t="s">
        <v>16</v>
      </c>
      <c r="P18" s="15" t="s">
        <v>42</v>
      </c>
      <c r="Q18" s="14" t="n">
        <v>3</v>
      </c>
      <c r="R18" s="14"/>
      <c r="S18" s="14"/>
      <c r="T18" s="5" t="n">
        <f aca="false">T17+M18</f>
        <v>41.75</v>
      </c>
      <c r="V18" s="0" t="s">
        <v>49</v>
      </c>
      <c r="W18" s="5" t="n">
        <f aca="false">SUM(M117:M182)</f>
        <v>150.75</v>
      </c>
      <c r="X18" s="0" t="n">
        <f aca="false">COUNTIF(P:P, "Freestyle 4")</f>
        <v>66</v>
      </c>
      <c r="Y18" s="16" t="n">
        <f aca="false">C182-C117+1</f>
        <v>93</v>
      </c>
      <c r="Z18" s="16" t="n">
        <f aca="false">Y18-X18</f>
        <v>27</v>
      </c>
    </row>
    <row r="19" customFormat="false" ht="15" hidden="false" customHeight="false" outlineLevel="0" collapsed="false">
      <c r="A19" s="14" t="s">
        <v>31</v>
      </c>
      <c r="B19" s="1" t="n">
        <v>43311</v>
      </c>
      <c r="C19" s="2" t="n">
        <f aca="false">B19</f>
        <v>43311</v>
      </c>
      <c r="D19" s="3" t="n">
        <v>0.729166666666667</v>
      </c>
      <c r="E19" s="3" t="n">
        <v>0.770833333333333</v>
      </c>
      <c r="F19" s="4" t="n">
        <f aca="false">E19-D19</f>
        <v>0.0416666666666667</v>
      </c>
      <c r="M19" s="5" t="n">
        <v>1</v>
      </c>
      <c r="N19" s="14" t="s">
        <v>50</v>
      </c>
      <c r="O19" s="14" t="s">
        <v>51</v>
      </c>
      <c r="P19" s="15" t="s">
        <v>42</v>
      </c>
      <c r="Q19" s="14" t="n">
        <v>3</v>
      </c>
      <c r="R19" s="14"/>
      <c r="S19" s="14"/>
      <c r="T19" s="5" t="n">
        <f aca="false">T18+M19</f>
        <v>42.75</v>
      </c>
      <c r="V19" s="0" t="s">
        <v>52</v>
      </c>
      <c r="W19" s="5" t="n">
        <f aca="false">SUM(M183:M379)</f>
        <v>124.75</v>
      </c>
      <c r="X19" s="0" t="n">
        <f aca="false">COUNTIF(P:P, "Freestyle 5")</f>
        <v>60</v>
      </c>
    </row>
    <row r="20" customFormat="false" ht="15" hidden="false" customHeight="false" outlineLevel="0" collapsed="false">
      <c r="A20" s="14" t="s">
        <v>53</v>
      </c>
      <c r="B20" s="1" t="n">
        <v>43313</v>
      </c>
      <c r="C20" s="2" t="n">
        <f aca="false">B20</f>
        <v>43313</v>
      </c>
      <c r="D20" s="3" t="n">
        <v>0.739583333333333</v>
      </c>
      <c r="E20" s="3" t="n">
        <v>0.791666666666667</v>
      </c>
      <c r="F20" s="4" t="n">
        <f aca="false">E20-D20</f>
        <v>0.0520833333333333</v>
      </c>
      <c r="M20" s="5" t="n">
        <v>1.25</v>
      </c>
      <c r="N20" s="14"/>
      <c r="O20" s="14" t="s">
        <v>16</v>
      </c>
      <c r="P20" s="15" t="s">
        <v>42</v>
      </c>
      <c r="Q20" s="14" t="n">
        <v>3</v>
      </c>
      <c r="R20" s="14"/>
      <c r="S20" s="14"/>
      <c r="T20" s="5" t="n">
        <f aca="false">T19+M20</f>
        <v>44</v>
      </c>
    </row>
    <row r="21" customFormat="false" ht="15" hidden="false" customHeight="false" outlineLevel="0" collapsed="false">
      <c r="A21" s="14" t="s">
        <v>14</v>
      </c>
      <c r="B21" s="1" t="n">
        <v>43314</v>
      </c>
      <c r="C21" s="2" t="n">
        <f aca="false">B21</f>
        <v>43314</v>
      </c>
      <c r="D21" s="3" t="n">
        <v>0.75</v>
      </c>
      <c r="E21" s="3" t="n">
        <v>0.885416666666667</v>
      </c>
      <c r="F21" s="4" t="n">
        <f aca="false">E21-D21</f>
        <v>0.135416666666667</v>
      </c>
      <c r="M21" s="5" t="n">
        <v>3.25</v>
      </c>
      <c r="N21" s="14"/>
      <c r="O21" s="14" t="s">
        <v>54</v>
      </c>
      <c r="P21" s="15" t="s">
        <v>42</v>
      </c>
      <c r="Q21" s="14" t="n">
        <v>3</v>
      </c>
      <c r="R21" s="14"/>
      <c r="S21" s="14"/>
      <c r="T21" s="5" t="n">
        <f aca="false">T20+M21</f>
        <v>47.25</v>
      </c>
      <c r="V21" s="0" t="s">
        <v>55</v>
      </c>
      <c r="W21" s="5" t="n">
        <f aca="false">SUM(M50:M92)</f>
        <v>114.25</v>
      </c>
      <c r="X21" s="0" t="n">
        <f aca="false">COUNTIF(R:R, "Dance 1")</f>
        <v>43</v>
      </c>
      <c r="Y21" s="16" t="n">
        <f aca="false">C92-C50+1</f>
        <v>50</v>
      </c>
      <c r="Z21" s="16" t="n">
        <f aca="false">Y21-X21</f>
        <v>7</v>
      </c>
    </row>
    <row r="22" customFormat="false" ht="15" hidden="false" customHeight="false" outlineLevel="0" collapsed="false">
      <c r="A22" s="14" t="s">
        <v>22</v>
      </c>
      <c r="B22" s="1" t="n">
        <v>43315</v>
      </c>
      <c r="C22" s="2" t="n">
        <f aca="false">B22</f>
        <v>43315</v>
      </c>
      <c r="D22" s="3" t="n">
        <v>0.75</v>
      </c>
      <c r="E22" s="3" t="n">
        <v>0.916666666666667</v>
      </c>
      <c r="F22" s="4" t="n">
        <f aca="false">E22-D22</f>
        <v>0.166666666666667</v>
      </c>
      <c r="M22" s="5" t="n">
        <v>4</v>
      </c>
      <c r="N22" s="14"/>
      <c r="O22" s="14" t="s">
        <v>54</v>
      </c>
      <c r="P22" s="15" t="s">
        <v>42</v>
      </c>
      <c r="Q22" s="14" t="n">
        <v>3</v>
      </c>
      <c r="R22" s="14"/>
      <c r="S22" s="14"/>
      <c r="T22" s="5" t="n">
        <f aca="false">T21+M22</f>
        <v>51.25</v>
      </c>
      <c r="V22" s="0" t="s">
        <v>56</v>
      </c>
      <c r="W22" s="5" t="n">
        <f aca="false">SUM(M93:M100)</f>
        <v>19</v>
      </c>
      <c r="X22" s="0" t="n">
        <f aca="false">COUNTIF(R:R, "Dance 2") - 1</f>
        <v>7</v>
      </c>
      <c r="Y22" s="16" t="n">
        <f aca="false">C100 - C92</f>
        <v>7</v>
      </c>
      <c r="Z22" s="16" t="n">
        <f aca="false">Y22-X22</f>
        <v>0</v>
      </c>
    </row>
    <row r="23" customFormat="false" ht="15" hidden="false" customHeight="false" outlineLevel="0" collapsed="false">
      <c r="A23" s="14" t="s">
        <v>23</v>
      </c>
      <c r="B23" s="1" t="n">
        <v>43316</v>
      </c>
      <c r="C23" s="2" t="n">
        <f aca="false">B23</f>
        <v>43316</v>
      </c>
      <c r="D23" s="3" t="n">
        <v>0.479166666666667</v>
      </c>
      <c r="E23" s="3" t="n">
        <v>0.614583333333333</v>
      </c>
      <c r="F23" s="4" t="n">
        <f aca="false">E23-D23</f>
        <v>0.135416666666667</v>
      </c>
      <c r="G23" s="3" t="n">
        <v>0.666666666666667</v>
      </c>
      <c r="H23" s="3" t="n">
        <v>0.833333333333333</v>
      </c>
      <c r="I23" s="4" t="n">
        <f aca="false">H23-G23</f>
        <v>0.166666666666667</v>
      </c>
      <c r="M23" s="5" t="n">
        <v>7.25</v>
      </c>
      <c r="N23" s="14"/>
      <c r="O23" s="14" t="s">
        <v>16</v>
      </c>
      <c r="P23" s="15" t="s">
        <v>42</v>
      </c>
      <c r="Q23" s="14" t="n">
        <v>3</v>
      </c>
      <c r="R23" s="14"/>
      <c r="S23" s="14"/>
      <c r="T23" s="5" t="n">
        <f aca="false">T22+M23</f>
        <v>58.5</v>
      </c>
      <c r="V23" s="0" t="s">
        <v>57</v>
      </c>
      <c r="W23" s="5" t="n">
        <f aca="false">SUM(M100:M360)</f>
        <v>328.5</v>
      </c>
      <c r="X23" s="0" t="n">
        <f aca="false">COUNTIF(R:R, "Dance 3")</f>
        <v>142</v>
      </c>
      <c r="Y23" s="16" t="n">
        <f aca="false">(INDEX(C:C,COUNTA(C:C))) - C100</f>
        <v>196</v>
      </c>
      <c r="Z23" s="16" t="n">
        <f aca="false">Y23-X23</f>
        <v>54</v>
      </c>
    </row>
    <row r="24" customFormat="false" ht="15" hidden="false" customHeight="false" outlineLevel="0" collapsed="false">
      <c r="A24" s="14" t="s">
        <v>26</v>
      </c>
      <c r="B24" s="1" t="n">
        <v>43317</v>
      </c>
      <c r="C24" s="2" t="n">
        <f aca="false">B24</f>
        <v>43317</v>
      </c>
      <c r="D24" s="3" t="n">
        <v>0.541666666666667</v>
      </c>
      <c r="E24" s="3" t="n">
        <v>0.583333333333333</v>
      </c>
      <c r="F24" s="4" t="n">
        <f aca="false">E24-D24</f>
        <v>0.0416666666666667</v>
      </c>
      <c r="M24" s="5" t="n">
        <v>1</v>
      </c>
      <c r="N24" s="14"/>
      <c r="O24" s="14" t="s">
        <v>16</v>
      </c>
      <c r="P24" s="15" t="s">
        <v>42</v>
      </c>
      <c r="Q24" s="14" t="n">
        <v>3</v>
      </c>
      <c r="R24" s="14"/>
      <c r="S24" s="14"/>
      <c r="T24" s="5" t="n">
        <f aca="false">T23+M24</f>
        <v>59.5</v>
      </c>
      <c r="Z24" s="7" t="s">
        <v>58</v>
      </c>
    </row>
    <row r="25" customFormat="false" ht="15" hidden="false" customHeight="false" outlineLevel="0" collapsed="false">
      <c r="A25" s="14" t="s">
        <v>31</v>
      </c>
      <c r="B25" s="1" t="n">
        <v>43318</v>
      </c>
      <c r="C25" s="2" t="n">
        <f aca="false">B25</f>
        <v>43318</v>
      </c>
      <c r="D25" s="3" t="n">
        <v>0.78125</v>
      </c>
      <c r="E25" s="3" t="n">
        <v>0.822916666666667</v>
      </c>
      <c r="F25" s="4" t="n">
        <f aca="false">E25-D25</f>
        <v>0.0416666666666665</v>
      </c>
      <c r="M25" s="5" t="n">
        <v>1</v>
      </c>
      <c r="N25" s="14"/>
      <c r="O25" s="14" t="s">
        <v>40</v>
      </c>
      <c r="P25" s="15" t="s">
        <v>42</v>
      </c>
      <c r="Q25" s="14" t="n">
        <v>3</v>
      </c>
      <c r="R25" s="14"/>
      <c r="S25" s="14"/>
      <c r="T25" s="5" t="n">
        <f aca="false">T24+M25</f>
        <v>60.5</v>
      </c>
      <c r="Z25" s="0" t="n">
        <f aca="false">SUM(Z11:Z19)</f>
        <v>54</v>
      </c>
    </row>
    <row r="26" customFormat="false" ht="15" hidden="false" customHeight="false" outlineLevel="0" collapsed="false">
      <c r="A26" s="14" t="s">
        <v>14</v>
      </c>
      <c r="B26" s="1" t="n">
        <v>43321</v>
      </c>
      <c r="C26" s="2" t="n">
        <f aca="false">B26</f>
        <v>43321</v>
      </c>
      <c r="D26" s="3" t="n">
        <v>0.78125</v>
      </c>
      <c r="E26" s="3" t="n">
        <v>0.833333333333333</v>
      </c>
      <c r="F26" s="4" t="n">
        <f aca="false">E26-D26</f>
        <v>0.0520833333333333</v>
      </c>
      <c r="M26" s="5" t="n">
        <v>1.25</v>
      </c>
      <c r="N26" s="14"/>
      <c r="O26" s="14" t="s">
        <v>59</v>
      </c>
      <c r="P26" s="15" t="s">
        <v>42</v>
      </c>
      <c r="Q26" s="14" t="n">
        <v>3</v>
      </c>
      <c r="R26" s="14"/>
      <c r="S26" s="14"/>
      <c r="T26" s="5" t="n">
        <f aca="false">T25+M26</f>
        <v>61.75</v>
      </c>
    </row>
    <row r="27" customFormat="false" ht="15" hidden="false" customHeight="false" outlineLevel="0" collapsed="false">
      <c r="A27" s="14" t="s">
        <v>22</v>
      </c>
      <c r="B27" s="1" t="n">
        <v>43322</v>
      </c>
      <c r="C27" s="2" t="n">
        <f aca="false">B27</f>
        <v>43322</v>
      </c>
      <c r="D27" s="3" t="n">
        <v>0.770833333333333</v>
      </c>
      <c r="E27" s="3" t="n">
        <v>0.854166666666667</v>
      </c>
      <c r="F27" s="4" t="n">
        <f aca="false">E27-D27</f>
        <v>0.0833333333333333</v>
      </c>
      <c r="M27" s="5" t="n">
        <v>2</v>
      </c>
      <c r="N27" s="14" t="s">
        <v>60</v>
      </c>
      <c r="O27" s="14" t="s">
        <v>61</v>
      </c>
      <c r="P27" s="15" t="s">
        <v>42</v>
      </c>
      <c r="Q27" s="14" t="n">
        <v>3</v>
      </c>
      <c r="R27" s="14"/>
      <c r="S27" s="14"/>
      <c r="T27" s="5" t="n">
        <f aca="false">T26+M27</f>
        <v>63.75</v>
      </c>
    </row>
    <row r="28" customFormat="false" ht="15" hidden="false" customHeight="false" outlineLevel="0" collapsed="false">
      <c r="A28" s="14" t="s">
        <v>23</v>
      </c>
      <c r="B28" s="1" t="n">
        <v>43323</v>
      </c>
      <c r="C28" s="2" t="n">
        <f aca="false">B28</f>
        <v>43323</v>
      </c>
      <c r="D28" s="3" t="n">
        <v>0.5625</v>
      </c>
      <c r="E28" s="3" t="n">
        <v>0.666666666666667</v>
      </c>
      <c r="F28" s="4" t="n">
        <f aca="false">E28-D28</f>
        <v>0.104166666666667</v>
      </c>
      <c r="G28" s="3" t="n">
        <v>0.6875</v>
      </c>
      <c r="H28" s="3" t="n">
        <v>0.739583333333333</v>
      </c>
      <c r="I28" s="4" t="n">
        <f aca="false">H28-G28</f>
        <v>0.0520833333333334</v>
      </c>
      <c r="M28" s="5" t="n">
        <v>3.75</v>
      </c>
      <c r="N28" s="14" t="s">
        <v>62</v>
      </c>
      <c r="O28" s="14" t="s">
        <v>63</v>
      </c>
      <c r="P28" s="15" t="s">
        <v>42</v>
      </c>
      <c r="Q28" s="14" t="n">
        <v>3</v>
      </c>
      <c r="R28" s="14"/>
      <c r="S28" s="14"/>
      <c r="T28" s="5" t="n">
        <f aca="false">T27+M28</f>
        <v>67.5</v>
      </c>
    </row>
    <row r="29" customFormat="false" ht="15" hidden="false" customHeight="false" outlineLevel="0" collapsed="false">
      <c r="A29" s="14" t="s">
        <v>26</v>
      </c>
      <c r="B29" s="1" t="n">
        <v>43324</v>
      </c>
      <c r="C29" s="2" t="n">
        <f aca="false">B29</f>
        <v>43324</v>
      </c>
      <c r="D29" s="3" t="n">
        <v>0.541666666666667</v>
      </c>
      <c r="E29" s="3" t="n">
        <v>0.6875</v>
      </c>
      <c r="F29" s="4" t="n">
        <f aca="false">E29-D29</f>
        <v>0.145833333333333</v>
      </c>
      <c r="M29" s="5" t="n">
        <v>3.5</v>
      </c>
      <c r="N29" s="14" t="s">
        <v>64</v>
      </c>
      <c r="O29" s="14" t="s">
        <v>16</v>
      </c>
      <c r="P29" s="15" t="s">
        <v>42</v>
      </c>
      <c r="Q29" s="14" t="n">
        <v>3</v>
      </c>
      <c r="R29" s="14"/>
      <c r="S29" s="14"/>
      <c r="T29" s="5" t="n">
        <f aca="false">T28+M29</f>
        <v>71</v>
      </c>
    </row>
    <row r="30" customFormat="false" ht="15" hidden="false" customHeight="false" outlineLevel="0" collapsed="false">
      <c r="A30" s="14" t="s">
        <v>31</v>
      </c>
      <c r="B30" s="1" t="n">
        <v>43325</v>
      </c>
      <c r="C30" s="2" t="n">
        <f aca="false">B30</f>
        <v>43325</v>
      </c>
      <c r="D30" s="3" t="n">
        <v>0.78125</v>
      </c>
      <c r="E30" s="3" t="n">
        <v>0.822916666666667</v>
      </c>
      <c r="F30" s="4" t="n">
        <f aca="false">E30-D30</f>
        <v>0.0416666666666665</v>
      </c>
      <c r="M30" s="5" t="n">
        <v>1</v>
      </c>
      <c r="N30" s="14"/>
      <c r="O30" s="14" t="s">
        <v>40</v>
      </c>
      <c r="P30" s="15" t="s">
        <v>42</v>
      </c>
      <c r="Q30" s="14" t="n">
        <v>3</v>
      </c>
      <c r="R30" s="14"/>
      <c r="S30" s="14"/>
      <c r="T30" s="5" t="n">
        <f aca="false">T29+M30</f>
        <v>72</v>
      </c>
    </row>
    <row r="31" customFormat="false" ht="15" hidden="false" customHeight="false" outlineLevel="0" collapsed="false">
      <c r="A31" s="14" t="s">
        <v>65</v>
      </c>
      <c r="B31" s="1" t="n">
        <v>43326</v>
      </c>
      <c r="C31" s="2" t="n">
        <f aca="false">B31</f>
        <v>43326</v>
      </c>
      <c r="D31" s="3" t="n">
        <v>0.71875</v>
      </c>
      <c r="E31" s="3" t="n">
        <v>0.75</v>
      </c>
      <c r="F31" s="4" t="n">
        <f aca="false">E31-D31</f>
        <v>0.0312499999999999</v>
      </c>
      <c r="M31" s="5" t="n">
        <v>0.75</v>
      </c>
      <c r="N31" s="14" t="s">
        <v>66</v>
      </c>
      <c r="O31" s="14" t="s">
        <v>67</v>
      </c>
      <c r="P31" s="15" t="s">
        <v>42</v>
      </c>
      <c r="Q31" s="14" t="n">
        <v>3</v>
      </c>
      <c r="R31" s="14"/>
      <c r="S31" s="14"/>
      <c r="T31" s="5" t="n">
        <f aca="false">T30+M31</f>
        <v>72.75</v>
      </c>
    </row>
    <row r="32" customFormat="false" ht="15" hidden="false" customHeight="false" outlineLevel="0" collapsed="false">
      <c r="A32" s="14" t="s">
        <v>14</v>
      </c>
      <c r="B32" s="1" t="n">
        <v>43328</v>
      </c>
      <c r="C32" s="2" t="n">
        <f aca="false">B32</f>
        <v>43328</v>
      </c>
      <c r="D32" s="3" t="n">
        <v>0.75</v>
      </c>
      <c r="E32" s="3" t="n">
        <v>0.916666666666667</v>
      </c>
      <c r="F32" s="4" t="n">
        <f aca="false">E32-D32</f>
        <v>0.166666666666667</v>
      </c>
      <c r="M32" s="5" t="n">
        <v>4</v>
      </c>
      <c r="N32" s="14" t="s">
        <v>68</v>
      </c>
      <c r="O32" s="14" t="s">
        <v>25</v>
      </c>
      <c r="P32" s="15" t="s">
        <v>42</v>
      </c>
      <c r="Q32" s="14" t="n">
        <v>3</v>
      </c>
      <c r="R32" s="14"/>
      <c r="S32" s="14"/>
      <c r="T32" s="5" t="n">
        <f aca="false">T31+M32</f>
        <v>76.75</v>
      </c>
    </row>
    <row r="33" customFormat="false" ht="15" hidden="false" customHeight="false" outlineLevel="0" collapsed="false">
      <c r="A33" s="14" t="s">
        <v>22</v>
      </c>
      <c r="B33" s="1" t="n">
        <v>43329</v>
      </c>
      <c r="C33" s="2" t="n">
        <f aca="false">B33</f>
        <v>43329</v>
      </c>
      <c r="D33" s="3" t="n">
        <v>0.760416666666667</v>
      </c>
      <c r="E33" s="3" t="n">
        <v>0.791666666666667</v>
      </c>
      <c r="F33" s="4" t="n">
        <f aca="false">E33-D33</f>
        <v>0.03125</v>
      </c>
      <c r="G33" s="3" t="n">
        <v>0.875</v>
      </c>
      <c r="H33" s="3" t="n">
        <v>0.916666666666667</v>
      </c>
      <c r="I33" s="4" t="n">
        <f aca="false">H33-G33</f>
        <v>0.0416666666666666</v>
      </c>
      <c r="M33" s="5" t="n">
        <v>1.75</v>
      </c>
      <c r="N33" s="14"/>
      <c r="O33" s="14" t="s">
        <v>61</v>
      </c>
      <c r="P33" s="15" t="s">
        <v>43</v>
      </c>
      <c r="Q33" s="14" t="n">
        <v>4</v>
      </c>
      <c r="R33" s="14"/>
      <c r="S33" s="14"/>
      <c r="T33" s="5" t="n">
        <f aca="false">T32+M33</f>
        <v>78.5</v>
      </c>
    </row>
    <row r="34" customFormat="false" ht="15" hidden="false" customHeight="false" outlineLevel="0" collapsed="false">
      <c r="A34" s="14" t="s">
        <v>23</v>
      </c>
      <c r="B34" s="1" t="n">
        <v>43330</v>
      </c>
      <c r="C34" s="2" t="n">
        <f aca="false">B34</f>
        <v>43330</v>
      </c>
      <c r="D34" s="3" t="n">
        <v>0.458333333333333</v>
      </c>
      <c r="E34" s="3" t="n">
        <v>0.666666666666667</v>
      </c>
      <c r="F34" s="4" t="n">
        <f aca="false">E34-D34</f>
        <v>0.208333333333333</v>
      </c>
      <c r="G34" s="3" t="n">
        <v>0.8125</v>
      </c>
      <c r="H34" s="3" t="n">
        <v>0.916666666666667</v>
      </c>
      <c r="I34" s="4" t="n">
        <f aca="false">H34-G34</f>
        <v>0.104166666666667</v>
      </c>
      <c r="M34" s="5" t="n">
        <v>7.5</v>
      </c>
      <c r="N34" s="14"/>
      <c r="O34" s="14" t="s">
        <v>30</v>
      </c>
      <c r="P34" s="15" t="s">
        <v>43</v>
      </c>
      <c r="Q34" s="14" t="n">
        <v>4</v>
      </c>
      <c r="R34" s="14"/>
      <c r="S34" s="14"/>
      <c r="T34" s="5" t="n">
        <f aca="false">T33+M34</f>
        <v>86</v>
      </c>
    </row>
    <row r="35" customFormat="false" ht="15" hidden="false" customHeight="false" outlineLevel="0" collapsed="false">
      <c r="A35" s="14" t="s">
        <v>26</v>
      </c>
      <c r="B35" s="1" t="n">
        <v>43331</v>
      </c>
      <c r="C35" s="2" t="n">
        <f aca="false">B35</f>
        <v>43331</v>
      </c>
      <c r="D35" s="3" t="n">
        <v>0.5625</v>
      </c>
      <c r="E35" s="3" t="n">
        <v>0.6875</v>
      </c>
      <c r="F35" s="4" t="n">
        <f aca="false">E35-D35</f>
        <v>0.125</v>
      </c>
      <c r="M35" s="5" t="n">
        <v>3</v>
      </c>
      <c r="N35" s="14"/>
      <c r="O35" s="14" t="s">
        <v>16</v>
      </c>
      <c r="P35" s="15" t="s">
        <v>43</v>
      </c>
      <c r="Q35" s="14" t="n">
        <v>4</v>
      </c>
      <c r="R35" s="14"/>
      <c r="S35" s="14"/>
      <c r="T35" s="5" t="n">
        <f aca="false">T34+M35</f>
        <v>89</v>
      </c>
    </row>
    <row r="36" customFormat="false" ht="15" hidden="false" customHeight="false" outlineLevel="0" collapsed="false">
      <c r="A36" s="14" t="s">
        <v>31</v>
      </c>
      <c r="B36" s="1" t="n">
        <v>43332</v>
      </c>
      <c r="C36" s="2" t="n">
        <f aca="false">B36</f>
        <v>43332</v>
      </c>
      <c r="D36" s="3" t="n">
        <v>0.78125</v>
      </c>
      <c r="E36" s="3" t="n">
        <v>0.822916666666667</v>
      </c>
      <c r="F36" s="4" t="n">
        <f aca="false">E36-D36</f>
        <v>0.0416666666666665</v>
      </c>
      <c r="M36" s="5" t="n">
        <v>1</v>
      </c>
      <c r="N36" s="14" t="s">
        <v>69</v>
      </c>
      <c r="O36" s="14" t="s">
        <v>70</v>
      </c>
      <c r="P36" s="15" t="s">
        <v>43</v>
      </c>
      <c r="Q36" s="14" t="n">
        <v>4</v>
      </c>
      <c r="R36" s="14"/>
      <c r="S36" s="14"/>
      <c r="T36" s="5" t="n">
        <f aca="false">T35+M36</f>
        <v>90</v>
      </c>
    </row>
    <row r="37" customFormat="false" ht="15" hidden="false" customHeight="false" outlineLevel="0" collapsed="false">
      <c r="A37" s="14" t="s">
        <v>14</v>
      </c>
      <c r="B37" s="1" t="n">
        <v>43335</v>
      </c>
      <c r="C37" s="2" t="n">
        <f aca="false">B37</f>
        <v>43335</v>
      </c>
      <c r="D37" s="3" t="n">
        <v>0.770833333333333</v>
      </c>
      <c r="E37" s="3" t="n">
        <v>0.895833333333333</v>
      </c>
      <c r="F37" s="4" t="n">
        <f aca="false">E37-D37</f>
        <v>0.125</v>
      </c>
      <c r="M37" s="5" t="n">
        <v>3</v>
      </c>
      <c r="N37" s="14" t="s">
        <v>71</v>
      </c>
      <c r="O37" s="14" t="s">
        <v>72</v>
      </c>
      <c r="P37" s="15" t="s">
        <v>43</v>
      </c>
      <c r="Q37" s="14" t="n">
        <v>4</v>
      </c>
      <c r="R37" s="14"/>
      <c r="S37" s="14"/>
      <c r="T37" s="5" t="n">
        <f aca="false">T36+M37</f>
        <v>93</v>
      </c>
    </row>
    <row r="38" customFormat="false" ht="15" hidden="false" customHeight="false" outlineLevel="0" collapsed="false">
      <c r="A38" s="14" t="s">
        <v>22</v>
      </c>
      <c r="B38" s="1" t="n">
        <v>43336</v>
      </c>
      <c r="C38" s="2" t="n">
        <f aca="false">B38</f>
        <v>43336</v>
      </c>
      <c r="D38" s="3" t="n">
        <v>0.75</v>
      </c>
      <c r="E38" s="3" t="n">
        <v>0.854166666666667</v>
      </c>
      <c r="F38" s="4" t="n">
        <f aca="false">E38-D38</f>
        <v>0.104166666666667</v>
      </c>
      <c r="M38" s="5" t="n">
        <v>2.5</v>
      </c>
      <c r="N38" s="14"/>
      <c r="O38" s="14" t="s">
        <v>73</v>
      </c>
      <c r="P38" s="15" t="s">
        <v>43</v>
      </c>
      <c r="Q38" s="14" t="n">
        <v>4</v>
      </c>
      <c r="R38" s="14"/>
      <c r="S38" s="14"/>
      <c r="T38" s="5" t="n">
        <f aca="false">T37+M38</f>
        <v>95.5</v>
      </c>
    </row>
    <row r="39" customFormat="false" ht="15" hidden="false" customHeight="false" outlineLevel="0" collapsed="false">
      <c r="A39" s="14" t="s">
        <v>23</v>
      </c>
      <c r="B39" s="1" t="n">
        <v>43337</v>
      </c>
      <c r="C39" s="2" t="n">
        <f aca="false">B39</f>
        <v>43337</v>
      </c>
      <c r="D39" s="3" t="n">
        <v>0.489583333333333</v>
      </c>
      <c r="E39" s="3" t="n">
        <v>0.583333333333333</v>
      </c>
      <c r="F39" s="4" t="n">
        <f aca="false">E39-D39</f>
        <v>0.0937500000000001</v>
      </c>
      <c r="M39" s="5" t="n">
        <v>2.25</v>
      </c>
      <c r="N39" s="14" t="s">
        <v>74</v>
      </c>
      <c r="O39" s="14" t="s">
        <v>72</v>
      </c>
      <c r="P39" s="15" t="s">
        <v>43</v>
      </c>
      <c r="Q39" s="14" t="n">
        <v>4</v>
      </c>
      <c r="R39" s="14"/>
      <c r="S39" s="14"/>
      <c r="T39" s="5" t="n">
        <f aca="false">T38+M39</f>
        <v>97.75</v>
      </c>
    </row>
    <row r="40" customFormat="false" ht="15" hidden="false" customHeight="false" outlineLevel="0" collapsed="false">
      <c r="A40" s="14" t="s">
        <v>31</v>
      </c>
      <c r="B40" s="1" t="n">
        <v>43339</v>
      </c>
      <c r="C40" s="2" t="n">
        <f aca="false">B40</f>
        <v>43339</v>
      </c>
      <c r="D40" s="3" t="n">
        <v>0.71875</v>
      </c>
      <c r="E40" s="3" t="n">
        <v>0.822916666666667</v>
      </c>
      <c r="F40" s="4" t="n">
        <f aca="false">E40-D40</f>
        <v>0.104166666666667</v>
      </c>
      <c r="M40" s="5" t="n">
        <v>2.5</v>
      </c>
      <c r="N40" s="14" t="s">
        <v>75</v>
      </c>
      <c r="O40" s="14" t="s">
        <v>76</v>
      </c>
      <c r="P40" s="15" t="s">
        <v>43</v>
      </c>
      <c r="Q40" s="14" t="n">
        <v>4</v>
      </c>
      <c r="R40" s="14"/>
      <c r="S40" s="14"/>
      <c r="T40" s="5" t="n">
        <f aca="false">T39+M40</f>
        <v>100.25</v>
      </c>
    </row>
    <row r="41" customFormat="false" ht="15" hidden="false" customHeight="false" outlineLevel="0" collapsed="false">
      <c r="A41" s="14" t="s">
        <v>65</v>
      </c>
      <c r="B41" s="1" t="n">
        <v>43340</v>
      </c>
      <c r="C41" s="2" t="n">
        <f aca="false">B41</f>
        <v>43340</v>
      </c>
      <c r="D41" s="3" t="n">
        <v>0.71875</v>
      </c>
      <c r="E41" s="3" t="n">
        <v>0.760416666666667</v>
      </c>
      <c r="F41" s="4" t="n">
        <f aca="false">E41-D41</f>
        <v>0.0416666666666665</v>
      </c>
      <c r="M41" s="5" t="n">
        <v>1</v>
      </c>
      <c r="N41" s="14"/>
      <c r="O41" s="14" t="s">
        <v>77</v>
      </c>
      <c r="P41" s="15" t="s">
        <v>43</v>
      </c>
      <c r="Q41" s="14" t="n">
        <v>4</v>
      </c>
      <c r="R41" s="14"/>
      <c r="S41" s="14"/>
      <c r="T41" s="5" t="n">
        <f aca="false">T40+M41</f>
        <v>101.25</v>
      </c>
    </row>
    <row r="42" customFormat="false" ht="15" hidden="false" customHeight="false" outlineLevel="0" collapsed="false">
      <c r="A42" s="14" t="s">
        <v>14</v>
      </c>
      <c r="B42" s="1" t="n">
        <v>43342</v>
      </c>
      <c r="C42" s="2" t="n">
        <f aca="false">B42</f>
        <v>43342</v>
      </c>
      <c r="D42" s="3" t="n">
        <v>0.75</v>
      </c>
      <c r="E42" s="3" t="n">
        <v>0.833333333333333</v>
      </c>
      <c r="F42" s="4" t="n">
        <f aca="false">E42-D42</f>
        <v>0.0833333333333334</v>
      </c>
      <c r="G42" s="3" t="n">
        <v>0.84375</v>
      </c>
      <c r="H42" s="3" t="n">
        <v>0.895833333333333</v>
      </c>
      <c r="I42" s="4" t="n">
        <f aca="false">H42-G42</f>
        <v>0.0520833333333334</v>
      </c>
      <c r="M42" s="5" t="n">
        <v>3.25</v>
      </c>
      <c r="N42" s="14" t="s">
        <v>78</v>
      </c>
      <c r="O42" s="14" t="s">
        <v>79</v>
      </c>
      <c r="P42" s="15" t="s">
        <v>43</v>
      </c>
      <c r="Q42" s="14" t="n">
        <v>4</v>
      </c>
      <c r="R42" s="14"/>
      <c r="S42" s="14"/>
      <c r="T42" s="5" t="n">
        <f aca="false">T41+M42</f>
        <v>104.5</v>
      </c>
    </row>
    <row r="43" customFormat="false" ht="15" hidden="false" customHeight="false" outlineLevel="0" collapsed="false">
      <c r="A43" s="14" t="s">
        <v>22</v>
      </c>
      <c r="B43" s="1" t="n">
        <v>43343</v>
      </c>
      <c r="C43" s="2" t="n">
        <f aca="false">B43</f>
        <v>43343</v>
      </c>
      <c r="D43" s="3" t="n">
        <v>0.822916666666667</v>
      </c>
      <c r="E43" s="3" t="n">
        <v>0.916666666666667</v>
      </c>
      <c r="F43" s="4" t="n">
        <f aca="false">E43-D43</f>
        <v>0.09375</v>
      </c>
      <c r="M43" s="5" t="n">
        <v>2.25</v>
      </c>
      <c r="N43" s="14" t="s">
        <v>80</v>
      </c>
      <c r="O43" s="14" t="s">
        <v>29</v>
      </c>
      <c r="P43" s="14" t="s">
        <v>81</v>
      </c>
      <c r="Q43" s="14" t="n">
        <v>5</v>
      </c>
      <c r="R43" s="14"/>
      <c r="S43" s="14"/>
      <c r="T43" s="5" t="n">
        <f aca="false">T42+M43</f>
        <v>106.75</v>
      </c>
    </row>
    <row r="44" customFormat="false" ht="15" hidden="false" customHeight="false" outlineLevel="0" collapsed="false">
      <c r="A44" s="14" t="s">
        <v>23</v>
      </c>
      <c r="B44" s="1" t="n">
        <v>43344</v>
      </c>
      <c r="C44" s="2" t="n">
        <f aca="false">B44</f>
        <v>43344</v>
      </c>
      <c r="D44" s="3" t="n">
        <v>0.416666666666667</v>
      </c>
      <c r="E44" s="3" t="n">
        <v>0.479166666666667</v>
      </c>
      <c r="F44" s="4" t="n">
        <f aca="false">E44-D44</f>
        <v>0.0625</v>
      </c>
      <c r="G44" s="3" t="n">
        <v>0.520833333333333</v>
      </c>
      <c r="H44" s="3" t="n">
        <v>0.71875</v>
      </c>
      <c r="I44" s="4" t="n">
        <f aca="false">H44-G44</f>
        <v>0.197916666666667</v>
      </c>
      <c r="J44" s="3" t="n">
        <v>0.833333333333333</v>
      </c>
      <c r="K44" s="3" t="n">
        <v>0.895833333333333</v>
      </c>
      <c r="L44" s="4" t="n">
        <f aca="false">K44-J44</f>
        <v>0.0625</v>
      </c>
      <c r="M44" s="5" t="n">
        <v>7.75</v>
      </c>
      <c r="N44" s="14" t="s">
        <v>82</v>
      </c>
      <c r="O44" s="14" t="s">
        <v>83</v>
      </c>
      <c r="P44" s="14" t="s">
        <v>81</v>
      </c>
      <c r="Q44" s="14" t="n">
        <v>5</v>
      </c>
      <c r="R44" s="14"/>
      <c r="S44" s="14"/>
      <c r="T44" s="5" t="n">
        <f aca="false">T43+M44</f>
        <v>114.5</v>
      </c>
    </row>
    <row r="45" customFormat="false" ht="15" hidden="false" customHeight="false" outlineLevel="0" collapsed="false">
      <c r="A45" s="14" t="s">
        <v>31</v>
      </c>
      <c r="B45" s="1" t="n">
        <v>43346</v>
      </c>
      <c r="C45" s="2" t="n">
        <f aca="false">B45</f>
        <v>43346</v>
      </c>
      <c r="D45" s="3" t="n">
        <v>0.625</v>
      </c>
      <c r="E45" s="3" t="n">
        <v>0.666666666666667</v>
      </c>
      <c r="F45" s="4" t="n">
        <f aca="false">E45-D45</f>
        <v>0.0416666666666666</v>
      </c>
      <c r="G45" s="3" t="n">
        <v>0.708333333333333</v>
      </c>
      <c r="H45" s="3" t="n">
        <v>0.78125</v>
      </c>
      <c r="I45" s="4" t="n">
        <f aca="false">H45-G45</f>
        <v>0.0729166666666666</v>
      </c>
      <c r="M45" s="5" t="n">
        <v>2.75</v>
      </c>
      <c r="N45" s="14" t="s">
        <v>84</v>
      </c>
      <c r="O45" s="14" t="s">
        <v>54</v>
      </c>
      <c r="P45" s="14" t="s">
        <v>81</v>
      </c>
      <c r="Q45" s="14" t="n">
        <v>5</v>
      </c>
      <c r="R45" s="14"/>
      <c r="S45" s="14"/>
      <c r="T45" s="5" t="n">
        <f aca="false">T44+M45</f>
        <v>117.25</v>
      </c>
    </row>
    <row r="46" customFormat="false" ht="15" hidden="false" customHeight="false" outlineLevel="0" collapsed="false">
      <c r="A46" s="14" t="s">
        <v>65</v>
      </c>
      <c r="B46" s="1" t="n">
        <v>43347</v>
      </c>
      <c r="C46" s="2" t="n">
        <f aca="false">B46</f>
        <v>43347</v>
      </c>
      <c r="D46" s="3" t="n">
        <v>0.708333333333333</v>
      </c>
      <c r="E46" s="3" t="n">
        <v>0.739583333333333</v>
      </c>
      <c r="F46" s="4" t="n">
        <f aca="false">E46-D46</f>
        <v>0.03125</v>
      </c>
      <c r="M46" s="5" t="n">
        <v>0.75</v>
      </c>
      <c r="N46" s="14" t="s">
        <v>85</v>
      </c>
      <c r="O46" s="14" t="s">
        <v>54</v>
      </c>
      <c r="P46" s="14" t="s">
        <v>81</v>
      </c>
      <c r="Q46" s="14" t="n">
        <v>5</v>
      </c>
      <c r="R46" s="14"/>
      <c r="S46" s="14"/>
      <c r="T46" s="5" t="n">
        <f aca="false">T45+M46</f>
        <v>118</v>
      </c>
    </row>
    <row r="47" customFormat="false" ht="15" hidden="false" customHeight="false" outlineLevel="0" collapsed="false">
      <c r="A47" s="14" t="s">
        <v>53</v>
      </c>
      <c r="B47" s="1" t="n">
        <v>43348</v>
      </c>
      <c r="C47" s="2" t="n">
        <f aca="false">B47</f>
        <v>43348</v>
      </c>
      <c r="D47" s="3" t="n">
        <v>0.739583333333333</v>
      </c>
      <c r="E47" s="3" t="n">
        <v>0.760416666666667</v>
      </c>
      <c r="F47" s="4" t="n">
        <f aca="false">E47-D47</f>
        <v>0.0208333333333333</v>
      </c>
      <c r="M47" s="5" t="n">
        <v>0.5</v>
      </c>
      <c r="N47" s="14" t="s">
        <v>86</v>
      </c>
      <c r="O47" s="14" t="s">
        <v>87</v>
      </c>
      <c r="P47" s="14" t="s">
        <v>81</v>
      </c>
      <c r="Q47" s="14" t="n">
        <v>5</v>
      </c>
      <c r="R47" s="14"/>
      <c r="S47" s="14"/>
      <c r="T47" s="5" t="n">
        <f aca="false">T46+M47</f>
        <v>118.5</v>
      </c>
    </row>
    <row r="48" customFormat="false" ht="15" hidden="false" customHeight="false" outlineLevel="0" collapsed="false">
      <c r="A48" s="14" t="s">
        <v>14</v>
      </c>
      <c r="B48" s="1" t="n">
        <v>43349</v>
      </c>
      <c r="C48" s="2" t="n">
        <f aca="false">B48</f>
        <v>43349</v>
      </c>
      <c r="D48" s="3" t="n">
        <v>0.729166666666667</v>
      </c>
      <c r="E48" s="3" t="n">
        <v>0.885416666666667</v>
      </c>
      <c r="F48" s="4" t="n">
        <f aca="false">E48-D48</f>
        <v>0.15625</v>
      </c>
      <c r="M48" s="5" t="n">
        <v>3.75</v>
      </c>
      <c r="N48" s="14" t="s">
        <v>88</v>
      </c>
      <c r="O48" s="14" t="s">
        <v>89</v>
      </c>
      <c r="P48" s="14" t="s">
        <v>81</v>
      </c>
      <c r="Q48" s="14" t="n">
        <v>5</v>
      </c>
      <c r="R48" s="14"/>
      <c r="S48" s="14"/>
      <c r="T48" s="5" t="n">
        <f aca="false">T47+M48</f>
        <v>122.25</v>
      </c>
    </row>
    <row r="49" customFormat="false" ht="15" hidden="false" customHeight="false" outlineLevel="0" collapsed="false">
      <c r="A49" s="14" t="s">
        <v>22</v>
      </c>
      <c r="B49" s="1" t="n">
        <v>43350</v>
      </c>
      <c r="C49" s="2" t="n">
        <f aca="false">B49</f>
        <v>43350</v>
      </c>
      <c r="D49" s="3" t="n">
        <v>0.760416666666667</v>
      </c>
      <c r="E49" s="3" t="n">
        <v>0.875</v>
      </c>
      <c r="F49" s="4" t="n">
        <f aca="false">E49-D49</f>
        <v>0.114583333333333</v>
      </c>
      <c r="M49" s="5" t="n">
        <v>2.75</v>
      </c>
      <c r="N49" s="14" t="s">
        <v>90</v>
      </c>
      <c r="O49" s="14" t="s">
        <v>91</v>
      </c>
      <c r="P49" s="14" t="s">
        <v>81</v>
      </c>
      <c r="Q49" s="14" t="n">
        <v>5</v>
      </c>
      <c r="R49" s="14"/>
      <c r="S49" s="14"/>
      <c r="T49" s="5" t="n">
        <f aca="false">T48+M49</f>
        <v>125</v>
      </c>
    </row>
    <row r="50" customFormat="false" ht="15" hidden="false" customHeight="false" outlineLevel="0" collapsed="false">
      <c r="A50" s="14" t="s">
        <v>23</v>
      </c>
      <c r="B50" s="1" t="n">
        <v>43351</v>
      </c>
      <c r="C50" s="2" t="n">
        <f aca="false">B50</f>
        <v>43351</v>
      </c>
      <c r="D50" s="3" t="n">
        <v>0.375</v>
      </c>
      <c r="E50" s="3" t="n">
        <v>0.677083333333333</v>
      </c>
      <c r="F50" s="4" t="n">
        <f aca="false">E50-D50</f>
        <v>0.302083333333333</v>
      </c>
      <c r="M50" s="5" t="n">
        <v>7.25</v>
      </c>
      <c r="N50" s="14" t="s">
        <v>92</v>
      </c>
      <c r="O50" s="14" t="s">
        <v>93</v>
      </c>
      <c r="P50" s="14" t="s">
        <v>81</v>
      </c>
      <c r="Q50" s="14" t="n">
        <v>5</v>
      </c>
      <c r="R50" s="14" t="s">
        <v>55</v>
      </c>
      <c r="S50" s="14" t="n">
        <v>1</v>
      </c>
      <c r="T50" s="5" t="n">
        <f aca="false">T49+M50</f>
        <v>132.25</v>
      </c>
    </row>
    <row r="51" customFormat="false" ht="15" hidden="false" customHeight="false" outlineLevel="0" collapsed="false">
      <c r="A51" s="14" t="s">
        <v>26</v>
      </c>
      <c r="B51" s="1" t="n">
        <v>43352</v>
      </c>
      <c r="C51" s="2" t="n">
        <f aca="false">B51</f>
        <v>43352</v>
      </c>
      <c r="D51" s="3" t="n">
        <v>0.541666666666667</v>
      </c>
      <c r="E51" s="3" t="n">
        <v>0.6875</v>
      </c>
      <c r="F51" s="4" t="n">
        <f aca="false">E51-D51</f>
        <v>0.145833333333333</v>
      </c>
      <c r="M51" s="5" t="n">
        <v>3.5</v>
      </c>
      <c r="N51" s="14" t="s">
        <v>94</v>
      </c>
      <c r="O51" s="14" t="s">
        <v>16</v>
      </c>
      <c r="P51" s="14" t="s">
        <v>81</v>
      </c>
      <c r="Q51" s="14" t="n">
        <v>5</v>
      </c>
      <c r="R51" s="14" t="s">
        <v>55</v>
      </c>
      <c r="S51" s="14" t="n">
        <v>1</v>
      </c>
      <c r="T51" s="5" t="n">
        <f aca="false">T50+M51</f>
        <v>135.75</v>
      </c>
    </row>
    <row r="52" customFormat="false" ht="15" hidden="false" customHeight="false" outlineLevel="0" collapsed="false">
      <c r="A52" s="14" t="s">
        <v>31</v>
      </c>
      <c r="B52" s="1" t="n">
        <v>43353</v>
      </c>
      <c r="C52" s="2" t="n">
        <f aca="false">B52</f>
        <v>43353</v>
      </c>
      <c r="D52" s="3" t="n">
        <v>0.71875</v>
      </c>
      <c r="E52" s="3" t="n">
        <v>0.822916666666667</v>
      </c>
      <c r="F52" s="4" t="n">
        <f aca="false">E52-D52</f>
        <v>0.104166666666667</v>
      </c>
      <c r="M52" s="5" t="n">
        <v>2.25</v>
      </c>
      <c r="N52" s="14" t="s">
        <v>95</v>
      </c>
      <c r="O52" s="14" t="s">
        <v>96</v>
      </c>
      <c r="P52" s="14" t="s">
        <v>81</v>
      </c>
      <c r="Q52" s="14" t="n">
        <v>5</v>
      </c>
      <c r="R52" s="14" t="s">
        <v>55</v>
      </c>
      <c r="S52" s="14" t="n">
        <v>1</v>
      </c>
      <c r="T52" s="5" t="n">
        <f aca="false">T51+M52</f>
        <v>138</v>
      </c>
    </row>
    <row r="53" customFormat="false" ht="15" hidden="false" customHeight="false" outlineLevel="0" collapsed="false">
      <c r="A53" s="14" t="s">
        <v>65</v>
      </c>
      <c r="B53" s="1" t="n">
        <v>43354</v>
      </c>
      <c r="C53" s="2" t="n">
        <f aca="false">B53</f>
        <v>43354</v>
      </c>
      <c r="D53" s="3" t="n">
        <v>0.71875</v>
      </c>
      <c r="E53" s="3" t="n">
        <v>0.75</v>
      </c>
      <c r="F53" s="4" t="n">
        <f aca="false">E53-D53</f>
        <v>0.0312499999999999</v>
      </c>
      <c r="M53" s="5" t="n">
        <v>0.75</v>
      </c>
      <c r="N53" s="14" t="s">
        <v>97</v>
      </c>
      <c r="O53" s="14" t="s">
        <v>98</v>
      </c>
      <c r="P53" s="14" t="s">
        <v>81</v>
      </c>
      <c r="Q53" s="14" t="n">
        <v>5</v>
      </c>
      <c r="R53" s="14" t="s">
        <v>55</v>
      </c>
      <c r="S53" s="14" t="n">
        <v>1</v>
      </c>
      <c r="T53" s="5" t="n">
        <f aca="false">T52+M53</f>
        <v>138.75</v>
      </c>
    </row>
    <row r="54" customFormat="false" ht="15" hidden="false" customHeight="false" outlineLevel="0" collapsed="false">
      <c r="A54" s="14" t="s">
        <v>53</v>
      </c>
      <c r="B54" s="1" t="n">
        <v>43355</v>
      </c>
      <c r="C54" s="2" t="n">
        <f aca="false">B54</f>
        <v>43355</v>
      </c>
      <c r="D54" s="3" t="n">
        <v>0.71875</v>
      </c>
      <c r="E54" s="3" t="n">
        <v>0.822916666666667</v>
      </c>
      <c r="F54" s="4" t="n">
        <f aca="false">E54-D54</f>
        <v>0.104166666666667</v>
      </c>
      <c r="M54" s="5" t="n">
        <v>2.5</v>
      </c>
      <c r="N54" s="14" t="s">
        <v>99</v>
      </c>
      <c r="O54" s="14" t="s">
        <v>100</v>
      </c>
      <c r="P54" s="14" t="s">
        <v>81</v>
      </c>
      <c r="Q54" s="14" t="n">
        <v>5</v>
      </c>
      <c r="R54" s="14" t="s">
        <v>55</v>
      </c>
      <c r="S54" s="14" t="n">
        <v>1</v>
      </c>
      <c r="T54" s="5" t="n">
        <f aca="false">T53+M54</f>
        <v>141.25</v>
      </c>
    </row>
    <row r="55" customFormat="false" ht="15" hidden="false" customHeight="false" outlineLevel="0" collapsed="false">
      <c r="A55" s="14" t="s">
        <v>14</v>
      </c>
      <c r="B55" s="1" t="n">
        <v>43356</v>
      </c>
      <c r="C55" s="2" t="n">
        <f aca="false">B55</f>
        <v>43356</v>
      </c>
      <c r="D55" s="3" t="n">
        <v>0.71875</v>
      </c>
      <c r="E55" s="3" t="n">
        <v>0.875</v>
      </c>
      <c r="F55" s="4" t="n">
        <f aca="false">E55-D55</f>
        <v>0.15625</v>
      </c>
      <c r="M55" s="5" t="n">
        <v>3.75</v>
      </c>
      <c r="N55" s="14" t="s">
        <v>101</v>
      </c>
      <c r="O55" s="14" t="s">
        <v>89</v>
      </c>
      <c r="P55" s="14" t="s">
        <v>81</v>
      </c>
      <c r="Q55" s="14" t="n">
        <v>5</v>
      </c>
      <c r="R55" s="14" t="s">
        <v>55</v>
      </c>
      <c r="S55" s="14" t="n">
        <v>1</v>
      </c>
      <c r="T55" s="5" t="n">
        <f aca="false">T54+M55</f>
        <v>145</v>
      </c>
    </row>
    <row r="56" customFormat="false" ht="15" hidden="false" customHeight="false" outlineLevel="0" collapsed="false">
      <c r="A56" s="14" t="s">
        <v>22</v>
      </c>
      <c r="B56" s="1" t="n">
        <v>43357</v>
      </c>
      <c r="C56" s="2" t="n">
        <f aca="false">B56</f>
        <v>43357</v>
      </c>
      <c r="D56" s="3" t="n">
        <v>0.75</v>
      </c>
      <c r="E56" s="3" t="n">
        <v>0.885416666666667</v>
      </c>
      <c r="F56" s="4" t="n">
        <f aca="false">E56-D56</f>
        <v>0.135416666666667</v>
      </c>
      <c r="M56" s="5" t="n">
        <v>3.25</v>
      </c>
      <c r="N56" s="14" t="s">
        <v>102</v>
      </c>
      <c r="O56" s="14" t="s">
        <v>103</v>
      </c>
      <c r="P56" s="14" t="s">
        <v>81</v>
      </c>
      <c r="Q56" s="14" t="n">
        <v>5</v>
      </c>
      <c r="R56" s="14" t="s">
        <v>55</v>
      </c>
      <c r="S56" s="14" t="n">
        <v>1</v>
      </c>
      <c r="T56" s="5" t="n">
        <f aca="false">T55+M56</f>
        <v>148.25</v>
      </c>
    </row>
    <row r="57" customFormat="false" ht="15" hidden="false" customHeight="false" outlineLevel="0" collapsed="false">
      <c r="A57" s="14" t="s">
        <v>23</v>
      </c>
      <c r="B57" s="1" t="n">
        <v>43358</v>
      </c>
      <c r="C57" s="2" t="n">
        <f aca="false">B57</f>
        <v>43358</v>
      </c>
      <c r="D57" s="3" t="n">
        <v>0.375</v>
      </c>
      <c r="E57" s="3" t="n">
        <v>0.479166666666667</v>
      </c>
      <c r="F57" s="4" t="n">
        <f aca="false">E57-D57</f>
        <v>0.104166666666667</v>
      </c>
      <c r="M57" s="5" t="n">
        <v>2.5</v>
      </c>
      <c r="N57" s="14" t="s">
        <v>104</v>
      </c>
      <c r="O57" s="14" t="s">
        <v>105</v>
      </c>
      <c r="P57" s="14" t="s">
        <v>81</v>
      </c>
      <c r="Q57" s="14" t="n">
        <v>5</v>
      </c>
      <c r="R57" s="14" t="s">
        <v>55</v>
      </c>
      <c r="S57" s="14" t="n">
        <v>1</v>
      </c>
      <c r="T57" s="5" t="n">
        <f aca="false">T56+M57</f>
        <v>150.75</v>
      </c>
    </row>
    <row r="58" customFormat="false" ht="15" hidden="false" customHeight="false" outlineLevel="0" collapsed="false">
      <c r="A58" s="14" t="s">
        <v>31</v>
      </c>
      <c r="B58" s="1" t="n">
        <v>43359</v>
      </c>
      <c r="C58" s="2" t="n">
        <f aca="false">B58</f>
        <v>43359</v>
      </c>
      <c r="D58" s="3" t="n">
        <v>0.708333333333333</v>
      </c>
      <c r="E58" s="3" t="n">
        <v>0.708333333333333</v>
      </c>
      <c r="F58" s="4" t="n">
        <f aca="false">E58-D58</f>
        <v>0</v>
      </c>
      <c r="M58" s="5" t="n">
        <v>0</v>
      </c>
      <c r="N58" s="14" t="s">
        <v>106</v>
      </c>
      <c r="O58" s="14" t="s">
        <v>67</v>
      </c>
      <c r="P58" s="14" t="s">
        <v>81</v>
      </c>
      <c r="Q58" s="14" t="n">
        <v>5</v>
      </c>
      <c r="R58" s="14" t="s">
        <v>55</v>
      </c>
      <c r="S58" s="14" t="n">
        <v>1</v>
      </c>
      <c r="T58" s="5" t="n">
        <f aca="false">T57+M58</f>
        <v>150.75</v>
      </c>
    </row>
    <row r="59" customFormat="false" ht="15" hidden="false" customHeight="false" outlineLevel="0" collapsed="false">
      <c r="A59" s="14" t="s">
        <v>65</v>
      </c>
      <c r="B59" s="1" t="n">
        <v>43361</v>
      </c>
      <c r="C59" s="2" t="n">
        <f aca="false">B59</f>
        <v>43361</v>
      </c>
      <c r="D59" s="3" t="n">
        <v>0.729166666666667</v>
      </c>
      <c r="E59" s="3" t="n">
        <v>0.75</v>
      </c>
      <c r="F59" s="4" t="n">
        <f aca="false">E59-D59</f>
        <v>0.0208333333333334</v>
      </c>
      <c r="M59" s="5" t="n">
        <v>0.5</v>
      </c>
      <c r="N59" s="14" t="s">
        <v>107</v>
      </c>
      <c r="O59" s="14" t="s">
        <v>108</v>
      </c>
      <c r="P59" s="14" t="s">
        <v>81</v>
      </c>
      <c r="Q59" s="14" t="n">
        <v>5</v>
      </c>
      <c r="R59" s="14" t="s">
        <v>55</v>
      </c>
      <c r="S59" s="14" t="n">
        <v>1</v>
      </c>
      <c r="T59" s="5" t="n">
        <f aca="false">T58+M59</f>
        <v>151.25</v>
      </c>
    </row>
    <row r="60" customFormat="false" ht="15" hidden="false" customHeight="false" outlineLevel="0" collapsed="false">
      <c r="A60" s="14" t="s">
        <v>14</v>
      </c>
      <c r="B60" s="1" t="n">
        <v>43363</v>
      </c>
      <c r="C60" s="2" t="n">
        <f aca="false">B60</f>
        <v>43363</v>
      </c>
      <c r="D60" s="3" t="n">
        <v>0.8125</v>
      </c>
      <c r="E60" s="3" t="n">
        <v>0.854166666666667</v>
      </c>
      <c r="F60" s="4" t="n">
        <f aca="false">E60-D60</f>
        <v>0.0416666666666666</v>
      </c>
      <c r="M60" s="5" t="n">
        <v>1</v>
      </c>
      <c r="N60" s="14"/>
      <c r="O60" s="14"/>
      <c r="P60" s="14" t="s">
        <v>81</v>
      </c>
      <c r="Q60" s="14" t="n">
        <v>5</v>
      </c>
      <c r="R60" s="14" t="s">
        <v>55</v>
      </c>
      <c r="S60" s="14" t="n">
        <v>1</v>
      </c>
      <c r="T60" s="5" t="n">
        <f aca="false">T59+M60</f>
        <v>152.25</v>
      </c>
    </row>
    <row r="61" customFormat="false" ht="15" hidden="false" customHeight="false" outlineLevel="0" collapsed="false">
      <c r="A61" s="14" t="s">
        <v>22</v>
      </c>
      <c r="B61" s="1" t="n">
        <v>43364</v>
      </c>
      <c r="C61" s="2" t="n">
        <f aca="false">B61</f>
        <v>43364</v>
      </c>
      <c r="D61" s="3" t="n">
        <v>0.8125</v>
      </c>
      <c r="E61" s="3" t="n">
        <v>0.885416666666667</v>
      </c>
      <c r="F61" s="4" t="n">
        <f aca="false">E61-D61</f>
        <v>0.0729166666666666</v>
      </c>
      <c r="M61" s="5" t="n">
        <v>1.75</v>
      </c>
      <c r="N61" s="14" t="s">
        <v>109</v>
      </c>
      <c r="O61" s="14" t="s">
        <v>16</v>
      </c>
      <c r="P61" s="14" t="s">
        <v>81</v>
      </c>
      <c r="Q61" s="14" t="n">
        <v>5</v>
      </c>
      <c r="R61" s="14" t="s">
        <v>55</v>
      </c>
      <c r="S61" s="14" t="n">
        <v>1</v>
      </c>
      <c r="T61" s="5" t="n">
        <f aca="false">T60+M61</f>
        <v>154</v>
      </c>
    </row>
    <row r="62" customFormat="false" ht="15" hidden="false" customHeight="false" outlineLevel="0" collapsed="false">
      <c r="A62" s="14" t="s">
        <v>23</v>
      </c>
      <c r="B62" s="1" t="n">
        <v>43365</v>
      </c>
      <c r="C62" s="2" t="n">
        <f aca="false">B62</f>
        <v>43365</v>
      </c>
      <c r="D62" s="3" t="n">
        <v>0.375</v>
      </c>
      <c r="E62" s="3" t="n">
        <v>0.458333333333333</v>
      </c>
      <c r="F62" s="4" t="n">
        <f aca="false">E62-D62</f>
        <v>0.0833333333333333</v>
      </c>
      <c r="G62" s="3" t="n">
        <v>0.708333333333333</v>
      </c>
      <c r="H62" s="3" t="n">
        <v>0.875</v>
      </c>
      <c r="I62" s="4" t="n">
        <f aca="false">H62-G62</f>
        <v>0.166666666666667</v>
      </c>
      <c r="M62" s="5" t="n">
        <v>6</v>
      </c>
      <c r="N62" s="14" t="s">
        <v>110</v>
      </c>
      <c r="O62" s="14" t="s">
        <v>111</v>
      </c>
      <c r="P62" s="14" t="s">
        <v>81</v>
      </c>
      <c r="Q62" s="14" t="n">
        <v>5</v>
      </c>
      <c r="R62" s="14" t="s">
        <v>55</v>
      </c>
      <c r="S62" s="14" t="n">
        <v>1</v>
      </c>
      <c r="T62" s="5" t="n">
        <f aca="false">T61+M62</f>
        <v>160</v>
      </c>
    </row>
    <row r="63" customFormat="false" ht="15" hidden="false" customHeight="false" outlineLevel="0" collapsed="false">
      <c r="A63" s="14" t="s">
        <v>26</v>
      </c>
      <c r="B63" s="1" t="n">
        <v>43366</v>
      </c>
      <c r="C63" s="2" t="n">
        <f aca="false">B63</f>
        <v>43366</v>
      </c>
      <c r="D63" s="3" t="n">
        <v>0.541666666666667</v>
      </c>
      <c r="E63" s="3" t="n">
        <v>0.6875</v>
      </c>
      <c r="F63" s="4" t="n">
        <f aca="false">E63-D63</f>
        <v>0.145833333333333</v>
      </c>
      <c r="M63" s="5" t="n">
        <v>3.5</v>
      </c>
      <c r="N63" s="14" t="s">
        <v>112</v>
      </c>
      <c r="O63" s="14" t="s">
        <v>16</v>
      </c>
      <c r="P63" s="14" t="s">
        <v>81</v>
      </c>
      <c r="Q63" s="14" t="n">
        <v>5</v>
      </c>
      <c r="R63" s="14" t="s">
        <v>55</v>
      </c>
      <c r="S63" s="14" t="n">
        <v>1</v>
      </c>
      <c r="T63" s="5" t="n">
        <f aca="false">T62+M63</f>
        <v>163.5</v>
      </c>
    </row>
    <row r="64" customFormat="false" ht="15" hidden="false" customHeight="false" outlineLevel="0" collapsed="false">
      <c r="A64" s="14" t="s">
        <v>31</v>
      </c>
      <c r="B64" s="1" t="n">
        <v>43367</v>
      </c>
      <c r="C64" s="2" t="n">
        <f aca="false">B64</f>
        <v>43367</v>
      </c>
      <c r="D64" s="3" t="n">
        <v>0.729166666666667</v>
      </c>
      <c r="E64" s="3" t="n">
        <v>0.822916666666667</v>
      </c>
      <c r="F64" s="4" t="n">
        <f aca="false">E64-D64</f>
        <v>0.09375</v>
      </c>
      <c r="M64" s="5" t="n">
        <v>2.25</v>
      </c>
      <c r="N64" s="14" t="s">
        <v>113</v>
      </c>
      <c r="O64" s="14" t="s">
        <v>114</v>
      </c>
      <c r="P64" s="14" t="s">
        <v>81</v>
      </c>
      <c r="Q64" s="14" t="n">
        <v>5</v>
      </c>
      <c r="R64" s="14" t="s">
        <v>55</v>
      </c>
      <c r="S64" s="14" t="n">
        <v>1</v>
      </c>
      <c r="T64" s="5" t="n">
        <f aca="false">T63+M64</f>
        <v>165.75</v>
      </c>
    </row>
    <row r="65" customFormat="false" ht="15" hidden="false" customHeight="false" outlineLevel="0" collapsed="false">
      <c r="A65" s="14" t="s">
        <v>65</v>
      </c>
      <c r="B65" s="1" t="n">
        <v>43368</v>
      </c>
      <c r="C65" s="2" t="n">
        <f aca="false">B65</f>
        <v>43368</v>
      </c>
      <c r="D65" s="3" t="n">
        <v>0.71875</v>
      </c>
      <c r="E65" s="3" t="n">
        <v>0.75</v>
      </c>
      <c r="F65" s="4" t="n">
        <f aca="false">E65-D65</f>
        <v>0.0312499999999999</v>
      </c>
      <c r="M65" s="5" t="n">
        <v>0.75</v>
      </c>
      <c r="N65" s="14" t="s">
        <v>115</v>
      </c>
      <c r="O65" s="14" t="s">
        <v>108</v>
      </c>
      <c r="P65" s="14" t="s">
        <v>81</v>
      </c>
      <c r="Q65" s="14" t="n">
        <v>5</v>
      </c>
      <c r="R65" s="14" t="s">
        <v>55</v>
      </c>
      <c r="S65" s="14" t="n">
        <v>1</v>
      </c>
      <c r="T65" s="5" t="n">
        <f aca="false">T64+M65</f>
        <v>166.5</v>
      </c>
    </row>
    <row r="66" customFormat="false" ht="15" hidden="false" customHeight="false" outlineLevel="0" collapsed="false">
      <c r="A66" s="14" t="s">
        <v>14</v>
      </c>
      <c r="B66" s="1" t="n">
        <v>43370</v>
      </c>
      <c r="C66" s="2" t="n">
        <f aca="false">B66</f>
        <v>43370</v>
      </c>
      <c r="D66" s="3" t="n">
        <v>0.8125</v>
      </c>
      <c r="E66" s="3" t="n">
        <v>0.854166666666667</v>
      </c>
      <c r="F66" s="4" t="n">
        <f aca="false">E66-D66</f>
        <v>0.0416666666666666</v>
      </c>
      <c r="M66" s="5" t="n">
        <v>1</v>
      </c>
      <c r="N66" s="14" t="s">
        <v>116</v>
      </c>
      <c r="O66" s="14" t="s">
        <v>28</v>
      </c>
      <c r="P66" s="14" t="s">
        <v>81</v>
      </c>
      <c r="Q66" s="14" t="n">
        <v>5</v>
      </c>
      <c r="R66" s="14" t="s">
        <v>55</v>
      </c>
      <c r="S66" s="14" t="n">
        <v>1</v>
      </c>
      <c r="T66" s="5" t="n">
        <f aca="false">T65+M66</f>
        <v>167.5</v>
      </c>
    </row>
    <row r="67" customFormat="false" ht="15" hidden="false" customHeight="false" outlineLevel="0" collapsed="false">
      <c r="A67" s="14" t="s">
        <v>22</v>
      </c>
      <c r="B67" s="1" t="n">
        <v>43371</v>
      </c>
      <c r="C67" s="2" t="n">
        <f aca="false">B67</f>
        <v>43371</v>
      </c>
      <c r="D67" s="3" t="n">
        <v>0.770833333333333</v>
      </c>
      <c r="E67" s="3" t="n">
        <v>0.802083333333333</v>
      </c>
      <c r="F67" s="4" t="n">
        <f aca="false">E67-D67</f>
        <v>0.03125</v>
      </c>
      <c r="M67" s="5" t="n">
        <v>0.75</v>
      </c>
      <c r="N67" s="14" t="s">
        <v>117</v>
      </c>
      <c r="O67" s="14" t="s">
        <v>108</v>
      </c>
      <c r="P67" s="14" t="s">
        <v>81</v>
      </c>
      <c r="Q67" s="14" t="n">
        <v>5</v>
      </c>
      <c r="R67" s="14" t="s">
        <v>55</v>
      </c>
      <c r="S67" s="14" t="n">
        <v>1</v>
      </c>
      <c r="T67" s="5" t="n">
        <f aca="false">T66+M67</f>
        <v>168.25</v>
      </c>
    </row>
    <row r="68" customFormat="false" ht="15" hidden="false" customHeight="false" outlineLevel="0" collapsed="false">
      <c r="A68" s="14" t="s">
        <v>23</v>
      </c>
      <c r="B68" s="1" t="n">
        <v>43372</v>
      </c>
      <c r="C68" s="2" t="n">
        <f aca="false">B68</f>
        <v>43372</v>
      </c>
      <c r="D68" s="3" t="n">
        <v>0.375</v>
      </c>
      <c r="E68" s="3" t="n">
        <v>0.458333333333333</v>
      </c>
      <c r="F68" s="4" t="n">
        <f aca="false">E68-D68</f>
        <v>0.0833333333333333</v>
      </c>
      <c r="M68" s="5" t="n">
        <v>2</v>
      </c>
      <c r="N68" s="14" t="s">
        <v>118</v>
      </c>
      <c r="O68" s="14" t="s">
        <v>119</v>
      </c>
      <c r="P68" s="14" t="s">
        <v>81</v>
      </c>
      <c r="Q68" s="14" t="n">
        <v>5</v>
      </c>
      <c r="R68" s="14" t="s">
        <v>55</v>
      </c>
      <c r="S68" s="14" t="n">
        <v>1</v>
      </c>
      <c r="T68" s="5" t="n">
        <f aca="false">T67+M68</f>
        <v>170.25</v>
      </c>
    </row>
    <row r="69" customFormat="false" ht="15" hidden="false" customHeight="false" outlineLevel="0" collapsed="false">
      <c r="A69" s="14" t="s">
        <v>26</v>
      </c>
      <c r="B69" s="1" t="n">
        <v>43373</v>
      </c>
      <c r="C69" s="2" t="n">
        <f aca="false">B69</f>
        <v>43373</v>
      </c>
      <c r="D69" s="3" t="n">
        <v>0.520833333333333</v>
      </c>
      <c r="E69" s="3" t="n">
        <v>0.6875</v>
      </c>
      <c r="F69" s="4" t="n">
        <f aca="false">E69-D69</f>
        <v>0.166666666666667</v>
      </c>
      <c r="M69" s="5" t="n">
        <v>4</v>
      </c>
      <c r="N69" s="14" t="s">
        <v>120</v>
      </c>
      <c r="O69" s="14" t="s">
        <v>16</v>
      </c>
      <c r="P69" s="14" t="s">
        <v>81</v>
      </c>
      <c r="Q69" s="14" t="n">
        <v>5</v>
      </c>
      <c r="R69" s="14" t="s">
        <v>55</v>
      </c>
      <c r="S69" s="14" t="n">
        <v>1</v>
      </c>
      <c r="T69" s="5" t="n">
        <f aca="false">T68+M69</f>
        <v>174.25</v>
      </c>
    </row>
    <row r="70" customFormat="false" ht="15" hidden="false" customHeight="false" outlineLevel="0" collapsed="false">
      <c r="A70" s="14" t="s">
        <v>31</v>
      </c>
      <c r="B70" s="1" t="n">
        <v>43374</v>
      </c>
      <c r="C70" s="2" t="n">
        <f aca="false">B70</f>
        <v>43374</v>
      </c>
      <c r="D70" s="3" t="n">
        <v>0.697916666666667</v>
      </c>
      <c r="E70" s="3" t="n">
        <v>0.822916666666667</v>
      </c>
      <c r="F70" s="4" t="n">
        <f aca="false">E70-D70</f>
        <v>0.125</v>
      </c>
      <c r="M70" s="5" t="n">
        <v>3</v>
      </c>
      <c r="N70" s="14" t="s">
        <v>121</v>
      </c>
      <c r="O70" s="14" t="s">
        <v>122</v>
      </c>
      <c r="P70" s="14" t="s">
        <v>81</v>
      </c>
      <c r="Q70" s="14" t="n">
        <v>5</v>
      </c>
      <c r="R70" s="14" t="s">
        <v>55</v>
      </c>
      <c r="S70" s="14" t="n">
        <v>1</v>
      </c>
      <c r="T70" s="5" t="n">
        <f aca="false">T69+M70</f>
        <v>177.25</v>
      </c>
    </row>
    <row r="71" customFormat="false" ht="15" hidden="false" customHeight="false" outlineLevel="0" collapsed="false">
      <c r="A71" s="14" t="s">
        <v>65</v>
      </c>
      <c r="B71" s="1" t="n">
        <v>43375</v>
      </c>
      <c r="C71" s="2" t="n">
        <f aca="false">B71</f>
        <v>43375</v>
      </c>
      <c r="D71" s="3" t="n">
        <v>0.666666666666667</v>
      </c>
      <c r="E71" s="3" t="n">
        <v>0.739583333333333</v>
      </c>
      <c r="F71" s="4" t="n">
        <f aca="false">E71-D71</f>
        <v>0.0729166666666667</v>
      </c>
      <c r="M71" s="5" t="n">
        <v>1.75</v>
      </c>
      <c r="N71" s="14" t="s">
        <v>123</v>
      </c>
      <c r="O71" s="14" t="s">
        <v>124</v>
      </c>
      <c r="P71" s="14" t="s">
        <v>81</v>
      </c>
      <c r="Q71" s="14" t="n">
        <v>5</v>
      </c>
      <c r="R71" s="14" t="s">
        <v>55</v>
      </c>
      <c r="S71" s="14" t="n">
        <v>1</v>
      </c>
      <c r="T71" s="5" t="n">
        <f aca="false">T70+M71</f>
        <v>179</v>
      </c>
    </row>
    <row r="72" customFormat="false" ht="15" hidden="false" customHeight="false" outlineLevel="0" collapsed="false">
      <c r="A72" s="14" t="s">
        <v>53</v>
      </c>
      <c r="B72" s="1" t="n">
        <v>43376</v>
      </c>
      <c r="C72" s="2" t="n">
        <f aca="false">B72</f>
        <v>43376</v>
      </c>
      <c r="D72" s="3" t="n">
        <v>0.697916666666667</v>
      </c>
      <c r="E72" s="3" t="n">
        <v>0.822916666666667</v>
      </c>
      <c r="F72" s="4" t="n">
        <f aca="false">E72-D72</f>
        <v>0.125</v>
      </c>
      <c r="M72" s="5" t="n">
        <v>3</v>
      </c>
      <c r="N72" s="14" t="s">
        <v>125</v>
      </c>
      <c r="O72" s="14" t="s">
        <v>126</v>
      </c>
      <c r="P72" s="14" t="s">
        <v>81</v>
      </c>
      <c r="Q72" s="14" t="n">
        <v>5</v>
      </c>
      <c r="R72" s="14" t="s">
        <v>55</v>
      </c>
      <c r="S72" s="14" t="n">
        <v>1</v>
      </c>
      <c r="T72" s="5" t="n">
        <f aca="false">T71+M72</f>
        <v>182</v>
      </c>
    </row>
    <row r="73" customFormat="false" ht="15" hidden="false" customHeight="false" outlineLevel="0" collapsed="false">
      <c r="A73" s="14" t="s">
        <v>14</v>
      </c>
      <c r="B73" s="1" t="n">
        <v>43377</v>
      </c>
      <c r="C73" s="2" t="n">
        <f aca="false">B73</f>
        <v>43377</v>
      </c>
      <c r="D73" s="3" t="n">
        <v>0.75</v>
      </c>
      <c r="E73" s="3" t="n">
        <v>0.8125</v>
      </c>
      <c r="F73" s="4" t="n">
        <f aca="false">E73-D73</f>
        <v>0.0625</v>
      </c>
      <c r="G73" s="3" t="n">
        <v>0.864583333333333</v>
      </c>
      <c r="H73" s="3" t="n">
        <v>0.916666666666667</v>
      </c>
      <c r="I73" s="4" t="n">
        <f aca="false">H73-G73</f>
        <v>0.0520833333333333</v>
      </c>
      <c r="M73" s="5" t="n">
        <v>2.75</v>
      </c>
      <c r="N73" s="14" t="s">
        <v>127</v>
      </c>
      <c r="O73" s="14" t="s">
        <v>128</v>
      </c>
      <c r="P73" s="14" t="s">
        <v>81</v>
      </c>
      <c r="Q73" s="14" t="n">
        <v>5</v>
      </c>
      <c r="R73" s="14" t="s">
        <v>55</v>
      </c>
      <c r="S73" s="14" t="n">
        <v>1</v>
      </c>
      <c r="T73" s="5" t="n">
        <f aca="false">T72+M73</f>
        <v>184.75</v>
      </c>
    </row>
    <row r="74" customFormat="false" ht="15" hidden="false" customHeight="false" outlineLevel="0" collapsed="false">
      <c r="A74" s="14" t="s">
        <v>23</v>
      </c>
      <c r="B74" s="1" t="n">
        <v>43379</v>
      </c>
      <c r="C74" s="2" t="n">
        <f aca="false">B74</f>
        <v>43379</v>
      </c>
      <c r="D74" s="3" t="n">
        <v>0.760416666666667</v>
      </c>
      <c r="E74" s="3" t="n">
        <v>0.770833333333333</v>
      </c>
      <c r="F74" s="4" t="n">
        <f aca="false">E74-D74</f>
        <v>0.0104166666666667</v>
      </c>
      <c r="M74" s="5" t="n">
        <v>0.25</v>
      </c>
      <c r="N74" s="14" t="s">
        <v>129</v>
      </c>
      <c r="O74" s="14" t="s">
        <v>130</v>
      </c>
      <c r="P74" s="14" t="s">
        <v>81</v>
      </c>
      <c r="Q74" s="14" t="n">
        <v>5</v>
      </c>
      <c r="R74" s="14" t="s">
        <v>55</v>
      </c>
      <c r="S74" s="14" t="n">
        <v>1</v>
      </c>
      <c r="T74" s="5" t="n">
        <f aca="false">T73+M74</f>
        <v>185</v>
      </c>
    </row>
    <row r="75" customFormat="false" ht="15" hidden="false" customHeight="false" outlineLevel="0" collapsed="false">
      <c r="A75" s="14" t="s">
        <v>26</v>
      </c>
      <c r="B75" s="1" t="n">
        <v>43380</v>
      </c>
      <c r="C75" s="2" t="n">
        <f aca="false">B75</f>
        <v>43380</v>
      </c>
      <c r="D75" s="3" t="n">
        <v>0.541666666666667</v>
      </c>
      <c r="E75" s="3" t="n">
        <v>0.6875</v>
      </c>
      <c r="F75" s="4" t="n">
        <f aca="false">E75-D75</f>
        <v>0.145833333333333</v>
      </c>
      <c r="M75" s="5" t="n">
        <v>3.5</v>
      </c>
      <c r="N75" s="14" t="s">
        <v>131</v>
      </c>
      <c r="O75" s="14" t="s">
        <v>16</v>
      </c>
      <c r="P75" s="14" t="s">
        <v>81</v>
      </c>
      <c r="Q75" s="14" t="n">
        <v>5</v>
      </c>
      <c r="R75" s="14" t="s">
        <v>55</v>
      </c>
      <c r="S75" s="14" t="n">
        <v>1</v>
      </c>
      <c r="T75" s="5" t="n">
        <f aca="false">T74+M75</f>
        <v>188.5</v>
      </c>
    </row>
    <row r="76" customFormat="false" ht="15" hidden="false" customHeight="false" outlineLevel="0" collapsed="false">
      <c r="A76" s="14" t="s">
        <v>31</v>
      </c>
      <c r="B76" s="1" t="n">
        <v>43381</v>
      </c>
      <c r="C76" s="2" t="n">
        <f aca="false">B76</f>
        <v>43381</v>
      </c>
      <c r="D76" s="3" t="n">
        <v>0.666666666666667</v>
      </c>
      <c r="E76" s="3" t="n">
        <v>0.729166666666667</v>
      </c>
      <c r="F76" s="4" t="n">
        <f aca="false">E76-D76</f>
        <v>0.0625</v>
      </c>
      <c r="G76" s="3" t="n">
        <v>0.770833333333333</v>
      </c>
      <c r="H76" s="3" t="n">
        <v>0.822916666666667</v>
      </c>
      <c r="I76" s="4" t="n">
        <f aca="false">H76-G76</f>
        <v>0.0520833333333333</v>
      </c>
      <c r="M76" s="5" t="n">
        <v>2.75</v>
      </c>
      <c r="N76" s="14" t="s">
        <v>132</v>
      </c>
      <c r="O76" s="14" t="s">
        <v>133</v>
      </c>
      <c r="P76" s="14" t="s">
        <v>81</v>
      </c>
      <c r="Q76" s="14" t="n">
        <v>5</v>
      </c>
      <c r="R76" s="14" t="s">
        <v>55</v>
      </c>
      <c r="S76" s="14" t="n">
        <v>1</v>
      </c>
      <c r="T76" s="5" t="n">
        <f aca="false">T75+M76</f>
        <v>191.25</v>
      </c>
    </row>
    <row r="77" customFormat="false" ht="15" hidden="false" customHeight="false" outlineLevel="0" collapsed="false">
      <c r="A77" s="14" t="s">
        <v>53</v>
      </c>
      <c r="B77" s="1" t="n">
        <v>43383</v>
      </c>
      <c r="C77" s="2" t="n">
        <f aca="false">B77</f>
        <v>43383</v>
      </c>
      <c r="D77" s="3" t="n">
        <v>0.708333333333333</v>
      </c>
      <c r="E77" s="3" t="n">
        <v>0.791666666666667</v>
      </c>
      <c r="F77" s="4" t="n">
        <f aca="false">E77-D77</f>
        <v>0.0833333333333333</v>
      </c>
      <c r="M77" s="5" t="n">
        <v>2</v>
      </c>
      <c r="N77" s="14" t="s">
        <v>134</v>
      </c>
      <c r="O77" s="14" t="s">
        <v>135</v>
      </c>
      <c r="P77" s="14" t="s">
        <v>81</v>
      </c>
      <c r="Q77" s="14" t="n">
        <v>5</v>
      </c>
      <c r="R77" s="14" t="s">
        <v>55</v>
      </c>
      <c r="S77" s="14" t="n">
        <v>1</v>
      </c>
      <c r="T77" s="5" t="n">
        <f aca="false">T76+M77</f>
        <v>193.25</v>
      </c>
    </row>
    <row r="78" customFormat="false" ht="15" hidden="false" customHeight="false" outlineLevel="0" collapsed="false">
      <c r="A78" s="14" t="s">
        <v>14</v>
      </c>
      <c r="B78" s="1" t="n">
        <v>43384</v>
      </c>
      <c r="C78" s="2" t="n">
        <f aca="false">B78</f>
        <v>43384</v>
      </c>
      <c r="D78" s="3" t="n">
        <v>0.697916666666667</v>
      </c>
      <c r="E78" s="3" t="n">
        <v>0.739583333333333</v>
      </c>
      <c r="F78" s="4" t="n">
        <f aca="false">E78-D78</f>
        <v>0.0416666666666667</v>
      </c>
      <c r="G78" s="3" t="n">
        <v>0.770833333333333</v>
      </c>
      <c r="H78" s="3" t="n">
        <v>0.875</v>
      </c>
      <c r="I78" s="4" t="n">
        <f aca="false">H78-G78</f>
        <v>0.104166666666667</v>
      </c>
      <c r="M78" s="5" t="n">
        <v>3.5</v>
      </c>
      <c r="N78" s="14" t="s">
        <v>136</v>
      </c>
      <c r="O78" s="14" t="s">
        <v>137</v>
      </c>
      <c r="P78" s="14" t="s">
        <v>81</v>
      </c>
      <c r="Q78" s="14" t="n">
        <v>5</v>
      </c>
      <c r="R78" s="14" t="s">
        <v>55</v>
      </c>
      <c r="S78" s="14" t="n">
        <v>1</v>
      </c>
      <c r="T78" s="5" t="n">
        <f aca="false">T77+M78</f>
        <v>196.75</v>
      </c>
    </row>
    <row r="79" customFormat="false" ht="15" hidden="false" customHeight="false" outlineLevel="0" collapsed="false">
      <c r="A79" s="14" t="s">
        <v>22</v>
      </c>
      <c r="B79" s="1" t="n">
        <v>43385</v>
      </c>
      <c r="C79" s="2" t="n">
        <f aca="false">B79</f>
        <v>43385</v>
      </c>
      <c r="D79" s="3" t="n">
        <v>0.760416666666667</v>
      </c>
      <c r="E79" s="3" t="n">
        <v>0.916666666666667</v>
      </c>
      <c r="F79" s="4" t="n">
        <f aca="false">E79-D79</f>
        <v>0.15625</v>
      </c>
      <c r="M79" s="5" t="n">
        <v>3.75</v>
      </c>
      <c r="N79" s="14" t="s">
        <v>138</v>
      </c>
      <c r="O79" s="14" t="s">
        <v>29</v>
      </c>
      <c r="P79" s="14" t="s">
        <v>81</v>
      </c>
      <c r="Q79" s="14" t="n">
        <v>5</v>
      </c>
      <c r="R79" s="14" t="s">
        <v>55</v>
      </c>
      <c r="S79" s="14" t="n">
        <v>1</v>
      </c>
      <c r="T79" s="5" t="n">
        <f aca="false">T78+M79</f>
        <v>200.5</v>
      </c>
    </row>
    <row r="80" customFormat="false" ht="15" hidden="false" customHeight="false" outlineLevel="0" collapsed="false">
      <c r="A80" s="14" t="s">
        <v>23</v>
      </c>
      <c r="B80" s="1" t="n">
        <v>43386</v>
      </c>
      <c r="C80" s="2" t="n">
        <f aca="false">B80</f>
        <v>43386</v>
      </c>
      <c r="D80" s="3" t="n">
        <v>0.375</v>
      </c>
      <c r="E80" s="3" t="n">
        <v>0.552083333333333</v>
      </c>
      <c r="F80" s="4" t="n">
        <f aca="false">E80-D80</f>
        <v>0.177083333333333</v>
      </c>
      <c r="M80" s="5" t="n">
        <v>4.25</v>
      </c>
      <c r="N80" s="14" t="s">
        <v>139</v>
      </c>
      <c r="O80" s="14" t="s">
        <v>140</v>
      </c>
      <c r="P80" s="14" t="s">
        <v>81</v>
      </c>
      <c r="Q80" s="14" t="n">
        <v>5</v>
      </c>
      <c r="R80" s="14" t="s">
        <v>55</v>
      </c>
      <c r="S80" s="14" t="n">
        <v>1</v>
      </c>
      <c r="T80" s="5" t="n">
        <f aca="false">T79+M80</f>
        <v>204.75</v>
      </c>
    </row>
    <row r="81" customFormat="false" ht="15" hidden="false" customHeight="false" outlineLevel="0" collapsed="false">
      <c r="A81" s="14" t="s">
        <v>26</v>
      </c>
      <c r="B81" s="1" t="n">
        <v>43387</v>
      </c>
      <c r="C81" s="2" t="n">
        <f aca="false">B81</f>
        <v>43387</v>
      </c>
      <c r="D81" s="3" t="n">
        <v>0.53125</v>
      </c>
      <c r="E81" s="3" t="n">
        <v>0.6875</v>
      </c>
      <c r="F81" s="4" t="n">
        <f aca="false">E81-D81</f>
        <v>0.15625</v>
      </c>
      <c r="M81" s="5" t="n">
        <v>3.75</v>
      </c>
      <c r="N81" s="14" t="s">
        <v>141</v>
      </c>
      <c r="O81" s="14" t="s">
        <v>16</v>
      </c>
      <c r="P81" s="14" t="s">
        <v>81</v>
      </c>
      <c r="Q81" s="14" t="n">
        <v>5</v>
      </c>
      <c r="R81" s="14" t="s">
        <v>55</v>
      </c>
      <c r="S81" s="14" t="n">
        <v>1</v>
      </c>
      <c r="T81" s="5" t="n">
        <f aca="false">T80+M81</f>
        <v>208.5</v>
      </c>
    </row>
    <row r="82" customFormat="false" ht="15" hidden="false" customHeight="false" outlineLevel="0" collapsed="false">
      <c r="A82" s="14" t="s">
        <v>31</v>
      </c>
      <c r="B82" s="1" t="n">
        <v>43388</v>
      </c>
      <c r="C82" s="2" t="n">
        <f aca="false">B82</f>
        <v>43388</v>
      </c>
      <c r="D82" s="3" t="n">
        <v>0.65625</v>
      </c>
      <c r="E82" s="3" t="n">
        <v>0.677083333333333</v>
      </c>
      <c r="F82" s="4" t="n">
        <f aca="false">E82-D82</f>
        <v>0.0208333333333334</v>
      </c>
      <c r="G82" s="3" t="n">
        <v>0.697916666666667</v>
      </c>
      <c r="H82" s="3" t="n">
        <v>0.739583333333333</v>
      </c>
      <c r="I82" s="4" t="n">
        <f aca="false">H82-G82</f>
        <v>0.0416666666666667</v>
      </c>
      <c r="J82" s="3" t="n">
        <v>0.770833333333333</v>
      </c>
      <c r="K82" s="3" t="n">
        <v>0.822916666666667</v>
      </c>
      <c r="L82" s="4" t="n">
        <f aca="false">K82-J82</f>
        <v>0.0520833333333333</v>
      </c>
      <c r="M82" s="5" t="n">
        <v>2.75</v>
      </c>
      <c r="N82" s="14" t="s">
        <v>142</v>
      </c>
      <c r="O82" s="14" t="s">
        <v>143</v>
      </c>
      <c r="P82" s="14" t="s">
        <v>81</v>
      </c>
      <c r="Q82" s="14" t="n">
        <v>5</v>
      </c>
      <c r="R82" s="14" t="s">
        <v>55</v>
      </c>
      <c r="S82" s="14" t="n">
        <v>1</v>
      </c>
      <c r="T82" s="5" t="n">
        <f aca="false">T81+M82</f>
        <v>211.25</v>
      </c>
    </row>
    <row r="83" customFormat="false" ht="15" hidden="false" customHeight="false" outlineLevel="0" collapsed="false">
      <c r="A83" s="14" t="s">
        <v>53</v>
      </c>
      <c r="B83" s="1" t="n">
        <v>43390</v>
      </c>
      <c r="C83" s="2" t="n">
        <f aca="false">B83</f>
        <v>43390</v>
      </c>
      <c r="D83" s="3" t="n">
        <v>0.739583333333333</v>
      </c>
      <c r="E83" s="3" t="n">
        <v>0.822916666666667</v>
      </c>
      <c r="F83" s="4" t="n">
        <f aca="false">E83-D83</f>
        <v>0.0833333333333333</v>
      </c>
      <c r="M83" s="5" t="n">
        <v>2</v>
      </c>
      <c r="N83" s="14" t="s">
        <v>144</v>
      </c>
      <c r="O83" s="14" t="s">
        <v>145</v>
      </c>
      <c r="P83" s="14" t="s">
        <v>81</v>
      </c>
      <c r="Q83" s="14" t="n">
        <v>5</v>
      </c>
      <c r="R83" s="14" t="s">
        <v>55</v>
      </c>
      <c r="S83" s="14" t="n">
        <v>1</v>
      </c>
      <c r="T83" s="5" t="n">
        <f aca="false">T82+M83</f>
        <v>213.25</v>
      </c>
    </row>
    <row r="84" customFormat="false" ht="15" hidden="false" customHeight="false" outlineLevel="0" collapsed="false">
      <c r="A84" s="14" t="s">
        <v>14</v>
      </c>
      <c r="B84" s="1" t="n">
        <v>43391</v>
      </c>
      <c r="C84" s="2" t="n">
        <f aca="false">B84</f>
        <v>43391</v>
      </c>
      <c r="D84" s="3" t="n">
        <v>0.708333333333333</v>
      </c>
      <c r="E84" s="3" t="n">
        <v>0.90625</v>
      </c>
      <c r="F84" s="4" t="n">
        <f aca="false">E84-D84</f>
        <v>0.197916666666667</v>
      </c>
      <c r="M84" s="5" t="n">
        <v>4.75</v>
      </c>
      <c r="N84" s="14" t="s">
        <v>146</v>
      </c>
      <c r="O84" s="14" t="s">
        <v>147</v>
      </c>
      <c r="P84" s="14" t="s">
        <v>81</v>
      </c>
      <c r="Q84" s="14" t="n">
        <v>5</v>
      </c>
      <c r="R84" s="14" t="s">
        <v>55</v>
      </c>
      <c r="S84" s="14" t="n">
        <v>1</v>
      </c>
      <c r="T84" s="5" t="n">
        <f aca="false">T83+M84</f>
        <v>218</v>
      </c>
    </row>
    <row r="85" customFormat="false" ht="15" hidden="false" customHeight="false" outlineLevel="0" collapsed="false">
      <c r="A85" s="14" t="s">
        <v>22</v>
      </c>
      <c r="B85" s="1" t="n">
        <v>43392</v>
      </c>
      <c r="C85" s="2" t="n">
        <f aca="false">B85</f>
        <v>43392</v>
      </c>
      <c r="D85" s="3" t="n">
        <v>0.739583333333333</v>
      </c>
      <c r="E85" s="3" t="n">
        <v>0.854166666666667</v>
      </c>
      <c r="F85" s="4" t="n">
        <f aca="false">E85-D85</f>
        <v>0.114583333333333</v>
      </c>
      <c r="M85" s="5" t="n">
        <v>2.75</v>
      </c>
      <c r="N85" s="14" t="s">
        <v>148</v>
      </c>
      <c r="O85" s="14" t="s">
        <v>16</v>
      </c>
      <c r="P85" s="14" t="s">
        <v>81</v>
      </c>
      <c r="Q85" s="14" t="n">
        <v>5</v>
      </c>
      <c r="R85" s="14" t="s">
        <v>55</v>
      </c>
      <c r="S85" s="14" t="n">
        <v>1</v>
      </c>
      <c r="T85" s="5" t="n">
        <f aca="false">T84+M85</f>
        <v>220.75</v>
      </c>
    </row>
    <row r="86" customFormat="false" ht="15" hidden="false" customHeight="false" outlineLevel="0" collapsed="false">
      <c r="A86" s="14" t="s">
        <v>23</v>
      </c>
      <c r="B86" s="1" t="n">
        <v>43393</v>
      </c>
      <c r="C86" s="2" t="n">
        <f aca="false">B86</f>
        <v>43393</v>
      </c>
      <c r="D86" s="3" t="n">
        <v>0.375</v>
      </c>
      <c r="E86" s="3" t="n">
        <v>0.552083333333333</v>
      </c>
      <c r="F86" s="4" t="n">
        <f aca="false">E86-D86</f>
        <v>0.177083333333333</v>
      </c>
      <c r="M86" s="5" t="n">
        <v>4.25</v>
      </c>
      <c r="N86" s="14"/>
      <c r="O86" s="14" t="s">
        <v>140</v>
      </c>
      <c r="P86" s="14" t="s">
        <v>81</v>
      </c>
      <c r="Q86" s="14" t="n">
        <v>5</v>
      </c>
      <c r="R86" s="14" t="s">
        <v>55</v>
      </c>
      <c r="S86" s="14" t="n">
        <v>1</v>
      </c>
      <c r="T86" s="5" t="n">
        <f aca="false">T85+M86</f>
        <v>225</v>
      </c>
    </row>
    <row r="87" customFormat="false" ht="15" hidden="false" customHeight="false" outlineLevel="0" collapsed="false">
      <c r="A87" s="14" t="s">
        <v>26</v>
      </c>
      <c r="B87" s="1" t="n">
        <v>43394</v>
      </c>
      <c r="C87" s="2" t="n">
        <f aca="false">B87</f>
        <v>43394</v>
      </c>
      <c r="D87" s="3" t="n">
        <v>0.541666666666667</v>
      </c>
      <c r="E87" s="3" t="n">
        <v>0.6875</v>
      </c>
      <c r="F87" s="4" t="n">
        <f aca="false">E87-D87</f>
        <v>0.145833333333333</v>
      </c>
      <c r="M87" s="5" t="n">
        <v>3.5</v>
      </c>
      <c r="N87" s="14"/>
      <c r="O87" s="14" t="s">
        <v>16</v>
      </c>
      <c r="P87" s="14" t="s">
        <v>81</v>
      </c>
      <c r="Q87" s="14" t="n">
        <v>5</v>
      </c>
      <c r="R87" s="14" t="s">
        <v>55</v>
      </c>
      <c r="S87" s="14" t="n">
        <v>1</v>
      </c>
      <c r="T87" s="5" t="n">
        <f aca="false">T86+M87</f>
        <v>228.5</v>
      </c>
    </row>
    <row r="88" customFormat="false" ht="15" hidden="false" customHeight="false" outlineLevel="0" collapsed="false">
      <c r="A88" s="14" t="s">
        <v>31</v>
      </c>
      <c r="B88" s="1" t="n">
        <v>43395</v>
      </c>
      <c r="C88" s="2" t="n">
        <f aca="false">B88</f>
        <v>43395</v>
      </c>
      <c r="D88" s="3" t="n">
        <v>0.708333333333333</v>
      </c>
      <c r="E88" s="3" t="n">
        <v>0.739583333333333</v>
      </c>
      <c r="F88" s="4" t="n">
        <f aca="false">E88-D88</f>
        <v>0.03125</v>
      </c>
      <c r="G88" s="3" t="n">
        <v>0.770833333333333</v>
      </c>
      <c r="H88" s="3" t="n">
        <v>0.822916666666667</v>
      </c>
      <c r="I88" s="4" t="n">
        <f aca="false">H88-G88</f>
        <v>0.0520833333333333</v>
      </c>
      <c r="M88" s="5" t="n">
        <v>2</v>
      </c>
      <c r="N88" s="14"/>
      <c r="O88" s="14" t="s">
        <v>149</v>
      </c>
      <c r="P88" s="14" t="s">
        <v>81</v>
      </c>
      <c r="Q88" s="14" t="n">
        <v>5</v>
      </c>
      <c r="R88" s="14" t="s">
        <v>55</v>
      </c>
      <c r="S88" s="14" t="n">
        <v>1</v>
      </c>
      <c r="T88" s="5" t="n">
        <f aca="false">T87+M88</f>
        <v>230.5</v>
      </c>
    </row>
    <row r="89" customFormat="false" ht="15" hidden="false" customHeight="false" outlineLevel="0" collapsed="false">
      <c r="A89" s="14" t="s">
        <v>53</v>
      </c>
      <c r="B89" s="1" t="n">
        <v>43397</v>
      </c>
      <c r="C89" s="2" t="n">
        <f aca="false">B89</f>
        <v>43397</v>
      </c>
      <c r="D89" s="3" t="n">
        <v>0.791666666666667</v>
      </c>
      <c r="E89" s="3" t="n">
        <v>0.822916666666667</v>
      </c>
      <c r="F89" s="4" t="n">
        <f aca="false">E89-D89</f>
        <v>0.03125</v>
      </c>
      <c r="M89" s="5" t="n">
        <v>0.75</v>
      </c>
      <c r="N89" s="14" t="s">
        <v>150</v>
      </c>
      <c r="O89" s="14" t="s">
        <v>151</v>
      </c>
      <c r="P89" s="14" t="s">
        <v>81</v>
      </c>
      <c r="Q89" s="14" t="n">
        <v>5</v>
      </c>
      <c r="R89" s="14" t="s">
        <v>55</v>
      </c>
      <c r="S89" s="14" t="n">
        <v>1</v>
      </c>
      <c r="T89" s="5" t="n">
        <f aca="false">T88+M89</f>
        <v>231.25</v>
      </c>
    </row>
    <row r="90" customFormat="false" ht="15" hidden="false" customHeight="false" outlineLevel="0" collapsed="false">
      <c r="A90" s="14" t="s">
        <v>14</v>
      </c>
      <c r="B90" s="1" t="n">
        <v>43398</v>
      </c>
      <c r="C90" s="2" t="n">
        <f aca="false">B90</f>
        <v>43398</v>
      </c>
      <c r="D90" s="3" t="n">
        <v>0.708333333333333</v>
      </c>
      <c r="E90" s="3" t="n">
        <v>0.739583333333333</v>
      </c>
      <c r="F90" s="4" t="n">
        <f aca="false">E90-D90</f>
        <v>0.03125</v>
      </c>
      <c r="G90" s="3" t="n">
        <v>0.8125</v>
      </c>
      <c r="H90" s="3" t="n">
        <v>0.875</v>
      </c>
      <c r="I90" s="4" t="n">
        <f aca="false">H90-G90</f>
        <v>0.0625</v>
      </c>
      <c r="M90" s="5" t="n">
        <v>2.25</v>
      </c>
      <c r="N90" s="14" t="s">
        <v>152</v>
      </c>
      <c r="O90" s="14" t="s">
        <v>153</v>
      </c>
      <c r="P90" s="14" t="s">
        <v>81</v>
      </c>
      <c r="Q90" s="14" t="n">
        <v>5</v>
      </c>
      <c r="R90" s="14" t="s">
        <v>55</v>
      </c>
      <c r="S90" s="14" t="n">
        <v>1</v>
      </c>
      <c r="T90" s="5" t="n">
        <f aca="false">T89+M90</f>
        <v>233.5</v>
      </c>
    </row>
    <row r="91" customFormat="false" ht="15" hidden="false" customHeight="false" outlineLevel="0" collapsed="false">
      <c r="A91" s="14" t="s">
        <v>22</v>
      </c>
      <c r="B91" s="1" t="n">
        <v>43399</v>
      </c>
      <c r="C91" s="2" t="n">
        <f aca="false">B91</f>
        <v>43399</v>
      </c>
      <c r="D91" s="3" t="n">
        <v>0.8125</v>
      </c>
      <c r="E91" s="3" t="n">
        <v>0.895833333333333</v>
      </c>
      <c r="F91" s="4" t="n">
        <f aca="false">E91-D91</f>
        <v>0.0833333333333334</v>
      </c>
      <c r="M91" s="5" t="n">
        <v>2</v>
      </c>
      <c r="N91" s="14" t="s">
        <v>154</v>
      </c>
      <c r="O91" s="14" t="s">
        <v>16</v>
      </c>
      <c r="P91" s="14" t="s">
        <v>81</v>
      </c>
      <c r="Q91" s="14" t="n">
        <v>5</v>
      </c>
      <c r="R91" s="14" t="s">
        <v>55</v>
      </c>
      <c r="S91" s="14" t="n">
        <v>1</v>
      </c>
      <c r="T91" s="5" t="n">
        <f aca="false">T90+M91</f>
        <v>235.5</v>
      </c>
    </row>
    <row r="92" customFormat="false" ht="15" hidden="false" customHeight="false" outlineLevel="0" collapsed="false">
      <c r="A92" s="14" t="s">
        <v>23</v>
      </c>
      <c r="B92" s="1" t="n">
        <v>43400</v>
      </c>
      <c r="C92" s="2" t="n">
        <f aca="false">B92</f>
        <v>43400</v>
      </c>
      <c r="D92" s="3" t="n">
        <v>0.375</v>
      </c>
      <c r="E92" s="3" t="n">
        <v>0.479166666666667</v>
      </c>
      <c r="F92" s="4" t="n">
        <f aca="false">E92-D92</f>
        <v>0.104166666666667</v>
      </c>
      <c r="G92" s="3" t="n">
        <v>0.572916666666667</v>
      </c>
      <c r="H92" s="3" t="n">
        <v>0.625</v>
      </c>
      <c r="I92" s="4" t="n">
        <f aca="false">H92-G92</f>
        <v>0.0520833333333334</v>
      </c>
      <c r="M92" s="5" t="n">
        <v>3.75</v>
      </c>
      <c r="N92" s="14" t="s">
        <v>155</v>
      </c>
      <c r="O92" s="14" t="s">
        <v>156</v>
      </c>
      <c r="P92" s="14" t="s">
        <v>81</v>
      </c>
      <c r="Q92" s="14" t="n">
        <v>5</v>
      </c>
      <c r="R92" s="14" t="s">
        <v>55</v>
      </c>
      <c r="S92" s="14" t="n">
        <v>1</v>
      </c>
      <c r="T92" s="5" t="n">
        <f aca="false">T91+M92</f>
        <v>239.25</v>
      </c>
    </row>
    <row r="93" customFormat="false" ht="15" hidden="false" customHeight="false" outlineLevel="0" collapsed="false">
      <c r="A93" s="14" t="s">
        <v>26</v>
      </c>
      <c r="B93" s="1" t="n">
        <v>43401</v>
      </c>
      <c r="C93" s="2" t="n">
        <f aca="false">B93</f>
        <v>43401</v>
      </c>
      <c r="D93" s="3" t="n">
        <v>0.645833333333333</v>
      </c>
      <c r="E93" s="3" t="n">
        <v>0.6875</v>
      </c>
      <c r="F93" s="4" t="n">
        <f aca="false">E93-D93</f>
        <v>0.0416666666666666</v>
      </c>
      <c r="M93" s="5" t="n">
        <v>1</v>
      </c>
      <c r="N93" s="14" t="s">
        <v>157</v>
      </c>
      <c r="O93" s="14" t="s">
        <v>67</v>
      </c>
      <c r="P93" s="14" t="s">
        <v>81</v>
      </c>
      <c r="Q93" s="14" t="n">
        <v>5</v>
      </c>
      <c r="R93" s="14" t="s">
        <v>56</v>
      </c>
      <c r="S93" s="14" t="n">
        <v>2</v>
      </c>
      <c r="T93" s="5" t="n">
        <f aca="false">T92+M93</f>
        <v>240.25</v>
      </c>
    </row>
    <row r="94" customFormat="false" ht="15" hidden="false" customHeight="false" outlineLevel="0" collapsed="false">
      <c r="A94" s="14" t="s">
        <v>31</v>
      </c>
      <c r="B94" s="1" t="n">
        <v>43402</v>
      </c>
      <c r="C94" s="2" t="n">
        <f aca="false">B94</f>
        <v>43402</v>
      </c>
      <c r="D94" s="3" t="n">
        <v>0.697916666666667</v>
      </c>
      <c r="E94" s="3" t="n">
        <v>0.739583333333333</v>
      </c>
      <c r="F94" s="4" t="n">
        <f aca="false">E94-D94</f>
        <v>0.0416666666666667</v>
      </c>
      <c r="M94" s="5" t="n">
        <v>1</v>
      </c>
      <c r="N94" s="14" t="s">
        <v>158</v>
      </c>
      <c r="O94" s="14" t="s">
        <v>159</v>
      </c>
      <c r="P94" s="14" t="s">
        <v>81</v>
      </c>
      <c r="Q94" s="14" t="n">
        <v>5</v>
      </c>
      <c r="R94" s="14" t="s">
        <v>56</v>
      </c>
      <c r="S94" s="14" t="n">
        <v>2</v>
      </c>
      <c r="T94" s="5" t="n">
        <f aca="false">T93+M94</f>
        <v>241.25</v>
      </c>
    </row>
    <row r="95" customFormat="false" ht="15" hidden="false" customHeight="false" outlineLevel="0" collapsed="false">
      <c r="A95" s="14" t="s">
        <v>65</v>
      </c>
      <c r="B95" s="1" t="n">
        <v>43403</v>
      </c>
      <c r="C95" s="2" t="n">
        <f aca="false">B95</f>
        <v>43403</v>
      </c>
      <c r="D95" s="3" t="n">
        <v>0.6875</v>
      </c>
      <c r="E95" s="3" t="n">
        <v>0.708333333333333</v>
      </c>
      <c r="F95" s="4" t="n">
        <f aca="false">E95-D95</f>
        <v>0.0208333333333334</v>
      </c>
      <c r="M95" s="5" t="n">
        <v>0.5</v>
      </c>
      <c r="N95" s="14" t="s">
        <v>160</v>
      </c>
      <c r="O95" s="14" t="s">
        <v>161</v>
      </c>
      <c r="P95" s="14" t="s">
        <v>81</v>
      </c>
      <c r="Q95" s="14" t="n">
        <v>5</v>
      </c>
      <c r="R95" s="14" t="s">
        <v>56</v>
      </c>
      <c r="S95" s="14" t="n">
        <v>2</v>
      </c>
      <c r="T95" s="5" t="n">
        <f aca="false">T94+M95</f>
        <v>241.75</v>
      </c>
    </row>
    <row r="96" customFormat="false" ht="15" hidden="false" customHeight="false" outlineLevel="0" collapsed="false">
      <c r="A96" s="14" t="s">
        <v>65</v>
      </c>
      <c r="B96" s="1" t="n">
        <v>43403</v>
      </c>
      <c r="C96" s="2" t="n">
        <f aca="false">B96</f>
        <v>43403</v>
      </c>
      <c r="D96" s="3" t="n">
        <v>0.71875</v>
      </c>
      <c r="E96" s="3" t="n">
        <v>0.739583333333333</v>
      </c>
      <c r="F96" s="4" t="n">
        <f aca="false">E96-D96</f>
        <v>0.0208333333333333</v>
      </c>
      <c r="M96" s="5" t="n">
        <v>0.5</v>
      </c>
      <c r="N96" s="14" t="s">
        <v>162</v>
      </c>
      <c r="O96" s="14" t="s">
        <v>161</v>
      </c>
      <c r="P96" s="15" t="s">
        <v>163</v>
      </c>
      <c r="Q96" s="14" t="n">
        <v>6</v>
      </c>
      <c r="R96" s="14" t="s">
        <v>56</v>
      </c>
      <c r="S96" s="14" t="n">
        <v>2</v>
      </c>
      <c r="T96" s="5" t="n">
        <f aca="false">T95+M96</f>
        <v>242.25</v>
      </c>
    </row>
    <row r="97" customFormat="false" ht="15" hidden="false" customHeight="false" outlineLevel="0" collapsed="false">
      <c r="A97" s="14" t="s">
        <v>53</v>
      </c>
      <c r="B97" s="1" t="n">
        <v>43404</v>
      </c>
      <c r="C97" s="2" t="n">
        <f aca="false">B97</f>
        <v>43404</v>
      </c>
      <c r="D97" s="3" t="n">
        <v>0.697916666666667</v>
      </c>
      <c r="E97" s="3" t="n">
        <v>0.822916666666667</v>
      </c>
      <c r="F97" s="4" t="n">
        <f aca="false">E97-D97</f>
        <v>0.125</v>
      </c>
      <c r="M97" s="5" t="n">
        <v>3</v>
      </c>
      <c r="N97" s="14" t="s">
        <v>164</v>
      </c>
      <c r="O97" s="14" t="s">
        <v>165</v>
      </c>
      <c r="P97" s="15" t="s">
        <v>166</v>
      </c>
      <c r="Q97" s="14" t="n">
        <v>7</v>
      </c>
      <c r="R97" s="14" t="s">
        <v>56</v>
      </c>
      <c r="S97" s="14" t="n">
        <v>2</v>
      </c>
      <c r="T97" s="5" t="n">
        <f aca="false">T96+M97</f>
        <v>245.25</v>
      </c>
    </row>
    <row r="98" customFormat="false" ht="15" hidden="false" customHeight="false" outlineLevel="0" collapsed="false">
      <c r="A98" s="14" t="s">
        <v>14</v>
      </c>
      <c r="B98" s="1" t="n">
        <v>43405</v>
      </c>
      <c r="C98" s="2" t="n">
        <f aca="false">B98</f>
        <v>43405</v>
      </c>
      <c r="D98" s="3" t="n">
        <v>0.708333333333333</v>
      </c>
      <c r="E98" s="3" t="n">
        <v>0.875</v>
      </c>
      <c r="F98" s="4" t="n">
        <f aca="false">E98-D98</f>
        <v>0.166666666666667</v>
      </c>
      <c r="M98" s="5" t="n">
        <v>4</v>
      </c>
      <c r="N98" s="14"/>
      <c r="O98" s="14" t="s">
        <v>167</v>
      </c>
      <c r="P98" s="15" t="s">
        <v>166</v>
      </c>
      <c r="Q98" s="14" t="n">
        <v>7</v>
      </c>
      <c r="R98" s="14" t="s">
        <v>56</v>
      </c>
      <c r="S98" s="14" t="n">
        <v>2</v>
      </c>
      <c r="T98" s="5" t="n">
        <f aca="false">T97+M98</f>
        <v>249.25</v>
      </c>
    </row>
    <row r="99" customFormat="false" ht="15" hidden="false" customHeight="false" outlineLevel="0" collapsed="false">
      <c r="A99" s="14" t="s">
        <v>22</v>
      </c>
      <c r="B99" s="1" t="n">
        <v>43406</v>
      </c>
      <c r="C99" s="2" t="n">
        <f aca="false">B99</f>
        <v>43406</v>
      </c>
      <c r="D99" s="3" t="n">
        <v>0.8125</v>
      </c>
      <c r="E99" s="3" t="n">
        <v>0.854166666666667</v>
      </c>
      <c r="F99" s="4" t="n">
        <f aca="false">E99-D99</f>
        <v>0.0416666666666666</v>
      </c>
      <c r="M99" s="5" t="n">
        <v>1</v>
      </c>
      <c r="N99" s="14" t="s">
        <v>168</v>
      </c>
      <c r="O99" s="14" t="s">
        <v>16</v>
      </c>
      <c r="P99" s="15" t="s">
        <v>166</v>
      </c>
      <c r="Q99" s="14" t="n">
        <v>7</v>
      </c>
      <c r="R99" s="14" t="s">
        <v>56</v>
      </c>
      <c r="S99" s="14" t="n">
        <v>2</v>
      </c>
      <c r="T99" s="5" t="n">
        <f aca="false">T98+M99</f>
        <v>250.25</v>
      </c>
    </row>
    <row r="100" customFormat="false" ht="15" hidden="false" customHeight="false" outlineLevel="0" collapsed="false">
      <c r="A100" s="14" t="s">
        <v>23</v>
      </c>
      <c r="B100" s="1" t="n">
        <v>43407</v>
      </c>
      <c r="C100" s="2" t="n">
        <f aca="false">B100</f>
        <v>43407</v>
      </c>
      <c r="D100" s="3" t="n">
        <v>0.375</v>
      </c>
      <c r="E100" s="3" t="n">
        <v>0.708333333333333</v>
      </c>
      <c r="F100" s="4" t="n">
        <f aca="false">E100-D100</f>
        <v>0.333333333333333</v>
      </c>
      <c r="M100" s="5" t="n">
        <v>8</v>
      </c>
      <c r="N100" s="14" t="s">
        <v>169</v>
      </c>
      <c r="O100" s="14" t="s">
        <v>170</v>
      </c>
      <c r="P100" s="15" t="s">
        <v>166</v>
      </c>
      <c r="Q100" s="14" t="n">
        <v>7</v>
      </c>
      <c r="R100" s="14" t="s">
        <v>56</v>
      </c>
      <c r="S100" s="14" t="n">
        <v>2</v>
      </c>
      <c r="T100" s="5" t="n">
        <f aca="false">T99+M100</f>
        <v>258.25</v>
      </c>
    </row>
    <row r="101" customFormat="false" ht="15" hidden="false" customHeight="false" outlineLevel="0" collapsed="false">
      <c r="A101" s="14" t="s">
        <v>26</v>
      </c>
      <c r="B101" s="1" t="n">
        <v>43408</v>
      </c>
      <c r="C101" s="2" t="n">
        <f aca="false">B101</f>
        <v>43408</v>
      </c>
      <c r="D101" s="3" t="n">
        <v>0.541666666666667</v>
      </c>
      <c r="E101" s="3" t="n">
        <v>0.6875</v>
      </c>
      <c r="F101" s="4" t="n">
        <f aca="false">E101-D101</f>
        <v>0.145833333333333</v>
      </c>
      <c r="M101" s="5" t="n">
        <v>3.5</v>
      </c>
      <c r="N101" s="14"/>
      <c r="O101" s="14" t="s">
        <v>16</v>
      </c>
      <c r="P101" s="15" t="s">
        <v>166</v>
      </c>
      <c r="Q101" s="14" t="n">
        <v>7</v>
      </c>
      <c r="R101" s="14" t="s">
        <v>57</v>
      </c>
      <c r="S101" s="14" t="n">
        <v>3</v>
      </c>
      <c r="T101" s="5" t="n">
        <f aca="false">T100+M101</f>
        <v>261.75</v>
      </c>
    </row>
    <row r="102" customFormat="false" ht="15" hidden="false" customHeight="false" outlineLevel="0" collapsed="false">
      <c r="A102" s="14" t="s">
        <v>65</v>
      </c>
      <c r="B102" s="1" t="n">
        <v>43410</v>
      </c>
      <c r="C102" s="2" t="n">
        <f aca="false">B102</f>
        <v>43410</v>
      </c>
      <c r="D102" s="3" t="n">
        <v>0.708333333333333</v>
      </c>
      <c r="E102" s="3" t="n">
        <v>0.739583333333333</v>
      </c>
      <c r="F102" s="4" t="n">
        <f aca="false">E102-D102</f>
        <v>0.03125</v>
      </c>
      <c r="M102" s="5" t="n">
        <v>0.75</v>
      </c>
      <c r="N102" s="14" t="s">
        <v>171</v>
      </c>
      <c r="O102" s="14" t="s">
        <v>67</v>
      </c>
      <c r="P102" s="15" t="s">
        <v>166</v>
      </c>
      <c r="Q102" s="14" t="n">
        <v>7</v>
      </c>
      <c r="R102" s="14" t="s">
        <v>57</v>
      </c>
      <c r="S102" s="14" t="n">
        <v>3</v>
      </c>
      <c r="T102" s="5" t="n">
        <f aca="false">T101+M102</f>
        <v>262.5</v>
      </c>
    </row>
    <row r="103" customFormat="false" ht="15" hidden="false" customHeight="false" outlineLevel="0" collapsed="false">
      <c r="A103" s="14" t="s">
        <v>53</v>
      </c>
      <c r="B103" s="1" t="n">
        <v>43411</v>
      </c>
      <c r="C103" s="2" t="n">
        <f aca="false">B103</f>
        <v>43411</v>
      </c>
      <c r="D103" s="3" t="n">
        <v>0.697916666666667</v>
      </c>
      <c r="E103" s="3" t="n">
        <v>0.822916666666667</v>
      </c>
      <c r="F103" s="4" t="n">
        <f aca="false">E103-D103</f>
        <v>0.125</v>
      </c>
      <c r="M103" s="5" t="n">
        <v>3</v>
      </c>
      <c r="N103" s="14" t="s">
        <v>172</v>
      </c>
      <c r="O103" s="14" t="s">
        <v>173</v>
      </c>
      <c r="P103" s="15" t="s">
        <v>166</v>
      </c>
      <c r="Q103" s="14" t="n">
        <v>7</v>
      </c>
      <c r="R103" s="14" t="s">
        <v>57</v>
      </c>
      <c r="S103" s="14" t="n">
        <v>3</v>
      </c>
      <c r="T103" s="5" t="n">
        <f aca="false">T102+M103</f>
        <v>265.5</v>
      </c>
    </row>
    <row r="104" customFormat="false" ht="15" hidden="false" customHeight="false" outlineLevel="0" collapsed="false">
      <c r="A104" s="14" t="s">
        <v>14</v>
      </c>
      <c r="B104" s="1" t="n">
        <v>43412</v>
      </c>
      <c r="C104" s="2" t="n">
        <f aca="false">B104</f>
        <v>43412</v>
      </c>
      <c r="D104" s="3" t="n">
        <v>0.708333333333333</v>
      </c>
      <c r="E104" s="3" t="n">
        <v>0.75</v>
      </c>
      <c r="F104" s="4" t="n">
        <f aca="false">E104-D104</f>
        <v>0.0416666666666666</v>
      </c>
      <c r="G104" s="3" t="n">
        <v>0.770833333333333</v>
      </c>
      <c r="H104" s="3" t="n">
        <v>0.916666666666667</v>
      </c>
      <c r="I104" s="4" t="n">
        <f aca="false">H104-G104</f>
        <v>0.145833333333333</v>
      </c>
      <c r="M104" s="5" t="n">
        <v>4.5</v>
      </c>
      <c r="N104" s="17" t="s">
        <v>174</v>
      </c>
      <c r="O104" s="14" t="s">
        <v>175</v>
      </c>
      <c r="P104" s="15" t="s">
        <v>166</v>
      </c>
      <c r="Q104" s="14" t="n">
        <v>7</v>
      </c>
      <c r="R104" s="14" t="s">
        <v>57</v>
      </c>
      <c r="S104" s="14" t="n">
        <v>3</v>
      </c>
      <c r="T104" s="5" t="n">
        <f aca="false">T103+M104</f>
        <v>270</v>
      </c>
    </row>
    <row r="105" customFormat="false" ht="15" hidden="false" customHeight="false" outlineLevel="0" collapsed="false">
      <c r="A105" s="14" t="s">
        <v>22</v>
      </c>
      <c r="B105" s="1" t="n">
        <v>43413</v>
      </c>
      <c r="C105" s="2" t="n">
        <f aca="false">B105</f>
        <v>43413</v>
      </c>
      <c r="D105" s="3" t="n">
        <v>0.6875</v>
      </c>
      <c r="E105" s="3" t="n">
        <v>0.729166666666667</v>
      </c>
      <c r="F105" s="4" t="n">
        <f aca="false">E105-D105</f>
        <v>0.0416666666666666</v>
      </c>
      <c r="G105" s="3" t="n">
        <v>0.8125</v>
      </c>
      <c r="H105" s="3" t="n">
        <v>0.916666666666667</v>
      </c>
      <c r="I105" s="4" t="n">
        <f aca="false">H105-G105</f>
        <v>0.104166666666667</v>
      </c>
      <c r="M105" s="5" t="n">
        <v>3.5</v>
      </c>
      <c r="N105" s="14" t="s">
        <v>176</v>
      </c>
      <c r="O105" s="14" t="s">
        <v>54</v>
      </c>
      <c r="P105" s="15" t="s">
        <v>166</v>
      </c>
      <c r="Q105" s="14" t="n">
        <v>7</v>
      </c>
      <c r="R105" s="14" t="s">
        <v>57</v>
      </c>
      <c r="S105" s="14" t="n">
        <v>3</v>
      </c>
      <c r="T105" s="5" t="n">
        <f aca="false">T104+M105</f>
        <v>273.5</v>
      </c>
    </row>
    <row r="106" customFormat="false" ht="15" hidden="false" customHeight="false" outlineLevel="0" collapsed="false">
      <c r="A106" s="14" t="s">
        <v>23</v>
      </c>
      <c r="B106" s="1" t="n">
        <v>43414</v>
      </c>
      <c r="C106" s="2" t="n">
        <f aca="false">B106</f>
        <v>43414</v>
      </c>
      <c r="D106" s="3" t="n">
        <v>0.375</v>
      </c>
      <c r="E106" s="3" t="n">
        <v>0.59375</v>
      </c>
      <c r="F106" s="4" t="n">
        <f aca="false">E106-D106</f>
        <v>0.21875</v>
      </c>
      <c r="M106" s="5" t="n">
        <v>5.25</v>
      </c>
      <c r="N106" s="14" t="s">
        <v>177</v>
      </c>
      <c r="O106" s="14" t="s">
        <v>170</v>
      </c>
      <c r="P106" s="15" t="s">
        <v>166</v>
      </c>
      <c r="Q106" s="14" t="n">
        <v>7</v>
      </c>
      <c r="R106" s="14" t="s">
        <v>57</v>
      </c>
      <c r="S106" s="14" t="n">
        <v>3</v>
      </c>
      <c r="T106" s="5" t="n">
        <f aca="false">T105+M106</f>
        <v>278.75</v>
      </c>
    </row>
    <row r="107" customFormat="false" ht="15" hidden="false" customHeight="false" outlineLevel="0" collapsed="false">
      <c r="A107" s="14" t="s">
        <v>26</v>
      </c>
      <c r="B107" s="1" t="n">
        <v>43415</v>
      </c>
      <c r="C107" s="2" t="n">
        <f aca="false">B107</f>
        <v>43415</v>
      </c>
      <c r="D107" s="3" t="n">
        <v>0.541666666666667</v>
      </c>
      <c r="E107" s="3" t="n">
        <v>0.59375</v>
      </c>
      <c r="F107" s="4" t="n">
        <f aca="false">E107-D107</f>
        <v>0.0520833333333334</v>
      </c>
      <c r="M107" s="5" t="n">
        <v>1.25</v>
      </c>
      <c r="N107" s="14" t="s">
        <v>178</v>
      </c>
      <c r="O107" s="14" t="s">
        <v>179</v>
      </c>
      <c r="P107" s="15" t="s">
        <v>166</v>
      </c>
      <c r="Q107" s="14" t="n">
        <v>7</v>
      </c>
      <c r="R107" s="14" t="s">
        <v>57</v>
      </c>
      <c r="S107" s="14" t="n">
        <v>3</v>
      </c>
      <c r="T107" s="5" t="n">
        <f aca="false">T106+M107</f>
        <v>280</v>
      </c>
    </row>
    <row r="108" customFormat="false" ht="15" hidden="false" customHeight="false" outlineLevel="0" collapsed="false">
      <c r="A108" s="14" t="s">
        <v>65</v>
      </c>
      <c r="B108" s="1" t="n">
        <v>43417</v>
      </c>
      <c r="C108" s="2" t="n">
        <f aca="false">B108</f>
        <v>43417</v>
      </c>
      <c r="D108" s="3" t="n">
        <v>0.6875</v>
      </c>
      <c r="E108" s="3" t="n">
        <v>0.739583333333333</v>
      </c>
      <c r="F108" s="4" t="n">
        <f aca="false">E108-D108</f>
        <v>0.0520833333333334</v>
      </c>
      <c r="M108" s="5" t="n">
        <v>1.25</v>
      </c>
      <c r="N108" s="14" t="s">
        <v>180</v>
      </c>
      <c r="O108" s="14" t="s">
        <v>67</v>
      </c>
      <c r="P108" s="15" t="s">
        <v>166</v>
      </c>
      <c r="Q108" s="14" t="n">
        <v>7</v>
      </c>
      <c r="R108" s="14" t="s">
        <v>57</v>
      </c>
      <c r="S108" s="14" t="n">
        <v>3</v>
      </c>
      <c r="T108" s="5" t="n">
        <f aca="false">T107+M108</f>
        <v>281.25</v>
      </c>
    </row>
    <row r="109" customFormat="false" ht="15" hidden="false" customHeight="false" outlineLevel="0" collapsed="false">
      <c r="A109" s="14" t="s">
        <v>53</v>
      </c>
      <c r="B109" s="1" t="n">
        <v>43418</v>
      </c>
      <c r="C109" s="2" t="n">
        <f aca="false">B109</f>
        <v>43418</v>
      </c>
      <c r="D109" s="3" t="n">
        <v>0.697916666666667</v>
      </c>
      <c r="E109" s="3" t="n">
        <v>0.822916666666667</v>
      </c>
      <c r="F109" s="4" t="n">
        <f aca="false">E109-D109</f>
        <v>0.125</v>
      </c>
      <c r="M109" s="5" t="n">
        <v>3</v>
      </c>
      <c r="N109" s="14" t="s">
        <v>181</v>
      </c>
      <c r="O109" s="14" t="s">
        <v>182</v>
      </c>
      <c r="P109" s="15" t="s">
        <v>166</v>
      </c>
      <c r="Q109" s="14" t="n">
        <v>7</v>
      </c>
      <c r="R109" s="14" t="s">
        <v>57</v>
      </c>
      <c r="S109" s="14" t="n">
        <v>3</v>
      </c>
      <c r="T109" s="5" t="n">
        <f aca="false">T108+M109</f>
        <v>284.25</v>
      </c>
    </row>
    <row r="110" customFormat="false" ht="15" hidden="false" customHeight="false" outlineLevel="0" collapsed="false">
      <c r="A110" s="14" t="s">
        <v>14</v>
      </c>
      <c r="B110" s="1" t="n">
        <v>43419</v>
      </c>
      <c r="C110" s="2" t="n">
        <f aca="false">B110</f>
        <v>43419</v>
      </c>
      <c r="D110" s="3" t="n">
        <v>0.708333333333333</v>
      </c>
      <c r="E110" s="3" t="n">
        <v>0.739583333333333</v>
      </c>
      <c r="F110" s="4" t="n">
        <f aca="false">E110-D110</f>
        <v>0.03125</v>
      </c>
      <c r="G110" s="3" t="n">
        <v>0.8125</v>
      </c>
      <c r="H110" s="3" t="n">
        <v>0.885416666666667</v>
      </c>
      <c r="I110" s="4" t="n">
        <f aca="false">H110-G110</f>
        <v>0.0729166666666666</v>
      </c>
      <c r="M110" s="5" t="n">
        <v>2.5</v>
      </c>
      <c r="N110" s="14" t="s">
        <v>183</v>
      </c>
      <c r="O110" s="14" t="s">
        <v>184</v>
      </c>
      <c r="P110" s="15" t="s">
        <v>166</v>
      </c>
      <c r="Q110" s="14" t="n">
        <v>7</v>
      </c>
      <c r="R110" s="14" t="s">
        <v>57</v>
      </c>
      <c r="S110" s="14" t="n">
        <v>3</v>
      </c>
      <c r="T110" s="5" t="n">
        <f aca="false">T109+M110</f>
        <v>286.75</v>
      </c>
    </row>
    <row r="111" customFormat="false" ht="15" hidden="false" customHeight="false" outlineLevel="0" collapsed="false">
      <c r="A111" s="14" t="s">
        <v>23</v>
      </c>
      <c r="B111" s="1" t="n">
        <v>43421</v>
      </c>
      <c r="C111" s="2" t="n">
        <f aca="false">B111</f>
        <v>43421</v>
      </c>
      <c r="D111" s="3" t="n">
        <v>0.375</v>
      </c>
      <c r="E111" s="3" t="n">
        <v>0.479166666666667</v>
      </c>
      <c r="F111" s="4" t="n">
        <f aca="false">E111-D111</f>
        <v>0.104166666666667</v>
      </c>
      <c r="G111" s="3" t="n">
        <v>0.572916666666667</v>
      </c>
      <c r="H111" s="3" t="n">
        <v>0.666666666666667</v>
      </c>
      <c r="I111" s="4" t="n">
        <f aca="false">H111-G111</f>
        <v>0.09375</v>
      </c>
      <c r="J111" s="3" t="n">
        <v>0.8125</v>
      </c>
      <c r="K111" s="3" t="n">
        <v>0.895833333333333</v>
      </c>
      <c r="L111" s="4" t="n">
        <f aca="false">K111-J111</f>
        <v>0.0833333333333334</v>
      </c>
      <c r="M111" s="5" t="n">
        <v>6.75</v>
      </c>
      <c r="N111" s="14" t="s">
        <v>185</v>
      </c>
      <c r="O111" s="14" t="s">
        <v>186</v>
      </c>
      <c r="P111" s="15" t="s">
        <v>166</v>
      </c>
      <c r="Q111" s="14" t="n">
        <v>7</v>
      </c>
      <c r="R111" s="14" t="s">
        <v>57</v>
      </c>
      <c r="S111" s="14" t="n">
        <v>3</v>
      </c>
      <c r="T111" s="5" t="n">
        <f aca="false">T110+M111</f>
        <v>293.5</v>
      </c>
    </row>
    <row r="112" customFormat="false" ht="15" hidden="false" customHeight="false" outlineLevel="0" collapsed="false">
      <c r="A112" s="14" t="s">
        <v>26</v>
      </c>
      <c r="B112" s="1" t="n">
        <v>43422</v>
      </c>
      <c r="C112" s="2" t="n">
        <f aca="false">B112</f>
        <v>43422</v>
      </c>
      <c r="D112" s="3" t="n">
        <v>0.5625</v>
      </c>
      <c r="E112" s="3" t="n">
        <v>0.65625</v>
      </c>
      <c r="F112" s="4" t="n">
        <f aca="false">E112-D112</f>
        <v>0.09375</v>
      </c>
      <c r="M112" s="5" t="n">
        <v>2.25</v>
      </c>
      <c r="N112" s="14"/>
      <c r="O112" s="14" t="s">
        <v>16</v>
      </c>
      <c r="P112" s="15" t="s">
        <v>166</v>
      </c>
      <c r="Q112" s="14" t="n">
        <v>7</v>
      </c>
      <c r="R112" s="14" t="s">
        <v>57</v>
      </c>
      <c r="S112" s="14" t="n">
        <v>3</v>
      </c>
      <c r="T112" s="5" t="n">
        <f aca="false">T111+M112</f>
        <v>295.75</v>
      </c>
    </row>
    <row r="113" customFormat="false" ht="15" hidden="false" customHeight="false" outlineLevel="0" collapsed="false">
      <c r="A113" s="14" t="s">
        <v>65</v>
      </c>
      <c r="B113" s="1" t="n">
        <v>43424</v>
      </c>
      <c r="C113" s="2" t="n">
        <f aca="false">B113</f>
        <v>43424</v>
      </c>
      <c r="D113" s="3" t="n">
        <v>0.697916666666667</v>
      </c>
      <c r="E113" s="3" t="n">
        <v>0.739583333333333</v>
      </c>
      <c r="F113" s="4" t="n">
        <f aca="false">E113-D113</f>
        <v>0.0416666666666667</v>
      </c>
      <c r="M113" s="5" t="n">
        <v>1</v>
      </c>
      <c r="N113" s="14" t="s">
        <v>187</v>
      </c>
      <c r="O113" s="14" t="s">
        <v>188</v>
      </c>
      <c r="P113" s="15" t="s">
        <v>166</v>
      </c>
      <c r="Q113" s="14" t="n">
        <v>7</v>
      </c>
      <c r="R113" s="14" t="s">
        <v>57</v>
      </c>
      <c r="S113" s="14" t="n">
        <v>3</v>
      </c>
      <c r="T113" s="5" t="n">
        <f aca="false">T112+M113</f>
        <v>296.75</v>
      </c>
    </row>
    <row r="114" customFormat="false" ht="15" hidden="false" customHeight="false" outlineLevel="0" collapsed="false">
      <c r="A114" s="14" t="s">
        <v>53</v>
      </c>
      <c r="B114" s="1" t="n">
        <v>43425</v>
      </c>
      <c r="C114" s="2" t="n">
        <f aca="false">B114</f>
        <v>43425</v>
      </c>
      <c r="D114" s="3" t="n">
        <v>0.739583333333333</v>
      </c>
      <c r="E114" s="3" t="n">
        <v>0.822916666666667</v>
      </c>
      <c r="F114" s="4" t="n">
        <f aca="false">E114-D114</f>
        <v>0.0833333333333333</v>
      </c>
      <c r="M114" s="5" t="n">
        <v>2</v>
      </c>
      <c r="N114" s="14" t="s">
        <v>151</v>
      </c>
      <c r="O114" s="14" t="s">
        <v>61</v>
      </c>
      <c r="P114" s="15" t="s">
        <v>166</v>
      </c>
      <c r="Q114" s="14" t="n">
        <v>7</v>
      </c>
      <c r="R114" s="14" t="s">
        <v>57</v>
      </c>
      <c r="S114" s="14" t="n">
        <v>3</v>
      </c>
      <c r="T114" s="5" t="n">
        <f aca="false">T113+M114</f>
        <v>298.75</v>
      </c>
    </row>
    <row r="115" customFormat="false" ht="15" hidden="false" customHeight="false" outlineLevel="0" collapsed="false">
      <c r="A115" s="14" t="s">
        <v>22</v>
      </c>
      <c r="B115" s="1" t="n">
        <v>43427</v>
      </c>
      <c r="C115" s="2" t="n">
        <f aca="false">B115</f>
        <v>43427</v>
      </c>
      <c r="D115" s="3" t="n">
        <v>0.8125</v>
      </c>
      <c r="E115" s="3" t="n">
        <v>0.854166666666667</v>
      </c>
      <c r="F115" s="4" t="n">
        <f aca="false">E115-D115</f>
        <v>0.0416666666666666</v>
      </c>
      <c r="M115" s="5" t="n">
        <v>1</v>
      </c>
      <c r="N115" s="14" t="s">
        <v>189</v>
      </c>
      <c r="O115" s="14" t="s">
        <v>67</v>
      </c>
      <c r="P115" s="15" t="s">
        <v>166</v>
      </c>
      <c r="Q115" s="14" t="n">
        <v>7</v>
      </c>
      <c r="R115" s="14" t="s">
        <v>57</v>
      </c>
      <c r="S115" s="14" t="n">
        <v>3</v>
      </c>
      <c r="T115" s="5" t="n">
        <f aca="false">T114+M115</f>
        <v>299.75</v>
      </c>
    </row>
    <row r="116" customFormat="false" ht="15" hidden="false" customHeight="false" outlineLevel="0" collapsed="false">
      <c r="A116" s="14" t="s">
        <v>23</v>
      </c>
      <c r="B116" s="1" t="n">
        <v>43428</v>
      </c>
      <c r="C116" s="2" t="n">
        <f aca="false">B116</f>
        <v>43428</v>
      </c>
      <c r="D116" s="3" t="n">
        <v>0.375</v>
      </c>
      <c r="E116" s="3" t="n">
        <v>0.416666666666667</v>
      </c>
      <c r="F116" s="4" t="n">
        <f aca="false">E116-D116</f>
        <v>0.0416666666666667</v>
      </c>
      <c r="G116" s="3" t="n">
        <v>0.479166666666667</v>
      </c>
      <c r="H116" s="3" t="n">
        <v>0.5</v>
      </c>
      <c r="I116" s="4" t="n">
        <f aca="false">H116-G116</f>
        <v>0.0208333333333333</v>
      </c>
      <c r="J116" s="3" t="n">
        <v>0.5625</v>
      </c>
      <c r="K116" s="3" t="n">
        <v>0.645833333333333</v>
      </c>
      <c r="L116" s="4" t="n">
        <f aca="false">K116-J116</f>
        <v>0.0833333333333334</v>
      </c>
      <c r="M116" s="5" t="n">
        <v>3.5</v>
      </c>
      <c r="N116" s="14" t="s">
        <v>190</v>
      </c>
      <c r="O116" s="14" t="s">
        <v>191</v>
      </c>
      <c r="P116" s="15" t="s">
        <v>166</v>
      </c>
      <c r="Q116" s="14" t="n">
        <v>7</v>
      </c>
      <c r="R116" s="14" t="s">
        <v>57</v>
      </c>
      <c r="S116" s="14" t="n">
        <v>3</v>
      </c>
      <c r="T116" s="5" t="n">
        <f aca="false">T115+M116</f>
        <v>303.25</v>
      </c>
    </row>
    <row r="117" customFormat="false" ht="15" hidden="false" customHeight="false" outlineLevel="0" collapsed="false">
      <c r="A117" s="14" t="s">
        <v>26</v>
      </c>
      <c r="B117" s="1" t="n">
        <v>43429</v>
      </c>
      <c r="C117" s="2" t="n">
        <f aca="false">B117</f>
        <v>43429</v>
      </c>
      <c r="D117" s="3" t="n">
        <v>0.541666666666667</v>
      </c>
      <c r="E117" s="3" t="n">
        <v>0.59375</v>
      </c>
      <c r="F117" s="4" t="n">
        <f aca="false">E117-D117</f>
        <v>0.0520833333333334</v>
      </c>
      <c r="M117" s="5" t="n">
        <v>1.25</v>
      </c>
      <c r="N117" s="14" t="s">
        <v>192</v>
      </c>
      <c r="O117" s="14" t="s">
        <v>193</v>
      </c>
      <c r="P117" s="15" t="s">
        <v>194</v>
      </c>
      <c r="Q117" s="14" t="n">
        <v>8</v>
      </c>
      <c r="R117" s="14" t="s">
        <v>57</v>
      </c>
      <c r="S117" s="14" t="n">
        <v>3</v>
      </c>
      <c r="T117" s="5" t="n">
        <f aca="false">T116+M117</f>
        <v>304.5</v>
      </c>
    </row>
    <row r="118" customFormat="false" ht="15" hidden="false" customHeight="false" outlineLevel="0" collapsed="false">
      <c r="A118" s="14" t="s">
        <v>31</v>
      </c>
      <c r="B118" s="1" t="n">
        <v>43430</v>
      </c>
      <c r="C118" s="2" t="n">
        <f aca="false">B118</f>
        <v>43430</v>
      </c>
      <c r="D118" s="3" t="n">
        <v>0.65625</v>
      </c>
      <c r="E118" s="3" t="n">
        <v>0.71875</v>
      </c>
      <c r="F118" s="4" t="n">
        <f aca="false">E118-D118</f>
        <v>0.0625000000000001</v>
      </c>
      <c r="M118" s="5" t="n">
        <v>1.5</v>
      </c>
      <c r="N118" s="14" t="s">
        <v>195</v>
      </c>
      <c r="O118" s="14" t="s">
        <v>188</v>
      </c>
      <c r="P118" s="15" t="s">
        <v>194</v>
      </c>
      <c r="Q118" s="14" t="n">
        <v>8</v>
      </c>
      <c r="R118" s="14" t="s">
        <v>57</v>
      </c>
      <c r="S118" s="14" t="n">
        <v>3</v>
      </c>
      <c r="T118" s="5" t="n">
        <f aca="false">T117+M118</f>
        <v>306</v>
      </c>
    </row>
    <row r="119" customFormat="false" ht="15" hidden="false" customHeight="false" outlineLevel="0" collapsed="false">
      <c r="A119" s="14" t="s">
        <v>65</v>
      </c>
      <c r="B119" s="1" t="n">
        <v>43431</v>
      </c>
      <c r="C119" s="2" t="n">
        <f aca="false">B119</f>
        <v>43431</v>
      </c>
      <c r="D119" s="3" t="n">
        <v>0.697916666666667</v>
      </c>
      <c r="E119" s="3" t="n">
        <v>0.739583333333333</v>
      </c>
      <c r="F119" s="4" t="n">
        <f aca="false">E119-D119</f>
        <v>0.0416666666666667</v>
      </c>
      <c r="M119" s="5" t="n">
        <v>1</v>
      </c>
      <c r="N119" s="14" t="s">
        <v>196</v>
      </c>
      <c r="O119" s="14" t="s">
        <v>188</v>
      </c>
      <c r="P119" s="15" t="s">
        <v>194</v>
      </c>
      <c r="Q119" s="14" t="n">
        <v>8</v>
      </c>
      <c r="R119" s="14" t="s">
        <v>57</v>
      </c>
      <c r="S119" s="14" t="n">
        <v>3</v>
      </c>
      <c r="T119" s="5" t="n">
        <f aca="false">T118+M119</f>
        <v>307</v>
      </c>
    </row>
    <row r="120" customFormat="false" ht="15" hidden="false" customHeight="false" outlineLevel="0" collapsed="false">
      <c r="A120" s="14" t="s">
        <v>53</v>
      </c>
      <c r="B120" s="1" t="n">
        <v>43432</v>
      </c>
      <c r="C120" s="2" t="n">
        <f aca="false">B120</f>
        <v>43432</v>
      </c>
      <c r="D120" s="3" t="n">
        <v>0.770833333333333</v>
      </c>
      <c r="E120" s="3" t="n">
        <v>0.833333333333333</v>
      </c>
      <c r="F120" s="4" t="n">
        <f aca="false">E120-D120</f>
        <v>0.0625</v>
      </c>
      <c r="M120" s="5" t="n">
        <v>1.5</v>
      </c>
      <c r="N120" s="14"/>
      <c r="O120" s="14" t="s">
        <v>151</v>
      </c>
      <c r="P120" s="15" t="s">
        <v>194</v>
      </c>
      <c r="Q120" s="14" t="n">
        <v>8</v>
      </c>
      <c r="R120" s="14" t="s">
        <v>57</v>
      </c>
      <c r="S120" s="14" t="n">
        <v>3</v>
      </c>
      <c r="T120" s="5" t="n">
        <f aca="false">T119+M120</f>
        <v>308.5</v>
      </c>
    </row>
    <row r="121" customFormat="false" ht="15" hidden="false" customHeight="false" outlineLevel="0" collapsed="false">
      <c r="A121" s="14" t="s">
        <v>14</v>
      </c>
      <c r="B121" s="1" t="n">
        <v>43433</v>
      </c>
      <c r="C121" s="2" t="n">
        <f aca="false">B121</f>
        <v>43433</v>
      </c>
      <c r="D121" s="3" t="n">
        <v>0.708333333333333</v>
      </c>
      <c r="E121" s="3" t="n">
        <v>0.875</v>
      </c>
      <c r="F121" s="4" t="n">
        <f aca="false">E121-D121</f>
        <v>0.166666666666667</v>
      </c>
      <c r="M121" s="5" t="n">
        <v>4</v>
      </c>
      <c r="N121" s="14"/>
      <c r="O121" s="14" t="s">
        <v>197</v>
      </c>
      <c r="P121" s="15" t="s">
        <v>194</v>
      </c>
      <c r="Q121" s="14" t="n">
        <v>8</v>
      </c>
      <c r="R121" s="14" t="s">
        <v>57</v>
      </c>
      <c r="S121" s="14" t="n">
        <v>3</v>
      </c>
      <c r="T121" s="5" t="n">
        <f aca="false">T120+M121</f>
        <v>312.5</v>
      </c>
    </row>
    <row r="122" customFormat="false" ht="15" hidden="false" customHeight="false" outlineLevel="0" collapsed="false">
      <c r="A122" s="14" t="s">
        <v>23</v>
      </c>
      <c r="B122" s="1" t="n">
        <v>43435</v>
      </c>
      <c r="C122" s="2" t="n">
        <f aca="false">B122</f>
        <v>43435</v>
      </c>
      <c r="D122" s="3" t="n">
        <v>0.416666666666667</v>
      </c>
      <c r="E122" s="3" t="n">
        <v>0.5</v>
      </c>
      <c r="F122" s="4" t="n">
        <f aca="false">E122-D122</f>
        <v>0.0833333333333333</v>
      </c>
      <c r="G122" s="3" t="n">
        <v>0.625</v>
      </c>
      <c r="H122" s="3" t="n">
        <v>0.71875</v>
      </c>
      <c r="I122" s="4" t="n">
        <f aca="false">H122-G122</f>
        <v>0.09375</v>
      </c>
      <c r="J122" s="18"/>
      <c r="K122" s="18"/>
      <c r="M122" s="5" t="n">
        <v>4.25</v>
      </c>
      <c r="N122" s="14"/>
      <c r="O122" s="14" t="s">
        <v>198</v>
      </c>
      <c r="P122" s="15" t="s">
        <v>194</v>
      </c>
      <c r="Q122" s="14" t="n">
        <v>8</v>
      </c>
      <c r="R122" s="14" t="s">
        <v>57</v>
      </c>
      <c r="S122" s="14" t="n">
        <v>3</v>
      </c>
      <c r="T122" s="5" t="n">
        <f aca="false">T121+M122</f>
        <v>316.75</v>
      </c>
    </row>
    <row r="123" customFormat="false" ht="15" hidden="false" customHeight="false" outlineLevel="0" collapsed="false">
      <c r="A123" s="14" t="s">
        <v>31</v>
      </c>
      <c r="B123" s="1" t="n">
        <v>43437</v>
      </c>
      <c r="C123" s="2" t="n">
        <f aca="false">B123</f>
        <v>43437</v>
      </c>
      <c r="D123" s="3" t="n">
        <v>0.75</v>
      </c>
      <c r="E123" s="19" t="n">
        <v>0.895833333333333</v>
      </c>
      <c r="F123" s="4" t="n">
        <f aca="false">E123-D123</f>
        <v>0.145833333333333</v>
      </c>
      <c r="M123" s="5" t="n">
        <v>3.5</v>
      </c>
      <c r="N123" s="14" t="s">
        <v>199</v>
      </c>
      <c r="O123" s="14" t="s">
        <v>199</v>
      </c>
      <c r="P123" s="15" t="s">
        <v>194</v>
      </c>
      <c r="Q123" s="14" t="n">
        <v>8</v>
      </c>
      <c r="R123" s="14" t="s">
        <v>57</v>
      </c>
      <c r="S123" s="14" t="n">
        <v>3</v>
      </c>
      <c r="T123" s="5" t="n">
        <f aca="false">T122+M123</f>
        <v>320.25</v>
      </c>
    </row>
    <row r="124" customFormat="false" ht="15" hidden="false" customHeight="false" outlineLevel="0" collapsed="false">
      <c r="A124" s="14" t="s">
        <v>53</v>
      </c>
      <c r="B124" s="1" t="n">
        <v>43439</v>
      </c>
      <c r="C124" s="2" t="n">
        <f aca="false">B124</f>
        <v>43439</v>
      </c>
      <c r="D124" s="3" t="n">
        <v>0.770833333333333</v>
      </c>
      <c r="E124" s="3" t="n">
        <v>0.84375</v>
      </c>
      <c r="F124" s="4" t="n">
        <f aca="false">E124-D124</f>
        <v>0.0729166666666667</v>
      </c>
      <c r="M124" s="5" t="n">
        <v>1.75</v>
      </c>
      <c r="N124" s="14" t="s">
        <v>200</v>
      </c>
      <c r="O124" s="14" t="s">
        <v>200</v>
      </c>
      <c r="P124" s="15" t="s">
        <v>194</v>
      </c>
      <c r="Q124" s="14" t="n">
        <v>8</v>
      </c>
      <c r="R124" s="14" t="s">
        <v>57</v>
      </c>
      <c r="S124" s="14" t="n">
        <v>3</v>
      </c>
      <c r="T124" s="5" t="n">
        <f aca="false">T123+M124</f>
        <v>322</v>
      </c>
    </row>
    <row r="125" customFormat="false" ht="15" hidden="false" customHeight="false" outlineLevel="0" collapsed="false">
      <c r="A125" s="14" t="s">
        <v>14</v>
      </c>
      <c r="B125" s="1" t="n">
        <v>43440</v>
      </c>
      <c r="C125" s="2" t="n">
        <f aca="false">B125</f>
        <v>43440</v>
      </c>
      <c r="D125" s="3" t="n">
        <v>0.770833333333333</v>
      </c>
      <c r="E125" s="3" t="n">
        <v>0.84375</v>
      </c>
      <c r="F125" s="4" t="n">
        <f aca="false">E125-D125</f>
        <v>0.0729166666666667</v>
      </c>
      <c r="M125" s="5" t="n">
        <v>1.75</v>
      </c>
      <c r="N125" s="14" t="s">
        <v>200</v>
      </c>
      <c r="O125" s="14" t="s">
        <v>200</v>
      </c>
      <c r="P125" s="15" t="s">
        <v>194</v>
      </c>
      <c r="Q125" s="14" t="n">
        <v>8</v>
      </c>
      <c r="R125" s="14" t="s">
        <v>57</v>
      </c>
      <c r="S125" s="14" t="n">
        <v>3</v>
      </c>
      <c r="T125" s="5" t="n">
        <f aca="false">T124+M125</f>
        <v>323.75</v>
      </c>
    </row>
    <row r="126" customFormat="false" ht="15" hidden="false" customHeight="false" outlineLevel="0" collapsed="false">
      <c r="A126" s="14" t="s">
        <v>22</v>
      </c>
      <c r="B126" s="1" t="n">
        <v>43441</v>
      </c>
      <c r="C126" s="2" t="n">
        <f aca="false">B126</f>
        <v>43441</v>
      </c>
      <c r="D126" s="3" t="n">
        <v>0.770833333333333</v>
      </c>
      <c r="E126" s="3" t="n">
        <v>0.84375</v>
      </c>
      <c r="F126" s="4" t="n">
        <f aca="false">E126-D126</f>
        <v>0.0729166666666667</v>
      </c>
      <c r="M126" s="5" t="n">
        <v>1.75</v>
      </c>
      <c r="N126" s="14" t="s">
        <v>200</v>
      </c>
      <c r="O126" s="14" t="s">
        <v>200</v>
      </c>
      <c r="P126" s="15" t="s">
        <v>194</v>
      </c>
      <c r="Q126" s="14" t="n">
        <v>8</v>
      </c>
      <c r="R126" s="14" t="s">
        <v>57</v>
      </c>
      <c r="S126" s="14" t="n">
        <v>3</v>
      </c>
      <c r="T126" s="5" t="n">
        <f aca="false">T125+M126</f>
        <v>325.5</v>
      </c>
    </row>
    <row r="127" customFormat="false" ht="15" hidden="false" customHeight="false" outlineLevel="0" collapsed="false">
      <c r="A127" s="14" t="s">
        <v>23</v>
      </c>
      <c r="B127" s="1" t="n">
        <v>43442</v>
      </c>
      <c r="C127" s="2" t="n">
        <f aca="false">B127</f>
        <v>43442</v>
      </c>
      <c r="D127" s="3" t="n">
        <v>0.5625</v>
      </c>
      <c r="E127" s="19" t="n">
        <v>0.635416666666667</v>
      </c>
      <c r="F127" s="4" t="n">
        <f aca="false">E127-D127</f>
        <v>0.0729166666666666</v>
      </c>
      <c r="G127" s="3" t="n">
        <v>0.770833333333333</v>
      </c>
      <c r="H127" s="3" t="n">
        <v>0.84375</v>
      </c>
      <c r="I127" s="4" t="n">
        <f aca="false">H127-G127</f>
        <v>0.0729166666666667</v>
      </c>
      <c r="M127" s="5" t="n">
        <v>3.5</v>
      </c>
      <c r="N127" s="14" t="s">
        <v>200</v>
      </c>
      <c r="O127" s="14" t="s">
        <v>200</v>
      </c>
      <c r="P127" s="15" t="s">
        <v>194</v>
      </c>
      <c r="Q127" s="14" t="n">
        <v>8</v>
      </c>
      <c r="R127" s="14" t="s">
        <v>57</v>
      </c>
      <c r="S127" s="14" t="n">
        <v>3</v>
      </c>
      <c r="T127" s="5" t="n">
        <f aca="false">T126+M127</f>
        <v>329</v>
      </c>
    </row>
    <row r="128" customFormat="false" ht="15" hidden="false" customHeight="false" outlineLevel="0" collapsed="false">
      <c r="A128" s="14" t="s">
        <v>26</v>
      </c>
      <c r="B128" s="1" t="n">
        <v>43443</v>
      </c>
      <c r="C128" s="2" t="n">
        <f aca="false">B128</f>
        <v>43443</v>
      </c>
      <c r="D128" s="3" t="n">
        <v>0.5625</v>
      </c>
      <c r="E128" s="18" t="n">
        <v>0.635416666666667</v>
      </c>
      <c r="F128" s="4" t="n">
        <f aca="false">E128-D128</f>
        <v>0.0729166666666666</v>
      </c>
      <c r="G128" s="3" t="n">
        <v>0.770833333333333</v>
      </c>
      <c r="H128" s="3" t="n">
        <v>0.84375</v>
      </c>
      <c r="I128" s="4" t="n">
        <f aca="false">H128-G128</f>
        <v>0.0729166666666667</v>
      </c>
      <c r="M128" s="5" t="n">
        <v>3.5</v>
      </c>
      <c r="N128" s="14" t="s">
        <v>200</v>
      </c>
      <c r="O128" s="14" t="s">
        <v>200</v>
      </c>
      <c r="P128" s="15" t="s">
        <v>194</v>
      </c>
      <c r="Q128" s="14" t="n">
        <v>8</v>
      </c>
      <c r="R128" s="14" t="s">
        <v>57</v>
      </c>
      <c r="S128" s="14" t="n">
        <v>3</v>
      </c>
      <c r="T128" s="5" t="n">
        <f aca="false">T127+M128</f>
        <v>332.5</v>
      </c>
    </row>
    <row r="129" customFormat="false" ht="15" hidden="false" customHeight="false" outlineLevel="0" collapsed="false">
      <c r="A129" s="14" t="s">
        <v>14</v>
      </c>
      <c r="B129" s="1" t="n">
        <v>43447</v>
      </c>
      <c r="C129" s="2" t="n">
        <f aca="false">B129</f>
        <v>43447</v>
      </c>
      <c r="D129" s="3" t="n">
        <v>0.770833333333333</v>
      </c>
      <c r="E129" s="3" t="n">
        <v>0.90625</v>
      </c>
      <c r="F129" s="4" t="n">
        <f aca="false">E129-D129</f>
        <v>0.135416666666667</v>
      </c>
      <c r="M129" s="5" t="n">
        <v>3.25</v>
      </c>
      <c r="N129" s="14"/>
      <c r="O129" s="14" t="s">
        <v>54</v>
      </c>
      <c r="P129" s="15" t="s">
        <v>194</v>
      </c>
      <c r="Q129" s="14" t="n">
        <v>8</v>
      </c>
      <c r="R129" s="14" t="s">
        <v>57</v>
      </c>
      <c r="S129" s="14" t="n">
        <v>3</v>
      </c>
      <c r="T129" s="5" t="n">
        <f aca="false">T128+M129</f>
        <v>335.75</v>
      </c>
    </row>
    <row r="130" customFormat="false" ht="15" hidden="false" customHeight="false" outlineLevel="0" collapsed="false">
      <c r="A130" s="14" t="s">
        <v>22</v>
      </c>
      <c r="B130" s="1" t="n">
        <v>43448</v>
      </c>
      <c r="C130" s="2" t="n">
        <f aca="false">B130</f>
        <v>43448</v>
      </c>
      <c r="D130" s="3" t="n">
        <v>0.71875</v>
      </c>
      <c r="E130" s="3" t="n">
        <v>0.791666666666667</v>
      </c>
      <c r="F130" s="4" t="n">
        <f aca="false">E130-D130</f>
        <v>0.0729166666666665</v>
      </c>
      <c r="M130" s="5" t="n">
        <v>1.75</v>
      </c>
      <c r="N130" s="14"/>
      <c r="O130" s="14" t="s">
        <v>29</v>
      </c>
      <c r="P130" s="15" t="s">
        <v>194</v>
      </c>
      <c r="Q130" s="14" t="n">
        <v>8</v>
      </c>
      <c r="R130" s="14" t="s">
        <v>57</v>
      </c>
      <c r="S130" s="14" t="n">
        <v>3</v>
      </c>
      <c r="T130" s="5" t="n">
        <f aca="false">T129+M130</f>
        <v>337.5</v>
      </c>
    </row>
    <row r="131" customFormat="false" ht="15" hidden="false" customHeight="false" outlineLevel="0" collapsed="false">
      <c r="A131" s="14" t="s">
        <v>26</v>
      </c>
      <c r="B131" s="1" t="n">
        <v>43450</v>
      </c>
      <c r="C131" s="2" t="n">
        <f aca="false">B131</f>
        <v>43450</v>
      </c>
      <c r="D131" s="3" t="n">
        <v>0.541666666666667</v>
      </c>
      <c r="E131" s="3" t="n">
        <v>0.864583333333333</v>
      </c>
      <c r="F131" s="4" t="n">
        <f aca="false">E131-D131</f>
        <v>0.322916666666667</v>
      </c>
      <c r="M131" s="5" t="n">
        <v>7.75</v>
      </c>
      <c r="N131" s="14" t="s">
        <v>201</v>
      </c>
      <c r="O131" s="14" t="s">
        <v>202</v>
      </c>
      <c r="P131" s="15" t="s">
        <v>194</v>
      </c>
      <c r="Q131" s="14" t="n">
        <v>8</v>
      </c>
      <c r="R131" s="14" t="s">
        <v>57</v>
      </c>
      <c r="S131" s="14" t="n">
        <v>3</v>
      </c>
      <c r="T131" s="5" t="n">
        <f aca="false">T130+M131</f>
        <v>345.25</v>
      </c>
    </row>
    <row r="132" customFormat="false" ht="15" hidden="false" customHeight="false" outlineLevel="0" collapsed="false">
      <c r="A132" s="14" t="s">
        <v>65</v>
      </c>
      <c r="B132" s="1" t="n">
        <v>43452</v>
      </c>
      <c r="C132" s="2" t="n">
        <f aca="false">B132</f>
        <v>43452</v>
      </c>
      <c r="D132" s="3" t="n">
        <v>0.708333333333333</v>
      </c>
      <c r="E132" s="3" t="n">
        <v>0.739583333333333</v>
      </c>
      <c r="F132" s="4" t="n">
        <f aca="false">E132-D132</f>
        <v>0.03125</v>
      </c>
      <c r="M132" s="5" t="n">
        <v>0.75</v>
      </c>
      <c r="N132" s="14"/>
      <c r="O132" s="14" t="s">
        <v>67</v>
      </c>
      <c r="P132" s="15" t="s">
        <v>194</v>
      </c>
      <c r="Q132" s="14" t="n">
        <v>8</v>
      </c>
      <c r="R132" s="14" t="s">
        <v>57</v>
      </c>
      <c r="S132" s="14" t="n">
        <v>3</v>
      </c>
      <c r="T132" s="5" t="n">
        <f aca="false">T131+M132</f>
        <v>346</v>
      </c>
    </row>
    <row r="133" customFormat="false" ht="15" hidden="false" customHeight="false" outlineLevel="0" collapsed="false">
      <c r="A133" s="14" t="s">
        <v>53</v>
      </c>
      <c r="B133" s="1" t="n">
        <v>43453</v>
      </c>
      <c r="C133" s="2" t="n">
        <f aca="false">B133</f>
        <v>43453</v>
      </c>
      <c r="D133" s="3" t="n">
        <v>0.697916666666667</v>
      </c>
      <c r="E133" s="3" t="n">
        <v>0.78125</v>
      </c>
      <c r="F133" s="4" t="n">
        <f aca="false">E133-D133</f>
        <v>0.0833333333333335</v>
      </c>
      <c r="M133" s="5" t="n">
        <v>2</v>
      </c>
      <c r="N133" s="14" t="s">
        <v>203</v>
      </c>
      <c r="O133" s="14" t="s">
        <v>16</v>
      </c>
      <c r="P133" s="15" t="s">
        <v>194</v>
      </c>
      <c r="Q133" s="14" t="n">
        <v>8</v>
      </c>
      <c r="R133" s="14" t="s">
        <v>57</v>
      </c>
      <c r="S133" s="14" t="n">
        <v>3</v>
      </c>
      <c r="T133" s="5" t="n">
        <f aca="false">T132+M133</f>
        <v>348</v>
      </c>
    </row>
    <row r="134" customFormat="false" ht="15" hidden="false" customHeight="false" outlineLevel="0" collapsed="false">
      <c r="A134" s="14" t="s">
        <v>22</v>
      </c>
      <c r="B134" s="1" t="n">
        <v>43455</v>
      </c>
      <c r="C134" s="2" t="n">
        <f aca="false">B134</f>
        <v>43455</v>
      </c>
      <c r="D134" s="3" t="n">
        <v>0.71875</v>
      </c>
      <c r="E134" s="3" t="n">
        <v>0.791666666666667</v>
      </c>
      <c r="F134" s="4" t="n">
        <f aca="false">E134-D134</f>
        <v>0.0729166666666665</v>
      </c>
      <c r="M134" s="5" t="n">
        <v>1.75</v>
      </c>
      <c r="N134" s="14"/>
      <c r="O134" s="14" t="s">
        <v>16</v>
      </c>
      <c r="P134" s="15" t="s">
        <v>194</v>
      </c>
      <c r="Q134" s="14" t="n">
        <v>8</v>
      </c>
      <c r="R134" s="14" t="s">
        <v>57</v>
      </c>
      <c r="S134" s="14" t="n">
        <v>3</v>
      </c>
      <c r="T134" s="5" t="n">
        <f aca="false">T133+M134</f>
        <v>349.75</v>
      </c>
    </row>
    <row r="135" customFormat="false" ht="15" hidden="false" customHeight="false" outlineLevel="0" collapsed="false">
      <c r="A135" s="14" t="s">
        <v>23</v>
      </c>
      <c r="B135" s="1" t="n">
        <v>43456</v>
      </c>
      <c r="C135" s="2" t="n">
        <f aca="false">B135</f>
        <v>43456</v>
      </c>
      <c r="D135" s="3" t="n">
        <v>0.333333333333333</v>
      </c>
      <c r="E135" s="3" t="n">
        <v>0.458333333333333</v>
      </c>
      <c r="F135" s="4" t="n">
        <f aca="false">E135-D135</f>
        <v>0.125</v>
      </c>
      <c r="G135" s="3" t="n">
        <v>0.5625</v>
      </c>
      <c r="H135" s="3" t="n">
        <v>0.645833333333333</v>
      </c>
      <c r="I135" s="4" t="n">
        <f aca="false">H135-G135</f>
        <v>0.0833333333333334</v>
      </c>
      <c r="M135" s="5" t="n">
        <v>5</v>
      </c>
      <c r="N135" s="14" t="s">
        <v>204</v>
      </c>
      <c r="O135" s="14" t="s">
        <v>205</v>
      </c>
      <c r="P135" s="15" t="s">
        <v>194</v>
      </c>
      <c r="Q135" s="14" t="n">
        <v>8</v>
      </c>
      <c r="R135" s="14" t="s">
        <v>57</v>
      </c>
      <c r="S135" s="14" t="n">
        <v>3</v>
      </c>
      <c r="T135" s="5" t="n">
        <f aca="false">T134+M135</f>
        <v>354.75</v>
      </c>
    </row>
    <row r="136" customFormat="false" ht="15" hidden="false" customHeight="false" outlineLevel="0" collapsed="false">
      <c r="A136" s="14" t="s">
        <v>31</v>
      </c>
      <c r="B136" s="1" t="n">
        <v>43458</v>
      </c>
      <c r="C136" s="2" t="n">
        <f aca="false">B136</f>
        <v>43458</v>
      </c>
      <c r="D136" s="3" t="n">
        <v>0.333333333333333</v>
      </c>
      <c r="E136" s="3" t="n">
        <v>0.489583333333333</v>
      </c>
      <c r="F136" s="4" t="n">
        <f aca="false">E136-D136</f>
        <v>0.15625</v>
      </c>
      <c r="G136" s="3" t="n">
        <v>0.625</v>
      </c>
      <c r="H136" s="3" t="n">
        <v>0.75</v>
      </c>
      <c r="I136" s="4" t="n">
        <f aca="false">H136-G136</f>
        <v>0.125</v>
      </c>
      <c r="M136" s="5" t="n">
        <v>6.75</v>
      </c>
      <c r="N136" s="14" t="s">
        <v>206</v>
      </c>
      <c r="O136" s="14" t="s">
        <v>205</v>
      </c>
      <c r="P136" s="15" t="s">
        <v>194</v>
      </c>
      <c r="Q136" s="14" t="n">
        <v>8</v>
      </c>
      <c r="R136" s="14" t="s">
        <v>57</v>
      </c>
      <c r="S136" s="14" t="n">
        <v>3</v>
      </c>
      <c r="T136" s="5" t="n">
        <f aca="false">T135+M136</f>
        <v>361.5</v>
      </c>
    </row>
    <row r="137" customFormat="false" ht="15" hidden="false" customHeight="false" outlineLevel="0" collapsed="false">
      <c r="A137" s="14" t="s">
        <v>53</v>
      </c>
      <c r="B137" s="1" t="n">
        <v>43460</v>
      </c>
      <c r="C137" s="2" t="n">
        <f aca="false">B137</f>
        <v>43460</v>
      </c>
      <c r="D137" s="3" t="n">
        <v>0.395833333333333</v>
      </c>
      <c r="E137" s="3" t="n">
        <v>0.458333333333333</v>
      </c>
      <c r="F137" s="4" t="n">
        <f aca="false">E137-D137</f>
        <v>0.0625</v>
      </c>
      <c r="G137" s="3" t="n">
        <v>0.65625</v>
      </c>
      <c r="H137" s="3" t="n">
        <v>0.708333333333333</v>
      </c>
      <c r="I137" s="4" t="n">
        <f aca="false">H137-G137</f>
        <v>0.0520833333333334</v>
      </c>
      <c r="M137" s="5" t="n">
        <v>2.25</v>
      </c>
      <c r="N137" s="14" t="s">
        <v>207</v>
      </c>
      <c r="O137" s="14" t="s">
        <v>29</v>
      </c>
      <c r="P137" s="15" t="s">
        <v>194</v>
      </c>
      <c r="Q137" s="14" t="n">
        <v>8</v>
      </c>
      <c r="R137" s="14" t="s">
        <v>57</v>
      </c>
      <c r="S137" s="14" t="n">
        <v>3</v>
      </c>
      <c r="T137" s="5" t="n">
        <f aca="false">T136+M137</f>
        <v>363.75</v>
      </c>
    </row>
    <row r="138" customFormat="false" ht="15" hidden="false" customHeight="false" outlineLevel="0" collapsed="false">
      <c r="A138" s="14" t="s">
        <v>14</v>
      </c>
      <c r="B138" s="1" t="n">
        <v>43461</v>
      </c>
      <c r="C138" s="2" t="n">
        <f aca="false">B138</f>
        <v>43461</v>
      </c>
      <c r="D138" s="3" t="n">
        <v>0.34375</v>
      </c>
      <c r="E138" s="3" t="n">
        <v>0.4375</v>
      </c>
      <c r="F138" s="4" t="n">
        <f aca="false">E138-D138</f>
        <v>0.09375</v>
      </c>
      <c r="M138" s="5" t="n">
        <v>2.25</v>
      </c>
      <c r="N138" s="14" t="s">
        <v>208</v>
      </c>
      <c r="O138" s="14" t="s">
        <v>209</v>
      </c>
      <c r="P138" s="15" t="s">
        <v>194</v>
      </c>
      <c r="Q138" s="14" t="n">
        <v>8</v>
      </c>
      <c r="R138" s="14" t="s">
        <v>57</v>
      </c>
      <c r="S138" s="14" t="n">
        <v>3</v>
      </c>
      <c r="T138" s="5" t="n">
        <f aca="false">T137+M138</f>
        <v>366</v>
      </c>
    </row>
    <row r="139" customFormat="false" ht="15" hidden="false" customHeight="false" outlineLevel="0" collapsed="false">
      <c r="A139" s="14" t="s">
        <v>22</v>
      </c>
      <c r="B139" s="1" t="n">
        <v>43462</v>
      </c>
      <c r="C139" s="2" t="n">
        <f aca="false">B139</f>
        <v>43462</v>
      </c>
      <c r="D139" s="3" t="n">
        <v>0.333333333333333</v>
      </c>
      <c r="E139" s="3" t="n">
        <v>0.375</v>
      </c>
      <c r="F139" s="4" t="n">
        <f aca="false">E139-D139</f>
        <v>0.0416666666666667</v>
      </c>
      <c r="G139" s="3" t="n">
        <v>0.604166666666667</v>
      </c>
      <c r="H139" s="3" t="n">
        <v>0.645833333333333</v>
      </c>
      <c r="I139" s="4" t="n">
        <f aca="false">H139-G139</f>
        <v>0.0416666666666667</v>
      </c>
      <c r="M139" s="5" t="n">
        <v>2</v>
      </c>
      <c r="N139" s="14" t="s">
        <v>210</v>
      </c>
      <c r="O139" s="14"/>
      <c r="P139" s="15" t="s">
        <v>194</v>
      </c>
      <c r="Q139" s="14" t="n">
        <v>8</v>
      </c>
      <c r="R139" s="14" t="s">
        <v>57</v>
      </c>
      <c r="S139" s="14" t="n">
        <v>3</v>
      </c>
      <c r="T139" s="5" t="n">
        <f aca="false">T138+M139</f>
        <v>368</v>
      </c>
    </row>
    <row r="140" customFormat="false" ht="15" hidden="false" customHeight="false" outlineLevel="0" collapsed="false">
      <c r="A140" s="14" t="s">
        <v>23</v>
      </c>
      <c r="B140" s="1" t="n">
        <v>43463</v>
      </c>
      <c r="C140" s="2" t="n">
        <f aca="false">B140</f>
        <v>43463</v>
      </c>
      <c r="D140" s="3" t="n">
        <v>0.520833333333333</v>
      </c>
      <c r="E140" s="3" t="n">
        <v>0.59375</v>
      </c>
      <c r="F140" s="4" t="n">
        <f aca="false">E140-D140</f>
        <v>0.0729166666666666</v>
      </c>
      <c r="M140" s="5" t="n">
        <v>1.75</v>
      </c>
      <c r="N140" s="14" t="s">
        <v>211</v>
      </c>
      <c r="O140" s="14"/>
      <c r="P140" s="15" t="s">
        <v>194</v>
      </c>
      <c r="Q140" s="14" t="n">
        <v>8</v>
      </c>
      <c r="R140" s="14" t="s">
        <v>57</v>
      </c>
      <c r="S140" s="14" t="n">
        <v>3</v>
      </c>
      <c r="T140" s="5" t="n">
        <f aca="false">T139+M140</f>
        <v>369.75</v>
      </c>
    </row>
    <row r="141" customFormat="false" ht="15" hidden="false" customHeight="false" outlineLevel="0" collapsed="false">
      <c r="A141" s="14" t="s">
        <v>26</v>
      </c>
      <c r="B141" s="1" t="n">
        <v>43464</v>
      </c>
      <c r="C141" s="2" t="n">
        <f aca="false">B141</f>
        <v>43464</v>
      </c>
      <c r="D141" s="3" t="n">
        <v>0.666666666666667</v>
      </c>
      <c r="E141" s="3" t="n">
        <v>0.75</v>
      </c>
      <c r="F141" s="4" t="n">
        <f aca="false">E141-D141</f>
        <v>0.0833333333333334</v>
      </c>
      <c r="M141" s="5" t="n">
        <v>2</v>
      </c>
      <c r="N141" s="14" t="s">
        <v>212</v>
      </c>
      <c r="O141" s="14"/>
      <c r="P141" s="15" t="s">
        <v>194</v>
      </c>
      <c r="Q141" s="14" t="n">
        <v>8</v>
      </c>
      <c r="R141" s="14" t="s">
        <v>57</v>
      </c>
      <c r="S141" s="14" t="n">
        <v>3</v>
      </c>
      <c r="T141" s="5" t="n">
        <f aca="false">T140+M141</f>
        <v>371.75</v>
      </c>
    </row>
    <row r="142" customFormat="false" ht="15" hidden="false" customHeight="false" outlineLevel="0" collapsed="false">
      <c r="A142" s="14" t="s">
        <v>31</v>
      </c>
      <c r="B142" s="1" t="n">
        <v>43465</v>
      </c>
      <c r="C142" s="2" t="n">
        <f aca="false">B142</f>
        <v>43465</v>
      </c>
      <c r="D142" s="3" t="n">
        <v>0.333333333333333</v>
      </c>
      <c r="E142" s="3" t="n">
        <v>0.510416666666667</v>
      </c>
      <c r="F142" s="4" t="n">
        <f aca="false">E142-D142</f>
        <v>0.177083333333333</v>
      </c>
      <c r="M142" s="5" t="n">
        <v>4.25</v>
      </c>
      <c r="N142" s="14" t="s">
        <v>213</v>
      </c>
      <c r="O142" s="14"/>
      <c r="P142" s="15" t="s">
        <v>194</v>
      </c>
      <c r="Q142" s="14" t="n">
        <v>8</v>
      </c>
      <c r="R142" s="14" t="s">
        <v>57</v>
      </c>
      <c r="S142" s="14" t="n">
        <v>3</v>
      </c>
      <c r="T142" s="5" t="n">
        <f aca="false">T141+M142</f>
        <v>376</v>
      </c>
    </row>
    <row r="143" customFormat="false" ht="15" hidden="false" customHeight="false" outlineLevel="0" collapsed="false">
      <c r="A143" s="14" t="s">
        <v>65</v>
      </c>
      <c r="B143" s="1" t="n">
        <v>43466</v>
      </c>
      <c r="C143" s="2" t="n">
        <f aca="false">B143</f>
        <v>43466</v>
      </c>
      <c r="D143" s="3" t="n">
        <v>0.697916666666667</v>
      </c>
      <c r="E143" s="3" t="n">
        <v>0.791666666666667</v>
      </c>
      <c r="F143" s="4" t="n">
        <f aca="false">E143-D143</f>
        <v>0.09375</v>
      </c>
      <c r="M143" s="5" t="n">
        <v>2.25</v>
      </c>
      <c r="N143" s="14" t="s">
        <v>214</v>
      </c>
      <c r="O143" s="14"/>
      <c r="P143" s="15" t="s">
        <v>194</v>
      </c>
      <c r="Q143" s="14" t="n">
        <v>8</v>
      </c>
      <c r="R143" s="14" t="s">
        <v>57</v>
      </c>
      <c r="S143" s="14" t="n">
        <v>3</v>
      </c>
      <c r="T143" s="5" t="n">
        <f aca="false">T142+M143</f>
        <v>378.25</v>
      </c>
    </row>
    <row r="144" customFormat="false" ht="15" hidden="false" customHeight="false" outlineLevel="0" collapsed="false">
      <c r="A144" s="14" t="s">
        <v>14</v>
      </c>
      <c r="B144" s="1" t="n">
        <v>43468</v>
      </c>
      <c r="C144" s="2" t="n">
        <f aca="false">B144</f>
        <v>43468</v>
      </c>
      <c r="D144" s="3" t="n">
        <v>0.833333333333333</v>
      </c>
      <c r="E144" s="3" t="n">
        <v>0.895833333333333</v>
      </c>
      <c r="F144" s="4" t="n">
        <f aca="false">E144-D144</f>
        <v>0.0625</v>
      </c>
      <c r="M144" s="5" t="n">
        <v>1.5</v>
      </c>
      <c r="N144" s="14"/>
      <c r="O144" s="14"/>
      <c r="P144" s="15" t="s">
        <v>194</v>
      </c>
      <c r="Q144" s="14" t="n">
        <v>8</v>
      </c>
      <c r="R144" s="14" t="s">
        <v>57</v>
      </c>
      <c r="S144" s="14" t="n">
        <v>3</v>
      </c>
      <c r="T144" s="5" t="n">
        <f aca="false">T143+M144</f>
        <v>379.75</v>
      </c>
    </row>
    <row r="145" customFormat="false" ht="15" hidden="false" customHeight="false" outlineLevel="0" collapsed="false">
      <c r="A145" s="14" t="s">
        <v>26</v>
      </c>
      <c r="B145" s="1" t="n">
        <v>43471</v>
      </c>
      <c r="C145" s="2" t="n">
        <f aca="false">B145</f>
        <v>43471</v>
      </c>
      <c r="D145" s="3" t="n">
        <v>0.427083333333333</v>
      </c>
      <c r="E145" s="3" t="n">
        <v>0.46875</v>
      </c>
      <c r="F145" s="4" t="n">
        <f aca="false">E145-D145</f>
        <v>0.0416666666666667</v>
      </c>
      <c r="G145" s="3" t="n">
        <v>0.583333333333333</v>
      </c>
      <c r="H145" s="3" t="n">
        <v>0.645833333333333</v>
      </c>
      <c r="I145" s="4" t="n">
        <f aca="false">H145-G145</f>
        <v>0.0625</v>
      </c>
      <c r="M145" s="5" t="n">
        <v>2.5</v>
      </c>
      <c r="N145" s="14" t="s">
        <v>215</v>
      </c>
      <c r="O145" s="14"/>
      <c r="P145" s="15" t="s">
        <v>194</v>
      </c>
      <c r="Q145" s="14" t="n">
        <v>8</v>
      </c>
      <c r="R145" s="14" t="s">
        <v>57</v>
      </c>
      <c r="S145" s="14" t="n">
        <v>3</v>
      </c>
      <c r="T145" s="5" t="n">
        <f aca="false">T144+M145</f>
        <v>382.25</v>
      </c>
    </row>
    <row r="146" customFormat="false" ht="15" hidden="false" customHeight="false" outlineLevel="0" collapsed="false">
      <c r="A146" s="14" t="s">
        <v>31</v>
      </c>
      <c r="B146" s="1" t="n">
        <v>43472</v>
      </c>
      <c r="C146" s="2" t="n">
        <f aca="false">B146</f>
        <v>43472</v>
      </c>
      <c r="D146" s="3" t="n">
        <v>0.729166666666667</v>
      </c>
      <c r="E146" s="3" t="n">
        <v>0.822916666666667</v>
      </c>
      <c r="F146" s="4" t="n">
        <f aca="false">E146-D146</f>
        <v>0.09375</v>
      </c>
      <c r="M146" s="5" t="n">
        <v>2.25</v>
      </c>
      <c r="N146" s="14"/>
      <c r="O146" s="14"/>
      <c r="P146" s="15" t="s">
        <v>194</v>
      </c>
      <c r="Q146" s="14" t="n">
        <v>8</v>
      </c>
      <c r="R146" s="14" t="s">
        <v>57</v>
      </c>
      <c r="S146" s="14" t="n">
        <v>3</v>
      </c>
      <c r="T146" s="5" t="n">
        <f aca="false">T145+M146</f>
        <v>384.5</v>
      </c>
    </row>
    <row r="147" customFormat="false" ht="15" hidden="false" customHeight="false" outlineLevel="0" collapsed="false">
      <c r="A147" s="14" t="s">
        <v>53</v>
      </c>
      <c r="B147" s="1" t="n">
        <v>43474</v>
      </c>
      <c r="C147" s="2" t="n">
        <f aca="false">B147</f>
        <v>43474</v>
      </c>
      <c r="D147" s="3" t="n">
        <v>0.697916666666667</v>
      </c>
      <c r="E147" s="3" t="n">
        <v>0.822916666666667</v>
      </c>
      <c r="F147" s="4" t="n">
        <f aca="false">E147-D147</f>
        <v>0.125</v>
      </c>
      <c r="M147" s="5" t="n">
        <v>3</v>
      </c>
      <c r="N147" s="14"/>
      <c r="O147" s="14"/>
      <c r="P147" s="15" t="s">
        <v>194</v>
      </c>
      <c r="Q147" s="14" t="n">
        <v>8</v>
      </c>
      <c r="R147" s="14" t="s">
        <v>57</v>
      </c>
      <c r="S147" s="14" t="n">
        <v>3</v>
      </c>
      <c r="T147" s="5" t="n">
        <f aca="false">T146+M147</f>
        <v>387.5</v>
      </c>
    </row>
    <row r="148" customFormat="false" ht="15" hidden="false" customHeight="false" outlineLevel="0" collapsed="false">
      <c r="A148" s="14" t="s">
        <v>14</v>
      </c>
      <c r="B148" s="1" t="n">
        <v>43475</v>
      </c>
      <c r="C148" s="2" t="n">
        <f aca="false">B148</f>
        <v>43475</v>
      </c>
      <c r="D148" s="3" t="n">
        <v>0.697916666666667</v>
      </c>
      <c r="E148" s="3" t="n">
        <v>0.739583333333333</v>
      </c>
      <c r="F148" s="4" t="n">
        <f aca="false">E148-D148</f>
        <v>0.0416666666666667</v>
      </c>
      <c r="M148" s="5" t="n">
        <v>1</v>
      </c>
      <c r="N148" s="14"/>
      <c r="O148" s="14"/>
      <c r="P148" s="15" t="s">
        <v>194</v>
      </c>
      <c r="Q148" s="14" t="n">
        <v>8</v>
      </c>
      <c r="R148" s="14" t="s">
        <v>57</v>
      </c>
      <c r="S148" s="14" t="n">
        <v>3</v>
      </c>
      <c r="T148" s="5" t="n">
        <f aca="false">T147+M148</f>
        <v>388.5</v>
      </c>
    </row>
    <row r="149" customFormat="false" ht="15" hidden="false" customHeight="false" outlineLevel="0" collapsed="false">
      <c r="A149" s="14" t="s">
        <v>22</v>
      </c>
      <c r="B149" s="1" t="n">
        <v>43476</v>
      </c>
      <c r="C149" s="2" t="n">
        <f aca="false">B149</f>
        <v>43476</v>
      </c>
      <c r="D149" s="3" t="n">
        <v>0.78125</v>
      </c>
      <c r="E149" s="3" t="n">
        <v>0.854166666666667</v>
      </c>
      <c r="F149" s="4" t="n">
        <f aca="false">E149-D149</f>
        <v>0.0729166666666665</v>
      </c>
      <c r="M149" s="5" t="n">
        <v>1.75</v>
      </c>
      <c r="N149" s="14"/>
      <c r="O149" s="14"/>
      <c r="P149" s="15" t="s">
        <v>194</v>
      </c>
      <c r="Q149" s="14" t="n">
        <v>8</v>
      </c>
      <c r="R149" s="14" t="s">
        <v>57</v>
      </c>
      <c r="S149" s="14" t="n">
        <v>3</v>
      </c>
      <c r="T149" s="5" t="n">
        <f aca="false">T148+M149</f>
        <v>390.25</v>
      </c>
    </row>
    <row r="150" customFormat="false" ht="15" hidden="false" customHeight="false" outlineLevel="0" collapsed="false">
      <c r="A150" s="14" t="s">
        <v>23</v>
      </c>
      <c r="B150" s="1" t="n">
        <v>43477</v>
      </c>
      <c r="C150" s="2" t="n">
        <f aca="false">B150</f>
        <v>43477</v>
      </c>
      <c r="D150" s="3" t="n">
        <v>0.739583333333333</v>
      </c>
      <c r="E150" s="3" t="n">
        <v>0.854166666666667</v>
      </c>
      <c r="F150" s="4" t="n">
        <f aca="false">E150-D150</f>
        <v>0.114583333333333</v>
      </c>
      <c r="M150" s="5" t="n">
        <v>2.75</v>
      </c>
      <c r="N150" s="14"/>
      <c r="O150" s="14"/>
      <c r="P150" s="15" t="s">
        <v>194</v>
      </c>
      <c r="Q150" s="14" t="n">
        <v>8</v>
      </c>
      <c r="R150" s="14" t="s">
        <v>57</v>
      </c>
      <c r="S150" s="14" t="n">
        <v>3</v>
      </c>
      <c r="T150" s="5" t="n">
        <f aca="false">T149+M150</f>
        <v>393</v>
      </c>
    </row>
    <row r="151" customFormat="false" ht="15" hidden="false" customHeight="false" outlineLevel="0" collapsed="false">
      <c r="A151" s="14" t="s">
        <v>26</v>
      </c>
      <c r="B151" s="1" t="n">
        <v>43478</v>
      </c>
      <c r="C151" s="2" t="n">
        <f aca="false">B151</f>
        <v>43478</v>
      </c>
      <c r="D151" s="3" t="n">
        <v>0.552083333333333</v>
      </c>
      <c r="E151" s="3" t="n">
        <v>0.645833333333333</v>
      </c>
      <c r="F151" s="4" t="n">
        <f aca="false">E151-D151</f>
        <v>0.09375</v>
      </c>
      <c r="M151" s="5" t="n">
        <v>2.25</v>
      </c>
      <c r="N151" s="14" t="s">
        <v>216</v>
      </c>
      <c r="O151" s="14"/>
      <c r="P151" s="15" t="s">
        <v>194</v>
      </c>
      <c r="Q151" s="14" t="n">
        <v>8</v>
      </c>
      <c r="R151" s="14" t="s">
        <v>57</v>
      </c>
      <c r="S151" s="14" t="n">
        <v>3</v>
      </c>
      <c r="T151" s="5" t="n">
        <f aca="false">T150+M151</f>
        <v>395.25</v>
      </c>
    </row>
    <row r="152" customFormat="false" ht="15" hidden="false" customHeight="false" outlineLevel="0" collapsed="false">
      <c r="A152" s="14" t="s">
        <v>23</v>
      </c>
      <c r="B152" s="1" t="n">
        <v>43484</v>
      </c>
      <c r="C152" s="2" t="n">
        <f aca="false">B152</f>
        <v>43484</v>
      </c>
      <c r="D152" s="3" t="n">
        <v>0.46875</v>
      </c>
      <c r="E152" s="3" t="n">
        <v>0.708333333333333</v>
      </c>
      <c r="F152" s="4" t="n">
        <f aca="false">E152-D152</f>
        <v>0.239583333333333</v>
      </c>
      <c r="M152" s="5" t="n">
        <v>5.75</v>
      </c>
      <c r="N152" s="14" t="s">
        <v>217</v>
      </c>
      <c r="O152" s="14"/>
      <c r="P152" s="15" t="s">
        <v>194</v>
      </c>
      <c r="Q152" s="14" t="n">
        <v>8</v>
      </c>
      <c r="R152" s="14" t="s">
        <v>57</v>
      </c>
      <c r="S152" s="14" t="n">
        <v>3</v>
      </c>
      <c r="T152" s="5" t="n">
        <f aca="false">T151+M152</f>
        <v>401</v>
      </c>
    </row>
    <row r="153" customFormat="false" ht="15" hidden="false" customHeight="false" outlineLevel="0" collapsed="false">
      <c r="A153" s="14" t="s">
        <v>26</v>
      </c>
      <c r="B153" s="1" t="n">
        <v>43485</v>
      </c>
      <c r="C153" s="2" t="n">
        <f aca="false">B153</f>
        <v>43485</v>
      </c>
      <c r="D153" s="3" t="n">
        <v>0.541666666666667</v>
      </c>
      <c r="E153" s="3" t="n">
        <v>0.6875</v>
      </c>
      <c r="F153" s="4" t="n">
        <f aca="false">E153-D153</f>
        <v>0.145833333333333</v>
      </c>
      <c r="M153" s="5" t="n">
        <v>3.5</v>
      </c>
      <c r="N153" s="14" t="s">
        <v>218</v>
      </c>
      <c r="O153" s="14"/>
      <c r="P153" s="15" t="s">
        <v>194</v>
      </c>
      <c r="Q153" s="14" t="n">
        <v>8</v>
      </c>
      <c r="R153" s="14" t="s">
        <v>57</v>
      </c>
      <c r="S153" s="14" t="n">
        <v>3</v>
      </c>
      <c r="T153" s="5" t="n">
        <f aca="false">T152+M153</f>
        <v>404.5</v>
      </c>
    </row>
    <row r="154" customFormat="false" ht="15" hidden="false" customHeight="false" outlineLevel="0" collapsed="false">
      <c r="A154" s="14" t="s">
        <v>65</v>
      </c>
      <c r="B154" s="1" t="n">
        <v>43487</v>
      </c>
      <c r="C154" s="2" t="n">
        <f aca="false">B154</f>
        <v>43487</v>
      </c>
      <c r="D154" s="3" t="n">
        <v>0.708333333333333</v>
      </c>
      <c r="E154" s="3" t="n">
        <v>0.739583333333333</v>
      </c>
      <c r="F154" s="4" t="n">
        <f aca="false">E154-D154</f>
        <v>0.03125</v>
      </c>
      <c r="M154" s="5" t="n">
        <v>0.75</v>
      </c>
      <c r="N154" s="14" t="s">
        <v>219</v>
      </c>
      <c r="O154" s="14"/>
      <c r="P154" s="15" t="s">
        <v>194</v>
      </c>
      <c r="Q154" s="14" t="n">
        <v>8</v>
      </c>
      <c r="R154" s="14" t="s">
        <v>57</v>
      </c>
      <c r="S154" s="14" t="n">
        <v>3</v>
      </c>
      <c r="T154" s="5" t="n">
        <f aca="false">T153+M154</f>
        <v>405.25</v>
      </c>
    </row>
    <row r="155" customFormat="false" ht="15" hidden="false" customHeight="false" outlineLevel="0" collapsed="false">
      <c r="A155" s="14" t="s">
        <v>14</v>
      </c>
      <c r="B155" s="1" t="n">
        <v>43489</v>
      </c>
      <c r="C155" s="2" t="n">
        <f aca="false">B155</f>
        <v>43489</v>
      </c>
      <c r="D155" s="3" t="n">
        <v>0.71875</v>
      </c>
      <c r="E155" s="3" t="n">
        <v>0.739583333333333</v>
      </c>
      <c r="F155" s="4" t="n">
        <f aca="false">E155-D155</f>
        <v>0.0208333333333333</v>
      </c>
      <c r="M155" s="5" t="n">
        <v>0.5</v>
      </c>
      <c r="N155" s="14" t="s">
        <v>220</v>
      </c>
      <c r="O155" s="14"/>
      <c r="P155" s="15" t="s">
        <v>194</v>
      </c>
      <c r="Q155" s="14" t="n">
        <v>8</v>
      </c>
      <c r="R155" s="14" t="s">
        <v>57</v>
      </c>
      <c r="S155" s="14" t="n">
        <v>3</v>
      </c>
      <c r="T155" s="5" t="n">
        <f aca="false">T154+M155</f>
        <v>405.75</v>
      </c>
    </row>
    <row r="156" customFormat="false" ht="15" hidden="false" customHeight="false" outlineLevel="0" collapsed="false">
      <c r="A156" s="14" t="s">
        <v>22</v>
      </c>
      <c r="B156" s="1" t="n">
        <v>43490</v>
      </c>
      <c r="C156" s="2" t="n">
        <f aca="false">B156</f>
        <v>43490</v>
      </c>
      <c r="D156" s="3" t="n">
        <v>0.708333333333333</v>
      </c>
      <c r="E156" s="3" t="n">
        <v>0.854166666666667</v>
      </c>
      <c r="F156" s="4" t="n">
        <f aca="false">E156-D156</f>
        <v>0.145833333333333</v>
      </c>
      <c r="M156" s="5" t="n">
        <v>3.5</v>
      </c>
      <c r="N156" s="14" t="s">
        <v>221</v>
      </c>
      <c r="O156" s="14"/>
      <c r="P156" s="15" t="s">
        <v>194</v>
      </c>
      <c r="Q156" s="14" t="n">
        <v>8</v>
      </c>
      <c r="R156" s="14" t="s">
        <v>57</v>
      </c>
      <c r="S156" s="14" t="n">
        <v>3</v>
      </c>
      <c r="T156" s="5" t="n">
        <f aca="false">T155+M156</f>
        <v>409.25</v>
      </c>
    </row>
    <row r="157" customFormat="false" ht="15" hidden="false" customHeight="false" outlineLevel="0" collapsed="false">
      <c r="A157" s="14" t="s">
        <v>23</v>
      </c>
      <c r="B157" s="1" t="n">
        <v>43491</v>
      </c>
      <c r="C157" s="2" t="n">
        <f aca="false">B157</f>
        <v>43491</v>
      </c>
      <c r="D157" s="3" t="n">
        <v>0.65625</v>
      </c>
      <c r="E157" s="3" t="n">
        <v>0.739583333333333</v>
      </c>
      <c r="F157" s="4" t="n">
        <f aca="false">E157-D157</f>
        <v>0.0833333333333334</v>
      </c>
      <c r="M157" s="5" t="n">
        <v>2</v>
      </c>
      <c r="N157" s="14" t="s">
        <v>222</v>
      </c>
      <c r="O157" s="14"/>
      <c r="P157" s="15" t="s">
        <v>194</v>
      </c>
      <c r="Q157" s="14" t="n">
        <v>8</v>
      </c>
      <c r="R157" s="14" t="s">
        <v>57</v>
      </c>
      <c r="S157" s="14" t="n">
        <v>3</v>
      </c>
      <c r="T157" s="5" t="n">
        <f aca="false">T156+M157</f>
        <v>411.25</v>
      </c>
    </row>
    <row r="158" customFormat="false" ht="15" hidden="false" customHeight="false" outlineLevel="0" collapsed="false">
      <c r="A158" s="14" t="s">
        <v>26</v>
      </c>
      <c r="B158" s="1" t="n">
        <v>43492</v>
      </c>
      <c r="C158" s="2" t="n">
        <f aca="false">B158</f>
        <v>43492</v>
      </c>
      <c r="D158" s="3" t="n">
        <v>0.666666666666667</v>
      </c>
      <c r="E158" s="3" t="n">
        <v>0.6875</v>
      </c>
      <c r="F158" s="4" t="n">
        <f aca="false">E158-D158</f>
        <v>0.0208333333333334</v>
      </c>
      <c r="M158" s="5" t="n">
        <v>0.5</v>
      </c>
      <c r="N158" s="14" t="s">
        <v>223</v>
      </c>
      <c r="O158" s="14"/>
      <c r="P158" s="15" t="s">
        <v>194</v>
      </c>
      <c r="Q158" s="14" t="n">
        <v>8</v>
      </c>
      <c r="R158" s="14" t="s">
        <v>57</v>
      </c>
      <c r="S158" s="14" t="n">
        <v>3</v>
      </c>
      <c r="T158" s="5" t="n">
        <f aca="false">T157+M158</f>
        <v>411.75</v>
      </c>
    </row>
    <row r="159" customFormat="false" ht="15" hidden="false" customHeight="false" outlineLevel="0" collapsed="false">
      <c r="A159" s="14" t="s">
        <v>31</v>
      </c>
      <c r="B159" s="1" t="n">
        <v>43493</v>
      </c>
      <c r="C159" s="2" t="n">
        <f aca="false">B159</f>
        <v>43493</v>
      </c>
      <c r="D159" s="3" t="n">
        <v>0.770833333333333</v>
      </c>
      <c r="E159" s="3" t="n">
        <v>0.822916666666667</v>
      </c>
      <c r="F159" s="4" t="n">
        <f aca="false">E159-D159</f>
        <v>0.0520833333333333</v>
      </c>
      <c r="M159" s="5" t="n">
        <v>1.25</v>
      </c>
      <c r="N159" s="14" t="s">
        <v>224</v>
      </c>
      <c r="O159" s="14"/>
      <c r="P159" s="15" t="s">
        <v>194</v>
      </c>
      <c r="Q159" s="14" t="n">
        <v>8</v>
      </c>
      <c r="R159" s="14" t="s">
        <v>57</v>
      </c>
      <c r="S159" s="14" t="n">
        <v>3</v>
      </c>
      <c r="T159" s="5" t="n">
        <f aca="false">T158+M159</f>
        <v>413</v>
      </c>
    </row>
    <row r="160" customFormat="false" ht="15" hidden="false" customHeight="false" outlineLevel="0" collapsed="false">
      <c r="A160" s="14" t="s">
        <v>65</v>
      </c>
      <c r="B160" s="1" t="n">
        <v>43494</v>
      </c>
      <c r="C160" s="2" t="n">
        <f aca="false">B160</f>
        <v>43494</v>
      </c>
      <c r="D160" s="3" t="n">
        <v>0.635416666666667</v>
      </c>
      <c r="E160" s="3" t="n">
        <v>0.677083333333333</v>
      </c>
      <c r="F160" s="4" t="n">
        <f aca="false">E160-D160</f>
        <v>0.0416666666666667</v>
      </c>
      <c r="M160" s="5" t="n">
        <v>1</v>
      </c>
      <c r="N160" s="14" t="s">
        <v>225</v>
      </c>
      <c r="O160" s="14" t="s">
        <v>226</v>
      </c>
      <c r="P160" s="15" t="s">
        <v>194</v>
      </c>
      <c r="Q160" s="14" t="n">
        <v>8</v>
      </c>
      <c r="R160" s="14" t="s">
        <v>57</v>
      </c>
      <c r="S160" s="14" t="n">
        <v>3</v>
      </c>
      <c r="T160" s="5" t="n">
        <f aca="false">T159+M160</f>
        <v>414</v>
      </c>
    </row>
    <row r="161" customFormat="false" ht="15" hidden="false" customHeight="false" outlineLevel="0" collapsed="false">
      <c r="A161" s="14" t="s">
        <v>53</v>
      </c>
      <c r="B161" s="1" t="n">
        <v>43495</v>
      </c>
      <c r="C161" s="2" t="n">
        <f aca="false">B161</f>
        <v>43495</v>
      </c>
      <c r="D161" s="3" t="n">
        <v>0.708333333333333</v>
      </c>
      <c r="E161" s="3" t="n">
        <v>0.822916666666667</v>
      </c>
      <c r="F161" s="4" t="n">
        <f aca="false">E161-D161</f>
        <v>0.114583333333333</v>
      </c>
      <c r="M161" s="5" t="n">
        <v>2.75</v>
      </c>
      <c r="N161" s="14" t="s">
        <v>227</v>
      </c>
      <c r="O161" s="14" t="s">
        <v>228</v>
      </c>
      <c r="P161" s="15" t="s">
        <v>194</v>
      </c>
      <c r="Q161" s="14" t="n">
        <v>8</v>
      </c>
      <c r="R161" s="14" t="s">
        <v>57</v>
      </c>
      <c r="S161" s="14" t="n">
        <v>3</v>
      </c>
      <c r="T161" s="5" t="n">
        <f aca="false">T160+M161</f>
        <v>416.75</v>
      </c>
    </row>
    <row r="162" customFormat="false" ht="15" hidden="false" customHeight="false" outlineLevel="0" collapsed="false">
      <c r="A162" s="14" t="s">
        <v>14</v>
      </c>
      <c r="B162" s="1" t="n">
        <v>43496</v>
      </c>
      <c r="C162" s="2" t="n">
        <f aca="false">B162</f>
        <v>43496</v>
      </c>
      <c r="D162" s="3" t="n">
        <v>0.697916666666667</v>
      </c>
      <c r="E162" s="3" t="n">
        <v>0.739583333333333</v>
      </c>
      <c r="F162" s="4" t="n">
        <f aca="false">E162-D162</f>
        <v>0.0416666666666667</v>
      </c>
      <c r="M162" s="5" t="n">
        <v>1</v>
      </c>
      <c r="N162" s="14" t="s">
        <v>229</v>
      </c>
      <c r="O162" s="14"/>
      <c r="P162" s="15" t="s">
        <v>194</v>
      </c>
      <c r="Q162" s="14" t="n">
        <v>8</v>
      </c>
      <c r="R162" s="14" t="s">
        <v>57</v>
      </c>
      <c r="S162" s="14" t="n">
        <v>3</v>
      </c>
      <c r="T162" s="5" t="n">
        <f aca="false">T161+M162</f>
        <v>417.75</v>
      </c>
    </row>
    <row r="163" customFormat="false" ht="15" hidden="false" customHeight="false" outlineLevel="0" collapsed="false">
      <c r="A163" s="14" t="s">
        <v>22</v>
      </c>
      <c r="B163" s="1" t="n">
        <v>43497</v>
      </c>
      <c r="C163" s="2" t="n">
        <f aca="false">B163</f>
        <v>43497</v>
      </c>
      <c r="D163" s="3" t="n">
        <v>0.59375</v>
      </c>
      <c r="E163" s="3" t="n">
        <v>0.614583333333333</v>
      </c>
      <c r="F163" s="4" t="n">
        <f aca="false">E163-D163</f>
        <v>0.0208333333333334</v>
      </c>
      <c r="G163" s="3" t="n">
        <v>0.760416666666667</v>
      </c>
      <c r="H163" s="3" t="n">
        <v>0.8125</v>
      </c>
      <c r="I163" s="4" t="n">
        <f aca="false">H163-G163</f>
        <v>0.0520833333333334</v>
      </c>
      <c r="M163" s="5" t="n">
        <v>1.75</v>
      </c>
      <c r="N163" s="14" t="s">
        <v>230</v>
      </c>
      <c r="O163" s="14"/>
      <c r="P163" s="15" t="s">
        <v>194</v>
      </c>
      <c r="Q163" s="14" t="n">
        <v>8</v>
      </c>
      <c r="R163" s="14" t="s">
        <v>57</v>
      </c>
      <c r="S163" s="14" t="n">
        <v>3</v>
      </c>
      <c r="T163" s="5" t="n">
        <f aca="false">T162+M163</f>
        <v>419.5</v>
      </c>
    </row>
    <row r="164" customFormat="false" ht="15" hidden="false" customHeight="false" outlineLevel="0" collapsed="false">
      <c r="A164" s="14" t="s">
        <v>23</v>
      </c>
      <c r="B164" s="1" t="n">
        <v>43498</v>
      </c>
      <c r="C164" s="2" t="n">
        <f aca="false">B164</f>
        <v>43498</v>
      </c>
      <c r="D164" s="3" t="n">
        <v>0.375</v>
      </c>
      <c r="E164" s="3" t="n">
        <v>0.479166666666667</v>
      </c>
      <c r="F164" s="4" t="n">
        <f aca="false">E164-D164</f>
        <v>0.104166666666667</v>
      </c>
      <c r="G164" s="3" t="n">
        <v>0.822916666666667</v>
      </c>
      <c r="H164" s="3" t="n">
        <v>0.90625</v>
      </c>
      <c r="I164" s="4" t="n">
        <f aca="false">H164-G164</f>
        <v>0.0833333333333334</v>
      </c>
      <c r="M164" s="5" t="n">
        <v>4.5</v>
      </c>
      <c r="N164" s="14" t="s">
        <v>231</v>
      </c>
      <c r="O164" s="14"/>
      <c r="P164" s="15" t="s">
        <v>194</v>
      </c>
      <c r="Q164" s="14" t="n">
        <v>8</v>
      </c>
      <c r="R164" s="14" t="s">
        <v>57</v>
      </c>
      <c r="S164" s="14" t="n">
        <v>3</v>
      </c>
      <c r="T164" s="5" t="n">
        <f aca="false">T163+M164</f>
        <v>424</v>
      </c>
    </row>
    <row r="165" customFormat="false" ht="15" hidden="false" customHeight="false" outlineLevel="0" collapsed="false">
      <c r="A165" s="14" t="s">
        <v>26</v>
      </c>
      <c r="B165" s="1" t="n">
        <v>43499</v>
      </c>
      <c r="C165" s="2" t="n">
        <f aca="false">B165</f>
        <v>43499</v>
      </c>
      <c r="D165" s="3" t="n">
        <v>0.59375</v>
      </c>
      <c r="E165" s="3" t="n">
        <v>0.6875</v>
      </c>
      <c r="F165" s="4" t="n">
        <f aca="false">E165-D165</f>
        <v>0.09375</v>
      </c>
      <c r="M165" s="5" t="n">
        <v>2.25</v>
      </c>
      <c r="N165" s="14" t="s">
        <v>232</v>
      </c>
      <c r="O165" s="14" t="s">
        <v>16</v>
      </c>
      <c r="P165" s="15" t="s">
        <v>194</v>
      </c>
      <c r="Q165" s="14" t="n">
        <v>8</v>
      </c>
      <c r="R165" s="14" t="s">
        <v>57</v>
      </c>
      <c r="S165" s="14" t="n">
        <v>3</v>
      </c>
      <c r="T165" s="5" t="n">
        <f aca="false">T164+M165</f>
        <v>426.25</v>
      </c>
    </row>
    <row r="166" customFormat="false" ht="15" hidden="false" customHeight="false" outlineLevel="0" collapsed="false">
      <c r="A166" s="14" t="s">
        <v>65</v>
      </c>
      <c r="B166" s="1" t="n">
        <v>43501</v>
      </c>
      <c r="C166" s="2" t="n">
        <f aca="false">B166</f>
        <v>43501</v>
      </c>
      <c r="D166" s="3" t="n">
        <v>0.697916666666667</v>
      </c>
      <c r="E166" s="3" t="n">
        <v>0.739583333333333</v>
      </c>
      <c r="F166" s="4" t="n">
        <f aca="false">E166-D166</f>
        <v>0.0416666666666667</v>
      </c>
      <c r="M166" s="5" t="n">
        <v>1</v>
      </c>
      <c r="N166" s="14" t="s">
        <v>233</v>
      </c>
      <c r="O166" s="14" t="s">
        <v>67</v>
      </c>
      <c r="P166" s="15" t="s">
        <v>194</v>
      </c>
      <c r="Q166" s="14" t="n">
        <v>8</v>
      </c>
      <c r="R166" s="14" t="s">
        <v>57</v>
      </c>
      <c r="S166" s="14" t="n">
        <v>3</v>
      </c>
      <c r="T166" s="5" t="n">
        <f aca="false">T165+M166</f>
        <v>427.25</v>
      </c>
    </row>
    <row r="167" customFormat="false" ht="15" hidden="false" customHeight="false" outlineLevel="0" collapsed="false">
      <c r="A167" s="14" t="s">
        <v>53</v>
      </c>
      <c r="B167" s="1" t="n">
        <v>43502</v>
      </c>
      <c r="C167" s="2" t="n">
        <f aca="false">B167</f>
        <v>43502</v>
      </c>
      <c r="D167" s="3" t="n">
        <v>0.583333333333333</v>
      </c>
      <c r="E167" s="3" t="n">
        <v>0.635416666666667</v>
      </c>
      <c r="F167" s="4" t="n">
        <f aca="false">E167-D167</f>
        <v>0.0520833333333333</v>
      </c>
      <c r="G167" s="3" t="n">
        <v>0.78125</v>
      </c>
      <c r="H167" s="3" t="n">
        <v>0.822916666666667</v>
      </c>
      <c r="I167" s="4" t="n">
        <f aca="false">H167-G167</f>
        <v>0.0416666666666666</v>
      </c>
      <c r="M167" s="5" t="n">
        <v>2.25</v>
      </c>
      <c r="N167" s="14" t="s">
        <v>234</v>
      </c>
      <c r="O167" s="14" t="s">
        <v>235</v>
      </c>
      <c r="P167" s="15" t="s">
        <v>194</v>
      </c>
      <c r="Q167" s="14" t="n">
        <v>8</v>
      </c>
      <c r="R167" s="14" t="s">
        <v>57</v>
      </c>
      <c r="S167" s="14" t="n">
        <v>3</v>
      </c>
      <c r="T167" s="5" t="n">
        <f aca="false">T166+M167</f>
        <v>429.5</v>
      </c>
    </row>
    <row r="168" customFormat="false" ht="15" hidden="false" customHeight="false" outlineLevel="0" collapsed="false">
      <c r="A168" s="14" t="s">
        <v>14</v>
      </c>
      <c r="B168" s="1" t="n">
        <v>43503</v>
      </c>
      <c r="C168" s="2" t="n">
        <f aca="false">B168</f>
        <v>43503</v>
      </c>
      <c r="D168" s="3" t="n">
        <v>0.677083333333333</v>
      </c>
      <c r="E168" s="3" t="n">
        <v>0.739583333333333</v>
      </c>
      <c r="F168" s="4" t="n">
        <f aca="false">E168-D168</f>
        <v>0.0625</v>
      </c>
      <c r="M168" s="5" t="n">
        <v>1.5</v>
      </c>
      <c r="N168" s="14" t="s">
        <v>236</v>
      </c>
      <c r="O168" s="14" t="s">
        <v>179</v>
      </c>
      <c r="P168" s="15" t="s">
        <v>194</v>
      </c>
      <c r="Q168" s="14" t="n">
        <v>8</v>
      </c>
      <c r="R168" s="14" t="s">
        <v>57</v>
      </c>
      <c r="S168" s="14" t="n">
        <v>3</v>
      </c>
      <c r="T168" s="5" t="n">
        <f aca="false">T167+M168</f>
        <v>431</v>
      </c>
    </row>
    <row r="169" customFormat="false" ht="15" hidden="false" customHeight="false" outlineLevel="0" collapsed="false">
      <c r="A169" s="14" t="s">
        <v>22</v>
      </c>
      <c r="B169" s="1" t="n">
        <v>43504</v>
      </c>
      <c r="C169" s="2" t="n">
        <f aca="false">B169</f>
        <v>43504</v>
      </c>
      <c r="D169" s="3" t="n">
        <v>0.302083333333333</v>
      </c>
      <c r="E169" s="3" t="n">
        <v>0.34375</v>
      </c>
      <c r="F169" s="4" t="n">
        <f aca="false">E169-D169</f>
        <v>0.0416666666666667</v>
      </c>
      <c r="G169" s="3" t="n">
        <v>0.774305555555555</v>
      </c>
      <c r="H169" s="3" t="n">
        <v>0.805555555555555</v>
      </c>
      <c r="I169" s="4" t="n">
        <f aca="false">H169-G169</f>
        <v>0.03125</v>
      </c>
      <c r="M169" s="5" t="n">
        <v>1.75</v>
      </c>
      <c r="N169" s="14" t="s">
        <v>237</v>
      </c>
      <c r="O169" s="14" t="s">
        <v>238</v>
      </c>
      <c r="P169" s="15" t="s">
        <v>194</v>
      </c>
      <c r="Q169" s="14" t="n">
        <v>8</v>
      </c>
      <c r="R169" s="14" t="s">
        <v>57</v>
      </c>
      <c r="S169" s="14" t="n">
        <v>3</v>
      </c>
      <c r="T169" s="5" t="n">
        <f aca="false">T168+M169</f>
        <v>432.75</v>
      </c>
    </row>
    <row r="170" customFormat="false" ht="15" hidden="false" customHeight="false" outlineLevel="0" collapsed="false">
      <c r="A170" s="14" t="s">
        <v>23</v>
      </c>
      <c r="B170" s="1" t="n">
        <v>43505</v>
      </c>
      <c r="C170" s="2" t="n">
        <f aca="false">B170</f>
        <v>43505</v>
      </c>
      <c r="D170" s="3" t="n">
        <v>0.375</v>
      </c>
      <c r="E170" s="3" t="n">
        <v>0.583333333333333</v>
      </c>
      <c r="F170" s="4" t="n">
        <f aca="false">E170-D170</f>
        <v>0.208333333333333</v>
      </c>
      <c r="M170" s="5" t="n">
        <v>5</v>
      </c>
      <c r="N170" s="14" t="s">
        <v>239</v>
      </c>
      <c r="O170" s="14" t="s">
        <v>240</v>
      </c>
      <c r="P170" s="15" t="s">
        <v>194</v>
      </c>
      <c r="Q170" s="14" t="n">
        <v>8</v>
      </c>
      <c r="R170" s="14" t="s">
        <v>57</v>
      </c>
      <c r="S170" s="14" t="n">
        <v>3</v>
      </c>
      <c r="T170" s="5" t="n">
        <f aca="false">T169+M170</f>
        <v>437.75</v>
      </c>
    </row>
    <row r="171" customFormat="false" ht="15" hidden="false" customHeight="false" outlineLevel="0" collapsed="false">
      <c r="A171" s="14" t="s">
        <v>26</v>
      </c>
      <c r="B171" s="1" t="n">
        <v>43506</v>
      </c>
      <c r="C171" s="2" t="n">
        <f aca="false">B171</f>
        <v>43506</v>
      </c>
      <c r="D171" s="3" t="n">
        <v>0.375</v>
      </c>
      <c r="E171" s="3" t="n">
        <v>0.447916666666667</v>
      </c>
      <c r="F171" s="4" t="n">
        <f aca="false">E171-D171</f>
        <v>0.0729166666666667</v>
      </c>
      <c r="M171" s="5" t="n">
        <v>1.75</v>
      </c>
      <c r="N171" s="14" t="s">
        <v>241</v>
      </c>
      <c r="O171" s="14"/>
      <c r="P171" s="15" t="s">
        <v>194</v>
      </c>
      <c r="Q171" s="14" t="n">
        <v>8</v>
      </c>
      <c r="R171" s="14" t="s">
        <v>57</v>
      </c>
      <c r="S171" s="14" t="n">
        <v>3</v>
      </c>
      <c r="T171" s="5" t="n">
        <f aca="false">T170+M171</f>
        <v>439.5</v>
      </c>
    </row>
    <row r="172" customFormat="false" ht="15" hidden="false" customHeight="false" outlineLevel="0" collapsed="false">
      <c r="A172" s="14" t="s">
        <v>31</v>
      </c>
      <c r="B172" s="1" t="n">
        <v>43507</v>
      </c>
      <c r="C172" s="2" t="n">
        <f aca="false">B172</f>
        <v>43507</v>
      </c>
      <c r="D172" s="3" t="n">
        <v>0.697916666666667</v>
      </c>
      <c r="E172" s="3" t="n">
        <v>0.739583333333333</v>
      </c>
      <c r="F172" s="4" t="n">
        <f aca="false">E172-D172</f>
        <v>0.0416666666666667</v>
      </c>
      <c r="M172" s="5" t="n">
        <v>1</v>
      </c>
      <c r="N172" s="14" t="s">
        <v>241</v>
      </c>
      <c r="O172" s="14"/>
      <c r="P172" s="15" t="s">
        <v>194</v>
      </c>
      <c r="Q172" s="14" t="n">
        <v>8</v>
      </c>
      <c r="R172" s="14" t="s">
        <v>57</v>
      </c>
      <c r="S172" s="14" t="n">
        <v>3</v>
      </c>
      <c r="T172" s="5" t="n">
        <f aca="false">T171+M172</f>
        <v>440.5</v>
      </c>
    </row>
    <row r="173" customFormat="false" ht="15" hidden="false" customHeight="false" outlineLevel="0" collapsed="false">
      <c r="A173" s="14" t="s">
        <v>65</v>
      </c>
      <c r="B173" s="1" t="n">
        <v>43508</v>
      </c>
      <c r="C173" s="2" t="n">
        <f aca="false">B173</f>
        <v>43508</v>
      </c>
      <c r="D173" s="3" t="n">
        <v>0.6875</v>
      </c>
      <c r="E173" s="3" t="n">
        <v>0.739583333333333</v>
      </c>
      <c r="F173" s="4" t="n">
        <f aca="false">E173-D173</f>
        <v>0.0520833333333334</v>
      </c>
      <c r="M173" s="5" t="n">
        <v>1.25</v>
      </c>
      <c r="N173" s="14" t="s">
        <v>241</v>
      </c>
      <c r="O173" s="14"/>
      <c r="P173" s="15" t="s">
        <v>194</v>
      </c>
      <c r="Q173" s="14" t="n">
        <v>8</v>
      </c>
      <c r="R173" s="14" t="s">
        <v>57</v>
      </c>
      <c r="S173" s="14" t="n">
        <v>3</v>
      </c>
      <c r="T173" s="5" t="n">
        <f aca="false">T172+M173</f>
        <v>441.75</v>
      </c>
    </row>
    <row r="174" customFormat="false" ht="15" hidden="false" customHeight="false" outlineLevel="0" collapsed="false">
      <c r="A174" s="14" t="s">
        <v>22</v>
      </c>
      <c r="B174" s="1" t="n">
        <v>43511</v>
      </c>
      <c r="C174" s="2" t="n">
        <f aca="false">B174</f>
        <v>43511</v>
      </c>
      <c r="D174" s="3" t="n">
        <v>0.708333333333333</v>
      </c>
      <c r="E174" s="3" t="n">
        <v>0.71875</v>
      </c>
      <c r="F174" s="4" t="n">
        <f aca="false">E174-D174</f>
        <v>0.0104166666666667</v>
      </c>
      <c r="M174" s="5" t="n">
        <v>0.25</v>
      </c>
      <c r="N174" s="14" t="s">
        <v>242</v>
      </c>
      <c r="O174" s="14"/>
      <c r="P174" s="15" t="s">
        <v>194</v>
      </c>
      <c r="Q174" s="14" t="n">
        <v>8</v>
      </c>
      <c r="R174" s="14" t="s">
        <v>57</v>
      </c>
      <c r="S174" s="14" t="n">
        <v>3</v>
      </c>
      <c r="T174" s="5" t="n">
        <f aca="false">T173+M174</f>
        <v>442</v>
      </c>
    </row>
    <row r="175" customFormat="false" ht="15" hidden="false" customHeight="false" outlineLevel="0" collapsed="false">
      <c r="A175" s="14" t="s">
        <v>23</v>
      </c>
      <c r="B175" s="1" t="n">
        <v>43512</v>
      </c>
      <c r="C175" s="2" t="n">
        <f aca="false">B175</f>
        <v>43512</v>
      </c>
      <c r="D175" s="3" t="n">
        <v>0.395833333333333</v>
      </c>
      <c r="E175" s="3" t="n">
        <v>0.40625</v>
      </c>
      <c r="F175" s="4" t="n">
        <f aca="false">E175-D175</f>
        <v>0.0104166666666667</v>
      </c>
      <c r="M175" s="5" t="n">
        <v>0.25</v>
      </c>
      <c r="N175" s="14" t="s">
        <v>243</v>
      </c>
      <c r="O175" s="14"/>
      <c r="P175" s="15" t="s">
        <v>194</v>
      </c>
      <c r="Q175" s="14" t="n">
        <v>8</v>
      </c>
      <c r="R175" s="14" t="s">
        <v>57</v>
      </c>
      <c r="S175" s="14" t="n">
        <v>3</v>
      </c>
      <c r="T175" s="5" t="n">
        <f aca="false">T174+M175</f>
        <v>442.25</v>
      </c>
    </row>
    <row r="176" customFormat="false" ht="15" hidden="false" customHeight="false" outlineLevel="0" collapsed="false">
      <c r="A176" s="14" t="s">
        <v>26</v>
      </c>
      <c r="B176" s="1" t="n">
        <v>43513</v>
      </c>
      <c r="C176" s="2" t="n">
        <f aca="false">B176</f>
        <v>43513</v>
      </c>
      <c r="D176" s="3" t="n">
        <v>0.583333333333333</v>
      </c>
      <c r="E176" s="3" t="n">
        <v>0.604166666666667</v>
      </c>
      <c r="F176" s="4" t="n">
        <f aca="false">E176-D176</f>
        <v>0.0208333333333333</v>
      </c>
      <c r="M176" s="5" t="n">
        <v>0.5</v>
      </c>
      <c r="N176" s="14" t="s">
        <v>244</v>
      </c>
      <c r="O176" s="14"/>
      <c r="P176" s="15" t="s">
        <v>194</v>
      </c>
      <c r="Q176" s="14" t="n">
        <v>8</v>
      </c>
      <c r="R176" s="14" t="s">
        <v>57</v>
      </c>
      <c r="S176" s="14" t="n">
        <v>3</v>
      </c>
      <c r="T176" s="5" t="n">
        <f aca="false">T175+M176</f>
        <v>442.75</v>
      </c>
    </row>
    <row r="177" customFormat="false" ht="15" hidden="false" customHeight="false" outlineLevel="0" collapsed="false">
      <c r="A177" s="14" t="s">
        <v>65</v>
      </c>
      <c r="B177" s="1" t="n">
        <v>43515</v>
      </c>
      <c r="C177" s="2" t="n">
        <f aca="false">B177</f>
        <v>43515</v>
      </c>
      <c r="D177" s="3" t="n">
        <v>0.697916666666667</v>
      </c>
      <c r="E177" s="3" t="n">
        <v>0.739583333333333</v>
      </c>
      <c r="F177" s="4" t="n">
        <f aca="false">E177-D177</f>
        <v>0.0416666666666667</v>
      </c>
      <c r="M177" s="5" t="n">
        <v>1</v>
      </c>
      <c r="N177" s="14"/>
      <c r="O177" s="14"/>
      <c r="P177" s="15" t="s">
        <v>194</v>
      </c>
      <c r="Q177" s="14" t="n">
        <v>8</v>
      </c>
      <c r="R177" s="14" t="s">
        <v>57</v>
      </c>
      <c r="S177" s="14" t="n">
        <v>3</v>
      </c>
      <c r="T177" s="5" t="n">
        <f aca="false">T176+M177</f>
        <v>443.75</v>
      </c>
    </row>
    <row r="178" customFormat="false" ht="15" hidden="false" customHeight="false" outlineLevel="0" collapsed="false">
      <c r="A178" s="14" t="s">
        <v>53</v>
      </c>
      <c r="B178" s="1" t="n">
        <v>43516</v>
      </c>
      <c r="C178" s="2" t="n">
        <f aca="false">B178</f>
        <v>43516</v>
      </c>
      <c r="D178" s="3" t="n">
        <v>0.739583333333333</v>
      </c>
      <c r="E178" s="3" t="n">
        <v>0.822916666666667</v>
      </c>
      <c r="F178" s="4" t="n">
        <f aca="false">E178-D178</f>
        <v>0.0833333333333333</v>
      </c>
      <c r="M178" s="5" t="n">
        <v>2</v>
      </c>
      <c r="N178" s="14"/>
      <c r="O178" s="14"/>
      <c r="P178" s="15" t="s">
        <v>194</v>
      </c>
      <c r="Q178" s="14" t="n">
        <v>8</v>
      </c>
      <c r="R178" s="14" t="s">
        <v>57</v>
      </c>
      <c r="S178" s="14" t="n">
        <v>3</v>
      </c>
      <c r="T178" s="5" t="n">
        <f aca="false">T177+M178</f>
        <v>445.75</v>
      </c>
    </row>
    <row r="179" customFormat="false" ht="15" hidden="false" customHeight="false" outlineLevel="0" collapsed="false">
      <c r="A179" s="14" t="s">
        <v>14</v>
      </c>
      <c r="B179" s="1" t="n">
        <v>43517</v>
      </c>
      <c r="C179" s="2" t="n">
        <f aca="false">B179</f>
        <v>43517</v>
      </c>
      <c r="D179" s="3" t="n">
        <v>0.697916666666667</v>
      </c>
      <c r="E179" s="3" t="n">
        <v>0.739583333333333</v>
      </c>
      <c r="F179" s="4" t="n">
        <f aca="false">E179-D179</f>
        <v>0.0416666666666667</v>
      </c>
      <c r="M179" s="5" t="n">
        <v>1</v>
      </c>
      <c r="N179" s="14"/>
      <c r="O179" s="14"/>
      <c r="P179" s="15" t="s">
        <v>194</v>
      </c>
      <c r="Q179" s="14" t="n">
        <v>8</v>
      </c>
      <c r="R179" s="14" t="s">
        <v>57</v>
      </c>
      <c r="S179" s="14" t="n">
        <v>3</v>
      </c>
      <c r="T179" s="5" t="n">
        <f aca="false">T178+M179</f>
        <v>446.75</v>
      </c>
    </row>
    <row r="180" customFormat="false" ht="15" hidden="false" customHeight="false" outlineLevel="0" collapsed="false">
      <c r="A180" s="14" t="s">
        <v>22</v>
      </c>
      <c r="B180" s="1" t="n">
        <v>43518</v>
      </c>
      <c r="C180" s="2" t="n">
        <f aca="false">B180</f>
        <v>43518</v>
      </c>
      <c r="D180" s="3" t="n">
        <v>0.708333333333333</v>
      </c>
      <c r="E180" s="3" t="n">
        <v>0.885416666666667</v>
      </c>
      <c r="F180" s="4" t="n">
        <f aca="false">E180-D180</f>
        <v>0.177083333333333</v>
      </c>
      <c r="M180" s="5" t="n">
        <v>4.25</v>
      </c>
      <c r="N180" s="14" t="s">
        <v>245</v>
      </c>
      <c r="O180" s="14" t="s">
        <v>16</v>
      </c>
      <c r="P180" s="15" t="s">
        <v>194</v>
      </c>
      <c r="Q180" s="14" t="n">
        <v>8</v>
      </c>
      <c r="R180" s="14" t="s">
        <v>57</v>
      </c>
      <c r="S180" s="14" t="n">
        <v>3</v>
      </c>
      <c r="T180" s="5" t="n">
        <f aca="false">T179+M180</f>
        <v>451</v>
      </c>
    </row>
    <row r="181" customFormat="false" ht="15" hidden="false" customHeight="false" outlineLevel="0" collapsed="false">
      <c r="A181" s="14" t="s">
        <v>26</v>
      </c>
      <c r="B181" s="1" t="n">
        <v>43520</v>
      </c>
      <c r="C181" s="2" t="n">
        <f aca="false">B181</f>
        <v>43520</v>
      </c>
      <c r="D181" s="3" t="n">
        <v>0.5625</v>
      </c>
      <c r="E181" s="3" t="n">
        <v>0.645833333333333</v>
      </c>
      <c r="F181" s="4" t="n">
        <f aca="false">E181-D181</f>
        <v>0.0833333333333334</v>
      </c>
      <c r="M181" s="5" t="n">
        <v>2</v>
      </c>
      <c r="N181" s="14" t="s">
        <v>246</v>
      </c>
      <c r="O181" s="14" t="s">
        <v>16</v>
      </c>
      <c r="P181" s="15" t="s">
        <v>194</v>
      </c>
      <c r="Q181" s="14" t="n">
        <v>8</v>
      </c>
      <c r="R181" s="14" t="s">
        <v>57</v>
      </c>
      <c r="S181" s="14" t="n">
        <v>3</v>
      </c>
      <c r="T181" s="5" t="n">
        <f aca="false">T180+M181</f>
        <v>453</v>
      </c>
    </row>
    <row r="182" customFormat="false" ht="15" hidden="false" customHeight="false" outlineLevel="0" collapsed="false">
      <c r="A182" s="14" t="s">
        <v>31</v>
      </c>
      <c r="B182" s="1" t="n">
        <v>43521</v>
      </c>
      <c r="C182" s="2" t="n">
        <f aca="false">B182</f>
        <v>43521</v>
      </c>
      <c r="D182" s="3" t="n">
        <v>0.697916666666667</v>
      </c>
      <c r="E182" s="3" t="n">
        <v>0.739583333333333</v>
      </c>
      <c r="F182" s="4" t="n">
        <f aca="false">E182-D182</f>
        <v>0.0416666666666667</v>
      </c>
      <c r="M182" s="5" t="n">
        <v>1</v>
      </c>
      <c r="N182" s="14"/>
      <c r="O182" s="14"/>
      <c r="P182" s="15" t="s">
        <v>194</v>
      </c>
      <c r="Q182" s="14" t="n">
        <v>8</v>
      </c>
      <c r="R182" s="14" t="s">
        <v>57</v>
      </c>
      <c r="S182" s="14" t="n">
        <v>3</v>
      </c>
      <c r="T182" s="5" t="n">
        <f aca="false">T181+M182</f>
        <v>454</v>
      </c>
    </row>
    <row r="183" customFormat="false" ht="15" hidden="false" customHeight="false" outlineLevel="0" collapsed="false">
      <c r="A183" s="14" t="s">
        <v>65</v>
      </c>
      <c r="B183" s="1" t="n">
        <v>43522</v>
      </c>
      <c r="C183" s="2" t="n">
        <f aca="false">B183</f>
        <v>43522</v>
      </c>
      <c r="D183" s="3" t="n">
        <v>0.666666666666667</v>
      </c>
      <c r="E183" s="3" t="n">
        <v>0.6875</v>
      </c>
      <c r="F183" s="4" t="n">
        <f aca="false">E183-D183</f>
        <v>0.0208333333333334</v>
      </c>
      <c r="G183" s="3" t="n">
        <v>0.708333333333333</v>
      </c>
      <c r="H183" s="3" t="n">
        <v>0.739583333333333</v>
      </c>
      <c r="I183" s="4" t="n">
        <f aca="false">H183-G183</f>
        <v>0.03125</v>
      </c>
      <c r="M183" s="5" t="n">
        <v>1.25</v>
      </c>
      <c r="N183" s="14" t="s">
        <v>247</v>
      </c>
      <c r="O183" s="14"/>
      <c r="P183" s="15" t="s">
        <v>248</v>
      </c>
      <c r="Q183" s="14" t="n">
        <v>9</v>
      </c>
      <c r="R183" s="14" t="s">
        <v>57</v>
      </c>
      <c r="S183" s="14" t="n">
        <v>3</v>
      </c>
      <c r="T183" s="5" t="n">
        <f aca="false">T182+M183</f>
        <v>455.25</v>
      </c>
    </row>
    <row r="184" customFormat="false" ht="15" hidden="false" customHeight="false" outlineLevel="0" collapsed="false">
      <c r="A184" s="14" t="s">
        <v>53</v>
      </c>
      <c r="B184" s="1" t="n">
        <v>43523</v>
      </c>
      <c r="C184" s="2" t="n">
        <f aca="false">B184</f>
        <v>43523</v>
      </c>
      <c r="D184" s="3" t="n">
        <v>0.708333333333333</v>
      </c>
      <c r="E184" s="3" t="n">
        <v>0.729166666666667</v>
      </c>
      <c r="F184" s="4" t="n">
        <f aca="false">E184-D184</f>
        <v>0.0208333333333333</v>
      </c>
      <c r="M184" s="5" t="n">
        <v>0.5</v>
      </c>
      <c r="N184" s="14" t="s">
        <v>249</v>
      </c>
      <c r="O184" s="14"/>
      <c r="P184" s="15" t="s">
        <v>248</v>
      </c>
      <c r="Q184" s="14" t="n">
        <v>9</v>
      </c>
      <c r="R184" s="14" t="s">
        <v>57</v>
      </c>
      <c r="S184" s="14" t="n">
        <v>3</v>
      </c>
      <c r="T184" s="5" t="n">
        <f aca="false">T183+M184</f>
        <v>455.75</v>
      </c>
    </row>
    <row r="185" customFormat="false" ht="15" hidden="false" customHeight="false" outlineLevel="0" collapsed="false">
      <c r="A185" s="14" t="s">
        <v>14</v>
      </c>
      <c r="B185" s="1" t="n">
        <v>43524</v>
      </c>
      <c r="C185" s="2" t="n">
        <f aca="false">B185</f>
        <v>43524</v>
      </c>
      <c r="D185" s="3" t="n">
        <v>0.708333333333333</v>
      </c>
      <c r="E185" s="3" t="n">
        <v>0.8125</v>
      </c>
      <c r="F185" s="4" t="n">
        <f aca="false">E185-D185</f>
        <v>0.104166666666667</v>
      </c>
      <c r="G185" s="3" t="n">
        <v>0.854166666666667</v>
      </c>
      <c r="H185" s="3" t="n">
        <v>0.895833333333333</v>
      </c>
      <c r="I185" s="4" t="n">
        <f aca="false">H185-G185</f>
        <v>0.0416666666666667</v>
      </c>
      <c r="M185" s="5" t="n">
        <v>3.5</v>
      </c>
      <c r="N185" s="14"/>
      <c r="O185" s="14"/>
      <c r="P185" s="15" t="s">
        <v>248</v>
      </c>
      <c r="Q185" s="14" t="n">
        <v>9</v>
      </c>
      <c r="R185" s="14" t="s">
        <v>57</v>
      </c>
      <c r="S185" s="14" t="n">
        <v>3</v>
      </c>
      <c r="T185" s="5" t="n">
        <f aca="false">T184+M185</f>
        <v>459.25</v>
      </c>
    </row>
    <row r="186" customFormat="false" ht="15" hidden="false" customHeight="false" outlineLevel="0" collapsed="false">
      <c r="A186" s="14" t="s">
        <v>22</v>
      </c>
      <c r="B186" s="1" t="n">
        <v>43525</v>
      </c>
      <c r="C186" s="2" t="n">
        <f aca="false">B186</f>
        <v>43525</v>
      </c>
      <c r="D186" s="3" t="n">
        <v>0.822916666666667</v>
      </c>
      <c r="E186" s="3" t="n">
        <v>0.885416666666667</v>
      </c>
      <c r="F186" s="4" t="n">
        <f aca="false">E186-D186</f>
        <v>0.0625</v>
      </c>
      <c r="M186" s="5" t="n">
        <v>1.5</v>
      </c>
      <c r="N186" s="14"/>
      <c r="O186" s="14"/>
      <c r="P186" s="15" t="s">
        <v>248</v>
      </c>
      <c r="Q186" s="14" t="n">
        <v>9</v>
      </c>
      <c r="R186" s="14" t="s">
        <v>57</v>
      </c>
      <c r="S186" s="14" t="n">
        <v>3</v>
      </c>
      <c r="T186" s="5" t="n">
        <f aca="false">T185+M186</f>
        <v>460.75</v>
      </c>
    </row>
    <row r="187" customFormat="false" ht="15" hidden="false" customHeight="false" outlineLevel="0" collapsed="false">
      <c r="A187" s="14" t="s">
        <v>23</v>
      </c>
      <c r="B187" s="1" t="n">
        <v>43526</v>
      </c>
      <c r="C187" s="2" t="n">
        <f aca="false">B187</f>
        <v>43526</v>
      </c>
      <c r="D187" s="3" t="n">
        <v>0.520833333333333</v>
      </c>
      <c r="E187" s="3" t="n">
        <v>0.614583333333333</v>
      </c>
      <c r="F187" s="4" t="n">
        <f aca="false">E187-D187</f>
        <v>0.09375</v>
      </c>
      <c r="M187" s="5" t="n">
        <v>2.25</v>
      </c>
      <c r="N187" s="14"/>
      <c r="O187" s="14"/>
      <c r="P187" s="15" t="s">
        <v>248</v>
      </c>
      <c r="Q187" s="14" t="n">
        <v>9</v>
      </c>
      <c r="R187" s="14" t="s">
        <v>57</v>
      </c>
      <c r="S187" s="14" t="n">
        <v>3</v>
      </c>
      <c r="T187" s="5" t="n">
        <f aca="false">T186+M187</f>
        <v>463</v>
      </c>
    </row>
    <row r="188" customFormat="false" ht="15" hidden="false" customHeight="false" outlineLevel="0" collapsed="false">
      <c r="A188" s="14" t="s">
        <v>26</v>
      </c>
      <c r="B188" s="1" t="n">
        <v>43527</v>
      </c>
      <c r="C188" s="2" t="n">
        <f aca="false">B188</f>
        <v>43527</v>
      </c>
      <c r="D188" s="3" t="n">
        <v>0.604166666666667</v>
      </c>
      <c r="E188" s="3" t="n">
        <v>0.65625</v>
      </c>
      <c r="F188" s="4" t="n">
        <f aca="false">E188-D188</f>
        <v>0.0520833333333334</v>
      </c>
      <c r="M188" s="5" t="n">
        <v>1.25</v>
      </c>
      <c r="N188" s="14"/>
      <c r="O188" s="14"/>
      <c r="P188" s="15" t="s">
        <v>248</v>
      </c>
      <c r="Q188" s="14" t="n">
        <v>9</v>
      </c>
      <c r="R188" s="14" t="s">
        <v>57</v>
      </c>
      <c r="S188" s="14" t="n">
        <v>3</v>
      </c>
      <c r="T188" s="5" t="n">
        <f aca="false">T187+M188</f>
        <v>464.25</v>
      </c>
    </row>
    <row r="189" customFormat="false" ht="15" hidden="false" customHeight="false" outlineLevel="0" collapsed="false">
      <c r="A189" s="14" t="s">
        <v>31</v>
      </c>
      <c r="B189" s="1" t="n">
        <v>43528</v>
      </c>
      <c r="C189" s="2" t="n">
        <f aca="false">B189</f>
        <v>43528</v>
      </c>
      <c r="D189" s="3" t="n">
        <v>0.666666666666667</v>
      </c>
      <c r="E189" s="3" t="n">
        <v>0.739583333333333</v>
      </c>
      <c r="F189" s="4" t="n">
        <f aca="false">E189-D189</f>
        <v>0.0729166666666667</v>
      </c>
      <c r="G189" s="3" t="n">
        <v>0.78125</v>
      </c>
      <c r="H189" s="3" t="n">
        <v>0.822916666666667</v>
      </c>
      <c r="I189" s="4" t="n">
        <f aca="false">H189-G189</f>
        <v>0.0416666666666666</v>
      </c>
      <c r="M189" s="5" t="n">
        <v>1.75</v>
      </c>
      <c r="N189" s="14"/>
      <c r="O189" s="14"/>
      <c r="P189" s="15" t="s">
        <v>248</v>
      </c>
      <c r="Q189" s="14" t="n">
        <v>9</v>
      </c>
      <c r="R189" s="14" t="s">
        <v>57</v>
      </c>
      <c r="S189" s="14" t="n">
        <v>3</v>
      </c>
      <c r="T189" s="5" t="n">
        <f aca="false">T188+M189</f>
        <v>466</v>
      </c>
    </row>
    <row r="190" customFormat="false" ht="15" hidden="false" customHeight="false" outlineLevel="0" collapsed="false">
      <c r="A190" s="14" t="s">
        <v>14</v>
      </c>
      <c r="B190" s="1" t="n">
        <v>43531</v>
      </c>
      <c r="C190" s="2" t="n">
        <f aca="false">B190</f>
        <v>43531</v>
      </c>
      <c r="D190" s="3" t="n">
        <v>0.6875</v>
      </c>
      <c r="E190" s="3" t="n">
        <v>0.916666666666667</v>
      </c>
      <c r="F190" s="4" t="n">
        <f aca="false">E190-D190</f>
        <v>0.229166666666667</v>
      </c>
      <c r="M190" s="5" t="n">
        <v>5.5</v>
      </c>
      <c r="N190" s="14"/>
      <c r="O190" s="14"/>
      <c r="P190" s="15" t="s">
        <v>248</v>
      </c>
      <c r="Q190" s="14" t="n">
        <v>9</v>
      </c>
      <c r="R190" s="14" t="s">
        <v>57</v>
      </c>
      <c r="S190" s="14" t="n">
        <v>3</v>
      </c>
      <c r="T190" s="5" t="n">
        <f aca="false">T189+M190</f>
        <v>471.5</v>
      </c>
    </row>
    <row r="191" customFormat="false" ht="15" hidden="false" customHeight="false" outlineLevel="0" collapsed="false">
      <c r="A191" s="14" t="s">
        <v>22</v>
      </c>
      <c r="B191" s="1" t="n">
        <v>43532</v>
      </c>
      <c r="C191" s="2" t="n">
        <f aca="false">B191</f>
        <v>43532</v>
      </c>
      <c r="D191" s="3" t="n">
        <v>0.8125</v>
      </c>
      <c r="E191" s="3" t="n">
        <v>0.895833333333333</v>
      </c>
      <c r="F191" s="4" t="n">
        <f aca="false">E191-D191</f>
        <v>0.0833333333333334</v>
      </c>
      <c r="M191" s="5" t="n">
        <v>2</v>
      </c>
      <c r="N191" s="14"/>
      <c r="O191" s="14"/>
      <c r="P191" s="15" t="s">
        <v>248</v>
      </c>
      <c r="Q191" s="14" t="n">
        <v>9</v>
      </c>
      <c r="R191" s="14" t="s">
        <v>57</v>
      </c>
      <c r="S191" s="14" t="n">
        <v>3</v>
      </c>
      <c r="T191" s="5" t="n">
        <f aca="false">T190+M191</f>
        <v>473.5</v>
      </c>
    </row>
    <row r="192" customFormat="false" ht="15" hidden="false" customHeight="false" outlineLevel="0" collapsed="false">
      <c r="A192" s="14" t="s">
        <v>23</v>
      </c>
      <c r="B192" s="1" t="n">
        <v>43533</v>
      </c>
      <c r="C192" s="2" t="n">
        <f aca="false">B192</f>
        <v>43533</v>
      </c>
      <c r="D192" s="3" t="n">
        <v>0.270833333333333</v>
      </c>
      <c r="E192" s="3" t="n">
        <v>0.40625</v>
      </c>
      <c r="F192" s="4" t="n">
        <f aca="false">E192-D192</f>
        <v>0.135416666666667</v>
      </c>
      <c r="M192" s="5" t="n">
        <v>3.25</v>
      </c>
      <c r="N192" s="14" t="s">
        <v>250</v>
      </c>
      <c r="O192" s="14"/>
      <c r="P192" s="15" t="s">
        <v>248</v>
      </c>
      <c r="Q192" s="14" t="n">
        <v>9</v>
      </c>
      <c r="R192" s="14" t="s">
        <v>57</v>
      </c>
      <c r="S192" s="14" t="n">
        <v>3</v>
      </c>
      <c r="T192" s="5" t="n">
        <f aca="false">T191+M192</f>
        <v>476.75</v>
      </c>
    </row>
    <row r="193" customFormat="false" ht="15" hidden="false" customHeight="false" outlineLevel="0" collapsed="false">
      <c r="A193" s="14" t="s">
        <v>26</v>
      </c>
      <c r="B193" s="1" t="n">
        <v>43534</v>
      </c>
      <c r="C193" s="2" t="n">
        <f aca="false">B193</f>
        <v>43534</v>
      </c>
      <c r="D193" s="3" t="n">
        <v>0.572916666666667</v>
      </c>
      <c r="E193" s="3" t="n">
        <v>0.65625</v>
      </c>
      <c r="F193" s="4" t="n">
        <f aca="false">E193-D193</f>
        <v>0.0833333333333334</v>
      </c>
      <c r="M193" s="5" t="n">
        <v>2</v>
      </c>
      <c r="N193" s="14" t="s">
        <v>251</v>
      </c>
      <c r="O193" s="14"/>
      <c r="P193" s="15" t="s">
        <v>248</v>
      </c>
      <c r="Q193" s="14" t="n">
        <v>9</v>
      </c>
      <c r="R193" s="14" t="s">
        <v>57</v>
      </c>
      <c r="S193" s="14" t="n">
        <v>3</v>
      </c>
      <c r="T193" s="5" t="n">
        <f aca="false">T192+M193</f>
        <v>478.75</v>
      </c>
    </row>
    <row r="194" customFormat="false" ht="15" hidden="false" customHeight="false" outlineLevel="0" collapsed="false">
      <c r="A194" s="14" t="s">
        <v>65</v>
      </c>
      <c r="B194" s="1" t="n">
        <v>43536</v>
      </c>
      <c r="C194" s="2" t="n">
        <f aca="false">B194</f>
        <v>43536</v>
      </c>
      <c r="D194" s="3" t="n">
        <v>0.697916666666667</v>
      </c>
      <c r="E194" s="3" t="n">
        <v>0.739583333333333</v>
      </c>
      <c r="F194" s="4" t="n">
        <f aca="false">E194-D194</f>
        <v>0.0416666666666667</v>
      </c>
      <c r="M194" s="5" t="n">
        <v>1</v>
      </c>
      <c r="N194" s="14"/>
      <c r="O194" s="14"/>
      <c r="P194" s="15" t="s">
        <v>248</v>
      </c>
      <c r="Q194" s="14" t="n">
        <v>9</v>
      </c>
      <c r="R194" s="14" t="s">
        <v>57</v>
      </c>
      <c r="S194" s="14" t="n">
        <v>3</v>
      </c>
      <c r="T194" s="5" t="n">
        <f aca="false">T193+M194</f>
        <v>479.75</v>
      </c>
    </row>
    <row r="195" customFormat="false" ht="15" hidden="false" customHeight="false" outlineLevel="0" collapsed="false">
      <c r="A195" s="14" t="s">
        <v>53</v>
      </c>
      <c r="B195" s="1" t="n">
        <v>43537</v>
      </c>
      <c r="C195" s="2" t="n">
        <f aca="false">B195</f>
        <v>43537</v>
      </c>
      <c r="D195" s="3" t="n">
        <v>0.677083333333333</v>
      </c>
      <c r="E195" s="3" t="n">
        <v>0.822916666666667</v>
      </c>
      <c r="F195" s="4" t="n">
        <f aca="false">E195-D195</f>
        <v>0.145833333333333</v>
      </c>
      <c r="M195" s="5" t="n">
        <v>3.5</v>
      </c>
      <c r="N195" s="14" t="s">
        <v>252</v>
      </c>
      <c r="O195" s="14"/>
      <c r="P195" s="15" t="s">
        <v>248</v>
      </c>
      <c r="Q195" s="14" t="n">
        <v>9</v>
      </c>
      <c r="R195" s="14" t="s">
        <v>57</v>
      </c>
      <c r="S195" s="14" t="n">
        <v>3</v>
      </c>
      <c r="T195" s="5" t="n">
        <f aca="false">T194+M195</f>
        <v>483.25</v>
      </c>
    </row>
    <row r="196" customFormat="false" ht="15" hidden="false" customHeight="false" outlineLevel="0" collapsed="false">
      <c r="A196" s="14" t="s">
        <v>14</v>
      </c>
      <c r="B196" s="1" t="n">
        <v>43538</v>
      </c>
      <c r="C196" s="2" t="n">
        <f aca="false">B196</f>
        <v>43538</v>
      </c>
      <c r="D196" s="3" t="n">
        <v>0.697916666666667</v>
      </c>
      <c r="E196" s="3" t="n">
        <v>0.916666666666667</v>
      </c>
      <c r="F196" s="4" t="n">
        <f aca="false">E196-D196</f>
        <v>0.21875</v>
      </c>
      <c r="M196" s="5" t="n">
        <v>5.25</v>
      </c>
      <c r="N196" s="14"/>
      <c r="O196" s="14"/>
      <c r="P196" s="15" t="s">
        <v>248</v>
      </c>
      <c r="Q196" s="14" t="n">
        <v>9</v>
      </c>
      <c r="R196" s="14" t="s">
        <v>57</v>
      </c>
      <c r="S196" s="14" t="n">
        <v>3</v>
      </c>
      <c r="T196" s="5" t="n">
        <f aca="false">T195+M196</f>
        <v>488.5</v>
      </c>
    </row>
    <row r="197" customFormat="false" ht="15" hidden="false" customHeight="false" outlineLevel="0" collapsed="false">
      <c r="A197" s="14" t="s">
        <v>22</v>
      </c>
      <c r="B197" s="1" t="n">
        <v>43539</v>
      </c>
      <c r="C197" s="2" t="n">
        <f aca="false">B197</f>
        <v>43539</v>
      </c>
      <c r="D197" s="3" t="n">
        <v>0.802083333333333</v>
      </c>
      <c r="E197" s="3" t="n">
        <v>0.885416666666667</v>
      </c>
      <c r="F197" s="4" t="n">
        <f aca="false">E197-D197</f>
        <v>0.0833333333333333</v>
      </c>
      <c r="M197" s="5" t="n">
        <v>2.25</v>
      </c>
      <c r="N197" s="14"/>
      <c r="O197" s="14"/>
      <c r="P197" s="15" t="s">
        <v>248</v>
      </c>
      <c r="Q197" s="14" t="n">
        <v>9</v>
      </c>
      <c r="R197" s="14" t="s">
        <v>57</v>
      </c>
      <c r="S197" s="14" t="n">
        <v>3</v>
      </c>
      <c r="T197" s="5" t="n">
        <f aca="false">T196+M197</f>
        <v>490.75</v>
      </c>
    </row>
    <row r="198" customFormat="false" ht="15" hidden="false" customHeight="false" outlineLevel="0" collapsed="false">
      <c r="A198" s="14" t="s">
        <v>31</v>
      </c>
      <c r="B198" s="1" t="n">
        <v>43542</v>
      </c>
      <c r="C198" s="2" t="n">
        <f aca="false">B198</f>
        <v>43542</v>
      </c>
      <c r="D198" s="3" t="n">
        <v>0.677083333333333</v>
      </c>
      <c r="E198" s="3" t="n">
        <v>0.739583333333333</v>
      </c>
      <c r="F198" s="4" t="n">
        <f aca="false">E198-D198</f>
        <v>0.0625</v>
      </c>
      <c r="M198" s="5" t="n">
        <v>1.5</v>
      </c>
      <c r="N198" s="14" t="s">
        <v>253</v>
      </c>
      <c r="O198" s="14"/>
      <c r="P198" s="15" t="s">
        <v>248</v>
      </c>
      <c r="Q198" s="14" t="n">
        <v>9</v>
      </c>
      <c r="R198" s="14" t="s">
        <v>57</v>
      </c>
      <c r="S198" s="14" t="n">
        <v>3</v>
      </c>
      <c r="T198" s="5" t="n">
        <f aca="false">T197+M198</f>
        <v>492.25</v>
      </c>
    </row>
    <row r="199" customFormat="false" ht="15" hidden="false" customHeight="false" outlineLevel="0" collapsed="false">
      <c r="A199" s="14" t="s">
        <v>65</v>
      </c>
      <c r="B199" s="1" t="n">
        <v>43543</v>
      </c>
      <c r="C199" s="2" t="n">
        <f aca="false">B199</f>
        <v>43543</v>
      </c>
      <c r="D199" s="3" t="n">
        <v>0.697916666666667</v>
      </c>
      <c r="E199" s="3" t="n">
        <v>0.739583333333333</v>
      </c>
      <c r="F199" s="4" t="n">
        <f aca="false">E199-D199</f>
        <v>0.0416666666666667</v>
      </c>
      <c r="M199" s="5" t="n">
        <v>1</v>
      </c>
      <c r="N199" s="14" t="s">
        <v>254</v>
      </c>
      <c r="O199" s="14"/>
      <c r="P199" s="15" t="s">
        <v>248</v>
      </c>
      <c r="Q199" s="14" t="n">
        <v>9</v>
      </c>
      <c r="R199" s="14" t="s">
        <v>57</v>
      </c>
      <c r="S199" s="14" t="n">
        <v>3</v>
      </c>
      <c r="T199" s="5" t="n">
        <f aca="false">T198+M199</f>
        <v>493.25</v>
      </c>
    </row>
    <row r="200" customFormat="false" ht="15" hidden="false" customHeight="false" outlineLevel="0" collapsed="false">
      <c r="A200" s="14" t="s">
        <v>53</v>
      </c>
      <c r="B200" s="1" t="n">
        <v>43544</v>
      </c>
      <c r="C200" s="2" t="n">
        <f aca="false">B200</f>
        <v>43544</v>
      </c>
      <c r="D200" s="3" t="n">
        <v>0.75</v>
      </c>
      <c r="E200" s="3" t="n">
        <v>0.822916666666667</v>
      </c>
      <c r="F200" s="4" t="n">
        <f aca="false">E200-D200</f>
        <v>0.0729166666666666</v>
      </c>
      <c r="M200" s="5" t="n">
        <v>2</v>
      </c>
      <c r="N200" s="14" t="s">
        <v>255</v>
      </c>
      <c r="O200" s="14"/>
      <c r="P200" s="15" t="s">
        <v>248</v>
      </c>
      <c r="Q200" s="14" t="n">
        <v>9</v>
      </c>
      <c r="R200" s="14" t="s">
        <v>57</v>
      </c>
      <c r="S200" s="14" t="n">
        <v>3</v>
      </c>
      <c r="T200" s="5" t="n">
        <f aca="false">T199+M200</f>
        <v>495.25</v>
      </c>
    </row>
    <row r="201" customFormat="false" ht="15" hidden="false" customHeight="false" outlineLevel="0" collapsed="false">
      <c r="A201" s="14" t="s">
        <v>14</v>
      </c>
      <c r="B201" s="1" t="n">
        <v>43545</v>
      </c>
      <c r="C201" s="2" t="n">
        <f aca="false">B201</f>
        <v>43545</v>
      </c>
      <c r="D201" s="3" t="n">
        <v>0.6875</v>
      </c>
      <c r="E201" s="3" t="n">
        <v>0.8125</v>
      </c>
      <c r="F201" s="4" t="n">
        <f aca="false">E201-D201</f>
        <v>0.125</v>
      </c>
      <c r="M201" s="5" t="n">
        <v>3</v>
      </c>
      <c r="N201" s="14"/>
      <c r="O201" s="14"/>
      <c r="P201" s="15" t="s">
        <v>248</v>
      </c>
      <c r="Q201" s="14" t="n">
        <v>9</v>
      </c>
      <c r="R201" s="14" t="str">
        <f aca="false">R200</f>
        <v>Dance 3</v>
      </c>
      <c r="S201" s="14" t="n">
        <v>3</v>
      </c>
      <c r="T201" s="5" t="n">
        <f aca="false">T200+M201</f>
        <v>498.25</v>
      </c>
    </row>
    <row r="202" customFormat="false" ht="15" hidden="false" customHeight="false" outlineLevel="0" collapsed="false">
      <c r="A202" s="14" t="s">
        <v>31</v>
      </c>
      <c r="B202" s="1" t="n">
        <v>43549</v>
      </c>
      <c r="C202" s="2" t="n">
        <f aca="false">B202</f>
        <v>43549</v>
      </c>
      <c r="D202" s="3" t="n">
        <v>0.71875</v>
      </c>
      <c r="E202" s="3" t="n">
        <v>0.739583333333333</v>
      </c>
      <c r="F202" s="4" t="n">
        <f aca="false">E202-D202</f>
        <v>0.0208333333333333</v>
      </c>
      <c r="M202" s="5" t="n">
        <v>0.5</v>
      </c>
      <c r="N202" s="14"/>
      <c r="O202" s="14"/>
      <c r="P202" s="15" t="s">
        <v>248</v>
      </c>
      <c r="Q202" s="14" t="n">
        <v>9</v>
      </c>
      <c r="R202" s="14" t="str">
        <f aca="false">R201</f>
        <v>Dance 3</v>
      </c>
      <c r="S202" s="14" t="n">
        <v>3</v>
      </c>
      <c r="T202" s="5" t="n">
        <f aca="false">T201+M202</f>
        <v>498.75</v>
      </c>
    </row>
    <row r="203" customFormat="false" ht="15" hidden="false" customHeight="false" outlineLevel="0" collapsed="false">
      <c r="A203" s="14" t="s">
        <v>65</v>
      </c>
      <c r="B203" s="1" t="n">
        <v>43550</v>
      </c>
      <c r="C203" s="2" t="n">
        <f aca="false">B203</f>
        <v>43550</v>
      </c>
      <c r="D203" s="3" t="n">
        <v>0.729166666666667</v>
      </c>
      <c r="E203" s="3" t="n">
        <v>0.739583333333333</v>
      </c>
      <c r="F203" s="4" t="n">
        <f aca="false">E203-D203</f>
        <v>0.0104166666666667</v>
      </c>
      <c r="M203" s="5" t="n">
        <v>0.25</v>
      </c>
      <c r="N203" s="14"/>
      <c r="O203" s="14"/>
      <c r="P203" s="15" t="s">
        <v>248</v>
      </c>
      <c r="Q203" s="14" t="n">
        <v>9</v>
      </c>
      <c r="R203" s="14" t="str">
        <f aca="false">R202</f>
        <v>Dance 3</v>
      </c>
      <c r="S203" s="14" t="n">
        <v>3</v>
      </c>
      <c r="T203" s="5" t="n">
        <f aca="false">T202+M203</f>
        <v>499</v>
      </c>
    </row>
    <row r="204" customFormat="false" ht="15" hidden="false" customHeight="false" outlineLevel="0" collapsed="false">
      <c r="A204" s="14" t="s">
        <v>14</v>
      </c>
      <c r="B204" s="1" t="n">
        <v>43552</v>
      </c>
      <c r="C204" s="2" t="n">
        <f aca="false">B204</f>
        <v>43552</v>
      </c>
      <c r="D204" s="3" t="n">
        <v>0.708333333333333</v>
      </c>
      <c r="E204" s="3" t="n">
        <v>0.739583333333333</v>
      </c>
      <c r="F204" s="4" t="n">
        <f aca="false">E204-D204</f>
        <v>0.03125</v>
      </c>
      <c r="M204" s="5" t="n">
        <v>0.75</v>
      </c>
      <c r="N204" s="14"/>
      <c r="O204" s="14"/>
      <c r="P204" s="15" t="s">
        <v>248</v>
      </c>
      <c r="Q204" s="14" t="n">
        <v>9</v>
      </c>
      <c r="R204" s="14" t="str">
        <f aca="false">R203</f>
        <v>Dance 3</v>
      </c>
      <c r="S204" s="14" t="n">
        <v>3</v>
      </c>
      <c r="T204" s="5" t="n">
        <f aca="false">T203+M204</f>
        <v>499.75</v>
      </c>
    </row>
    <row r="205" customFormat="false" ht="15" hidden="false" customHeight="false" outlineLevel="0" collapsed="false">
      <c r="A205" s="14" t="s">
        <v>22</v>
      </c>
      <c r="B205" s="1" t="n">
        <v>43553</v>
      </c>
      <c r="C205" s="2" t="n">
        <f aca="false">B205</f>
        <v>43553</v>
      </c>
      <c r="D205" s="3" t="n">
        <v>0.802083333333333</v>
      </c>
      <c r="E205" s="3" t="n">
        <v>0.958333333333333</v>
      </c>
      <c r="F205" s="4" t="n">
        <f aca="false">E205-D205</f>
        <v>0.15625</v>
      </c>
      <c r="M205" s="5" t="n">
        <v>3.75</v>
      </c>
      <c r="N205" s="14" t="s">
        <v>256</v>
      </c>
      <c r="O205" s="14"/>
      <c r="P205" s="15" t="s">
        <v>248</v>
      </c>
      <c r="Q205" s="14" t="n">
        <v>9</v>
      </c>
      <c r="R205" s="14" t="str">
        <f aca="false">R204</f>
        <v>Dance 3</v>
      </c>
      <c r="S205" s="14" t="n">
        <v>3</v>
      </c>
      <c r="T205" s="5" t="n">
        <f aca="false">T204+M205</f>
        <v>503.5</v>
      </c>
    </row>
    <row r="206" customFormat="false" ht="15" hidden="false" customHeight="false" outlineLevel="0" collapsed="false">
      <c r="A206" s="14" t="s">
        <v>23</v>
      </c>
      <c r="B206" s="1" t="n">
        <v>43554</v>
      </c>
      <c r="C206" s="2" t="n">
        <f aca="false">B206</f>
        <v>43554</v>
      </c>
      <c r="D206" s="3" t="n">
        <v>0.583333333333333</v>
      </c>
      <c r="E206" s="3" t="n">
        <v>0.729166666666667</v>
      </c>
      <c r="F206" s="4" t="n">
        <f aca="false">E206-D206</f>
        <v>0.145833333333333</v>
      </c>
      <c r="M206" s="5" t="n">
        <v>3.5</v>
      </c>
      <c r="N206" s="14"/>
      <c r="O206" s="14"/>
      <c r="P206" s="15" t="s">
        <v>248</v>
      </c>
      <c r="Q206" s="14" t="n">
        <v>9</v>
      </c>
      <c r="R206" s="14" t="str">
        <f aca="false">R205</f>
        <v>Dance 3</v>
      </c>
      <c r="S206" s="14" t="n">
        <v>3</v>
      </c>
      <c r="T206" s="5" t="n">
        <f aca="false">T205+M206</f>
        <v>507</v>
      </c>
    </row>
    <row r="207" customFormat="false" ht="15" hidden="false" customHeight="false" outlineLevel="0" collapsed="false">
      <c r="A207" s="14" t="s">
        <v>26</v>
      </c>
      <c r="B207" s="1" t="n">
        <v>43555</v>
      </c>
      <c r="C207" s="2" t="n">
        <f aca="false">B207</f>
        <v>43555</v>
      </c>
      <c r="D207" s="3" t="n">
        <v>0.385416666666667</v>
      </c>
      <c r="E207" s="3" t="n">
        <v>0.458333333333333</v>
      </c>
      <c r="F207" s="4" t="n">
        <f aca="false">E207-D207</f>
        <v>0.0729166666666666</v>
      </c>
      <c r="M207" s="5" t="n">
        <v>1.75</v>
      </c>
      <c r="N207" s="14"/>
      <c r="O207" s="14"/>
      <c r="P207" s="15" t="s">
        <v>248</v>
      </c>
      <c r="Q207" s="14" t="n">
        <v>9</v>
      </c>
      <c r="R207" s="14" t="str">
        <f aca="false">R206</f>
        <v>Dance 3</v>
      </c>
      <c r="S207" s="14" t="n">
        <v>3</v>
      </c>
      <c r="T207" s="5" t="n">
        <f aca="false">T206+M207</f>
        <v>508.75</v>
      </c>
    </row>
    <row r="208" customFormat="false" ht="15" hidden="false" customHeight="false" outlineLevel="0" collapsed="false">
      <c r="A208" s="14" t="s">
        <v>31</v>
      </c>
      <c r="B208" s="1" t="n">
        <v>43556</v>
      </c>
      <c r="C208" s="2" t="n">
        <f aca="false">B208</f>
        <v>43556</v>
      </c>
      <c r="D208" s="3" t="n">
        <v>0.677083333333333</v>
      </c>
      <c r="E208" s="3" t="n">
        <v>0.739583333333333</v>
      </c>
      <c r="F208" s="4" t="n">
        <f aca="false">E208-D208</f>
        <v>0.0625</v>
      </c>
      <c r="M208" s="5" t="n">
        <v>1.5</v>
      </c>
      <c r="N208" s="14"/>
      <c r="O208" s="14"/>
      <c r="P208" s="15" t="s">
        <v>248</v>
      </c>
      <c r="Q208" s="14" t="n">
        <v>9</v>
      </c>
      <c r="R208" s="14" t="str">
        <f aca="false">R207</f>
        <v>Dance 3</v>
      </c>
      <c r="S208" s="14" t="n">
        <v>3</v>
      </c>
      <c r="T208" s="5" t="n">
        <f aca="false">T207+M208</f>
        <v>510.25</v>
      </c>
    </row>
    <row r="209" customFormat="false" ht="15" hidden="false" customHeight="false" outlineLevel="0" collapsed="false">
      <c r="A209" s="14" t="s">
        <v>65</v>
      </c>
      <c r="B209" s="1" t="n">
        <v>43557</v>
      </c>
      <c r="C209" s="2" t="n">
        <f aca="false">B209</f>
        <v>43557</v>
      </c>
      <c r="D209" s="3" t="n">
        <v>0.708333333333333</v>
      </c>
      <c r="E209" s="3" t="n">
        <v>0.739583333333333</v>
      </c>
      <c r="F209" s="4" t="n">
        <f aca="false">E209-D209</f>
        <v>0.03125</v>
      </c>
      <c r="M209" s="5" t="n">
        <v>0.75</v>
      </c>
      <c r="N209" s="14"/>
      <c r="O209" s="14"/>
      <c r="P209" s="15" t="s">
        <v>248</v>
      </c>
      <c r="Q209" s="14" t="n">
        <v>9</v>
      </c>
      <c r="R209" s="14" t="str">
        <f aca="false">R208</f>
        <v>Dance 3</v>
      </c>
      <c r="S209" s="14" t="n">
        <v>3</v>
      </c>
      <c r="T209" s="5" t="n">
        <f aca="false">T208+M209</f>
        <v>511</v>
      </c>
    </row>
    <row r="210" customFormat="false" ht="15" hidden="false" customHeight="false" outlineLevel="0" collapsed="false">
      <c r="A210" s="14" t="s">
        <v>53</v>
      </c>
      <c r="B210" s="1" t="n">
        <v>43558</v>
      </c>
      <c r="C210" s="2" t="n">
        <f aca="false">B210</f>
        <v>43558</v>
      </c>
      <c r="D210" s="3" t="n">
        <v>0.708333333333333</v>
      </c>
      <c r="E210" s="3" t="n">
        <v>0.822916666666667</v>
      </c>
      <c r="F210" s="4" t="n">
        <f aca="false">E210-D210</f>
        <v>0.114583333333333</v>
      </c>
      <c r="M210" s="5" t="n">
        <v>2.75</v>
      </c>
      <c r="N210" s="14" t="s">
        <v>257</v>
      </c>
      <c r="O210" s="14" t="s">
        <v>258</v>
      </c>
      <c r="P210" s="15" t="s">
        <v>248</v>
      </c>
      <c r="Q210" s="14" t="n">
        <v>9</v>
      </c>
      <c r="R210" s="14" t="str">
        <f aca="false">R209</f>
        <v>Dance 3</v>
      </c>
      <c r="S210" s="14" t="n">
        <v>3</v>
      </c>
      <c r="T210" s="5" t="n">
        <f aca="false">T209+M210</f>
        <v>513.75</v>
      </c>
    </row>
    <row r="211" customFormat="false" ht="15" hidden="false" customHeight="false" outlineLevel="0" collapsed="false">
      <c r="A211" s="14" t="s">
        <v>14</v>
      </c>
      <c r="B211" s="1" t="n">
        <v>43559</v>
      </c>
      <c r="C211" s="2" t="n">
        <f aca="false">B211</f>
        <v>43559</v>
      </c>
      <c r="D211" s="3" t="n">
        <v>0.708333333333333</v>
      </c>
      <c r="E211" s="3" t="n">
        <v>0.739583333333333</v>
      </c>
      <c r="F211" s="4" t="n">
        <f aca="false">E211-D211</f>
        <v>0.03125</v>
      </c>
      <c r="G211" s="3" t="n">
        <v>0.833333333333333</v>
      </c>
      <c r="H211" s="3" t="n">
        <v>0.895833333333333</v>
      </c>
      <c r="I211" s="4" t="n">
        <f aca="false">H211-G211</f>
        <v>0.0625</v>
      </c>
      <c r="M211" s="5" t="n">
        <v>2.25</v>
      </c>
      <c r="N211" s="14" t="s">
        <v>259</v>
      </c>
      <c r="O211" s="14" t="s">
        <v>128</v>
      </c>
      <c r="P211" s="15" t="s">
        <v>248</v>
      </c>
      <c r="Q211" s="14" t="n">
        <v>9</v>
      </c>
      <c r="R211" s="14" t="str">
        <f aca="false">R210</f>
        <v>Dance 3</v>
      </c>
      <c r="S211" s="14" t="n">
        <v>3</v>
      </c>
      <c r="T211" s="5" t="n">
        <f aca="false">T210+M211</f>
        <v>516</v>
      </c>
    </row>
    <row r="212" customFormat="false" ht="15" hidden="false" customHeight="false" outlineLevel="0" collapsed="false">
      <c r="A212" s="14" t="s">
        <v>22</v>
      </c>
      <c r="B212" s="1" t="n">
        <v>43560</v>
      </c>
      <c r="C212" s="2" t="n">
        <f aca="false">B212</f>
        <v>43560</v>
      </c>
      <c r="D212" s="3" t="n">
        <v>0.322916666666667</v>
      </c>
      <c r="E212" s="3" t="n">
        <v>0.354166666666667</v>
      </c>
      <c r="F212" s="4" t="n">
        <f aca="false">E212-D212</f>
        <v>0.03125</v>
      </c>
      <c r="M212" s="5" t="n">
        <v>0.75</v>
      </c>
      <c r="N212" s="14" t="s">
        <v>260</v>
      </c>
      <c r="O212" s="14" t="s">
        <v>261</v>
      </c>
      <c r="P212" s="15" t="s">
        <v>248</v>
      </c>
      <c r="Q212" s="14" t="n">
        <v>9</v>
      </c>
      <c r="R212" s="14" t="str">
        <f aca="false">R211</f>
        <v>Dance 3</v>
      </c>
      <c r="S212" s="14" t="n">
        <v>3</v>
      </c>
      <c r="T212" s="5" t="n">
        <f aca="false">T211+M212</f>
        <v>516.75</v>
      </c>
    </row>
    <row r="213" customFormat="false" ht="15" hidden="false" customHeight="false" outlineLevel="0" collapsed="false">
      <c r="A213" s="14" t="s">
        <v>26</v>
      </c>
      <c r="B213" s="1" t="n">
        <v>43562</v>
      </c>
      <c r="C213" s="2" t="n">
        <f aca="false">B213</f>
        <v>43562</v>
      </c>
      <c r="D213" s="3" t="n">
        <v>0.541666666666667</v>
      </c>
      <c r="E213" s="3" t="n">
        <v>0.6875</v>
      </c>
      <c r="F213" s="4" t="n">
        <f aca="false">E213-D213</f>
        <v>0.145833333333333</v>
      </c>
      <c r="M213" s="5" t="n">
        <v>3.5</v>
      </c>
      <c r="N213" s="14"/>
      <c r="O213" s="14"/>
      <c r="P213" s="15" t="s">
        <v>248</v>
      </c>
      <c r="Q213" s="14" t="n">
        <v>9</v>
      </c>
      <c r="R213" s="14" t="str">
        <f aca="false">R212</f>
        <v>Dance 3</v>
      </c>
      <c r="S213" s="14" t="n">
        <v>3</v>
      </c>
      <c r="T213" s="5" t="n">
        <f aca="false">T212+M213</f>
        <v>520.25</v>
      </c>
    </row>
    <row r="214" customFormat="false" ht="15" hidden="false" customHeight="false" outlineLevel="0" collapsed="false">
      <c r="A214" s="14" t="s">
        <v>65</v>
      </c>
      <c r="B214" s="1" t="n">
        <v>43564</v>
      </c>
      <c r="C214" s="2" t="n">
        <f aca="false">B214</f>
        <v>43564</v>
      </c>
      <c r="D214" s="3" t="n">
        <v>0.6875</v>
      </c>
      <c r="E214" s="3" t="n">
        <v>0.739583333333333</v>
      </c>
      <c r="F214" s="4" t="n">
        <f aca="false">E214-D214</f>
        <v>0.0520833333333334</v>
      </c>
      <c r="M214" s="5" t="n">
        <v>1.25</v>
      </c>
      <c r="N214" s="14"/>
      <c r="O214" s="14"/>
      <c r="P214" s="15" t="s">
        <v>248</v>
      </c>
      <c r="Q214" s="14" t="n">
        <v>9</v>
      </c>
      <c r="R214" s="14" t="str">
        <f aca="false">R213</f>
        <v>Dance 3</v>
      </c>
      <c r="S214" s="14" t="n">
        <v>3</v>
      </c>
      <c r="T214" s="5" t="n">
        <f aca="false">T213+M214</f>
        <v>521.5</v>
      </c>
    </row>
    <row r="215" customFormat="false" ht="15" hidden="false" customHeight="false" outlineLevel="0" collapsed="false">
      <c r="A215" s="14" t="s">
        <v>53</v>
      </c>
      <c r="B215" s="1" t="n">
        <v>43565</v>
      </c>
      <c r="C215" s="2" t="n">
        <f aca="false">B215</f>
        <v>43565</v>
      </c>
      <c r="D215" s="3" t="n">
        <v>0.6875</v>
      </c>
      <c r="E215" s="3" t="n">
        <v>0.822916666666667</v>
      </c>
      <c r="F215" s="4" t="n">
        <f aca="false">E215-D215</f>
        <v>0.135416666666667</v>
      </c>
      <c r="M215" s="5" t="n">
        <v>3.25</v>
      </c>
      <c r="N215" s="14"/>
      <c r="O215" s="14"/>
      <c r="P215" s="15" t="s">
        <v>248</v>
      </c>
      <c r="Q215" s="14" t="n">
        <v>9</v>
      </c>
      <c r="R215" s="14" t="str">
        <f aca="false">R214</f>
        <v>Dance 3</v>
      </c>
      <c r="S215" s="14" t="n">
        <v>3</v>
      </c>
      <c r="T215" s="5" t="n">
        <f aca="false">T214+M215</f>
        <v>524.75</v>
      </c>
    </row>
    <row r="216" customFormat="false" ht="15" hidden="false" customHeight="false" outlineLevel="0" collapsed="false">
      <c r="A216" s="14" t="s">
        <v>14</v>
      </c>
      <c r="B216" s="1" t="n">
        <v>43566</v>
      </c>
      <c r="C216" s="2" t="n">
        <f aca="false">B216</f>
        <v>43566</v>
      </c>
      <c r="D216" s="3" t="n">
        <v>0.6875</v>
      </c>
      <c r="E216" s="3" t="n">
        <v>0.739583333333333</v>
      </c>
      <c r="F216" s="4" t="n">
        <f aca="false">E216-D216</f>
        <v>0.0520833333333334</v>
      </c>
      <c r="G216" s="3" t="n">
        <v>0.8125</v>
      </c>
      <c r="H216" s="3" t="n">
        <v>0.916666666666667</v>
      </c>
      <c r="I216" s="4" t="n">
        <f aca="false">H216-G216</f>
        <v>0.104166666666667</v>
      </c>
      <c r="M216" s="5" t="n">
        <v>3.75</v>
      </c>
      <c r="N216" s="14"/>
      <c r="O216" s="14"/>
      <c r="P216" s="15" t="s">
        <v>248</v>
      </c>
      <c r="Q216" s="14" t="n">
        <v>9</v>
      </c>
      <c r="R216" s="14" t="str">
        <f aca="false">R215</f>
        <v>Dance 3</v>
      </c>
      <c r="S216" s="14" t="n">
        <v>3</v>
      </c>
      <c r="T216" s="5" t="n">
        <f aca="false">T215+M216</f>
        <v>528.5</v>
      </c>
    </row>
    <row r="217" customFormat="false" ht="15" hidden="false" customHeight="false" outlineLevel="0" collapsed="false">
      <c r="A217" s="14" t="s">
        <v>22</v>
      </c>
      <c r="B217" s="1" t="n">
        <v>43567</v>
      </c>
      <c r="C217" s="2" t="n">
        <f aca="false">B217</f>
        <v>43567</v>
      </c>
      <c r="D217" s="3" t="n">
        <v>0.802083333333333</v>
      </c>
      <c r="E217" s="3" t="n">
        <v>0.885416666666667</v>
      </c>
      <c r="F217" s="4" t="n">
        <f aca="false">E217-D217</f>
        <v>0.0833333333333333</v>
      </c>
      <c r="M217" s="5" t="n">
        <v>2</v>
      </c>
      <c r="N217" s="14"/>
      <c r="O217" s="14"/>
      <c r="P217" s="15" t="s">
        <v>248</v>
      </c>
      <c r="Q217" s="14" t="n">
        <v>9</v>
      </c>
      <c r="R217" s="14" t="str">
        <f aca="false">R216</f>
        <v>Dance 3</v>
      </c>
      <c r="S217" s="14" t="n">
        <v>3</v>
      </c>
      <c r="T217" s="5" t="n">
        <f aca="false">T216+M217</f>
        <v>530.5</v>
      </c>
    </row>
    <row r="218" customFormat="false" ht="15" hidden="false" customHeight="false" outlineLevel="0" collapsed="false">
      <c r="A218" s="14" t="s">
        <v>65</v>
      </c>
      <c r="B218" s="1" t="n">
        <v>43571</v>
      </c>
      <c r="C218" s="2" t="n">
        <f aca="false">B218</f>
        <v>43571</v>
      </c>
      <c r="D218" s="3" t="n">
        <v>0.645833333333333</v>
      </c>
      <c r="E218" s="3" t="n">
        <v>0.739583333333333</v>
      </c>
      <c r="F218" s="4" t="n">
        <f aca="false">E218-D218</f>
        <v>0.09375</v>
      </c>
      <c r="M218" s="5" t="n">
        <v>2.25</v>
      </c>
      <c r="N218" s="14"/>
      <c r="O218" s="14"/>
      <c r="P218" s="15" t="s">
        <v>248</v>
      </c>
      <c r="Q218" s="14" t="n">
        <v>9</v>
      </c>
      <c r="R218" s="14" t="str">
        <f aca="false">R217</f>
        <v>Dance 3</v>
      </c>
      <c r="S218" s="14" t="n">
        <v>3</v>
      </c>
      <c r="T218" s="5" t="n">
        <f aca="false">T217+M218</f>
        <v>532.75</v>
      </c>
    </row>
    <row r="219" customFormat="false" ht="15" hidden="false" customHeight="false" outlineLevel="0" collapsed="false">
      <c r="A219" s="14" t="s">
        <v>53</v>
      </c>
      <c r="B219" s="1" t="n">
        <v>43572</v>
      </c>
      <c r="C219" s="2" t="n">
        <f aca="false">B219</f>
        <v>43572</v>
      </c>
      <c r="D219" s="3" t="n">
        <v>0.666666666666667</v>
      </c>
      <c r="E219" s="3" t="n">
        <v>0.822916666666667</v>
      </c>
      <c r="F219" s="4" t="n">
        <f aca="false">E219-D219</f>
        <v>0.15625</v>
      </c>
      <c r="M219" s="5" t="n">
        <v>3.75</v>
      </c>
      <c r="N219" s="14" t="s">
        <v>262</v>
      </c>
      <c r="O219" s="14" t="s">
        <v>258</v>
      </c>
      <c r="P219" s="15" t="s">
        <v>248</v>
      </c>
      <c r="Q219" s="14" t="n">
        <v>9</v>
      </c>
      <c r="R219" s="14" t="str">
        <f aca="false">R218</f>
        <v>Dance 3</v>
      </c>
      <c r="S219" s="14" t="n">
        <v>3</v>
      </c>
      <c r="T219" s="5" t="n">
        <f aca="false">T218+M219</f>
        <v>536.5</v>
      </c>
    </row>
    <row r="220" customFormat="false" ht="15" hidden="false" customHeight="false" outlineLevel="0" collapsed="false">
      <c r="A220" s="14" t="s">
        <v>14</v>
      </c>
      <c r="B220" s="1" t="n">
        <v>43573</v>
      </c>
      <c r="C220" s="2" t="n">
        <f aca="false">B220</f>
        <v>43573</v>
      </c>
      <c r="D220" s="3" t="n">
        <v>0.822916666666667</v>
      </c>
      <c r="E220" s="3" t="n">
        <v>0.895833333333333</v>
      </c>
      <c r="F220" s="4" t="n">
        <f aca="false">E220-D220</f>
        <v>0.0729166666666667</v>
      </c>
      <c r="M220" s="5" t="n">
        <v>1.75</v>
      </c>
      <c r="N220" s="14"/>
      <c r="O220" s="14"/>
      <c r="P220" s="15" t="s">
        <v>248</v>
      </c>
      <c r="Q220" s="14" t="n">
        <v>9</v>
      </c>
      <c r="R220" s="14" t="str">
        <f aca="false">R219</f>
        <v>Dance 3</v>
      </c>
      <c r="S220" s="14" t="n">
        <v>3</v>
      </c>
      <c r="T220" s="5" t="n">
        <f aca="false">T219+M220</f>
        <v>538.25</v>
      </c>
    </row>
    <row r="221" customFormat="false" ht="15" hidden="false" customHeight="false" outlineLevel="0" collapsed="false">
      <c r="A221" s="14" t="s">
        <v>22</v>
      </c>
      <c r="B221" s="1" t="n">
        <v>43574</v>
      </c>
      <c r="C221" s="2" t="n">
        <f aca="false">B221</f>
        <v>43574</v>
      </c>
      <c r="D221" s="3" t="n">
        <v>0.333333333333333</v>
      </c>
      <c r="E221" s="3" t="n">
        <v>0.375</v>
      </c>
      <c r="F221" s="4" t="n">
        <f aca="false">E221-D221</f>
        <v>0.0416666666666667</v>
      </c>
      <c r="M221" s="5" t="n">
        <v>1</v>
      </c>
      <c r="N221" s="14"/>
      <c r="O221" s="14"/>
      <c r="P221" s="15" t="s">
        <v>248</v>
      </c>
      <c r="Q221" s="14" t="n">
        <v>9</v>
      </c>
      <c r="R221" s="14" t="str">
        <f aca="false">R220</f>
        <v>Dance 3</v>
      </c>
      <c r="S221" s="14" t="n">
        <v>3</v>
      </c>
      <c r="T221" s="5" t="n">
        <f aca="false">T220+M221</f>
        <v>539.25</v>
      </c>
    </row>
    <row r="222" customFormat="false" ht="15" hidden="false" customHeight="false" outlineLevel="0" collapsed="false">
      <c r="A222" s="14" t="s">
        <v>23</v>
      </c>
      <c r="B222" s="1" t="n">
        <v>43575</v>
      </c>
      <c r="C222" s="2" t="n">
        <f aca="false">B222</f>
        <v>43575</v>
      </c>
      <c r="D222" s="3" t="n">
        <v>0.46875</v>
      </c>
      <c r="E222" s="3" t="n">
        <v>0.479166666666667</v>
      </c>
      <c r="F222" s="4" t="n">
        <f aca="false">E222-D222</f>
        <v>0.0104166666666666</v>
      </c>
      <c r="G222" s="3" t="n">
        <v>0.5625</v>
      </c>
      <c r="H222" s="3" t="n">
        <v>0.6875</v>
      </c>
      <c r="I222" s="4" t="n">
        <f aca="false">H222-G222</f>
        <v>0.125</v>
      </c>
      <c r="M222" s="5" t="n">
        <v>3.25</v>
      </c>
      <c r="N222" s="14"/>
      <c r="O222" s="14"/>
      <c r="P222" s="15" t="s">
        <v>248</v>
      </c>
      <c r="Q222" s="14" t="n">
        <v>9</v>
      </c>
      <c r="R222" s="14" t="str">
        <f aca="false">R221</f>
        <v>Dance 3</v>
      </c>
      <c r="S222" s="14" t="n">
        <v>3</v>
      </c>
      <c r="T222" s="5" t="n">
        <f aca="false">T221+M222</f>
        <v>542.5</v>
      </c>
    </row>
    <row r="223" customFormat="false" ht="15" hidden="false" customHeight="false" outlineLevel="0" collapsed="false">
      <c r="A223" s="14" t="s">
        <v>26</v>
      </c>
      <c r="B223" s="1" t="n">
        <v>43576</v>
      </c>
      <c r="C223" s="2" t="n">
        <f aca="false">B223</f>
        <v>43576</v>
      </c>
      <c r="D223" s="3" t="n">
        <v>0.572916666666667</v>
      </c>
      <c r="E223" s="3" t="n">
        <v>0.6875</v>
      </c>
      <c r="F223" s="4" t="n">
        <f aca="false">E223-D223</f>
        <v>0.114583333333333</v>
      </c>
      <c r="M223" s="5" t="n">
        <v>2.75</v>
      </c>
      <c r="N223" s="14"/>
      <c r="O223" s="14"/>
      <c r="P223" s="15" t="s">
        <v>248</v>
      </c>
      <c r="Q223" s="14" t="n">
        <v>9</v>
      </c>
      <c r="R223" s="14" t="str">
        <f aca="false">R222</f>
        <v>Dance 3</v>
      </c>
      <c r="S223" s="14" t="n">
        <v>3</v>
      </c>
      <c r="T223" s="5" t="n">
        <f aca="false">T222+M223</f>
        <v>545.25</v>
      </c>
    </row>
    <row r="224" customFormat="false" ht="15" hidden="false" customHeight="false" outlineLevel="0" collapsed="false">
      <c r="A224" s="14" t="s">
        <v>31</v>
      </c>
      <c r="B224" s="1" t="n">
        <v>43577</v>
      </c>
      <c r="C224" s="2" t="n">
        <f aca="false">B224</f>
        <v>43577</v>
      </c>
      <c r="D224" s="3" t="n">
        <v>0.708333333333333</v>
      </c>
      <c r="E224" s="3" t="n">
        <v>0.739583333333333</v>
      </c>
      <c r="F224" s="4" t="n">
        <f aca="false">E224-D224</f>
        <v>0.03125</v>
      </c>
      <c r="M224" s="5" t="n">
        <v>0.75</v>
      </c>
      <c r="N224" s="14"/>
      <c r="O224" s="14"/>
      <c r="P224" s="15" t="s">
        <v>248</v>
      </c>
      <c r="Q224" s="14" t="n">
        <v>9</v>
      </c>
      <c r="R224" s="14" t="str">
        <f aca="false">R223</f>
        <v>Dance 3</v>
      </c>
      <c r="S224" s="14" t="n">
        <v>3</v>
      </c>
      <c r="T224" s="5" t="n">
        <f aca="false">T223+M224</f>
        <v>546</v>
      </c>
    </row>
    <row r="225" customFormat="false" ht="15" hidden="false" customHeight="false" outlineLevel="0" collapsed="false">
      <c r="A225" s="14" t="s">
        <v>65</v>
      </c>
      <c r="B225" s="1" t="n">
        <v>43578</v>
      </c>
      <c r="C225" s="2" t="n">
        <f aca="false">B225</f>
        <v>43578</v>
      </c>
      <c r="D225" s="3" t="n">
        <v>0.677083333333333</v>
      </c>
      <c r="E225" s="3" t="n">
        <v>0.739583333333333</v>
      </c>
      <c r="F225" s="4" t="n">
        <f aca="false">E225-D225</f>
        <v>0.0625</v>
      </c>
      <c r="M225" s="5" t="n">
        <v>1.5</v>
      </c>
      <c r="N225" s="14"/>
      <c r="O225" s="14"/>
      <c r="P225" s="15" t="s">
        <v>248</v>
      </c>
      <c r="Q225" s="14" t="n">
        <v>9</v>
      </c>
      <c r="R225" s="14" t="str">
        <f aca="false">R224</f>
        <v>Dance 3</v>
      </c>
      <c r="S225" s="14" t="n">
        <v>3</v>
      </c>
      <c r="T225" s="5" t="n">
        <f aca="false">T224+M225</f>
        <v>547.5</v>
      </c>
    </row>
    <row r="226" customFormat="false" ht="15" hidden="false" customHeight="false" outlineLevel="0" collapsed="false">
      <c r="A226" s="14" t="s">
        <v>14</v>
      </c>
      <c r="B226" s="1" t="n">
        <v>43580</v>
      </c>
      <c r="C226" s="2" t="n">
        <f aca="false">B226</f>
        <v>43580</v>
      </c>
      <c r="D226" s="3" t="n">
        <v>0.708333333333333</v>
      </c>
      <c r="E226" s="3" t="n">
        <v>0.875</v>
      </c>
      <c r="F226" s="4" t="n">
        <f aca="false">E226-D226</f>
        <v>0.166666666666667</v>
      </c>
      <c r="M226" s="5" t="n">
        <v>4</v>
      </c>
      <c r="N226" s="14"/>
      <c r="O226" s="14"/>
      <c r="P226" s="15" t="s">
        <v>248</v>
      </c>
      <c r="Q226" s="14" t="n">
        <v>9</v>
      </c>
      <c r="R226" s="14" t="str">
        <f aca="false">R225</f>
        <v>Dance 3</v>
      </c>
      <c r="S226" s="14" t="n">
        <v>3</v>
      </c>
      <c r="T226" s="5" t="n">
        <f aca="false">T225+M226</f>
        <v>551.5</v>
      </c>
    </row>
    <row r="227" customFormat="false" ht="15" hidden="false" customHeight="false" outlineLevel="0" collapsed="false">
      <c r="A227" s="14" t="s">
        <v>22</v>
      </c>
      <c r="B227" s="1" t="n">
        <v>43581</v>
      </c>
      <c r="C227" s="2" t="n">
        <f aca="false">B227</f>
        <v>43581</v>
      </c>
      <c r="D227" s="3" t="n">
        <v>0.8125</v>
      </c>
      <c r="E227" s="3" t="n">
        <v>0.885416666666667</v>
      </c>
      <c r="F227" s="4" t="n">
        <f aca="false">E227-D227</f>
        <v>0.0729166666666666</v>
      </c>
      <c r="M227" s="5" t="n">
        <v>1.75</v>
      </c>
      <c r="N227" s="14"/>
      <c r="O227" s="14"/>
      <c r="P227" s="15" t="s">
        <v>248</v>
      </c>
      <c r="Q227" s="14" t="n">
        <v>9</v>
      </c>
      <c r="R227" s="14" t="str">
        <f aca="false">R226</f>
        <v>Dance 3</v>
      </c>
      <c r="S227" s="14" t="n">
        <v>3</v>
      </c>
      <c r="T227" s="5" t="n">
        <f aca="false">T226+M227</f>
        <v>553.25</v>
      </c>
    </row>
    <row r="228" customFormat="false" ht="15" hidden="false" customHeight="false" outlineLevel="0" collapsed="false">
      <c r="A228" s="14" t="s">
        <v>23</v>
      </c>
      <c r="B228" s="1" t="n">
        <v>43582</v>
      </c>
      <c r="C228" s="2" t="n">
        <f aca="false">B228</f>
        <v>43582</v>
      </c>
      <c r="D228" s="3" t="n">
        <v>0.5625</v>
      </c>
      <c r="E228" s="3" t="n">
        <v>0.708333333333333</v>
      </c>
      <c r="F228" s="4" t="n">
        <f aca="false">E228-D228</f>
        <v>0.145833333333333</v>
      </c>
      <c r="M228" s="5" t="n">
        <v>3.5</v>
      </c>
      <c r="N228" s="14"/>
      <c r="O228" s="14"/>
      <c r="P228" s="15" t="s">
        <v>248</v>
      </c>
      <c r="Q228" s="14" t="n">
        <v>9</v>
      </c>
      <c r="R228" s="14" t="str">
        <f aca="false">R227</f>
        <v>Dance 3</v>
      </c>
      <c r="S228" s="14" t="n">
        <v>3</v>
      </c>
      <c r="T228" s="5" t="n">
        <f aca="false">T227+M228</f>
        <v>556.75</v>
      </c>
    </row>
    <row r="229" customFormat="false" ht="15" hidden="false" customHeight="false" outlineLevel="0" collapsed="false">
      <c r="A229" s="14" t="s">
        <v>31</v>
      </c>
      <c r="B229" s="1" t="n">
        <v>43584</v>
      </c>
      <c r="C229" s="2" t="n">
        <f aca="false">B229</f>
        <v>43584</v>
      </c>
      <c r="D229" s="3" t="n">
        <v>0.65625</v>
      </c>
      <c r="E229" s="3" t="n">
        <v>0.739583333333333</v>
      </c>
      <c r="F229" s="4" t="n">
        <f aca="false">E229-D229</f>
        <v>0.0833333333333334</v>
      </c>
      <c r="M229" s="5" t="n">
        <v>2</v>
      </c>
      <c r="N229" s="14"/>
      <c r="O229" s="14"/>
      <c r="P229" s="15" t="s">
        <v>248</v>
      </c>
      <c r="Q229" s="14" t="n">
        <v>9</v>
      </c>
      <c r="R229" s="14" t="str">
        <f aca="false">R228</f>
        <v>Dance 3</v>
      </c>
      <c r="S229" s="14" t="n">
        <v>3</v>
      </c>
      <c r="T229" s="5" t="n">
        <f aca="false">T228+M229</f>
        <v>558.75</v>
      </c>
    </row>
    <row r="230" customFormat="false" ht="15" hidden="false" customHeight="false" outlineLevel="0" collapsed="false">
      <c r="A230" s="14" t="s">
        <v>65</v>
      </c>
      <c r="B230" s="1" t="n">
        <v>43585</v>
      </c>
      <c r="C230" s="2" t="n">
        <f aca="false">B230</f>
        <v>43585</v>
      </c>
      <c r="D230" s="3" t="n">
        <v>0.666666666666667</v>
      </c>
      <c r="E230" s="3" t="n">
        <v>0.739583333333333</v>
      </c>
      <c r="F230" s="4" t="n">
        <f aca="false">E230-D230</f>
        <v>0.0729166666666667</v>
      </c>
      <c r="M230" s="5" t="n">
        <v>1.75</v>
      </c>
      <c r="N230" s="14"/>
      <c r="O230" s="14"/>
      <c r="P230" s="15" t="s">
        <v>248</v>
      </c>
      <c r="Q230" s="14" t="n">
        <v>9</v>
      </c>
      <c r="R230" s="14" t="str">
        <f aca="false">R229</f>
        <v>Dance 3</v>
      </c>
      <c r="S230" s="14" t="n">
        <v>3</v>
      </c>
      <c r="T230" s="5" t="n">
        <f aca="false">T229+M230</f>
        <v>560.5</v>
      </c>
    </row>
    <row r="231" customFormat="false" ht="15" hidden="false" customHeight="false" outlineLevel="0" collapsed="false">
      <c r="A231" s="14" t="s">
        <v>53</v>
      </c>
      <c r="B231" s="1" t="n">
        <v>43586</v>
      </c>
      <c r="C231" s="2" t="n">
        <f aca="false">B231</f>
        <v>43586</v>
      </c>
      <c r="D231" s="3" t="n">
        <v>0.708333333333333</v>
      </c>
      <c r="E231" s="3" t="n">
        <v>0.729166666666667</v>
      </c>
      <c r="F231" s="4" t="n">
        <f aca="false">E231-D231</f>
        <v>0.0208333333333333</v>
      </c>
      <c r="M231" s="5" t="n">
        <v>0.5</v>
      </c>
      <c r="N231" s="14" t="s">
        <v>263</v>
      </c>
      <c r="P231" s="15" t="s">
        <v>248</v>
      </c>
      <c r="Q231" s="14" t="n">
        <v>9</v>
      </c>
      <c r="R231" s="14" t="str">
        <f aca="false">R230</f>
        <v>Dance 3</v>
      </c>
      <c r="S231" s="14" t="n">
        <v>3</v>
      </c>
      <c r="T231" s="5" t="n">
        <f aca="false">T230+M231</f>
        <v>561</v>
      </c>
    </row>
    <row r="232" customFormat="false" ht="15" hidden="false" customHeight="false" outlineLevel="0" collapsed="false">
      <c r="A232" s="14" t="s">
        <v>14</v>
      </c>
      <c r="B232" s="1" t="n">
        <v>43587</v>
      </c>
      <c r="C232" s="2" t="n">
        <f aca="false">B232</f>
        <v>43587</v>
      </c>
      <c r="D232" s="3" t="n">
        <v>0.354166666666667</v>
      </c>
      <c r="E232" s="3" t="n">
        <v>0.395833333333333</v>
      </c>
      <c r="F232" s="4" t="n">
        <f aca="false">E232-D232</f>
        <v>0.0416666666666666</v>
      </c>
      <c r="M232" s="5" t="n">
        <v>1</v>
      </c>
      <c r="N232" s="14" t="s">
        <v>264</v>
      </c>
      <c r="O232" s="5"/>
      <c r="P232" s="15" t="s">
        <v>248</v>
      </c>
      <c r="Q232" s="14" t="n">
        <v>9</v>
      </c>
      <c r="R232" s="14" t="str">
        <f aca="false">R231</f>
        <v>Dance 3</v>
      </c>
      <c r="S232" s="14" t="n">
        <v>3</v>
      </c>
      <c r="T232" s="5" t="n">
        <f aca="false">T231+M232</f>
        <v>562</v>
      </c>
    </row>
    <row r="233" customFormat="false" ht="15" hidden="false" customHeight="false" outlineLevel="0" collapsed="false">
      <c r="A233" s="14" t="s">
        <v>22</v>
      </c>
      <c r="B233" s="1" t="n">
        <v>43588</v>
      </c>
      <c r="C233" s="2" t="n">
        <f aca="false">B233</f>
        <v>43588</v>
      </c>
      <c r="D233" s="3" t="s">
        <v>265</v>
      </c>
      <c r="E233" s="3" t="s">
        <v>265</v>
      </c>
      <c r="F233" s="4" t="s">
        <v>265</v>
      </c>
      <c r="N233" s="14" t="s">
        <v>266</v>
      </c>
      <c r="P233" s="15" t="s">
        <v>248</v>
      </c>
      <c r="Q233" s="14" t="n">
        <v>9</v>
      </c>
      <c r="R233" s="14" t="str">
        <f aca="false">R232</f>
        <v>Dance 3</v>
      </c>
      <c r="S233" s="14" t="n">
        <v>3</v>
      </c>
      <c r="T233" s="5" t="n">
        <f aca="false">T232+M233</f>
        <v>562</v>
      </c>
    </row>
    <row r="234" customFormat="false" ht="15" hidden="false" customHeight="false" outlineLevel="0" collapsed="false">
      <c r="A234" s="14" t="s">
        <v>23</v>
      </c>
      <c r="B234" s="1" t="n">
        <v>43589</v>
      </c>
      <c r="C234" s="2" t="n">
        <f aca="false">B234</f>
        <v>43589</v>
      </c>
      <c r="D234" s="3" t="s">
        <v>265</v>
      </c>
      <c r="E234" s="3" t="s">
        <v>265</v>
      </c>
      <c r="F234" s="4" t="s">
        <v>265</v>
      </c>
      <c r="N234" s="14" t="s">
        <v>267</v>
      </c>
      <c r="O234" s="5"/>
      <c r="P234" s="15" t="s">
        <v>248</v>
      </c>
      <c r="Q234" s="14" t="n">
        <v>9</v>
      </c>
      <c r="R234" s="14" t="str">
        <f aca="false">R233</f>
        <v>Dance 3</v>
      </c>
      <c r="S234" s="14" t="n">
        <v>3</v>
      </c>
      <c r="T234" s="5" t="n">
        <f aca="false">T233+M234</f>
        <v>562</v>
      </c>
    </row>
    <row r="235" customFormat="false" ht="15" hidden="false" customHeight="false" outlineLevel="0" collapsed="false">
      <c r="A235" s="14" t="s">
        <v>26</v>
      </c>
      <c r="B235" s="1" t="n">
        <v>43590</v>
      </c>
      <c r="C235" s="2" t="n">
        <f aca="false">B235</f>
        <v>43590</v>
      </c>
      <c r="D235" s="3" t="s">
        <v>265</v>
      </c>
      <c r="E235" s="3" t="s">
        <v>265</v>
      </c>
      <c r="F235" s="4" t="s">
        <v>265</v>
      </c>
      <c r="N235" s="14" t="s">
        <v>268</v>
      </c>
      <c r="P235" s="15" t="s">
        <v>248</v>
      </c>
      <c r="Q235" s="14" t="n">
        <v>9</v>
      </c>
      <c r="R235" s="14" t="str">
        <f aca="false">R234</f>
        <v>Dance 3</v>
      </c>
      <c r="S235" s="14" t="n">
        <v>3</v>
      </c>
      <c r="T235" s="5" t="n">
        <f aca="false">T234+M235</f>
        <v>562</v>
      </c>
    </row>
    <row r="236" customFormat="false" ht="15" hidden="false" customHeight="false" outlineLevel="0" collapsed="false">
      <c r="A236" s="14" t="s">
        <v>65</v>
      </c>
      <c r="B236" s="1" t="n">
        <v>43592</v>
      </c>
      <c r="C236" s="2" t="n">
        <f aca="false">B236</f>
        <v>43592</v>
      </c>
      <c r="D236" s="3" t="n">
        <v>0.6875</v>
      </c>
      <c r="E236" s="3" t="n">
        <v>0.729166666666667</v>
      </c>
      <c r="F236" s="4" t="n">
        <f aca="false">E236-D236</f>
        <v>0.0416666666666666</v>
      </c>
      <c r="G236" s="3" t="s">
        <v>269</v>
      </c>
      <c r="M236" s="5" t="n">
        <v>1</v>
      </c>
      <c r="N236" s="14" t="s">
        <v>270</v>
      </c>
      <c r="O236" s="5"/>
      <c r="P236" s="15" t="s">
        <v>248</v>
      </c>
      <c r="Q236" s="14" t="n">
        <v>9</v>
      </c>
      <c r="R236" s="14" t="str">
        <f aca="false">R235</f>
        <v>Dance 3</v>
      </c>
      <c r="S236" s="14" t="n">
        <v>3</v>
      </c>
      <c r="T236" s="5" t="n">
        <f aca="false">T235+M236</f>
        <v>563</v>
      </c>
    </row>
    <row r="237" customFormat="false" ht="15" hidden="false" customHeight="false" outlineLevel="0" collapsed="false">
      <c r="A237" s="14" t="s">
        <v>14</v>
      </c>
      <c r="B237" s="1" t="n">
        <v>43594</v>
      </c>
      <c r="C237" s="2" t="n">
        <f aca="false">B237</f>
        <v>43594</v>
      </c>
      <c r="D237" s="3" t="n">
        <v>0.739583333333333</v>
      </c>
      <c r="E237" s="3" t="n">
        <v>0.791666666666667</v>
      </c>
      <c r="F237" s="4" t="n">
        <f aca="false">E237-D237</f>
        <v>0.0520833333333333</v>
      </c>
      <c r="M237" s="5" t="n">
        <v>1.25</v>
      </c>
      <c r="N237" s="14" t="s">
        <v>271</v>
      </c>
      <c r="P237" s="15" t="s">
        <v>248</v>
      </c>
      <c r="Q237" s="14" t="n">
        <v>9</v>
      </c>
      <c r="R237" s="14" t="str">
        <f aca="false">R236</f>
        <v>Dance 3</v>
      </c>
      <c r="S237" s="14" t="n">
        <v>3</v>
      </c>
      <c r="T237" s="5" t="n">
        <f aca="false">T236+M237</f>
        <v>564.25</v>
      </c>
    </row>
    <row r="238" customFormat="false" ht="15" hidden="false" customHeight="false" outlineLevel="0" collapsed="false">
      <c r="A238" s="14" t="s">
        <v>22</v>
      </c>
      <c r="B238" s="1" t="n">
        <v>43595</v>
      </c>
      <c r="C238" s="2" t="n">
        <f aca="false">B238</f>
        <v>43595</v>
      </c>
      <c r="D238" s="3" t="n">
        <v>0.791666666666667</v>
      </c>
      <c r="E238" s="3" t="n">
        <v>0.875</v>
      </c>
      <c r="F238" s="4" t="n">
        <f aca="false">E238-D238</f>
        <v>0.0833333333333334</v>
      </c>
      <c r="M238" s="5" t="n">
        <v>2</v>
      </c>
      <c r="N238" s="14" t="s">
        <v>272</v>
      </c>
      <c r="O238" s="5"/>
      <c r="P238" s="15" t="s">
        <v>248</v>
      </c>
      <c r="Q238" s="14" t="n">
        <v>9</v>
      </c>
      <c r="R238" s="14" t="str">
        <f aca="false">R237</f>
        <v>Dance 3</v>
      </c>
      <c r="S238" s="14" t="n">
        <v>3</v>
      </c>
      <c r="T238" s="5" t="n">
        <f aca="false">T237+M238</f>
        <v>566.25</v>
      </c>
    </row>
    <row r="239" customFormat="false" ht="15" hidden="false" customHeight="false" outlineLevel="0" collapsed="false">
      <c r="A239" s="14" t="s">
        <v>53</v>
      </c>
      <c r="B239" s="1" t="n">
        <v>43600</v>
      </c>
      <c r="C239" s="2" t="n">
        <f aca="false">B239</f>
        <v>43600</v>
      </c>
      <c r="D239" s="3" t="n">
        <v>0.666666666666667</v>
      </c>
      <c r="E239" s="3" t="n">
        <v>0.8125</v>
      </c>
      <c r="F239" s="4" t="n">
        <f aca="false">E239-D239</f>
        <v>0.145833333333333</v>
      </c>
      <c r="M239" s="5" t="n">
        <v>3.5</v>
      </c>
      <c r="N239" s="14" t="s">
        <v>273</v>
      </c>
      <c r="P239" s="15" t="s">
        <v>248</v>
      </c>
      <c r="Q239" s="14" t="n">
        <v>9</v>
      </c>
      <c r="R239" s="14" t="str">
        <f aca="false">R238</f>
        <v>Dance 3</v>
      </c>
      <c r="S239" s="14" t="n">
        <v>3</v>
      </c>
      <c r="T239" s="5" t="n">
        <f aca="false">T238+M239</f>
        <v>569.75</v>
      </c>
    </row>
    <row r="240" customFormat="false" ht="15" hidden="false" customHeight="false" outlineLevel="0" collapsed="false">
      <c r="A240" s="14" t="s">
        <v>14</v>
      </c>
      <c r="B240" s="1" t="n">
        <v>43601</v>
      </c>
      <c r="C240" s="2" t="n">
        <f aca="false">B240</f>
        <v>43601</v>
      </c>
      <c r="D240" s="3" t="n">
        <v>0.708333333333333</v>
      </c>
      <c r="E240" s="3" t="n">
        <v>0.895833333333333</v>
      </c>
      <c r="F240" s="4" t="n">
        <f aca="false">E240-D240</f>
        <v>0.1875</v>
      </c>
      <c r="M240" s="5" t="n">
        <v>4.5</v>
      </c>
      <c r="N240" s="14" t="s">
        <v>274</v>
      </c>
      <c r="O240" s="5"/>
      <c r="P240" s="15" t="s">
        <v>248</v>
      </c>
      <c r="Q240" s="14" t="n">
        <v>9</v>
      </c>
      <c r="R240" s="14" t="str">
        <f aca="false">R239</f>
        <v>Dance 3</v>
      </c>
      <c r="S240" s="14" t="n">
        <v>3</v>
      </c>
      <c r="T240" s="5" t="n">
        <f aca="false">T239+M240</f>
        <v>574.25</v>
      </c>
    </row>
    <row r="241" customFormat="false" ht="15" hidden="false" customHeight="false" outlineLevel="0" collapsed="false">
      <c r="A241" s="14" t="s">
        <v>22</v>
      </c>
      <c r="B241" s="1" t="n">
        <v>43602</v>
      </c>
      <c r="C241" s="2" t="n">
        <f aca="false">B241</f>
        <v>43602</v>
      </c>
      <c r="D241" s="3" t="n">
        <v>0.760416666666667</v>
      </c>
      <c r="E241" s="3" t="n">
        <v>0.875</v>
      </c>
      <c r="F241" s="4" t="n">
        <f aca="false">E241-D241</f>
        <v>0.114583333333333</v>
      </c>
      <c r="M241" s="5" t="n">
        <v>2.75</v>
      </c>
      <c r="N241" s="14" t="s">
        <v>275</v>
      </c>
      <c r="P241" s="15" t="s">
        <v>248</v>
      </c>
      <c r="Q241" s="14" t="n">
        <v>9</v>
      </c>
      <c r="R241" s="14" t="str">
        <f aca="false">R240</f>
        <v>Dance 3</v>
      </c>
      <c r="S241" s="14" t="n">
        <v>3</v>
      </c>
      <c r="T241" s="5" t="n">
        <f aca="false">T240+M241</f>
        <v>577</v>
      </c>
    </row>
    <row r="242" customFormat="false" ht="15" hidden="false" customHeight="false" outlineLevel="0" collapsed="false">
      <c r="A242" s="14" t="s">
        <v>23</v>
      </c>
      <c r="B242" s="1" t="n">
        <v>43603</v>
      </c>
      <c r="C242" s="2" t="n">
        <f aca="false">B242</f>
        <v>43603</v>
      </c>
      <c r="D242" s="3" t="n">
        <v>0.572916666666667</v>
      </c>
      <c r="E242" s="3" t="n">
        <v>0.645833333333333</v>
      </c>
      <c r="F242" s="4" t="n">
        <f aca="false">E242-D242</f>
        <v>0.0729166666666667</v>
      </c>
      <c r="M242" s="5" t="n">
        <v>1.75</v>
      </c>
      <c r="N242" s="14" t="s">
        <v>276</v>
      </c>
      <c r="O242" s="5"/>
      <c r="P242" s="15" t="s">
        <v>248</v>
      </c>
      <c r="Q242" s="14" t="n">
        <v>9</v>
      </c>
      <c r="R242" s="14" t="str">
        <f aca="false">R241</f>
        <v>Dance 3</v>
      </c>
      <c r="S242" s="14" t="n">
        <v>3</v>
      </c>
      <c r="T242" s="5" t="n">
        <f aca="false">T241+M242</f>
        <v>578.75</v>
      </c>
    </row>
    <row r="243" customFormat="false" ht="15" hidden="false" customHeight="false" outlineLevel="0" collapsed="false">
      <c r="A243" s="14"/>
      <c r="N243" s="14"/>
      <c r="O243" s="14"/>
      <c r="P243" s="15"/>
      <c r="Q243" s="14"/>
      <c r="R243" s="14"/>
      <c r="S243" s="14"/>
      <c r="T243" s="14"/>
    </row>
    <row r="244" customFormat="false" ht="15" hidden="false" customHeight="false" outlineLevel="0" collapsed="false">
      <c r="A244" s="14"/>
      <c r="N244" s="14"/>
      <c r="O244" s="14"/>
      <c r="P244" s="15"/>
      <c r="Q244" s="14"/>
      <c r="R244" s="14"/>
      <c r="S244" s="14"/>
      <c r="T244" s="14"/>
    </row>
    <row r="245" customFormat="false" ht="14.9" hidden="false" customHeight="false" outlineLevel="0" collapsed="false">
      <c r="A245" s="14"/>
      <c r="B245" s="1" t="n">
        <v>43619</v>
      </c>
      <c r="D245" s="3" t="n">
        <v>0.638888888888889</v>
      </c>
      <c r="N245" s="14"/>
      <c r="O245" s="14"/>
      <c r="P245" s="15"/>
      <c r="Q245" s="14"/>
      <c r="R245" s="14"/>
      <c r="S245" s="14"/>
      <c r="T245" s="14"/>
    </row>
    <row r="246" customFormat="false" ht="14.9" hidden="false" customHeight="false" outlineLevel="0" collapsed="false">
      <c r="A246" s="14"/>
      <c r="B246" s="1" t="n">
        <v>43620</v>
      </c>
      <c r="D246" s="3" t="n">
        <v>0.677083333333333</v>
      </c>
      <c r="N246" s="14"/>
      <c r="O246" s="14"/>
      <c r="P246" s="15"/>
      <c r="Q246" s="14"/>
      <c r="R246" s="14"/>
      <c r="S246" s="14"/>
      <c r="T246" s="14"/>
    </row>
    <row r="247" customFormat="false" ht="14.9" hidden="false" customHeight="false" outlineLevel="0" collapsed="false">
      <c r="A247" s="14"/>
      <c r="B247" s="1" t="n">
        <v>43621</v>
      </c>
      <c r="D247" s="3" t="n">
        <v>0.677083333333333</v>
      </c>
      <c r="N247" s="14"/>
      <c r="O247" s="14"/>
      <c r="P247" s="15"/>
      <c r="Q247" s="14"/>
      <c r="R247" s="14"/>
      <c r="S247" s="14"/>
      <c r="T247" s="14"/>
    </row>
    <row r="248" customFormat="false" ht="14.9" hidden="false" customHeight="false" outlineLevel="0" collapsed="false">
      <c r="A248" s="14"/>
      <c r="B248" s="1" t="n">
        <v>43626</v>
      </c>
      <c r="D248" s="3" t="n">
        <v>0.697916666666667</v>
      </c>
      <c r="N248" s="14"/>
      <c r="O248" s="14"/>
      <c r="P248" s="15"/>
      <c r="Q248" s="14"/>
      <c r="R248" s="14"/>
      <c r="S248" s="14"/>
      <c r="T248" s="14"/>
    </row>
    <row r="249" customFormat="false" ht="14.9" hidden="false" customHeight="false" outlineLevel="0" collapsed="false">
      <c r="A249" s="14"/>
      <c r="B249" s="1" t="n">
        <v>43627</v>
      </c>
      <c r="D249" s="3" t="n">
        <v>0.572916666666667</v>
      </c>
      <c r="N249" s="14"/>
      <c r="O249" s="14"/>
      <c r="P249" s="15"/>
      <c r="Q249" s="14"/>
      <c r="R249" s="14"/>
      <c r="S249" s="14"/>
      <c r="T249" s="14"/>
    </row>
    <row r="250" customFormat="false" ht="14.9" hidden="false" customHeight="false" outlineLevel="0" collapsed="false">
      <c r="A250" s="14"/>
      <c r="B250" s="1" t="n">
        <v>43628</v>
      </c>
      <c r="D250" s="3" t="n">
        <v>0.333333333333333</v>
      </c>
      <c r="G250" s="3" t="n">
        <v>0.71875</v>
      </c>
      <c r="N250" s="14"/>
      <c r="O250" s="14"/>
      <c r="P250" s="15"/>
      <c r="Q250" s="14"/>
      <c r="R250" s="14"/>
      <c r="S250" s="14"/>
      <c r="T250" s="14"/>
    </row>
    <row r="251" customFormat="false" ht="14.9" hidden="false" customHeight="false" outlineLevel="0" collapsed="false">
      <c r="A251" s="14"/>
      <c r="B251" s="1" t="n">
        <v>43629</v>
      </c>
      <c r="D251" s="3" t="n">
        <v>0.708333333333333</v>
      </c>
      <c r="G251" s="3" t="n">
        <v>0.822916666666667</v>
      </c>
      <c r="N251" s="14"/>
      <c r="O251" s="14"/>
      <c r="P251" s="15"/>
      <c r="Q251" s="14"/>
      <c r="R251" s="14"/>
      <c r="S251" s="14"/>
      <c r="T251" s="14"/>
    </row>
    <row r="252" customFormat="false" ht="14.9" hidden="false" customHeight="false" outlineLevel="0" collapsed="false">
      <c r="A252" s="14"/>
      <c r="B252" s="1" t="n">
        <v>43634</v>
      </c>
      <c r="D252" s="3" t="n">
        <v>0.333333333333333</v>
      </c>
      <c r="N252" s="14"/>
      <c r="O252" s="14"/>
      <c r="P252" s="15"/>
      <c r="Q252" s="14"/>
      <c r="R252" s="14"/>
      <c r="S252" s="14"/>
      <c r="T252" s="14"/>
    </row>
  </sheetData>
  <conditionalFormatting sqref="O104 A104:M104 A98:O103 A2:T97 P98:T98 A105:O109 Q99:T109 Q110:Q116 A110:F119 P111 G110:O116 G117:Q119 A120:Q120 L122:O122 A123:D128 F127:G128 A129:P130 R110:T119 A122:I122 F123:M126 I127:M128 A121:O121 Q121:Q130 P121:P125 R120:S130 O123:O128 A131:S137 T120:T137 A138:T200 A231:N242 Q201:T235 P207:P235 A243:T501 P236:T242 A213:O230">
    <cfRule type="expression" priority="2" aboveAverage="0" equalAverage="0" bottom="0" percent="0" rank="0" text="" dxfId="0">
      <formula>MOD(ROW(), 2) = 0</formula>
    </cfRule>
  </conditionalFormatting>
  <conditionalFormatting sqref="N104">
    <cfRule type="expression" priority="3" aboveAverage="0" equalAverage="0" bottom="0" percent="0" rank="0" text="" dxfId="1">
      <formula>MOD(ROW(), 2) = 0</formula>
    </cfRule>
  </conditionalFormatting>
  <conditionalFormatting sqref="P99:P100">
    <cfRule type="expression" priority="4" aboveAverage="0" equalAverage="0" bottom="0" percent="0" rank="0" text="" dxfId="2">
      <formula>MOD(ROW(), 2) = 0</formula>
    </cfRule>
  </conditionalFormatting>
  <conditionalFormatting sqref="P101:P102">
    <cfRule type="expression" priority="5" aboveAverage="0" equalAverage="0" bottom="0" percent="0" rank="0" text="" dxfId="3">
      <formula>MOD(ROW(), 2) = 0</formula>
    </cfRule>
  </conditionalFormatting>
  <conditionalFormatting sqref="P103:P104">
    <cfRule type="expression" priority="6" aboveAverage="0" equalAverage="0" bottom="0" percent="0" rank="0" text="" dxfId="4">
      <formula>MOD(ROW(), 2) = 0</formula>
    </cfRule>
  </conditionalFormatting>
  <conditionalFormatting sqref="P105:P106">
    <cfRule type="expression" priority="7" aboveAverage="0" equalAverage="0" bottom="0" percent="0" rank="0" text="" dxfId="5">
      <formula>MOD(ROW(), 2) = 0</formula>
    </cfRule>
  </conditionalFormatting>
  <conditionalFormatting sqref="P107:P108">
    <cfRule type="expression" priority="8" aboveAverage="0" equalAverage="0" bottom="0" percent="0" rank="0" text="" dxfId="6">
      <formula>MOD(ROW(), 2) = 0</formula>
    </cfRule>
  </conditionalFormatting>
  <conditionalFormatting sqref="P109:P110">
    <cfRule type="expression" priority="9" aboveAverage="0" equalAverage="0" bottom="0" percent="0" rank="0" text="" dxfId="7">
      <formula>MOD(ROW(), 2) = 0</formula>
    </cfRule>
  </conditionalFormatting>
  <conditionalFormatting sqref="P112">
    <cfRule type="expression" priority="10" aboveAverage="0" equalAverage="0" bottom="0" percent="0" rank="0" text="" dxfId="8">
      <formula>MOD(ROW(), 2) = 0</formula>
    </cfRule>
  </conditionalFormatting>
  <conditionalFormatting sqref="P113:P114">
    <cfRule type="expression" priority="11" aboveAverage="0" equalAverage="0" bottom="0" percent="0" rank="0" text="" dxfId="9">
      <formula>MOD(ROW(), 2) = 0</formula>
    </cfRule>
  </conditionalFormatting>
  <conditionalFormatting sqref="P115:P116">
    <cfRule type="expression" priority="12" aboveAverage="0" equalAverage="0" bottom="0" percent="0" rank="0" text="" dxfId="10">
      <formula>MOD(ROW(), 2) = 0</formula>
    </cfRule>
  </conditionalFormatting>
  <conditionalFormatting sqref="P126:P128">
    <cfRule type="expression" priority="13" aboveAverage="0" equalAverage="0" bottom="0" percent="0" rank="0" text="" dxfId="11">
      <formula>MOD(ROW(), 2) = 0</formula>
    </cfRule>
  </conditionalFormatting>
  <conditionalFormatting sqref="E124">
    <cfRule type="expression" priority="14" aboveAverage="0" equalAverage="0" bottom="0" percent="0" rank="0" text="" dxfId="12">
      <formula>MOD(ROW(), 2) = 0</formula>
    </cfRule>
  </conditionalFormatting>
  <conditionalFormatting sqref="E126">
    <cfRule type="expression" priority="15" aboveAverage="0" equalAverage="0" bottom="0" percent="0" rank="0" text="" dxfId="13">
      <formula>MOD(ROW(), 2) = 0</formula>
    </cfRule>
  </conditionalFormatting>
  <conditionalFormatting sqref="E125">
    <cfRule type="expression" priority="16" aboveAverage="0" equalAverage="0" bottom="0" percent="0" rank="0" text="" dxfId="14">
      <formula>MOD(ROW(), 2) = 0</formula>
    </cfRule>
  </conditionalFormatting>
  <conditionalFormatting sqref="H127">
    <cfRule type="expression" priority="17" aboveAverage="0" equalAverage="0" bottom="0" percent="0" rank="0" text="" dxfId="15">
      <formula>MOD(ROW(), 2) = 0</formula>
    </cfRule>
  </conditionalFormatting>
  <conditionalFormatting sqref="H128">
    <cfRule type="expression" priority="18" aboveAverage="0" equalAverage="0" bottom="0" percent="0" rank="0" text="" dxfId="16">
      <formula>MOD(ROW(), 2) = 0</formula>
    </cfRule>
  </conditionalFormatting>
  <conditionalFormatting sqref="N123:N128">
    <cfRule type="expression" priority="19" aboveAverage="0" equalAverage="0" bottom="0" percent="0" rank="0" text="" dxfId="17">
      <formula>MOD(ROW(), 2) = 0</formula>
    </cfRule>
  </conditionalFormatting>
  <conditionalFormatting sqref="H209:O209 A201:F201 G210:O212 G201:O208 A209:F212 A208:D208 F208 A203:F207 A202:D202 F202">
    <cfRule type="expression" priority="20" aboveAverage="0" equalAverage="0" bottom="0" percent="0" rank="0" text="" dxfId="18">
      <formula>MOD(ROW(), 2) = 0</formula>
    </cfRule>
  </conditionalFormatting>
  <conditionalFormatting sqref="P201:P206">
    <cfRule type="expression" priority="21" aboveAverage="0" equalAverage="0" bottom="0" percent="0" rank="0" text="" dxfId="19">
      <formula>MOD(ROW(), 2) = 0</formula>
    </cfRule>
  </conditionalFormatting>
  <conditionalFormatting sqref="O232">
    <cfRule type="expression" priority="22" aboveAverage="0" equalAverage="0" bottom="0" percent="0" rank="0" text="" dxfId="20">
      <formula>MOD(ROW(), 2) = 0</formula>
    </cfRule>
  </conditionalFormatting>
  <conditionalFormatting sqref="O234">
    <cfRule type="expression" priority="23" aboveAverage="0" equalAverage="0" bottom="0" percent="0" rank="0" text="" dxfId="21">
      <formula>MOD(ROW(), 2) = 0</formula>
    </cfRule>
  </conditionalFormatting>
  <conditionalFormatting sqref="O236">
    <cfRule type="expression" priority="24" aboveAverage="0" equalAverage="0" bottom="0" percent="0" rank="0" text="" dxfId="22">
      <formula>MOD(ROW(), 2) = 0</formula>
    </cfRule>
  </conditionalFormatting>
  <conditionalFormatting sqref="O238">
    <cfRule type="expression" priority="25" aboveAverage="0" equalAverage="0" bottom="0" percent="0" rank="0" text="" dxfId="23">
      <formula>MOD(ROW(), 2) = 0</formula>
    </cfRule>
  </conditionalFormatting>
  <conditionalFormatting sqref="O240">
    <cfRule type="expression" priority="26" aboveAverage="0" equalAverage="0" bottom="0" percent="0" rank="0" text="" dxfId="24">
      <formula>MOD(ROW(), 2) = 0</formula>
    </cfRule>
  </conditionalFormatting>
  <conditionalFormatting sqref="O242">
    <cfRule type="expression" priority="27" aboveAverage="0" equalAverage="0" bottom="0" percent="0" rank="0" text="" dxfId="25">
      <formula>MOD(ROW(), 2) = 0</formula>
    </cfRule>
  </conditionalFormatting>
  <conditionalFormatting sqref="E208">
    <cfRule type="expression" priority="28" aboveAverage="0" equalAverage="0" bottom="0" percent="0" rank="0" text="" dxfId="26">
      <formula>MOD(ROW(), 2) = 0</formula>
    </cfRule>
  </conditionalFormatting>
  <conditionalFormatting sqref="E202">
    <cfRule type="expression" priority="29" aboveAverage="0" equalAverage="0" bottom="0" percent="0" rank="0" text="" dxfId="27">
      <formula>MOD(ROW(), 2) = 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zeroHeight="false" outlineLevelRow="0" outlineLevelCol="0"/>
  <cols>
    <col collapsed="false" customWidth="true" hidden="false" outlineLevel="0" max="1" min="1" style="0" width="12.43"/>
    <col collapsed="false" customWidth="true" hidden="false" outlineLevel="0" max="2" min="2" style="0" width="10.71"/>
    <col collapsed="false" customWidth="true" hidden="false" outlineLevel="0" max="3" min="3" style="2" width="13.14"/>
    <col collapsed="false" customWidth="true" hidden="false" outlineLevel="0" max="4" min="4" style="3" width="13.28"/>
    <col collapsed="false" customWidth="true" hidden="false" outlineLevel="0" max="5" min="5" style="3" width="11.57"/>
    <col collapsed="false" customWidth="true" hidden="false" outlineLevel="0" max="6" min="6" style="4" width="11.57"/>
    <col collapsed="false" customWidth="true" hidden="false" outlineLevel="0" max="7" min="7" style="0" width="19.28"/>
    <col collapsed="false" customWidth="true" hidden="false" outlineLevel="0" max="8" min="8" style="0" width="13.28"/>
    <col collapsed="false" customWidth="true" hidden="false" outlineLevel="0" max="9" min="9" style="0" width="10.57"/>
    <col collapsed="false" customWidth="true" hidden="false" outlineLevel="0" max="1025" min="10" style="0" width="8.53"/>
  </cols>
  <sheetData>
    <row r="1" customFormat="false" ht="15" hidden="false" customHeight="false" outlineLevel="0" collapsed="false">
      <c r="A1" s="7" t="s">
        <v>0</v>
      </c>
      <c r="B1" s="7" t="s">
        <v>1</v>
      </c>
      <c r="C1" s="9" t="s">
        <v>2</v>
      </c>
      <c r="D1" s="10" t="s">
        <v>3</v>
      </c>
      <c r="E1" s="10" t="s">
        <v>4</v>
      </c>
      <c r="F1" s="11" t="s">
        <v>5</v>
      </c>
      <c r="G1" s="7" t="s">
        <v>6</v>
      </c>
      <c r="H1" s="7" t="s">
        <v>8</v>
      </c>
      <c r="I1" s="7" t="s">
        <v>7</v>
      </c>
    </row>
    <row r="2" customFormat="false" ht="15" hidden="false" customHeight="false" outlineLevel="0" collapsed="false">
      <c r="A2" s="0" t="s">
        <v>26</v>
      </c>
      <c r="B2" s="1" t="n">
        <v>43345</v>
      </c>
      <c r="C2" s="2" t="n">
        <v>43345</v>
      </c>
      <c r="D2" s="3" t="n">
        <v>0.625</v>
      </c>
      <c r="E2" s="3" t="n">
        <v>0.697916666666667</v>
      </c>
      <c r="F2" s="4" t="n">
        <f aca="false">E2-D2</f>
        <v>0.0729166666666666</v>
      </c>
      <c r="G2" s="0" t="n">
        <v>1.75</v>
      </c>
      <c r="H2" s="0" t="s">
        <v>277</v>
      </c>
    </row>
    <row r="3" customFormat="false" ht="15" hidden="false" customHeight="false" outlineLevel="0" collapsed="false">
      <c r="A3" s="0" t="s">
        <v>26</v>
      </c>
      <c r="B3" s="1" t="n">
        <v>43380</v>
      </c>
      <c r="C3" s="2" t="n">
        <v>43380</v>
      </c>
      <c r="D3" s="3" t="n">
        <v>0.427083333333333</v>
      </c>
      <c r="E3" s="3" t="n">
        <v>0.447916666666667</v>
      </c>
      <c r="F3" s="4" t="n">
        <f aca="false">E3-D3</f>
        <v>0.0208333333333334</v>
      </c>
      <c r="G3" s="0" t="n">
        <v>0.5</v>
      </c>
      <c r="H3" s="0" t="s">
        <v>278</v>
      </c>
    </row>
    <row r="4" customFormat="false" ht="15" hidden="false" customHeight="false" outlineLevel="0" collapsed="false">
      <c r="A4" s="0" t="s">
        <v>53</v>
      </c>
      <c r="B4" s="1" t="n">
        <v>43383</v>
      </c>
      <c r="C4" s="2" t="n">
        <v>43383</v>
      </c>
      <c r="D4" s="3" t="n">
        <v>0.895833333333333</v>
      </c>
      <c r="E4" s="3" t="n">
        <v>0.916666666666667</v>
      </c>
      <c r="F4" s="4" t="n">
        <f aca="false">E4-D4</f>
        <v>0.0208333333333333</v>
      </c>
      <c r="G4" s="0" t="n">
        <v>0.5</v>
      </c>
      <c r="H4" s="0" t="s">
        <v>278</v>
      </c>
      <c r="I4" s="0" t="s">
        <v>279</v>
      </c>
    </row>
    <row r="5" customFormat="false" ht="15" hidden="false" customHeight="false" outlineLevel="0" collapsed="false">
      <c r="A5" s="0" t="s">
        <v>65</v>
      </c>
      <c r="B5" s="1" t="n">
        <v>43431</v>
      </c>
      <c r="C5" s="2" t="n">
        <v>43431</v>
      </c>
      <c r="D5" s="3" t="n">
        <v>0.833333333333333</v>
      </c>
      <c r="E5" s="3" t="n">
        <v>0.854166666666667</v>
      </c>
      <c r="F5" s="4" t="n">
        <f aca="false">E5-D5</f>
        <v>0.0208333333333333</v>
      </c>
      <c r="G5" s="0" t="n">
        <v>0.5</v>
      </c>
      <c r="H5" s="0" t="s">
        <v>278</v>
      </c>
      <c r="I5" s="0" t="s">
        <v>280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0" colorId="64" zoomScale="71" zoomScaleNormal="71" zoomScalePageLayoutView="100" workbookViewId="0">
      <selection pane="topLeft" activeCell="Q18" activeCellId="0" sqref="Q18"/>
    </sheetView>
  </sheetViews>
  <sheetFormatPr defaultRowHeight="15" zeroHeight="false" outlineLevelRow="0" outlineLevelCol="0"/>
  <cols>
    <col collapsed="false" customWidth="true" hidden="false" outlineLevel="0" max="1025" min="1" style="0" width="8.53"/>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zeroHeight="false" outlineLevelRow="0" outlineLevelCol="0"/>
  <cols>
    <col collapsed="false" customWidth="true" hidden="false" outlineLevel="0" max="1" min="1" style="0" width="32.71"/>
    <col collapsed="false" customWidth="true" hidden="false" outlineLevel="0" max="2" min="2" style="0" width="17.71"/>
    <col collapsed="false" customWidth="true" hidden="false" outlineLevel="0" max="1025" min="3" style="0" width="8.53"/>
  </cols>
  <sheetData>
    <row r="1" customFormat="false" ht="15" hidden="false" customHeight="false" outlineLevel="0" collapsed="false">
      <c r="A1" s="20" t="s">
        <v>281</v>
      </c>
      <c r="B1" s="20" t="s">
        <v>282</v>
      </c>
    </row>
    <row r="2" customFormat="false" ht="15" hidden="false" customHeight="false" outlineLevel="0" collapsed="false">
      <c r="A2" s="0" t="s">
        <v>283</v>
      </c>
      <c r="B2" s="0" t="s">
        <v>284</v>
      </c>
    </row>
    <row r="3" customFormat="false" ht="15" hidden="false" customHeight="false" outlineLevel="0" collapsed="false">
      <c r="A3" s="0" t="s">
        <v>285</v>
      </c>
      <c r="B3" s="0" t="s">
        <v>284</v>
      </c>
    </row>
    <row r="4" customFormat="false" ht="15" hidden="false" customHeight="false" outlineLevel="0" collapsed="false">
      <c r="A4" s="0" t="s">
        <v>286</v>
      </c>
      <c r="B4" s="0" t="s">
        <v>284</v>
      </c>
    </row>
    <row r="5" customFormat="false" ht="15" hidden="false" customHeight="false" outlineLevel="0" collapsed="false">
      <c r="A5" s="0" t="s">
        <v>287</v>
      </c>
      <c r="B5" s="0" t="s">
        <v>284</v>
      </c>
    </row>
    <row r="6" customFormat="false" ht="15" hidden="false" customHeight="false" outlineLevel="0" collapsed="false">
      <c r="A6" s="0" t="s">
        <v>288</v>
      </c>
      <c r="B6" s="0" t="s">
        <v>284</v>
      </c>
    </row>
    <row r="7" customFormat="false" ht="15" hidden="false" customHeight="false" outlineLevel="0" collapsed="false">
      <c r="A7" s="0" t="s">
        <v>289</v>
      </c>
      <c r="B7" s="0" t="s">
        <v>284</v>
      </c>
    </row>
    <row r="8" customFormat="false" ht="15" hidden="false" customHeight="false" outlineLevel="0" collapsed="false">
      <c r="A8" s="0" t="s">
        <v>290</v>
      </c>
      <c r="B8" s="0" t="s">
        <v>284</v>
      </c>
    </row>
    <row r="9" customFormat="false" ht="15" hidden="false" customHeight="false" outlineLevel="0" collapsed="false">
      <c r="A9" s="0" t="s">
        <v>291</v>
      </c>
      <c r="B9" s="0" t="s">
        <v>284</v>
      </c>
    </row>
    <row r="10" customFormat="false" ht="15" hidden="false" customHeight="false" outlineLevel="0" collapsed="false">
      <c r="A10" s="0" t="s">
        <v>292</v>
      </c>
      <c r="B10" s="0" t="s">
        <v>284</v>
      </c>
    </row>
    <row r="11" customFormat="false" ht="15" hidden="false" customHeight="false" outlineLevel="0" collapsed="false">
      <c r="A11" s="0" t="s">
        <v>293</v>
      </c>
      <c r="B11" s="0" t="s">
        <v>284</v>
      </c>
    </row>
    <row r="12" customFormat="false" ht="15" hidden="false" customHeight="false" outlineLevel="0" collapsed="false">
      <c r="A12" s="0" t="s">
        <v>294</v>
      </c>
      <c r="B12" s="0" t="s">
        <v>284</v>
      </c>
    </row>
    <row r="13" customFormat="false" ht="15" hidden="false" customHeight="false" outlineLevel="0" collapsed="false">
      <c r="A13" s="0" t="s">
        <v>295</v>
      </c>
      <c r="B13" s="0" t="s">
        <v>284</v>
      </c>
    </row>
    <row r="14" customFormat="false" ht="15" hidden="false" customHeight="false" outlineLevel="0" collapsed="false">
      <c r="A14" s="0" t="s">
        <v>296</v>
      </c>
      <c r="B14" s="0" t="s">
        <v>284</v>
      </c>
    </row>
    <row r="15" customFormat="false" ht="15" hidden="false" customHeight="false" outlineLevel="0" collapsed="false">
      <c r="A15" s="0" t="s">
        <v>297</v>
      </c>
      <c r="B15" s="0" t="s">
        <v>284</v>
      </c>
    </row>
    <row r="16" customFormat="false" ht="15" hidden="false" customHeight="false" outlineLevel="0" collapsed="false">
      <c r="A16" s="0" t="s">
        <v>298</v>
      </c>
      <c r="B16" s="0" t="s">
        <v>284</v>
      </c>
    </row>
    <row r="17" customFormat="false" ht="15" hidden="false" customHeight="false" outlineLevel="0" collapsed="false">
      <c r="A17" s="0" t="s">
        <v>299</v>
      </c>
      <c r="B17" s="0" t="s">
        <v>300</v>
      </c>
    </row>
    <row r="18" customFormat="false" ht="15" hidden="false" customHeight="false" outlineLevel="0" collapsed="false">
      <c r="A18" s="0" t="s">
        <v>301</v>
      </c>
      <c r="B18" s="0" t="s">
        <v>284</v>
      </c>
    </row>
    <row r="19" customFormat="false" ht="15" hidden="false" customHeight="false" outlineLevel="0" collapsed="false">
      <c r="A19" s="0" t="s">
        <v>302</v>
      </c>
      <c r="B19" s="0" t="s">
        <v>284</v>
      </c>
    </row>
    <row r="20" customFormat="false" ht="15" hidden="false" customHeight="false" outlineLevel="0" collapsed="false">
      <c r="A20" s="0" t="s">
        <v>303</v>
      </c>
      <c r="B20" s="0" t="s">
        <v>284</v>
      </c>
    </row>
    <row r="21" customFormat="false" ht="15" hidden="false" customHeight="false" outlineLevel="0" collapsed="false">
      <c r="A21" s="0" t="s">
        <v>304</v>
      </c>
      <c r="B21" s="0" t="s">
        <v>300</v>
      </c>
    </row>
    <row r="22" customFormat="false" ht="15" hidden="false" customHeight="false" outlineLevel="0" collapsed="false">
      <c r="A22" s="0" t="s">
        <v>305</v>
      </c>
      <c r="B22" s="0" t="s">
        <v>284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8" activeCellId="0" sqref="A78"/>
    </sheetView>
  </sheetViews>
  <sheetFormatPr defaultRowHeight="15" zeroHeight="false" outlineLevelRow="0" outlineLevelCol="0"/>
  <cols>
    <col collapsed="false" customWidth="true" hidden="false" outlineLevel="0" max="1" min="1" style="21" width="29"/>
    <col collapsed="false" customWidth="true" hidden="false" outlineLevel="0" max="2" min="2" style="22" width="3.28"/>
    <col collapsed="false" customWidth="true" hidden="false" outlineLevel="0" max="3" min="3" style="21" width="10.43"/>
    <col collapsed="false" customWidth="true" hidden="false" outlineLevel="0" max="4" min="4" style="0" width="3.57"/>
    <col collapsed="false" customWidth="true" hidden="false" outlineLevel="0" max="5" min="5" style="0" width="10.28"/>
    <col collapsed="false" customWidth="true" hidden="false" outlineLevel="0" max="6" min="6" style="0" width="23.28"/>
    <col collapsed="false" customWidth="true" hidden="false" outlineLevel="0" max="7" min="7" style="0" width="29"/>
    <col collapsed="false" customWidth="true" hidden="false" outlineLevel="0" max="8" min="8" style="0" width="30.57"/>
    <col collapsed="false" customWidth="true" hidden="false" outlineLevel="0" max="9" min="9" style="0" width="26.15"/>
    <col collapsed="false" customWidth="true" hidden="false" outlineLevel="0" max="10" min="10" style="0" width="28.86"/>
    <col collapsed="false" customWidth="true" hidden="false" outlineLevel="0" max="11" min="11" style="0" width="28.57"/>
    <col collapsed="false" customWidth="true" hidden="false" outlineLevel="0" max="1025" min="12" style="0" width="8.53"/>
  </cols>
  <sheetData>
    <row r="1" customFormat="false" ht="18" hidden="false" customHeight="false" outlineLevel="0" collapsed="false">
      <c r="A1" s="23" t="s">
        <v>81</v>
      </c>
      <c r="C1" s="23"/>
      <c r="G1" s="23" t="s">
        <v>55</v>
      </c>
    </row>
    <row r="2" customFormat="false" ht="15" hidden="false" customHeight="false" outlineLevel="0" collapsed="false">
      <c r="A2" s="24" t="s">
        <v>306</v>
      </c>
      <c r="B2" s="22" t="n">
        <v>6</v>
      </c>
      <c r="C2" s="24" t="s">
        <v>307</v>
      </c>
      <c r="D2" s="0" t="n">
        <v>7</v>
      </c>
      <c r="G2" s="25" t="s">
        <v>308</v>
      </c>
      <c r="H2" s="0" t="s">
        <v>309</v>
      </c>
    </row>
    <row r="3" customFormat="false" ht="15" hidden="false" customHeight="false" outlineLevel="0" collapsed="false">
      <c r="A3" s="24" t="s">
        <v>310</v>
      </c>
      <c r="B3" s="22" t="n">
        <v>9</v>
      </c>
      <c r="C3" s="24" t="s">
        <v>311</v>
      </c>
      <c r="D3" s="0" t="n">
        <v>9</v>
      </c>
      <c r="F3" s="0" t="s">
        <v>307</v>
      </c>
      <c r="G3" s="25" t="n">
        <v>7</v>
      </c>
      <c r="H3" s="0" t="n">
        <v>7</v>
      </c>
    </row>
    <row r="4" customFormat="false" ht="15" hidden="false" customHeight="false" outlineLevel="0" collapsed="false">
      <c r="A4" s="24" t="s">
        <v>312</v>
      </c>
      <c r="B4" s="22" t="n">
        <v>6</v>
      </c>
      <c r="C4" s="24" t="s">
        <v>313</v>
      </c>
      <c r="D4" s="0" t="n">
        <v>8</v>
      </c>
      <c r="F4" s="0" t="s">
        <v>314</v>
      </c>
      <c r="G4" s="25" t="n">
        <v>8</v>
      </c>
      <c r="H4" s="0" t="n">
        <v>8</v>
      </c>
    </row>
    <row r="5" customFormat="false" ht="15" hidden="false" customHeight="false" outlineLevel="0" collapsed="false">
      <c r="A5" s="24" t="s">
        <v>315</v>
      </c>
      <c r="B5" s="22" t="n">
        <v>9</v>
      </c>
      <c r="C5" s="24" t="s">
        <v>316</v>
      </c>
      <c r="D5" s="0" t="n">
        <v>8</v>
      </c>
      <c r="F5" s="0" t="s">
        <v>317</v>
      </c>
      <c r="G5" s="25" t="n">
        <v>7</v>
      </c>
      <c r="H5" s="0" t="n">
        <v>8</v>
      </c>
    </row>
    <row r="6" customFormat="false" ht="15" hidden="false" customHeight="false" outlineLevel="0" collapsed="false">
      <c r="A6" s="24" t="s">
        <v>318</v>
      </c>
      <c r="B6" s="22" t="n">
        <v>8</v>
      </c>
      <c r="C6" s="24" t="s">
        <v>319</v>
      </c>
      <c r="D6" s="0" t="n">
        <v>8</v>
      </c>
      <c r="F6" s="0" t="s">
        <v>320</v>
      </c>
      <c r="G6" s="25" t="n">
        <v>8</v>
      </c>
      <c r="H6" s="0" t="n">
        <v>8</v>
      </c>
    </row>
    <row r="7" customFormat="false" ht="15" hidden="false" customHeight="false" outlineLevel="0" collapsed="false">
      <c r="A7" s="24" t="s">
        <v>321</v>
      </c>
      <c r="B7" s="22" t="n">
        <v>8</v>
      </c>
      <c r="C7" s="24" t="s">
        <v>322</v>
      </c>
      <c r="D7" s="0" t="n">
        <v>10</v>
      </c>
      <c r="F7" s="0" t="s">
        <v>323</v>
      </c>
      <c r="G7" s="25" t="n">
        <v>9</v>
      </c>
      <c r="H7" s="0" t="n">
        <v>9</v>
      </c>
    </row>
    <row r="8" customFormat="false" ht="15" hidden="false" customHeight="false" outlineLevel="0" collapsed="false">
      <c r="G8" s="25"/>
    </row>
    <row r="9" customFormat="false" ht="18" hidden="false" customHeight="false" outlineLevel="0" collapsed="false">
      <c r="A9" s="23" t="s">
        <v>163</v>
      </c>
      <c r="G9" s="23" t="s">
        <v>56</v>
      </c>
    </row>
    <row r="10" customFormat="false" ht="15" hidden="false" customHeight="false" outlineLevel="0" collapsed="false">
      <c r="A10" s="24" t="s">
        <v>324</v>
      </c>
      <c r="B10" s="22" t="n">
        <v>8</v>
      </c>
      <c r="C10" s="24" t="s">
        <v>307</v>
      </c>
      <c r="D10" s="0" t="n">
        <v>7</v>
      </c>
    </row>
    <row r="11" customFormat="false" ht="15" hidden="false" customHeight="false" outlineLevel="0" collapsed="false">
      <c r="A11" s="24" t="s">
        <v>325</v>
      </c>
      <c r="B11" s="22" t="n">
        <v>7</v>
      </c>
      <c r="C11" s="24" t="s">
        <v>311</v>
      </c>
      <c r="D11" s="0" t="n">
        <v>8</v>
      </c>
    </row>
    <row r="12" customFormat="false" ht="15" hidden="false" customHeight="false" outlineLevel="0" collapsed="false">
      <c r="A12" s="24" t="s">
        <v>326</v>
      </c>
      <c r="B12" s="22" t="n">
        <v>8</v>
      </c>
      <c r="C12" s="24" t="s">
        <v>313</v>
      </c>
      <c r="D12" s="0" t="n">
        <v>8</v>
      </c>
    </row>
    <row r="13" customFormat="false" ht="15" hidden="false" customHeight="false" outlineLevel="0" collapsed="false">
      <c r="A13" s="24" t="s">
        <v>327</v>
      </c>
      <c r="B13" s="22" t="n">
        <v>8</v>
      </c>
      <c r="C13" s="24" t="s">
        <v>316</v>
      </c>
      <c r="D13" s="0" t="n">
        <v>8</v>
      </c>
    </row>
    <row r="14" customFormat="false" ht="15" hidden="false" customHeight="false" outlineLevel="0" collapsed="false">
      <c r="A14" s="24" t="s">
        <v>328</v>
      </c>
      <c r="B14" s="22" t="n">
        <v>7</v>
      </c>
      <c r="C14" s="24" t="s">
        <v>319</v>
      </c>
      <c r="D14" s="0" t="n">
        <v>8</v>
      </c>
    </row>
    <row r="15" customFormat="false" ht="15" hidden="false" customHeight="false" outlineLevel="0" collapsed="false">
      <c r="A15" s="24" t="s">
        <v>329</v>
      </c>
      <c r="B15" s="22" t="n">
        <v>7</v>
      </c>
      <c r="C15" s="24" t="s">
        <v>322</v>
      </c>
      <c r="D15" s="0" t="n">
        <v>10</v>
      </c>
    </row>
    <row r="17" customFormat="false" ht="18" hidden="false" customHeight="false" outlineLevel="0" collapsed="false">
      <c r="A17" s="23" t="s">
        <v>166</v>
      </c>
    </row>
    <row r="18" customFormat="false" ht="15" hidden="false" customHeight="false" outlineLevel="0" collapsed="false">
      <c r="A18" s="24" t="s">
        <v>330</v>
      </c>
      <c r="C18" s="24" t="s">
        <v>307</v>
      </c>
    </row>
    <row r="19" customFormat="false" ht="15" hidden="false" customHeight="false" outlineLevel="0" collapsed="false">
      <c r="A19" s="24" t="s">
        <v>331</v>
      </c>
      <c r="C19" s="24" t="s">
        <v>311</v>
      </c>
    </row>
    <row r="20" customFormat="false" ht="15" hidden="false" customHeight="false" outlineLevel="0" collapsed="false">
      <c r="A20" s="24" t="s">
        <v>332</v>
      </c>
      <c r="C20" s="24" t="s">
        <v>313</v>
      </c>
    </row>
    <row r="21" customFormat="false" ht="15" hidden="false" customHeight="false" outlineLevel="0" collapsed="false">
      <c r="A21" s="24" t="s">
        <v>333</v>
      </c>
      <c r="C21" s="24" t="s">
        <v>316</v>
      </c>
    </row>
    <row r="22" customFormat="false" ht="15" hidden="false" customHeight="false" outlineLevel="0" collapsed="false">
      <c r="A22" s="24" t="s">
        <v>334</v>
      </c>
      <c r="C22" s="24" t="s">
        <v>319</v>
      </c>
    </row>
    <row r="23" customFormat="false" ht="15" hidden="false" customHeight="false" outlineLevel="0" collapsed="false">
      <c r="A23" s="24" t="s">
        <v>329</v>
      </c>
      <c r="C23" s="24" t="s">
        <v>322</v>
      </c>
    </row>
    <row r="25" customFormat="false" ht="18" hidden="false" customHeight="false" outlineLevel="0" collapsed="false">
      <c r="A25" s="23" t="s">
        <v>194</v>
      </c>
    </row>
    <row r="26" customFormat="false" ht="15" hidden="false" customHeight="false" outlineLevel="0" collapsed="false">
      <c r="A26" s="24" t="s">
        <v>335</v>
      </c>
    </row>
    <row r="27" customFormat="false" ht="15" hidden="false" customHeight="false" outlineLevel="0" collapsed="false">
      <c r="A27" s="24" t="s">
        <v>336</v>
      </c>
    </row>
    <row r="28" customFormat="false" ht="15" hidden="false" customHeight="false" outlineLevel="0" collapsed="false">
      <c r="A28" s="24" t="s">
        <v>337</v>
      </c>
    </row>
    <row r="29" customFormat="false" ht="15" hidden="false" customHeight="false" outlineLevel="0" collapsed="false">
      <c r="A29" s="24" t="s">
        <v>338</v>
      </c>
    </row>
    <row r="30" customFormat="false" ht="15" hidden="false" customHeight="false" outlineLevel="0" collapsed="false">
      <c r="A30" s="24" t="s">
        <v>339</v>
      </c>
    </row>
    <row r="31" customFormat="false" ht="15" hidden="false" customHeight="false" outlineLevel="0" collapsed="false">
      <c r="A31" s="24" t="s">
        <v>340</v>
      </c>
    </row>
    <row r="33" customFormat="false" ht="18" hidden="false" customHeight="false" outlineLevel="0" collapsed="false">
      <c r="A33" s="23" t="s">
        <v>248</v>
      </c>
    </row>
    <row r="34" customFormat="false" ht="15" hidden="false" customHeight="false" outlineLevel="0" collapsed="false">
      <c r="A34" s="24" t="s">
        <v>341</v>
      </c>
    </row>
    <row r="35" customFormat="false" ht="15" hidden="false" customHeight="false" outlineLevel="0" collapsed="false">
      <c r="A35" s="24" t="s">
        <v>342</v>
      </c>
    </row>
    <row r="36" customFormat="false" ht="15" hidden="false" customHeight="false" outlineLevel="0" collapsed="false">
      <c r="A36" s="24" t="s">
        <v>343</v>
      </c>
    </row>
    <row r="37" customFormat="false" ht="15" hidden="false" customHeight="false" outlineLevel="0" collapsed="false">
      <c r="A37" s="24" t="s">
        <v>344</v>
      </c>
    </row>
    <row r="38" customFormat="false" ht="15" hidden="false" customHeight="false" outlineLevel="0" collapsed="false">
      <c r="A38" s="24" t="s">
        <v>345</v>
      </c>
    </row>
    <row r="39" customFormat="false" ht="15" hidden="false" customHeight="false" outlineLevel="0" collapsed="false">
      <c r="A39" s="24" t="s">
        <v>329</v>
      </c>
    </row>
    <row r="41" customFormat="false" ht="18" hidden="false" customHeight="false" outlineLevel="0" collapsed="false">
      <c r="A41" s="23" t="s">
        <v>346</v>
      </c>
    </row>
    <row r="42" customFormat="false" ht="15" hidden="false" customHeight="false" outlineLevel="0" collapsed="false">
      <c r="A42" s="24" t="s">
        <v>347</v>
      </c>
    </row>
    <row r="43" customFormat="false" ht="15" hidden="false" customHeight="false" outlineLevel="0" collapsed="false">
      <c r="A43" s="24" t="s">
        <v>348</v>
      </c>
    </row>
    <row r="44" customFormat="false" ht="15" hidden="false" customHeight="false" outlineLevel="0" collapsed="false">
      <c r="A44" s="24" t="s">
        <v>349</v>
      </c>
    </row>
    <row r="45" customFormat="false" ht="15" hidden="false" customHeight="false" outlineLevel="0" collapsed="false">
      <c r="A45" s="24" t="s">
        <v>350</v>
      </c>
    </row>
    <row r="46" customFormat="false" ht="15" hidden="false" customHeight="false" outlineLevel="0" collapsed="false">
      <c r="A46" s="24" t="s">
        <v>351</v>
      </c>
    </row>
    <row r="47" customFormat="false" ht="15" hidden="false" customHeight="false" outlineLevel="0" collapsed="false">
      <c r="A47" s="24" t="s">
        <v>352</v>
      </c>
    </row>
    <row r="48" customFormat="false" ht="15" hidden="false" customHeight="false" outlineLevel="0" collapsed="false">
      <c r="A48" s="24" t="s">
        <v>329</v>
      </c>
    </row>
    <row r="50" customFormat="false" ht="18" hidden="false" customHeight="false" outlineLevel="0" collapsed="false">
      <c r="A50" s="23" t="s">
        <v>353</v>
      </c>
    </row>
    <row r="51" customFormat="false" ht="15" hidden="false" customHeight="false" outlineLevel="0" collapsed="false">
      <c r="A51" s="24" t="s">
        <v>354</v>
      </c>
    </row>
    <row r="52" customFormat="false" ht="15" hidden="false" customHeight="false" outlineLevel="0" collapsed="false">
      <c r="A52" s="24" t="s">
        <v>355</v>
      </c>
    </row>
    <row r="53" customFormat="false" ht="15" hidden="false" customHeight="false" outlineLevel="0" collapsed="false">
      <c r="A53" s="24" t="s">
        <v>356</v>
      </c>
    </row>
    <row r="54" customFormat="false" ht="15" hidden="false" customHeight="false" outlineLevel="0" collapsed="false">
      <c r="A54" s="24" t="s">
        <v>357</v>
      </c>
    </row>
    <row r="55" customFormat="false" ht="15" hidden="false" customHeight="false" outlineLevel="0" collapsed="false">
      <c r="A55" s="24" t="s">
        <v>358</v>
      </c>
    </row>
    <row r="56" customFormat="false" ht="15" hidden="false" customHeight="false" outlineLevel="0" collapsed="false">
      <c r="A56" s="24" t="s">
        <v>359</v>
      </c>
    </row>
    <row r="57" customFormat="false" ht="15" hidden="false" customHeight="false" outlineLevel="0" collapsed="false">
      <c r="A57" s="24" t="s">
        <v>329</v>
      </c>
    </row>
    <row r="59" customFormat="false" ht="18" hidden="false" customHeight="false" outlineLevel="0" collapsed="false">
      <c r="A59" s="23" t="s">
        <v>360</v>
      </c>
    </row>
    <row r="60" customFormat="false" ht="15" hidden="false" customHeight="false" outlineLevel="0" collapsed="false">
      <c r="A60" s="24" t="s">
        <v>361</v>
      </c>
    </row>
    <row r="61" customFormat="false" ht="15" hidden="false" customHeight="false" outlineLevel="0" collapsed="false">
      <c r="A61" s="24" t="s">
        <v>362</v>
      </c>
    </row>
    <row r="62" customFormat="false" ht="15" hidden="false" customHeight="false" outlineLevel="0" collapsed="false">
      <c r="A62" s="24" t="s">
        <v>363</v>
      </c>
    </row>
    <row r="63" customFormat="false" ht="15" hidden="false" customHeight="false" outlineLevel="0" collapsed="false">
      <c r="A63" s="24" t="s">
        <v>364</v>
      </c>
    </row>
    <row r="64" customFormat="false" ht="15" hidden="false" customHeight="false" outlineLevel="0" collapsed="false">
      <c r="A64" s="24" t="s">
        <v>365</v>
      </c>
    </row>
    <row r="65" customFormat="false" ht="15" hidden="false" customHeight="false" outlineLevel="0" collapsed="false">
      <c r="A65" s="24" t="s">
        <v>366</v>
      </c>
    </row>
    <row r="66" customFormat="false" ht="15" hidden="false" customHeight="false" outlineLevel="0" collapsed="false">
      <c r="A66" s="24" t="s">
        <v>329</v>
      </c>
    </row>
    <row r="68" customFormat="false" ht="18" hidden="false" customHeight="false" outlineLevel="0" collapsed="false">
      <c r="A68" s="23" t="s">
        <v>367</v>
      </c>
    </row>
    <row r="69" customFormat="false" ht="15" hidden="false" customHeight="false" outlineLevel="0" collapsed="false">
      <c r="A69" s="24" t="s">
        <v>368</v>
      </c>
    </row>
    <row r="70" customFormat="false" ht="15" hidden="false" customHeight="false" outlineLevel="0" collapsed="false">
      <c r="A70" s="24" t="s">
        <v>369</v>
      </c>
    </row>
    <row r="71" customFormat="false" ht="15" hidden="false" customHeight="false" outlineLevel="0" collapsed="false">
      <c r="A71" s="24" t="s">
        <v>370</v>
      </c>
    </row>
    <row r="72" customFormat="false" ht="15" hidden="false" customHeight="false" outlineLevel="0" collapsed="false">
      <c r="A72" s="24" t="s">
        <v>371</v>
      </c>
    </row>
    <row r="73" customFormat="false" ht="15" hidden="false" customHeight="false" outlineLevel="0" collapsed="false">
      <c r="A73" s="24" t="s">
        <v>372</v>
      </c>
    </row>
    <row r="74" customFormat="false" ht="15" hidden="false" customHeight="false" outlineLevel="0" collapsed="false">
      <c r="A74" s="24" t="s">
        <v>373</v>
      </c>
    </row>
    <row r="75" customFormat="false" ht="15" hidden="false" customHeight="false" outlineLevel="0" collapsed="false">
      <c r="A75" s="24" t="s">
        <v>374</v>
      </c>
    </row>
    <row r="77" customFormat="false" ht="18" hidden="false" customHeight="false" outlineLevel="0" collapsed="false">
      <c r="A77" s="23" t="s">
        <v>375</v>
      </c>
    </row>
    <row r="78" customFormat="false" ht="15" hidden="false" customHeight="false" outlineLevel="0" collapsed="false">
      <c r="A78" s="21" t="s">
        <v>376</v>
      </c>
    </row>
    <row r="79" customFormat="false" ht="15" hidden="false" customHeight="false" outlineLevel="0" collapsed="false">
      <c r="A79" s="21" t="s">
        <v>377</v>
      </c>
    </row>
    <row r="80" customFormat="false" ht="15" hidden="false" customHeight="false" outlineLevel="0" collapsed="false">
      <c r="A80" s="21" t="s">
        <v>378</v>
      </c>
    </row>
    <row r="81" customFormat="false" ht="15" hidden="false" customHeight="false" outlineLevel="0" collapsed="false">
      <c r="A81" s="21" t="s">
        <v>379</v>
      </c>
    </row>
    <row r="82" customFormat="false" ht="15" hidden="false" customHeight="false" outlineLevel="0" collapsed="false">
      <c r="A82" s="21" t="s">
        <v>380</v>
      </c>
    </row>
    <row r="83" customFormat="false" ht="15" hidden="false" customHeight="false" outlineLevel="0" collapsed="false">
      <c r="A83" s="26" t="s">
        <v>381</v>
      </c>
    </row>
    <row r="84" customFormat="false" ht="15" hidden="false" customHeight="false" outlineLevel="0" collapsed="false">
      <c r="A84" s="21" t="s">
        <v>382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2018-07-11T16:47:24Z</dcterms:created>
  <dc:creator>Giovengo, Andrew M.</dc:creator>
  <dc:description/>
  <dc:language>en-US</dc:language>
  <cp:lastModifiedBy/>
  <dcterms:modified xsi:type="dcterms:W3CDTF">2019-07-02T14:41:44Z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