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rizky\Downloads\"/>
    </mc:Choice>
  </mc:AlternateContent>
  <xr:revisionPtr revIDLastSave="0" documentId="13_ncr:1_{11946396-D6F8-40E2-8193-A258CAC157F6}" xr6:coauthVersionLast="47" xr6:coauthVersionMax="47" xr10:uidLastSave="{00000000-0000-0000-0000-000000000000}"/>
  <bookViews>
    <workbookView xWindow="-110" yWindow="-110" windowWidth="22620" windowHeight="14220" activeTab="3" xr2:uid="{B2BE4D23-0B13-024E-8819-3ECC2F6EBEC5}"/>
  </bookViews>
  <sheets>
    <sheet name="Guide" sheetId="4" r:id="rId1"/>
    <sheet name="Order raw" sheetId="1" r:id="rId2"/>
    <sheet name="Analisa" sheetId="6" r:id="rId3"/>
    <sheet name="Dashboar" sheetId="7" r:id="rId4"/>
    <sheet name="Discount" sheetId="2" r:id="rId5"/>
    <sheet name="Other financials" sheetId="5" r:id="rId6"/>
    <sheet name="Product" sheetId="3" r:id="rId7"/>
  </sheets>
  <definedNames>
    <definedName name="_xlnm._FilterDatabase" localSheetId="1" hidden="1">'Order raw'!$A$1:$P$701</definedName>
    <definedName name="_xlchart.v1.0" hidden="1">Analisa!$M$36:$M$43</definedName>
    <definedName name="_xlchart.v1.1" hidden="1">Analisa!$N$36:$N$43</definedName>
    <definedName name="_xlchart.v1.6" hidden="1">Analisa!$M$36:$M$43</definedName>
    <definedName name="_xlchart.v1.7" hidden="1">Analisa!$N$36:$N$43</definedName>
    <definedName name="_xlchart.v1.8" hidden="1">Analisa!$M$36:$M$43</definedName>
    <definedName name="_xlchart.v1.9" hidden="1">Analisa!$N$36:$N$43</definedName>
    <definedName name="_xlchart.v5.2" hidden="1">Analisa!$P$22</definedName>
    <definedName name="_xlchart.v5.3" hidden="1">Analisa!$P$23:$P$27</definedName>
    <definedName name="_xlchart.v5.4" hidden="1">Analisa!$Q$22</definedName>
    <definedName name="_xlchart.v5.5" hidden="1">Analisa!$Q$23:$Q$27</definedName>
    <definedName name="Slicer_Buyer_segment">#N/A</definedName>
    <definedName name="Slicer_Country_origi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6" l="1"/>
  <c r="C4" i="6"/>
  <c r="D10" i="6"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Q2" i="1" a="1"/>
  <c r="Q2" i="1" s="1"/>
  <c r="E28" i="1"/>
  <c r="E60" i="1"/>
  <c r="E63" i="1"/>
  <c r="E84" i="1"/>
  <c r="E148" i="1"/>
  <c r="E156" i="1"/>
  <c r="E157" i="1"/>
  <c r="E173" i="1"/>
  <c r="E189" i="1"/>
  <c r="E199" i="1"/>
  <c r="E267" i="1"/>
  <c r="E269" i="1"/>
  <c r="E285" i="1"/>
  <c r="E293" i="1"/>
  <c r="E332" i="1"/>
  <c r="E371" i="1"/>
  <c r="E388" i="1"/>
  <c r="E400" i="1"/>
  <c r="E419" i="1"/>
  <c r="E431" i="1"/>
  <c r="E436" i="1"/>
  <c r="E460" i="1"/>
  <c r="E473" i="1"/>
  <c r="E547" i="1"/>
  <c r="E557" i="1"/>
  <c r="E565" i="1"/>
  <c r="E619" i="1"/>
  <c r="E659" i="1"/>
  <c r="E10" i="1"/>
  <c r="E12" i="1"/>
  <c r="E15" i="1"/>
  <c r="E18" i="1"/>
  <c r="E21" i="1"/>
  <c r="E24" i="1"/>
  <c r="E26" i="1"/>
  <c r="E31" i="1"/>
  <c r="E34" i="1"/>
  <c r="E42" i="1"/>
  <c r="E49" i="1"/>
  <c r="E68" i="1"/>
  <c r="E69" i="1"/>
  <c r="E74" i="1"/>
  <c r="E76" i="1"/>
  <c r="E85" i="1"/>
  <c r="E90" i="1"/>
  <c r="E95" i="1"/>
  <c r="E97" i="1"/>
  <c r="E98" i="1"/>
  <c r="E105" i="1"/>
  <c r="E125" i="1"/>
  <c r="E131" i="1"/>
  <c r="E133" i="1"/>
  <c r="E140" i="1"/>
  <c r="E141" i="1"/>
  <c r="E149" i="1"/>
  <c r="E153" i="1"/>
  <c r="E165" i="1"/>
  <c r="E183" i="1"/>
  <c r="E188" i="1"/>
  <c r="E195" i="1"/>
  <c r="E197" i="1"/>
  <c r="E205" i="1"/>
  <c r="E212" i="1"/>
  <c r="E213" i="1"/>
  <c r="E220" i="1"/>
  <c r="E226" i="1"/>
  <c r="E229" i="1"/>
  <c r="E235" i="1"/>
  <c r="E237" i="1"/>
  <c r="E250" i="1"/>
  <c r="E252" i="1"/>
  <c r="E260" i="1"/>
  <c r="E261" i="1"/>
  <c r="E263" i="1"/>
  <c r="E266" i="1"/>
  <c r="E276" i="1"/>
  <c r="E277" i="1"/>
  <c r="E281" i="1"/>
  <c r="E284" i="1"/>
  <c r="E290" i="1"/>
  <c r="E299" i="1"/>
  <c r="E317" i="1"/>
  <c r="E325" i="1"/>
  <c r="E331" i="1"/>
  <c r="E339" i="1"/>
  <c r="E345" i="1"/>
  <c r="E349" i="1"/>
  <c r="E354" i="1"/>
  <c r="E355" i="1"/>
  <c r="E357" i="1"/>
  <c r="E378" i="1"/>
  <c r="E381" i="1"/>
  <c r="E396" i="1"/>
  <c r="E403" i="1"/>
  <c r="E405" i="1"/>
  <c r="E413" i="1"/>
  <c r="E418" i="1"/>
  <c r="E421" i="1"/>
  <c r="E425" i="1"/>
  <c r="E426" i="1"/>
  <c r="E441" i="1"/>
  <c r="E443" i="1"/>
  <c r="E453" i="1"/>
  <c r="E461" i="1"/>
  <c r="E468" i="1"/>
  <c r="E474" i="1"/>
  <c r="E475" i="1"/>
  <c r="E482" i="1"/>
  <c r="E485" i="1"/>
  <c r="E490" i="1"/>
  <c r="E506" i="1"/>
  <c r="E509" i="1"/>
  <c r="E515" i="1"/>
  <c r="E517" i="1"/>
  <c r="E519" i="1"/>
  <c r="E525" i="1"/>
  <c r="E530" i="1"/>
  <c r="E532" i="1"/>
  <c r="E533" i="1"/>
  <c r="E538" i="1"/>
  <c r="E543" i="1"/>
  <c r="E546" i="1"/>
  <c r="E549" i="1"/>
  <c r="E555" i="1"/>
  <c r="E559" i="1"/>
  <c r="E586" i="1"/>
  <c r="E590" i="1"/>
  <c r="E593" i="1"/>
  <c r="E594" i="1"/>
  <c r="E599" i="1"/>
  <c r="E601" i="1"/>
  <c r="E602" i="1"/>
  <c r="E603" i="1"/>
  <c r="E607" i="1"/>
  <c r="E625" i="1"/>
  <c r="E626" i="1"/>
  <c r="E627" i="1"/>
  <c r="E636" i="1"/>
  <c r="E661" i="1"/>
  <c r="E670" i="1"/>
  <c r="E677" i="1"/>
  <c r="E686" i="1"/>
  <c r="E691" i="1"/>
  <c r="E698" i="1"/>
  <c r="E2" i="1"/>
  <c r="E3" i="1"/>
  <c r="E4" i="1"/>
  <c r="E5" i="1"/>
  <c r="E13" i="1"/>
  <c r="E39" i="1"/>
  <c r="E40" i="1"/>
  <c r="E50" i="1"/>
  <c r="E57" i="1"/>
  <c r="E58" i="1"/>
  <c r="E59" i="1"/>
  <c r="E61" i="1"/>
  <c r="E67" i="1"/>
  <c r="E79" i="1"/>
  <c r="E80" i="1"/>
  <c r="E82" i="1"/>
  <c r="E88" i="1"/>
  <c r="E112" i="1"/>
  <c r="E114" i="1"/>
  <c r="E124" i="1"/>
  <c r="E154" i="1"/>
  <c r="E162" i="1"/>
  <c r="E171" i="1"/>
  <c r="E185" i="1"/>
  <c r="E202" i="1"/>
  <c r="E219" i="1"/>
  <c r="E221" i="1"/>
  <c r="E223" i="1"/>
  <c r="E244" i="1"/>
  <c r="E249" i="1"/>
  <c r="E253" i="1"/>
  <c r="E265" i="1"/>
  <c r="E282" i="1"/>
  <c r="E291" i="1"/>
  <c r="E301" i="1"/>
  <c r="E316" i="1"/>
  <c r="E321" i="1"/>
  <c r="E330" i="1"/>
  <c r="E346" i="1"/>
  <c r="E347" i="1"/>
  <c r="E348" i="1"/>
  <c r="E365" i="1"/>
  <c r="E393" i="1"/>
  <c r="E394" i="1"/>
  <c r="E395" i="1"/>
  <c r="E397" i="1"/>
  <c r="E410" i="1"/>
  <c r="E420" i="1"/>
  <c r="E457" i="1"/>
  <c r="E458" i="1"/>
  <c r="E459" i="1"/>
  <c r="E466" i="1"/>
  <c r="E467" i="1"/>
  <c r="E493" i="1"/>
  <c r="E500" i="1"/>
  <c r="E507" i="1"/>
  <c r="E508" i="1"/>
  <c r="E521" i="1"/>
  <c r="E522" i="1"/>
  <c r="E540" i="1"/>
  <c r="E541" i="1"/>
  <c r="E569" i="1"/>
  <c r="E570" i="1"/>
  <c r="E571" i="1"/>
  <c r="E587" i="1"/>
  <c r="E598" i="1"/>
  <c r="E606" i="1"/>
  <c r="E608" i="1"/>
  <c r="E643" i="1"/>
  <c r="E644" i="1"/>
  <c r="E649" i="1"/>
  <c r="E652" i="1"/>
  <c r="E674" i="1"/>
  <c r="E692"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L3" i="1" a="1"/>
  <c r="L3" i="1" s="1"/>
  <c r="L4" i="1" a="1"/>
  <c r="L4" i="1" s="1"/>
  <c r="L5" i="1" a="1"/>
  <c r="L5" i="1" s="1"/>
  <c r="L6" i="1" a="1"/>
  <c r="L6" i="1" s="1"/>
  <c r="L7" i="1" a="1"/>
  <c r="L7" i="1" s="1"/>
  <c r="L8" i="1" a="1"/>
  <c r="L8" i="1" s="1"/>
  <c r="L9" i="1" a="1"/>
  <c r="L9" i="1" s="1"/>
  <c r="L10" i="1" a="1"/>
  <c r="L10" i="1" s="1"/>
  <c r="L11" i="1" a="1"/>
  <c r="L11" i="1" s="1"/>
  <c r="L12" i="1" a="1"/>
  <c r="L12" i="1" s="1"/>
  <c r="L13" i="1" a="1"/>
  <c r="L13" i="1" s="1"/>
  <c r="L14" i="1" a="1"/>
  <c r="L14" i="1" s="1"/>
  <c r="L15" i="1" a="1"/>
  <c r="L15" i="1" s="1"/>
  <c r="L16" i="1" a="1"/>
  <c r="L16" i="1" s="1"/>
  <c r="L17" i="1" a="1"/>
  <c r="L17" i="1" s="1"/>
  <c r="L18" i="1" a="1"/>
  <c r="L18" i="1" s="1"/>
  <c r="L19" i="1" a="1"/>
  <c r="L19" i="1" s="1"/>
  <c r="L20" i="1" a="1"/>
  <c r="L20" i="1" s="1"/>
  <c r="L21" i="1" a="1"/>
  <c r="L21" i="1" s="1"/>
  <c r="L22" i="1" a="1"/>
  <c r="L22" i="1" s="1"/>
  <c r="L23" i="1" a="1"/>
  <c r="L23" i="1" s="1"/>
  <c r="L24" i="1" a="1"/>
  <c r="L24" i="1" s="1"/>
  <c r="L25" i="1" a="1"/>
  <c r="L25" i="1" s="1"/>
  <c r="L26" i="1" a="1"/>
  <c r="L26" i="1" s="1"/>
  <c r="L27" i="1" a="1"/>
  <c r="L27" i="1" s="1"/>
  <c r="L28" i="1" a="1"/>
  <c r="L28" i="1" s="1"/>
  <c r="L29" i="1" a="1"/>
  <c r="L29" i="1" s="1"/>
  <c r="L30" i="1" a="1"/>
  <c r="L30" i="1" s="1"/>
  <c r="L31" i="1" a="1"/>
  <c r="L31" i="1" s="1"/>
  <c r="L32" i="1" a="1"/>
  <c r="L32" i="1" s="1"/>
  <c r="L33" i="1" a="1"/>
  <c r="L33" i="1" s="1"/>
  <c r="L34" i="1" a="1"/>
  <c r="L34" i="1" s="1"/>
  <c r="L35" i="1" a="1"/>
  <c r="L35" i="1" s="1"/>
  <c r="L36" i="1" a="1"/>
  <c r="L36" i="1" s="1"/>
  <c r="L37" i="1" a="1"/>
  <c r="L37" i="1" s="1"/>
  <c r="L38" i="1" a="1"/>
  <c r="L38" i="1" s="1"/>
  <c r="L39" i="1" a="1"/>
  <c r="L39" i="1" s="1"/>
  <c r="L40" i="1" a="1"/>
  <c r="L40" i="1" s="1"/>
  <c r="L41" i="1" a="1"/>
  <c r="L41" i="1" s="1"/>
  <c r="L42" i="1" a="1"/>
  <c r="L42" i="1" s="1"/>
  <c r="L43" i="1" a="1"/>
  <c r="L43" i="1" s="1"/>
  <c r="L44" i="1" a="1"/>
  <c r="L44" i="1" s="1"/>
  <c r="L45" i="1" a="1"/>
  <c r="L45" i="1" s="1"/>
  <c r="L46" i="1" a="1"/>
  <c r="L46" i="1" s="1"/>
  <c r="L47" i="1" a="1"/>
  <c r="L47" i="1" s="1"/>
  <c r="L48" i="1" a="1"/>
  <c r="L48" i="1" s="1"/>
  <c r="L49" i="1" a="1"/>
  <c r="L49" i="1" s="1"/>
  <c r="L50" i="1" a="1"/>
  <c r="L50" i="1" s="1"/>
  <c r="L51" i="1" a="1"/>
  <c r="L51" i="1" s="1"/>
  <c r="L52" i="1" a="1"/>
  <c r="L52" i="1" s="1"/>
  <c r="L53" i="1" a="1"/>
  <c r="L53" i="1" s="1"/>
  <c r="L54" i="1" a="1"/>
  <c r="L54" i="1" s="1"/>
  <c r="L55" i="1" a="1"/>
  <c r="L55" i="1" s="1"/>
  <c r="L56" i="1" a="1"/>
  <c r="L56" i="1" s="1"/>
  <c r="L57" i="1" a="1"/>
  <c r="L57" i="1" s="1"/>
  <c r="L58" i="1" a="1"/>
  <c r="L58" i="1" s="1"/>
  <c r="L59" i="1" a="1"/>
  <c r="L59"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L71" i="1" a="1"/>
  <c r="L71" i="1" s="1"/>
  <c r="L72" i="1" a="1"/>
  <c r="L72" i="1" s="1"/>
  <c r="L73" i="1" a="1"/>
  <c r="L73" i="1" s="1"/>
  <c r="L74" i="1" a="1"/>
  <c r="L74" i="1" s="1"/>
  <c r="L75" i="1" a="1"/>
  <c r="L75" i="1" s="1"/>
  <c r="L76" i="1" a="1"/>
  <c r="L76" i="1" s="1"/>
  <c r="L77" i="1" a="1"/>
  <c r="L77" i="1" s="1"/>
  <c r="L78" i="1" a="1"/>
  <c r="L78" i="1" s="1"/>
  <c r="L79" i="1" a="1"/>
  <c r="L79" i="1" s="1"/>
  <c r="L80" i="1" a="1"/>
  <c r="L80" i="1" s="1"/>
  <c r="L81" i="1" a="1"/>
  <c r="L81" i="1" s="1"/>
  <c r="L82" i="1" a="1"/>
  <c r="L82" i="1" s="1"/>
  <c r="L83" i="1" a="1"/>
  <c r="L83" i="1" s="1"/>
  <c r="L84" i="1" a="1"/>
  <c r="L84" i="1" s="1"/>
  <c r="L85" i="1" a="1"/>
  <c r="L85" i="1" s="1"/>
  <c r="L86" i="1" a="1"/>
  <c r="L86" i="1" s="1"/>
  <c r="L87" i="1" a="1"/>
  <c r="L87" i="1" s="1"/>
  <c r="L88" i="1" a="1"/>
  <c r="L88" i="1" s="1"/>
  <c r="L89" i="1" a="1"/>
  <c r="L89" i="1" s="1"/>
  <c r="L90" i="1" a="1"/>
  <c r="L90" i="1" s="1"/>
  <c r="L91" i="1" a="1"/>
  <c r="L91" i="1" s="1"/>
  <c r="L92" i="1" a="1"/>
  <c r="L92" i="1" s="1"/>
  <c r="L93" i="1" a="1"/>
  <c r="L93" i="1" s="1"/>
  <c r="L94" i="1" a="1"/>
  <c r="L94" i="1" s="1"/>
  <c r="L95" i="1" a="1"/>
  <c r="L95" i="1" s="1"/>
  <c r="L96" i="1" a="1"/>
  <c r="L96" i="1" s="1"/>
  <c r="L97" i="1" a="1"/>
  <c r="L97" i="1" s="1"/>
  <c r="L98" i="1" a="1"/>
  <c r="L98" i="1" s="1"/>
  <c r="L99" i="1" a="1"/>
  <c r="L99" i="1" s="1"/>
  <c r="L100" i="1" a="1"/>
  <c r="L100" i="1" s="1"/>
  <c r="L101" i="1" a="1"/>
  <c r="L101" i="1" s="1"/>
  <c r="L102" i="1" a="1"/>
  <c r="L102" i="1" s="1"/>
  <c r="L103" i="1" a="1"/>
  <c r="L103" i="1" s="1"/>
  <c r="L104" i="1" a="1"/>
  <c r="L104" i="1" s="1"/>
  <c r="L105" i="1" a="1"/>
  <c r="L105" i="1" s="1"/>
  <c r="L106" i="1" a="1"/>
  <c r="L106" i="1" s="1"/>
  <c r="L107" i="1" a="1"/>
  <c r="L107" i="1" s="1"/>
  <c r="L108" i="1" a="1"/>
  <c r="L108" i="1" s="1"/>
  <c r="L109" i="1" a="1"/>
  <c r="L109" i="1" s="1"/>
  <c r="L110" i="1" a="1"/>
  <c r="L110" i="1" s="1"/>
  <c r="L111" i="1" a="1"/>
  <c r="L111" i="1" s="1"/>
  <c r="L112" i="1" a="1"/>
  <c r="L112" i="1" s="1"/>
  <c r="L113" i="1" a="1"/>
  <c r="L113" i="1" s="1"/>
  <c r="L114" i="1" a="1"/>
  <c r="L114" i="1" s="1"/>
  <c r="L115" i="1" a="1"/>
  <c r="L115" i="1" s="1"/>
  <c r="L116" i="1" a="1"/>
  <c r="L116" i="1" s="1"/>
  <c r="L117" i="1" a="1"/>
  <c r="L117" i="1" s="1"/>
  <c r="L118" i="1" a="1"/>
  <c r="L118" i="1" s="1"/>
  <c r="L119" i="1" a="1"/>
  <c r="L119" i="1" s="1"/>
  <c r="L120" i="1" a="1"/>
  <c r="L120" i="1" s="1"/>
  <c r="L121" i="1" a="1"/>
  <c r="L121" i="1" s="1"/>
  <c r="L122" i="1" a="1"/>
  <c r="L122" i="1" s="1"/>
  <c r="L123" i="1" a="1"/>
  <c r="L123" i="1" s="1"/>
  <c r="L124" i="1" a="1"/>
  <c r="L124" i="1" s="1"/>
  <c r="L125" i="1" a="1"/>
  <c r="L125" i="1" s="1"/>
  <c r="L126" i="1" a="1"/>
  <c r="L126" i="1" s="1"/>
  <c r="L127" i="1" a="1"/>
  <c r="L127" i="1" s="1"/>
  <c r="L128" i="1" a="1"/>
  <c r="L128" i="1" s="1"/>
  <c r="L129" i="1" a="1"/>
  <c r="L129" i="1" s="1"/>
  <c r="L130" i="1" a="1"/>
  <c r="L130" i="1" s="1"/>
  <c r="L131" i="1" a="1"/>
  <c r="L131" i="1" s="1"/>
  <c r="L132" i="1" a="1"/>
  <c r="L132" i="1" s="1"/>
  <c r="L133" i="1" a="1"/>
  <c r="L133" i="1" s="1"/>
  <c r="L134" i="1" a="1"/>
  <c r="L134" i="1" s="1"/>
  <c r="L135" i="1" a="1"/>
  <c r="L135" i="1" s="1"/>
  <c r="L136" i="1" a="1"/>
  <c r="L136" i="1" s="1"/>
  <c r="L137" i="1" a="1"/>
  <c r="L137" i="1" s="1"/>
  <c r="L138" i="1" a="1"/>
  <c r="L138" i="1" s="1"/>
  <c r="L139" i="1" a="1"/>
  <c r="L139" i="1" s="1"/>
  <c r="L140" i="1" a="1"/>
  <c r="L140" i="1" s="1"/>
  <c r="L141" i="1" a="1"/>
  <c r="L141" i="1" s="1"/>
  <c r="L142" i="1" a="1"/>
  <c r="L142" i="1" s="1"/>
  <c r="L143" i="1" a="1"/>
  <c r="L143" i="1" s="1"/>
  <c r="L144" i="1" a="1"/>
  <c r="L144" i="1" s="1"/>
  <c r="L145" i="1" a="1"/>
  <c r="L145" i="1" s="1"/>
  <c r="L146" i="1" a="1"/>
  <c r="L146" i="1" s="1"/>
  <c r="L147" i="1" a="1"/>
  <c r="L147" i="1" s="1"/>
  <c r="L148" i="1" a="1"/>
  <c r="L148" i="1" s="1"/>
  <c r="L149" i="1" a="1"/>
  <c r="L149" i="1" s="1"/>
  <c r="L150" i="1" a="1"/>
  <c r="L150" i="1" s="1"/>
  <c r="L151" i="1" a="1"/>
  <c r="L151" i="1" s="1"/>
  <c r="L152" i="1" a="1"/>
  <c r="L152" i="1" s="1"/>
  <c r="L153" i="1" a="1"/>
  <c r="L153" i="1" s="1"/>
  <c r="L154" i="1" a="1"/>
  <c r="L154" i="1" s="1"/>
  <c r="L155" i="1" a="1"/>
  <c r="L155" i="1" s="1"/>
  <c r="L156" i="1" a="1"/>
  <c r="L156" i="1" s="1"/>
  <c r="L157" i="1" a="1"/>
  <c r="L157" i="1" s="1"/>
  <c r="L158" i="1" a="1"/>
  <c r="L158" i="1" s="1"/>
  <c r="L159" i="1" a="1"/>
  <c r="L159" i="1" s="1"/>
  <c r="L160" i="1" a="1"/>
  <c r="L160" i="1" s="1"/>
  <c r="L161" i="1" a="1"/>
  <c r="L161" i="1" s="1"/>
  <c r="L162" i="1" a="1"/>
  <c r="L162" i="1" s="1"/>
  <c r="L163" i="1" a="1"/>
  <c r="L163" i="1" s="1"/>
  <c r="L164" i="1" a="1"/>
  <c r="L164" i="1" s="1"/>
  <c r="L165" i="1" a="1"/>
  <c r="L165" i="1" s="1"/>
  <c r="L166" i="1" a="1"/>
  <c r="L166" i="1" s="1"/>
  <c r="L167" i="1" a="1"/>
  <c r="L167" i="1" s="1"/>
  <c r="L168" i="1" a="1"/>
  <c r="L168" i="1" s="1"/>
  <c r="L169" i="1" a="1"/>
  <c r="L169" i="1" s="1"/>
  <c r="L170" i="1" a="1"/>
  <c r="L170" i="1" s="1"/>
  <c r="L171" i="1" a="1"/>
  <c r="L171" i="1" s="1"/>
  <c r="L172" i="1" a="1"/>
  <c r="L172" i="1" s="1"/>
  <c r="L173" i="1" a="1"/>
  <c r="L173" i="1" s="1"/>
  <c r="L174" i="1" a="1"/>
  <c r="L174" i="1" s="1"/>
  <c r="L175" i="1" a="1"/>
  <c r="L175" i="1" s="1"/>
  <c r="L176" i="1" a="1"/>
  <c r="L176" i="1" s="1"/>
  <c r="L177" i="1" a="1"/>
  <c r="L177" i="1" s="1"/>
  <c r="L178" i="1" a="1"/>
  <c r="L178" i="1" s="1"/>
  <c r="L179" i="1" a="1"/>
  <c r="L179" i="1" s="1"/>
  <c r="L180" i="1" a="1"/>
  <c r="L180" i="1" s="1"/>
  <c r="L181" i="1" a="1"/>
  <c r="L181" i="1" s="1"/>
  <c r="L182" i="1" a="1"/>
  <c r="L182" i="1" s="1"/>
  <c r="L183" i="1" a="1"/>
  <c r="L183" i="1" s="1"/>
  <c r="L184" i="1" a="1"/>
  <c r="L184" i="1" s="1"/>
  <c r="L185" i="1" a="1"/>
  <c r="L185" i="1" s="1"/>
  <c r="L186" i="1" a="1"/>
  <c r="L186" i="1" s="1"/>
  <c r="L187" i="1" a="1"/>
  <c r="L187" i="1" s="1"/>
  <c r="L188" i="1" a="1"/>
  <c r="L188" i="1" s="1"/>
  <c r="L189" i="1" a="1"/>
  <c r="L189" i="1" s="1"/>
  <c r="L190" i="1" a="1"/>
  <c r="L190" i="1" s="1"/>
  <c r="L191" i="1" a="1"/>
  <c r="L191" i="1" s="1"/>
  <c r="L192" i="1" a="1"/>
  <c r="L192" i="1" s="1"/>
  <c r="L193" i="1" a="1"/>
  <c r="L193" i="1" s="1"/>
  <c r="L194" i="1" a="1"/>
  <c r="L194" i="1" s="1"/>
  <c r="L195" i="1" a="1"/>
  <c r="L195" i="1" s="1"/>
  <c r="L196" i="1" a="1"/>
  <c r="L196" i="1" s="1"/>
  <c r="L197" i="1" a="1"/>
  <c r="L197" i="1" s="1"/>
  <c r="L198" i="1" a="1"/>
  <c r="L198" i="1" s="1"/>
  <c r="L199" i="1" a="1"/>
  <c r="L199" i="1" s="1"/>
  <c r="L200" i="1" a="1"/>
  <c r="L200" i="1" s="1"/>
  <c r="L201" i="1" a="1"/>
  <c r="L201" i="1" s="1"/>
  <c r="L202" i="1" a="1"/>
  <c r="L202" i="1" s="1"/>
  <c r="L203" i="1" a="1"/>
  <c r="L203" i="1" s="1"/>
  <c r="L204" i="1" a="1"/>
  <c r="L204" i="1" s="1"/>
  <c r="L205" i="1" a="1"/>
  <c r="L205" i="1" s="1"/>
  <c r="L206" i="1" a="1"/>
  <c r="L206" i="1" s="1"/>
  <c r="L207" i="1" a="1"/>
  <c r="L207" i="1" s="1"/>
  <c r="L208" i="1" a="1"/>
  <c r="L208" i="1" s="1"/>
  <c r="L209" i="1" a="1"/>
  <c r="L209" i="1" s="1"/>
  <c r="L210" i="1" a="1"/>
  <c r="L210" i="1" s="1"/>
  <c r="L211" i="1" a="1"/>
  <c r="L211" i="1" s="1"/>
  <c r="L212" i="1" a="1"/>
  <c r="L212" i="1" s="1"/>
  <c r="L213" i="1" a="1"/>
  <c r="L213" i="1" s="1"/>
  <c r="L214" i="1" a="1"/>
  <c r="L214" i="1" s="1"/>
  <c r="L215" i="1" a="1"/>
  <c r="L215" i="1" s="1"/>
  <c r="L216" i="1" a="1"/>
  <c r="L216" i="1" s="1"/>
  <c r="L217" i="1" a="1"/>
  <c r="L217" i="1" s="1"/>
  <c r="L218" i="1" a="1"/>
  <c r="L218" i="1" s="1"/>
  <c r="L219" i="1" a="1"/>
  <c r="L219" i="1" s="1"/>
  <c r="L220" i="1" a="1"/>
  <c r="L220" i="1" s="1"/>
  <c r="L221" i="1" a="1"/>
  <c r="L221" i="1" s="1"/>
  <c r="L222" i="1" a="1"/>
  <c r="L222" i="1" s="1"/>
  <c r="L223" i="1" a="1"/>
  <c r="L223" i="1" s="1"/>
  <c r="L224" i="1" a="1"/>
  <c r="L224" i="1" s="1"/>
  <c r="L225" i="1" a="1"/>
  <c r="L225" i="1" s="1"/>
  <c r="L226" i="1" a="1"/>
  <c r="L226" i="1" s="1"/>
  <c r="L227" i="1" a="1"/>
  <c r="L227" i="1" s="1"/>
  <c r="L228" i="1" a="1"/>
  <c r="L228" i="1" s="1"/>
  <c r="L229" i="1" a="1"/>
  <c r="L229" i="1" s="1"/>
  <c r="L230" i="1" a="1"/>
  <c r="L230" i="1" s="1"/>
  <c r="L231" i="1" a="1"/>
  <c r="L231" i="1" s="1"/>
  <c r="L232" i="1" a="1"/>
  <c r="L232" i="1" s="1"/>
  <c r="L233" i="1" a="1"/>
  <c r="L233" i="1" s="1"/>
  <c r="L234" i="1" a="1"/>
  <c r="L234" i="1" s="1"/>
  <c r="L235" i="1" a="1"/>
  <c r="L235" i="1" s="1"/>
  <c r="L236" i="1" a="1"/>
  <c r="L236" i="1" s="1"/>
  <c r="L237" i="1" a="1"/>
  <c r="L237" i="1" s="1"/>
  <c r="L238" i="1" a="1"/>
  <c r="L238" i="1" s="1"/>
  <c r="L239" i="1" a="1"/>
  <c r="L239" i="1" s="1"/>
  <c r="L240" i="1" a="1"/>
  <c r="L240" i="1" s="1"/>
  <c r="L241" i="1" a="1"/>
  <c r="L241" i="1" s="1"/>
  <c r="L242" i="1" a="1"/>
  <c r="L242" i="1" s="1"/>
  <c r="L243" i="1" a="1"/>
  <c r="L243" i="1" s="1"/>
  <c r="L244" i="1" a="1"/>
  <c r="L244" i="1" s="1"/>
  <c r="L245" i="1" a="1"/>
  <c r="L245" i="1" s="1"/>
  <c r="L246" i="1" a="1"/>
  <c r="L246" i="1" s="1"/>
  <c r="L247" i="1" a="1"/>
  <c r="L247" i="1" s="1"/>
  <c r="L248" i="1" a="1"/>
  <c r="L248" i="1" s="1"/>
  <c r="L249" i="1" a="1"/>
  <c r="L249" i="1" s="1"/>
  <c r="L250" i="1" a="1"/>
  <c r="L250" i="1" s="1"/>
  <c r="L251" i="1" a="1"/>
  <c r="L251" i="1" s="1"/>
  <c r="L252" i="1" a="1"/>
  <c r="L252" i="1" s="1"/>
  <c r="L253" i="1" a="1"/>
  <c r="L253" i="1" s="1"/>
  <c r="L254" i="1" a="1"/>
  <c r="L254" i="1" s="1"/>
  <c r="L255" i="1" a="1"/>
  <c r="L255" i="1" s="1"/>
  <c r="L256" i="1" a="1"/>
  <c r="L256" i="1" s="1"/>
  <c r="L257" i="1" a="1"/>
  <c r="L257" i="1" s="1"/>
  <c r="L258" i="1" a="1"/>
  <c r="L258" i="1" s="1"/>
  <c r="L259" i="1" a="1"/>
  <c r="L259" i="1" s="1"/>
  <c r="L260" i="1" a="1"/>
  <c r="L260" i="1" s="1"/>
  <c r="L261" i="1" a="1"/>
  <c r="L261" i="1" s="1"/>
  <c r="L262" i="1" a="1"/>
  <c r="L262" i="1" s="1"/>
  <c r="L263" i="1" a="1"/>
  <c r="L263" i="1" s="1"/>
  <c r="L264" i="1" a="1"/>
  <c r="L264" i="1" s="1"/>
  <c r="L265" i="1" a="1"/>
  <c r="L265" i="1" s="1"/>
  <c r="L266" i="1" a="1"/>
  <c r="L266" i="1" s="1"/>
  <c r="L267" i="1" a="1"/>
  <c r="L267" i="1" s="1"/>
  <c r="L268" i="1" a="1"/>
  <c r="L268" i="1" s="1"/>
  <c r="L269" i="1" a="1"/>
  <c r="L269" i="1" s="1"/>
  <c r="L270" i="1" a="1"/>
  <c r="L270" i="1" s="1"/>
  <c r="L271" i="1" a="1"/>
  <c r="L271" i="1" s="1"/>
  <c r="L272" i="1" a="1"/>
  <c r="L272" i="1" s="1"/>
  <c r="L273" i="1" a="1"/>
  <c r="L273" i="1" s="1"/>
  <c r="L274" i="1" a="1"/>
  <c r="L274" i="1" s="1"/>
  <c r="L275" i="1" a="1"/>
  <c r="L275" i="1" s="1"/>
  <c r="L276" i="1" a="1"/>
  <c r="L276" i="1" s="1"/>
  <c r="L277" i="1" a="1"/>
  <c r="L277" i="1" s="1"/>
  <c r="L278" i="1" a="1"/>
  <c r="L278" i="1" s="1"/>
  <c r="L279" i="1" a="1"/>
  <c r="L279" i="1" s="1"/>
  <c r="L280" i="1" a="1"/>
  <c r="L280" i="1" s="1"/>
  <c r="L281" i="1" a="1"/>
  <c r="L281" i="1" s="1"/>
  <c r="L282" i="1" a="1"/>
  <c r="L282" i="1" s="1"/>
  <c r="L283" i="1" a="1"/>
  <c r="L283" i="1" s="1"/>
  <c r="L284" i="1" a="1"/>
  <c r="L284" i="1" s="1"/>
  <c r="L285" i="1" a="1"/>
  <c r="L285" i="1" s="1"/>
  <c r="L286" i="1" a="1"/>
  <c r="L286" i="1" s="1"/>
  <c r="L287" i="1" a="1"/>
  <c r="L287" i="1" s="1"/>
  <c r="L288" i="1" a="1"/>
  <c r="L288" i="1" s="1"/>
  <c r="L289" i="1" a="1"/>
  <c r="L289" i="1" s="1"/>
  <c r="L290" i="1" a="1"/>
  <c r="L290" i="1" s="1"/>
  <c r="L291" i="1" a="1"/>
  <c r="L291" i="1" s="1"/>
  <c r="L292" i="1" a="1"/>
  <c r="L292" i="1" s="1"/>
  <c r="L293" i="1" a="1"/>
  <c r="L293" i="1" s="1"/>
  <c r="L294" i="1" a="1"/>
  <c r="L294" i="1" s="1"/>
  <c r="L295" i="1" a="1"/>
  <c r="L295" i="1" s="1"/>
  <c r="L296" i="1" a="1"/>
  <c r="L296" i="1" s="1"/>
  <c r="L297" i="1" a="1"/>
  <c r="L297" i="1" s="1"/>
  <c r="L298" i="1" a="1"/>
  <c r="L298" i="1" s="1"/>
  <c r="L299" i="1" a="1"/>
  <c r="L299" i="1" s="1"/>
  <c r="L300" i="1" a="1"/>
  <c r="L300" i="1" s="1"/>
  <c r="L301" i="1" a="1"/>
  <c r="L301" i="1" s="1"/>
  <c r="L302" i="1" a="1"/>
  <c r="L302" i="1" s="1"/>
  <c r="L303" i="1" a="1"/>
  <c r="L303" i="1" s="1"/>
  <c r="L304" i="1" a="1"/>
  <c r="L304" i="1" s="1"/>
  <c r="L305" i="1" a="1"/>
  <c r="L305" i="1" s="1"/>
  <c r="L306" i="1" a="1"/>
  <c r="L306" i="1" s="1"/>
  <c r="L307" i="1" a="1"/>
  <c r="L307" i="1" s="1"/>
  <c r="L308" i="1" a="1"/>
  <c r="L308" i="1" s="1"/>
  <c r="L309" i="1" a="1"/>
  <c r="L309" i="1" s="1"/>
  <c r="L310" i="1" a="1"/>
  <c r="L310" i="1" s="1"/>
  <c r="L311" i="1" a="1"/>
  <c r="L311" i="1" s="1"/>
  <c r="L312" i="1" a="1"/>
  <c r="L312" i="1" s="1"/>
  <c r="L313" i="1" a="1"/>
  <c r="L313" i="1" s="1"/>
  <c r="L314" i="1" a="1"/>
  <c r="L314" i="1" s="1"/>
  <c r="L315" i="1" a="1"/>
  <c r="L315" i="1" s="1"/>
  <c r="L316" i="1" a="1"/>
  <c r="L316" i="1" s="1"/>
  <c r="L317" i="1" a="1"/>
  <c r="L317" i="1" s="1"/>
  <c r="L318" i="1" a="1"/>
  <c r="L318" i="1" s="1"/>
  <c r="L319" i="1" a="1"/>
  <c r="L319" i="1" s="1"/>
  <c r="L320" i="1" a="1"/>
  <c r="L320" i="1" s="1"/>
  <c r="L321" i="1" a="1"/>
  <c r="L321" i="1" s="1"/>
  <c r="L322" i="1" a="1"/>
  <c r="L322" i="1" s="1"/>
  <c r="L323" i="1" a="1"/>
  <c r="L323" i="1" s="1"/>
  <c r="L324" i="1" a="1"/>
  <c r="L324" i="1" s="1"/>
  <c r="L325" i="1" a="1"/>
  <c r="L325" i="1" s="1"/>
  <c r="L326" i="1" a="1"/>
  <c r="L326" i="1" s="1"/>
  <c r="L327" i="1" a="1"/>
  <c r="L327" i="1" s="1"/>
  <c r="L328" i="1" a="1"/>
  <c r="L328" i="1" s="1"/>
  <c r="L329" i="1" a="1"/>
  <c r="L329" i="1" s="1"/>
  <c r="L330" i="1" a="1"/>
  <c r="L330" i="1" s="1"/>
  <c r="L331" i="1" a="1"/>
  <c r="L331" i="1" s="1"/>
  <c r="L332" i="1" a="1"/>
  <c r="L332" i="1" s="1"/>
  <c r="L333" i="1" a="1"/>
  <c r="L333" i="1" s="1"/>
  <c r="L334" i="1" a="1"/>
  <c r="L334" i="1" s="1"/>
  <c r="L335" i="1" a="1"/>
  <c r="L335" i="1" s="1"/>
  <c r="L336" i="1" a="1"/>
  <c r="L336" i="1" s="1"/>
  <c r="L337" i="1" a="1"/>
  <c r="L337" i="1" s="1"/>
  <c r="L338" i="1" a="1"/>
  <c r="L338" i="1" s="1"/>
  <c r="L339" i="1" a="1"/>
  <c r="L339" i="1" s="1"/>
  <c r="L340" i="1" a="1"/>
  <c r="L340" i="1" s="1"/>
  <c r="L341" i="1" a="1"/>
  <c r="L341" i="1" s="1"/>
  <c r="L342" i="1" a="1"/>
  <c r="L342" i="1" s="1"/>
  <c r="L343" i="1" a="1"/>
  <c r="L343" i="1" s="1"/>
  <c r="L344" i="1" a="1"/>
  <c r="L344" i="1" s="1"/>
  <c r="L345" i="1" a="1"/>
  <c r="L345" i="1" s="1"/>
  <c r="L346" i="1" a="1"/>
  <c r="L346" i="1" s="1"/>
  <c r="L347" i="1" a="1"/>
  <c r="L347" i="1" s="1"/>
  <c r="L348" i="1" a="1"/>
  <c r="L348" i="1" s="1"/>
  <c r="L349" i="1" a="1"/>
  <c r="L349" i="1" s="1"/>
  <c r="L350" i="1" a="1"/>
  <c r="L350" i="1" s="1"/>
  <c r="L351" i="1" a="1"/>
  <c r="L351" i="1" s="1"/>
  <c r="L352" i="1" a="1"/>
  <c r="L352" i="1" s="1"/>
  <c r="L353" i="1" a="1"/>
  <c r="L353" i="1" s="1"/>
  <c r="L354" i="1" a="1"/>
  <c r="L354" i="1" s="1"/>
  <c r="L355" i="1" a="1"/>
  <c r="L355" i="1" s="1"/>
  <c r="L356" i="1" a="1"/>
  <c r="L356" i="1" s="1"/>
  <c r="L357" i="1" a="1"/>
  <c r="L357" i="1" s="1"/>
  <c r="L358" i="1" a="1"/>
  <c r="L358" i="1" s="1"/>
  <c r="L359" i="1" a="1"/>
  <c r="L359" i="1" s="1"/>
  <c r="L360" i="1" a="1"/>
  <c r="L360" i="1" s="1"/>
  <c r="L361" i="1" a="1"/>
  <c r="L361" i="1" s="1"/>
  <c r="L362" i="1" a="1"/>
  <c r="L362" i="1" s="1"/>
  <c r="L363" i="1" a="1"/>
  <c r="L363" i="1" s="1"/>
  <c r="L364" i="1" a="1"/>
  <c r="L364" i="1" s="1"/>
  <c r="L365" i="1" a="1"/>
  <c r="L365" i="1" s="1"/>
  <c r="L366" i="1" a="1"/>
  <c r="L366" i="1" s="1"/>
  <c r="L367" i="1" a="1"/>
  <c r="L367" i="1" s="1"/>
  <c r="L368" i="1" a="1"/>
  <c r="L368" i="1" s="1"/>
  <c r="L369" i="1" a="1"/>
  <c r="L369" i="1" s="1"/>
  <c r="L370" i="1" a="1"/>
  <c r="L370" i="1" s="1"/>
  <c r="L371" i="1" a="1"/>
  <c r="L371" i="1" s="1"/>
  <c r="L372" i="1" a="1"/>
  <c r="L372" i="1" s="1"/>
  <c r="L373" i="1" a="1"/>
  <c r="L373" i="1" s="1"/>
  <c r="L374" i="1" a="1"/>
  <c r="L374" i="1" s="1"/>
  <c r="L375" i="1" a="1"/>
  <c r="L375" i="1" s="1"/>
  <c r="L376" i="1" a="1"/>
  <c r="L376" i="1" s="1"/>
  <c r="L377" i="1" a="1"/>
  <c r="L377" i="1" s="1"/>
  <c r="L378" i="1" a="1"/>
  <c r="L378" i="1" s="1"/>
  <c r="L379" i="1" a="1"/>
  <c r="L379" i="1" s="1"/>
  <c r="L380" i="1" a="1"/>
  <c r="L380" i="1" s="1"/>
  <c r="L381" i="1" a="1"/>
  <c r="L381" i="1" s="1"/>
  <c r="L382" i="1" a="1"/>
  <c r="L382" i="1" s="1"/>
  <c r="L383" i="1" a="1"/>
  <c r="L383" i="1" s="1"/>
  <c r="L384" i="1" a="1"/>
  <c r="L384" i="1" s="1"/>
  <c r="L385" i="1" a="1"/>
  <c r="L385" i="1" s="1"/>
  <c r="L386" i="1" a="1"/>
  <c r="L386" i="1" s="1"/>
  <c r="L387" i="1" a="1"/>
  <c r="L387" i="1" s="1"/>
  <c r="L388" i="1" a="1"/>
  <c r="L388" i="1" s="1"/>
  <c r="L389" i="1" a="1"/>
  <c r="L389" i="1" s="1"/>
  <c r="L390" i="1" a="1"/>
  <c r="L390" i="1" s="1"/>
  <c r="L391" i="1" a="1"/>
  <c r="L391" i="1" s="1"/>
  <c r="L392" i="1" a="1"/>
  <c r="L392" i="1" s="1"/>
  <c r="L393" i="1" a="1"/>
  <c r="L393" i="1" s="1"/>
  <c r="L394" i="1" a="1"/>
  <c r="L394" i="1" s="1"/>
  <c r="L395" i="1" a="1"/>
  <c r="L395" i="1" s="1"/>
  <c r="L396" i="1" a="1"/>
  <c r="L396" i="1" s="1"/>
  <c r="L397" i="1" a="1"/>
  <c r="L397" i="1" s="1"/>
  <c r="L398" i="1" a="1"/>
  <c r="L398" i="1" s="1"/>
  <c r="L399" i="1" a="1"/>
  <c r="L399" i="1" s="1"/>
  <c r="L400" i="1" a="1"/>
  <c r="L400" i="1" s="1"/>
  <c r="L401" i="1" a="1"/>
  <c r="L401" i="1" s="1"/>
  <c r="L402" i="1" a="1"/>
  <c r="L402" i="1" s="1"/>
  <c r="L403" i="1" a="1"/>
  <c r="L403" i="1" s="1"/>
  <c r="L404" i="1" a="1"/>
  <c r="L404" i="1" s="1"/>
  <c r="L405" i="1" a="1"/>
  <c r="L405" i="1" s="1"/>
  <c r="L406" i="1" a="1"/>
  <c r="L406" i="1" s="1"/>
  <c r="L407" i="1" a="1"/>
  <c r="L407" i="1" s="1"/>
  <c r="L408" i="1" a="1"/>
  <c r="L408" i="1" s="1"/>
  <c r="L409" i="1" a="1"/>
  <c r="L409" i="1" s="1"/>
  <c r="L410" i="1" a="1"/>
  <c r="L410" i="1" s="1"/>
  <c r="L411" i="1" a="1"/>
  <c r="L411" i="1" s="1"/>
  <c r="L412" i="1" a="1"/>
  <c r="L412" i="1" s="1"/>
  <c r="L413" i="1" a="1"/>
  <c r="L413" i="1" s="1"/>
  <c r="L414" i="1" a="1"/>
  <c r="L414" i="1" s="1"/>
  <c r="L415" i="1" a="1"/>
  <c r="L415" i="1" s="1"/>
  <c r="L416" i="1" a="1"/>
  <c r="L416" i="1" s="1"/>
  <c r="L417" i="1" a="1"/>
  <c r="L417" i="1" s="1"/>
  <c r="L418" i="1" a="1"/>
  <c r="L418" i="1" s="1"/>
  <c r="L419" i="1" a="1"/>
  <c r="L419" i="1" s="1"/>
  <c r="L420" i="1" a="1"/>
  <c r="L420" i="1" s="1"/>
  <c r="L421" i="1" a="1"/>
  <c r="L421" i="1" s="1"/>
  <c r="L422" i="1" a="1"/>
  <c r="L422" i="1" s="1"/>
  <c r="L423" i="1" a="1"/>
  <c r="L423" i="1" s="1"/>
  <c r="L424" i="1" a="1"/>
  <c r="L424" i="1" s="1"/>
  <c r="L425" i="1" a="1"/>
  <c r="L425" i="1" s="1"/>
  <c r="L426" i="1" a="1"/>
  <c r="L426" i="1" s="1"/>
  <c r="L427" i="1" a="1"/>
  <c r="L427" i="1" s="1"/>
  <c r="L428" i="1" a="1"/>
  <c r="L428" i="1" s="1"/>
  <c r="L429" i="1" a="1"/>
  <c r="L429" i="1" s="1"/>
  <c r="L430" i="1" a="1"/>
  <c r="L430" i="1" s="1"/>
  <c r="L431" i="1" a="1"/>
  <c r="L431" i="1" s="1"/>
  <c r="L432" i="1" a="1"/>
  <c r="L432" i="1" s="1"/>
  <c r="L433" i="1" a="1"/>
  <c r="L433" i="1" s="1"/>
  <c r="L434" i="1" a="1"/>
  <c r="L434" i="1" s="1"/>
  <c r="L435" i="1" a="1"/>
  <c r="L435" i="1" s="1"/>
  <c r="L436" i="1" a="1"/>
  <c r="L436" i="1" s="1"/>
  <c r="L437" i="1" a="1"/>
  <c r="L437" i="1" s="1"/>
  <c r="L438" i="1" a="1"/>
  <c r="L438" i="1" s="1"/>
  <c r="L439" i="1" a="1"/>
  <c r="L439" i="1" s="1"/>
  <c r="L440" i="1" a="1"/>
  <c r="L440" i="1" s="1"/>
  <c r="L441" i="1" a="1"/>
  <c r="L441" i="1" s="1"/>
  <c r="L442" i="1" a="1"/>
  <c r="L442" i="1" s="1"/>
  <c r="L443" i="1" a="1"/>
  <c r="L443" i="1" s="1"/>
  <c r="L444" i="1" a="1"/>
  <c r="L444" i="1" s="1"/>
  <c r="L445" i="1" a="1"/>
  <c r="L445" i="1" s="1"/>
  <c r="L446" i="1" a="1"/>
  <c r="L446" i="1" s="1"/>
  <c r="L447" i="1" a="1"/>
  <c r="L447" i="1" s="1"/>
  <c r="L448" i="1" a="1"/>
  <c r="L448" i="1" s="1"/>
  <c r="L449" i="1" a="1"/>
  <c r="L449" i="1" s="1"/>
  <c r="L450" i="1" a="1"/>
  <c r="L450" i="1" s="1"/>
  <c r="L451" i="1" a="1"/>
  <c r="L451" i="1" s="1"/>
  <c r="L452" i="1" a="1"/>
  <c r="L452" i="1" s="1"/>
  <c r="L453" i="1" a="1"/>
  <c r="L453" i="1" s="1"/>
  <c r="L454" i="1" a="1"/>
  <c r="L454" i="1" s="1"/>
  <c r="L455" i="1" a="1"/>
  <c r="L455" i="1" s="1"/>
  <c r="L456" i="1" a="1"/>
  <c r="L456" i="1" s="1"/>
  <c r="L457" i="1" a="1"/>
  <c r="L457" i="1" s="1"/>
  <c r="L458" i="1" a="1"/>
  <c r="L458" i="1" s="1"/>
  <c r="L459" i="1" a="1"/>
  <c r="L459" i="1" s="1"/>
  <c r="L460" i="1" a="1"/>
  <c r="L460" i="1" s="1"/>
  <c r="L461" i="1" a="1"/>
  <c r="L461" i="1" s="1"/>
  <c r="L462" i="1" a="1"/>
  <c r="L462" i="1" s="1"/>
  <c r="L463" i="1" a="1"/>
  <c r="L463" i="1" s="1"/>
  <c r="L464" i="1" a="1"/>
  <c r="L464" i="1" s="1"/>
  <c r="L465" i="1" a="1"/>
  <c r="L465" i="1" s="1"/>
  <c r="L466" i="1" a="1"/>
  <c r="L466" i="1" s="1"/>
  <c r="L467" i="1" a="1"/>
  <c r="L467" i="1" s="1"/>
  <c r="L468" i="1" a="1"/>
  <c r="L468" i="1" s="1"/>
  <c r="L469" i="1" a="1"/>
  <c r="L469" i="1" s="1"/>
  <c r="L470" i="1" a="1"/>
  <c r="L470" i="1" s="1"/>
  <c r="L471" i="1" a="1"/>
  <c r="L471" i="1" s="1"/>
  <c r="L472" i="1" a="1"/>
  <c r="L472" i="1" s="1"/>
  <c r="L473" i="1" a="1"/>
  <c r="L473" i="1" s="1"/>
  <c r="L474" i="1" a="1"/>
  <c r="L474" i="1" s="1"/>
  <c r="L475" i="1" a="1"/>
  <c r="L475" i="1" s="1"/>
  <c r="L476" i="1" a="1"/>
  <c r="L476" i="1" s="1"/>
  <c r="L477" i="1" a="1"/>
  <c r="L477" i="1" s="1"/>
  <c r="L478" i="1" a="1"/>
  <c r="L478" i="1" s="1"/>
  <c r="L479" i="1" a="1"/>
  <c r="L479" i="1" s="1"/>
  <c r="L480" i="1" a="1"/>
  <c r="L480" i="1" s="1"/>
  <c r="L481" i="1" a="1"/>
  <c r="L481" i="1" s="1"/>
  <c r="L482" i="1" a="1"/>
  <c r="L482" i="1" s="1"/>
  <c r="L483" i="1" a="1"/>
  <c r="L483" i="1" s="1"/>
  <c r="L484" i="1" a="1"/>
  <c r="L484" i="1" s="1"/>
  <c r="L485" i="1" a="1"/>
  <c r="L485" i="1" s="1"/>
  <c r="L486" i="1" a="1"/>
  <c r="L486" i="1" s="1"/>
  <c r="L487" i="1" a="1"/>
  <c r="L487" i="1" s="1"/>
  <c r="L488" i="1" a="1"/>
  <c r="L488" i="1" s="1"/>
  <c r="L489" i="1" a="1"/>
  <c r="L489" i="1" s="1"/>
  <c r="L490" i="1" a="1"/>
  <c r="L490" i="1" s="1"/>
  <c r="L491" i="1" a="1"/>
  <c r="L491" i="1" s="1"/>
  <c r="L492" i="1" a="1"/>
  <c r="L492" i="1" s="1"/>
  <c r="L493" i="1" a="1"/>
  <c r="L493" i="1" s="1"/>
  <c r="L494" i="1" a="1"/>
  <c r="L494" i="1" s="1"/>
  <c r="L495" i="1" a="1"/>
  <c r="L495" i="1" s="1"/>
  <c r="L496" i="1" a="1"/>
  <c r="L496" i="1" s="1"/>
  <c r="L497" i="1" a="1"/>
  <c r="L497" i="1" s="1"/>
  <c r="L498" i="1" a="1"/>
  <c r="L498" i="1" s="1"/>
  <c r="L499" i="1" a="1"/>
  <c r="L499" i="1" s="1"/>
  <c r="L500" i="1" a="1"/>
  <c r="L500" i="1" s="1"/>
  <c r="L501" i="1" a="1"/>
  <c r="L501" i="1" s="1"/>
  <c r="L502" i="1" a="1"/>
  <c r="L502" i="1" s="1"/>
  <c r="L503" i="1" a="1"/>
  <c r="L503" i="1" s="1"/>
  <c r="L504" i="1" a="1"/>
  <c r="L504" i="1" s="1"/>
  <c r="L505" i="1" a="1"/>
  <c r="L505" i="1" s="1"/>
  <c r="L506" i="1" a="1"/>
  <c r="L506" i="1" s="1"/>
  <c r="L507" i="1" a="1"/>
  <c r="L507" i="1" s="1"/>
  <c r="L508" i="1" a="1"/>
  <c r="L508" i="1" s="1"/>
  <c r="L509" i="1" a="1"/>
  <c r="L509" i="1" s="1"/>
  <c r="L510" i="1" a="1"/>
  <c r="L510" i="1" s="1"/>
  <c r="L511" i="1" a="1"/>
  <c r="L511" i="1" s="1"/>
  <c r="L512" i="1" a="1"/>
  <c r="L512" i="1" s="1"/>
  <c r="L513" i="1" a="1"/>
  <c r="L513" i="1" s="1"/>
  <c r="L514" i="1" a="1"/>
  <c r="L514" i="1" s="1"/>
  <c r="L515" i="1" a="1"/>
  <c r="L515" i="1" s="1"/>
  <c r="L516" i="1" a="1"/>
  <c r="L516" i="1" s="1"/>
  <c r="L517" i="1" a="1"/>
  <c r="L517" i="1" s="1"/>
  <c r="L518" i="1" a="1"/>
  <c r="L518" i="1" s="1"/>
  <c r="L519" i="1" a="1"/>
  <c r="L519" i="1" s="1"/>
  <c r="L520" i="1" a="1"/>
  <c r="L520" i="1" s="1"/>
  <c r="L521" i="1" a="1"/>
  <c r="L521" i="1" s="1"/>
  <c r="L522" i="1" a="1"/>
  <c r="L522" i="1" s="1"/>
  <c r="L523" i="1" a="1"/>
  <c r="L523" i="1" s="1"/>
  <c r="L524" i="1" a="1"/>
  <c r="L524" i="1" s="1"/>
  <c r="L525" i="1" a="1"/>
  <c r="L525" i="1" s="1"/>
  <c r="L526" i="1" a="1"/>
  <c r="L526" i="1" s="1"/>
  <c r="L527" i="1" a="1"/>
  <c r="L527" i="1" s="1"/>
  <c r="L528" i="1" a="1"/>
  <c r="L528" i="1" s="1"/>
  <c r="L529" i="1" a="1"/>
  <c r="L529" i="1" s="1"/>
  <c r="L530" i="1" a="1"/>
  <c r="L530" i="1" s="1"/>
  <c r="L531" i="1" a="1"/>
  <c r="L531" i="1" s="1"/>
  <c r="L532" i="1" a="1"/>
  <c r="L532" i="1" s="1"/>
  <c r="L533" i="1" a="1"/>
  <c r="L533" i="1" s="1"/>
  <c r="L534" i="1" a="1"/>
  <c r="L534" i="1" s="1"/>
  <c r="L535" i="1" a="1"/>
  <c r="L535" i="1" s="1"/>
  <c r="L536" i="1" a="1"/>
  <c r="L536" i="1" s="1"/>
  <c r="L537" i="1" a="1"/>
  <c r="L537" i="1" s="1"/>
  <c r="L538" i="1" a="1"/>
  <c r="L538" i="1" s="1"/>
  <c r="L539" i="1" a="1"/>
  <c r="L539" i="1" s="1"/>
  <c r="L540" i="1" a="1"/>
  <c r="L540" i="1" s="1"/>
  <c r="L541" i="1" a="1"/>
  <c r="L541" i="1" s="1"/>
  <c r="L542" i="1" a="1"/>
  <c r="L542" i="1" s="1"/>
  <c r="L543" i="1" a="1"/>
  <c r="L543" i="1" s="1"/>
  <c r="L544" i="1" a="1"/>
  <c r="L544" i="1" s="1"/>
  <c r="L545" i="1" a="1"/>
  <c r="L545" i="1" s="1"/>
  <c r="L546" i="1" a="1"/>
  <c r="L546" i="1" s="1"/>
  <c r="L547" i="1" a="1"/>
  <c r="L547" i="1" s="1"/>
  <c r="L548" i="1" a="1"/>
  <c r="L548" i="1" s="1"/>
  <c r="L549" i="1" a="1"/>
  <c r="L549" i="1" s="1"/>
  <c r="L550" i="1" a="1"/>
  <c r="L550" i="1" s="1"/>
  <c r="L551" i="1" a="1"/>
  <c r="L551" i="1" s="1"/>
  <c r="L552" i="1" a="1"/>
  <c r="L552" i="1" s="1"/>
  <c r="L553" i="1" a="1"/>
  <c r="L553" i="1" s="1"/>
  <c r="L554" i="1" a="1"/>
  <c r="L554" i="1" s="1"/>
  <c r="L555" i="1" a="1"/>
  <c r="L555" i="1" s="1"/>
  <c r="L556" i="1" a="1"/>
  <c r="L556" i="1" s="1"/>
  <c r="L557" i="1" a="1"/>
  <c r="L557" i="1" s="1"/>
  <c r="L558" i="1" a="1"/>
  <c r="L558" i="1" s="1"/>
  <c r="L559" i="1" a="1"/>
  <c r="L559" i="1" s="1"/>
  <c r="L560" i="1" a="1"/>
  <c r="L560" i="1" s="1"/>
  <c r="L561" i="1" a="1"/>
  <c r="L561" i="1" s="1"/>
  <c r="L562" i="1" a="1"/>
  <c r="L562" i="1" s="1"/>
  <c r="L563" i="1" a="1"/>
  <c r="L563" i="1" s="1"/>
  <c r="L564" i="1" a="1"/>
  <c r="L564" i="1" s="1"/>
  <c r="L565" i="1" a="1"/>
  <c r="L565" i="1" s="1"/>
  <c r="L566" i="1" a="1"/>
  <c r="L566" i="1" s="1"/>
  <c r="L567" i="1" a="1"/>
  <c r="L567" i="1" s="1"/>
  <c r="L568" i="1" a="1"/>
  <c r="L568" i="1" s="1"/>
  <c r="L569" i="1" a="1"/>
  <c r="L569" i="1" s="1"/>
  <c r="L570" i="1" a="1"/>
  <c r="L570" i="1" s="1"/>
  <c r="L571" i="1" a="1"/>
  <c r="L571" i="1" s="1"/>
  <c r="L572" i="1" a="1"/>
  <c r="L572" i="1" s="1"/>
  <c r="L573" i="1" a="1"/>
  <c r="L573" i="1" s="1"/>
  <c r="L574" i="1" a="1"/>
  <c r="L574" i="1" s="1"/>
  <c r="L575" i="1" a="1"/>
  <c r="L575" i="1" s="1"/>
  <c r="L576" i="1" a="1"/>
  <c r="L576" i="1" s="1"/>
  <c r="L577" i="1" a="1"/>
  <c r="L577" i="1" s="1"/>
  <c r="L578" i="1" a="1"/>
  <c r="L578" i="1" s="1"/>
  <c r="L579" i="1" a="1"/>
  <c r="L579" i="1" s="1"/>
  <c r="L580" i="1" a="1"/>
  <c r="L580" i="1" s="1"/>
  <c r="L581" i="1" a="1"/>
  <c r="L581" i="1" s="1"/>
  <c r="L582" i="1" a="1"/>
  <c r="L582" i="1" s="1"/>
  <c r="L583" i="1" a="1"/>
  <c r="L583" i="1" s="1"/>
  <c r="L584" i="1" a="1"/>
  <c r="L584" i="1" s="1"/>
  <c r="L585" i="1" a="1"/>
  <c r="L585" i="1" s="1"/>
  <c r="L586" i="1" a="1"/>
  <c r="L586" i="1" s="1"/>
  <c r="L587" i="1" a="1"/>
  <c r="L587" i="1" s="1"/>
  <c r="L588" i="1" a="1"/>
  <c r="L588" i="1" s="1"/>
  <c r="L589" i="1" a="1"/>
  <c r="L589" i="1" s="1"/>
  <c r="L590" i="1" a="1"/>
  <c r="L590" i="1" s="1"/>
  <c r="L591" i="1" a="1"/>
  <c r="L591" i="1" s="1"/>
  <c r="L592" i="1" a="1"/>
  <c r="L592" i="1" s="1"/>
  <c r="L593" i="1" a="1"/>
  <c r="L593" i="1" s="1"/>
  <c r="L594" i="1" a="1"/>
  <c r="L594" i="1" s="1"/>
  <c r="L595" i="1" a="1"/>
  <c r="L595" i="1" s="1"/>
  <c r="L596" i="1" a="1"/>
  <c r="L596" i="1" s="1"/>
  <c r="L597" i="1" a="1"/>
  <c r="L597" i="1" s="1"/>
  <c r="L598" i="1" a="1"/>
  <c r="L598" i="1" s="1"/>
  <c r="L599" i="1" a="1"/>
  <c r="L599" i="1" s="1"/>
  <c r="L600" i="1" a="1"/>
  <c r="L600" i="1" s="1"/>
  <c r="L601" i="1" a="1"/>
  <c r="L601" i="1" s="1"/>
  <c r="L602" i="1" a="1"/>
  <c r="L602" i="1" s="1"/>
  <c r="L603" i="1" a="1"/>
  <c r="L603" i="1" s="1"/>
  <c r="L604" i="1" a="1"/>
  <c r="L604" i="1" s="1"/>
  <c r="L605" i="1" a="1"/>
  <c r="L605" i="1" s="1"/>
  <c r="L606" i="1" a="1"/>
  <c r="L606" i="1" s="1"/>
  <c r="L607" i="1" a="1"/>
  <c r="L607" i="1" s="1"/>
  <c r="L608" i="1" a="1"/>
  <c r="L608" i="1" s="1"/>
  <c r="L609" i="1" a="1"/>
  <c r="L609" i="1" s="1"/>
  <c r="L610" i="1" a="1"/>
  <c r="L610" i="1" s="1"/>
  <c r="L611" i="1" a="1"/>
  <c r="L611" i="1" s="1"/>
  <c r="L612" i="1" a="1"/>
  <c r="L612" i="1" s="1"/>
  <c r="L613" i="1" a="1"/>
  <c r="L613" i="1" s="1"/>
  <c r="L614" i="1" a="1"/>
  <c r="L614" i="1" s="1"/>
  <c r="L615" i="1" a="1"/>
  <c r="L615" i="1" s="1"/>
  <c r="L616" i="1" a="1"/>
  <c r="L616" i="1" s="1"/>
  <c r="L617" i="1" a="1"/>
  <c r="L617" i="1" s="1"/>
  <c r="L618" i="1" a="1"/>
  <c r="L618" i="1" s="1"/>
  <c r="L619" i="1" a="1"/>
  <c r="L619" i="1" s="1"/>
  <c r="L620" i="1" a="1"/>
  <c r="L620" i="1" s="1"/>
  <c r="L621" i="1" a="1"/>
  <c r="L621" i="1" s="1"/>
  <c r="L622" i="1" a="1"/>
  <c r="L622" i="1" s="1"/>
  <c r="L623" i="1" a="1"/>
  <c r="L623" i="1" s="1"/>
  <c r="L624" i="1" a="1"/>
  <c r="L624" i="1" s="1"/>
  <c r="L625" i="1" a="1"/>
  <c r="L625" i="1" s="1"/>
  <c r="L626" i="1" a="1"/>
  <c r="L626" i="1" s="1"/>
  <c r="L627" i="1" a="1"/>
  <c r="L627" i="1" s="1"/>
  <c r="L628" i="1" a="1"/>
  <c r="L628" i="1" s="1"/>
  <c r="L629" i="1" a="1"/>
  <c r="L629" i="1" s="1"/>
  <c r="L630" i="1" a="1"/>
  <c r="L630" i="1" s="1"/>
  <c r="L631" i="1" a="1"/>
  <c r="L631" i="1" s="1"/>
  <c r="L632" i="1" a="1"/>
  <c r="L632" i="1" s="1"/>
  <c r="L633" i="1" a="1"/>
  <c r="L633" i="1" s="1"/>
  <c r="L634" i="1" a="1"/>
  <c r="L634" i="1" s="1"/>
  <c r="L635" i="1" a="1"/>
  <c r="L635" i="1" s="1"/>
  <c r="L636" i="1" a="1"/>
  <c r="L636" i="1" s="1"/>
  <c r="L637" i="1" a="1"/>
  <c r="L637" i="1" s="1"/>
  <c r="L638" i="1" a="1"/>
  <c r="L638" i="1" s="1"/>
  <c r="L639" i="1" a="1"/>
  <c r="L639" i="1" s="1"/>
  <c r="L640" i="1" a="1"/>
  <c r="L640" i="1" s="1"/>
  <c r="L641" i="1" a="1"/>
  <c r="L641" i="1" s="1"/>
  <c r="L642" i="1" a="1"/>
  <c r="L642" i="1" s="1"/>
  <c r="L643" i="1" a="1"/>
  <c r="L643" i="1" s="1"/>
  <c r="L644" i="1" a="1"/>
  <c r="L644" i="1" s="1"/>
  <c r="L645" i="1" a="1"/>
  <c r="L645" i="1" s="1"/>
  <c r="L646" i="1" a="1"/>
  <c r="L646" i="1" s="1"/>
  <c r="L647" i="1" a="1"/>
  <c r="L647" i="1" s="1"/>
  <c r="L648" i="1" a="1"/>
  <c r="L648" i="1" s="1"/>
  <c r="L649" i="1" a="1"/>
  <c r="L649" i="1" s="1"/>
  <c r="L650" i="1" a="1"/>
  <c r="L650" i="1" s="1"/>
  <c r="L651" i="1" a="1"/>
  <c r="L651" i="1" s="1"/>
  <c r="L652" i="1" a="1"/>
  <c r="L652" i="1" s="1"/>
  <c r="L653" i="1" a="1"/>
  <c r="L653" i="1" s="1"/>
  <c r="L654" i="1" a="1"/>
  <c r="L654" i="1" s="1"/>
  <c r="L655" i="1" a="1"/>
  <c r="L655" i="1" s="1"/>
  <c r="L656" i="1" a="1"/>
  <c r="L656" i="1" s="1"/>
  <c r="L657" i="1" a="1"/>
  <c r="L657" i="1" s="1"/>
  <c r="L658" i="1" a="1"/>
  <c r="L658" i="1" s="1"/>
  <c r="L659" i="1" a="1"/>
  <c r="L659" i="1" s="1"/>
  <c r="L660" i="1" a="1"/>
  <c r="L660" i="1" s="1"/>
  <c r="L661" i="1" a="1"/>
  <c r="L661" i="1" s="1"/>
  <c r="L662" i="1" a="1"/>
  <c r="L662" i="1" s="1"/>
  <c r="L663" i="1" a="1"/>
  <c r="L663" i="1" s="1"/>
  <c r="L664" i="1" a="1"/>
  <c r="L664" i="1" s="1"/>
  <c r="L665" i="1" a="1"/>
  <c r="L665" i="1" s="1"/>
  <c r="L666" i="1" a="1"/>
  <c r="L666" i="1" s="1"/>
  <c r="L667" i="1" a="1"/>
  <c r="L667" i="1" s="1"/>
  <c r="L668" i="1" a="1"/>
  <c r="L668" i="1" s="1"/>
  <c r="L669" i="1" a="1"/>
  <c r="L669" i="1" s="1"/>
  <c r="L670" i="1" a="1"/>
  <c r="L670" i="1" s="1"/>
  <c r="L671" i="1" a="1"/>
  <c r="L671" i="1" s="1"/>
  <c r="L672" i="1" a="1"/>
  <c r="L672" i="1" s="1"/>
  <c r="L673" i="1" a="1"/>
  <c r="L673" i="1" s="1"/>
  <c r="L674" i="1" a="1"/>
  <c r="L674" i="1" s="1"/>
  <c r="L675" i="1" a="1"/>
  <c r="L675" i="1" s="1"/>
  <c r="L676" i="1" a="1"/>
  <c r="L676" i="1" s="1"/>
  <c r="L677" i="1" a="1"/>
  <c r="L677" i="1" s="1"/>
  <c r="L678" i="1" a="1"/>
  <c r="L678" i="1" s="1"/>
  <c r="L679" i="1" a="1"/>
  <c r="L679" i="1" s="1"/>
  <c r="L680" i="1" a="1"/>
  <c r="L680" i="1" s="1"/>
  <c r="L681" i="1" a="1"/>
  <c r="L681" i="1" s="1"/>
  <c r="L682" i="1" a="1"/>
  <c r="L682" i="1" s="1"/>
  <c r="L683" i="1" a="1"/>
  <c r="L683" i="1" s="1"/>
  <c r="L684" i="1" a="1"/>
  <c r="L684" i="1" s="1"/>
  <c r="L685" i="1" a="1"/>
  <c r="L685" i="1" s="1"/>
  <c r="L686" i="1" a="1"/>
  <c r="L686" i="1" s="1"/>
  <c r="L687" i="1" a="1"/>
  <c r="L687" i="1" s="1"/>
  <c r="L688" i="1" a="1"/>
  <c r="L688" i="1" s="1"/>
  <c r="L689" i="1" a="1"/>
  <c r="L689" i="1" s="1"/>
  <c r="L690" i="1" a="1"/>
  <c r="L690" i="1" s="1"/>
  <c r="L691" i="1" a="1"/>
  <c r="L691" i="1" s="1"/>
  <c r="L692" i="1" a="1"/>
  <c r="L692" i="1" s="1"/>
  <c r="L693" i="1" a="1"/>
  <c r="L693" i="1" s="1"/>
  <c r="L694" i="1" a="1"/>
  <c r="L694" i="1" s="1"/>
  <c r="L695" i="1" a="1"/>
  <c r="L695" i="1" s="1"/>
  <c r="L696" i="1" a="1"/>
  <c r="L696" i="1" s="1"/>
  <c r="L697" i="1" a="1"/>
  <c r="L697" i="1" s="1"/>
  <c r="L698" i="1" a="1"/>
  <c r="L698" i="1" s="1"/>
  <c r="L699" i="1" a="1"/>
  <c r="L699" i="1" s="1"/>
  <c r="L700" i="1" a="1"/>
  <c r="L700" i="1" s="1"/>
  <c r="L701" i="1" a="1"/>
  <c r="L701" i="1" s="1"/>
  <c r="L2" i="1" a="1"/>
  <c r="L2" i="1" s="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2" i="1"/>
  <c r="C8" i="1"/>
  <c r="C40" i="1"/>
  <c r="C56" i="1"/>
  <c r="C72" i="1"/>
  <c r="C88" i="1"/>
  <c r="C104" i="1"/>
  <c r="C120" i="1"/>
  <c r="C136" i="1"/>
  <c r="C152" i="1"/>
  <c r="C168" i="1"/>
  <c r="C184" i="1"/>
  <c r="C200" i="1"/>
  <c r="C216" i="1"/>
  <c r="C231" i="1"/>
  <c r="C264" i="1"/>
  <c r="C296" i="1"/>
  <c r="C312" i="1"/>
  <c r="C328" i="1"/>
  <c r="C344" i="1"/>
  <c r="C360" i="1"/>
  <c r="C375" i="1"/>
  <c r="C376" i="1"/>
  <c r="C392" i="1"/>
  <c r="C408" i="1"/>
  <c r="C440" i="1"/>
  <c r="C472" i="1"/>
  <c r="C488" i="1"/>
  <c r="C504" i="1"/>
  <c r="C520" i="1"/>
  <c r="C536" i="1"/>
  <c r="C552" i="1"/>
  <c r="C568" i="1"/>
  <c r="C584" i="1"/>
  <c r="C616" i="1"/>
  <c r="C648" i="1"/>
  <c r="C664" i="1"/>
  <c r="D8" i="6" l="1"/>
  <c r="D7" i="6"/>
  <c r="E700" i="1"/>
  <c r="E65" i="1"/>
  <c r="E633" i="1"/>
  <c r="E651" i="1"/>
  <c r="E678" i="1"/>
  <c r="E129" i="1"/>
  <c r="E624" i="1"/>
  <c r="E324" i="1"/>
  <c r="E616" i="1"/>
  <c r="E93" i="1"/>
  <c r="E257" i="1"/>
  <c r="E605" i="1"/>
  <c r="E137" i="1"/>
  <c r="E488" i="1"/>
  <c r="E427" i="1"/>
  <c r="E194" i="1"/>
  <c r="E104" i="1"/>
  <c r="E369" i="1"/>
  <c r="E341" i="1"/>
  <c r="E91" i="1"/>
  <c r="E539" i="1"/>
  <c r="E683" i="1"/>
  <c r="E640" i="1"/>
  <c r="E379" i="1"/>
  <c r="E632" i="1"/>
  <c r="E66" i="1"/>
  <c r="E611" i="1"/>
  <c r="E513" i="1"/>
  <c r="E498" i="1"/>
  <c r="E146" i="1"/>
  <c r="E163" i="1"/>
  <c r="E303" i="1"/>
  <c r="E411" i="1"/>
  <c r="E25" i="1"/>
  <c r="E409" i="1"/>
  <c r="E363" i="1"/>
  <c r="E641" i="1"/>
  <c r="E483" i="1"/>
  <c r="E445" i="1"/>
  <c r="E307" i="1"/>
  <c r="E442" i="1"/>
  <c r="E667" i="1"/>
  <c r="E581" i="1"/>
  <c r="E524" i="1"/>
  <c r="E356" i="1"/>
  <c r="E106" i="1"/>
  <c r="E666" i="1"/>
  <c r="E537" i="1"/>
  <c r="E377" i="1"/>
  <c r="E313" i="1"/>
  <c r="E687" i="1"/>
  <c r="E675" i="1"/>
  <c r="E477" i="1"/>
  <c r="E385" i="1"/>
  <c r="E694" i="1"/>
  <c r="E489" i="1"/>
  <c r="E614" i="1"/>
  <c r="E634" i="1"/>
  <c r="E631" i="1"/>
  <c r="E111" i="1"/>
  <c r="E582" i="1"/>
  <c r="E314" i="1"/>
  <c r="E367" i="1"/>
  <c r="E96" i="1"/>
  <c r="E669" i="1"/>
  <c r="E660" i="1"/>
  <c r="E389" i="1"/>
  <c r="E155" i="1"/>
  <c r="E491" i="1"/>
  <c r="E217" i="1"/>
  <c r="E650" i="1"/>
  <c r="E335" i="1"/>
  <c r="E699" i="1"/>
  <c r="E274" i="1"/>
  <c r="E120" i="1"/>
  <c r="E589" i="1"/>
  <c r="E429" i="1"/>
  <c r="E682" i="1"/>
  <c r="E177" i="1"/>
  <c r="E231" i="1"/>
  <c r="E361" i="1"/>
  <c r="E439" i="1"/>
  <c r="E368" i="1"/>
  <c r="E333" i="1"/>
  <c r="E609" i="1"/>
  <c r="E505" i="1"/>
  <c r="E45" i="1"/>
  <c r="E578" i="1"/>
  <c r="E535" i="1"/>
  <c r="E402" i="1"/>
  <c r="E577" i="1"/>
  <c r="E386" i="1"/>
  <c r="E338" i="1"/>
  <c r="E233" i="1"/>
  <c r="E471" i="1"/>
  <c r="E71" i="1"/>
  <c r="E553" i="1"/>
  <c r="E203" i="1"/>
  <c r="E322" i="1"/>
  <c r="E169" i="1"/>
  <c r="E448" i="1"/>
  <c r="E103" i="1"/>
  <c r="E561" i="1"/>
  <c r="E551" i="1"/>
  <c r="E469" i="1"/>
  <c r="E306" i="1"/>
  <c r="E227" i="1"/>
  <c r="E186" i="1"/>
  <c r="E695" i="1"/>
  <c r="E562" i="1"/>
  <c r="E116" i="1"/>
  <c r="E684" i="1"/>
  <c r="E514" i="1"/>
  <c r="E434" i="1"/>
  <c r="E138" i="1"/>
  <c r="E617" i="1"/>
  <c r="E218" i="1"/>
  <c r="E676" i="1"/>
  <c r="E693" i="1"/>
  <c r="E618" i="1"/>
  <c r="E595" i="1"/>
  <c r="E305" i="1"/>
  <c r="E433" i="1"/>
  <c r="E242" i="1"/>
  <c r="E210" i="1"/>
  <c r="E450" i="1"/>
  <c r="E370" i="1"/>
  <c r="E258" i="1"/>
  <c r="E130" i="1"/>
  <c r="E449" i="1"/>
  <c r="E600" i="1"/>
  <c r="E113" i="1"/>
  <c r="E297" i="1"/>
  <c r="E178" i="1"/>
  <c r="E232" i="1"/>
  <c r="E159" i="1"/>
  <c r="E92" i="1"/>
  <c r="E121" i="1"/>
  <c r="E289" i="1"/>
  <c r="E193" i="1"/>
  <c r="E451" i="1"/>
  <c r="E408" i="1"/>
  <c r="E387" i="1"/>
  <c r="E234" i="1"/>
  <c r="E225" i="1"/>
  <c r="E416" i="1"/>
  <c r="E151" i="1"/>
  <c r="E315" i="1"/>
  <c r="E168" i="1"/>
  <c r="E23" i="1"/>
  <c r="E275" i="1"/>
  <c r="E554" i="1"/>
  <c r="E375" i="1"/>
  <c r="E128" i="1"/>
  <c r="E323" i="1"/>
  <c r="E283" i="1"/>
  <c r="E211" i="1"/>
  <c r="E187" i="1"/>
  <c r="E20" i="1"/>
  <c r="E161" i="1"/>
  <c r="E77" i="1"/>
  <c r="E37" i="1"/>
  <c r="E579" i="1"/>
  <c r="E362" i="1"/>
  <c r="E48" i="1"/>
  <c r="E135" i="1"/>
  <c r="E545" i="1"/>
  <c r="E32" i="1"/>
  <c r="E271" i="1"/>
  <c r="E123" i="1"/>
  <c r="E668" i="1"/>
  <c r="E481" i="1"/>
  <c r="E122" i="1"/>
  <c r="E29" i="1"/>
  <c r="E243" i="1"/>
  <c r="E417" i="1"/>
  <c r="E353" i="1"/>
  <c r="E568" i="1"/>
  <c r="E440" i="1"/>
  <c r="E170" i="1"/>
  <c r="E16" i="1"/>
  <c r="E259" i="1"/>
  <c r="E610" i="1"/>
  <c r="E531" i="1"/>
  <c r="E399" i="1"/>
  <c r="E298" i="1"/>
  <c r="E251" i="1"/>
  <c r="E472" i="1"/>
  <c r="E501" i="1"/>
  <c r="E437" i="1"/>
  <c r="E373" i="1"/>
  <c r="E309" i="1"/>
  <c r="E245" i="1"/>
  <c r="E181" i="1"/>
  <c r="E41" i="1"/>
  <c r="E19" i="1"/>
  <c r="E613" i="1"/>
  <c r="E639" i="1"/>
  <c r="E621" i="1"/>
  <c r="E75" i="1"/>
  <c r="E620" i="1"/>
  <c r="E101" i="1"/>
  <c r="E73" i="1"/>
  <c r="E64" i="1"/>
  <c r="E35" i="1"/>
  <c r="E8" i="1"/>
  <c r="E657" i="1"/>
  <c r="E647" i="1"/>
  <c r="E637" i="1"/>
  <c r="E628" i="1"/>
  <c r="E576" i="1"/>
  <c r="E560" i="1"/>
  <c r="E552" i="1"/>
  <c r="E544" i="1"/>
  <c r="E536" i="1"/>
  <c r="E528" i="1"/>
  <c r="E520" i="1"/>
  <c r="E512" i="1"/>
  <c r="E496" i="1"/>
  <c r="E480" i="1"/>
  <c r="E464" i="1"/>
  <c r="E456" i="1"/>
  <c r="E432" i="1"/>
  <c r="E424" i="1"/>
  <c r="E392" i="1"/>
  <c r="E384" i="1"/>
  <c r="E376" i="1"/>
  <c r="E360" i="1"/>
  <c r="E352" i="1"/>
  <c r="E344" i="1"/>
  <c r="E336" i="1"/>
  <c r="E328" i="1"/>
  <c r="E320" i="1"/>
  <c r="E312" i="1"/>
  <c r="E304" i="1"/>
  <c r="E296" i="1"/>
  <c r="E288" i="1"/>
  <c r="E280" i="1"/>
  <c r="E272" i="1"/>
  <c r="E264" i="1"/>
  <c r="E256" i="1"/>
  <c r="E248" i="1"/>
  <c r="E240" i="1"/>
  <c r="E224" i="1"/>
  <c r="E216" i="1"/>
  <c r="E208" i="1"/>
  <c r="E200" i="1"/>
  <c r="E192" i="1"/>
  <c r="E184" i="1"/>
  <c r="E176" i="1"/>
  <c r="E160" i="1"/>
  <c r="E152" i="1"/>
  <c r="E144" i="1"/>
  <c r="E136" i="1"/>
  <c r="E119" i="1"/>
  <c r="E110" i="1"/>
  <c r="E665" i="1"/>
  <c r="E656" i="1"/>
  <c r="E673" i="1"/>
  <c r="E664" i="1"/>
  <c r="E645" i="1"/>
  <c r="E9" i="1"/>
  <c r="E648" i="1"/>
  <c r="E681" i="1"/>
  <c r="E38" i="1"/>
  <c r="E56" i="1"/>
  <c r="E47" i="1"/>
  <c r="E629" i="1"/>
  <c r="E55" i="1"/>
  <c r="E17" i="1"/>
  <c r="E36" i="1"/>
  <c r="E654" i="1"/>
  <c r="E591" i="1"/>
  <c r="E688" i="1"/>
  <c r="E671" i="1"/>
  <c r="E662" i="1"/>
  <c r="E653" i="1"/>
  <c r="E584" i="1"/>
  <c r="E100" i="1"/>
  <c r="E72" i="1"/>
  <c r="E53" i="1"/>
  <c r="E44" i="1"/>
  <c r="E7" i="1"/>
  <c r="E592" i="1"/>
  <c r="E575" i="1"/>
  <c r="E567" i="1"/>
  <c r="E527" i="1"/>
  <c r="E511" i="1"/>
  <c r="E503" i="1"/>
  <c r="E495" i="1"/>
  <c r="E487" i="1"/>
  <c r="E479" i="1"/>
  <c r="E463" i="1"/>
  <c r="E455" i="1"/>
  <c r="E447" i="1"/>
  <c r="E423" i="1"/>
  <c r="E415" i="1"/>
  <c r="E407" i="1"/>
  <c r="E391" i="1"/>
  <c r="E383" i="1"/>
  <c r="E359" i="1"/>
  <c r="E351" i="1"/>
  <c r="E343" i="1"/>
  <c r="E327" i="1"/>
  <c r="E319" i="1"/>
  <c r="E311" i="1"/>
  <c r="E287" i="1"/>
  <c r="E279" i="1"/>
  <c r="E255" i="1"/>
  <c r="E247" i="1"/>
  <c r="E239" i="1"/>
  <c r="E215" i="1"/>
  <c r="E207" i="1"/>
  <c r="E191" i="1"/>
  <c r="E175" i="1"/>
  <c r="E167" i="1"/>
  <c r="E143" i="1"/>
  <c r="E127" i="1"/>
  <c r="E118" i="1"/>
  <c r="E109" i="1"/>
  <c r="E99" i="1"/>
  <c r="E81" i="1"/>
  <c r="E583" i="1"/>
  <c r="E696" i="1"/>
  <c r="E615" i="1"/>
  <c r="E623" i="1"/>
  <c r="E556" i="1"/>
  <c r="E516" i="1"/>
  <c r="E484" i="1"/>
  <c r="E476" i="1"/>
  <c r="E452" i="1"/>
  <c r="E444" i="1"/>
  <c r="E412" i="1"/>
  <c r="E380" i="1"/>
  <c r="E372" i="1"/>
  <c r="E340" i="1"/>
  <c r="E308" i="1"/>
  <c r="E268" i="1"/>
  <c r="E228" i="1"/>
  <c r="E204" i="1"/>
  <c r="E196" i="1"/>
  <c r="E164" i="1"/>
  <c r="E132" i="1"/>
  <c r="E107" i="1"/>
  <c r="E51" i="1"/>
  <c r="E689" i="1"/>
  <c r="E672" i="1"/>
  <c r="E655" i="1"/>
  <c r="E638" i="1"/>
  <c r="E630" i="1"/>
  <c r="E622" i="1"/>
  <c r="E574" i="1"/>
  <c r="E566" i="1"/>
  <c r="E558" i="1"/>
  <c r="E550" i="1"/>
  <c r="E542" i="1"/>
  <c r="E534" i="1"/>
  <c r="E526" i="1"/>
  <c r="E518" i="1"/>
  <c r="E510" i="1"/>
  <c r="E502" i="1"/>
  <c r="E486" i="1"/>
  <c r="E478" i="1"/>
  <c r="E470" i="1"/>
  <c r="E462" i="1"/>
  <c r="E454" i="1"/>
  <c r="E446" i="1"/>
  <c r="E430" i="1"/>
  <c r="E422" i="1"/>
  <c r="E398" i="1"/>
  <c r="E390" i="1"/>
  <c r="E382" i="1"/>
  <c r="E374" i="1"/>
  <c r="E366" i="1"/>
  <c r="E358" i="1"/>
  <c r="E350" i="1"/>
  <c r="E342" i="1"/>
  <c r="E334" i="1"/>
  <c r="E326" i="1"/>
  <c r="E318" i="1"/>
  <c r="E310" i="1"/>
  <c r="E302" i="1"/>
  <c r="E294" i="1"/>
  <c r="E286" i="1"/>
  <c r="E278" i="1"/>
  <c r="E270" i="1"/>
  <c r="E262" i="1"/>
  <c r="E254" i="1"/>
  <c r="E246" i="1"/>
  <c r="E238" i="1"/>
  <c r="E230" i="1"/>
  <c r="E222" i="1"/>
  <c r="E214" i="1"/>
  <c r="E206" i="1"/>
  <c r="E198" i="1"/>
  <c r="E190" i="1"/>
  <c r="E182" i="1"/>
  <c r="E174" i="1"/>
  <c r="E166" i="1"/>
  <c r="E158" i="1"/>
  <c r="E150" i="1"/>
  <c r="E142" i="1"/>
  <c r="E134" i="1"/>
  <c r="E126" i="1"/>
  <c r="E117" i="1"/>
  <c r="E108" i="1"/>
  <c r="E33" i="1"/>
  <c r="E697" i="1"/>
  <c r="E680" i="1"/>
  <c r="E663" i="1"/>
  <c r="E646" i="1"/>
  <c r="E89" i="1"/>
  <c r="E70" i="1"/>
  <c r="E52" i="1"/>
  <c r="E43" i="1"/>
  <c r="E22" i="1"/>
  <c r="E604" i="1"/>
  <c r="E564" i="1"/>
  <c r="E172" i="1"/>
  <c r="E6" i="1"/>
  <c r="E78" i="1"/>
  <c r="E87" i="1"/>
  <c r="E94" i="1"/>
  <c r="E596" i="1"/>
  <c r="E580" i="1"/>
  <c r="E300" i="1"/>
  <c r="E86" i="1"/>
  <c r="E30" i="1"/>
  <c r="E612" i="1"/>
  <c r="E588" i="1"/>
  <c r="E572" i="1"/>
  <c r="E492" i="1"/>
  <c r="E428" i="1"/>
  <c r="E364" i="1"/>
  <c r="E236" i="1"/>
  <c r="E529" i="1"/>
  <c r="E465" i="1"/>
  <c r="E401" i="1"/>
  <c r="E337" i="1"/>
  <c r="E273" i="1"/>
  <c r="E209" i="1"/>
  <c r="E145" i="1"/>
  <c r="E102" i="1"/>
  <c r="E14" i="1"/>
  <c r="E46" i="1"/>
  <c r="E54" i="1"/>
  <c r="E62" i="1"/>
  <c r="C93" i="1"/>
  <c r="C510" i="1"/>
  <c r="C70" i="1"/>
  <c r="C559" i="1"/>
  <c r="C189" i="1"/>
  <c r="C251" i="1"/>
  <c r="C141" i="1"/>
  <c r="C680" i="1"/>
  <c r="C456" i="1"/>
  <c r="C424" i="1"/>
  <c r="C589" i="1"/>
  <c r="C600" i="1"/>
  <c r="C685" i="1"/>
  <c r="C682" i="1"/>
  <c r="C248" i="1"/>
  <c r="C232" i="1"/>
  <c r="C24" i="1"/>
  <c r="C280" i="1"/>
  <c r="C191" i="1"/>
  <c r="C557" i="1"/>
  <c r="C674" i="1"/>
  <c r="C578" i="1"/>
  <c r="C498" i="1"/>
  <c r="C402" i="1"/>
  <c r="C306" i="1"/>
  <c r="C178" i="1"/>
  <c r="C18" i="1"/>
  <c r="C657" i="1"/>
  <c r="C561" i="1"/>
  <c r="C465" i="1"/>
  <c r="C369" i="1"/>
  <c r="C273" i="1"/>
  <c r="C193" i="1"/>
  <c r="C113" i="1"/>
  <c r="C33" i="1"/>
  <c r="C4" i="1"/>
  <c r="C3" i="1"/>
  <c r="C7" i="1"/>
  <c r="C610" i="1"/>
  <c r="C514" i="1"/>
  <c r="C418" i="1"/>
  <c r="C322" i="1"/>
  <c r="C226" i="1"/>
  <c r="C130" i="1"/>
  <c r="C50" i="1"/>
  <c r="C609" i="1"/>
  <c r="C497" i="1"/>
  <c r="C401" i="1"/>
  <c r="C305" i="1"/>
  <c r="C209" i="1"/>
  <c r="C97" i="1"/>
  <c r="C658" i="1"/>
  <c r="C562" i="1"/>
  <c r="C466" i="1"/>
  <c r="C386" i="1"/>
  <c r="C290" i="1"/>
  <c r="C210" i="1"/>
  <c r="C146" i="1"/>
  <c r="C66" i="1"/>
  <c r="C641" i="1"/>
  <c r="C529" i="1"/>
  <c r="C433" i="1"/>
  <c r="C321" i="1"/>
  <c r="C225" i="1"/>
  <c r="C145" i="1"/>
  <c r="C81" i="1"/>
  <c r="C17" i="1"/>
  <c r="C642" i="1"/>
  <c r="C530" i="1"/>
  <c r="C434" i="1"/>
  <c r="C338" i="1"/>
  <c r="C242" i="1"/>
  <c r="C98" i="1"/>
  <c r="C625" i="1"/>
  <c r="C545" i="1"/>
  <c r="C449" i="1"/>
  <c r="C353" i="1"/>
  <c r="C241" i="1"/>
  <c r="C129" i="1"/>
  <c r="C690" i="1"/>
  <c r="C594" i="1"/>
  <c r="C482" i="1"/>
  <c r="C370" i="1"/>
  <c r="C274" i="1"/>
  <c r="C194" i="1"/>
  <c r="C82" i="1"/>
  <c r="C673" i="1"/>
  <c r="C577" i="1"/>
  <c r="C481" i="1"/>
  <c r="C385" i="1"/>
  <c r="C289" i="1"/>
  <c r="C177" i="1"/>
  <c r="C49" i="1"/>
  <c r="C626" i="1"/>
  <c r="C546" i="1"/>
  <c r="C450" i="1"/>
  <c r="C354" i="1"/>
  <c r="C258" i="1"/>
  <c r="C162" i="1"/>
  <c r="C114" i="1"/>
  <c r="C34" i="1"/>
  <c r="C689" i="1"/>
  <c r="C593" i="1"/>
  <c r="C513" i="1"/>
  <c r="C417" i="1"/>
  <c r="C337" i="1"/>
  <c r="C257" i="1"/>
  <c r="C161" i="1"/>
  <c r="C65" i="1"/>
  <c r="C5" i="1"/>
  <c r="C525" i="1"/>
  <c r="C490" i="1"/>
  <c r="C205" i="1"/>
  <c r="C186" i="1"/>
  <c r="C185" i="1"/>
  <c r="C125" i="1"/>
  <c r="C394" i="1"/>
  <c r="C220" i="1"/>
  <c r="C556" i="1"/>
  <c r="C524" i="1"/>
  <c r="C508" i="1"/>
  <c r="C137" i="1"/>
  <c r="C393" i="1"/>
  <c r="C92" i="1"/>
  <c r="C381" i="1"/>
  <c r="C89" i="1"/>
  <c r="C507" i="1"/>
  <c r="C380" i="1"/>
  <c r="C9" i="1"/>
  <c r="C349" i="1"/>
  <c r="C348" i="1"/>
  <c r="C124" i="1"/>
  <c r="C700" i="1"/>
  <c r="C253" i="1"/>
  <c r="C684" i="1"/>
  <c r="C252" i="1"/>
  <c r="C681" i="1"/>
  <c r="C221" i="1"/>
  <c r="C477" i="1"/>
  <c r="C61" i="1"/>
  <c r="C669" i="1"/>
  <c r="C653" i="1"/>
  <c r="C461" i="1"/>
  <c r="C315" i="1"/>
  <c r="C45" i="1"/>
  <c r="C636" i="1"/>
  <c r="C444" i="1"/>
  <c r="C313" i="1"/>
  <c r="C172" i="1"/>
  <c r="C13" i="1"/>
  <c r="C333" i="1"/>
  <c r="C188" i="1"/>
  <c r="C60" i="1"/>
  <c r="C445" i="1"/>
  <c r="C173" i="1"/>
  <c r="C44" i="1"/>
  <c r="C605" i="1"/>
  <c r="C429" i="1"/>
  <c r="C301" i="1"/>
  <c r="C12" i="1"/>
  <c r="C317" i="1"/>
  <c r="C476" i="1"/>
  <c r="C652" i="1"/>
  <c r="C314" i="1"/>
  <c r="C604" i="1"/>
  <c r="C300" i="1"/>
  <c r="C140" i="1"/>
  <c r="C397" i="1"/>
  <c r="C269" i="1"/>
  <c r="C139" i="1"/>
  <c r="C2" i="1"/>
  <c r="C77" i="1"/>
  <c r="C316" i="1"/>
  <c r="C428" i="1"/>
  <c r="C572" i="1"/>
  <c r="C396" i="1"/>
  <c r="C268" i="1"/>
  <c r="C138" i="1"/>
  <c r="C637" i="1"/>
  <c r="C509" i="1"/>
  <c r="C491" i="1"/>
  <c r="C573" i="1"/>
  <c r="C632" i="1"/>
  <c r="C283" i="1"/>
  <c r="C651" i="1"/>
  <c r="C694" i="1"/>
  <c r="C598" i="1"/>
  <c r="C566" i="1"/>
  <c r="C470" i="1"/>
  <c r="C438" i="1"/>
  <c r="C390" i="1"/>
  <c r="C342" i="1"/>
  <c r="C310" i="1"/>
  <c r="C278" i="1"/>
  <c r="C246" i="1"/>
  <c r="C198" i="1"/>
  <c r="C150" i="1"/>
  <c r="C118" i="1"/>
  <c r="C86" i="1"/>
  <c r="C38" i="1"/>
  <c r="C683" i="1"/>
  <c r="C59" i="1"/>
  <c r="C518" i="1"/>
  <c r="C58" i="1"/>
  <c r="C603" i="1"/>
  <c r="C539" i="1"/>
  <c r="C475" i="1"/>
  <c r="C427" i="1"/>
  <c r="C395" i="1"/>
  <c r="C347" i="1"/>
  <c r="C331" i="1"/>
  <c r="C299" i="1"/>
  <c r="C219" i="1"/>
  <c r="C203" i="1"/>
  <c r="C171" i="1"/>
  <c r="C155" i="1"/>
  <c r="C123" i="1"/>
  <c r="C91" i="1"/>
  <c r="C43" i="1"/>
  <c r="C27" i="1"/>
  <c r="C571" i="1"/>
  <c r="C650" i="1"/>
  <c r="C538" i="1"/>
  <c r="C458" i="1"/>
  <c r="C426" i="1"/>
  <c r="C410" i="1"/>
  <c r="C378" i="1"/>
  <c r="C346" i="1"/>
  <c r="C330" i="1"/>
  <c r="C298" i="1"/>
  <c r="C282" i="1"/>
  <c r="C250" i="1"/>
  <c r="C218" i="1"/>
  <c r="C202" i="1"/>
  <c r="C170" i="1"/>
  <c r="C106" i="1"/>
  <c r="C74" i="1"/>
  <c r="C42" i="1"/>
  <c r="C26" i="1"/>
  <c r="C570" i="1"/>
  <c r="C649" i="1"/>
  <c r="C585" i="1"/>
  <c r="C553" i="1"/>
  <c r="C489" i="1"/>
  <c r="C361" i="1"/>
  <c r="C345" i="1"/>
  <c r="C329" i="1"/>
  <c r="C297" i="1"/>
  <c r="C281" i="1"/>
  <c r="C249" i="1"/>
  <c r="C217" i="1"/>
  <c r="C201" i="1"/>
  <c r="C169" i="1"/>
  <c r="C153" i="1"/>
  <c r="C121" i="1"/>
  <c r="C105" i="1"/>
  <c r="C73" i="1"/>
  <c r="C57" i="1"/>
  <c r="C41" i="1"/>
  <c r="C569" i="1"/>
  <c r="C11" i="1"/>
  <c r="C699" i="1"/>
  <c r="C667" i="1"/>
  <c r="C587" i="1"/>
  <c r="C555" i="1"/>
  <c r="C523" i="1"/>
  <c r="C459" i="1"/>
  <c r="C411" i="1"/>
  <c r="C235" i="1"/>
  <c r="C107" i="1"/>
  <c r="C75" i="1"/>
  <c r="C698" i="1"/>
  <c r="C666" i="1"/>
  <c r="C634" i="1"/>
  <c r="C602" i="1"/>
  <c r="C586" i="1"/>
  <c r="C554" i="1"/>
  <c r="C522" i="1"/>
  <c r="C506" i="1"/>
  <c r="C474" i="1"/>
  <c r="C362" i="1"/>
  <c r="C234" i="1"/>
  <c r="C154" i="1"/>
  <c r="C122" i="1"/>
  <c r="C90" i="1"/>
  <c r="C665" i="1"/>
  <c r="C633" i="1"/>
  <c r="C601" i="1"/>
  <c r="C537" i="1"/>
  <c r="C505" i="1"/>
  <c r="C473" i="1"/>
  <c r="C457" i="1"/>
  <c r="C425" i="1"/>
  <c r="C409" i="1"/>
  <c r="C377" i="1"/>
  <c r="C233" i="1"/>
  <c r="C25" i="1"/>
  <c r="C187" i="1"/>
  <c r="C10" i="1"/>
  <c r="C695" i="1"/>
  <c r="C679" i="1"/>
  <c r="C663" i="1"/>
  <c r="C647" i="1"/>
  <c r="C631" i="1"/>
  <c r="C615" i="1"/>
  <c r="C599" i="1"/>
  <c r="C583" i="1"/>
  <c r="C567" i="1"/>
  <c r="C551" i="1"/>
  <c r="C535" i="1"/>
  <c r="C503" i="1"/>
  <c r="C487" i="1"/>
  <c r="C471" i="1"/>
  <c r="C439" i="1"/>
  <c r="C423" i="1"/>
  <c r="C407" i="1"/>
  <c r="C391" i="1"/>
  <c r="C359" i="1"/>
  <c r="C343" i="1"/>
  <c r="C311" i="1"/>
  <c r="C295" i="1"/>
  <c r="C279" i="1"/>
  <c r="C263" i="1"/>
  <c r="C247" i="1"/>
  <c r="C215" i="1"/>
  <c r="C199" i="1"/>
  <c r="C183" i="1"/>
  <c r="C151" i="1"/>
  <c r="C135" i="1"/>
  <c r="C119" i="1"/>
  <c r="C103" i="1"/>
  <c r="C87" i="1"/>
  <c r="C71" i="1"/>
  <c r="C55" i="1"/>
  <c r="C39" i="1"/>
  <c r="C23" i="1"/>
  <c r="C455" i="1"/>
  <c r="C662" i="1"/>
  <c r="C614" i="1"/>
  <c r="C550" i="1"/>
  <c r="C502" i="1"/>
  <c r="C454" i="1"/>
  <c r="C406" i="1"/>
  <c r="C374" i="1"/>
  <c r="C262" i="1"/>
  <c r="C214" i="1"/>
  <c r="C102" i="1"/>
  <c r="C22" i="1"/>
  <c r="C363" i="1"/>
  <c r="C619" i="1"/>
  <c r="C696" i="1"/>
  <c r="C618" i="1"/>
  <c r="C443" i="1"/>
  <c r="C265" i="1"/>
  <c r="C646" i="1"/>
  <c r="C327" i="1"/>
  <c r="C379" i="1"/>
  <c r="C678" i="1"/>
  <c r="C630" i="1"/>
  <c r="C582" i="1"/>
  <c r="C534" i="1"/>
  <c r="C486" i="1"/>
  <c r="C422" i="1"/>
  <c r="C358" i="1"/>
  <c r="C294" i="1"/>
  <c r="C230" i="1"/>
  <c r="C182" i="1"/>
  <c r="C134" i="1"/>
  <c r="C54" i="1"/>
  <c r="C635" i="1"/>
  <c r="C267" i="1"/>
  <c r="C266" i="1"/>
  <c r="C617" i="1"/>
  <c r="C442" i="1"/>
  <c r="C326" i="1"/>
  <c r="C167" i="1"/>
  <c r="C697" i="1"/>
  <c r="C521" i="1"/>
  <c r="C441" i="1"/>
  <c r="C519" i="1"/>
  <c r="C166" i="1"/>
  <c r="C677" i="1"/>
  <c r="C645" i="1"/>
  <c r="C613" i="1"/>
  <c r="C581" i="1"/>
  <c r="C549" i="1"/>
  <c r="C517" i="1"/>
  <c r="C485" i="1"/>
  <c r="C453" i="1"/>
  <c r="C421" i="1"/>
  <c r="C389" i="1"/>
  <c r="C357" i="1"/>
  <c r="C325" i="1"/>
  <c r="C293" i="1"/>
  <c r="C261" i="1"/>
  <c r="C229" i="1"/>
  <c r="C197" i="1"/>
  <c r="C165" i="1"/>
  <c r="C133" i="1"/>
  <c r="C101" i="1"/>
  <c r="C85" i="1"/>
  <c r="C69" i="1"/>
  <c r="C37" i="1"/>
  <c r="C676" i="1"/>
  <c r="C644" i="1"/>
  <c r="C612" i="1"/>
  <c r="C596" i="1"/>
  <c r="C580" i="1"/>
  <c r="C564" i="1"/>
  <c r="C548" i="1"/>
  <c r="C532" i="1"/>
  <c r="C516" i="1"/>
  <c r="C500" i="1"/>
  <c r="C484" i="1"/>
  <c r="C468" i="1"/>
  <c r="C452" i="1"/>
  <c r="C436" i="1"/>
  <c r="C420" i="1"/>
  <c r="C404" i="1"/>
  <c r="C388" i="1"/>
  <c r="C372" i="1"/>
  <c r="C356" i="1"/>
  <c r="C340" i="1"/>
  <c r="C324" i="1"/>
  <c r="C308" i="1"/>
  <c r="C292" i="1"/>
  <c r="C276" i="1"/>
  <c r="C260" i="1"/>
  <c r="C244" i="1"/>
  <c r="C228" i="1"/>
  <c r="C212" i="1"/>
  <c r="C196" i="1"/>
  <c r="C180" i="1"/>
  <c r="C164" i="1"/>
  <c r="C149" i="1"/>
  <c r="C692" i="1"/>
  <c r="C660" i="1"/>
  <c r="C628" i="1"/>
  <c r="C701" i="1"/>
  <c r="C675" i="1"/>
  <c r="C693" i="1"/>
  <c r="C597" i="1"/>
  <c r="C533" i="1"/>
  <c r="C469" i="1"/>
  <c r="C405" i="1"/>
  <c r="C341" i="1"/>
  <c r="C277" i="1"/>
  <c r="C245" i="1"/>
  <c r="C213" i="1"/>
  <c r="C181" i="1"/>
  <c r="C117" i="1"/>
  <c r="C661" i="1"/>
  <c r="C629" i="1"/>
  <c r="C565" i="1"/>
  <c r="C501" i="1"/>
  <c r="C437" i="1"/>
  <c r="C373" i="1"/>
  <c r="C309" i="1"/>
  <c r="C21" i="1"/>
  <c r="C621" i="1"/>
  <c r="C541" i="1"/>
  <c r="C493" i="1"/>
  <c r="C413" i="1"/>
  <c r="C365" i="1"/>
  <c r="C285" i="1"/>
  <c r="C237" i="1"/>
  <c r="C157" i="1"/>
  <c r="C109" i="1"/>
  <c r="C29" i="1"/>
  <c r="C691" i="1"/>
  <c r="C53" i="1"/>
  <c r="C668" i="1"/>
  <c r="C620" i="1"/>
  <c r="C588" i="1"/>
  <c r="C540" i="1"/>
  <c r="C492" i="1"/>
  <c r="C460" i="1"/>
  <c r="C412" i="1"/>
  <c r="C364" i="1"/>
  <c r="C332" i="1"/>
  <c r="C284" i="1"/>
  <c r="C236" i="1"/>
  <c r="C204" i="1"/>
  <c r="C156" i="1"/>
  <c r="C108" i="1"/>
  <c r="C76" i="1"/>
  <c r="C28" i="1"/>
  <c r="C148" i="1"/>
  <c r="C132" i="1"/>
  <c r="C116" i="1"/>
  <c r="C100" i="1"/>
  <c r="C84" i="1"/>
  <c r="C68" i="1"/>
  <c r="C52" i="1"/>
  <c r="C36" i="1"/>
  <c r="C20" i="1"/>
  <c r="C659" i="1"/>
  <c r="C643" i="1"/>
  <c r="C627" i="1"/>
  <c r="C611" i="1"/>
  <c r="C595" i="1"/>
  <c r="C579" i="1"/>
  <c r="C563" i="1"/>
  <c r="C547" i="1"/>
  <c r="C531" i="1"/>
  <c r="C515" i="1"/>
  <c r="C499" i="1"/>
  <c r="C483" i="1"/>
  <c r="C467" i="1"/>
  <c r="C451" i="1"/>
  <c r="C435" i="1"/>
  <c r="C419" i="1"/>
  <c r="C403" i="1"/>
  <c r="C387" i="1"/>
  <c r="C371" i="1"/>
  <c r="C355" i="1"/>
  <c r="C339" i="1"/>
  <c r="C323" i="1"/>
  <c r="C307" i="1"/>
  <c r="C291" i="1"/>
  <c r="C275" i="1"/>
  <c r="C259" i="1"/>
  <c r="C243" i="1"/>
  <c r="C227" i="1"/>
  <c r="C211" i="1"/>
  <c r="C195" i="1"/>
  <c r="C179" i="1"/>
  <c r="C163" i="1"/>
  <c r="C147" i="1"/>
  <c r="C131" i="1"/>
  <c r="C115" i="1"/>
  <c r="C99" i="1"/>
  <c r="C83" i="1"/>
  <c r="C67" i="1"/>
  <c r="C51" i="1"/>
  <c r="C35" i="1"/>
  <c r="C19" i="1"/>
  <c r="C688" i="1"/>
  <c r="C672" i="1"/>
  <c r="C656" i="1"/>
  <c r="C640" i="1"/>
  <c r="C624" i="1"/>
  <c r="C608" i="1"/>
  <c r="C592" i="1"/>
  <c r="C576" i="1"/>
  <c r="C560" i="1"/>
  <c r="C544" i="1"/>
  <c r="C528" i="1"/>
  <c r="C512" i="1"/>
  <c r="C496" i="1"/>
  <c r="C480" i="1"/>
  <c r="C464" i="1"/>
  <c r="C448" i="1"/>
  <c r="C432" i="1"/>
  <c r="C416" i="1"/>
  <c r="C400" i="1"/>
  <c r="C384" i="1"/>
  <c r="C368" i="1"/>
  <c r="C352" i="1"/>
  <c r="C336" i="1"/>
  <c r="C320" i="1"/>
  <c r="C304" i="1"/>
  <c r="C288" i="1"/>
  <c r="C272" i="1"/>
  <c r="C256" i="1"/>
  <c r="C240" i="1"/>
  <c r="C224" i="1"/>
  <c r="C208" i="1"/>
  <c r="C192" i="1"/>
  <c r="C176" i="1"/>
  <c r="C160" i="1"/>
  <c r="C144" i="1"/>
  <c r="C128" i="1"/>
  <c r="C112" i="1"/>
  <c r="C96" i="1"/>
  <c r="C80" i="1"/>
  <c r="C64" i="1"/>
  <c r="C48" i="1"/>
  <c r="C32" i="1"/>
  <c r="C16" i="1"/>
  <c r="C687" i="1"/>
  <c r="C671" i="1"/>
  <c r="C655" i="1"/>
  <c r="C639" i="1"/>
  <c r="C623" i="1"/>
  <c r="C607" i="1"/>
  <c r="C591" i="1"/>
  <c r="C575" i="1"/>
  <c r="C543" i="1"/>
  <c r="C527" i="1"/>
  <c r="C511" i="1"/>
  <c r="C495" i="1"/>
  <c r="C479" i="1"/>
  <c r="C463" i="1"/>
  <c r="C447" i="1"/>
  <c r="C431" i="1"/>
  <c r="C415" i="1"/>
  <c r="C399" i="1"/>
  <c r="C383" i="1"/>
  <c r="C367" i="1"/>
  <c r="C351" i="1"/>
  <c r="C335" i="1"/>
  <c r="C319" i="1"/>
  <c r="C303" i="1"/>
  <c r="C287" i="1"/>
  <c r="C271" i="1"/>
  <c r="C255" i="1"/>
  <c r="C239" i="1"/>
  <c r="C223" i="1"/>
  <c r="C207" i="1"/>
  <c r="C175" i="1"/>
  <c r="C159" i="1"/>
  <c r="C143" i="1"/>
  <c r="C127" i="1"/>
  <c r="C111" i="1"/>
  <c r="C95" i="1"/>
  <c r="C79" i="1"/>
  <c r="C63" i="1"/>
  <c r="C47" i="1"/>
  <c r="C31" i="1"/>
  <c r="C15" i="1"/>
  <c r="C686" i="1"/>
  <c r="C670" i="1"/>
  <c r="C654" i="1"/>
  <c r="C638" i="1"/>
  <c r="C622" i="1"/>
  <c r="C606" i="1"/>
  <c r="C590" i="1"/>
  <c r="C574" i="1"/>
  <c r="C558" i="1"/>
  <c r="C542" i="1"/>
  <c r="C526" i="1"/>
  <c r="C494" i="1"/>
  <c r="C478" i="1"/>
  <c r="C462" i="1"/>
  <c r="C446" i="1"/>
  <c r="C430" i="1"/>
  <c r="C414" i="1"/>
  <c r="C398" i="1"/>
  <c r="C382" i="1"/>
  <c r="C366" i="1"/>
  <c r="C350" i="1"/>
  <c r="C334" i="1"/>
  <c r="C318" i="1"/>
  <c r="C302" i="1"/>
  <c r="C286" i="1"/>
  <c r="C270" i="1"/>
  <c r="C254" i="1"/>
  <c r="C238" i="1"/>
  <c r="C222" i="1"/>
  <c r="C206" i="1"/>
  <c r="C190" i="1"/>
  <c r="C174" i="1"/>
  <c r="C158" i="1"/>
  <c r="C142" i="1"/>
  <c r="C126" i="1"/>
  <c r="C110" i="1"/>
  <c r="C94" i="1"/>
  <c r="C78" i="1"/>
  <c r="C62" i="1"/>
  <c r="C46" i="1"/>
  <c r="C30" i="1"/>
  <c r="C14" i="1"/>
  <c r="C6" i="1"/>
  <c r="E504" i="1" l="1"/>
  <c r="E690" i="1"/>
  <c r="E494" i="1"/>
  <c r="E241" i="1"/>
  <c r="E701" i="1"/>
  <c r="E329" i="1"/>
  <c r="E573" i="1"/>
  <c r="E83" i="1"/>
  <c r="E523" i="1"/>
  <c r="E585" i="1"/>
  <c r="E499" i="1"/>
  <c r="E548" i="1"/>
  <c r="E201" i="1"/>
  <c r="E11" i="1"/>
  <c r="E438" i="1"/>
  <c r="E435" i="1"/>
  <c r="E404" i="1"/>
  <c r="E406" i="1"/>
  <c r="E139" i="1"/>
  <c r="E414" i="1"/>
  <c r="E597" i="1"/>
  <c r="E27" i="1"/>
  <c r="E685" i="1"/>
  <c r="E292" i="1"/>
  <c r="E147" i="1"/>
  <c r="E658" i="1"/>
  <c r="E295" i="1"/>
  <c r="E642" i="1"/>
  <c r="E679" i="1"/>
  <c r="E179" i="1"/>
  <c r="E563" i="1"/>
  <c r="E115" i="1"/>
  <c r="E497" i="1"/>
  <c r="E635" i="1"/>
  <c r="E180" i="1"/>
  <c r="J398" i="1" l="1"/>
  <c r="J279" i="1"/>
  <c r="J104" i="1"/>
  <c r="M104" i="1"/>
  <c r="J553" i="1"/>
  <c r="M553" i="1"/>
  <c r="J22" i="1"/>
  <c r="M22" i="1"/>
  <c r="J587" i="1"/>
  <c r="M587" i="1"/>
  <c r="J60" i="1" l="1"/>
  <c r="M60" i="1"/>
  <c r="J222" i="1"/>
  <c r="M222" i="1"/>
  <c r="J294" i="1"/>
  <c r="M398" i="1"/>
  <c r="M70" i="1"/>
  <c r="M279" i="1"/>
  <c r="J529" i="1"/>
  <c r="M529" i="1"/>
  <c r="J80" i="1"/>
  <c r="M80" i="1"/>
  <c r="J438" i="1"/>
  <c r="M438" i="1"/>
  <c r="J558" i="1"/>
  <c r="M558" i="1"/>
  <c r="J312" i="1"/>
  <c r="M312" i="1"/>
  <c r="J267" i="1"/>
  <c r="M267" i="1"/>
  <c r="J331" i="1"/>
  <c r="M331" i="1"/>
  <c r="J655" i="1"/>
  <c r="M655" i="1"/>
  <c r="J486" i="1"/>
  <c r="M486" i="1"/>
  <c r="J49" i="1"/>
  <c r="M49" i="1"/>
  <c r="J535" i="1"/>
  <c r="M535" i="1"/>
  <c r="J43" i="1"/>
  <c r="M43" i="1"/>
  <c r="J155" i="1"/>
  <c r="M155" i="1"/>
  <c r="J311" i="1"/>
  <c r="M311" i="1"/>
  <c r="J316" i="1"/>
  <c r="M316" i="1"/>
  <c r="J654" i="1"/>
  <c r="M654" i="1"/>
  <c r="J457" i="1"/>
  <c r="M457" i="1"/>
  <c r="J572" i="1"/>
  <c r="M572" i="1"/>
  <c r="J411" i="1"/>
  <c r="M411" i="1"/>
  <c r="J686" i="1"/>
  <c r="M686" i="1"/>
  <c r="J329" i="1"/>
  <c r="M329" i="1"/>
  <c r="J475" i="1"/>
  <c r="M475" i="1"/>
  <c r="J109" i="1"/>
  <c r="M109" i="1"/>
  <c r="J701" i="1"/>
  <c r="M701" i="1"/>
  <c r="J609" i="1"/>
  <c r="M609" i="1"/>
  <c r="J158" i="1"/>
  <c r="M158" i="1"/>
  <c r="J478" i="1"/>
  <c r="M478" i="1"/>
  <c r="J685" i="1"/>
  <c r="M685" i="1"/>
  <c r="J91" i="1"/>
  <c r="M91" i="1"/>
  <c r="J565" i="1"/>
  <c r="M565" i="1"/>
  <c r="J668" i="1"/>
  <c r="M668" i="1"/>
  <c r="J111" i="1"/>
  <c r="M111" i="1"/>
  <c r="J474" i="1"/>
  <c r="M474" i="1"/>
  <c r="J342" i="1"/>
  <c r="M342" i="1"/>
  <c r="J360" i="1"/>
  <c r="M360" i="1"/>
  <c r="J665" i="1"/>
  <c r="M665" i="1"/>
  <c r="J214" i="1"/>
  <c r="M214" i="1"/>
  <c r="J694" i="1"/>
  <c r="M694" i="1"/>
  <c r="J428" i="1"/>
  <c r="M428" i="1"/>
  <c r="J373" i="1"/>
  <c r="M373" i="1"/>
  <c r="J246" i="1"/>
  <c r="M246" i="1"/>
  <c r="J492" i="1"/>
  <c r="M492" i="1"/>
  <c r="J223" i="1"/>
  <c r="M223" i="1"/>
  <c r="J621" i="1"/>
  <c r="M621" i="1"/>
  <c r="J534" i="1"/>
  <c r="M534" i="1"/>
  <c r="J273" i="1"/>
  <c r="M273" i="1"/>
  <c r="J663" i="1"/>
  <c r="M663" i="1"/>
  <c r="J399" i="1"/>
  <c r="M399" i="1"/>
  <c r="J56" i="1"/>
  <c r="M56" i="1"/>
  <c r="J250" i="1"/>
  <c r="M250" i="1"/>
  <c r="J667" i="1"/>
  <c r="M667" i="1"/>
  <c r="J470" i="1"/>
  <c r="M470" i="1"/>
  <c r="J299" i="1"/>
  <c r="M299" i="1"/>
  <c r="J448" i="1"/>
  <c r="M448" i="1"/>
  <c r="J230" i="1"/>
  <c r="M230" i="1"/>
  <c r="J341" i="1"/>
  <c r="M341" i="1"/>
  <c r="J201" i="1"/>
  <c r="M201" i="1"/>
  <c r="J479" i="1"/>
  <c r="M479" i="1"/>
  <c r="J699" i="1"/>
  <c r="M699" i="1"/>
  <c r="J40" i="1"/>
  <c r="M40" i="1"/>
  <c r="J302" i="1"/>
  <c r="M302" i="1"/>
  <c r="J235" i="1"/>
  <c r="M235" i="1"/>
  <c r="J567" i="1"/>
  <c r="M567" i="1"/>
  <c r="J16" i="1"/>
  <c r="M16" i="1"/>
  <c r="J236" i="1"/>
  <c r="M236" i="1"/>
  <c r="J303" i="1"/>
  <c r="M303" i="1"/>
  <c r="J648" i="1"/>
  <c r="M648" i="1"/>
  <c r="J417" i="1"/>
  <c r="M417" i="1"/>
  <c r="J55" i="1"/>
  <c r="M55" i="1"/>
  <c r="J310" i="1"/>
  <c r="M310" i="1"/>
  <c r="J616" i="1"/>
  <c r="M616" i="1"/>
  <c r="J629" i="1"/>
  <c r="M629" i="1"/>
  <c r="J472" i="1"/>
  <c r="M472" i="1"/>
  <c r="J167" i="1"/>
  <c r="M167" i="1"/>
  <c r="J169" i="1"/>
  <c r="M169" i="1"/>
  <c r="J502" i="1"/>
  <c r="M502" i="1"/>
  <c r="J70" i="1" l="1"/>
  <c r="J110" i="1"/>
  <c r="M110" i="1"/>
  <c r="M224" i="1"/>
  <c r="J224" i="1"/>
  <c r="J282" i="1"/>
  <c r="M282" i="1"/>
  <c r="J489" i="1"/>
  <c r="M489" i="1"/>
  <c r="J233" i="1"/>
  <c r="M233" i="1"/>
  <c r="M473" i="1"/>
  <c r="J473" i="1"/>
  <c r="M523" i="1"/>
  <c r="J523" i="1"/>
  <c r="J2" i="1"/>
  <c r="M2" i="1"/>
  <c r="N2" i="1" s="1"/>
  <c r="M294" i="1"/>
  <c r="M662" i="1"/>
  <c r="J662" i="1"/>
  <c r="M603" i="1"/>
  <c r="J603" i="1"/>
  <c r="J664" i="1"/>
  <c r="J268" i="1"/>
  <c r="J596" i="1"/>
  <c r="J113" i="1"/>
  <c r="J213" i="1"/>
  <c r="M213" i="1"/>
  <c r="J597" i="1"/>
  <c r="M597" i="1"/>
  <c r="J440" i="1"/>
  <c r="M440" i="1"/>
  <c r="J649" i="1"/>
  <c r="M649" i="1"/>
  <c r="J237" i="1"/>
  <c r="M237" i="1"/>
  <c r="J493" i="1"/>
  <c r="M493" i="1"/>
  <c r="J320" i="1"/>
  <c r="M320" i="1"/>
  <c r="J33" i="1"/>
  <c r="M33" i="1"/>
  <c r="J217" i="1"/>
  <c r="M217" i="1"/>
  <c r="J439" i="1"/>
  <c r="M439" i="1"/>
  <c r="J166" i="1"/>
  <c r="M166" i="1"/>
  <c r="J350" i="1"/>
  <c r="M350" i="1"/>
  <c r="J149" i="1"/>
  <c r="M149" i="1"/>
  <c r="J25" i="1"/>
  <c r="M25" i="1"/>
  <c r="J283" i="1"/>
  <c r="M283" i="1"/>
  <c r="J41" i="1"/>
  <c r="M41" i="1"/>
  <c r="J107" i="1"/>
  <c r="M107" i="1"/>
  <c r="J296" i="1"/>
  <c r="M296" i="1"/>
  <c r="J395" i="1"/>
  <c r="M395" i="1"/>
  <c r="J157" i="1"/>
  <c r="M157" i="1"/>
  <c r="J455" i="1"/>
  <c r="M455" i="1"/>
  <c r="J73" i="1"/>
  <c r="M73" i="1"/>
  <c r="J156" i="1"/>
  <c r="M156" i="1"/>
  <c r="J588" i="1"/>
  <c r="M588" i="1"/>
  <c r="J380" i="1"/>
  <c r="M380" i="1"/>
  <c r="J406" i="1"/>
  <c r="M406" i="1"/>
  <c r="J409" i="1"/>
  <c r="M409" i="1"/>
  <c r="J175" i="1"/>
  <c r="M175" i="1"/>
  <c r="J427" i="1"/>
  <c r="M427" i="1"/>
  <c r="J507" i="1"/>
  <c r="M507" i="1"/>
  <c r="J59" i="1"/>
  <c r="M59" i="1"/>
  <c r="J211" i="1"/>
  <c r="M211" i="1"/>
  <c r="J577" i="1"/>
  <c r="M577" i="1"/>
  <c r="J678" i="1"/>
  <c r="M678" i="1"/>
  <c r="J106" i="1"/>
  <c r="M106" i="1"/>
  <c r="J134" i="1"/>
  <c r="M134" i="1"/>
  <c r="J344" i="1"/>
  <c r="M344" i="1"/>
  <c r="J539" i="1"/>
  <c r="M539" i="1"/>
  <c r="J204" i="1"/>
  <c r="M204" i="1"/>
  <c r="J358" i="1"/>
  <c r="M358" i="1"/>
  <c r="J412" i="1"/>
  <c r="M412" i="1"/>
  <c r="J566" i="1"/>
  <c r="M566" i="1"/>
  <c r="J309" i="1"/>
  <c r="M309" i="1"/>
  <c r="J281" i="1"/>
  <c r="M281" i="1"/>
  <c r="J129" i="1"/>
  <c r="M129" i="1"/>
  <c r="J578" i="1"/>
  <c r="M578" i="1"/>
  <c r="J601" i="1"/>
  <c r="M601" i="1"/>
  <c r="J646" i="1"/>
  <c r="M646" i="1"/>
  <c r="J124" i="1"/>
  <c r="M124" i="1"/>
  <c r="J150" i="1"/>
  <c r="M150" i="1"/>
  <c r="J131" i="1"/>
  <c r="M131" i="1"/>
  <c r="J262" i="1"/>
  <c r="M262" i="1"/>
  <c r="J202" i="1"/>
  <c r="M202" i="1"/>
  <c r="J170" i="1"/>
  <c r="M170" i="1"/>
  <c r="J504" i="1"/>
  <c r="M504" i="1"/>
  <c r="J407" i="1"/>
  <c r="M407" i="1"/>
  <c r="J503" i="1"/>
  <c r="M503" i="1"/>
  <c r="J640" i="1"/>
  <c r="M640" i="1"/>
  <c r="J83" i="1"/>
  <c r="M83" i="1"/>
  <c r="J620" i="1"/>
  <c r="M620" i="1"/>
  <c r="J445" i="1"/>
  <c r="M445" i="1"/>
  <c r="J434" i="1"/>
  <c r="M434" i="1"/>
  <c r="J15" i="1"/>
  <c r="M15" i="1"/>
  <c r="J554" i="1"/>
  <c r="M554" i="1"/>
  <c r="J352" i="1"/>
  <c r="M352" i="1"/>
  <c r="J484" i="1"/>
  <c r="M484" i="1"/>
  <c r="J103" i="1"/>
  <c r="M103" i="1"/>
  <c r="J117" i="1"/>
  <c r="M117" i="1"/>
  <c r="J458" i="1"/>
  <c r="M458" i="1"/>
  <c r="J75" i="1"/>
  <c r="M75" i="1"/>
  <c r="J615" i="1"/>
  <c r="M615" i="1"/>
  <c r="J216" i="1"/>
  <c r="M216" i="1"/>
  <c r="J521" i="1"/>
  <c r="M521" i="1"/>
  <c r="J423" i="1"/>
  <c r="M423" i="1"/>
  <c r="J526" i="1"/>
  <c r="M526" i="1"/>
  <c r="J28" i="1"/>
  <c r="M28" i="1"/>
  <c r="J345" i="1"/>
  <c r="M345" i="1"/>
  <c r="J97" i="1"/>
  <c r="M97" i="1"/>
  <c r="J442" i="1"/>
  <c r="M442" i="1"/>
  <c r="J86" i="1"/>
  <c r="M86" i="1"/>
  <c r="J118" i="1"/>
  <c r="M118" i="1"/>
  <c r="J443" i="1"/>
  <c r="M443" i="1"/>
  <c r="J81" i="1"/>
  <c r="M81" i="1"/>
  <c r="J528" i="1"/>
  <c r="M528" i="1"/>
  <c r="J333" i="1"/>
  <c r="M333" i="1"/>
  <c r="J580" i="1"/>
  <c r="M580" i="1"/>
  <c r="J698" i="1"/>
  <c r="M698" i="1"/>
  <c r="J130" i="1"/>
  <c r="M130" i="1"/>
  <c r="J430" i="1"/>
  <c r="M430" i="1"/>
  <c r="J401" i="1"/>
  <c r="M401" i="1"/>
  <c r="J379" i="1"/>
  <c r="M379" i="1"/>
  <c r="J589" i="1"/>
  <c r="M589" i="1"/>
  <c r="J182" i="1"/>
  <c r="M182" i="1"/>
  <c r="J74" i="1"/>
  <c r="M74" i="1"/>
  <c r="J390" i="1"/>
  <c r="M390" i="1"/>
  <c r="J301" i="1"/>
  <c r="M301" i="1"/>
  <c r="J305" i="1"/>
  <c r="M305" i="1"/>
  <c r="J209" i="1"/>
  <c r="M209" i="1"/>
  <c r="J221" i="1"/>
  <c r="M221" i="1"/>
  <c r="J115" i="1"/>
  <c r="M115" i="1"/>
  <c r="J277" i="1"/>
  <c r="M277" i="1"/>
  <c r="J332" i="1"/>
  <c r="M332" i="1"/>
  <c r="J666" i="1"/>
  <c r="M666" i="1"/>
  <c r="J607" i="1"/>
  <c r="M607" i="1"/>
  <c r="J509" i="1"/>
  <c r="M509" i="1"/>
  <c r="J608" i="1"/>
  <c r="M608" i="1"/>
  <c r="J343" i="1"/>
  <c r="M343" i="1"/>
  <c r="J203" i="1"/>
  <c r="M203" i="1"/>
  <c r="J660" i="1"/>
  <c r="M660" i="1"/>
  <c r="J140" i="1"/>
  <c r="M140" i="1"/>
  <c r="J369" i="1"/>
  <c r="M369" i="1"/>
  <c r="J184" i="1"/>
  <c r="M184" i="1"/>
  <c r="J5" i="1"/>
  <c r="M5" i="1"/>
  <c r="J508" i="1"/>
  <c r="M508" i="1"/>
  <c r="J476" i="1"/>
  <c r="M476" i="1"/>
  <c r="J17" i="1"/>
  <c r="M17" i="1"/>
  <c r="J161" i="1"/>
  <c r="M161" i="1"/>
  <c r="J278" i="1"/>
  <c r="M278" i="1"/>
  <c r="J618" i="1"/>
  <c r="M618" i="1"/>
  <c r="J626" i="1"/>
  <c r="M626" i="1"/>
  <c r="J354" i="1"/>
  <c r="M354" i="1"/>
  <c r="J247" i="1"/>
  <c r="M247" i="1"/>
  <c r="J143" i="1"/>
  <c r="M143" i="1"/>
  <c r="J215" i="1"/>
  <c r="M215" i="1"/>
  <c r="J346" i="1"/>
  <c r="M346" i="1"/>
  <c r="J359" i="1"/>
  <c r="M359" i="1"/>
  <c r="J105" i="1"/>
  <c r="M105" i="1"/>
  <c r="J644" i="1"/>
  <c r="M644" i="1"/>
  <c r="J444" i="1"/>
  <c r="M444" i="1"/>
  <c r="J120" i="1"/>
  <c r="M120" i="1"/>
  <c r="J172" i="1"/>
  <c r="M172" i="1"/>
  <c r="J392" i="1"/>
  <c r="M392" i="1"/>
  <c r="J330" i="1"/>
  <c r="M330" i="1"/>
  <c r="J471" i="1"/>
  <c r="M471" i="1"/>
  <c r="J53" i="1"/>
  <c r="M53" i="1"/>
  <c r="J177" i="1"/>
  <c r="M177" i="1"/>
  <c r="J198" i="1"/>
  <c r="M198" i="1"/>
  <c r="J378" i="1"/>
  <c r="M378" i="1"/>
  <c r="J122" i="1"/>
  <c r="M122" i="1"/>
  <c r="J272" i="1"/>
  <c r="M272" i="1"/>
  <c r="J625" i="1"/>
  <c r="M625" i="1"/>
  <c r="J351" i="1"/>
  <c r="M351" i="1"/>
  <c r="J692" i="1"/>
  <c r="M692" i="1"/>
  <c r="J533" i="1"/>
  <c r="M533" i="1"/>
  <c r="J575" i="1"/>
  <c r="M575" i="1"/>
  <c r="J541" i="1"/>
  <c r="M541" i="1"/>
  <c r="J141" i="1"/>
  <c r="M141" i="1"/>
  <c r="J675" i="1"/>
  <c r="M675" i="1"/>
  <c r="J195" i="1"/>
  <c r="M195" i="1"/>
  <c r="J219" i="1"/>
  <c r="M219" i="1"/>
  <c r="J220" i="1"/>
  <c r="M220" i="1"/>
  <c r="J429" i="1"/>
  <c r="M429" i="1"/>
  <c r="J72" i="1"/>
  <c r="M72" i="1"/>
  <c r="J602" i="1"/>
  <c r="M602" i="1"/>
  <c r="J386" i="1"/>
  <c r="M386" i="1"/>
  <c r="J413" i="1"/>
  <c r="M413" i="1"/>
  <c r="J669" i="1"/>
  <c r="M669" i="1"/>
  <c r="J48" i="1"/>
  <c r="M48" i="1"/>
  <c r="J454" i="1"/>
  <c r="M454" i="1"/>
  <c r="J631" i="1"/>
  <c r="M631" i="1"/>
  <c r="J693" i="1"/>
  <c r="M693" i="1"/>
  <c r="J421" i="1"/>
  <c r="M421" i="1"/>
  <c r="J656" i="1"/>
  <c r="M656" i="1"/>
  <c r="J119" i="1"/>
  <c r="M119" i="1"/>
  <c r="J600" i="1"/>
  <c r="M600" i="1"/>
  <c r="J163" i="1"/>
  <c r="M163" i="1"/>
  <c r="J347" i="1"/>
  <c r="M347" i="1"/>
  <c r="J151" i="1"/>
  <c r="M151" i="1"/>
  <c r="J650" i="1"/>
  <c r="M650" i="1"/>
  <c r="J27" i="1"/>
  <c r="M27" i="1"/>
  <c r="J225" i="1"/>
  <c r="M225" i="1"/>
  <c r="J683" i="1"/>
  <c r="M683" i="1"/>
  <c r="J191" i="1"/>
  <c r="M191" i="1"/>
  <c r="J548" i="1"/>
  <c r="M548" i="1"/>
  <c r="J497" i="1"/>
  <c r="M497" i="1"/>
  <c r="J88" i="1"/>
  <c r="M88" i="1"/>
  <c r="J538" i="1"/>
  <c r="M538" i="1"/>
  <c r="J249" i="1"/>
  <c r="M249" i="1"/>
  <c r="J633" i="1"/>
  <c r="M633" i="1"/>
  <c r="J570" i="1"/>
  <c r="M570" i="1"/>
  <c r="J253" i="1"/>
  <c r="M253" i="1"/>
  <c r="J488" i="1"/>
  <c r="M488" i="1"/>
  <c r="J29" i="1"/>
  <c r="M29" i="1"/>
  <c r="J377" i="1"/>
  <c r="M377" i="1"/>
  <c r="J64" i="1"/>
  <c r="M64" i="1"/>
  <c r="J519" i="1"/>
  <c r="M519" i="1"/>
  <c r="J227" i="1"/>
  <c r="M227" i="1"/>
  <c r="J62" i="1"/>
  <c r="M62" i="1"/>
  <c r="J139" i="1"/>
  <c r="M139" i="1"/>
  <c r="J627" i="1"/>
  <c r="M627" i="1"/>
  <c r="J696" i="1"/>
  <c r="M696" i="1"/>
  <c r="J127" i="1"/>
  <c r="M127" i="1"/>
  <c r="J498" i="1"/>
  <c r="M498" i="1"/>
  <c r="J187" i="1"/>
  <c r="M187" i="1"/>
  <c r="J363" i="1"/>
  <c r="M363" i="1"/>
  <c r="J557" i="1"/>
  <c r="M557" i="1"/>
  <c r="J405" i="1"/>
  <c r="M405" i="1"/>
  <c r="J128" i="1"/>
  <c r="M128" i="1"/>
  <c r="J396" i="1"/>
  <c r="M396" i="1"/>
  <c r="J189" i="1"/>
  <c r="M189" i="1"/>
  <c r="J481" i="1"/>
  <c r="M481" i="1"/>
  <c r="J477" i="1"/>
  <c r="M477" i="1"/>
  <c r="J90" i="1"/>
  <c r="M90" i="1"/>
  <c r="J630" i="1"/>
  <c r="M630" i="1"/>
  <c r="J77" i="1"/>
  <c r="M77" i="1"/>
  <c r="J319" i="1"/>
  <c r="M319" i="1"/>
  <c r="J153" i="1"/>
  <c r="M153" i="1"/>
  <c r="J76" i="1"/>
  <c r="M76" i="1"/>
  <c r="J394" i="1"/>
  <c r="M394" i="1"/>
  <c r="J687" i="1"/>
  <c r="M687" i="1"/>
  <c r="J518" i="1"/>
  <c r="M518" i="1"/>
  <c r="J598" i="1"/>
  <c r="M598" i="1"/>
  <c r="J234" i="1"/>
  <c r="M234" i="1"/>
  <c r="J424" i="1"/>
  <c r="M424" i="1"/>
  <c r="J619" i="1"/>
  <c r="M619" i="1"/>
  <c r="J437" i="1"/>
  <c r="M437" i="1"/>
  <c r="J634" i="1"/>
  <c r="M634" i="1"/>
  <c r="J506" i="1"/>
  <c r="M506" i="1"/>
  <c r="J695" i="1"/>
  <c r="M695" i="1"/>
  <c r="J270" i="1"/>
  <c r="M270" i="1"/>
  <c r="J684" i="1"/>
  <c r="M684" i="1"/>
  <c r="J174" i="1"/>
  <c r="M174" i="1"/>
  <c r="J657" i="1"/>
  <c r="M657" i="1"/>
  <c r="J85" i="1"/>
  <c r="M85" i="1"/>
  <c r="J326" i="1"/>
  <c r="M326" i="1"/>
  <c r="J501" i="1"/>
  <c r="M501" i="1"/>
  <c r="J54" i="1"/>
  <c r="M54" i="1"/>
  <c r="J561" i="1"/>
  <c r="M561" i="1"/>
  <c r="J459" i="1"/>
  <c r="M459" i="1"/>
  <c r="J238" i="1"/>
  <c r="M238" i="1"/>
  <c r="J318" i="1"/>
  <c r="M318" i="1"/>
  <c r="J108" i="1"/>
  <c r="M108" i="1"/>
  <c r="J682" i="1"/>
  <c r="M682" i="1"/>
  <c r="J168" i="1"/>
  <c r="M168" i="1"/>
  <c r="J436" i="1"/>
  <c r="M436" i="1"/>
  <c r="J505" i="1"/>
  <c r="M505" i="1"/>
  <c r="J400" i="1"/>
  <c r="M400" i="1"/>
  <c r="J680" i="1"/>
  <c r="M680" i="1"/>
  <c r="J653" i="1"/>
  <c r="M653" i="1"/>
  <c r="J102" i="1"/>
  <c r="M102" i="1"/>
  <c r="J522" i="1"/>
  <c r="M522" i="1"/>
  <c r="J181" i="1"/>
  <c r="M181" i="1"/>
  <c r="J14" i="1"/>
  <c r="M14" i="1"/>
  <c r="J585" i="1"/>
  <c r="M585" i="1"/>
  <c r="J261" i="1"/>
  <c r="M261" i="1"/>
  <c r="J628" i="1"/>
  <c r="M628" i="1"/>
  <c r="J671" i="1"/>
  <c r="M671" i="1"/>
  <c r="J251" i="1"/>
  <c r="M251" i="1"/>
  <c r="J179" i="1"/>
  <c r="M179" i="1"/>
  <c r="J186" i="1"/>
  <c r="M186" i="1"/>
  <c r="J374" i="1"/>
  <c r="M374" i="1"/>
  <c r="J123" i="1"/>
  <c r="M123" i="1"/>
  <c r="J491" i="1"/>
  <c r="M491" i="1"/>
  <c r="J410" i="1"/>
  <c r="M410" i="1"/>
  <c r="J87" i="1"/>
  <c r="M87" i="1"/>
  <c r="J297" i="1"/>
  <c r="M297" i="1"/>
  <c r="J321" i="1"/>
  <c r="M321" i="1"/>
  <c r="J242" i="1"/>
  <c r="M242" i="1"/>
  <c r="J540" i="1"/>
  <c r="M540" i="1"/>
  <c r="J23" i="1"/>
  <c r="M23" i="1"/>
  <c r="J517" i="1"/>
  <c r="M517" i="1"/>
  <c r="J568" i="1"/>
  <c r="M568" i="1"/>
  <c r="J188" i="1"/>
  <c r="M188" i="1"/>
  <c r="J42" i="1"/>
  <c r="M42" i="1"/>
  <c r="J651" i="1"/>
  <c r="M651" i="1"/>
  <c r="J171" i="1"/>
  <c r="M171" i="1"/>
  <c r="J361" i="1"/>
  <c r="M361" i="1"/>
  <c r="J485" i="1"/>
  <c r="M485" i="1"/>
  <c r="J610" i="1"/>
  <c r="M610" i="1"/>
  <c r="J622" i="1"/>
  <c r="M622" i="1"/>
  <c r="J336" i="1"/>
  <c r="M336" i="1"/>
  <c r="J586" i="1"/>
  <c r="M586" i="1"/>
  <c r="J45" i="1"/>
  <c r="M45" i="1"/>
  <c r="J173" i="1"/>
  <c r="M173" i="1"/>
  <c r="J63" i="1"/>
  <c r="M63" i="1"/>
  <c r="J549" i="1"/>
  <c r="M549" i="1"/>
  <c r="J527" i="1"/>
  <c r="M527" i="1"/>
  <c r="J449" i="1"/>
  <c r="M449" i="1"/>
  <c r="J298" i="1"/>
  <c r="M298" i="1"/>
  <c r="J252" i="1"/>
  <c r="M252" i="1"/>
  <c r="J183" i="1"/>
  <c r="M183" i="1"/>
  <c r="J21" i="1"/>
  <c r="M21" i="1"/>
  <c r="J241" i="1"/>
  <c r="M241" i="1"/>
  <c r="J422" i="1"/>
  <c r="M422" i="1"/>
  <c r="J599" i="1"/>
  <c r="M599" i="1"/>
  <c r="J431" i="1"/>
  <c r="M431" i="1"/>
  <c r="J582" i="1"/>
  <c r="M582" i="1"/>
  <c r="J314" i="1"/>
  <c r="M314" i="1"/>
  <c r="J606" i="1"/>
  <c r="M606" i="1"/>
  <c r="J245" i="1"/>
  <c r="M245" i="1"/>
  <c r="J469" i="1"/>
  <c r="M469" i="1"/>
  <c r="J218" i="1"/>
  <c r="M218" i="1"/>
  <c r="J138" i="1"/>
  <c r="M138" i="1"/>
  <c r="J147" i="1"/>
  <c r="M147" i="1"/>
  <c r="J571" i="1"/>
  <c r="M571" i="1"/>
  <c r="J232" i="1"/>
  <c r="M232" i="1"/>
  <c r="J652" i="1"/>
  <c r="M652" i="1"/>
  <c r="J99" i="1"/>
  <c r="M99" i="1"/>
  <c r="J165" i="1"/>
  <c r="M165" i="1"/>
  <c r="J285" i="1"/>
  <c r="M285" i="1"/>
  <c r="J57" i="1"/>
  <c r="M57" i="1"/>
  <c r="J364" i="1"/>
  <c r="M364" i="1"/>
  <c r="J537" i="1"/>
  <c r="M537" i="1"/>
  <c r="J691" i="1"/>
  <c r="M691" i="1"/>
  <c r="J200" i="1"/>
  <c r="M200" i="1"/>
  <c r="J176" i="1"/>
  <c r="M176" i="1"/>
  <c r="J315" i="1"/>
  <c r="M315" i="1"/>
  <c r="J82" i="1"/>
  <c r="M82" i="1"/>
  <c r="J661" i="1"/>
  <c r="M661" i="1"/>
  <c r="J280" i="1"/>
  <c r="M280" i="1"/>
  <c r="J365" i="1"/>
  <c r="M365" i="1"/>
  <c r="J284" i="1"/>
  <c r="M284" i="1"/>
  <c r="J121" i="1"/>
  <c r="M121" i="1"/>
  <c r="J26" i="1"/>
  <c r="M26" i="1"/>
  <c r="J576" i="1"/>
  <c r="M576" i="1"/>
  <c r="J58" i="1"/>
  <c r="M58" i="1"/>
  <c r="J397" i="1"/>
  <c r="M397" i="1"/>
  <c r="J460" i="1"/>
  <c r="M460" i="1"/>
  <c r="J425" i="1"/>
  <c r="M425" i="1"/>
  <c r="J154" i="1"/>
  <c r="M154" i="1"/>
  <c r="J426" i="1"/>
  <c r="M426" i="1"/>
  <c r="J38" i="1"/>
  <c r="M38" i="1"/>
  <c r="J327" i="1"/>
  <c r="M327" i="1"/>
  <c r="J362" i="1"/>
  <c r="M362" i="1"/>
  <c r="J11" i="1"/>
  <c r="M11" i="1"/>
  <c r="J136" i="1" l="1"/>
  <c r="M136" i="1"/>
  <c r="O2" i="1"/>
  <c r="M559" i="1"/>
  <c r="J559" i="1"/>
  <c r="M664" i="1"/>
  <c r="M480" i="1"/>
  <c r="J480" i="1"/>
  <c r="J353" i="1"/>
  <c r="M353" i="1"/>
  <c r="J248" i="1"/>
  <c r="M248" i="1"/>
  <c r="J550" i="1"/>
  <c r="M550" i="1"/>
  <c r="M614" i="1"/>
  <c r="J614" i="1"/>
  <c r="M447" i="1"/>
  <c r="J447" i="1"/>
  <c r="M635" i="1"/>
  <c r="J635" i="1"/>
  <c r="J24" i="1"/>
  <c r="M24" i="1"/>
  <c r="M268" i="1"/>
  <c r="M113" i="1"/>
  <c r="M596" i="1"/>
  <c r="J206" i="1"/>
  <c r="M206" i="1"/>
  <c r="J339" i="1"/>
  <c r="M339" i="1"/>
  <c r="J65" i="1"/>
  <c r="M65" i="1"/>
  <c r="J418" i="1"/>
  <c r="M418" i="1"/>
  <c r="J375" i="1"/>
  <c r="M375" i="1"/>
  <c r="J563" i="1"/>
  <c r="M563" i="1"/>
  <c r="J495" i="1"/>
  <c r="M495" i="1"/>
  <c r="J584" i="1"/>
  <c r="M584" i="1"/>
  <c r="J190" i="1"/>
  <c r="M190" i="1"/>
  <c r="J263" i="1"/>
  <c r="M263" i="1"/>
  <c r="J467" i="1"/>
  <c r="M467" i="1"/>
  <c r="J196" i="1"/>
  <c r="M196" i="1"/>
  <c r="J228" i="1"/>
  <c r="M228" i="1"/>
  <c r="J256" i="1"/>
  <c r="M256" i="1"/>
  <c r="J574" i="1"/>
  <c r="M574" i="1"/>
  <c r="J84" i="1"/>
  <c r="M84" i="1"/>
  <c r="J611" i="1"/>
  <c r="M611" i="1"/>
  <c r="J243" i="1"/>
  <c r="M243" i="1"/>
  <c r="J338" i="1"/>
  <c r="M338" i="1"/>
  <c r="J264" i="1"/>
  <c r="M264" i="1"/>
  <c r="J146" i="1"/>
  <c r="M146" i="1"/>
  <c r="J658" i="1"/>
  <c r="M658" i="1"/>
  <c r="J592" i="1"/>
  <c r="M592" i="1"/>
  <c r="J50" i="1"/>
  <c r="M50" i="1"/>
  <c r="J581" i="1"/>
  <c r="M581" i="1"/>
  <c r="J71" i="1"/>
  <c r="M71" i="1"/>
  <c r="J36" i="1"/>
  <c r="M36" i="1"/>
  <c r="J31" i="1"/>
  <c r="M31" i="1"/>
  <c r="J199" i="1"/>
  <c r="M199" i="1"/>
  <c r="J415" i="1"/>
  <c r="M415" i="1"/>
  <c r="J511" i="1"/>
  <c r="M511" i="1"/>
  <c r="J579" i="1"/>
  <c r="M579" i="1"/>
  <c r="J372" i="1"/>
  <c r="M372" i="1"/>
  <c r="J593" i="1"/>
  <c r="M593" i="1"/>
  <c r="J624" i="1"/>
  <c r="M624" i="1"/>
  <c r="J7" i="1"/>
  <c r="M7" i="1"/>
  <c r="J47" i="1"/>
  <c r="M47" i="1"/>
  <c r="J240" i="1"/>
  <c r="M240" i="1"/>
  <c r="J34" i="1"/>
  <c r="M34" i="1"/>
  <c r="J244" i="1"/>
  <c r="M244" i="1"/>
  <c r="J551" i="1"/>
  <c r="M551" i="1"/>
  <c r="J482" i="1"/>
  <c r="M482" i="1"/>
  <c r="J700" i="1"/>
  <c r="M700" i="1"/>
  <c r="J137" i="1"/>
  <c r="M137" i="1"/>
  <c r="J94" i="1"/>
  <c r="M94" i="1"/>
  <c r="J647" i="1"/>
  <c r="M647" i="1"/>
  <c r="J697" i="1"/>
  <c r="M697" i="1"/>
  <c r="J287" i="1"/>
  <c r="M287" i="1"/>
  <c r="J133" i="1"/>
  <c r="M133" i="1"/>
  <c r="J231" i="1"/>
  <c r="M231" i="1"/>
  <c r="J632" i="1"/>
  <c r="M632" i="1"/>
  <c r="J672" i="1"/>
  <c r="M672" i="1"/>
  <c r="J674" i="1"/>
  <c r="M674" i="1"/>
  <c r="J293" i="1"/>
  <c r="M293" i="1"/>
  <c r="J679" i="1"/>
  <c r="M679" i="1"/>
  <c r="J30" i="1"/>
  <c r="M30" i="1"/>
  <c r="J258" i="1"/>
  <c r="M258" i="1"/>
  <c r="J530" i="1"/>
  <c r="M530" i="1"/>
  <c r="J185" i="1"/>
  <c r="M185" i="1"/>
  <c r="J193" i="1"/>
  <c r="M193" i="1"/>
  <c r="J96" i="1"/>
  <c r="M96" i="1"/>
  <c r="J408" i="1"/>
  <c r="M408" i="1"/>
  <c r="J387" i="1"/>
  <c r="M387" i="1"/>
  <c r="J420" i="1"/>
  <c r="M420" i="1"/>
  <c r="J324" i="1"/>
  <c r="M324" i="1"/>
  <c r="J385" i="1"/>
  <c r="M385" i="1"/>
  <c r="J389" i="1"/>
  <c r="M389" i="1"/>
  <c r="J6" i="1"/>
  <c r="M6" i="1"/>
  <c r="J269" i="1"/>
  <c r="M269" i="1"/>
  <c r="J357" i="1"/>
  <c r="M357" i="1"/>
  <c r="J643" i="1"/>
  <c r="M643" i="1"/>
  <c r="J208" i="1"/>
  <c r="M208" i="1"/>
  <c r="J348" i="1"/>
  <c r="M348" i="1"/>
  <c r="J100" i="1"/>
  <c r="M100" i="1"/>
  <c r="J466" i="1"/>
  <c r="M466" i="1"/>
  <c r="J433" i="1"/>
  <c r="M433" i="1"/>
  <c r="J317" i="1"/>
  <c r="M317" i="1"/>
  <c r="J545" i="1"/>
  <c r="M545" i="1"/>
  <c r="J144" i="1"/>
  <c r="M144" i="1"/>
  <c r="J257" i="1"/>
  <c r="M257" i="1"/>
  <c r="J61" i="1"/>
  <c r="M61" i="1"/>
  <c r="J510" i="1"/>
  <c r="M510" i="1"/>
  <c r="J490" i="1"/>
  <c r="M490" i="1"/>
  <c r="J617" i="1"/>
  <c r="M617" i="1"/>
  <c r="J274" i="1"/>
  <c r="M274" i="1"/>
  <c r="J289" i="1"/>
  <c r="M289" i="1"/>
  <c r="J468" i="1"/>
  <c r="M468" i="1"/>
  <c r="J366" i="1"/>
  <c r="M366" i="1"/>
  <c r="J573" i="1"/>
  <c r="M573" i="1"/>
  <c r="J463" i="1"/>
  <c r="M463" i="1"/>
  <c r="J543" i="1"/>
  <c r="M543" i="1"/>
  <c r="J67" i="1"/>
  <c r="M67" i="1"/>
  <c r="J623" i="1"/>
  <c r="M623" i="1"/>
  <c r="J462" i="1"/>
  <c r="M462" i="1"/>
  <c r="J564" i="1"/>
  <c r="M564" i="1"/>
  <c r="J308" i="1"/>
  <c r="M308" i="1"/>
  <c r="J645" i="1"/>
  <c r="M645" i="1"/>
  <c r="J3" i="1"/>
  <c r="D5" i="6" s="1"/>
  <c r="M3" i="1"/>
  <c r="J135" i="1"/>
  <c r="M135" i="1"/>
  <c r="J12" i="1"/>
  <c r="M12" i="1"/>
  <c r="J456" i="1"/>
  <c r="M456" i="1"/>
  <c r="J35" i="1"/>
  <c r="M35" i="1"/>
  <c r="J192" i="1"/>
  <c r="M192" i="1"/>
  <c r="J531" i="1"/>
  <c r="M531" i="1"/>
  <c r="J546" i="1"/>
  <c r="M546" i="1"/>
  <c r="J132" i="1"/>
  <c r="M132" i="1"/>
  <c r="J569" i="1"/>
  <c r="M569" i="1"/>
  <c r="J451" i="1"/>
  <c r="M451" i="1"/>
  <c r="J229" i="1"/>
  <c r="M229" i="1"/>
  <c r="J145" i="1"/>
  <c r="M145" i="1"/>
  <c r="J322" i="1"/>
  <c r="M322" i="1"/>
  <c r="J681" i="1"/>
  <c r="M681" i="1"/>
  <c r="J306" i="1"/>
  <c r="M306" i="1"/>
  <c r="J92" i="1"/>
  <c r="M92" i="1"/>
  <c r="J325" i="1"/>
  <c r="M325" i="1"/>
  <c r="J612" i="1"/>
  <c r="M612" i="1"/>
  <c r="J432" i="1"/>
  <c r="M432" i="1"/>
  <c r="J688" i="1"/>
  <c r="M688" i="1"/>
  <c r="J384" i="1"/>
  <c r="M384" i="1"/>
  <c r="J383" i="1"/>
  <c r="M383" i="1"/>
  <c r="J391" i="1"/>
  <c r="M391" i="1"/>
  <c r="J450" i="1"/>
  <c r="M450" i="1"/>
  <c r="J638" i="1"/>
  <c r="M638" i="1"/>
  <c r="J323" i="1"/>
  <c r="M323" i="1"/>
  <c r="J403" i="1"/>
  <c r="M403" i="1"/>
  <c r="J66" i="1"/>
  <c r="M66" i="1"/>
  <c r="J254" i="1"/>
  <c r="M254" i="1"/>
  <c r="J670" i="1"/>
  <c r="M670" i="1"/>
  <c r="J13" i="1"/>
  <c r="M13" i="1"/>
  <c r="J307" i="1"/>
  <c r="M307" i="1"/>
  <c r="J605" i="1"/>
  <c r="M605" i="1"/>
  <c r="J542" i="1"/>
  <c r="M542" i="1"/>
  <c r="J461" i="1"/>
  <c r="M461" i="1"/>
  <c r="J288" i="1"/>
  <c r="M288" i="1"/>
  <c r="J78" i="1"/>
  <c r="M78" i="1"/>
  <c r="J194" i="1"/>
  <c r="M194" i="1"/>
  <c r="J180" i="1"/>
  <c r="M180" i="1"/>
  <c r="J44" i="1"/>
  <c r="M44" i="1"/>
  <c r="J275" i="1"/>
  <c r="M275" i="1"/>
  <c r="J286" i="1"/>
  <c r="M286" i="1"/>
  <c r="J544" i="1"/>
  <c r="M544" i="1"/>
  <c r="J18" i="1"/>
  <c r="M18" i="1"/>
  <c r="J499" i="1"/>
  <c r="M499" i="1"/>
  <c r="J676" i="1"/>
  <c r="M676" i="1"/>
  <c r="J271" i="1"/>
  <c r="M271" i="1"/>
  <c r="J552" i="1"/>
  <c r="M552" i="1"/>
  <c r="J604" i="1"/>
  <c r="M604" i="1"/>
  <c r="J162" i="1"/>
  <c r="M162" i="1"/>
  <c r="J590" i="1"/>
  <c r="M590" i="1"/>
  <c r="J159" i="1"/>
  <c r="M159" i="1"/>
  <c r="J639" i="1"/>
  <c r="M639" i="1"/>
  <c r="J512" i="1"/>
  <c r="M512" i="1"/>
  <c r="J690" i="1"/>
  <c r="M690" i="1"/>
  <c r="J382" i="1"/>
  <c r="M382" i="1"/>
  <c r="J8" i="1"/>
  <c r="M8" i="1"/>
  <c r="J4" i="1"/>
  <c r="M4" i="1"/>
  <c r="J125" i="1"/>
  <c r="M125" i="1"/>
  <c r="J207" i="1"/>
  <c r="M207" i="1"/>
  <c r="J453" i="1"/>
  <c r="M453" i="1"/>
  <c r="J93" i="1"/>
  <c r="M93" i="1"/>
  <c r="J98" i="1"/>
  <c r="M98" i="1"/>
  <c r="J142" i="1"/>
  <c r="M142" i="1"/>
  <c r="J636" i="1"/>
  <c r="M636" i="1"/>
  <c r="J515" i="1"/>
  <c r="M515" i="1"/>
  <c r="J500" i="1"/>
  <c r="M500" i="1"/>
  <c r="J525" i="1"/>
  <c r="M525" i="1"/>
  <c r="J255" i="1"/>
  <c r="M255" i="1"/>
  <c r="J101" i="1"/>
  <c r="M101" i="1"/>
  <c r="J514" i="1"/>
  <c r="M514" i="1"/>
  <c r="J39" i="1"/>
  <c r="M39" i="1"/>
  <c r="J516" i="1"/>
  <c r="M516" i="1"/>
  <c r="J20" i="1"/>
  <c r="M20" i="1"/>
  <c r="J116" i="1"/>
  <c r="M116" i="1"/>
  <c r="J388" i="1"/>
  <c r="M388" i="1"/>
  <c r="J419" i="1"/>
  <c r="M419" i="1"/>
  <c r="J114" i="1"/>
  <c r="M114" i="1"/>
  <c r="J441" i="1"/>
  <c r="M441" i="1"/>
  <c r="J164" i="1"/>
  <c r="M164" i="1"/>
  <c r="J435" i="1"/>
  <c r="M435" i="1"/>
  <c r="J300" i="1"/>
  <c r="M300" i="1"/>
  <c r="J291" i="1"/>
  <c r="M291" i="1"/>
  <c r="J89" i="1"/>
  <c r="M89" i="1"/>
  <c r="J368" i="1"/>
  <c r="M368" i="1"/>
  <c r="J10" i="1"/>
  <c r="M10" i="1"/>
  <c r="J210" i="1"/>
  <c r="M210" i="1"/>
  <c r="J464" i="1"/>
  <c r="M464" i="1"/>
  <c r="J641" i="1"/>
  <c r="M641" i="1"/>
  <c r="J677" i="1"/>
  <c r="M677" i="1"/>
  <c r="J583" i="1"/>
  <c r="M583" i="1"/>
  <c r="J595" i="1"/>
  <c r="M595" i="1"/>
  <c r="J259" i="1"/>
  <c r="M259" i="1"/>
  <c r="J126" i="1"/>
  <c r="M126" i="1"/>
  <c r="J69" i="1"/>
  <c r="M69" i="1"/>
  <c r="J152" i="1"/>
  <c r="M152" i="1"/>
  <c r="J547" i="1"/>
  <c r="M547" i="1"/>
  <c r="J212" i="1"/>
  <c r="M212" i="1"/>
  <c r="J404" i="1"/>
  <c r="M404" i="1"/>
  <c r="J356" i="1"/>
  <c r="M356" i="1"/>
  <c r="J370" i="1"/>
  <c r="M370" i="1"/>
  <c r="J340" i="1"/>
  <c r="M340" i="1"/>
  <c r="J452" i="1"/>
  <c r="M452" i="1"/>
  <c r="J376" i="1"/>
  <c r="M376" i="1"/>
  <c r="J591" i="1"/>
  <c r="M591" i="1"/>
  <c r="J613" i="1"/>
  <c r="M613" i="1"/>
  <c r="J276" i="1"/>
  <c r="M276" i="1"/>
  <c r="J328" i="1"/>
  <c r="M328" i="1"/>
  <c r="J226" i="1"/>
  <c r="M226" i="1"/>
  <c r="J334" i="1"/>
  <c r="M334" i="1"/>
  <c r="J367" i="1"/>
  <c r="M367" i="1"/>
  <c r="J148" i="1"/>
  <c r="M148" i="1"/>
  <c r="J205" i="1"/>
  <c r="M205" i="1"/>
  <c r="J536" i="1"/>
  <c r="M536" i="1"/>
  <c r="J659" i="1"/>
  <c r="M659" i="1"/>
  <c r="J19" i="1"/>
  <c r="M19" i="1"/>
  <c r="J487" i="1"/>
  <c r="M487" i="1"/>
  <c r="J337" i="1"/>
  <c r="M337" i="1"/>
  <c r="J673" i="1"/>
  <c r="M673" i="1"/>
  <c r="J239" i="1"/>
  <c r="M239" i="1"/>
  <c r="J9" i="1"/>
  <c r="M9" i="1"/>
  <c r="J689" i="1"/>
  <c r="M689" i="1"/>
  <c r="J355" i="1"/>
  <c r="M355" i="1"/>
  <c r="J313" i="1"/>
  <c r="M313" i="1"/>
  <c r="J197" i="1"/>
  <c r="M197" i="1"/>
  <c r="J637" i="1"/>
  <c r="M637" i="1"/>
  <c r="J349" i="1"/>
  <c r="M349" i="1"/>
  <c r="J290" i="1"/>
  <c r="M290" i="1"/>
  <c r="J414" i="1"/>
  <c r="M414" i="1"/>
  <c r="J37" i="1"/>
  <c r="M37" i="1"/>
  <c r="J532" i="1"/>
  <c r="M532" i="1"/>
  <c r="J402" i="1"/>
  <c r="M402" i="1"/>
  <c r="J112" i="1"/>
  <c r="M112" i="1"/>
  <c r="J560" i="1"/>
  <c r="M560" i="1"/>
  <c r="J68" i="1"/>
  <c r="M68" i="1"/>
  <c r="J555" i="1"/>
  <c r="M555" i="1"/>
  <c r="J52" i="1"/>
  <c r="M52" i="1"/>
  <c r="J496" i="1"/>
  <c r="M496" i="1"/>
  <c r="J393" i="1"/>
  <c r="M393" i="1"/>
  <c r="J160" i="1"/>
  <c r="M160" i="1"/>
  <c r="J79" i="1"/>
  <c r="M79" i="1"/>
  <c r="J266" i="1"/>
  <c r="M266" i="1"/>
  <c r="J46" i="1"/>
  <c r="M46" i="1"/>
  <c r="J520" i="1"/>
  <c r="M520" i="1"/>
  <c r="J465" i="1"/>
  <c r="M465" i="1"/>
  <c r="J446" i="1"/>
  <c r="M446" i="1"/>
  <c r="J416" i="1"/>
  <c r="M416" i="1"/>
  <c r="J304" i="1"/>
  <c r="M304" i="1"/>
  <c r="J594" i="1"/>
  <c r="M594" i="1"/>
  <c r="J260" i="1"/>
  <c r="M260" i="1"/>
  <c r="J494" i="1"/>
  <c r="M494" i="1"/>
  <c r="J51" i="1"/>
  <c r="M51" i="1"/>
  <c r="J483" i="1"/>
  <c r="M483" i="1"/>
  <c r="J642" i="1"/>
  <c r="M642" i="1"/>
  <c r="J371" i="1"/>
  <c r="M371" i="1"/>
  <c r="J335" i="1"/>
  <c r="M335" i="1"/>
  <c r="J513" i="1"/>
  <c r="M513" i="1"/>
  <c r="J178" i="1"/>
  <c r="M178" i="1"/>
  <c r="J295" i="1"/>
  <c r="M295" i="1"/>
  <c r="J292" i="1"/>
  <c r="M292" i="1"/>
  <c r="J265" i="1"/>
  <c r="M265" i="1"/>
  <c r="J524" i="1"/>
  <c r="M524" i="1"/>
  <c r="J562" i="1"/>
  <c r="M562" i="1"/>
  <c r="J32" i="1"/>
  <c r="M32" i="1"/>
  <c r="J95" i="1"/>
  <c r="M95" i="1"/>
  <c r="J556" i="1"/>
  <c r="M556" i="1"/>
  <c r="J381" i="1"/>
  <c r="M381" i="1"/>
  <c r="E4" i="6" l="1"/>
  <c r="E5" i="6"/>
  <c r="F5" i="6" s="1"/>
  <c r="F7" i="6" l="1"/>
  <c r="F8" i="6"/>
  <c r="F10" i="6"/>
  <c r="C6" i="6"/>
  <c r="E6" i="6"/>
  <c r="E9" i="6" l="1"/>
  <c r="F6" i="6"/>
  <c r="C9" i="6"/>
  <c r="D6" i="6"/>
  <c r="C11" i="6" l="1"/>
  <c r="D11" i="6" s="1"/>
  <c r="D9" i="6"/>
  <c r="E11" i="6"/>
  <c r="F11" i="6" s="1"/>
  <c r="F9"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<sst xmlns="http://schemas.openxmlformats.org/spreadsheetml/2006/main" count="2998" uniqueCount="516">
  <si>
    <t>Order ID</t>
  </si>
  <si>
    <t>Order details</t>
  </si>
  <si>
    <t>Product name</t>
  </si>
  <si>
    <t>Discount type</t>
  </si>
  <si>
    <t>Qty sold</t>
  </si>
  <si>
    <t>Discount %</t>
  </si>
  <si>
    <t>Order date</t>
  </si>
  <si>
    <t>Carretera</t>
  </si>
  <si>
    <t>Montana</t>
  </si>
  <si>
    <t>Paseo</t>
  </si>
  <si>
    <t>Velo</t>
  </si>
  <si>
    <t>VTT</t>
  </si>
  <si>
    <t>Amarilla</t>
  </si>
  <si>
    <t>Discount range</t>
  </si>
  <si>
    <t>Low</t>
  </si>
  <si>
    <t>1% - 4%</t>
  </si>
  <si>
    <t>Medium</t>
  </si>
  <si>
    <t>5% - 9%</t>
  </si>
  <si>
    <t>High</t>
  </si>
  <si>
    <t>10% - 15%</t>
  </si>
  <si>
    <t>Product</t>
  </si>
  <si>
    <t>Selling price</t>
  </si>
  <si>
    <t>Ketentuan</t>
  </si>
  <si>
    <t>Selesaikanlah tahapan berikut ini</t>
  </si>
  <si>
    <t>-</t>
  </si>
  <si>
    <r>
      <t xml:space="preserve">Buatlah </t>
    </r>
    <r>
      <rPr>
        <b/>
        <sz val="10"/>
        <color rgb="FF000000"/>
        <rFont val="Aptos Narrow"/>
        <scheme val="minor"/>
      </rPr>
      <t>Order Code</t>
    </r>
    <r>
      <rPr>
        <sz val="10"/>
        <color rgb="FF000000"/>
        <rFont val="Aptos Narrow"/>
        <scheme val="minor"/>
      </rPr>
      <t xml:space="preserve"> dengan format sebagai berikut: ORD-(Origin Code)-(Segment Code)-(Order date)</t>
    </r>
  </si>
  <si>
    <r>
      <t xml:space="preserve">Format dari Order date pada </t>
    </r>
    <r>
      <rPr>
        <b/>
        <sz val="10"/>
        <color rgb="FF000000"/>
        <rFont val="Aptos Narrow"/>
        <scheme val="minor"/>
      </rPr>
      <t>Order Code</t>
    </r>
    <r>
      <rPr>
        <sz val="10"/>
        <color rgb="FF000000"/>
        <rFont val="Aptos Narrow"/>
        <scheme val="minor"/>
      </rPr>
      <t xml:space="preserve"> adalah yyyymmdd</t>
    </r>
  </si>
  <si>
    <t>Revenue</t>
  </si>
  <si>
    <t>Gross profit</t>
  </si>
  <si>
    <t>Operating profit</t>
  </si>
  <si>
    <t>: Selling price x qty</t>
  </si>
  <si>
    <t>: Total price - discount</t>
  </si>
  <si>
    <t>: Revenue - Manufacturing cost</t>
  </si>
  <si>
    <t>: Gross profit - G&amp;A cost - Handling cost</t>
  </si>
  <si>
    <t>Net profit</t>
  </si>
  <si>
    <t>: Operating profit - tax</t>
  </si>
  <si>
    <t>Total price</t>
  </si>
  <si>
    <t xml:space="preserve">Revenue </t>
  </si>
  <si>
    <t>Definition</t>
  </si>
  <si>
    <t>Value</t>
  </si>
  <si>
    <t>Name</t>
  </si>
  <si>
    <t>G&amp;A Cost</t>
  </si>
  <si>
    <t>General expenses &amp; administrative expenses</t>
  </si>
  <si>
    <t>Handling cost</t>
  </si>
  <si>
    <t>Cost for handling orders</t>
  </si>
  <si>
    <t>Lakukan analisa terhadap data perjualan dari beberapa tahun tersebut</t>
  </si>
  <si>
    <t>Lakukan analisa lanjutan untuk melihat bagaimana performa tahunan keuangan perusahaan secara keseluruhan dengan mencari nilai berikut secara garis besar</t>
  </si>
  <si>
    <t>Dari analisa yang dilakukan, tampilan insight dalam bentuk dashboard dengan minimal terdapat 4 chart dan 1 slicer (gunakan pivot table agar lebih mudah)</t>
  </si>
  <si>
    <t>Sajikan data dengan baik dan lakukan presentasi terhadap hasil dari analisa yang dilakukan</t>
  </si>
  <si>
    <t>Anda bebas menambahkan parameter lain jika memang diperlukan untuk memperoleh hasil analisa yang diinginkan</t>
  </si>
  <si>
    <r>
      <t xml:space="preserve">Lakukan pemrosesan data dengan melengkapi informasi pada sheet </t>
    </r>
    <r>
      <rPr>
        <b/>
        <sz val="10"/>
        <color rgb="FF000000"/>
        <rFont val="Aptos Narrow"/>
        <scheme val="minor"/>
      </rPr>
      <t>Order raw</t>
    </r>
    <r>
      <rPr>
        <sz val="10"/>
        <color rgb="FF000000"/>
        <rFont val="Aptos Narrow"/>
        <scheme val="minor"/>
      </rPr>
      <t xml:space="preserve"> (lookup dan perhitungan) untuk memperoleh informasi berikut:</t>
    </r>
  </si>
  <si>
    <r>
      <t xml:space="preserve">Ekstrak informasi </t>
    </r>
    <r>
      <rPr>
        <b/>
        <sz val="10"/>
        <color rgb="FF000000"/>
        <rFont val="Aptos Narrow"/>
        <scheme val="minor"/>
      </rPr>
      <t>Order details</t>
    </r>
    <r>
      <rPr>
        <sz val="10"/>
        <color rgb="FF000000"/>
        <rFont val="Aptos Narrow"/>
        <scheme val="minor"/>
      </rPr>
      <t xml:space="preserve"> menjadi kolom-kolom individu</t>
    </r>
  </si>
  <si>
    <t>Informasi Tambahan</t>
  </si>
  <si>
    <t>Nama negara</t>
  </si>
  <si>
    <t>Kode negara</t>
  </si>
  <si>
    <t>Canada</t>
  </si>
  <si>
    <t>CND</t>
  </si>
  <si>
    <t>Germany</t>
  </si>
  <si>
    <t>GER</t>
  </si>
  <si>
    <t>France</t>
  </si>
  <si>
    <t>FRA</t>
  </si>
  <si>
    <t>Mexico</t>
  </si>
  <si>
    <t>MXC</t>
  </si>
  <si>
    <t>United States of America</t>
  </si>
  <si>
    <t>USA</t>
  </si>
  <si>
    <t>Contoh</t>
  </si>
  <si>
    <t>: ORD-GER-GOV-20141201</t>
  </si>
  <si>
    <t>Nama segmen</t>
  </si>
  <si>
    <t>Kode segmen</t>
  </si>
  <si>
    <t>Government</t>
  </si>
  <si>
    <t>GOV</t>
  </si>
  <si>
    <t>Midmarket</t>
  </si>
  <si>
    <t>MDM</t>
  </si>
  <si>
    <t>Channel Partners</t>
  </si>
  <si>
    <t>CPR</t>
  </si>
  <si>
    <t>Enterprise</t>
  </si>
  <si>
    <t>ENT</t>
  </si>
  <si>
    <t>Small Business</t>
  </si>
  <si>
    <t>SMB</t>
  </si>
  <si>
    <t>Definisi kolom</t>
  </si>
  <si>
    <t>Nama kolom</t>
  </si>
  <si>
    <t>Keterangan</t>
  </si>
  <si>
    <t>Country origin</t>
  </si>
  <si>
    <t>Buyer segment</t>
  </si>
  <si>
    <t>Nomor order</t>
  </si>
  <si>
    <t>Informasi order</t>
  </si>
  <si>
    <t>Negara asal pembeli</t>
  </si>
  <si>
    <t>Jenis segmen pembeli</t>
  </si>
  <si>
    <t>Nama produk</t>
  </si>
  <si>
    <t>Jumlah barang terjual</t>
  </si>
  <si>
    <t>Besar diskon yang diberikan</t>
  </si>
  <si>
    <t>Tanggal pesanan/order</t>
  </si>
  <si>
    <t>Year</t>
  </si>
  <si>
    <t>Manufacturing cost</t>
  </si>
  <si>
    <t>Tax</t>
  </si>
  <si>
    <t>Taxes charged to the company</t>
  </si>
  <si>
    <t>Net Profit</t>
  </si>
  <si>
    <t>Projected revenue</t>
  </si>
  <si>
    <t>Projected net profit</t>
  </si>
  <si>
    <t>Country Code</t>
  </si>
  <si>
    <t>Segmen Code</t>
  </si>
  <si>
    <t>Total Manufacturing Cost</t>
  </si>
  <si>
    <t>Total Pzie</t>
  </si>
  <si>
    <t>Discount Category</t>
  </si>
  <si>
    <t>ORD-CND-GOV-20140101</t>
  </si>
  <si>
    <t>ORD-GER-GOV-20140101</t>
  </si>
  <si>
    <t>ORD-FRA-MDM-20140601</t>
  </si>
  <si>
    <t>ORD-GER-MDM-20140601</t>
  </si>
  <si>
    <t>ORD-MXC-MDM-20140601</t>
  </si>
  <si>
    <t>ORD-GER-GOV-20141201</t>
  </si>
  <si>
    <t>ORD-GER-MDM-20140301</t>
  </si>
  <si>
    <t>ORD-CND-CPR-20140601</t>
  </si>
  <si>
    <t>ORD-FRA-GOV-20140601</t>
  </si>
  <si>
    <t>ORD-GER-CPR-20140601</t>
  </si>
  <si>
    <t>ORD-CND-ENT-20140701</t>
  </si>
  <si>
    <t>ORD-MXC-SMB-20140801</t>
  </si>
  <si>
    <t>ORD-GER-GOV-20140901</t>
  </si>
  <si>
    <t>ORD-CND-ENT-20131001</t>
  </si>
  <si>
    <t>ORD-USA-MDM-20141201</t>
  </si>
  <si>
    <t>ORD-CND-GOV-20140201</t>
  </si>
  <si>
    <t>ORD-MXC-MDM-20140201</t>
  </si>
  <si>
    <t>ORD-GER-GOV-20140601</t>
  </si>
  <si>
    <t>ORD-GER-CPR-20140701</t>
  </si>
  <si>
    <t>ORD-MXC-GOV-20140801</t>
  </si>
  <si>
    <t>ORD-FRA-MDM-20130901</t>
  </si>
  <si>
    <t>ORD-MXC-SMB-20130901</t>
  </si>
  <si>
    <t>ORD-MXC-MDM-20140901</t>
  </si>
  <si>
    <t>ORD-USA-GOV-20141001</t>
  </si>
  <si>
    <t>ORD-CND-GOV-20131101</t>
  </si>
  <si>
    <t>ORD-USA-CPR-20131101</t>
  </si>
  <si>
    <t>ORD-CND-MDM-20131201</t>
  </si>
  <si>
    <t>ORD-CND-GOV-20141201</t>
  </si>
  <si>
    <t>ORD-MXC-GOV-20140101</t>
  </si>
  <si>
    <t>ORD-FRA-ENT-20140201</t>
  </si>
  <si>
    <t>ORD-GER-CPR-20140301</t>
  </si>
  <si>
    <t>ORD-USA-ENT-20140801</t>
  </si>
  <si>
    <t>ORD-CND-SMB-20140201</t>
  </si>
  <si>
    <t>ORD-GER-CPR-20140401</t>
  </si>
  <si>
    <t>ORD-FRA-GOV-20130901</t>
  </si>
  <si>
    <t>ORD-FRA-SMB-20140901</t>
  </si>
  <si>
    <t>ORD-FRA-GOV-20140201</t>
  </si>
  <si>
    <t>ORD-USA-CPR-20140401</t>
  </si>
  <si>
    <t>ORD-GER-ENT-20140401</t>
  </si>
  <si>
    <t>ORD-GER-GOV-20140701</t>
  </si>
  <si>
    <t>ORD-USA-CPR-20140801</t>
  </si>
  <si>
    <t>ORD-FRA-GOV-20140101</t>
  </si>
  <si>
    <t>ORD-FRA-MDM-20140201</t>
  </si>
  <si>
    <t>ORD-FRA-GOV-20140501</t>
  </si>
  <si>
    <t>ORD-FRA-GOV-20141101</t>
  </si>
  <si>
    <t>ORD-CND-GOV-20140301</t>
  </si>
  <si>
    <t>ORD-USA-CPR-20140201</t>
  </si>
  <si>
    <t>ORD-MXC-GOV-20140301</t>
  </si>
  <si>
    <t>ORD-USA-GOV-20140701</t>
  </si>
  <si>
    <t>ORD-CND-CPR-20140901</t>
  </si>
  <si>
    <t>ORD-USA-ENT-20130901</t>
  </si>
  <si>
    <t>ORD-FRA-CPR-20140901</t>
  </si>
  <si>
    <t>ORD-GER-CPR-20131001</t>
  </si>
  <si>
    <t>ORD-MXC-SMB-20131001</t>
  </si>
  <si>
    <t>ORD-MXC-GOV-20141001</t>
  </si>
  <si>
    <t>ORD-FRA-GOV-20141201</t>
  </si>
  <si>
    <t>ORD-MXC-MDM-20140301</t>
  </si>
  <si>
    <t>ORD-USA-SMB-20140401</t>
  </si>
  <si>
    <t>ORD-FRA-GOV-20140701</t>
  </si>
  <si>
    <t>ORD-CND-GOV-20140801</t>
  </si>
  <si>
    <t>ORD-USA-SMB-20130901</t>
  </si>
  <si>
    <t>ORD-USA-ENT-20131001</t>
  </si>
  <si>
    <t>ORD-USA-MDM-20140201</t>
  </si>
  <si>
    <t>ORD-USA-GOV-20140401</t>
  </si>
  <si>
    <t>ORD-USA-ENT-20140601</t>
  </si>
  <si>
    <t>ORD-FRA-ENT-20140601</t>
  </si>
  <si>
    <t>ORD-MXC-ENT-20140701</t>
  </si>
  <si>
    <t>ORD-GER-MDM-20140901</t>
  </si>
  <si>
    <t>ORD-USA-SMB-20141101</t>
  </si>
  <si>
    <t>ORD-FRA-GOV-20140401</t>
  </si>
  <si>
    <t>ORD-MXC-GOV-20140501</t>
  </si>
  <si>
    <t>ORD-CND-ENT-20140801</t>
  </si>
  <si>
    <t>ORD-GER-GOV-20140301</t>
  </si>
  <si>
    <t>ORD-CND-GOV-20140401</t>
  </si>
  <si>
    <t>ORD-GER-SMB-20140901</t>
  </si>
  <si>
    <t>ORD-FRA-ENT-20141101</t>
  </si>
  <si>
    <t>ORD-USA-CPR-20130901</t>
  </si>
  <si>
    <t>ORD-FRA-MDM-20131101</t>
  </si>
  <si>
    <t>ORD-CND-ENT-20140401</t>
  </si>
  <si>
    <t>ORD-CND-CPR-20141001</t>
  </si>
  <si>
    <t>ORD-GER-SMB-20131001</t>
  </si>
  <si>
    <t>ORD-FRA-GOV-20131101</t>
  </si>
  <si>
    <t>ORD-USA-CPR-20140601</t>
  </si>
  <si>
    <t>ORD-MXC-CPR-20141101</t>
  </si>
  <si>
    <t>ORD-MXC-ENT-20131101</t>
  </si>
  <si>
    <t>ORD-CND-MDM-20140201</t>
  </si>
  <si>
    <t>ORD-FRA-SMB-20140501</t>
  </si>
  <si>
    <t>ORD-GER-SMB-20140501</t>
  </si>
  <si>
    <t>ORD-MXC-ENT-20140601</t>
  </si>
  <si>
    <t>ORD-GER-ENT-20131001</t>
  </si>
  <si>
    <t>ORD-MXC-ENT-20131001</t>
  </si>
  <si>
    <t>ORD-FRA-CPR-20131101</t>
  </si>
  <si>
    <t>ORD-CND-SMB-20141201</t>
  </si>
  <si>
    <t>ORD-CND-ENT-20141201</t>
  </si>
  <si>
    <t>ORD-USA-MDM-20131201</t>
  </si>
  <si>
    <t>ORD-USA-GOV-20131201</t>
  </si>
  <si>
    <t>ORD-FRA-CPR-20141201</t>
  </si>
  <si>
    <t>ORD-MXC-CPR-20141201</t>
  </si>
  <si>
    <t>ORD-GER-GOV-20131001</t>
  </si>
  <si>
    <t>ORD-GER-GOV-20141001</t>
  </si>
  <si>
    <t>ORD-MXC-GOV-20131201</t>
  </si>
  <si>
    <t>ORD-GER-SMB-20140301</t>
  </si>
  <si>
    <t>ORD-MXC-SMB-20140301</t>
  </si>
  <si>
    <t>ORD-GER-ENT-20140501</t>
  </si>
  <si>
    <t>ORD-USA-GOV-20141101</t>
  </si>
  <si>
    <t>ORD-FRA-ENT-20140401</t>
  </si>
  <si>
    <t>ORD-GER-GOV-20140401</t>
  </si>
  <si>
    <t>ORD-GER-SMB-20140601</t>
  </si>
  <si>
    <t>ORD-USA-CPR-20140901</t>
  </si>
  <si>
    <t>ORD-CND-CPR-20131201</t>
  </si>
  <si>
    <t>ORD-GER-GOV-20140201</t>
  </si>
  <si>
    <t>ORD-FRA-CPR-20140601</t>
  </si>
  <si>
    <t>ORD-FRA-GOV-20140901</t>
  </si>
  <si>
    <t>ORD-GER-GOV-20130901</t>
  </si>
  <si>
    <t>ORD-FRA-ENT-20141201</t>
  </si>
  <si>
    <t>ORD-GER-ENT-20141201</t>
  </si>
  <si>
    <t>ORD-FRA-SMB-20140101</t>
  </si>
  <si>
    <t>ORD-CND-ENT-20140301</t>
  </si>
  <si>
    <t>ORD-GER-ENT-20140601</t>
  </si>
  <si>
    <t>ORD-USA-CPR-20140701</t>
  </si>
  <si>
    <t>ORD-CND-ENT-20141001</t>
  </si>
  <si>
    <t>ORD-GER-MDM-20131001</t>
  </si>
  <si>
    <t>ORD-USA-SMB-20140201</t>
  </si>
  <si>
    <t>ORD-MXC-CPR-20140401</t>
  </si>
  <si>
    <t>ORD-CND-SMB-20140801</t>
  </si>
  <si>
    <t>ORD-CND-GOV-20140501</t>
  </si>
  <si>
    <t>ORD-MXC-GOV-20130901</t>
  </si>
  <si>
    <t>ORD-GER-CPR-20140101</t>
  </si>
  <si>
    <t>ORD-MXC-MDM-20141001</t>
  </si>
  <si>
    <t>ORD-FRA-MDM-20131201</t>
  </si>
  <si>
    <t>ORD-USA-GOV-20130901</t>
  </si>
  <si>
    <t>ORD-CND-GOV-20131001</t>
  </si>
  <si>
    <t>ORD-GER-SMB-20141001</t>
  </si>
  <si>
    <t>ORD-USA-GOV-20141201</t>
  </si>
  <si>
    <t>ORD-CND-MDM-20140301</t>
  </si>
  <si>
    <t>ORD-GER-SMB-20140801</t>
  </si>
  <si>
    <t>ORD-MXC-ENT-20141201</t>
  </si>
  <si>
    <t>ORD-GER-ENT-20140301</t>
  </si>
  <si>
    <t>ORD-GER-SMB-20140401</t>
  </si>
  <si>
    <t>ORD-USA-SMB-20140501</t>
  </si>
  <si>
    <t>ORD-FRA-ENT-20140701</t>
  </si>
  <si>
    <t>ORD-CND-MDM-20140901</t>
  </si>
  <si>
    <t>ORD-CND-GOV-20140901</t>
  </si>
  <si>
    <t>ORD-USA-GOV-20140901</t>
  </si>
  <si>
    <t>ORD-USA-MDM-20131001</t>
  </si>
  <si>
    <t>ORD-MXC-MDM-20131001</t>
  </si>
  <si>
    <t>ORD-USA-CPR-20140301</t>
  </si>
  <si>
    <t>ORD-CND-GOV-20130901</t>
  </si>
  <si>
    <t>ORD-FRA-GOV-20141001</t>
  </si>
  <si>
    <t>ORD-FRA-CPR-20140501</t>
  </si>
  <si>
    <t>ORD-MXC-GOV-20140201</t>
  </si>
  <si>
    <t>ORD-MXC-ENT-20140401</t>
  </si>
  <si>
    <t>ORD-CND-GOV-20131201</t>
  </si>
  <si>
    <t>ORD-CND-CPR-20141201</t>
  </si>
  <si>
    <t>ORD-MXC-GOV-20140701</t>
  </si>
  <si>
    <t>ORD-MXC-CPR-20140801</t>
  </si>
  <si>
    <t>ORD-FRA-CPR-20140201</t>
  </si>
  <si>
    <t>ORD-GER-CPR-20140201</t>
  </si>
  <si>
    <t>ORD-USA-SMB-20140601</t>
  </si>
  <si>
    <t>ORD-GER-GOV-20131101</t>
  </si>
  <si>
    <t>ORD-MXC-MDM-20141101</t>
  </si>
  <si>
    <t>ORD-USA-ENT-20140701</t>
  </si>
  <si>
    <t>ORD-GER-CPR-20141101</t>
  </si>
  <si>
    <t>ORD-MXC-SMB-20131201</t>
  </si>
  <si>
    <t>ORD-USA-ENT-20140301</t>
  </si>
  <si>
    <t>ORD-FRA-ENT-20140301</t>
  </si>
  <si>
    <t>ORD-MXC-SMB-20140401</t>
  </si>
  <si>
    <t>ORD-USA-GOV-20140501</t>
  </si>
  <si>
    <t>ORD-USA-GOV-20140601</t>
  </si>
  <si>
    <t>ORD-FRA-MDM-20140901</t>
  </si>
  <si>
    <t>ORD-USA-ENT-20141001</t>
  </si>
  <si>
    <t>ORD-FRA-ENT-20131001</t>
  </si>
  <si>
    <t>ORD-FRA-GOV-20131201</t>
  </si>
  <si>
    <t>ORD-GER-MDM-20131201</t>
  </si>
  <si>
    <t>ORD-USA-MDM-20140101</t>
  </si>
  <si>
    <t>ORD-MXC-MDM-20140101</t>
  </si>
  <si>
    <t>ORD-GER-ENT-20140201</t>
  </si>
  <si>
    <t>ORD-USA-GOV-20140801</t>
  </si>
  <si>
    <t>ORD-FRA-GOV-20140801</t>
  </si>
  <si>
    <t>ORD-GER-SMB-20141201</t>
  </si>
  <si>
    <t>ORD-USA-GOV-20131101</t>
  </si>
  <si>
    <t>ORD-FRA-MDM-20140401</t>
  </si>
  <si>
    <t>ORD-USA-GOV-20140101</t>
  </si>
  <si>
    <t>ORD-CND-MDM-20140601</t>
  </si>
  <si>
    <t>ORD-MXC-CPR-20140901</t>
  </si>
  <si>
    <t>ORD-CND-CPR-20131001</t>
  </si>
  <si>
    <t>ORD-USA-MDM-20141101</t>
  </si>
  <si>
    <t>ORD-GER-ENT-20131201</t>
  </si>
  <si>
    <t>ORD-MXC-GOV-20140401</t>
  </si>
  <si>
    <t>ORD-GER-GOV-20140501</t>
  </si>
  <si>
    <t>ORD-FRA-GOV-20131001</t>
  </si>
  <si>
    <t>ORD-USA-CPR-20141101</t>
  </si>
  <si>
    <t>ORD-USA-GOV-20131001</t>
  </si>
  <si>
    <t>ORD-CND-ENT-20140201</t>
  </si>
  <si>
    <t>ORD-USA-ENT-20140201</t>
  </si>
  <si>
    <t>ORD-GER-MDM-20140501</t>
  </si>
  <si>
    <t>ORD-MXC-GOV-20140601</t>
  </si>
  <si>
    <t>ORD-FRA-SMB-20131001</t>
  </si>
  <si>
    <t>ORD-MXC-GOV-20131101</t>
  </si>
  <si>
    <t>ORD-CND-SMB-20131201</t>
  </si>
  <si>
    <t>ORD-FRA-ENT-20140101</t>
  </si>
  <si>
    <t>ORD-MXC-GOV-20140901</t>
  </si>
  <si>
    <t>ORD-USA-MDM-20140801</t>
  </si>
  <si>
    <t>ORD-GER-MDM-20140801</t>
  </si>
  <si>
    <t>ORD-USA-MDM-20141001</t>
  </si>
  <si>
    <t>ORD-GER-GOV-20140801</t>
  </si>
  <si>
    <t>ORD-MXC-GOV-20141101</t>
  </si>
  <si>
    <t>ORD-MXC-CPR-20140201</t>
  </si>
  <si>
    <t>ORD-CND-CPR-20140801</t>
  </si>
  <si>
    <t>ORD-MXC-CPR-20140101</t>
  </si>
  <si>
    <t>ORD-FRA-CPR-20141101</t>
  </si>
  <si>
    <t>ORD-CND-MDM-20140501</t>
  </si>
  <si>
    <t>ORD-CND-GOV-20140601</t>
  </si>
  <si>
    <t>ORD-FRA-CPR-20140401</t>
  </si>
  <si>
    <t>ORD-GER-CPR-20130901</t>
  </si>
  <si>
    <t>ORD-USA-GOV-20140301</t>
  </si>
  <si>
    <t>ORD-FRA-SMB-20140601</t>
  </si>
  <si>
    <t>ORD-FRA-SMB-20141001</t>
  </si>
  <si>
    <t>ORD-GER-ENT-20131101</t>
  </si>
  <si>
    <t>ORD-CND-SMB-20140501</t>
  </si>
  <si>
    <t>ORD-GER-ENT-20140701</t>
  </si>
  <si>
    <t>ORD-FRA-MDM-20140801</t>
  </si>
  <si>
    <t>ORD-USA-MDM-20130901</t>
  </si>
  <si>
    <t>ORD-GER-SMB-20130901</t>
  </si>
  <si>
    <t>ORD-CND-SMB-20131101</t>
  </si>
  <si>
    <t>ORD-MXC-CPR-20131101</t>
  </si>
  <si>
    <t>ORD-GER-GOV-20131201</t>
  </si>
  <si>
    <t>ORD-FRA-SMB-20140701</t>
  </si>
  <si>
    <t>ORD-GER-ENT-20140901</t>
  </si>
  <si>
    <t>ORD-USA-SMB-20141201</t>
  </si>
  <si>
    <t>ORD-CND-CPR-20140101</t>
  </si>
  <si>
    <t>ORD-FRA-SMB-20140201</t>
  </si>
  <si>
    <t>ORD-MXC-SMB-20140201</t>
  </si>
  <si>
    <t>ORD-CND-ENT-20140501</t>
  </si>
  <si>
    <t>ORD-GER-ENT-20130901</t>
  </si>
  <si>
    <t>ORD-CND-GOV-20141101</t>
  </si>
  <si>
    <t>ORD-MXC-ENT-20140801</t>
  </si>
  <si>
    <t>ORD-FRA-MDM-20141101</t>
  </si>
  <si>
    <t>ORD-MXC-GOV-20141201</t>
  </si>
  <si>
    <t>ORD-FRA-MDM-20140301</t>
  </si>
  <si>
    <t>ORD-FRA-SMB-20140801</t>
  </si>
  <si>
    <t>ORD-CND-SMB-20130901</t>
  </si>
  <si>
    <t>ORD-GER-MDM-20141201</t>
  </si>
  <si>
    <t>ORD-MXC-ENT-20140301</t>
  </si>
  <si>
    <t>ORD-MXC-SMB-20140601</t>
  </si>
  <si>
    <t>ORD-CND-CPR-20140301</t>
  </si>
  <si>
    <t>ORD-FRA-SMB-20131101</t>
  </si>
  <si>
    <t>ORD-MXC-SMB-20141201</t>
  </si>
  <si>
    <t>ORD-CND-SMB-20140901</t>
  </si>
  <si>
    <t>ORD-USA-SMB-20131201</t>
  </si>
  <si>
    <t>ORD-GER-GOV-20141101</t>
  </si>
  <si>
    <t>ORD-MXC-CPR-20131201</t>
  </si>
  <si>
    <t>ORD-CND-SMB-20140601</t>
  </si>
  <si>
    <t>ORD-MXC-CPR-20131001</t>
  </si>
  <si>
    <t>ORD-CND-SMB-20140401</t>
  </si>
  <si>
    <t>ORD-FRA-SMB-20130901</t>
  </si>
  <si>
    <t>ORD-CND-CPR-20141101</t>
  </si>
  <si>
    <t>ORD-FRA-ENT-20131101</t>
  </si>
  <si>
    <t>ORD-USA-ENT-20141201</t>
  </si>
  <si>
    <t>ORD-GER-SMB-20131201</t>
  </si>
  <si>
    <t>ORD-MXC-SMB-20140101</t>
  </si>
  <si>
    <t>ORD-USA-MDM-20140401</t>
  </si>
  <si>
    <t>ORD-FRA-MDM-20141001</t>
  </si>
  <si>
    <t>ORD-FRA-SMB-20141101</t>
  </si>
  <si>
    <t>ORD-GER-CPR-20131101</t>
  </si>
  <si>
    <t>ORD-MXC-MDM-20140501</t>
  </si>
  <si>
    <t>ORD-CND-SMB-20140701</t>
  </si>
  <si>
    <t>ORD-CND-ENT-20140901</t>
  </si>
  <si>
    <t>ORD-MXC-ENT-20140901</t>
  </si>
  <si>
    <t>ORD-CND-GOV-20141001</t>
  </si>
  <si>
    <t>ORD-USA-CPR-20140101</t>
  </si>
  <si>
    <t>ORD-GER-SMB-20140201</t>
  </si>
  <si>
    <t>ORD-GER-CPR-20140501</t>
  </si>
  <si>
    <t>ORD-USA-SMB-20140901</t>
  </si>
  <si>
    <t>ORD-FRA-CPR-20130901</t>
  </si>
  <si>
    <t>ORD-MXC-ENT-20141101</t>
  </si>
  <si>
    <t>ORD-GER-MDM-20131101</t>
  </si>
  <si>
    <t>ORD-CND-GOV-20140701</t>
  </si>
  <si>
    <t>ORD-GER-CPR-20140901</t>
  </si>
  <si>
    <t>ORD-FRA-CPR-20140301</t>
  </si>
  <si>
    <t>ORD-MXC-MDM-20140401</t>
  </si>
  <si>
    <t>ORD-CND-MDM-20140701</t>
  </si>
  <si>
    <t>ORD-FRA-CPR-20131201</t>
  </si>
  <si>
    <t>ORD-USA-CPR-20131001</t>
  </si>
  <si>
    <t>ORD-USA-ENT-20140401</t>
  </si>
  <si>
    <t>ORD-FRA-ENT-20131201</t>
  </si>
  <si>
    <t>ORD-USA-ENT-20131101</t>
  </si>
  <si>
    <t>ORD-FRA-MDM-20141201</t>
  </si>
  <si>
    <t>ORD-FRA-GOV-20140301</t>
  </si>
  <si>
    <t>ORD-MXC-SMB-20140501</t>
  </si>
  <si>
    <t>ORD-FRA-MDM-20131001</t>
  </si>
  <si>
    <t>ORD-GER-MDM-20140101</t>
  </si>
  <si>
    <t>ORD-GER-MDM-20140401</t>
  </si>
  <si>
    <t>ORD-USA-MDM-20140501</t>
  </si>
  <si>
    <t>ORD-USA-ENT-20140901</t>
  </si>
  <si>
    <t>ORD-USA-SMB-20131001</t>
  </si>
  <si>
    <t>ORD-CND-ENT-20131201</t>
  </si>
  <si>
    <t>ORD-FRA-SMB-20141201</t>
  </si>
  <si>
    <t>ORD-MXC-ENT-20140501</t>
  </si>
  <si>
    <t>ORD-MXC-MDM-20140701</t>
  </si>
  <si>
    <t>ORD-MXC-SMB-20140901</t>
  </si>
  <si>
    <t>ORD-CND-ENT-20141101</t>
  </si>
  <si>
    <t>ORD-USA-ENT-20140101</t>
  </si>
  <si>
    <t>ORD-USA-SMB-20140301</t>
  </si>
  <si>
    <t>ORD-CND-CPR-20140401</t>
  </si>
  <si>
    <t>ORD-GER-CPR-20140801</t>
  </si>
  <si>
    <t>ORD-FRA-CPR-20131001</t>
  </si>
  <si>
    <t>ORD-CND-MDM-20140101</t>
  </si>
  <si>
    <t>ORD-GER-CPR-20141001</t>
  </si>
  <si>
    <t>ORD-MXC-CPR-20130901</t>
  </si>
  <si>
    <t>ORD-USA-MDM-20140701</t>
  </si>
  <si>
    <t>ORD-CND-CPR-20140201</t>
  </si>
  <si>
    <t>ORD-GER-SMB-20140701</t>
  </si>
  <si>
    <t>ORD-FRA-ENT-20141001</t>
  </si>
  <si>
    <t>ORD-CND-MDM-20131101</t>
  </si>
  <si>
    <t>ORD-MXC-MDM-20141201</t>
  </si>
  <si>
    <t>ORD-CND-SMB-20140101</t>
  </si>
  <si>
    <t>ORD-CND-CPR-20140701</t>
  </si>
  <si>
    <t>ORD-FRA-CPR-20140701</t>
  </si>
  <si>
    <t>ORD-MXC-MDM-20140801</t>
  </si>
  <si>
    <t>ORD-CND-SMB-20141101</t>
  </si>
  <si>
    <t>ORD-MXC-MDM-20130901</t>
  </si>
  <si>
    <t>ORD-MXC-GOV-20131001</t>
  </si>
  <si>
    <t>ORD-FRA-CPR-20140101</t>
  </si>
  <si>
    <t>ORD-MXC-ENT-20140101</t>
  </si>
  <si>
    <t>ORD-GER-ENT-20140101</t>
  </si>
  <si>
    <t>ORD-FRA-ENT-20140501</t>
  </si>
  <si>
    <t>ORD-MXC-ENT-20130901</t>
  </si>
  <si>
    <t>ORD-CND-ENT-20130901</t>
  </si>
  <si>
    <t>ORD-MXC-ENT-20141001</t>
  </si>
  <si>
    <t>ORD-CND-MDM-20141101</t>
  </si>
  <si>
    <t>ORD-USA-MDM-20140301</t>
  </si>
  <si>
    <t>ORD-FRA-SMB-20140401</t>
  </si>
  <si>
    <t>ORD-FRA-SMB-20131201</t>
  </si>
  <si>
    <t>ORD-USA-SMB-20140101</t>
  </si>
  <si>
    <t>ORD-GER-SMB-20141101</t>
  </si>
  <si>
    <t>ORD-MXC-SMB-20141101</t>
  </si>
  <si>
    <t>ORD-MXC-MDM-20131201</t>
  </si>
  <si>
    <t>ORD-CND-CPR-20140501</t>
  </si>
  <si>
    <t>ORD-FRA-MDM-20140701</t>
  </si>
  <si>
    <t>ORD-USA-ENT-20141101</t>
  </si>
  <si>
    <t>ORD-USA-GOV-20140201</t>
  </si>
  <si>
    <t>ORD-USA-MDM-20131101</t>
  </si>
  <si>
    <t>ORD-MXC-CPR-20140501</t>
  </si>
  <si>
    <t>ORD-CND-CPR-20130901</t>
  </si>
  <si>
    <t>ORD-USA-MDM-20140601</t>
  </si>
  <si>
    <t>ORD-MXC-CPR-20140601</t>
  </si>
  <si>
    <t>ORD-GER-SMB-20140101</t>
  </si>
  <si>
    <t>ORD-CND-ENT-20140601</t>
  </si>
  <si>
    <t>ORD-MXC-CPR-20140701</t>
  </si>
  <si>
    <t>ORD-CND-MDM-20141001</t>
  </si>
  <si>
    <t>ORD-GER-CPR-20141201</t>
  </si>
  <si>
    <t>ORD-FRA-MDM-20140101</t>
  </si>
  <si>
    <t>ORD-GER-MDM-20130901</t>
  </si>
  <si>
    <t>ORD-MXC-CPR-20141001</t>
  </si>
  <si>
    <t>ORD-MXC-SMB-20131101</t>
  </si>
  <si>
    <t>ORD-CND-ENT-20140101</t>
  </si>
  <si>
    <t>ORD-GER-CPR-20131201</t>
  </si>
  <si>
    <t>ORD-GER-MDM-20140201</t>
  </si>
  <si>
    <t>ORD-USA-MDM-20140901</t>
  </si>
  <si>
    <t>ORD-FRA-CPR-20141001</t>
  </si>
  <si>
    <t>ORD-USA-CPR-20131201</t>
  </si>
  <si>
    <t>ORD-MXC-SMB-20140701</t>
  </si>
  <si>
    <t>ORD-FRA-ENT-20130901</t>
  </si>
  <si>
    <t>ORD-CND-SMB-20141001</t>
  </si>
  <si>
    <t>ORD-USA-SMB-20141001</t>
  </si>
  <si>
    <t>ORD-GER-MDM-20141101</t>
  </si>
  <si>
    <t>ORD-CND-MDM-20141201</t>
  </si>
  <si>
    <t>ORD-MXC-ENT-20131201</t>
  </si>
  <si>
    <t>ORD-CND-MDM-20130901</t>
  </si>
  <si>
    <t>ORD-CND-MDM-20131001</t>
  </si>
  <si>
    <t>ORD-USA-CPR-20141001</t>
  </si>
  <si>
    <t>ORD-CND-CPR-20131101</t>
  </si>
  <si>
    <t>ORD-MXC-ENT-20140201</t>
  </si>
  <si>
    <t>ORD-USA-SMB-20140701</t>
  </si>
  <si>
    <t>ORD-CND-SMB-20131001</t>
  </si>
  <si>
    <t>ORD-GER-SMB-20131101</t>
  </si>
  <si>
    <t>ORD-USA-SMB-20140801</t>
  </si>
  <si>
    <t>ORD-CND-SMB-20140301</t>
  </si>
  <si>
    <t>ORD-USA-ENT-20140501</t>
  </si>
  <si>
    <t>ORD-FRA-CPR-20140801</t>
  </si>
  <si>
    <t>ORD-MXC-MDM-20131101</t>
  </si>
  <si>
    <t>ORD-FRA-ENT-20140801</t>
  </si>
  <si>
    <t>ORD-GER-ENT-20140801</t>
  </si>
  <si>
    <t>ORD-GER-ENT-20141001</t>
  </si>
  <si>
    <t>ORD-MXC-SMB-20141001</t>
  </si>
  <si>
    <t>ORD-CND-MDM-20140401</t>
  </si>
  <si>
    <t>ORD-CND-MDM-20140801</t>
  </si>
  <si>
    <t>ORD-GER-MDM-20141001</t>
  </si>
  <si>
    <t>ORD-USA-CPR-20141201</t>
  </si>
  <si>
    <t>ORD-MXC-CPR-20140301</t>
  </si>
  <si>
    <t>ORD-FRA-MDM-20140501</t>
  </si>
  <si>
    <t>ORD-FRA-ENT-20140901</t>
  </si>
  <si>
    <t>ORD-USA-SMB-20131101</t>
  </si>
  <si>
    <t>ORD-USA-ENT-20131201</t>
  </si>
  <si>
    <t>ORD-GER-MDM-20140701</t>
  </si>
  <si>
    <t>ORD-CND-ENT-20131101</t>
  </si>
  <si>
    <t>ORD-GER-ENT-20141101</t>
  </si>
  <si>
    <t>ORD-FRA-SMB-20140301</t>
  </si>
  <si>
    <t>ORD-USA-CPR-20140501</t>
  </si>
  <si>
    <t>Gross Profit</t>
  </si>
  <si>
    <t>Handling Cost</t>
  </si>
  <si>
    <t>Operating Profit</t>
  </si>
  <si>
    <t>Manufacturing Cost</t>
  </si>
  <si>
    <t>Row Labels</t>
  </si>
  <si>
    <t>Grand Total</t>
  </si>
  <si>
    <t>Total Revenue</t>
  </si>
  <si>
    <t>Total Qty Sold</t>
  </si>
  <si>
    <t>Total revenue</t>
  </si>
  <si>
    <t>Total GROSS Profit</t>
  </si>
  <si>
    <t>No Discount</t>
  </si>
  <si>
    <t>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</si>
</sst>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_(* \(#,##0\);_(* &quot;-&quot;_);_(@_)"/>
    <numFmt numFmtId="165" formatCode="[$$-409]#,##0"/>
    <numFmt numFmtId="166" formatCode="[$$-409]#,##0.00"/>
    <numFmt numFmtId="167" formatCode="[$-13809]dd/mm/yy;@"/>
    <numFmt numFmtId="168" formatCode="_-[$$-409]* #,##0.00_ ;_-[$$-409]* \-#,##0.00\ ;_-[$$-409]* &quot;-&quot;??_ ;_-@_ "/>
    <numFmt numFmtId="169" formatCode="_-[$$-409]* #,##0_ ;_-[$$-409]* \-#,##0\ ;_-[$$-409]* &quot;-&quot;??_ ;_-@_ "/>
    <numFmt numFmtId="170" formatCode="_-* #,##0_-;\-* #,##0_-;_-* &quot;-&quot;??_-;_-@_-"/>
  </numFmts>
  <fonts count="11" x14ac:knownFonts="1">
    <font>
      <sz val="10"/>
      <color rgb="FF000000"/>
      <name val="Aptos Narrow"/>
      <scheme val="minor"/>
    </font>
    <font>
      <sz val="10"/>
      <color theme="1"/>
      <name val="Aptos Narrow"/>
      <family val="2"/>
      <scheme val="minor"/>
    </font>
    <font>
      <sz val="10"/>
      <color rgb="FF000000"/>
      <name val="Aptos Narrow"/>
      <family val="2"/>
      <scheme val="minor"/>
    </font>
    <font>
      <b/>
      <sz val="10"/>
      <color rgb="FF000000"/>
      <name val="Aptos Narrow"/>
      <scheme val="minor"/>
    </font>
    <font>
      <b/>
      <sz val="10"/>
      <color theme="1"/>
      <name val="Aptos Narrow"/>
      <scheme val="minor"/>
    </font>
    <font>
      <sz val="10"/>
      <color rgb="FF000000"/>
      <name val="Aptos Narrow"/>
      <scheme val="minor"/>
    </font>
    <font>
      <b/>
      <sz val="10"/>
      <color theme="1"/>
      <name val="Aptos Narrow"/>
      <family val="2"/>
      <scheme val="minor"/>
    </font>
    <font>
      <b/>
      <sz val="10"/>
      <color rgb="FF000000"/>
      <name val="Aptos Narrow"/>
      <family val="2"/>
      <scheme val="minor"/>
    </font>
    <font>
      <sz val="10"/>
      <color rgb="FFFF0000"/>
      <name val="Aptos Narrow"/>
      <family val="2"/>
      <scheme val="minor"/>
    </font>
    <font>
      <b/>
      <sz val="10"/>
      <color rgb="FFFF0000"/>
      <name val="Aptos Narrow"/>
      <family val="2"/>
      <scheme val="minor"/>
    </font>
    <font>
      <sz val="10"/>
      <color rgb="FF66785F"/>
      <name val="Aptos Narrow"/>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66785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theme="4" tint="0.39997558519241921"/>
      </top>
      <bottom/>
      <diagonal/>
    </border>
  </borders>
  <cellStyleXfs count="4">
    <xf numFmtId="0" fontId="0" fillId="0" borderId="0"/>
    <xf numFmtId="164" fontId="2"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cellStyleXfs>
  <cellXfs count="42">
    <xf numFmtId="0" fontId="0" fillId="0" borderId="0" xfId="0"/>
    <xf numFmtId="0" fontId="1" fillId="0" borderId="0" xfId="0" applyFont="1"/>
    <xf numFmtId="0" fontId="3" fillId="0" borderId="0" xfId="0" applyFont="1"/>
    <xf numFmtId="0" fontId="0" fillId="0" borderId="0" xfId="0" applyAlignment="1">
      <alignment horizontal="right"/>
    </xf>
    <xf numFmtId="0" fontId="2" fillId="0" borderId="1" xfId="0" applyFont="1" applyBorder="1"/>
    <xf numFmtId="0" fontId="3" fillId="2" borderId="1" xfId="0" applyFont="1" applyFill="1" applyBorder="1"/>
    <xf numFmtId="0" fontId="3" fillId="3" borderId="1" xfId="0" applyFont="1" applyFill="1" applyBorder="1"/>
    <xf numFmtId="0" fontId="0" fillId="0" borderId="1" xfId="0" applyBorder="1"/>
    <xf numFmtId="165" fontId="0" fillId="0" borderId="1" xfId="0" applyNumberFormat="1" applyBorder="1"/>
    <xf numFmtId="0" fontId="4" fillId="0" borderId="0" xfId="0" applyFont="1"/>
    <xf numFmtId="0" fontId="3" fillId="0" borderId="2" xfId="0" applyFont="1" applyBorder="1" applyAlignment="1">
      <alignment horizontal="left"/>
    </xf>
    <xf numFmtId="0" fontId="0" fillId="0" borderId="2" xfId="0" applyBorder="1"/>
    <xf numFmtId="0" fontId="3" fillId="4" borderId="1" xfId="0" applyFont="1" applyFill="1" applyBorder="1"/>
    <xf numFmtId="0" fontId="3" fillId="5" borderId="1" xfId="0" applyFont="1" applyFill="1" applyBorder="1"/>
    <xf numFmtId="166" fontId="0" fillId="0" borderId="0" xfId="0" applyNumberFormat="1"/>
    <xf numFmtId="9" fontId="4" fillId="0" borderId="0" xfId="3" applyFont="1"/>
    <xf numFmtId="9" fontId="1" fillId="0" borderId="0" xfId="3" applyFont="1"/>
    <xf numFmtId="9" fontId="0" fillId="0" borderId="0" xfId="3" applyFont="1"/>
    <xf numFmtId="167" fontId="0" fillId="0" borderId="0" xfId="0" applyNumberFormat="1"/>
    <xf numFmtId="0" fontId="6" fillId="0" borderId="0" xfId="0" applyFont="1"/>
    <xf numFmtId="168" fontId="6" fillId="0" borderId="0" xfId="0" applyNumberFormat="1" applyFont="1"/>
    <xf numFmtId="168" fontId="1" fillId="0" borderId="0" xfId="0" applyNumberFormat="1" applyFont="1"/>
    <xf numFmtId="168" fontId="0" fillId="0" borderId="0" xfId="0" applyNumberFormat="1"/>
    <xf numFmtId="169" fontId="1" fillId="0" borderId="0" xfId="0" applyNumberFormat="1" applyFont="1"/>
    <xf numFmtId="164" fontId="6" fillId="0" borderId="0" xfId="1" applyFont="1"/>
    <xf numFmtId="0" fontId="7" fillId="0" borderId="0" xfId="0" applyFont="1"/>
    <xf numFmtId="170" fontId="0" fillId="0" borderId="0" xfId="2" applyNumberFormat="1" applyFont="1"/>
    <xf numFmtId="170" fontId="0" fillId="0" borderId="1" xfId="2" applyNumberFormat="1" applyFont="1" applyBorder="1"/>
    <xf numFmtId="170" fontId="0" fillId="0" borderId="0" xfId="0" applyNumberFormat="1"/>
    <xf numFmtId="0" fontId="7" fillId="0" borderId="1" xfId="0" applyFont="1" applyBorder="1"/>
    <xf numFmtId="0" fontId="9" fillId="0" borderId="1" xfId="0" applyFont="1" applyBorder="1"/>
    <xf numFmtId="170" fontId="8" fillId="0" borderId="1" xfId="2" applyNumberFormat="1" applyFont="1" applyBorder="1"/>
    <xf numFmtId="9" fontId="9" fillId="0" borderId="1" xfId="3" applyFont="1" applyBorder="1"/>
    <xf numFmtId="0" fontId="0" fillId="0" borderId="0" xfId="0" pivotButton="1"/>
    <xf numFmtId="0" fontId="0" fillId="0" borderId="0" xfId="0" applyAlignment="1">
      <alignment horizontal="left"/>
    </xf>
    <xf numFmtId="169" fontId="0" fillId="0" borderId="0" xfId="0" applyNumberFormat="1"/>
    <xf numFmtId="0" fontId="4" fillId="6" borderId="3" xfId="0" applyFont="1" applyFill="1" applyBorder="1" applyAlignment="1">
      <alignment horizontal="left"/>
    </xf>
    <xf numFmtId="169" fontId="4" fillId="6" borderId="3" xfId="0" applyNumberFormat="1" applyFont="1" applyFill="1" applyBorder="1"/>
    <xf numFmtId="0" fontId="9" fillId="0" borderId="0" xfId="0" applyFont="1"/>
    <xf numFmtId="0" fontId="10" fillId="7" borderId="0" xfId="0" applyFont="1" applyFill="1"/>
    <xf numFmtId="0" fontId="0" fillId="0" borderId="0" xfId="0" applyNumberFormat="1"/>
    <xf numFmtId="0" fontId="0" fillId="7" borderId="0" xfId="0" applyFill="1"/>
  </cellXfs>
  <cellStyles count="4">
    <cellStyle name="Comma" xfId="2" builtinId="3"/>
    <cellStyle name="Comma [0]" xfId="1" builtinId="6"/>
    <cellStyle name="Normal" xfId="0" builtinId="0"/>
    <cellStyle name="Percent" xfId="3" builtinId="5"/>
  </cellStyles>
  <dxfs count="1">
    <dxf>
      <numFmt numFmtId="170" formatCode="_-* #,##0_-;\-* #,##0_-;_-* &quot;-&quot;??_-;_-@_-"/>
    </dxf>
  </dxfs>
  <tableStyles count="0" defaultTableStyle="TableStyleMedium2" defaultPivotStyle="PivotStyleLight16"/>
  <colors>
    <mruColors>
      <color rgb="FFB2C9AD"/>
      <color rgb="FF4B5945"/>
      <color rgb="FF6678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Finance.xlsx]Analisa!Revenue Per Segmen</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Analisa!$N$6</c:f>
              <c:strCache>
                <c:ptCount val="1"/>
                <c:pt idx="0">
                  <c:v>Total</c:v>
                </c:pt>
              </c:strCache>
            </c:strRef>
          </c:tx>
          <c:spPr>
            <a:solidFill>
              <a:schemeClr val="accent1"/>
            </a:solidFill>
            <a:ln>
              <a:noFill/>
            </a:ln>
            <a:effectLst/>
          </c:spPr>
          <c:invertIfNegative val="0"/>
          <c:cat>
            <c:strRef>
              <c:f>Analisa!$M$7:$M$12</c:f>
              <c:strCache>
                <c:ptCount val="5"/>
                <c:pt idx="0">
                  <c:v>Midmarket</c:v>
                </c:pt>
                <c:pt idx="1">
                  <c:v>Small Business</c:v>
                </c:pt>
                <c:pt idx="2">
                  <c:v>Channel Partners</c:v>
                </c:pt>
                <c:pt idx="3">
                  <c:v>Enterprise</c:v>
                </c:pt>
                <c:pt idx="4">
                  <c:v>Government</c:v>
                </c:pt>
              </c:strCache>
            </c:strRef>
          </c:cat>
          <c:val>
            <c:numRef>
              <c:f>Analisa!$N$7:$N$12</c:f>
              <c:numCache>
                <c:formatCode>_-[$$-409]* #,##0_ ;_-[$$-409]* \-#,##0\ ;_-[$$-409]* "-"??_ ;_-@_ </c:formatCode>
                <c:ptCount val="5"/>
                <c:pt idx="0">
                  <c:v>12826031.656666666</c:v>
                </c:pt>
                <c:pt idx="1">
                  <c:v>15704455.625000004</c:v>
                </c:pt>
                <c:pt idx="2">
                  <c:v>15983999.1</c:v>
                </c:pt>
                <c:pt idx="3">
                  <c:v>16518249.949200001</c:v>
                </c:pt>
                <c:pt idx="4">
                  <c:v>42722132.746428579</c:v>
                </c:pt>
              </c:numCache>
            </c:numRef>
          </c:val>
          <c:extLst>
            <c:ext xmlns:c16="http://schemas.microsoft.com/office/drawing/2014/chart" uri="{C3380CC4-5D6E-409C-BE32-E72D297353CC}">
              <c16:uniqueId val="{00000000-00B6-4F0A-9ABE-E11F58239074}"/>
            </c:ext>
          </c:extLst>
        </c:ser>
        <c:dLbls>
          <c:showLegendKey val="0"/>
          <c:showVal val="0"/>
          <c:showCatName val="0"/>
          <c:showSerName val="0"/>
          <c:showPercent val="0"/>
          <c:showBubbleSize val="0"/>
        </c:dLbls>
        <c:gapWidth val="219"/>
        <c:overlap val="-27"/>
        <c:axId val="237190063"/>
        <c:axId val="237178543"/>
      </c:barChart>
      <c:catAx>
        <c:axId val="23719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78543"/>
        <c:crosses val="autoZero"/>
        <c:auto val="1"/>
        <c:lblAlgn val="ctr"/>
        <c:lblOffset val="100"/>
        <c:noMultiLvlLbl val="0"/>
      </c:catAx>
      <c:valAx>
        <c:axId val="23717854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9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[Final Project Finance.xlsx]Analisa!Gross Profit Per Product</c:name>
    <c:fmtId val="1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Gross</a:t>
            </a:r>
            <a:r>
              <a:rPr lang="en-US" sz="1800" b="1" baseline="0"/>
              <a:t> Profit Per Produk</a:t>
            </a:r>
            <a:endParaRPr lang="en-US" sz="1800" b="1"/>
          </a:p>
        </c:rich>
      </c:tx>
      <c:layout>
        <c:manualLayout>
          <c:xMode val="edge"/>
          <c:yMode val="edge"/>
          <c:x val="0.33962002882105269"/>
          <c:y val="4.1764154060761158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4502468028951"/>
          <c:y val="0.20330782846611842"/>
          <c:w val="0.84053535541159186"/>
          <c:h val="0.62408934761251067"/>
        </c:manualLayout>
      </c:layout>
      <c:barChart>
        <c:barDir val="col"/>
        <c:grouping val="clustered"/>
        <c:varyColors val="0"/>
        <c:ser>
          <c:idx val="0"/>
          <c:order val="0"/>
          <c:tx>
            <c:strRef>
              <c:f>Analisa!$N$19</c:f>
              <c:strCache>
                <c:ptCount val="1"/>
                <c:pt idx="0">
                  <c:v>Total</c:v>
                </c:pt>
              </c:strCache>
            </c:strRef>
          </c:tx>
          <c:spPr>
            <a:solidFill>
              <a:schemeClr val="accent3"/>
            </a:solidFill>
            <a:ln>
              <a:noFill/>
            </a:ln>
            <a:effectLst/>
          </c:spPr>
          <c:invertIfNegative val="0"/>
          <c:cat>
            <c:strRef>
              <c:f>Analisa!$M$20:$M$26</c:f>
              <c:strCache>
                <c:ptCount val="6"/>
                <c:pt idx="0">
                  <c:v>Montana</c:v>
                </c:pt>
                <c:pt idx="1">
                  <c:v>Carretera</c:v>
                </c:pt>
                <c:pt idx="2">
                  <c:v>Paseo</c:v>
                </c:pt>
                <c:pt idx="3">
                  <c:v>VTT</c:v>
                </c:pt>
                <c:pt idx="4">
                  <c:v>Velo</c:v>
                </c:pt>
                <c:pt idx="5">
                  <c:v>Amarilla</c:v>
                </c:pt>
              </c:strCache>
            </c:strRef>
          </c:cat>
          <c:val>
            <c:numRef>
              <c:f>Analisa!$N$20:$N$26</c:f>
              <c:numCache>
                <c:formatCode>_-[$$-409]* #,##0_ ;_-[$$-409]* \-#,##0\ ;_-[$$-409]* "-"??_ ;_-@_ </c:formatCode>
                <c:ptCount val="6"/>
                <c:pt idx="0">
                  <c:v>1061014.5</c:v>
                </c:pt>
                <c:pt idx="1">
                  <c:v>1801066.6992000006</c:v>
                </c:pt>
                <c:pt idx="2">
                  <c:v>2191626.9714285717</c:v>
                </c:pt>
                <c:pt idx="3">
                  <c:v>3620816</c:v>
                </c:pt>
                <c:pt idx="4">
                  <c:v>5827691.6399999997</c:v>
                </c:pt>
                <c:pt idx="5">
                  <c:v>14879081.266666666</c:v>
                </c:pt>
              </c:numCache>
            </c:numRef>
          </c:val>
          <c:extLst>
            <c:ext xmlns:c16="http://schemas.microsoft.com/office/drawing/2014/chart" uri="{C3380CC4-5D6E-409C-BE32-E72D297353CC}">
              <c16:uniqueId val="{00000000-5A4B-4FC8-BE99-A19777B2BAF9}"/>
            </c:ext>
          </c:extLst>
        </c:ser>
        <c:dLbls>
          <c:showLegendKey val="0"/>
          <c:showVal val="0"/>
          <c:showCatName val="0"/>
          <c:showSerName val="0"/>
          <c:showPercent val="0"/>
          <c:showBubbleSize val="0"/>
        </c:dLbls>
        <c:gapWidth val="219"/>
        <c:overlap val="-27"/>
        <c:axId val="237180463"/>
        <c:axId val="237189103"/>
      </c:barChart>
      <c:catAx>
        <c:axId val="23718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89103"/>
        <c:crosses val="autoZero"/>
        <c:auto val="1"/>
        <c:lblAlgn val="ctr"/>
        <c:lblOffset val="100"/>
        <c:noMultiLvlLbl val="0"/>
      </c:catAx>
      <c:valAx>
        <c:axId val="23718910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8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[Final Project Finance.xlsx]Analisa!Revenue Per Segmen</c:name>
    <c:fmtId val="1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Total Revenue Per Segmen</a:t>
            </a:r>
          </a:p>
        </c:rich>
      </c:tx>
      <c:layout>
        <c:manualLayout>
          <c:xMode val="edge"/>
          <c:yMode val="edge"/>
          <c:x val="0.2879180428509831"/>
          <c:y val="5.145188600252844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2236508695158"/>
          <c:y val="0.23579929698778648"/>
          <c:w val="0.81779081538005849"/>
          <c:h val="0.5732532207373533"/>
        </c:manualLayout>
      </c:layout>
      <c:barChart>
        <c:barDir val="col"/>
        <c:grouping val="clustered"/>
        <c:varyColors val="0"/>
        <c:ser>
          <c:idx val="0"/>
          <c:order val="0"/>
          <c:tx>
            <c:strRef>
              <c:f>Analisa!$N$6</c:f>
              <c:strCache>
                <c:ptCount val="1"/>
                <c:pt idx="0">
                  <c:v>Total</c:v>
                </c:pt>
              </c:strCache>
            </c:strRef>
          </c:tx>
          <c:spPr>
            <a:solidFill>
              <a:schemeClr val="accent3"/>
            </a:solidFill>
            <a:ln>
              <a:noFill/>
            </a:ln>
            <a:effectLst/>
          </c:spPr>
          <c:invertIfNegative val="0"/>
          <c:cat>
            <c:strRef>
              <c:f>Analisa!$M$7:$M$12</c:f>
              <c:strCache>
                <c:ptCount val="5"/>
                <c:pt idx="0">
                  <c:v>Midmarket</c:v>
                </c:pt>
                <c:pt idx="1">
                  <c:v>Small Business</c:v>
                </c:pt>
                <c:pt idx="2">
                  <c:v>Channel Partners</c:v>
                </c:pt>
                <c:pt idx="3">
                  <c:v>Enterprise</c:v>
                </c:pt>
                <c:pt idx="4">
                  <c:v>Government</c:v>
                </c:pt>
              </c:strCache>
            </c:strRef>
          </c:cat>
          <c:val>
            <c:numRef>
              <c:f>Analisa!$N$7:$N$12</c:f>
              <c:numCache>
                <c:formatCode>_-[$$-409]* #,##0_ ;_-[$$-409]* \-#,##0\ ;_-[$$-409]* "-"??_ ;_-@_ </c:formatCode>
                <c:ptCount val="5"/>
                <c:pt idx="0">
                  <c:v>12826031.656666666</c:v>
                </c:pt>
                <c:pt idx="1">
                  <c:v>15704455.625000004</c:v>
                </c:pt>
                <c:pt idx="2">
                  <c:v>15983999.1</c:v>
                </c:pt>
                <c:pt idx="3">
                  <c:v>16518249.949200001</c:v>
                </c:pt>
                <c:pt idx="4">
                  <c:v>42722132.746428579</c:v>
                </c:pt>
              </c:numCache>
            </c:numRef>
          </c:val>
          <c:extLst>
            <c:ext xmlns:c16="http://schemas.microsoft.com/office/drawing/2014/chart" uri="{C3380CC4-5D6E-409C-BE32-E72D297353CC}">
              <c16:uniqueId val="{00000000-E88F-4814-9F35-FC5B913DA54D}"/>
            </c:ext>
          </c:extLst>
        </c:ser>
        <c:dLbls>
          <c:showLegendKey val="0"/>
          <c:showVal val="0"/>
          <c:showCatName val="0"/>
          <c:showSerName val="0"/>
          <c:showPercent val="0"/>
          <c:showBubbleSize val="0"/>
        </c:dLbls>
        <c:gapWidth val="219"/>
        <c:overlap val="-27"/>
        <c:axId val="237190063"/>
        <c:axId val="237178543"/>
      </c:barChart>
      <c:catAx>
        <c:axId val="23719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78543"/>
        <c:crosses val="autoZero"/>
        <c:auto val="1"/>
        <c:lblAlgn val="ctr"/>
        <c:lblOffset val="100"/>
        <c:noMultiLvlLbl val="0"/>
      </c:catAx>
      <c:valAx>
        <c:axId val="23717854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19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[Final Project Finance.xlsx]Analisa!Discount Usage</c:name>
    <c:fmtId val="2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Kualifikasi</a:t>
            </a:r>
            <a:r>
              <a:rPr lang="en-US" sz="1800" b="1" baseline="0"/>
              <a:t> Diskon pembeli</a:t>
            </a:r>
            <a:endParaRPr lang="en-US" sz="1800" b="1"/>
          </a:p>
        </c:rich>
      </c:tx>
      <c:layout>
        <c:manualLayout>
          <c:xMode val="edge"/>
          <c:yMode val="edge"/>
          <c:x val="0.30146000002812495"/>
          <c:y val="3.62044803604261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Analisa!$Q$12</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7747-45BA-89A5-8565093126DE}"/>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7747-45BA-89A5-8565093126DE}"/>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7747-45BA-89A5-8565093126DE}"/>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7747-45BA-89A5-8565093126DE}"/>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Analisa!$P$13:$P$17</c:f>
              <c:strCache>
                <c:ptCount val="4"/>
                <c:pt idx="0">
                  <c:v>No Discount</c:v>
                </c:pt>
                <c:pt idx="1">
                  <c:v>Low</c:v>
                </c:pt>
                <c:pt idx="2">
                  <c:v>Medium</c:v>
                </c:pt>
                <c:pt idx="3">
                  <c:v>High</c:v>
                </c:pt>
              </c:strCache>
            </c:strRef>
          </c:cat>
          <c:val>
            <c:numRef>
              <c:f>Analisa!$Q$13:$Q$17</c:f>
              <c:numCache>
                <c:formatCode>General</c:formatCode>
                <c:ptCount val="4"/>
                <c:pt idx="0">
                  <c:v>45</c:v>
                </c:pt>
                <c:pt idx="1">
                  <c:v>117</c:v>
                </c:pt>
                <c:pt idx="2">
                  <c:v>178</c:v>
                </c:pt>
                <c:pt idx="3">
                  <c:v>185</c:v>
                </c:pt>
              </c:numCache>
            </c:numRef>
          </c:val>
          <c:extLst>
            <c:ext xmlns:c16="http://schemas.microsoft.com/office/drawing/2014/chart" uri="{C3380CC4-5D6E-409C-BE32-E72D297353CC}">
              <c16:uniqueId val="{00000008-7747-45BA-89A5-8565093126D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[Final Project Finance.xlsx]Analisa!Penjualan Per Produk</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600" b="1"/>
              <a:t>Total</a:t>
            </a:r>
            <a:r>
              <a:rPr lang="en-ID" sz="1600" b="1" baseline="0"/>
              <a:t> penjualan Per Produk</a:t>
            </a:r>
            <a:endParaRPr lang="en-ID"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8796553030252"/>
          <c:y val="0.16123226218727019"/>
          <c:w val="0.80542078761306146"/>
          <c:h val="0.74448654671800285"/>
        </c:manualLayout>
      </c:layout>
      <c:barChart>
        <c:barDir val="bar"/>
        <c:grouping val="clustered"/>
        <c:varyColors val="0"/>
        <c:ser>
          <c:idx val="0"/>
          <c:order val="0"/>
          <c:tx>
            <c:strRef>
              <c:f>Analisa!$F$25</c:f>
              <c:strCache>
                <c:ptCount val="1"/>
                <c:pt idx="0">
                  <c:v>Total Revenue</c:v>
                </c:pt>
              </c:strCache>
            </c:strRef>
          </c:tx>
          <c:spPr>
            <a:solidFill>
              <a:schemeClr val="accent3">
                <a:shade val="76000"/>
              </a:schemeClr>
            </a:solidFill>
            <a:ln>
              <a:noFill/>
            </a:ln>
            <a:effectLst/>
          </c:spPr>
          <c:invertIfNegative val="0"/>
          <c:cat>
            <c:strRef>
              <c:f>Analisa!$E$26:$E$32</c:f>
              <c:strCache>
                <c:ptCount val="6"/>
                <c:pt idx="0">
                  <c:v>Amarilla</c:v>
                </c:pt>
                <c:pt idx="1">
                  <c:v>Carretera</c:v>
                </c:pt>
                <c:pt idx="2">
                  <c:v>Montana</c:v>
                </c:pt>
                <c:pt idx="3">
                  <c:v>Paseo</c:v>
                </c:pt>
                <c:pt idx="4">
                  <c:v>Velo</c:v>
                </c:pt>
                <c:pt idx="5">
                  <c:v>VTT</c:v>
                </c:pt>
              </c:strCache>
            </c:strRef>
          </c:cat>
          <c:val>
            <c:numRef>
              <c:f>Analisa!$F$26:$F$32</c:f>
              <c:numCache>
                <c:formatCode>_-[$$-409]* #,##0_ ;_-[$$-409]* \-#,##0\ ;_-[$$-409]* "-"??_ ;_-@_ </c:formatCode>
                <c:ptCount val="6"/>
                <c:pt idx="0">
                  <c:v>39203881.266666666</c:v>
                </c:pt>
                <c:pt idx="1">
                  <c:v>2147383.6992000001</c:v>
                </c:pt>
                <c:pt idx="2">
                  <c:v>1650589.4999999998</c:v>
                </c:pt>
                <c:pt idx="3">
                  <c:v>4751516.9714285694</c:v>
                </c:pt>
                <c:pt idx="4">
                  <c:v>20581931.640000004</c:v>
                </c:pt>
                <c:pt idx="5">
                  <c:v>35419566</c:v>
                </c:pt>
              </c:numCache>
            </c:numRef>
          </c:val>
          <c:extLst>
            <c:ext xmlns:c16="http://schemas.microsoft.com/office/drawing/2014/chart" uri="{C3380CC4-5D6E-409C-BE32-E72D297353CC}">
              <c16:uniqueId val="{00000000-15DA-4B8E-9F70-946A51D6FE35}"/>
            </c:ext>
          </c:extLst>
        </c:ser>
        <c:ser>
          <c:idx val="1"/>
          <c:order val="1"/>
          <c:tx>
            <c:strRef>
              <c:f>Analisa!$G$25</c:f>
              <c:strCache>
                <c:ptCount val="1"/>
                <c:pt idx="0">
                  <c:v>Total Qty Sold</c:v>
                </c:pt>
              </c:strCache>
            </c:strRef>
          </c:tx>
          <c:spPr>
            <a:solidFill>
              <a:schemeClr val="accent3">
                <a:tint val="77000"/>
              </a:schemeClr>
            </a:solidFill>
            <a:ln>
              <a:noFill/>
            </a:ln>
            <a:effectLst/>
          </c:spPr>
          <c:invertIfNegative val="0"/>
          <c:cat>
            <c:strRef>
              <c:f>Analisa!$E$26:$E$32</c:f>
              <c:strCache>
                <c:ptCount val="6"/>
                <c:pt idx="0">
                  <c:v>Amarilla</c:v>
                </c:pt>
                <c:pt idx="1">
                  <c:v>Carretera</c:v>
                </c:pt>
                <c:pt idx="2">
                  <c:v>Montana</c:v>
                </c:pt>
                <c:pt idx="3">
                  <c:v>Paseo</c:v>
                </c:pt>
                <c:pt idx="4">
                  <c:v>Velo</c:v>
                </c:pt>
                <c:pt idx="5">
                  <c:v>VTT</c:v>
                </c:pt>
              </c:strCache>
            </c:strRef>
          </c:cat>
          <c:val>
            <c:numRef>
              <c:f>Analisa!$G$26:$G$32</c:f>
              <c:numCache>
                <c:formatCode>_-* #,##0_-;\-* #,##0_-;_-* "-"??_-;_-@_-</c:formatCode>
                <c:ptCount val="6"/>
                <c:pt idx="0">
                  <c:v>121624</c:v>
                </c:pt>
                <c:pt idx="1">
                  <c:v>115439</c:v>
                </c:pt>
                <c:pt idx="2">
                  <c:v>117915</c:v>
                </c:pt>
                <c:pt idx="3">
                  <c:v>255989</c:v>
                </c:pt>
                <c:pt idx="4">
                  <c:v>122952</c:v>
                </c:pt>
                <c:pt idx="5">
                  <c:v>127195</c:v>
                </c:pt>
              </c:numCache>
            </c:numRef>
          </c:val>
          <c:extLst>
            <c:ext xmlns:c16="http://schemas.microsoft.com/office/drawing/2014/chart" uri="{C3380CC4-5D6E-409C-BE32-E72D297353CC}">
              <c16:uniqueId val="{00000001-15DA-4B8E-9F70-946A51D6FE35}"/>
            </c:ext>
          </c:extLst>
        </c:ser>
        <c:dLbls>
          <c:showLegendKey val="0"/>
          <c:showVal val="0"/>
          <c:showCatName val="0"/>
          <c:showSerName val="0"/>
          <c:showPercent val="0"/>
          <c:showBubbleSize val="0"/>
        </c:dLbls>
        <c:gapWidth val="182"/>
        <c:axId val="296889695"/>
        <c:axId val="296892095"/>
      </c:barChart>
      <c:catAx>
        <c:axId val="29688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892095"/>
        <c:crosses val="autoZero"/>
        <c:auto val="1"/>
        <c:lblAlgn val="ctr"/>
        <c:lblOffset val="100"/>
        <c:noMultiLvlLbl val="0"/>
      </c:catAx>
      <c:valAx>
        <c:axId val="296892095"/>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88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Revenue Per Negara</cx:v>
        </cx:txData>
      </cx:tx>
      <cx:txPr>
        <a:bodyPr spcFirstLastPara="1" vertOverflow="ellipsis" horzOverflow="overflow" wrap="square" lIns="0" tIns="0" rIns="0" bIns="0" anchor="ctr" anchorCtr="1"/>
        <a:lstStyle/>
        <a:p>
          <a:pPr algn="ctr" rtl="0">
            <a:defRPr sz="1600" b="1"/>
          </a:pPr>
          <a:r>
            <a:rPr lang="en-US" sz="1600" b="1" i="0" u="none" strike="noStrike" baseline="0">
              <a:solidFill>
                <a:sysClr val="windowText" lastClr="000000">
                  <a:lumMod val="65000"/>
                  <a:lumOff val="35000"/>
                </a:sysClr>
              </a:solidFill>
              <a:latin typeface="Aptos Narrow" panose="02110004020202020204"/>
            </a:rPr>
            <a:t>Revenue Per Negara</a:t>
          </a:r>
        </a:p>
      </cx:txPr>
    </cx:title>
    <cx:plotArea>
      <cx:plotAreaRegion>
        <cx:series layoutId="regionMap" uniqueId="{97B92A34-B96D-4C2A-9064-FAE94F5DD7CC}">
          <cx:dataId val="0"/>
          <cx:layoutPr>
            <cx:geography cultureLanguage="en-US" cultureRegion="ID" attribution="Powered by Bing">
              <cx:geoCache provider="{E9337A44-BEBE-4D9F-B70C-5C5E7DAFC167}">
                <cx:binary>7HzZktxGku2v0Pg8oGJf2lpjNkAutZLgTukFVqoFCOxABJbA119PsqmpQuWtHHWPWb8MKZqkRCE9
wsOX48c9+Pfb+W+35f1N/2quytr+7Xb+9XXmXPu3X36xt9l9dWPfVOa2b2zz4N7cNtUvzcODub3/
5a6/mUyd/kIQZr/cZje9u59f/+ff4dvS++aqub1xpqnfD/e9/3Bvh9LZF54dffTqthlqd3g9hW/6
9fX1/Wxum9ev7mtnnP/k2/tfXz/5kdevfll/0TOhr0pYlxvu4F1C32hKuaaSv35VNnX6j88DjMgb
jrQ4/P4p7u1NBa+cXsL3Bdzc3fX31r76x7//+70ny/3vj41toh97jZrDyq6/fd/KL091+Z9/X30A
m1t98kjda02cerTW9ufauPu7Vx/djbu3P7XwryudalAt5ZJRib7/ok91r/UbhBUVVDP9/Rf7KfvH
CfyPl3X8IFavr85j9XR9LJ8//vuPZX/fVze1/6mUf/1AOH6DNNZKCvRD4fLJgWD0hiqkkFTqx3nh
n6J/nMf/YD3HT+LPF1dn8Ofna+1vtv9+7Uc39c3dzU8N/OvKFxBoJNVKIP5Du+SJ8gMt3gikMFKc
/Pn8R/j7of3T6zmu/J/vrXT/8+O16qP/+verftff1Lf3/3uqZ6BawhTS5KnBkzeMKyqFkj/cQeuf
Mn+o/PQ6jqv853srlf/8eK3y3Yd/v8qfhMNXzcOr/6rue3P7v2j//5cN/v8J/E/osrlxN9vvmOdR
Dn/56XcTBBi2evUl6PQjrJzf/fqaou+m9wN8HL7hH6/9sP+PTdlUTf3q3JY39d2fyODni/c31v36
Gkv0BmtAhkIgzAUBgDXdf3/A+RuOCWWMCoAB8Oz1q7rpXfbr64C/QUoijeANhjGV4Je2Gb4/wuQN
RRIQA+YSC87BZ39uMW5Knzb1n/r4x/+/qocqbkztLKwGomr748cOy4RMJpmSinFKCAacwWHD7e3N
B0Czh5/+D1I61peyMnEz++6MYl2fiR77DdJl/rFBXbutdImjoa6LbT/NLJrapYnruc6/LXkCQepP
HHpsNRBQnq1GYaUgC3OpxEH9j1cjq3R2TI95XLhWfktYg1lY8bn8RJsyuZ98aafNmFfXnM1BFnIu
0/eVd+RODAmdNjYpch4makCf+5ZWQzjP0zCHuS/rPmyZ6dLQz3nWRHVZT7cvL50AWHu2dK0ZJkIQ
yukhVj5eOi26QRTEm7hETqNNM07tp35sOhuZUgax8lmrws63+rw21fhh9rxJI5qKP3gxkrdoxuTz
2Kr5E5/pwkMQ3d+XWZPsg1kk7z3RxQNJRnPLWbZ89rZoPxZk/oCyMfjy8kYAVB7ZhzxYqpZUarDX
x/vAmesRy3oTCzLl5ypleSQ5x7uXpRy+ZWV2GjFCKCJcwj+HVTwyO0SRMp2bTVz1QbEZGZ6idu66
yz43WfiyKHCj56IUZQLsmxItD88fiRoLo1slYEOBGR7KkZvQJeTaBtiFveafXxZ2bF8YM6q4BJxI
1MFKHglTQ8Gp6pmJR+XYZdoMPuKsaeKZiurty6KOHJQmWDLBNCGaspWvEKZNtSx9Hud1ZnYTo9N2
8d20+SekcKwIEwLDaa025CuOzCxQHpdple/gJ/rtrAJ64oye7wWCmQQxiBKlxQGHPFYbwWJK5gXn
MQSoNOyGbtglKicn9oIPKnlqdRwCHoZiFjAmFfIQDB+djpuZMXVWgCksAm1qUmVnQe5saGYUyrQC
BXaEhNKrebvMjQ9p2czXL+tTHVkCwUQxxogUkq2WkPM6l2Is8njKyMPQ5v2ektHtsyydNmwxQzSO
vdm4Rp7yuOduAFgOtMwh1CsFaefp3nFRcZYQBQeJ0Jd5RiyqC/l5ceMNTlB34jyPCeMYS8kwx0zK
ldU0uByMdCaPK99+RZ2mUZH5HcfBPZpSEv11lUL6JBhhwimmB5U/OtUxV5m3rM1j15d424+Ob5ca
BWGn2mxDZ91dLYyNYVmJ5pRBHexyZVAaI4gsEsIlgRNdic4GVU+JLWM1/17Y8Zp5up1MGqocnQ9V
8Ckv64ikSTTXyUZLtK2Wj5nPb3pchbNvw6GQm2K4e1kdz0OQkJhpBdBCgq2vPVaMXUZ4s2SxLgPz
xTfDuOmTxO9ynvT7l0VhqHhX+xcSUoSUHCoFjtHKqBLqiGqGLD+kt2JT+znd1MIsu0ljE9ksk2dy
DvLf0JRMEa0q+y7vE7trWTP/ZRsQUgGDJcHowMP5KvtOmPUqGfM8zjJcnLUtddvCoXlbViiLElSz
HTeL+UBkn52Q/NzUQTJHELwQVK96HfErioOqncH65kz7beMN2xjRjFtdaf6uNjk6pfPnQUwoAUiD
ioPe1Vpgqpo6cSgxcZ9k+G5SpfjQ6EBdCc/zPKomyoOQEVrnUeG76jwoza5HRZafcPFjZw8YlShI
3+DjkB+e2n7rDfXMVXksW6wvqbN6KwDFhO1gCUSxoj4fkt59zGdpwomLeTtTn2zqolhOaIQeYuZT
L4TaFZIu4K5DROUHK30UAIYWezf6ysXGOEgfWdNKFzY5aYbtMGLSb/OgKodo0k16GQT9VvhRdWHX
T00bNazyNuqqYIxZUtbJtkmqwob1kCMWNqkg7ZmysxhDb6nRYeESddW7mvzW1Fm2SX2qVVjNtfsm
RzZ/qPJBDdHM+/qqm3HwQc64/1CVInHhNFgvQpW2/UM7+EGcOI7nZgi4GUFGgd/g/Gh1Gka7lFVZ
YeMmGElkS4CgFidJlPFFh74z9OPLrn/w7JXOCUNKS4KVACC30nmCIByLZrZxx7ribEGl3vmkPJW0
nscyAB4QwxTCSGo44Kcni4e28w5h2NWAH0QG4KPpXLctUGlOGBF57lYHjIMOWUtTQL6rUOZNqdIu
C2wMGP5slsVezH94PIYp1AuKiE1ek2/FiCKclGdY/eaCacvAfniBd4LhXSbq9xx1e10Nd1ZlYQFF
08saP6oLKYWGSpIeKsmnusi6MRMjbVwsqspshx4qG/DtJPR6MZuXRR05XApWRLk6JHC0xklwIDnk
Deviop3qbTnX9VY1/V+HlooqgqGOZZRSSCBPN6S8y5xtzRBXSSaui2bJw7Y+GR2eAy6QoiEuKMDk
UNasYLIDwKCd9EPMBqHDvErLCIE5Xyz5tFzmIk23y0KraJnEqZx0TIuHEl4xBeelD5X/47AkZMep
9HSI+1pW0cSRiypVnorDR8yCQ8yTUEYB1nrmIlWNe67nvo8LM/pId3mwCUAL4cx5fcIs8JEdcY4Y
8AVQCwAxuMqytLJqpMvcx3njg0jXSboNqEP7BSxzW+C2jxLi9BVh2RwFOe+ixpBuO6Ud/Vh2Tb4V
o5w/k8nRi5ft9YgOBKAwKL6pZMBirCzJl0Y4sFQHCJDPW4qXIMza0odFbccTcRYfkQWlChDRFDIf
oXgVaF3L0hL1HHyjydMvge+LPrQpq6eo6Kd91tQz4I2lhugwItyFfJp8FSVpzkmYjlOab8Rond15
VX81Q0B42OmmqrcvK+TIQQE0oPw7tyOUWimk8ilq574B15I8CXWh2nM+m+GE2vEh/K6SwBMxK3uQ
siUVkBRDjPtM7bin6TuWBf1O8CnbJAFx5+kkcdxyHbyTKElDlk7BPrdFEOU4nSO5ZPLEzskRMKAZ
lMQKfOLQq1mFydr5LPGYT3HbBO1VXtkupH0rh82UjNOtwIZ3YbbUNo+CLlBip1ndx8A5tSiyo3Mu
9Dyt7MarrE2jTGaCRFnqexJOenAycqJs9LYTg91lPCBTyOsSFxHwMG0sGoBlJ6I+PaJjDeBSMAX1
4iEVPo0iql7mNG30EJuO2m2R9flu9BRH9SRUKCvehJXI73MJFFdi7XiRuIup2LthImFein7r6zLd
LYO0m75VLqSeADlVluRTU5HxbqortembmkeZhZ0azh8yN7BYsTHdNSYnV3Uy1+dTPum9Mkptpsza
84BotJ1l7jej7qfdy7b73MEgaDIoYQhwQ0AFHBTyCM21SA5QpKMpRoENoszp/qsQfRMWiObvXxb1
3E00wqBTLRkUcIAxnorq5mFkYpFTHPSe7jNb3nfFiM/+CSESQSPl8Aeah0+FBLRzfVa7OQYmb9o0
QSYjYBDJibj0HP8BnyYBGShg4wiwxk+leAf5E5DDHGci/yZVsBOtv3BNvoQEsfGEUR47IgbQD6o+
rRhFK70lE+NF1SQzYKW+DLtl9LuqQMCxBl15wp+/x9OnMUZDR/DAqx6kUb2SpY3PE88LH/cpbyOd
KnPemYLsSFeSzVgH3YX2hb3BRhAXwfGJSzWpuQ65bawOq6nSLjJ5TzXQK2lF9k4W00MOjd7+hFKO
GBNG0MKElj2F19f10GQlGBik4pj6qY3QoLNI9Gl1QsqRsgsYByi6KcMH/mjNnHYVCWSFQR+Q4NAn
bYuxjHDB+jqcRO9M2EvUn+VpMw4hsxbfpEORprs5Se3HZEg93rxs3UfsDkg/hQ98FiTfNQvJ05T2
1LRLPC0G36hcyDAAMuZdLXu7AeR4ilk6uv/HAleGnqk0T2zVLTHQ4ejcL7rc94yYqCxFeuENtAWI
GeqzQFoOXQ7S7lxZ0p1AtTgRp46dNwXCCWgfiCDAdT31uCyVwubVvMQNH9yZxJ7uBjOcYkaPcJYa
sJZG4tAXOdT8T8WURlEiJr4AxaTofgTKecNSll4WRa/OgmxkWyIntO+bAl/kPGg/JT3OTxjdIY+v
fBBoNYA9wAPDfASiT9cQtL2qfTEssQc/DfVU+WuYIYKaOG+LM2gS+Ygkzm9hH7d9PwYnYMYxRTPM
BNcCQzpYIy4MnLrLMwQnvpTfaNc0O1EweiLOHOnfAIXwSMpKzz5vuppMAY4r4cvrBOUa7zCxbb7R
2Ll3CxNAoZRJOXThRC2Ox7QnwC+0ldgvTs06pMCvfUpdyVToESdjqMfebYCk180uqEl/q8yIhjNZ
dhhdLcFCRAjTDvlV3TVUR12bpd0J33weOxVQgZRCYYCgRqDr5h6X2VxjHtC4V0W3S0wb7HVmqzhj
KQ42amq93mjkexPSmTTvtW3RV180aAzbTiXFjg182Uuj5UNS9AHaITcFH4tgxF9eDiLrEyYKZgwE
JTBoxiHGo0O+eZTyjVHCL3lj4wQHHKAhXfaTtuZEinwuRUJ5rzS0S5TgYMxPpUyiKqhz/RDTPv8w
dpPqQ+dLXJ8Qs46IwIhBuQctIAa+Qpleial6V6mu76eYVJW8SqG4DNu50J8DU8vzQPjh4wnlHRDt
Y++kWAJ2gY4pIF7oaqiVwLbEjgJ2QXHSUXnrirJIwg7LNAiHahzTqMxl14YNoN0xgu8gLkxLyvPQ
AAa/s7SAVkBv0z4JxzEzX2U3WLxhea2nsMEWl+HCB1OGFWCYKpIuE+9wZUpI9p0wv1t4uwlrGrg8
FPVg/+h7nF7boZWX2RQEedhkHA2hWEaURqJOgDMzuLcmapueszC3xkGzkxR2AZTOx7ga2n7eZBPz
KuTAgprI8Yw3m4zT9toEqi/CPJ/b25dVqNYBDpI24zBapKCByw613VPTGAaMirq2Q6wNzkwIZety
pieF3rLuNsho8JkXi/9tYbk4V7XpQiSGstlATyJvoorl+gI1S3tXY+jEhcUyBNWmyg0tw75ogq9+
lNiGfpLoIuu9ba+wpMu5SXCGwsUx90eWqbbbS+n0GRwvnEw16SxGveg/ZaWCFkJaKhENS1+gMB9c
S6+HnPI5TFzlLqrB0TqkwiNgF31hwKh1kHbbgY7syzCkTR+mNg/2VcFTFba6rLutyMl0nS0dbaKs
8fZLu+R4iZoeGIsI6HVZRLYehjac1MDfQ7ev1VsucHbhuWNdSJJk2S6Tq5fQaL+4iDnZL5fBlJfk
gozMfSZFDTTLONhBRWnf5dmlElVyHaTL+L5p1CLDMkW/g4UNVYiyAfdhXSYIRV52WRlC0TWpqKBF
M+w5maBsbLu0Oa/J2HwyRdGZaJ5mVUSVbot5W6U1x+HM2n1VVz47g8ZTn4V9nfRfCINKIhyazPOw
Wui3ROB5OQTnXp1gD9eh5WA/MKcJrBxULTA9uApg1leGDC0ZYjQIt8U17bctdCD/IuIAKUBhQRMW
qggBLZfDKh6FybasOGnqGqAwU0VYw2bOdb90J9LtM8TxQ4yADcEgJNffR0YeiUkaVw1JMPi4tLY9
Q8It2yLo2shlhuwTK2Ncgksb3fidsv0SWl3YEzXTIdk+DWngi5D9oE0JPRWgIZ/uNOk6XKYjFL2L
bqvIoPZr0wD3mkPk3aRjMOyFaH5/OQbgozIZJAjg0CQAu5XMxo2SBqob49QNSofzSMVDBSoA6j7Q
+qF27figUwHOkctFvG0FrnbFsuhYBAGMxVTlF1xPNQsHOoxbj33vQjWlZgydI+Xly4s91IzP9APN
JohZUIbBIMVT/dh6REs+sDGexxGFKWvNvsKTjgogVKICp+1mbrWDGki20cuSD5b8TDIw8YeMDf0+
vKJ8hhR41jkRY1xqSCRzYJdN0Foasuok1XZkk8DpIWhowEguMAqHRPvIDq2jxTg3QAT0us5oZPU4
zpEyy8hCSevuN5MG1RzVvssenBlM99d3Ck52GLKiiEHQW+UEOnrbIJjIiW2GuvPUE/Oe1+P5RAXE
2JeVeiR8wHw9BrYd+g5ErbuXTZIm1jvsY02KLIJENIV1UpgT4eMZXQeODWKgRY6AijhwpU8V6rre
QSRNlziZ3XyuMsIuGQSbA8vlLmaSQS8B+WKbOALDAdxLGFcKXDQNid1WNcERDNmcgt3H1gTFIxjS
IdhAXbeyp7LnBjcFrEmN0NCQTfagAmAxutw0Z0XrHnKgq0bbRnTqg60f0+IGBlndeUULtst0Pp8o
A44EATBuDq0gOAmI0CsV1QxOfKI1LAfaKiGa6+FdWczTFsgy6PbRZt4sg0ebl4//+7eunOqAFAED
A72uwOifHozgZd7S1kOFAyM9e4OG+0L4eSPawu6nJUjOe2hEXrOAobDPS7v1wMNvWObUe6iX5B6G
8zB024vuiuXch4FJ3SUMBgW7fljk+VgId+u1mc5plhCIa6rckBGzixGxL36h2TYDcLnRpMUhpNjg
kjjo1o/LNG1NXVdAIPbg3khuK+WKbTfbcoNrT6+ZGeurlxVxxOOh6XTo1YAy+LN6perQUMChLHHa
82VLgOrYqLE0oW77apNVeo4K0qVnRUBPHcEatINraAa3d7DAXEHPaxVrOlfxtBiSJW5dN11jGIGE
MdQEIBapZJhnfbN/eadHPB6gJtC6CEETCLopT09cZsuyEJSjOE2DcYNs0mxhtGD66yFMA3EM3WAC
c2KCrWCJ1ISZhYwgpZISzFdxmE4hMI6SI3VC1DNe5qBBAY2uw5grRfT780fRul4oAHOb4TgpIZVG
Is06CvON3XSRzvP4lesMgkwyLdmHJp1xFXUll90uKBjqorLpg38ipoLGAClB941DC2TlU2OTBb4K
FIr7BWLqtIwAcDtyqvt2BDUcWnwAUoAB0xAvVgGj7CBDobogcc/xcl47TLozZIFqDGmTZ1+BIPXD
JknTLs5HOkDpVRgJwHqx5vegUF0aJUMHrQQY5rMboTL7ls6ltKEUE9YRHmSqTgSb55YHC9bQGTrU
qQwaRE8tLx81kFaeA4GBPDToXA9ungz0hDk89ydg1mHCDjMo6BlAuKdSoIxXixgaEksBwWSgWfa2
SSt9aYjLzllZ8PJECj0qENjXQ66GCZC1Q0HeSxdvFxKLRGUbZRIbTjnG2wSMPhqTMjnhwM/mBWAU
+jCC/afAlX0BAYDrbqAkrqkPU2nyjaLLhWHyKm+N2eGpUWdDRc1e4q6ColWobWUN2wMnU2yGoek+
AOVRb9KJ4wsgtX+bC5VvO2gMnNdiCXYzP3Eiz4EbrFcBjXcY9KZyjeotEZYOC6wXWyi2exWw3eTm
Ippbpv+Zs3gkij49fA0QZ5mBj481q9wGGIZlj8qFb8Tks11Q5ejE1o6ZNPi4wODm0CpYo2Fv08Fn
rCJxS0Vz7oIA6sF58LuXQ/bBMZ4m6e/+DScgYR5FiJVJJ61v5qkgYGG8E1GbdDKuRZHDf9V1VJGe
RTAJpr++LPR5RoTuB7gQouBM0NBcCa0RHnWlChq7hYpocuUDarn6NICDf8K0LkLoXC43iQnkid0e
8ycpCRX6MEMIs4lPz5AK4sHNchrPvDVnELv9Bjq9y1tWldBQ9mQ4Ie+YdhVEJfAn4LvVmgLkGSBf
DTUXNFHVR1KoZuN9M503FXQ5GUqHrZHcvX9ZuUdcAkwGKgsC9TQUmyvirFtKyA+0XGLjO7Qhomfb
GjorYSrUdKKoPmKiMJgIc8cwYgQC16RgYsZ5Mrxf4px2aF9n8hqmWdsTVeGR/cBor4LjAiHQHFqd
WU1npgKFl3gYyu4M0Fq2WQg0RJKmT/8JUZrABDVUE9AJ/D6S9yjba13hPmiDJQ6cIu+UxcMXaUh1
5fIi/eunBOPtcDlZEoAxcr2rYiqhgUVqFFeTfZtkyfittexrUxgav2wOR4gPDfgFjE/ClWe4frNy
Nt9Y3HIjUCxatOztpPv3NKtQ1CUJ2oGfZrtUdThsSzXuuOvrCzsVwfnLizhyhrAGSRg94Ba4H/TU
72rsBl9BBo8V0PU7MzYD9PVyuqdAof71sAmgDUHZQaWC8nqVwUybOiFgXjYeARNewuxuDmRdj05E
sGdDQ5AoDz0yKA41zPABHHu6o6ZrVDUeAIeXqr2lwdBGMw3IltcJubCozC6RS6cLIhcWDVNuz4zL
0dsqT8m7oKX4bPJtvasLmCh5WdPfqYpVQAceA0F5f+j9P0PHqs+Vt6hCsddDfpbKKbviUz6eGQvZ
GK5j7WHcylyUZfWVpHV9JX3L9+0M3G7d5vxr4GHW20EehdkPmOzuJl5sg7rvN64ugDI6kVKPmQUc
FiMC2jnQBVyVyaruCg/cPYqlU/0+aIfqwyhZD2V6cuoC0JGUc+g3Av8GwzPQcF+JIgtLRMlTHJfO
mYhDP+F67sv6rRO5jeDiEz7cwEKQEoi7e/lEjm0SUoA4dDkP880r3AClic3yccFwPcMlYWaW3y2f
+FmZ43H7sqQj1QoUmvDrcJ0YZsbRys1U4pYCTp/Ei2rfNsDu73FauT/EONcfS1qKsOxLG3LorfyO
54Z85rb0Z1SaE2nhSNaDwAYFLyL4EEhXO54zY5qlH0mckn4K84W9rSclNgMwJpslhwZVkuKPL2/9
e7xcmT10rCE9KBgVgbx3WNOj0N3KMSjmhNO4xaY/3JLIyis2wwWpEFqSZRFCULuojIDbaqqBq2mh
Mj2Xu2YqawMtGV/EdccfoGfYZxsCjZKt9kh/FToQfwTBYIJdJtOmgLdaYG4GWdQPeT7NE4w+2raI
ktFWRdgHkuZbJQO1hKrT5BseKv/W83naL94F4ppxm13IDqiKEMy8iwpVVZdJMcEEJ13yzgH7zFu7
MU3ClqgNpvESLhaN0IJarIebZCgrq43H6dKGcOcE2tNzhsU7mkA77BpLjzPobMDFhTBvAgVtKT7Y
OSp9MgdnDkxlz6WoL1FQ17dw1UuI0AK+egcAGobA4EJks19mbZqoc6r5SoMJkU2dLGqJhqwdv7aL
qUKhaX6X8L5pz92Qchdmc6/bsEpbaLM43eR7mSTpqRHwY0YNwzgYFgX8idBoFWkXaC7B5K6lMUy+
vJNLi6+skcvnpZ6HB+bRdOHg+uFGQh/vtxolwQyD6619i5emPHvZxo6gHSh/YIIL8jWGQfCVd02s
CAKSTDQepzo9h94g3CGUKt3/ZSkHFyZweRVKcEJW+auWliR5kNC47IzaKTTmW5alf/xFIQQIGgzD
NvBXQsB01bq2IG7KZUOdiB3L0DZrsmXTw12TE6n4WeQDKfCXH8DUm+QErpGskKgf8hZINyzjUScP
ElLf26KV+KwbgAR4eT/Pojv0p8DxD9eLAWYDWHzq/dMEoxPOFEHcyJyGQ9l+KJB30KEm6GKscw4X
f7N5o1hzanDpiGAAVhoKCoi8cLd0BU5LaLHiYqJB7PsMh4Vx9kz27RSVXQXgfqnuAtWoMOe4+Pzy
jn/U/k8iHgyZH+ZW4NIfOcwYrCJeB3OdS0BN8V5ZCUUpcDnZzjZLeT3YwCybnC4B9HxxP15Dey8/
45a329YsMNFbwU1RlqIJXLoK9DvmtL6tmlx+McvQvRtRUbBIJ7ZpPgGbYpawLXyd7HA6CbsD0NNs
u3qpEigRs85ue0qKSFo7NxedIKQLZdtUwwaiq3xXYOmGUA+i6aKgtDAv3hfZeNYvbdqGKVnmWHOd
ms1YlOa9CPT4vqzA/yLfjHUMBIN+26d1eZPDzTuI21bbFO67mSEuAlF8zbPvFxmqaboX/TIsoXCW
3GMJ/Cb3E7ATbtKXWcOYvYYgmuO9xZ3/6viU0kjD/EK6s5bzNAQAMN/NA6d3VZ+ihwbu7oorm1vS
hodZTb11hYELyxkUc+eem4Jv4KqovS+q8jyAwATRP03g4g11PF/OgqKYrnyu2UfHlwA2aUpx1k0L
EIeh8HLZDrpIt7KCuYPQZtxnm97R4W7M4HZNZKYx3aYjoeMOFbq2W+hImTMclCTdLM0A5InqoBUv
6zHZJQ2pdygNfh9oWXytGIxlwNnAlanvu8ovgNNjcdH7/CtTnc2iIMl4Hg1jZr85ZrtuqwFuxWpY
8h3TbXre6aL4rewHisKxHejbjMMdlTBzZZeEM0ycpyc89lklDg0hmHsSDIotYFfXYY4kWPb/j70z
2Y5bubr0q9TyHC60AWCt/68BgMxkI4pMqrninWBJuhJ6RKBvnr4+8LpsZZLFLM1rYlsWxQAQ3Tn7
7L1PoRX50bK+wULogzWt3NCf52y/ps6FwOjVwSgQUQRF1qU/w52/BAdmIkbmNsuPLPJ+Z+lzH6aL
/83n4j8sVXpha7489tiYACpUvFi+QBynhxEmArWoXSs7sr6yyMAYJMqzpjoshVlcCKCfE6fTQwAd
KmpIbgybs/xcqqlrjV2LwSuOkE0yDj4/+Yp0cQkbTVNXnT9lexGPznUhIQuk+WpeWXgErGth3Lqd
yC6kzy8/MwWOzW8F9RT50TkwP2jN6g0gO0dLjFMAChEHph1bUT5PdqB3fXUptd0ukNO3hwKmI9YE
8EVNfV5LzY2JdNPt5FGOoGOWq62HvED9XkhEmevoLbd6IfSd3g9FpGnxp6wql8dK9PmPtw/jF5GB
CeBiA00wF4Qp/llkoHta6nl1bh7dJJa33lKOt8KslguT/coom+MGEdAmKafQcrquknRsG9Gl9kMG
Vkw454gI7ldxYWO+Ogp3NSiwRxhyrjuGFLkS0y72Q1vBSIBBlAbJHHsXduTLe1MAmBLlQOx6nr3T
d3HSeVz1trAf1g7tSEpZdKmX/FDr1GKnUbpgxqD3Khb+byrVoZWyMAWwFeVQZONnF3a9pFk1ZR2v
Z/ptKCDUfk3mxt77k7/cFGKa0PtStnLXVbsQ2L2yV8HrNxI8kLVJELmdG7+cQp25OF7VVM5DXC2f
l6IXH91B5NFoOemNUaSHXjbLNUdKGglb+u9nI7/2RXnotfRC9Pdyn/Ig4E5ELeidXhQkhRKi9AfH
eejicbh3VoCAQI2teZVXSHpCZTvJp7c3yBZ/nW5UEFcXhiJnL+5w56Ezl3yuqsxyHhAmrKE3ZNW7
zJ2T62opp3vZere5KpE152nCYvvteuF21aDEM/Bf2Y7js91ZkotWxuplR2q+XjDkMn8n9bQKk6Lr
LpyALzcPQ3Gf+QBPm6XXtux/meI0g1BsZm1+TKx4oR49isOc6b/LTt+ull9HOYt2+2lAGmd2+XHI
/ewKiV4W1KvhXtUl7IZU1ReWy8sMjD0DaoIqe6OywgI9fauxSt25ysgW0MWoB73O1NWYLN39qOp4
CNalSshnuz9Su7PzgLltjtCvyt1s5pdQ05ff9/RJzrYQCI2WeYXmPNQOISWletTMk51fv71an2/N
0+WKE5FAv4kLAIH3OR1oRpQxDbjYPLR6pUEbzMviiyXy6qvDHfroKHjHYa97ZRL2qre+EDsaXRT3
RYsow1zSPlRpPCVh4mp1uR+mrqoDAen4C8EjlMesXEQfNNCQVZBnXXFFquIMKF6Fj+ykz7QvXd6a
Gvq7YrgqDWPqwgKK8ve5Jb59+01fmVoyJsgBaEgZGrLt6dQ2cibsbj3xsMzwIWSnadd+1/rvOQmG
PaRvBGLLnAa2OX5PZP9pUd0adoap/y69mPITRwM3G3iRjtXB2RLrTDmNk2zEAzTH9ljX/g8Ow+nK
TSvvdjLnKnj7vbd1cj7BCA+oP1E1hhRnnb629PN8ScdJPDSVQlSju927QuvHAB5itXt7KOPlVYef
ANR47FEo22MpcDqWs3HsOe3dB7vRnG+IGcBwlvRoZKZ/b8qSE0/rtS/WonUfx3KZ76w5v+1zX/sL
4R3Zk1klzi4xY6+IdLOKH/zYTyK9tIosrI1xucBVee3DcGxt9AqH4/o8nnRLPVODt4iHyU1W+KyJ
uevgmyK27Mz92x9my0/P5oAjZQMfngli55usEGoSmbLch2KS6yHxfeOgAbjfNr2R7swG56syH6cL
B/Qrk4G2hWANS0YUR+fFkLq0+jV30+TopE12BeuIkZNK7EpfG6IlrSmT6Xm1g95QX4irXtZhsMch
5ICSjV0PnLWz8K0TccE5KtLj1KVHU6+cXTU2zQ0ZvoqyxrSDeZ3WoFhi/2iN+ZOF88aFpfjy3t+e
wDE94h6wWft81ds9V5Z00uNYbhYAeCqEqs2GwFghfQ7Qvi987FfHIzWBhMTxQrHrdOUXeuUmS+ml
xxw2yMHyuuoqaSo7HFsP76gVjsbvrqiNYYVOTRDTcN2fjZfC/y7BYbKj7uZ4YFQaLjX5tZr9Olgg
3gZlmncXDpKXTBnuYmBuJOobHQlx5+k7DjDUO20wsqMZz/MHzEpkFzRpVdp3yaKlQxjXpfqIHBWK
dmH2LpfCKEszSJt4qYI6SXIKweY4TYFlZ/OxX4X1o0qnRI/E0lX3udXWlzglr9xuPDLhHxxQTibK
ZKeP7BkLZU5L5cd0cbWoztJknxSV+WUtU+2g11oSqd4zrpTR8rRerK4Lq3ERU1jaByAUb4cfnXUl
vMK7yqDy7JYBbxojVsPR7erspreWZYci/kFPusJHjmF1N27ndVcCAu8NxDMD0wknDWpwj99fb2RG
sLs3bhi1v7O50OdpdL1Rz4/u4tgfmkGt4bgsbuimmn8zTOklQPjlCQZzXQjXwosBtPa8slNOzlwT
X+fHil21Q47ZR1KJ9DCZhADOjC8MKs9L8qdtEZ8emxtd3kWJyYio5842sUu0NaBVyI8tisFbrzW+
4EQhdq6XXxKdv7J9yZGgrMOW39ycz0YCgapHE2j16MWLD/xW/Wk2xjev7K8zw/zy9tZ9GdhtNRty
WmxwbdgEZ2lZ2o2DY5RsXcdQao9bn9ipahmjt0d55S7m3N2cJ0k6uQXM88i5jrs41W12q5OjuIB4
3/9Ro3TRg6lgQQZwJ5xrnXs3oooMljlMWp8E8ZgqOF6WhVXcZOs/hhmx2bpOMnTjtXN23pSv+370
V4LheirmC2fMK/OACoNbGd34Zqp5tl/nInbWWAPoHdsOyUdmD/vVTLXA9Id5v6CivDDea3OBXAjN
B+VKCwL36fmQ4vPTNl5RAM0Jdc2tlQc4XeX7t+filVFghiPe3ihAxBvbW/+SKhUx09S0TnXEjsim
FMaFuxBNX7gSXvl23lby3bxKwDKcsytBVIthy8Gujr6edzeZJtmiwi92Ul+bndd6F834XjkTtsG4
CxCus37OPl41twtKjqQ+Tgb1FFiR2806J4E2zvrBgx1waFM5HavZ9q9siVNaXvrOV2WudURu7CB2
AqbtlnLew6w03rWD17y319g/vP31XzlFPCKgrZYFSomq7/TrT4NXJYlY6mNeDsWtp6/+7dI2ddT3
1aXl+8pEM8vAYpScgOjOCRm9Z1f52jNU1eZu1NYaxVihkqu3X+iF0pWoDgkkPALO/mdk+fSN8jTe
5G6FPOq6siB/W85NzPL6sjbj825eo7KS3c3oCGfHhSb3Ctb1Ha6gJLOO0+zV2rt7V1M/WiWzPXSn
etfGTMO4Ftm1GMsnM3d63BXV+j1BABfa2ppeCL5f+1IwDahx4vpG2nkWITpDgp8hJLHjunZ1YBfL
GnVUIC5s72cC2NkNsrnJkJNsKhv4W6dfKkGcBzfPV8e6twuWYz5mB1UpDNY0qJ1lNFgq+5YWqHij
xuytz+uSKDeYbDv+SoXBOI6zOX+KzUR9qFchvsX10nV73wX1kI4Zf0fsZtYgawMCuDbvDRUUXnwp
q3rtU23Y7wa4PtsUnr7D6jdWk8lCHS1bbk4BfZwGa1f5T2+vqteGob63mRkjXyS6PB3G6GsrLWM/
IyJvVWAPJclbll5KDbbfcj4hmy4MtAFgBOHT6ShWuVTMVp0fhVRorqSar3PHGkMr97uDv04/l9rd
D3HffrLmurxA1nipVdl4aM/gDoZf+PyeXfNG0eg5Srj62Fqji3TTmD9bKa5VCHvEIbcMihbK0vPQ
0WV6N2H1uVNi9A5oRfNQpK2zq21LXnCBfeWi5mzCFsxGqgRrxz+784akT9LUAklyrTn52nbshcCC
X/W0iFGrAq0xKavqi5dgA2dnt3nTWle2hZAtYBPp8S7jp76VrkEsO2c5OpC+mX9O86YbzetYpxiH
Hf8lgP459jqdSFjhpLMUoaErYlxyOpF5XM0lok7i+M5uH60mFZ/KZEN/EvB2XJMwcJSRZw5+HLrI
l69hb6oD9s+ZFk4ZEp2wceKh2Df1YH+TsW7c9bzc3qxnFl8xayMcGjHk6PBiTWphB2s8DXIxmH5o
L2bxMGo2MhpXad2TkVX8HRI9bwoKOca7wp7ze2/JFi9SVjOpnYEcuYh6P1/unCFNnKhOxYwIJ/Fg
9nfEfvDLlSb2VrOYCCy8LkvCobVKFa16405BCqHoWkuGVL/hJOwOJLdmFZQ4QB2F0droZ9u1/ctD
qqt4Ovy7qAGGfe6+x9MHQcoEj2J1VvFd4pHSBLGttR+H3hyK0NTT6aveunYRQsa0sE/rivp7HI/y
qS9XMe0Iiuur3sOLJCy62DERziZWyYE8xrB95lnTb7KpEAMAmsS8y+DwxhE3dqGGNFXtHPvCaUzA
uWT5q0Ao1ISL31HlzDEREjjcpXBjhq7zfi62onD69oHivzhRtq22UdAA2wQAxNnCtjTbyXLprEfR
FLB8OA/wX2yk0svAyLwS4e/qinAZVr8+aH456Z9yRy/3o1njhweZwyhuKXPNKuhka/0w5zn+6Ix9
PFBGyJOwXaVgdyy9PoCOluafalzjPkTwNt0id9frsGQKHrOhXZ0dqkfzKfP6tAqWtUWgbVstjoCL
Md+ac7/OFKjbhqFL0woWuHVfMR5ZP0u9ZOM0Y6OsKC718sHAX4r6Sb8U5W6IszIOJbbtalfMqvpm
419qRtL0ejOa2PEO1O5lQjtRemRn7qispzmru+seEkUX4G1ZLQcnH5cxaG2b5HIue7MNYUwle7db
oFpJa/SdvTeo0Qg0pAw9evEFYxw3rfVdLZcqys3cL0OrwQKhSZz0r1glMoPTmKRlWJWGSG+Q4WlE
9bmV/tTXPvkDs8z8g5EOM+BTK9orTYHlhralLXpATcLfTdUKhQzK7oIOzarW2wKtcr3j9rOf8ImN
OSyHJPkaNwna9wlpUtBOiKGCRZscLdS0Jr5Ludnl+6QvzOkmjx19PHgL1LD92kr54e01toWYJ6cQ
Na6NFMLpsRFw9PMwohK25i59R2RdTqGjlHtjm+0x7jK5t7E92Mfr8l2XyrhQWntlabvIvijFgphv
bsynpx8uzE2bi6k9inQd99LRVWRI2H5vv91ro6AThzbAxUxycvZ2bkv5FkMcQOJ4tG5YQBTr1HqJ
dfZyFNoRbGRNKD0ACecxUrdW7A69Go9D6SxhZpnfS2mp6O1XeRGEb5ZK5PGgRh7s0HN1QNxjApOY
w3CUeAtFJAPoGAGD90XTVvu3h3qRB4G+6VCUmB3AXYgXp3MzGZ2qiMvmY419bsh2XHcoD71bdyld
xDIQw98e7yXaeTbgWR6UWxJOzzDPx9WejZ2Phi70l6QPrcLE7oGL6GBA5/zsONyIKs3bANxUXkj+
Xvm+Dq4XJDpU5n1cfk5f2naTvGs9fz76Vv1T+k5xVy+rwQWsexcW5cs6Cq9rkjQTi7JeSNdPhxJt
XjROq83H2TTkQavEeNui1Nu19rTcmr7nhU0y5Y+1jNurhIcO4W4NkdY4l57klYW7qbuxe90UDLDu
Th8k9Q1tyXA1PY7xSkadF8bVxqy5sHJfG2Xj2umQ7rYXP/uy9ZgvozPW81FfteSm0MwvlG7dC+nQ
K9PHx4TXR00IjOA8+MZ1KvNWSp1HX8zlQayyKoO+62MaeOje49vr9bWx2BXkjj7kHWofp58N37fB
xfVtOW7awiDTTOu+StLvKYn4BdLKS/gV2ERQCKJ3A5IrCBCnQ4kirrQ0sY3jBF2VFEl3a31vE8HU
wej7QxZlU67wIZ0rAsdqc8f7pGuG9i7r5l6GOV/MDFbXkQ8N188ULENMSwai0nzz44TH38eVtYPv
Jr6tcezclxlXWNjO0895lcV3zu5hua0mbb1G2soF586rnd2t8VRfwpG2M+X0HgLa4VXhBD1bV27f
/BeEx57laCWLWI5DUrZ7LRVJNAHABbFyP2BZLu/0VokLMMBr80iV7W8iDkjf2fLXxmHUlkJbjv4y
LpE7olilmit2sTdekh6+vGbBdkFg0biTNMEnOX09KkbOTCC5HLsSljn2UTrxRoJzpbbyPzESfyp1
WQfETNVvk+e2yjSSZAeHts3V+ew0p2qwOulQrkeHGB2TCmoqrZgaIn2bgeff9WjerimY/CzZjboB
0er0TRtRtqPrLvrRR0yCIKr5ZFVWfz1PCJ7f3oavnKMwtjZFDZEEqZR1drsPFTJOVZbOcaUo/Sn2
KY/mvscCbhoERMGIJeu11KjrBrUocQXxV382o0QVsEqazv389uO8POaA9cnLuaMpSfMNTl/cbpKR
Q8Edj4WsC8SrrR/6k/nbtW8cqTfZLaDMBjK4ZwdCbfpZ05iNc2zttNhPY8s7m5AajN7DFHzsjQvJ
9Stv5ZHoO1twg//ceeHVM5OyGbLWPlIhWq6kp38uS2zQ3v50LwOODV2CY4QanxLCcx70y+YfVNfq
Mu/EsW6d+qZAenE1JFZ6cGkMdHAxA7n/3fGICcFb4WBvE3Vulhx3Tbku9iKOIP9GWBkeVFt9ysMx
Kf2rvlku0eRe7n6kJpBEQKkx4ua/T5fGnCVY5o6pe3QHbLDygrLf5PXadWOY3zALnKNu8LNDWsof
b7/nS30XZw7TB4sM61Ab7ufpwCLtca5o+bA0VJp+2nbjHhOtbHfOoH3iC3ePirpjlHWeeZcuMQii
RbILOcreocNf3hupU4Z+bn3rCLhwikvro4cv7T7uXTtAjVpfOJBfwks8L8RUbBQ4sCD8nh2TXUFH
qHmw3GNTavVOoE0J3aHLn2KJ75c+UVzw4ymL6HXlv3eWwovcLsl2Rq80NGetGRUTTIe3v6G3VZNO
byZUxxwSmHGwCexzRhgUlMnJbTt91AC+jn7TaCR680Cd2FD99FXOsX10G7LTcAWT9/Z5grdMmGWG
ITF0a6ciIFiX96W5CrQ4aeZ9o53QYN54NLy5qvPEP6R5DqXHi9tsCWaVJRPAStes0eL4/XFpHDpD
iZo8LtCdvLXp+eVUn/FwXm+FqNsKt7XUhxDfUPzd6lXrzk3z4ir3/bF6cvFwaTaDhaYISleUOzAB
+Yc/IN8e27R4BPqt/nKTzO6vdG2qPzWt7ee7WmXmY7y67p40ofqqNzJtMWyI5yoSvMwPqHP6GuAF
sz6ZVkHrpa5frGeDmvZmVkMb7yajMa6pbOd/ZcrIdS4bJKyhV9ltgzGZULfd0OY/G2I17KPNZP2j
kaa4z5uhKiK5Ftb7ysRO7uC6tCzBcHkek2DATG0O21il5aGc6jEs01KExdSA48EKmfudWSrnnZbE
KTwUZU8DXCxRGMHb6+EF/krSSijLaoAXAj5jnW4p7BKHxi377DE1nXanaZ5zZ1Vu/6WzNbw8rLG/
aV3N2smGUskqjfkCAvvq8M+wENUR6mFntzm2Ny6uGnr2KBbzUwojlSVViNCdMrFdN8ZVCmk7tKek
ivyuv9QV4UWUhocmwQtkXIjbeN2evbzIaDEyUGt+pC7Q3s3SpbFOKnBdBXrZO3Ge3CEK1i7swBev
7BC3cquy/Shkk5qdfnGtZG+yp8zHqk2Tj8LjE2e0jdolbanvHVnEe0U3qaAulPwLwWZz4bJ4DiNO
DgDGJ32xqM9tGvnz9L5vTWPiCexHPP4h3cyD52i73HSm+9lbjPdGngIoxhhlWYGwkwEuw+g8WZ3t
dcgHmxGfctpp345JtUz7sa7t960/4ehTV6s+RYqwBRNBrOpBrvy43k950sEXzNI5wExtSHbOLOw8
sqXtXxdE+wSJK6bmkWHUCso8sGsd5i1UZciUDd7ridu33YUZeHE/8+k5BPkPejyR1JwFyoAo7dQS
dDzitedASvHhw0LYx01GRxsCQnYhY3xxX25wzTNoQ3kOn7XteX6JBxINi2daGVmPnWjJw6E1bq7t
U/+x0eXHotXNp0ZOzhPd7LrfhaW2kTGU2+qcXJjn9Y3STVrEGIv16GByFZmd7oRlPP18+wh5Gbgy
Cuwq/Ff5lmC7Z9+z8qt5MlVjPWY0s7zR/X76rFkTutEEL8FyLb1Qlo71zmBu/+Sa++L1dnaNAfGl
uOtFArQ9B7R20ksiE+p7p9+5VPaQZ8lgPY6raXyp7THb+4oyUtpryee33/lFHHk21FkIRKBV2Xbe
W4+VR9PHWWlVSLxyidT18qggdyUuBrTCGhVKwukLZa6hY7QziMd0sYx9oWfVNbxY62GpV6oVdd8c
EtNCOqvi8V7Wqt+//ZIvgSz4L6CplK9hBL8keGX2xH0vYvtR2bO3y73qkKV5Gdh9cwtf72ms9ffd
Ol5Lu70f3Uv9e15bVjiHUaVH1Syoyp5943FyNb2vU+dxXef1bigM64hfano3Fv0a4UEw3Ralqt8X
ll792Zblp1pmm0Vpm/92GAepaiO4wWyAhkIp/3QaOn9wVxdJyKPeEtUHhjtNfYAjR3/f8nd078FT
MGjqWVmh19nuzykZrnrOWISFU7eEa68yI2pWP/92YX62L/DrUW5vuBuyGO4SE5rSOemrKxI4ptCK
juawJIdZd955yWJduba0JL1JquUGk9buwSmgXjR5pe0srai/domVXdoO51sPWQliJDJy8CrCy3Ny
EYK2LBWAqsdamU0adYumip2ZElL7RVPUYU0wz9mPD8b6zldaiqS7atolTGy//+Lxb+Noxnl7gfk0
GFa0Wl65lVgmO9u1K548gW53guCAdD0N6aBRv4vdcnIDTNK1q7a0ne8NXON34PNTizQw6548btEh
6K1JTQF21OM3e1jtP3xdZe8ayRkVWFiQ+KGs0UuFVbvBSXlSzJ89a+lhLubVLT3fnIiKVW0GhG3K
jFoSC+0ghVpnMMyyzgE9KCgGBgqBizZk4nxu+SLECZttIWsPFPd00elJXxuTaooPiV205vW8QtkI
+jTB8C8bvc4MOO6LH2Nhlh/py9IBZq1F/8HsB+uKwLv8lhm5De8yo5FNUOV+koa6oHFIYNDe5OeF
dbjlXSfrEPYaV8yz4hm6y3lOgROU7KqcZx1mkFE4D2UfjmNjHCpLHw62mcrr1JDVwczb4sOy+RhS
3h8jYyqKEEjwkrXGi7yLZhkUF6AubMRzrr+zEAsf1QxGj2Z+0OjWgB32FRWAnSH+pNUABtViv5l6
SPG1MvL3zsqXk+OVPV/SJ57f+jwEdGt6ZeKSAqX8fAIJkDTNp5DyYaIwHs6SVoYj0fZN1dGcU3at
+FB48xyYhXEBO35BciGgBQV8Fh1xI3N6ni6dfuid2BWV+2E1H7LyrjPuJTU/zxoiO9YiHSTVxnE1
zx9F79Mr68tS2FBwVZg4d5V73bTezq6NwDf/yOv8oFft7nm5/KvZ98PfC+PvltXfpcI3Ikn7sz/+
r7vsO1Gi/Nn/1/bP/v1jz32v//One/Wj/tC3P370d1/V+U+e/EN+/7/G33p6n/zhRXfx/9Nc+6x/
+OOPjiP7//KX/2/NxeEN/rJzXnQXf5d9o8X813/865dt7bqf/8XfbcU1959gxoRqsOcAjejCwor6
u7G4Zhj/pAESPkb8PIRr6hv/7izu/ZPqAAp3FxvNDULb2glhZbN1Frf/CQFdx70RS0pY76Sxv9NY
3LJP0yUCZhbVdsoTM29OgM9//0sci7bTHox+3ejQroQvJnzUORiZa2HcZHMP5UIfZGCSzNIyxIUl
FTQ51AwCRkXtO216sfdwfd1XIo6rfTystCXo68SivLzGnR4Vq8KpgHNMf1cnqVsEQroDiWklimCp
O7ja/pCsFJWtrD2MscwQ/atMxEGpFdKPRm9sBf4qnvZjjmPXD9WQVLfk+hBfAIynG30aZj2A0N0X
/B8GEnW3G2FJ4Erq305wKP9AIqH9UfVNalzZKsk/enFZ/RC1dK89rXaHoNLo+Dqp/Gq2ynnZ+bXt
haLvSeoXFecfWl3VH2GzwFuDqDE94bRj3oyFoqefyAdVBjJ2xz+BJ4YktGf6bxziTNj6Lkadhwyx
k/7PuLPGT7OrOc6tbCYbBVUL/UeugoQ4k2ZH0cRZEjpe6533AfkvrWnTeo7NSKus9nGhpdLXuvPV
deeLXL9xsFz7WsymtoZVUWrvaqyXhiAV7O2Zhr71IetKT4ZLZlCrttzEdtEIWuNtwiHQRP1gDk+5
mRBoNaAcoWak3hr1o6se1klRs5HVCiyxukN+yJWLxbui0YCVOxNoS+/dQufonxrDUk2Yjx59Bzov
y0zauQPuBk22ClzulWPeOUVivG/8zLVCZ/HpomsvZXsvLMTw0ZRb/a1VGMUX16zbMnLK3pU3Iy/3
obexvUQ0ZlUki4tKqsBIS8NDd626ORqnbr4v+RWY6Dud/UPM/ldMbnMDw868r0PQuonboC7F/aT8
Kotio+0+zp6//oXzw3yMB88eDpV0/Oo2S1SvDuZUJTvhJU1oIR0xqD1kpfUYO1n9o+4W+VcK0yS+
HuGBHgjIU6pRYsnvNSHxumsXkz61XW7P5lVZlNYV2og8Zf3F4s5a1VBfL0przd1QJgLGyeQsf/jZ
iEjOU9lSh7pR1X/A+DJlaHKv9XszNZNPXZ+27T6htvex6mcPWqeDki3E0Wp5wgNmWEM9KZQW0MhJ
vbew9qH/QyWZb7025L1TxaoIkrqpup2Trt6fqDl0P2SdF9OucBwx3mEyARZQ479v0tnYWLpgpJO3
F5HGluneXaf6pp6mYdx7Ob945zb+WoapEvkcUr3B0D8zxxSWWr7GiOAHNyujpiBqDVDHxB9nAvef
hp6b1p50bmkCTAG1L33vI16Z5q3i2XS9awQ98hy5h0/if5FmUdlButQD6KExGazDpnuU7WLctbXv
PtGscJyD2vdjekLS4AS+R6zmn23S6F0EkWXFQd2stIeu0dH+xDS1Dns7cbpQ1XXTBVKThoj61ViT
0MB18itYCMbZMEEnfh2+a+HqlOLOa7yZbngxNYYrVRQgFktaQu9B1kjBeVqrqLWhM+61aZUf/QUo
aLfYnepuLBr5/BRdG9/nZBx2WOFDR4dHfy71R+Lj9KuHO3EPWW51OhmkUJPdCE6/WyJRLrLuceyL
Idv30sO+ok9N+32zcE4fPUGTiNBvF28JXc4VbzfaXbzvV1vmQeG2jQ6dqczrsPG69ktVJe2N6Cb4
PI2sp/tlaPT3Gbz3doeW36mD1feyb/Gg+qdx9gk044HpZ9bkFBViRr4yiEn/7o2L5u6mefGbx8w0
izbaOvpQThn1L1VecriO8eDLDw0ky6xnoxUqvydxspb7SuvLZV9OTZlFienimAIxy1j3XblWXjj3
pX/fxpqbO6ElE9Xt6oQWHUdLk4nEqLLLMEHs3LwMy45a/LvViZcimLtW3amuFvSnYJP92Um+VYRR
kSNvyCPVZwXc34RJ46hxb2lWx5eRjTekIRinkWwsMCp6pqNVWlR1brwERje7+rWbTIO9l3iHRR3E
ouJa+YV8av1UP8blkum3dTbXRpR2GTxFL/bMj0s+iuoq59y6WzAyXR/q1Zvagy/H4pDMSY0ljqq5
8/SqaJM9Ccz8KOZ5pkOxPpqw5VP6j3u3BlH2fO/2faxf6+6c+WM4dLVCsb7Sny8t8TWP8L7oHjQm
sgzFyJG2qDyPozTrhuGgGQS1/z9u65ctCtskAP/z18jvXxHa+6/Vj//+x779Wn//8WvUtv3830Gb
/xx94c215T8wNn6J2Zx/Uh+D7EipzIF4RGr875jNMf4J8Aq1F6Ue8nxAjv/EbAZBG+zijRtF2RkO
we/EbKdJJEDvRtnQSSCJIvjTeadCeDkxFYZaD0TazMUVtgrrZ7tw/BsKLch+i4EWLb98mn/F9v+j
HqoHeIx999//eDEiNsnUyxHQEi4SmJ4B+mjGVU+fPgSHhDShlTquhBY4wfqRYMJq75jZenx7yDM/
St6LPoJodghxCU3pXX+Gz8jGwTZOJ9ufxVpBcqZzeBx0MyRHDPBWOF5w+HfQNeJ8ByMk+TLYUrOD
JbF/zlZbfpsUJvlhYlnzHz54gbd/+/HOomaeDloN/p4b1LwVTM9gLEsONAtPrJbzZlm5QetOLBHa
KXHvGBKbqrWcvAhNP67ibw98lgbzXaAVs4bIGTYmH2DCaR6YDcLF6F6TAYQlTYYSj6ADjaJWOj3J
dNCvM6kPXYCtc3s/JKo1bpts8PFutzvNCLkzt7Cbann5iIVXf0mKcdZ29/npqFdDbwLC2oCjDVT4
JZuwZxzJJiFloGI5m3BLDfHQ2t0cyLbI6XrYVJl7pbWaV0eOaBdxMN1U/pR4/evYeGndn4PTZ8dq
qAvtjuM3QZ6Anl8FFz4i+5gH+Q+6Aez5zFKEcOnSrQfh4RkSU3mZ8GeHj5E7sXP9v5k7j2W5kTRL
v8o8wKAMWmyBQMirJckN7AoSWjvcHXj6/iLLbGwyrXtmejebsixLMi8ZAbj/4pzvlHk2pfxtKvL6
GvMYmNN331RbiiRteity5X6ObEGn2G0C5oNh14DEyr2fvijckhWInB8NTaFbrU1NURWCtTmNMvd+
OKXB4GwoC2vdzdKzPpYpYhJVKdIgo3qFkTLmUVPsAHCJ7UGtUaMfYcxbKJ163z0OdrZk1AnL1NUP
W2V32K6i3nEeq6jd7NSZhENyEtVfZROnWPQRw6R80nLPNmKryBhVpT7kiBMqOqjanXeCwy33Yin8
QDwHkzeAyc10+BkYi9nspnI05hOeELGHBNt2ByGHKw5MGNRBSD3AwHkVzxzcz346TUgi7PtVdtl6
2uiBs9jshTGD5PQ0Rgr4lRNdvNIfOem8LUbCiJfBLyy3vFlLb8MgvNV1yoHDf3EbVlPE0pTugJqq
tR+nec13DcL2lhifubx1t4BlXgd6yoxtE5h/bGgoYolR+7lKIFnW3L2Ty0cp+i0bD2Ok8Tn2m02b
2Mqy0ofVMM3P3PeQ1EckFBIT4rULcZTDtMQ0DeN5AOLpUl91RfMiZ4EVdYaDh4+yqNb7xbxGsVn9
SHxQ4M7hLsqj8LtZSaWNvYnxZWuhDSXrags+zXWaG6hxFVjM3EVv57sQ3I9bZnoXQwrYD43BYjY2
caBmvLUhdRd77nrPOjy7DfPQ3fvrsOaAKKXjpobXhTu6yC3ZFiVkqtd8ObnIFHkG7cWENq6J+Mqq
pXjc8PV+l71SRryWfjzhugKL2VrWI7tSMZ2zqmbIbVVepF+IJerzeHL6Itq3RWgledSND16uSSim
Nu7eDU4Wecycwn8evKHXJ8+QIYj8NlePYc0wLpY6Z3VtTVGJZ2aS/Yk6bDgYtbDOThN+tK2B9843
+vqD/DTD/hr8bNrPZl19rxUOtRjoHUfV5CDwQu1B4FnZdstl3fyLGsT2TSGPAm0ROO1pOb683q5Q
2FXmSyDMdksQ6kA3kJsWzOUn505kHpsUf5nfvWlxdo4gkawprXbXa7cgN1n0e09I/v6rtle++BA0
3VyA1auNXu6jumjZz3q4ShJ3ENZet1cL1hxWnONqtr62PEQVJ8rMfic/LvNiq+6Uk/Symo6T5y10
HtwTe0J9fvuCKYNRudGfEUHsmgh+f5TMc9O+4ItwAHuFIGqtSRsJ+pBg53bOkHrbPDxXrrFekSld
9U6+Y70rpxCCnhrtgGOGr9tGDVfnAMDyCOPsPHN+bWrdzsG6eM/uVnmfpV67+wlDW+KPeEDyhTRD
SvX+pu9934gH0+svtOecKsBJsGRRUVdi7+Ngn/bN4g77dbSM330YTbcjSsp0wb5MelOfFWflroXD
unip//TzViZb5sDVXwtDRogbjPoBYWIYHXTQezsq5+3JZEiSWFXoXmqy7YgzmY3iFnDsEl2aEQyN
9Re2YRHaT2bbJIsNjlWUdCY3l2lu93VkBNxqQqgfUDV4WDM/d26BDwf7eRnzh7CzSvBotVnHRibm
VHrCfiSjSFDrzyxMEAQl7tJ7b2OEAzIp1zIq46I3tn002bgtaHD6/TJW4fGq9a2hWrvlmcZpPZik
nogb3AbuyenM9VAVvT3EnSHnhCJ9eebmbz5Dv3RuK2uS+7ZlNPUorA34NdTQSZK1bI9PrelEeC82
9PB0dIWZmGXmXzwZhfWFyr5I5UosrdHpCmCLAksZmtgb8mIeE57i7ZeTQyqJu97191vE0pdY9t4N
H+sFEMRjy5M+nEqFXvDIhUz4kORVaHcMSAr8VgqyJDSyO0iaNZoLTEbSZpNf+QUMibqiiZq9+awb
70GG6sTU8qWnzbmpwQvssYgf7No+jIH11Tbb02BGv0GuP1kkqvu1/bnm+f20KawX5UNpCPfkTfN4
j9cGYG8zh0vsLDlnamE9N4N/C6oX7Q35ah46mrNuR/6pdgiWCTryiqCpphZv82umIr0fWdXtuyGq
jqR6WTssn86Jmy7YGbAOf2cDHBWX0MQDz2CQwjYTn9Id9UXyIwJun95PJ4LHYhSZ41tfTZm5E6Zx
LNZNz3sT/WXDrkmAdGDaBlJwaqLhskCthnRsNkMy9fbCHrRePqpx21u6M8tbwkgXtbMMBGVBqa6w
aT7QLP9AKrssCa2h8YwYCvJmHxX5qax8h1LLaRvvCDnYDG9VCCEpBYE2v2DC797tarD4hOs2Vdu4
ZE/d6GwEBTsZi6oiJ486srL83HZ06KijvRs5Zts+EKVm4e2WinkAvXrilErf1aoi+zOMGCbeOOug
sQia25AgUKnkLholKFMmz/LIFNC7G/2R8n1lIRDgZmr9Ilk1AtjYFNv2VGV85hyDsIwSt2i9n+MS
YBKy26JIttHcLCLqc1vuyTz0X3lnxxt01gCcOyMMdDzJ7mqyapkfcgDtK1xGXSrnvPkOc8HyNAtB
akzsdHZkZ3ku84myegmo7aNYqHZ2k9VpffsQKgONmlFmBKFG9Z/Byo1XiBflkuK76E4MivM83Vib
JXUQzCSM1/ar9p3wByOTdjmPfTQgMhGlS7RI6WTcHHJVh8Lsx6PbyW6HPCuCDTJO9z069OLIbdLc
h0akfy52OzwRyTWd19YMHyX/+tbxrHcZ4rAPate+7Z0mf7NX+LJLYQvrF+t174I+MDrmWWP9geUc
vObLBDu2z5YvPlnvp7Ay88IXxxPDXy+bdi0ELCR3jTe9+2NvMQfXm5OuxtLsGBR/Euyr041ejkTN
BdIls5c1roeWJDP00m7auKgvUJxCOh9q8sOJWI3O1tgHDCgkf86aOLRuX7tSXNNMu2TrEeesjtZs
i2d5WEZV79TQyzRTQ/leBVR+2+CHZ7PNRysJBs03uUTOuncNb6G4AgJ8I32HKWklz212ncHjDosz
UwWfq7lUSTjwui3Zcsrw6R3ccFuhOhWzuust56LWpn/CaaS2ZM0d0vi0ztPRGMIH5QnrpWYidWmF
Nd6twbA+rEPrwkttumiPSK5LM8unvzT1yVhl/YvWlCFrpLBNcGscUIsYGcBZd7tHRiZic6hUPHoM
krjRvPG7g9B501rSukyTMb+CUbCO1eqOZxLmi1tb9fnDaNYXnDSwt7PuZlgX0OA0AOc8ME4dy8wf
ftarD4yr/etCsXMgsvzRrMsDRdxKDmo/H1yDbV8YyAacwXXOaLZzDLrc3qMoXG43A3sKEMKKC61R
+5480H0zRSKtTOKzaghdL46iR+9DpzlAiRywLxUF++zaOjDKvwmaAYNRLpa7qA66hEDk4mIHzZSI
MQxjy9HzvVPX2Un5S8FZix+HtFpxHqQyXii5LFDFnXGRqtiKqxR14HvHx7YbiyLYrZNrv6352BxC
Z9guquvgQy7eZzEw2na7ZUxV1Mq0rUt5qDPn9+hOfbRf6q0lfsrNLqOBkboo5ijuipXkh3btX6xi
7m7bzvQ1N1SJxbFwqKZX3KnbUqt9SGzhZR0wgTLCXo81a5DdQG7ppXW7+aXY6j9E+M7frYpqQkN1
xIzUJgIXWT47/kVlB3Y2qClN9D6JUXTRjtXNTVu032Atsz21d3cBNNFzMLMBEs7o/KphFSb5MOSc
O/N8F2hIAH2DoHkz/TIpHMxZPqgxnmg6dbYOfMVlfZjdentc8HW+BG7BMmiU3XWciap06MaILN95
izt8pgz8R54D0qn3JufuV0Rl+DuYUMgt0uKeyTL71M6ZcQsipD6saOxeIzejdxKiURejGZa0kM1b
uGH1ZiLfxhnIfnR19vRuQfMwRFadRR+FkgBzn9bKIsI8bkazpXFR+Y0xSYbSizDTctTbTTb41l6J
/JnvRMeFU6KwKLJ5v0TqLcw85oerbk56NR9m19rQinBJW33HpLYNDsVadqlTinYg2JxHRPr9ugMO
xfECq2bfqZLjiMU/Tl5pvpRl6WAl7UvClRUfZtc5X41vgmle1JMjBjINJxkV72ZpPDR5ue0NO/x9
9Xyc+batNORqOUVleYiGZU2nUdzhRWILVXi0bspon6nXtmPtCrYNts1dqssbe2HZhQrRDdski4IF
IV+zHqTRN7EZcb3nvN5HRl/ZnuL4Z0s2yAEtm/PeVkF0O65EDXh94cdety37QDEXhuD0OUfhsy0H
CxprNSXDYC2JZTXE1dvrkUkxFCvlOjfXoK/vrmnUu2pDPgJNPt6JmS8iv617aKqmbRMV1MFztgL4
kYKJN/Rxk6LGK7IjE90fJQuY/ew6kBBLbwHEBpgtHeXQJChh/OUUal+7cbssoo9rIfkKx63okYDQ
NbkjLUIc5hQfZtN9ZqJ/b7QOv2FYVxd+Y3sfzEvhn7Jx8UCfD0guWRu5P/Kld8++7OWdgc/zozas
6UFZA4PoTK1E3nnehzuYvkj8kNG6xHD10RCm+cDqrTqPRFfeTnbnPLgzDhyzp71QVmk+0lACHwnr
7jB0y3BGLjS0UP4K68T2bjkbXahuRTnpx75opruxjPi/reqRUxnOMwAWg9GGq35NrrQ+WyXanWmI
ZTp4sIWCmN3RiqCoq514ZuJ1Qj428z90Aij9VTpS1r0OwWZ+Zwa68QiY3zcJmSRueqHeT0GvLBYh
VnNps47gE3JrDpo1bpdGWT1yKrD2FjvTD6KCW02XSLvn1nkNbEctadZjWB43Eb2DmbfAJ7Wm91sa
8yKShXDjx3loqjdn4yftqkEuj1ju17OeAgahdT19ZaOOjjWmrR99r/ozCdffRtl0Zxf/fWKgVH2h
bH9upIc6qaKjjdl+PqrQMd/RI5PnOejlaJpm8VkTFP17GAbON9unzJrEoW/M+SzbLbohwYgaSdTD
SyjHEBTc1KUVD80xqkyTVSqbNz1UMukWYR/6NTeeWNY/6nUodq63PJLuZ301s84Tp+3VbS3VT1z8
jcOFZQoz7rUxfKJ1kcB8tnxK+rrPxY4uiZUQHoDs2C7G8ENP3rhTyLIuuV+Rm8MHPsSLmd+21sw2
CyPECBit8s9Op5UTawxc5Gh0s7vPwobnXWiW46hZw6NYpzV7Gpq1ro/SiYSx3yatD4O9+r8D5W/p
aKnqFof7c+tkuv8qhHYl8SK211mP5GPKlanO3N1D2PeQ8HujshI9mdbZWiaWfcGy2WE6cbC4KfAZ
XbyNTJ9UbJEV9WlFg7/uEaAtvyIKr3ovpzE6ZGIxeAqDzb5gjnMfZT0xXgrJCmdo5Log8eN8gPuc
xwHu0/LoTEFe4GpqqI7B/frhxRsl6Yn2VK/hMeqySJy6jYHLzWBfzc+9ATEgtkZwhLvJsoxdJXDK
7y3V5AduvpVMA4XgkOO0qz9GodAVzLWP9uz60Ho/VEErdFfUsvH/MIGrh4k/hxQr/WtFdJgXGwg4
sr3TUnLHtT8N1r3rN5nDwSLnal9RtXxLy2lfbBoCVBvN8oT7R2eXwFXNm2in5o3uacSXYbbuL8Lr
/eVQdqG33Zmyt8tD6Q1F6nnKvVt4y2jPKxug80gmDpmzdK23eb/q+dQyS7zu7VEmTtDcunNgLyw9
+84ud4bbtTdgA401jsLiWm72je4OXViwrzVk/lggbcIKuzAj5tEq9UC48tD8Ie8pv4rIkSm+YlQW
zaEvJ870AhhvA0J0YHIIG1KM6ayUymJhXMEtlglT5roh9RnDM5isj87os0GYbJtf320b3ytgHfYn
2zzqB7lJXm8/9135RHK6sO/1PPPLCVODi1MzynvJBh7PvYWCgOgINaspraHKiGTLC1eCTJsY4xVy
opjoVmOLQbf75r5HAlMllW3oWwIZgi3JrWB5Z+GhjrIuGu/J740objLPQHrgZf7EvcFr9ex1TnhL
VV7c5jkLiMQBzlbs+pLVUzJfpTxJSfUZJOgaFTkVi1ttkG3qAsMPSZomhUTbZfFm1duya7QoCYSn
AttFCAWCx80p3aBjpVn6J0eWDkONwVEPuZcbfDLdKOLW31B2+hVSFI4VlhExd4t+qQqkxDvUHS75
EnLlApHgHf0TeLhM7K4L7l2h++G7cK8b14WG+6easuJhdpzuWwTN8ubbKmIGPsz37mziMLP7AIOB
t2lAJR1a88PiZJ579PzMmk+4ZnR46qeJOW0xub2KpfLmGzxxFht0v34AnLV6pD90zZtD/f6+2nq7
i/oA1f8wDpHDhdp7r565mk0yRRqVD8Vy8LGNKtobTMq5pXUXoiIhZ6l9L0WXUdCzIi7/yEgysreK
YKmPM0SZFT1H2bV7xjBzdJNz3x4ibyqGuIQiqPf8yZ0PCcID7alxjc0gmKBMFx3w9DlXNsakt/KH
vfXTS5g74s6a6vzAnIFHBmptEAKs2fL8KEjXwIuD1Ecl/ZCX4a538rbZlW7Lq1xtrWMfWm1SWBGb
aT94Y9A6l7XpmikWvmcDrrHLbkkMOQZc3BmA+13ANH5NCos4V93NjOrD1eBgE/XMkh1A83kphdOe
TZ8qEYmKx8OtKur9HUFL5q/Su5adpdmqZ1cUnZMUoEym2KRx551bWuO0zpKjXqGR+HDXjI8S6VbE
0yJKP50Ln/SGKNNTe9ymtr6bQxHZ9wSLmzYDCYvSalj9tkmMwOWvMPFWkkU8GLSB9l/PuxnmxW9d
V7ZPWJDT3eH+tJ3dINlykmJ4VecvU/9r9q6QlVH52NiyWTTPzHPDj3IU9a8VxbJGwOQ0b9hReQu2
vIb8ZTILiJcOxVibB0RcDULL+5DXj1CqLtDv1lrPajdHDFdOZqk6GusZM2IctHbtkyvUCA9FcVa1
se3k5p07dd4neRTtCYUHLyiYJ766wtImxlBFLhmyXspufiL6l53jZh2Tbmxoe6BoVK/VaLQ37DDX
YRe5rnvnRiN/taUxzYPCo8R+MzP81Ayc3IGoi8KaJ97KxMm07Vkd0Ps4+mB6G1Gf81SwXZGddJuU
DLAV9bMcVJ82/HUUXKmtCdKltcd7ZDSceVzCy445h872NDhtd7NUSt2Qh3xFpAUi2H74btt/rSgb
5x3XuL1ekFvV+nEuupzytFU2lKF5W9Vuwj/0qgQhOcnY9uw5VqMK5dNfWyy4rG17MrfSxd7MEuyz
J63xTpKYtu5nbYcd3buds7UlsOW5rqRtH6+HJ6ZKUAMxtNnorXbXoKQfDcUTruLeOoWT6vq0jPLf
c2SXVzEJNV1f4jwqJOMieF+hePO8bNO7aZkcZHZ16zHnJjt8irvRVTfZaEfDHllJdPCMkCG/YMrf
HeVsczMUfoMg5RokmFl2l13qMGr97yWYi/WhArqV38Fr4eX1Wr2JG1PLkTeQQYl9meuAvJwedtF0
7Z+BSWGNxK86An2a+YLa6c+EZFewPjPqNyTm5npRurazn7gutzGKbZ01J2e2JvFhlma9vcHIpjoI
LRWEKS7jKEhDZhTjs5sB++YWrNPBEtGSkMVauPhKnXLX+TNzH5mN3BksUcqC/AW7pL1Uw1KLpA24
KT7djdA+TGJqapcHpvLV/NiOpf1K5hBBFfMYOXpv9nN+jefxFu9+MYyGao5cI2C0l7qz7CeAkPV+
YjT4HjQ1AMHSzG49rIS0v4gcUQ9v7+BPSirseX6CvN0fhzX0Yi/32eYIPzzWlEv3I9ECO3uwAOuQ
zRbcUMzxk+zBXHZsZYNneDbiqwa6zOODkvBgFsX4wB67+W0Nk/wzb7kueavg0m6NRLFUDRWazwXE
uj+M+M+MWqkyMewoSlSere+BqcvjXA2psCN8h3WxBb+0G2U/Z0Syr+hN810geBSCuhh3lZF7v9uy
Dd2YoGb7Vq6VOAXYY+4LFy7NsUC7YJ9VtqKBbOByEXNXiSOHgXekrUI4xKik/xxQznGAL8oAbWo6
V27+WHw4m1sdjUYzAQhVdPEdV5891BuJb0H2XTGlEhtRB3dFNNipvwqBgqrdsnrnas81WIRkyPCb
YnsuSoM8mHwmZyTOJwZcIXgaxIii/LAFiBqwKvU9bxDm46BoKCqDYl6+lBM1zA1ZRbH0ltWNINDS
TmrGKCNr6bKL4Lsh6ZURIUppH7TF/ca8NceTNLNa9fIVmKM14He1x6x9Rj5X/GGXzWFnSTo2slih
6zFSxjoztYWdFLIQcD3c2k2pa7uzEoMzIxosi3hslp6v1aoRk5bZacV1CEwnXH76mwW4cVymG3vb
8pPVNyzHrOwdc1PH3UOeJmF1Vg+meKvU9L4q609YutXdsMjXwLNWrsK+xk61jDfsT9d7PRS1Tgx3
Kp96obxdMIXImpl6Vth1Z+8sNCIJ3zGWl2J1ww9iPPobC4nFA8NUHnwkiaRTeZO5A5HBs0HIlx1P
GbqXhD8aAPuot7NTgwrcITzRUPvAH/x+F7XmWHy2zmycWbwlaJlRJhsVSudiU7NAHwE0xwW368eK
7jiptfds6rC9QUkCd+OKcoC5VblHm8+MbTWN/oO7rKuKB0/1QE6G6ESD3LyxcUCaWi+w44wOI46X
haWTuCqKLlW39L808DTs0WvRv6ohDO7KrVp/RsNILiSK2LhiQP/eWYZioiu4UgHuMLDAZIEaeyGT
iF1y21zQ0dV3a2f78LVNe9opY/hjBLY8etjUmt1VIpT8z0JZK181CLHNiJiLLq6wUz72YE08Iiq5
IrP+XJUMpWbiNBJ4ft2/rQhYCvLf/X+iVvq7NgdpB6lYPv0AigQbQus/46omzkuzGwrO3GrkpIav
7l22bJFfqMHZtyFTva+UTWX5fxaV/F0k9dePBd8JfsK5wvBxt/1d+tItpfbI/WKh3RlBGJPM5GY7
JJOsP+Y2pDkg5iz8v/xM6y+U5t90LMBoyGqCLAnYA1fKPwQ3cBMi0TZsn4V0r9PMqjfZQ5kcXmDY
PTHtC62WF50JlrgWNTViiLA6svSn45O1v4m0WH3zE2ZjhG7fKE2a12DWw7tnC884+QYTczTeEYi/
T9bN1NCD51Z/EJ6vFctvBK9Hz+yoD9bKEl8BoZnefsH3aHEzR1179JoeJi9jDSMBaOHcSWtYXkO6
XKJGBWXtYz/hPTpgMhjEsVhauaSiQv2Y1ioLxp0lPNZzFY3R+Bmt7lVBggmNU5SXjlEZEJKXCCoX
pq0KVoWJaNRgq6TGASm43E6e0/lP2qkaXi16hU+lFXddoUNmsJRWaEYpLiFZuY67q3ID2xDzP4g+
qLBMH9s4PL5TWJqy2K1zt578xqRn057H9AORz0DKkT+yN6G/fu9ECW548Hrjd9uFJbWG1kFwYGNV
/vSbjoCrEr28SN3MWr+akBSdxJj0AuNG6tlMK6kRBozFhlR5YBJNo9lrjgCmY0ZiVs4ynppWwAuc
yNuLYui00yXa6qs+dVNVg4JoQvCSB/1a74YhgtxeGFgB8nZGMNcTV9ymlS8WEkHAxjMWsOqI4xvZ
jEeUwDKdXasxo/2o1w0x7Grqw18vx3/LHvTSo29o/+n4+ZtT6P/NQXT43V9FnPM//1P/H5qH7Gtm
3H+tQo0ZaZTdx//Yf8z9/65F/eu3/VuMav/LNa8GbGC6FklTzGb+l4HI+xeHDVBzYDskdgbmNaCr
67nlsSB5iFEJhY74Zv9KDedfzf82EEX/Qkzn4iyCdcaiEkfZf0eMihvpH1I6gAfBlRrDkQtWCR3U
PxSJDcoZa4HJEnBSoLCX43bntJHzG9lYEUv03LGLqIr+KvIPLd7Gn11e7UcJwhTxbWK3mgnbyIKg
yEQaBYidFZU/kyKDII8hCji7C4bnTZ1O9nqVRhERNSAqp9OmdaDaZss/V0x23NdpEmeSMoeksYsy
bcJgPC54Zi79XD0XZOkpzQBiR7zlfYlwNRGRjyyAA3vN8tvBsAGoW4O6D6W7JARPGrF1HefyHYqn
qQ8g767Z47qu71knqQ4D9nEB0qlM7X2W9lg7so56q7shuPgaZLcxnN18+0cLKvAwbOxY7NGlkpgd
nWQ+MojMnF9bWXn3SqBzaDBOxBj8/rRNEKXZqOYH06+2P55R/rJxae3sa0U093V1sktnTlt+6H0V
Le6F6Xv9iIzZOrWFQ9Z4NMvXMmDYGy+Zts4eQgSUjJ7nPbnYFzntvMehVJib/F8R2/xvXaFq5LLU
LbtAazAfwY/KfDfOLFJDWw8WP9XdbkexObc41ui+VF75+7zNwj+Yqry0KJylTj0R4DeKhjb/2WNl
zWNH2/MDa/rgncxNJ4T9sK0PKOjaO4e3oqCkGFY6gsA5zV6oKOw33d2WU/AnEk3pxhkfoUxtoVbK
vSg4MNP3aYdmERXlwYd2i/qqYoaDhB6BXwJSxGdYhpxjB1gk+mFXbqg/5znP0LqM5v1AFQavF/ir
9TKa9O5yCh4733DTdrNKar+Gqjk2KuoukWuDz26sb/pym9K+uu6ZmSm3Z23jLJIR30ZRl0NKt7/d
Z/hwiB7ArzQy/b5rqDfAOWPT3vLgLVCdXZ9L2+0OveUeZU+HGm7Zus87+xcVPI5VxgaCGdE7yrJr
KirFd+XkMUKtw7h5bPNsfGpRtt2vk1+cV2SfOb/EyR8H010Z8nZ3mXJvXOx1FcsUidCmEuuPYKxu
c5a2eVheugXtBWJ21vM5Q4BaJmWuY6e7KmMwOVRDTI2SbMXkTbH0xtsgqO8hZx+aViZhjYe7nV8I
O048027wo9vssKW+03mZCP8ELUHiB/GmwyBZutpftbMhUVz5PM0fsIDmp6Ve7jNJ6Ko7HjiOlj0r
29jM7EsDJ8hcs9vcQZ3BRBhtG7vWyk5Fxwo62ohjKavsSIJTsk2sH3IMfeSVd1zDV4ivvjQo06jE
7IOsPStZ9GqxLHdOVVmwOnG97cEr+LmAhnRsMO5JYeIMz7w2N1b1sOZEpjPmqsPXAoqws3mHNSyT
cYlO8HDjaMO8Jap7G2PVUAfJOm0XJjT4MP64nCqBtorT7JT6FeUh8ICWwWk1Htye6Rvz4DQrgteg
gXRSz63HOTf/ylir3hRQJhNdl3/6pmGFyFiA7KYwWczxxzCqbyOLsnTkbTzZ7nLRqLkW3dzhYfpo
WJtaht6OwrE+167W+W2D/G6HYG45rADAm0foU9kOKSOCZHPrExWNh8BcSwR79nAnoD31Fb7C09xt
k7OvBjzDFXPoy9wWq0GxWk35ax5JJw6MaJ+PdSIKIkbNNV3n5jmvi99MnT+7lY8Kv2D9iEcw2SQD
iExuaQefN66CxXiiFZ+/0aI/mYaZPTEXp0vKbeOuKmTvpFnDbBWVbyRvr/YeOn9jOiJKCXz2Ns0p
zwfrDX40lq127n8YPfwk2wXUZHRb9NRVFSPF2to+mMlHt65T7rHNiyQQ9pZOeBQZQDLFI+zvFtzD
c5HhVPDK8EdjoEjTTaVPKpJLjJPpZiqr8lw4A7NE4OAJYdLDTWavIQjwKK2GMMFZ/mI1isRyuSv+
Kro20dyMAATus05w9hevwcqbgaTrnaHX3q0/yh6fY5E/B+Vq4z03fyMwP+Z+du7m/iiRF1ii5FZx
fH3J5TikRj1+WZZ9G9bLV6vLOclmt0/qvn5kR/Q1GlOTkAPIGMCSGF3r4cxwgWtBI7jdNndIxzrC
tdqUBCEXhAZGKxakxvFxxi+2SoqMPXS7DV8ZERL7RnRnbUbVt1RNePD67jua+rMCUrMP8jppPTcZ
KLyTzixSkO93rL7uxxGmfDURNiRRKtZ0b9k47IZaxp37BlF/237OnpPQxMfgwn5MHQ0+D9scQO6S
/0HdmS3JiWzb9ocu28DBcXgNiC6byL59wZRKFX3f8/VnUPvYtVJIW3n3430rK8lE0DnL15pzzPEq
a/iadVay7frpILW3WCv2ZqoYHojlhSbUPtHe7KY9oEu6Vtb0GGpM1klpKQg2H9CNYBiQat/rQPyz
YWehPl5Cm9dA2J6lhtuwq27MsL+MwYEzBys+FN0NOvLttVj0Y982x7Gw0FVl125tPQV19AqP/WIY
+ouUh7dkyh4yRy9s1+sRgni0ct+DJjoB/ThaM7ZadY3/9SWetQuhmY8aAsuNarSTcosfy/BQtypi
HBQwHUf8txlm6y+a6Fs8svtAfLPI5nUS4nv1MPQCNvR0i17n9q9cZYchD69tBsFuU7AC68mpzMil
WtVVwolvQRzQ/o5uXWFZnhMRES5nnddbbAbVdjvHia4jtFUmlpc8+17r8TGs5Fa0FdPpykNjsXDJ
x507vcfweU1u+4YYbkRmwrh2g2Ff56QhOnp7zJxVMptsEkZ2Og9ZRNblFF6aM32UaO+QJD5NdFAE
na1EH6sLXbAVicPhfqjdAzLTuyEakJiRKALk7pOXFaucuQ8yJpA6LrujrE3GVKP2aVfVMXLdHReM
4RWe5AzaJTnCRPLui2Zm1wO6wH6UWvONzdbeTDR/YbkI9bjmxWtOgd5v9KK7F03uqdW1qtVHVB0M
6l0vsNge1maMBcbwRJJeOy2jrSXL39L2h5PZJ6YerwK1ZV/PB/xRO1ktPk5Oph9FiaqCFntyDBV7
8mzRIf1EjbtvMpPby9bPxWcomXOKyrpSlriadVh6uhHe9ap/KvEF+Pn4BlPbz6EmHswhV5dTqyWc
KKm7Xf7JrTymgmtS5jBQ8mteLdyMKGxS5Bkw/jfukJ7wcJaITdTdmubNKG9MtiZyjkoBwlsQUrWR
uA/xZ3An2ns6uvg2hlst4nM4Gb6MxmOzMPZzccGKsd0bk/TtsUc11D5M0Nl8+lwF70Re+W1R02ay
puGwtNYr0L3ikaRRpD+ydS9djcfPHvS/tQDycTbjVwOH6zKdaNM9lOXky0Hseq27i5yaGGhxpejm
ja2g0rRc32rai3UabYf1ndWIeyceDpOI30fdue36fKe5V2LU/GjR94LRds+1x4t0lY/OI7vuYbfo
3ee6kO9yK+c7UA77DHe213RPdSGYHaSbtSbdpZVyNzpfazcKUPlaG2Rxvhq6nZpfrNV0rVvZrkBn
s2+dC3oOG4c4xKGPIsYnsbGdpeRRrxxfEobISJ/Imw8UbPGeEj3iUSKlORf9c2Hmb8bsvItsCi6k
yrZE9LAEMF4KRfKCwpLBg300FEVikfKtYF0YMLZ4hhR8MUhDxW8ffKNnwaAmO5klglFeJIW+y8SQ
HZjjjtE+8ohrxA0nKzwF8XtRUohYNwxq9gOdTdnWby16AQL3vFqgCKl0hOAZnKiEvU60GcNlm+rl
VpbOploKbVPrza7MmSMG5JqwxnxD1r9P4Bg4MTdEao9qXI4k3HqVHe/Zd0I56DHoujw8Y+XlldgX
hRbscY14UWJtUb7b27RUwb5DwlFbwb2q35McE3LhENqyWPemA45Z1pqDNcbZYXoAmDN7QyyNY6I7
zMPVFRu7XSDpF6fEXzhZ+lwTWRTP6hBPKxOzdjwt+3CN1rOMb62ybmdLfRjh9wxdwh5TI32Q5KI3
XsxSfJO0QvrCfIybNNohBedrjdMoQWNMQdky+UFB/R4FRvCGh58PaAG0H9OOmPcLTnE0/njR6qZ5
aCYVPEclNhn+Xzhf0+KSO6bj1A52h2QY0iiGiiLd/B3wboZyYZmwL00r/UAX/TqyPiPgCgANaOsj
aQ9bqJ63YjY/8knF/hTXD8akdgiBlgt3bF8YP96P0mpeEj39TNZvaZBeaYjLhDHum4VcODIttqKK
T0Gvf7a1dtHEuQlDE7XaGqIVNJ/MqryZR8idnGv686fMsrZtRjvIbUvk7nq558u/HULtKuRTynSK
bZ4wNGB0Q00j3G3cw9xKQVWK+jTeDlnSu0i5k7w5scPV4Py55rEfU/lAJgWBR2BTXzGGpe8B+SdY
PbH9x5Zor+yMch586fLO9Kr2xmHQtihlnOuBDu/BdWRZeoaoBhquwWjvyDTRrkzhZKNPd1sn1ULF
eekb+WL9NTAOGTYqKcYTmYv9TSgbfCBycRxeKAwpADvbPqypeki99I0+YITZxkyIsK8wGq/3+AL7
0j0kJYTDNaA4lM+5ntuN56zz6r2G7PQamwiylclFolYsw4a4HOoO+t3DbTUOKdkgLLleRLLHyY1N
NN1K645dQybs0II+XANTjAtHNOACuiyMEIwRmNXh07IMn4uFblQbVFhugUHw3xaFxQsiYKwlknE/
5Umm2QcEfnhF5jAYJy8jET7dBG5B7LARWvPsRxmWDjwA1RELbetTnHYHO4kr66TqiizNKbHj49Jq
kUPiyxwe5kbR7Oszl/YaX4LWtAHPwmtdck+vQ55o+AkrcxHW5QkjjObFtqtxB/nDQ0/VuwGjWlxD
WeHkeyet7mgdkWuzHVttJEPH0HBdNGm7LI/SQoXszwhm2Tm6SOZm14iPOaPKwLe0YH6uizIyd7bF
u4TcaS07wxkMil61gEHAE2/xAaoarZerNOO7w2dZP8L2SCrmsEo2qXlIIMHUyC+QSlfX2mAWoeEj
pRinY1C4GCuTcdKnrdsYKAL0BPUr+2o1qeaEZqEejxlpMtND0svM+MHGLVI/GFex/IxtYV2gI7Kn
1zxexisiXJaDbth4/MgxHdGIOfEBGYZt3EN0aAKPlcC4DKCRszLFE6afokuyYC+71eY1WlTWm5rV
hPWsKpzrxHacamOT5yP9YZqQnJf8L0oCNyQsPGFylnv2krTXdjvA43JTbYGVSXf1o5SmFXpF53b9
RTAVkjHSMgfHRiJi9Mx6GuQ+x0XgbJBkwDEpe13dVJMjK58munZvt5n5g1la/yFAKN+RZdP+KDsq
lMxNpd81VbSfyCu7qFBrvVUAN+PNlDLnOI5oX4RHMhM6UmYRYlvIquj20NtrdE5JdTEkQXiXBEEQ
+U69IFexp7DZ2fEkjgXjAE/WUfwKax8s6ESOQN/i0LL0Uc2biGVg2NgYGncKysuPzg6QbQ6p+1B1
0rmvY6e8FgA+7nRoWuzZitG4aNqqb7Z2Lt2XjsytOyxKTO/rHkeil8m26TY4VND6klyzAu7yar37
cEY3VSzdW/ZNkslWkhxbAyRMHSnA8DJIlbWbCOF+wRTT/YXDh2d9DPQ13yQqHgplmjdF3Gi7Op0F
cvOQ/YJxFesR3S6VUkPkRpUf7QV1xKohJJlJ4nN5SFkuX/EeVRcJSpOHoGuoR6wR2TCdfrpskmL8
lJN2/dr2M1/vPA4I5JoDcr2KIov2Q86eOGnxDKYqs9C1DUb+nKT4IxxMLQyDq6g8LabR/DDC4obn
KNuYXZX8hW4CivI0LkO5Z3jLJ4brbO9sJz4RUURztGB9oWgPq/6eyZaBg7YNrTezbEldQIdoO1dd
5dgvBsxCYpfA7s6VORi0fAy2b4sluorHS9GvqOW00OvrovGJXus4b8SoYxRyAbVD3KdItm5MZj0b
IzOtPY7FQOEz6El+Rxp3oP1mHkmAlLeNQRjSZjHLo7m8R8392IRkNqBvvaLjiXZkelCDGV/UvIUX
pr2Yu1ihyiLQrKR81oz4ByI1SpzJCOYLkTXhbYj39QEjCxsEC1e9wO/7iJSGYGFaz+0u7OV0nZFj
w7a1ul+QhpwMWQe8XCYizIH9Fde7gyOOJdBzkMmO06OZ0hkQtBYOmVvD1+vIGQsj2W7shlYk90Kf
LlPToO+Cb2+XmUng1WgpN/ZYoKWTAZ3U7kTU7rUOdp0oy/0qKfN1XCL1LGFDUQkTjzKhscrDz8LK
9m1mbTRKG9Vmx9ydD71rUVQElB1LsNWDpb/C7RCgWEkQoFul4OEsGOIoGs1G2QzXiN2CC6uZJZuf
1Py08057SQDN50gyRvsZMxQVvoGd7zaou/jVbpPL2akxEC15dJ3Pk/nXSOGQMG7Xh8u6EulrVs7z
j8wyszfD6qyLYNZ8UDfNtimCFPdyMKvmMEQOo+Qu0/Bp5gzYpj3PZx4BPnLFa6aK5NPsZHSTki/2
3VrsmoEbXq0t7qjsSQd68WbjvzqZrW6G3pi02rewqVXvK206RlHaP5LIjQnd0dzhZgalfTeqLqDd
rnf2R9JY6YWIKWP5S/tejvpBnyz7szIydRVRIRnbUaTDt6azaE+MsJPNIssPTi31fbxoij2XWvYF
xHPNRPc80Rfqg0tm0GBq4el4QzRFr3OTY66JcuG5OsGseXmDhRNiA6Qxz3ZDvKVh7DI/NHctiyme
N8anGdVa4q6v5BR3u2iprwf8avScawcOZ3hJOwsblEkYh4XfHjD/qj7qXft5XKYtQcrY97UI8eMa
RAZcuZvidBuswu0ysJHrLNLyJ01dMTMdN6F0H8AfsJnt2uHQwt+jVoj4sA9bBRkQgUnwBBgi2QOh
Tq5KI9dRZ3arUmpebiGGETrW/GCG6CeM3ENRJ2yyiuKipwXviWEq/dQIL4Yuf9YygKFBbX7DMiy2
BBVpO7unLKj7PUCe4Fg5uGNopT8ZIAJOzRCom75I6LRoebOjl7Wd+46SzkG1SmO3ubEr+TCM5FXQ
daxK1tXgA13XJUMIf5TdstdL7a2u6FyWYBEtbDvQewc0EEyFOiD6W2f4BC3G5sIVh6poc5Tuw10Q
2vXGKlbZJzaVbe8ML1jNG95jeaJpkzxTfqb7Ug7DluUd3loLK4h0bv6Z+d4xE5950C7MonKHMrPc
WkZJLIQ5kIQM0uXo0uQ94Lkb3maR5ZTWDc0KM0RbKV+lU+7Bvl+EtHRJJWRzgwfnjmEpSIQwuexn
E63mMiErc1IkVHrTKZQ5aeiDzKP+tdA4Njbt4RhffMq7RFwYn7fCt1XsOeN3ZrWShoe+Y3tdHQ1h
4cmkX4iPxLjPom7b6SrfClxQW82ot0xh3mennOmywe2WffeChGaj1269C0bBDA0x8a3mAHLKqMO8
Dj892k8i2UdjOmIfPWQWPcckihscHDwxaTadGCV0rHV2ggGoz67yJq0ecNJcu25rHHstf2yN+UqE
0+c0qYu6qi8ddFnoqp7dv1t9Y/dABc+YHJLXXWWo6TOkcSeSqDm1g6O9J3Gqbmw9RfM/Nf2Bdbff
yizLLp0c7GQhOJmxLwkLFOlH1ytyEnnTYGKZRAFaOpncEPj7NjyBUX+yaN7rMMjo2wsq+/4IFMdb
2vSO0eAhd1BgwS0mSm/i6zRSfpn5IW2bbav1N4XsttWUvHbDokgn6D2zWaOB21qShTA496jz8WsF
rHRUS3p26XZ4czaTsB4ndgLAAYYWg661aeyy2Jkmfcyc6cp+6LLualTmhaCJ5w36eGqDtn92gQfc
BFq7QzMR3xvF6uvsnMnrK/w9xoCwNnKdb3XNONGry1lcj6NBV6cdAqK5LRpiht9l+vu81MahAFvl
xC48j37cj2Zo7MrefOxZSnwcSM1FX+Tdx5TMimI0JauhL+5Ngiz1YrlyDPtea40PlKn7jCXRoQnI
Hb0wu2Ej3Ie0YFoTxiP6CHEkcPMyTK2jKKjP3fK9ws4bF8MlPqyOQhz5gFWhn2qxebtVldFSZ2F3
symlN65/N/HTVhlnkyT1p2Ga91WTXpZmfJNFjT8j7kHDp9l7dkvzAeN7tBtE9jzTfBwiYT71OeH1
NPKKFLFXn//dFuRFmCLRPk9z0r5MQI3TmmkLAR/YsscZY2W0yEvV1G9JGF1CQGNIwGR78WqcJTs1
1eGW73Ls6fr4qlr10ublA9vZ7InTyTetHGuvco7gDTc4ZFE+hpWPt+CKSOWRJPSEBtLt2ONT72d5
k8SfAil9jOqEvgwmsh0AFW9iQ/gWw/L6aJpJ3gzx2H2SgtGjdU7MyZ8wuNBJj2uSUEnmZDBdajRJ
NxLJzh2CfBy7gGHd55AtiHbJZFy7MUkWfStDHFn62nPL+JWERDjr++RUOgkF1G1YioUrar/KtSz3
4V10lDBF1vZMUYy9FCNd56AdbgTbE9+pIv3asO108RvFIMrK9OU7eB1BD87Of1CMhswPcQqtenwW
sMwIw0sISbSiteCHPoebljoIVsS4FxRmXtTZydvqLx2vA8ucaW62SaMxOJwMLyu7+d+Qqf9KIvL/
pv/4/40gu2b3/GcNyB4U7s8ksvXv/6/4w/0XEDLCf9bkSwH3F23F+KPtEHi4/zLxfZsQqISOoNFF
Z/K/2g/L+JeyeLlR9po65CwddNb/aj9M618OmiX+yJYwxsGI/1faj59jZ2Cns6eQUqGzs3mQHcVv
+CftiR5uXuQz7lpRJATE9+Zw5SJ4PFAPk3SyNP3JUuNwV4Wmtu/6Pj6M0ky/IHGtx/inAG79DUrC
ypWGYcFLP1OfTHY8mnlDy2HuLeNQkuV7UobWXFbIOL9Q263/1PmhVuYz6kKLy3rOjGJZaiXTS23T
qEr5nVhTg5nOYlr6x/3/jYDR+uW6uhghUO/A6Od95S7+fF0J/3ZGh+6NR3APsbZLOR0ci4b2PkNq
fhpVnqy73xplV12Qd+vpc26T1KT6+Tt97uQaMI/2FOqZDQbHbiC1OovtPqY0D4zDOBQMy+uxo4YJ
S7zbtJWHlgmAol2x1bXatUGVmnFM+8OuqCsJSy4rWthE1xroTkIsap+qsBlPEFNMxF+StqUXYVeF
zETnaN4uTs+20AhJ0GlIZF92jZazrVIBvFVaJTSs7+mcwen44qqd3x3MoQihHLIioZZb+tlFY+SR
4c/UQy8Kp+/I8sIdQtz0i2ibM8CZEryHvI3Ul6atS57+s6PUdU/fQqNKUWFrHLTQGi/Z+WPQ5GV5
Yn7ebGmnzR1bnTI5uKFh3PCShF7c5ILhdcfAyGSv0DnwF2ikwsD480U4F6EKYeg6823wa+RIEKn1
85PTiLQDacXPW1pEHxWKTZL7NH3Y1XWjb1H+aY9/PqBASPbTS8ERWaFI+bGIDQNJd8YGnPJJgttA
QyDKIX4ycGokHszQ/BCWWf2dGoPWH6kd+YsSERsEWuHL97XCTbYT5oJHC24w2d1Ird8KcFrU25EO
oos+LR0fFCLIvJOsmoGoLgIZlQCattHbFqeRXlVsxP58Nr+5fKDrOAlqOvLOxRl0sF8KPJULtXSk
509Lk3X7GKSB33fWdSXczz8f7Hzl4sq5SOeQt0oHw8DfiLrv3+7jIgTBaPwfDTwrililgZwxAz6x
i7XPuQY3jGPML+jx1m/uElJAy1Yw9HWGf2cnFrHV1+xeCzbFEDM9yrPKjXdMc22MJYY2H9gR0KII
mMnQOZBW+GORjXs7hTPKoLyoDGhlWajXu8mmS3U02NM/wRtQt3aiIunJtDYFLBl0OD5zODNiij+j
XKFc+qEPkyLnSTeao6Xw1BIMPwy3paxQ/wzmFGW0MkQHCQtYOJuDfGB8U6KOuu0s2oo3/KF9NwIX
+ZikkyH57TS0EEWj1Ti4AGBhfyuXxAvjiNgSHpSIVkYdjf+Wr/5HSfnfKTP/XPrXe7V+UnkuLBZm
ecZ7xAVU49Kh+rGYIdXruAM3EeI4uB0OLVxiSrLmNaS7adBDNINlW5mF+wjsL/mcqOyYw/Zm8wFL
I3ht88K+pYNi3yJRJsdBJmMqdtkwzp8ThhY6K7WTwpv/vxXFb74oxrkmfv39rI3UgQjFKf7OvtRd
1mAgpru5RmMk+U7O1Pr4FUs/dGk6rH102Ei2cPadrDsfVMS0oSvn+ipjKLUMBSIBsiNtlABO/2Ta
RKWPGh8gP+9SgBJ//rHnn9nz33q2hgVOA19yXWKT1IS9lIB9lqCBt38+inH+kV2XcqzDrsnG0pS6
c3ZL22Yehiir2DcjgfpgahozU6/mk4WM5wm8d1ZQgaPJnsdsqsHTa3iNhC772z//jjP1LL+Cn0F6
Lus1P4V04J9X7AoXbRistj+jCpSHZmO8b5YmPFbTqK5yma/G8kL3KzyAiv6G3Xxx/F+XPOpAx2Rh
wGgoDXF2tVWNA7m3KGq0CEhGhGfiSpb1imsv0NkDFbf/Xef/x3fpdwe0Qdiy9DkOm7Sz6z4txTCY
eht6Yo46v5hL+9DZuOjKiU7t1Kn8iy/Ur48TsE++hw4pxVzi8yCrjkcn6ueOrsgq56oMlCstCY//
9UPLURD+g1AnsJgksp9vI1Yut8mgrnnISCyMw3qzrnnq37Tm/3jtfnsuNgGPJiwuwBJn1cfICN6Z
aVYwX6vx0yAiQ6PHof78SP7uKAAwKKvph6HpPvtYoNobBuzdoZeC+/Gtmsa17MLsixfwt0dxJCWV
jSjPOL9iMswRvgNBYMDWZ+yUOzM7jMjF7v98Muv78/PKjR+Hu8J0zOYROA8xQroUSxBY3H7MgDsc
s+au4q/u0yS1j7xO87OboPeG5mh+cYKr/P780Oji2Zo51GQ2Kv6fnwneYLNuAhayueYfB7VWPnY1
+PosAk9SLowtS1KvoGP0xa63vrcMeJNYMpoM4vKLl259/M6uArnKLolXbCIdcf79kpOAsG71IE6q
vvqGUgJfGTA40IHzdPnnCy5+PZZFc5hXHCuAaTDu+fm07ThsJh3fOjOOxX3uFiZTG9jqiJ7YR6Bs
swtQBLt41ImyQAiu6EQkILvMEqe7EfbRc4Kvzji2cZ623mT1+I0pxaUGZyhKMQU2PUS6eQFbBFKk
ZfBtDTMiSc1Ice60zKjIQ2r0ofPcWpcrmoz+9Bdv+29OkZIN+LPOdJHad73z/yjdJsau4xwIfJIw
a3eknRge2giCAlBgfvEy/rpcUjRQuQmeoBXvcLZcsmXIJsvoAiTMlf5jLOfuSuvClO2n+1dZM9H9
89379cwkVnPdEmwg+B45Z+W8K/Mc4A2Hm+cFqL1WTcWm6xhM01nU1ReX8SwNbt1NcVIKNroN/89g
K//zdcwHFVi0yQl7ob2G5l0VF53TVhdEZge7YCFMcMxMhbvRwXLcus1Rx5PILEOmxz+f9q+rBJEL
gmYcHQS0Ke7ZDTUHZGvW6hYEMFO9kI7SoiDB2o52qAbgBJtiOWaZLrdGnMsvivNfL/m6nAtbsaSz
cbXO7nA6W7jkey45SmPLSxY29+BTay+CKf3FBT9fc9f30dKpXzH0slk7/xb2QR7BM0h6L0/670Zh
aX6gRPhfPkIA+WwG+9xXky0on/ifbyrquMqo+4F8GFJ/TiEdx908RdrVYMryi0P9vSH757rG3TLW
DHceIJpQwlmv7T9exIQwZpETa+phsEEpoik32M9keGiocpF9QFxKpXlYdKyZR1zdLgJEjA+zPw2T
IQEwOG7sZXntrMkiLabFqinqK/gRIMejcRrUHauN7CG5Z4BXukKLX4bMBcO9oJ4rb8OeycwuK3Mm
f39+Hn+9UZwXszwSCIw1aeD8vCySivJFQ//X5t1hInTMLwfkuH8+yu8un+Wycbd1monr8vLz5Zsj
Gjl91nSeRDP2NmWkPJPkMyJknUjSucGcRHYHimyQt20BQK8YNJYCbofxmoZZMECBYcw6Yn3aglxY
SfxG5KdNPSFGTyNCYicGqCjZaR1MN1UfNABDaDjjptEQeW4QGC/R9s/n9EtdzyMhJTt4jDOkl1rn
Wx13jLulTiC7dVnyaLh5862lTU89G6sLq0X1Wk5S3E9VHj8G0VBf2aIyv4jj/fXu8aLxgnF8fHG8
1j9f1h4L1wCCqfLGYMh2MXE1rBtL+MWX4TdHoQpcSxqLuBhw1z8fJRy6JAGX2XlGDZe5EkIeh2DQ
v7qea7X38ysG2ofYQsyHVGmkW/x8GExYVOwGdjlqiPGlRnr9Vx+jtSDJ13nsYzP1G9ECL63qEGFE
UJpXQU4HQA0S2ZSa53ejm+uHL27yrz9q/Rry1VC0vwlhPds1RVBtFpjVk2eK+zTYkNy4GTCTU2p9
8Yr85nFiIePrJKnpeUzP3eTVrBDtaxiImdPL/mrBV5TjZZQ0GoGugI0eoyEsvEZZBUGXorcTot9z
JW71PhSPfz5ttJO/3AxSGdm12sT/6tz1s7W1J0hzHVUyXhVJS489WCQ9HeKZAZZnI+Qhqjrnziwg
GyJNdMY3UrHAYqZQN9/yeNafOnhwL1ZhJw95OjfbCcndU9YDxPdz3Yq/VXPlzCvG0wENsSYw4ZMn
dpRSB4HYZJnaoxW0WnhbAu3LNmNOEJZXW2biXMhxktdCKPCbsaH9RXAZAYlg2/oMxEAQPHczcBjm
gvDIW6gl3ylrUNTlgzWZWxLILDQVOdEGnuNGijQoPmT0pN08+aAKcy4CWtfzZhalwSc6k9qPWNTj
w5J0VoAoLVyYodeyrDZYsrrXEU7msitUVLzXsh0HWoVGhBsSyPOyYdyvhp2Beud7rdys82fHiXs/
obsDexrDBX3a0s0sggScCeSWzLvxahr0LD4CxZTv6O4ZW0o7Kp4t+svYGENbHy5cDKp4mwTAEbJK
uoBkMTQ1ySGpXR2pMlA5l0g69m8+YBP3qS1AheEIT6r73iybpwDVK6J/pidIubDlralyfXpKUZ48
m7zVlU88KIxAOBDvTjQjAQlaMA+h3juRb+dL8V2f7GIr8jmfj1YIgGXj9qXd+k1Sox2lGTUxesab
XndaTUJ9XCzPWqIhNjUREIsjOmF602mRMXMXbeYQSDWUC+pya1RIGLF8zGPg3klMCuPWmQ0x0LDr
+2+dwbOzKYmggS/YNdm3HBbEjMh4Wa6LNG+X/dDr3YkNfvEamYv5DrwVx30IbwL0JhipdoetTrD/
IicApg385mhHwyP5HHPkPp0yg/y6bHJ3HbEKu6exGMAdmfs8P7l53TrbpTBZ0/Ws7JtT35v57BPF
BshQm4OEkBHVTTVEkbruVs4H56vbi2tsRVlHOowtuJN+3vbqR7kQb+Chx0JJUBZpMwFZ6W0bawBN
0ZusGBMm7kW7ejidAhDyNGtYn2TdQNXBZzSDM0kMth8jOROYeYLVWrRYBXgbTviEx7lZr2CxbMvO
6HQ/kcSA4X6MwTKDwW0vtdK16h2ADTURPRB0j1WsDTTV8yR6LZsKmckII+s9D7KGdEIm3oA5bBVc
jwH17FWwJNHTIIiOe+4HfdY8aVaIcd3U6luwTCkCJzNyin6bEUvB0Eomru1FqbEqZyfbbS5pQlZP
MVJLHSq/gAtHvkh1lylAm+uXc/6BakJdplWLBVQV4/CY5kUD5LKiOuLn5MVbNxhRuOkm1V6FaGVX
uj+QMCOW6g0Vdf86VY4JOIovo06HOel4u4E7oL5e3PSx12eblAC4cvDmOqe4glfkRvss7entxok1
wVC1oD94XauL1jemfnorZYReVGE7vY0nS6+wHjW9dYFaQegXQoeWcIkDSzIWS3pzV07ogjCupsV9
zO0pEQNok00eCSL4S5eYOegsOiTtTdAQQIv5uXP3nZYiFsinrMK3YZOt6EW1OUAkRMB5PQPX01Br
Ju7M3ohZvY9ZVd+7RmioHabacfYcZ44+p7Bewm3hwOTV7FpdYIPXroRJF8ebtaD6oBxVHJV+GdDc
oXJ9OvEUL6mTY1KJyH/3zErTgIoVA9pJUa2rbFI0O+hEEf67CZrWNgyNCXZtWCTBrof2Vx3RuOJV
6Jwhrw466OCnrhNW5Msip+2uCG4AU4P6O92gf0YGObjTwtiP7EPk8RH1tm91aVHviL/B6hIIbFbb
qerbz9jVQ6CLYiT6qM3tToeTjJ57W5uyuFdLjdCwIBEQZH1nvlrdHCETQ2JQbsY2Ri3XTsLNIfen
rZ+VzTLAIJth0lFoFxBMlnhI/b5NLeLVSET56BV0mCvp8tU7dPjWBk92I3332KXaJ4gk6QM/6XXE
bfrgdJsIg/lfKLzHhwnq4riqxSBlTBi0yM5Y/FBz9kPS1w+LDqMEl8l1GXNF52BAWEIyX53rvKfx
VlPhh1apj1xq+yIEfpkEk5/zupNXQpWD1ZVMgEfyE2+nroDJyjPD3Agc8g2ItrfMSo/U9FtSkH/o
cbKjekEarXvsfm9KaZ8Cm4i3zs18h2QS1Pw+9gnghJO7h1P6kNQ52pXMs9DTzwbho2USn8Z5uJR2
9kGc3kY2UH+Mt7J/TIEJO+Z3o8N6bKijxb/QzjFez4gYFXPH51XtVOyQIQKSkauKR2IxG8kSy2ng
jAjM9zDi8wW6J4SErEP5yvBsRkbU3weFsmGHExNzoAF8SXuLv2vWmKwk8qSs1fPbMFCTr9f1Plbt
Yz+gTl1RnX1eXgcjgZ6QH2LIE3cWnB+wnKBvp/yha5oXCo7HVsOp7qA+ftcLtKf6rPbIGN/tSG5r
rL2hkDANmntT5E9EXB1kDPQ17bCWVQjWbXWU6ZMTgujPG7+nDN/kfO5WIQuar/GvtA4vFJVpkCMG
z8PuyajCawsd6SZBWr0nfxRpnEmgYDw+5C2iUIhzm8pSx0Y3n4I2+WZgHK47/HPZUO1Rqe8COv/w
w4sdPfTXSRO3OKBJa6Blrpf6g4g7tGugHypH0lSEs8Vp2sC/xL4rowcTlEWUOKYP5zTZ5BGAWw3w
q7ncooV/HYzxRatfTSC2oZZ8T7rsEw8NSjSI6iKZrsIk3boj4ehufhNkE8o0DZdVaJjvTsyNB4ng
mdo4XRhR4QM4u0R56kVL4o9C/yx5gLBzLZ+x+T4yOx3lfDOG8iXjfdr0NiQKWz+EvazvR8PB5xCt
oaa86+NWd8pPy4DkNw0nVYR7WdcY28Jk9KuueRMafs8yTm+zuDmUxPjABiDbZOk//oezM9ttHNm2
7RcRYLAL8lWkJMt92k47nS9EtuybYE9+/R30vcAtyT4W8qA2ChuoqiTFJrhirTnH5MW/q0BVHKoZ
SEQvWeJUNT30zYjOz4Tk1mc4sBNtJQiLoqFSwtfhD1V5M3Y1tmy0izs+zO5LzKNjHfTRvjGldeHO
7YUeTuaFWzfX2cDgT7rXyrYANVToqnJTuwVKjJzPQaNWJdNFSDGzj9vsd5lmJFgUKGOx542ueJVN
jO6u/TEMYIQ2bV0TBjlCWoPn11k6SvKqCq/hBU7PTmlq3w0G+L8LI8ffZqChx4tKDUIuU5sytUU+
5SFFrA1sA2yDKCSpsjxYJLN6mLxYeQeiXMl21fUZF3XcGojCEZ1jYo/bHDhXZnTLN8ieIiRDBxB7
MEDzav0mxhkqXeVgWlT0G3Jz/bbA0wC8SRKzgTnOIErYN9NqHMgDqfR9l0YWbeRaE4HViuQu9OyE
HFJeC9iGjqk53AaH7zQ5vOWdnabAS3GPKeApZrtYW7eAB7lB6xBlSNDBeK90BjPiITKxeUDrJNgJ
d7TcDogjOTwSRpTfjFX4Azq3/8HGofyijHh6sJxxSHdZFNOOJcOogUNmZTUVJdR4DxCi6/6O+zT+
3iHt5Ok1K/VFDrxegcoz4AuNS1xA3nWa7Y818rjNwH79sisnBb7cXMo8qCEw934Wd026SYhvIPMh
JPHTb/McD4TVKFXAV3CyB7JrNwtfwtjXoS9scXCBCQcxriH8Uw4hGe7Y24QTWROFiD2J5lfdWhP/
SuE6D56tytW97jg0KvigrGSKKiPSa6ixE8djPWIdQSLyd0YXR+SO0YDkJ1NhsNBaQKkPzJG0MD4k
I0Uu2nUMzzHNCOT4ckGzM4vBfDBz5vC3iiUWzS5VGrEJqD2vvJQQ4sDUx7aAI9zbf1GbQ5qpVB+9
WAObVBSFefxTeJqot07WNc9aJ4brikzSjjsDGg70G4RB3seWRLXWaNMb6RZ83EH6apA7IrnEoCAg
MvrjGnvm4zYmTGvx6vZ+YbZECNcklq95imolYA4VPkvVlj+h0BA+RRSZ+GGEMfJUnH31nUXb8iab
TQH/dFgKCjMzR7aRqHXeEpe9l+4oN4foslJYIQK3jzx8yK1iZKx72ESIu+/cCzbypLpEjpc8ZKMo
rjSVVy8yq4db3ZH8+FmDU0t0Xa6tLbhxxBVH6mHO+F1blUwLEwOYBnIVpIfGd5ZvA3M4Ucn2xu0H
Crhoceli4R/EFazCOjqkQNC+EXRmDgEsPgnlpHDQO02G2f/UCVm6J2XM5NW2gCQ6Rlo8j1lO6G6K
gwTEiY57Bm4z7+MmJ/j1W+ohodgsM1o4LKP1CBeENAFqJJ2M6c6B82X2loNhOw2TLxr+Ri8AGsk4
LXF6eBIOEU6rO9ExL+ylGW4bs3AjaIDl+JOdBhwx11y6bkdWcHUjpIoVeTJa/LPmP/jmZCbaCl25
SEQVefI9HIfKpYpoSUORXO3uXpAu8WPxco+Qyl4zflSEm9wwh+6F7w0aOZ4wPpxfBG31X8hKW9gb
yEK4e3J50FY3oUvfB2tk3QdhasRc0ZHN2K5beiE3jaXn5k6rKsxb3jKIdlsvK/0yqtGY3TNdauoA
83H/y6Yn3QXYhr1H0vrKe/7Y4TUXFTv6DKHIY+xR6GJg7vsMBbjq/gpVhg+qStvXrnEEMR4IT1ev
TinZBtVWDC6B3ehwgxskvmgahL4ACeeoJn/HoqZ1woxesOcldD5I64WuOyaWNm1SY+lSLN0iecFc
kb+EBAGyasiJfzbXWcOcgWCFRiP0gbc/p6TU6qhWcCnkIDd1sRDJYxJscI3pIM62w8ygzR+6lZZi
Rvh/goFC4EDqEamFLqnxqFUUuQXgCBMZDLbevFQ4fkCWeIAifcfp48slC6H7T9rYgehJeQDwF0+4
+zOjAJYl7au0LWijNEMaI5wh1kVnn0pjnd5arveo+9nM9r+SaTWuloxBQZGW1I6truE6yXutj6AS
zS7BUqbx9m9nzUM5lmwCyPAIqW2zqX+mptXarbBC6qxosSc+K7Ed38+YCp4i3Wm/Vm0d8wmLCqj6
NC54JsDt8en2JtoeAZhpiT8G6Km5Og+8A88cyB2nwGK9acaMhPEKlgJ6ZaIOL0WHUiWYWomxJnVi
F58IcNH7WM7QI40UlfiGROzZ27SDzW6k9YAMbhZL68ir19YgpILtSFDHg7zRrVSL0I4p+apKB+o5
uj39x8x6ZuyGutFfe6dZ/hjzUP+E+WW1h2VS8qYbnXh1DETAvGKU9vt8brpHjVqC6K424RGDx1Hn
QWrJSO3ZRq+NLlgdf8gjFDwMsUrmYGxpQkHwsPufOQsXoh1cVgl4VhLvgzbCLElF0Xd7Mx9wl4zt
0rdbMj+WeUtzEIQ/8EHM/BVEmS80BCz9svNa2QSdJLB+ryQS7qy1ojtCrIlgd/WQ8iYmDVLbVn2Z
2zxXfL+Cqo+ie7upeRicFt3tJsPQjCh/XnpSSLWFUJy4Efm3Ai/mb6HzkeH71APu7M2afY6G/WIy
lmTZW4tTfU8zD2O/nAY8OLm2gE4r5uwXvVfC7Kesu61ah2cqoyp26DU24w+wY1iiIo9eE7lZb1Na
Syv+UfHAJ4ZePtolRhQI804FjXziSk3MjHoJYlB/2jL3fsY17P3PG6vvWumMcAGFInbA+eEwNDju
cesmLLI0AYxONHdyTbMKpj1u8N3nRzHWvv9RK50DMH6ThkQ9jGbypGs9IxGoZEI6l5sZ5aZ2DW+H
ZK35bReGQUc39m7KqQTF1RA6FNaVc6OmtZ9YGAUeQjRZeLUmyGzZJKr9rMNbI4NRW67oYcSXeS7b
fYtx+NFy5nGLvc0JPj/9d73n9extFOXMhZGZOiej4aQyWrfUFVgla7bQBMMeMcMKsIvdntNhvl3w
oyuF6mQVsuJpQwLtypMrFXdVkvCkr8TqicoOHHE7bzqZNY8WHeNXOWJ6aNypfahlMt1S509f68kx
QSuAHabNzIwX0JqG+IJmnD5etINb1/shr/W/aliam3AJc2eXQX4hrT0dCvA/A179ODcSXO2abWc+
FqXwm5UmQwoqL6xvYcYBXhsaFd6AMu9e2BFGeDHD1SsdtdN0A43Tcv1kmh1GA+OQvwKsmjqssvpE
elGphp9FbS6/8mpK6EhQE9A7Hrzyax7RhORF52P8+Q07ydCWBi+PxUVE/MKMXQfxdvxYRxAydNB7
JQAZ0wA4aA8JvdcWKjC4lqT/20q7nfaMS/M6SPTEuGIREXR9ZF2QtQDjhxpdT55tPuCUrYY9PH9+
gh+8dvAsMcAz6mTEshoV/ju9NbD3Q+RISKhsyxQH7Tjd0Ps6o0f56CCocAjMXsc4zOWODyIGjxF+
SfOJzhIUDPxsmySvtDPrlHgnhGZYq6O71sm9JuudNev4OBblHDhArOIO/LrfcSpAL1elR6dBaVg9
o5mMVKQuE3Y9OCP678aLVg5O7a4wPrqbsW9HEdwWwtbdF0eQukGjrmnZQxeSDpurVyH5rcUsaNKk
EDXpVObxL5kQ2IheoIQJRrvSdh/hq2SvZpxrcmMl2TzdZAn0RZ+to8VePambCSk+9rSNJEBIBrDF
MHJlaupu4k4qgCLZKB9Fv3Qx9vzBKTi50tCvHBMHoM843rY3naGz14TeGT33vWf8XcYVJUBGyEub
qIQHjbC0v5Dm2p8FB+kvmJlNU1ASc6T8oimcP7g0RIqp250UXIk4816GpqsQPwAdllh0K9sIphIE
48Ymw/q1M0r1ygvT3WcUuXOAJTZ/iXvibwCkpDU6IHaOxo50gaS7XsyZ3SGxAgiTRU5XOgixA3qY
+qz8W5NkqE2qxpYpWyQqt4uRNoWGND/u4WYsQ3doa9f7bcmmeohmBt3bGkPfK3PslWRCOjSIe2Jv
4o0hWxXigRgSOi8UJZvZZZCymbFbvOjCGr8aVjVoTBRSmtdqcIQKJIMxAAWMEQlnnchA3+C3zrkd
ZSJuLVLgQoDlyxQFCMLy1B96IAYk77Hyxex1r/l16V+IZ2wnu7kAwtL2VvJX6wt1QDbXsOWOpvgJ
r/giNtnoQjsAvkqGZENfvgktOncdNDRocqXMf5LbtPgJpKKnz1/pd5IeXoMVA4v3SPJCA8Y/fg2g
zjTw+bLKJ71nmXZi5ldNqdv/teusyg9STZ5F3wfg577pO0p5l95tj0cXR6KRjWgrzpzQ+88WpiAM
NYh7mMqzyhyfEAA3EmTK1UgIOeFmRrrG/qu1XuCx6IER5+KK1AATU7nh8rUxyi1WuydSSOjP05Ui
FM2zoT+3tFitMDxzch+fG6eFdcXBDHCyZkxl5ZYFbSif0BgwBWUT7+yKVFg3nbZnLsP6xTz6onJf
1pExQlh0JSivji8DurHUaEIiZr1p7PLN3DaAViuLfkFRpQjphiqw17YKPAryoFne/K7PotdFuDpQ
HubjQOg6yA6RORNvk5WXLtm6vp3S7K9IfPp65nTXX356ujjXkBushGO8NsenC8PEzHl7CZu34uIi
SYkmktJrd1PTGoc+iQGbY0AFfNfolw4nDw836S+JoXjxCoJeM5oGD4yGIhqKpg4aLjLMzbKOFKua
EM18EupMCbl+Rt6dME4YOMyIAq23yf1/lEhEfYqxG7FC1YRo7EBtRiSqV9xZw/kF1CU5dz/f15LI
9Hi/7FVEbTKSOb5Ava7RThVT5RNpP9ymbI62lWWp7VjYzQHpmr1T/aI/jBLCBsOKKjDl0Owpo4p/
FJDzwqNIoEyTqCMA8Z48w7qYIWCtHA9b9N0fLW1DHGBjuXOYchyKqXTOaL7WO39yoZFYo5Sj3c6v
t06KhinU7biZ6V95fVPeOVZbfiucQV6T1ZSeKR0+OhQCZdYNS0LMtk4qXleL6eyOjAYZJAKcSQy9
87OQbzVpNlANP3/k39cpNBRtLqTj4tPhph7f0IwWrx4pXlB9TWODX4X/CfrZuTrlgxcL+6fN1pRK
hbLrRJtUkWzkpiY8OG3qQtsvPTt8cZFhhltjILZu20ND6eGuOlN7LxZCDUCqIpgigVRDfCuzCWJy
Xg/q1liYVm4ajFp3sFOdJ9LmWo3eS7H0GJiz6HkZdGc885Z9cEdYygVTM+49t+bk5mt1ktA8jmtA
24sdGNOk3SalWMN6eudMcfr+hSZSig4kmx0Ms1hnju8HmX4NKEC4ToTuDRfgrpaDJmB2KRNZSGbW
afD5/f/oeOvCjL0U2+6746Wk2dY9PTiiJ2d7P64Z6gxlm63uFe5dsuCsO/Pxef8k2Oi62GLxVWRb
dyrzHzoxStGytc6xLNCFMcLH1HDVjWyE3JM7wGCDPKvHWbhk/hZllp/RvX7wgxEjeewemKwLFGbH
F7gmddyiziywzZf2rQnsKSgNBXvD1JlmmRRPn1/gd3p8y8GxyeTIoFbjJ8uTA45RpceuxZosAu1h
ubC/5btiH14sf/PLsWP6feb6ig8u8Gpx4XuLkAsZ58kbXaXl0Bt9WfvB98PDn4fDYb/Z+hfjJvgy
bs6sVG+7mONVkd/2/4916k2eI6p8yDa1f7V72nGg/X7/9/Hqy5nDvF+jjo9ysngw7yx08t5hNkFp
qJhkeefKtQ+2UeshMLbTaECHfbrzr0Y9aql/SSTetl+na2LG7ocL+yrfTT7KHB9c3h7hzgHNBLT0
e23nvX7+lLxfYVbhqMnz6Oh4ac2TzgM9rgYrc534Fh3dzRQO7sEzknrXdIv7z1eTQ3k40HhA6K04
J89HHfam1gBxwh9iRC9EJep8vb1/VfTzVdH5RhOM5OAuwyh//JoZqmDcDVCIBT/JnxQptQ+zlTIa
XhObPr9278WSq83FIKqCO0f81VtazX+KoMUZJ2u2VeLTBOkvVzCO3wzMhRRqHhJGTT36nhfaSH6S
AEJeGnEfQHd0bj4/jY9uobdmcqGTXL2O61P837OoNVZZbiSTC9FtmduOB/iIz14DYvjzI71/HyhF
sLDh4cXzwkfp+EiYotLKSdhLployHtDhkp4yLea5het97e4InkmIA5hQkYSfHAbNlGsMEr5RpuHy
ARxjVF8UvSoj0HpV/DInA2pQPzfPFURMQXex0F+TWncf4ejFj3FkGdcMz6DcsbtuEX7lq87HZkgJ
1jIkETOqVPfvLVUoCTp7GjzyOBxPL02bMotE1rW2XVqa9KuHUla1OnMD1iX7eNnjKFwcptBrY/L0
Vvc62KKZGR2qh6G4Dp1SfolN4D00FdOvjUE6FMqRqf33B0w4Bu0JHnZyT4yTNUIsFnlIJi2lFLRp
UKSREbgrhqh2F+9cvbZuT09+oYG3AUsFCwUr/MnDnAi0h0yGCUgrrdTwESukkx9ZKqXKKogkZYNR
xwZs4ajAPlUtaJFd8o6uvHrW2zPv9wcvlmF6OBxJzDMNPt7Hj7uWANN70zxT/qaBa9C5Q/s776Gl
xsE/v1kGbhxuK+swf5088gqEtFckMdZfe2q3CE7JwRsxmX9+lA++NtzH1WNhoF1iwT8p8iJvKNAY
IzIsZtUELQStHzN9lgaoo6cfmA4l227J6+2kAWwqFXGFAz4hDBnEXTK1llep2043HSJ1v0bZB7Wt
jfRrvPIIdhuvDgid7C6ZG9WB0ioVFAPTu89/wgf3hB0yXxB6UVQap/5GE5kzYRSElxutlLuyQe6K
LO+KQfO/S+EZkBh049ngst3jbTu+/Zh2BzibkMzgn7FPWYA7EgAh6zuN7e6XdLCig0GMyJesWZwD
wn1G3Frp3X7+e40P1lzGNHJNWGNSI9+a3v9Z3WtnQu5Fnpo/dZkD4xJR941dzUBWgXHVgebGf5sp
NhFFZvqe+LKEzJ7e+j25U7ZKngR/UyQRVwVm4Cq34GDjBhXontQ+HEy++QiSJiC/ElVDmue0jPVV
XFqoFDqVKM88gR8sYObqKsBsiwsHcsfxNQ2FYmMtZl6kypyfGbHRwHWhYZn0gLZCHz0iglR85hp+
8MzgiNWxFZIsxf9OnvoV3uTSgEt8wBxohnqRXre9QsXpxvqZIt94W+hPFjCHnggznLeh0WlDENUD
AVFwBjeTQtwF+HfQxk0c0wMd0hytI+BaxBwtnkToCkWWPSXZ4m31yFRfyrj10KaYwez12nXTlwkv
alIQdFKKJX1aHIwozFnJ9Nj04Mp6wlPGvN1jBBZrCnIF3ysCGfPDyCrxo4ZA+rOiFwcAvpuN2wGP
BVC10nYwH4cMuzF/tQWwD1HpTFiNMfqhkgV0O6EZTraRpqHddzHp9L7ovfwWh6vzTctKeVVltY12
P9Sn20wtdD4HV4lbDAoRFLUBBqQvO1X/6Z0eFvlUGBUS/1m2DdpyDSJZ3afOU9/Z4mWIpvqbyehI
kQEt6/lBkyAZd2AfDVCaBYzwbqyZhrOSpZfQmYHAWWgNHnI9cqwNHn4zRD42NsOG1o9m31UZZJFt
ZHWQ4Qc7QuPEXA302sL4H2a7uonZTqsAEVgdBvPstrxN7jh6oAB0znrdc7oMqkwYm0VYICz1CmR7
Ps5+dKOOV9K3tI0o1TGEFXMIJ0Qmdy5AM0Bicws802vH+bZ35szcdSLRX5l1jOPGy6P0uQmLaA6Q
QzQ/nKqAotHwiYMenRNvsCEujz8UYPZiBBR5zTViPVcjpqGBo16QwELYhdYZyU7LLZrhPFz1yl6s
B+KApm7pQL9HiFpxVyxwxxntXo5eEc5BXbvDV5gsCP2I9DCJFJrS+pATPl9cF9NQXYYFioRNRk/p
94qsBi/X6kkeZJ0T3wx94oDdx0t2kytvNgC9koPq0wxAkI8c2v0DjpDues5Pu5a1btRgQcEvB+WU
tTai2WFAsDspPSd4V6sQ0VjgAbeznrm/aXRN2WVjzI3h23joArsHZA5TMpqABmvj8lpPUT/5nT6M
SZDQGkW2UlJjb+IyoVlkgNBFn2S49G9H24vu9G42kfpazP7wMTYzMi+DEdu20p38FwsKvQVVZaQH
LON6qaFiD91eS6Ku2IqMyK8dORmT2vbkvaqLEJOZiwsA/JuPvkEtu8IZrZo5QjWAOmdkyoSnFaS9
Dm6MepDnkPxaokbNq2Ug0jtQejZ/bxoRDpe2UXfElGfOmkf9Nsgnu6iugQhjECc2q7SYSzU5vS8V
R9myn4cJniYpZVV96/b4L/bAWu30IivCEWFVrZFKnzWJLA9LPSAtj3h7iRVp3PGRLMTIuuAjZTHw
a5LxusLP8QLQtP4RE/XbbDO+kUgAC2ziAWLkWmy1yOnNO6/PQG3BwY5w7yTR76TTy6exyti3yFbY
1bXVjqyTjd7zsKQOkyEoplaPgaAJw58A3rtn8NKGi1hqlH8U9Rmj6KHNRhDcMr4eRVLpr4PL+GEj
dNrbuFlCD7ChHqIlG9J7G2nXV42i/iEuRloUOhzFVckMhVBz8wWJj92Jy7QvGpMoCCf6PQNo/Yoi
p3o+86ldi6zjpVsygPcsRhw6g71TWQSz91mKAT20yOy0vK5onjBrbFf3TzkjcUX6mNgIb91QNhs1
t91vewrdfOt0lAVEX1RWscF51dwPQ7usul1jJuqL9xfnpViWfW5kJolFDJZxdSmlqb3mxdnBcUNX
beJaYQdQvarbM7XlOxoO/VWa1i5DcRozFBEnW2LS5qNeb6fSJwAT7ULWZeZNCUfxdzM34z1fpTr0
h8LwyIYy5/pX2XZ1Arirth61eHI6tDnmtDVHOKQHW2T9Q+zQwiJxBNwWETVQybef34gP9tVwouhI
0LhigOV6J5sAtuqqnzx6gxA4y0uj85ZH1wRtr2SZPbZDDzCbPdivJVuS7zEl+W7OBqPY/ftZUPvR
FTWoHACtndR/fQ3PIoLHwFZk9LQr2bNt9HMMXmQNmCxefubl8/epqzKHqOhlGrcFO74f7VJmPz8/
lQ9qwP8biMnIne33aZPItrrYJt4qgd3M6puzAbotNII2Pj/K+zIJmY5kXmZSIgFaPLnqCRlxzTBx
FI18RENdR4DBVHruqr4f5Bwf5eSqVrTXx0RwlGLz82FzePW3X758/jveQet43o9+yEm919Syb6L1
EJQxmzz4gyZ2+4ckr81jtksCnJFnito36OLJwnF0wLXq/U+N7rgR+AheGh+i13YJuoBIzhvzAO4n
MINyp268W7HXHrKL6SLewf7aeftql2/FttrZW0yLm/JmvnC3TaCfqXzfPzgAOyxaYiuxEmjASbkt
OrNjfkMZWaNk2ko18Kkzvf5M0fvBg4OIEbMrma0efbCTW7qCY/MYhBX9mrw52J2t7xziNe/buqqC
z+/tulSdXGlDIEWmk0ETUZz2tDO7ZHcLegg7QYXcMmoQadSDU/0cw8W5LIYJix1Aj/ZJaU00Xtik
HJ+52R+01dd3BOADkm3dhBxyfLPRXlt235KrNQxNqj8gJCLrtO0FqUkMokJrw4cWvi76nFfilp1L
bYCHsfesSG1rbKx0iKIlOXOfP5A+0efHHs8qzxSZWdHxSVWx2zcTLEQ0pq31dUYBgPTU1u0riM6K
ArWwrF9jn8PVzhGJ6+ihRO5tjGRE3NrrZvHDjvX5m+Uk5uzPc1z++Py2ifWinNw3GqWmbbENQ51w
ik0ccih/Gfog32669AaDZ0VIwORcRYY1XaZmLQ/CVfo2K5P5vkvj6SufNHxhItPuZBmSkQt4YMvo
aoaC3Wc7T4TOnoGeddMxpTzzjK3Lw+m5ciVpQK0PNA3I42upwweb6VRzrn0SEacWEkzZaMQ59CyI
4dy0/7y6IypdB1ICKRXz/5PjDQShySKcct+hB3SLWLy+UN08/XtnjcMA9aOfChVRnm5MFxUVXhol
pBwlOd2dcGpRDorIJjpdTdqaAMAHvSSTt8PFmOsDsRQ248dXgm6cM4/r+ytMijvbUnivTLUJnTm+
wovMp5mRYIrmwuu/JaJyt23ezc82CbCXCISTr2cev/USHt9StsD0Hd6kFYhCThZo/DyV2ZR0lOXg
aX/yFrIDy4j4olI217SWrRvbMRXOFGsIutROD6EryXPKcSVvtFkr7gkjni8AH9FTWUJ5pr/6gVAW
qhI7/nWKwHTydPDu9SXyKJO2XNkQlrFj671amTJN/5u6I8iQovGcX45Zl0Qjolq5t3Hz/HUyaPYB
MjyUb9KsrBvkoiO5eiEJKZiB9JDalVTJeMOsRP2ICBz5Yi2z/NmMDolDPT74c/OQ94szDgAKL+4q
/RYKzePbOqeNZ0QxTcw2q1BGl0KQXQa0gOpR5h0zR5O86Ngnaor4TJiWxo03N9V0ZoH+4F5Dc8K6
zdqMsOC0x9kaOtnORB34HZqCiw6fH/a/zrpiUHFOz/RBZU288arXRTWx7hiM419smMmM6QliY7sQ
Ea1PbndZLk7+mI8Tgbt1RiwjX7FoTy1LbJUr2rvctKOrVjj1hSSS4YA8orwlbsHbZImqDpqWLheC
XVd2pm36fv11V9kp5FUqWha3k0Kgi5EzdhAx/dkc9VdzIl8TgW93VaUAtiTZW9i5h/rgQZj5V4Sw
BYeOHRUrqYkulwLh+Br1pIw0hOYgLJDNMG81I9JIzy7WpB4Dc+hFmC4dKj2pvJ9DOoxfPX1o9e2A
dN/FPFm212USl2WwtIV0yLOdkWg6USPMM6v+ehonS4S5DstNhmXUSqersGyHZYlZGn0zc/NrGhdR
4Ijm/1Hf/0ei4Uf3gcYni55ti1U6dXwxPMWuvB8wwblRNTxmhcTqzbTt98RG675r1cT+N2y7TUmd
c4bSI95vb/mWMRlFiw/Wm0/O8bEd3BW5NrqZH3qw22xoQFets/LxMf39RUcFotirwmmH+32+I28r
BGwRmuorfhlnnxRt+EVlS3OuI/zRadmgzNmWyrWpf6rUiwyvYYJZ5b6qid/ejProguMsQ9oPmWci
WTTSn1ZjYzErDJbfphRPPYlHE8+QKw+hKmrMn1F7zonxwTJiC14YhiR8NXh3jq8WMDKjztbEjSXt
l8eCnsuW1qB9IEjrnHLig0NRngO4XHWbHqvi8aGcWZgh9qTWrzzIJw2ckMAgmO6GAKRz45M33Ojx
Y44E3X0rEd9G/icrVhz2LfnAVudPdW7Nd5hSi63HvDU9xCKqb6EP9IAw4xqboFZ1jHQaJ8Sw3Hrm
S5Y29GSqYomfFHIpsUn0Pr433SoiuVfyDwPAdfMhdGICpaRM55fFMGFge1Q3Ni6wQpe37tCZZCYy
efqOek+8gPVpX3LswM+CAD3Dq/XnTgz698ZpLxmB5rtlUNmwXbwhgZhTLrq/dMrqNmGXq2hfpbLV
d2HSmV9ar9VtVN86kuNO8QLQOU29JUhFAdODGCAPqG09SAZVWhETv1F74R8xYsfdZ7k3iV3MCK7f
rDNXk5TNwgNJo8PtpoFfZoSf5AbJGh5qv+ckbAziemQ0/QxD9GAbYYzzhERuWF5sAqkI5S5wBPKf
Jxqf4M5RKJtGc/qbGywoe8Kq8FcDmsifyFJyzm2Q1mfl5P4iTjXISGBYuzpYjp8l8Aq4AS06oFzP
8MC2xAqsxht3NSl5F9ByIhy0U3vm6/KBHMdDZcRMEfCnpQMCOz5qNk790jZUUN6MeROXxXBtg2W4
X1LdoRk7SSdo8Q0T8KwNFyPzrIBBb7/PzcL40ujeskNcbpFOnGLbtnTlXZdswM4UnR8sNG8CQAnR
WhIhcUqxNO2w0Hp65z7R7flW6l4W0H9MtyWo4O9JJIdbhH8uhgQGDSaV6F1F6XedD6S0LoUR+5mo
GAd8Xpm+8bRO7heAW+Ik4KchrDi9X1k96kYSr0YBO61EQG+HsBmXF/BPP9Y1bUZlEe4TT7r5MOMY
eSIgKTFI1iM4x28R0f/IVAWgCTpEgrY8T6D0eHWVPsVJSBBPT5gCZe0g2htTDKnEZtVoWiBscC74
7WmbMdw0CWmyVJ+Qda1BM/RxQM/ENyWe+ZtoSRzFS5ald83shL/aruz7XeQ58x0YI3XJpzkmxDs0
tT8dmX7emdrhg4eZVg6yR3YruNROJ7BYHiLQQorg3EXrA1WZ3W/21iJoiJDcpIzWmGHF54SJ71Zj
yd4e1ck6o+T/nmouwzZBfg3yxm9IRDuEMm0vMYRSvtTyXKn6vn7kAMwJ1+Ek2z/W/uP3hq8rUxRW
GN8tYZaRd6+p38wpxFMSxul3zep7lqQILjystvERRw2pE/QA7ZvYWMTvxhB/naYnnmo2lydbyflP
7LTdF+YBy8vnz+n7BgNtR6ojerJraY+G8fhMKfk72daq9k0NQdR+Iatx9NewHHtnCTUnNyLF7BfU
oi6BZzRLOMLWmEaGmm4f03+C6bj4FQ39edOnSV/dFUNtnttHvXteJFs79ra6WGVmfEyPT7LkGeTu
mbjrZyv7MdFd/zvbBQ4erzDCF2kvg/Tl5My/ojpNn4dFh60FM4BCh45kvMb8lGXq5zJXmGbEWEQH
faiReo895MQDQEpKd2/dkFleN9yhyIeMRaEmccRZNeYiiEbZEMDdIuPBsHKGRq6GxHPvmdVinalX
3ztPQC1jOQGC4HI70Moc/1hLdqUcM3RG7VBYhyEVzFpMZe3cWA50WHI3wKE3bHsCq4j/pSvkYdre
NmQw/K/OBEEYL+jaeD0VfnZ8RM285JsT98Wry/xzY9jtPja0yyiJxN4Yph06noMkiThQS8EoLT+3
Urwt3kfr6Ho1qG0J6EFVzPz9+GqELFdVK9dzMNrxdkRbvsKRDefViSw3JFi4ED6KEYoIqTNkikAS
jbogNAWhw/2qKAnauCRGtgzlRRvF+o1nMXskrDq+bka73yVlqIA4TdM+Vyb5JyHjCIZoOtCIjAlQ
ZZHnSN7ptlANCIe2Uzu3hL5R6R3M8so1rtym6Z4/fynfr1T8UCZVGCNW6dlbp/I/bec0xTHaejaF
TeuFT1Bfh21H4ukun3X18O+HYnvLg2aYENbs9c37z6EgJ2VNl+Ai6a2RIXPuTLu6gzqA0626+PxQ
5rroHd9KdmD0W9a5C7/s7ZP5n2N1UpsjpVK+W+UCulaNcxDFYbmf0PkFmOBlUFVeSScTvNdmoI0T
gAsggnKFq45iBdRp0wpPpIZFg5navl7n/WGpcogFY6VeDBNPIBnMKnAjYd0T0qjdMbET9xGNVT9P
k/rCUkO043h9DvmDzDjTmQlwI1bkWs1VfaZ9/r79Iw2xft/W6glp+OnmXMxQN2kPFn4mZ+ePHpd5
SbBlqt1nIRoS4qfRkOzzqe0xuNM3Sy7YIsP+xLRerpyGZAQFUKnkAJJSWT5bQHExkfBOoG1pE6w8
jZZ+UQsXT6IaZVzAJc/tZ6OrzV+f37n3yy+fMiFoYa5vIbv944fE9Fj34yWDJ5UOyS1x5hMQXDke
vMXI0KV6dEiW5Nzq8/FBQWrgRUUodVojkMsBRJHIJTS4Y3fPbq4M2jDqgw729I8lm5Ynq3PrM1Lm
90MAbpm01jEANS9e25NtVFLB3KSDViKFyKoLohDERd1Q2WPgpAoKM6vyCeyt2GdoMDBnA4zSqMdQ
VXrRYHVMtXPTynftC06IlilbiDUJCbv6ybW3AJ+OuUHTOuFYiin/nkQK/cy7+dHvZhFwmPY4DJXo
jx8fhoyLjJBWDN7V3LjXMOujr7Ohch8zWEyyYmsHIenstxVovPvZQqIJB2i6dpqh3QELm18/f+A+
WAA5D0ZO0BKYP52i9/8Pc+fVHDeSpuu/0tH36IVHImJnLoAyZBVJ0VPSDUKGgjcJD/z6faDu3aOq
4rKOLk7EmZjpGLVEIZFI85nXdHM8DEjx5b4Wd8knO8lRww7t4LMaukQq7z/rtCm9oFJ/edhRrDYh
BcEyY5eGbjCuo9jewc3ZUFIdkNlpCurE8Se+MOJcAgWQPNueef6ypI6ORaIvBmDQSXGxTjmceiNL
AaMiHuTLKckfEvzK1yYqQiDOuWeqORlepsXBEWOXbh2jprYZdKj6kZLrj81gTWdirTfWG0cWkHcy
l2XFHRWTlLqXWoHtOFkR2JbQVqwLzO7Orre3HoMMhkvoSXoJ1/zwpR1zjvSod+lrkUPiJSSae33S
64/RACSSzSTKDkPRvNjCBjVizxCMaBzUJvIaI834syZ3RFqoYUJ1Ns/k+v2P8sbwfl6HEACWzspx
yzzqOJMKh28SWhTtWoR093Yqrcv3n/LGMqeWjSIzSuM6/+foXIUbNDlmjEHPJJDvmvsY07ksAQRu
c/e9/6i3XoiAkszHXMT5j9NRUbqARVyOEcwI3D16CgBEBdT2h/cfc9oPJKn72cKlOkzceAzztsK4
KlwTCakRs5CHIJjyBBm2RNgUbAgOp2gA9ZSPDXakUTlH6Ez00eB42Ac6OGVF/YPhjnGxRbGti9ZK
V0m8qEMxIWxXYsPlDe2cO6AuK6q474/8rQkC8UcnFxCycULUxZ4C2UD+dr+cwcqKxnT3CCOdM+B6
44tTDqVGDJsAytgx8rzExVS0MTXPRAsLJAjVZm0oZi6B6c7amZ18CpdYmCMAWaGzQgC0j7tPtYXe
VAQICGDJQL6wJDV5rRUfihwd3azUkKacjXklitK51jFGvU7LQvGD0HQ/0FRUVp3aEx/Xbns3gv46
UwJ4a3RwEjne0UcxKI4e3bRaBfIKdluBGG2NZxvtN/VVn0P7K8G8Jq6nQHXsywTm5k2VGGa5brOi
v7cNQYvTYasE6IepmIQLTKpRBdZZc14NCPkcLOCNdYF+DahmuotI+BznHyV+6mQRS/9Nd+rLToeK
PBvnLvnTEhZ9Jlx9BOchOicYWB0eh2YJD7cYu9ov1BrF/35Embmau5WOdSDI2jheOSjJ3SRlE92U
iDUjc+7O0Se0ml9mTTFWwH+qcyHBG+E6BpQ6xPhl7ZB+H44Jnd4aSKuJbFfpDHeV2SIboMr0B0ri
88Ycpu4CvMZaSfLXloR7bY5utR0opZ05in9Cxw/vR3pbJpGJQ3mbwRxdFSjTFhIBZenbojIpOivW
1ojp8aKCVaxtqaVX2I27X80qU71eJNFz0k8TwPjheyr0O31AIwrm+WJbiWNg2dr6RdT2/QqlCYzK
zVHHmBTj8/dPk9PglZa0poPv1wGVmNbR4kZx2bWqgk+pKCBi26YU18j6uvvMGPFIgpe3VbJBnGkE
nS5V4Gzsjp8TRdHpKJAYhnDR4e4kVRK1vZ5Ky7wBLGN677/aaU0Yv164xNwkkBZ0ovPDdYH3di/S
vgFLELjZ16o19PsSGNJHUQ3mDSqj6P+gO+h+se0IYeOQxpDmFxZya4iZBNmzHbXR1waFgxuJmBmg
3WZEsBOrJOfl/YEur3u0bkhWSL1A9dD2O/4GZdY1SqtWkkhGCy4yOGQbJcqNp6FojM9g2M9577xR
9MOxAwYyATueSvRFDycGJeQsJoQml67yDKGrHrg11wr2gplmzh9hF4U5d7uef63MZLrVlHB8mVBd
bP24s7VsjeiosaaWbVgXJbFPsq656HZ1kKSvQrMIE96fn9O7aLnmQMWSm6pEBUchfwbFDvAKZXxN
UQfi3TC6CVuKHJ1A5uf9R72xMm0866j0woECeXM0M71FGA8CiaMEMZx1OiUlbiLDOZ2oZcBHH5zD
E/YQjVA+gL2M4pf6gt7Y0wj9RII+MTPAjrN+n7Hzvs6GHu4UV53QnUZ3nfgqyZSPFZ/wzFH1xoyC
xSWUW2Ism0EcDgAJuQyBTRWhCq2W67Dp3VVhFqnnmn14JnT8Wa0+elkqCyaExCV+BBl5+CxRJKB6
zOVZQVoIvwKH/VrUsAwX99O29dLRIHdGZ312N6MTWMPa4RiaL6rMxshBURBe9Qg+MaC1paugqEw7
zbdzEYU+Koy1fhnicIjAe9jJtRvqMlgp7hB8rmxE270eQL2LMQfZwplF+cbBSbeYFjq4WJjExzyi
SrqgJ/Kg8tPRip5xm+z2BpfDlYUn4T2oEnWVz0ly99vLE88gUJSErjTXjvW7REhtDwm1ygeqEawr
6pGekQzq78djP3UYFrgczDPk8w4/2ah1Q9poLqzzeNIhLkz2nT3OkPhhqMxUqsPqEjFX69I1K7mr
VEuyaJN4jQGBCW4JiZSKWMqb4ibYaoNOEfr9WXjjYMepkL645uCiZJzsHwUPlgmvi9rXI6H2GMKC
z4OYC4YEDHkiWcaOfE6iAah/hPmrir+K4Ww6rZOzp80NiqVQ6tHeLprM+RypefohDpoO0dIue35/
qKdHuwnUjZ4VTQuD3t1xSJCZNLQqFeoRDiCf7SyCMYFqzGqykTz22syOtu8/8I0AjbXGbUcdDECQ
4xzdrSk8n75VsDfNS2msEVmykcQHY0EWZNxXKJjFUJBrsdYwBt9Z2Ths6gY7xn40wnsw+vaeDvVZ
9NtybB6eAdC82C3Ua2z6WsdnQK4UGqLXOmoliO5VMCeF8y2touRTwK5/dYd8yjauCdBxnVbwT9Z9
2XUPFK7yctPW5XAXpBK5pByt1Belbo3vQIobcyWaWVP9cYYGodGG+HZmJk/DSlpvHI8E1ZRd+I6H
u2CQgPTUWlVQV+sxuumbjH7TZI2XOm3LtWlMJnzGCMWt2h5upOu01qpXK+M7Mtz25v2xnJ7XlmED
BqEgDTaP4ubhUCpkoAm8EUBtwuqLo7ja3u2MbzCG2jNlxdP7jweBOeWSBUwGpPXwQUoEv5rVxYPq
IfA1LU3otdK9eP913nrKkqiYoLHorJ5Q1fUgiWRLBpQ2EWuiL8R6LNEcf/8pp5PGQcmSg3C4nM/H
pEu9LxHosLXUj6Oy9hck4gb11XDX6Nb39590+j5UEmzaWEzN0p84mjVJsrwYHuASmxbFnmohhf2h
OatA9cYLEZrQoydsIGQXyzB+CRtat5sNTQYQcYfUvY6rcXgNKUev6gapmoGl+RJmbeJBxsW4uJt7
P9O6foXiL4F2UdP8RIpvn4UxbgRp55y5508HR/agga8mmyA9PDYI46jWgiDLYJ2a8nuQZjryb41x
n4i0/fz+bL/Rd1zqH1y7tPssdujRxjSQCuQESRUPBdmW7TdrqZdoerMD9Zmsh2TEq57Y1PaBmeor
0EDNY9fU4TMRrP7bghTILSwofAGMeAHUHX2TpKBmMNAu4soD/mCq83hp62F6ceaVl1Tl8AB1Ueyx
ODtZPVBwjl45VLqJMxC93EKv0yeXQMCLBU0a5L5BsphqQlkCo4a07bvvBhnlCoWc/uv7gzj9wpT3
Sab4D3R05P0Olx/8ZZiOXJGIhybzaq664pKKRoczhDw3q2/cYouCD2bFhOBYzR6zLHDz48zN28wX
UYkJlVVmS30tzlptjytPgUB0ZFk/snJ2Yo8qlnk9TcQEfoClWueZeNTqoJ96uiFzIxLHf38i3hod
vqWEfWgIkusfSwDM2YDAm5HlgLIEkrk9KnRbHdLvYwsJ/xErgXqXqL0a+6EBOwRMTLhFG/5eFALy
2ySSHrugGf/R94d1egpRE2RT6AuGG02fo++D3UkWKW2a+83YZSDczPzSRgL+d6+iBY8IyYPqIxkk
oKvDVaCNSauSsRY+bSnla5XF5Z6G+kzT31LPVN5OXohHAdMXKkRInne8CBDLNKsCoJHvDvgbknOG
W3L23y44oyBrQbrkrodQwy8OX6gIFBSEBwwEYCZUFyCc0IuvhbN6/+OcpHzU4alQUadiB4M1PdrA
cebMY4Dyo5+JYnySaWw8GQiYPjtGo16Cgba90FbrixFLAHT95vL3vxq14sUjkz2sMojDl4yD3i0L
mzwL3MpSYXWLbSU6bIlK7MPef9OTxIjvJRZ48QIIWLbw4aNAmuWR0qBUouslGl+5V+gaxmi7yHIR
8z8nXH0KC1o0YRbQ/08IG5JLh49rkKFxq55cOYdADnfELVY2FrWX0h4Evc/ZXulp0m9RFTR8Q2AQ
BSOLrEmAitBoC3tcnvEajfj+/v1poPDPkw/O7J8jo7kAloD21PE1JQZuHyGxyMGKCROVoUM02Fdl
rYKQKfTB9a10xFBlzI3wAwPA2HECff4lq6nU0U43zO9xCGRxG1nh8GVujWlPb7vbSvRVdD9HLwdA
f15w94WVNSFHQHd+9iCKzi23RJaDVA617h5kht1CaZGq9YC/Smd6JaoHuU+VFjO6SJvqxyhABdg3
wwEZjKAd0Ot16mHKd0SioEgLTmIfgjiFSTVUcI1uB1yU1kVrpvEqYq5vGsUNEtRJ+mbfoXmFH0QR
idc8mvoLuxozBe+vZMYZAtgr/O3erm9oaYkEVeahGACidkbkgzNQviROPOzdCBAg3PzYYKGGIf7e
3eAon0tUnl9CJ9Dxiaynj53TGN/DpFQ+V2psFR70+6j0Oj11XC6ETrnBzlfBA94cKnSPCZXkVb+o
Fa2qvkVuEfAWwsKpOiPDBBQnUS5nNYq3o4mA0jYP7WjG9adCkE+UFfoD+CqqK6XR3c855hu8IPTb
jxUOvaandirebsoErexDG5mcVnBOWgCD+YhLWJdNtr3uLIn1WpbMyKsiI8pnGikDJhta09WnPi9z
HQeAZkZqrU3GR4DFurlyRrV+wpQkL1ad2+LeAzi4drwSrLxcwSaiAWJpE+JTjesglzJMVfc8Y/n5
iDUA3aqkkm2xyVglIWDFaizXLr6i5W6uFg5xNRc53YmOGw7DDkr9qx5B3N5jldnWCl1+unyYamH6
NhYV4oBk0fq4shf+3Cp15ux7Mjcju5u6qO6Fo9A+GRqIGC90LUy3QHh1z52bzyoKyT3hJiXoFDj0
OJTfqX5244OrdvI5RUgM3CEoLVYI2egV7QJV81utAfQdE0lFALaM/rbIarxf03xEOIH8NXRAG0aY
HOHdiK4F+ynywmBwntAcSUrfiFxxU811f2Uwm5rfOZTXMLsxh3E9QxvHuFdCz/TLbHHsYCE6Cx4w
FeupLK3R6xrJWfz+UfDGPUYlkiMRhBrqVcdJFXCimc6+ieivWokPZZGND02jumeechqVcN4ITnlC
Y3u50I6uGCoMeq5GSe4rQ7ZOhnkTmC4GxeqjFVobp7CeAfRcJWJGegk9+gmjUURJ1A913p+pH53e
AIh0QX+iq7eErMeKp3YtJ9jIGGOMuKc+FwmK23gpNBvDkcZnPUrHjRnI9Pn9ST49bZHkBRgKp488
+QQOgAZ3Y8E4S3wxN+BPgsGyXlS9sq6bIJ6ZkvQcoekkHEYqC/MK3pPuKPny0cWj6ZVoBx2eVGBM
wVcXu5NVUc7NXtrBtH7/3U4XEGp0FLwEalNcre5RI2Mw5ZAR5S6y/ZWzrYws+FE1zm/r9tM5XBI4
Iny4p3T6D29S050sp8HaB2vYNt0MZmg+xnETnqkwvDFtRFqUF2j+gLA77rsjc4uJQkURqA76FBea
et5g3bcIsTtn8sQ3Zg0cGC1b0InIvB7rMNYGsAEHK3DfEkQBaexMm6ACA/z+tzkFJPFFaA6DEVnC
EIpuh9PWWU3UJDHO8Wiw1/iAFVSH/FlNZ7HugiKovFKOnUT4Be1vT0mm4UUa9lD6ozUki+uI7C47
o8v6M8fBG29PGkBXFA1WKkfHm7CJZGZisYGESV3Y66YbxDrVEBZ6/+3feArCHuDQQAPRnTl++WAe
kzpJaV25If44qtoSRru4O73/lNOC78JOBVhGWIB6LjWWwzkGSOnEermYpw0x4uRjlEJw1G18fkDl
B5GZXVD3dO+00cDpo7Cg+ulKG6EiX1m3jpYlT3wB/AfpP7iPRuba1H/r4cwgTyN8pnpRBqdibtHW
0Q/HaAIdmbuMWosm4WL68aItz37lWotjkx6wNT0NWYVAFhbLXk6v8fL9SXrrUyCvsuhnEHuDVDp8
fqrLBuNbiuJOpmHX6HbDjZpl2pnl/sb2BWVA64EiIWngMdLa6lK7HxJtEaML8u2QNNXGhke/oTFx
Lp89rfMsGioUs+mxLAC7Y1RqFZQlwYEkZ3J69TbCk+k5md3pqYut6ELHUOa267T0LgzCGJl63X4x
+9R6lD01gfen9idu9DCUZyQG0G7wHy6k3qNvG9GCU4MYsJCNdFq8m4JZ/RilXfsVgGYMHg9FgMYb
5FCIPaJnxrM2yCTa9XY8ZX4uWvMhoCf1pKUl5ppFCl8i04GNTa0zRusM+dZv3GoAZ3VK2fvMnapm
M8+D+j1th9FArSF0QszY8vyHCIZaX5VhSdk0Nmf76f33PP24KMbR+iFdQfGbIOJwCbWJPVYaSCgf
deNkRS5lIsGY6B/hkYozjzrdLUsp26RxC00HzOhRY8SiUA7DCS3syTBinZpsZ69ztmfqVUlp3sgc
F/h1iePxRwowFYj4wZLnHAROlfIWig1nI69Kp8Q97vamJBlqZkKvSFNNPuSIidq+NueY7MlQdMbl
FBphjUugodxHuguFUKRV9uC4RYchXptFtwCfSS/KSkHZK0P/7tFpc3MF1UKX/lgjv3tJz0l+K5ui
vo+4AWgKWlH8Cb8wF51UTJRuG0jQ2KAW9LEwY1M6z+iUJFtXYZmmV2OQ2oqHHamEN9VVOI5IoeTa
yjbB0qzIe8wfijM1xUWCH7npcfAgvCtrjHLjOZ0+1krtRAswM+guxpCr3CvY0d3vnggotrMlaEcC
viHXWBbVL1Xp2sIUF/tMnPHmprmiatZBX8DA24S5sHp/fZ60kShe/Ix/oAKxQo97riH8K6HGfUd1
28muUx0u3aLTVWOcG7YXC9gKSoWj3wRlikDg+88+OV559mIYwtagdsr/Dl8TEpgCnmRGAoq2yQ5I
gvT5AePvQ/w/DujZzb//k19/K3Eai8OoPfrlv6/jb7jSlj/a/1x+7H/+2OEP/ftD9Vo8tPXra3v9
pTr+kwc/yN//z/NXX9ovB78gS4/b6a57raf716bL2p8PCV/L5U/+3/7mH68//5bHqXr9159YaxTt
8reF2Kr9+c9vXX7/1580YRDmYdb+49dn/PMHbr7k/OyqTL+Xf/zHH49f0tcmivMvb/7865em/def
ZFN/0QEg7gaHJpYu3Z9/DK//8zu066gICQIzxIf+/KMgK4/+9afh/AXKEHoQuEaUAMAx//lHU2J6
8/dv0e4CJIQ07dJUsP/873He/n0T/P2ZmJt/fv1H0eW3ZVy0DaNZTspfLgz0BkgKqMOKhTsIgvIo
YqcEN5eKlZV3Yf4jMZ/I5TFuaMDGOf6YFeuyxjgZUwUHXcEImkSB5dovM/fWCJaw870RHB2wUYDG
GrA3dKtJlbN5pNoSrkqBVfX1dGmh2yHkXdx9xlLeb6kCuMr3nwP4f7CSH8uc/x4v4YOl/79uif8P
F/rPQuD/vsivX8f4W/nryv75A3+vakXYf0GjwBhxaSOCtF4sDv5e1gq11L9Yu6xQbqsF6U3a/d/r
Wv+La8ykQk5XFVeYpbz7z7rWzL8sONhLA3SRn6UB/zvr+vAApgSPCDVYrAUyxK1NPnp4CNZGr8UF
hpzX0eBisSpLfdI+pKZM9W9KHeioYyiEx/uWyoCyCbI6mc9k+UcxISPgvRfwIIfJouJ73GqNhziL
0rbCgbmRUl/pfW27D8A7NMIpywWFNk6Qx26Duh4xR0mS0TZ3WW60pAShVofz4NlNHhjR7203xiUW
+XtK3/AP3xiXrqLtrmFJdEXJI2tWApV6pPhjgWU493zYYyE31/ZNMxomRJQcv/IVfKsJN/Wmj5Nb
csZ08PGkU5ydVUKaX585Dg5Du6VTA+KPpAJID3kUi+Xwy6XGEucYVnUV2zFwXYwlqCcj5ylulVHN
qx9jWs3tXksNq9n0Ouqd9HGdQnyd0qirV9T16ns31UWPXlabz5vM6t34dij62Lo9M9LDViehJzWO
JdJeoNYUCI7BoVo5aXgH69oeOmE2XvaoVwaXMhMcYSGmefoa8cfildSgu0vTOp1WCUgN60LiLB6f
qVUc1pQYCtCdxS1l6XYhKHScdsItRxTL1oa9Hjg9voBa3mTXA7BqC0Y6wcen2JZtFJ75Vksk8X9O
7p9PBW9OOr0opMO3OLo7Cm4Ou0AVZ1+iCd6vurkGwmbZqar6AJot+ThbyL55SmHG45ZWB/9+UhJx
roFxtGJ4eWD/5JOUQEE3nICscgCBPRV6uVfHBCKtNHq7uzTzZKQ0XpVxeaZttCzAw7fms5M3A78E
vHTimoHsZxZFssr3ek3oOwFNLU0pPWB20bh9f4kd1id5xgLWWJpx8MTh6rrL5f1LxCqDEL1EUx93
CyGsW1V/T6EW2cY+R4kop+yemzPpGcDki9989NI8X3CXfFmGcazspthmZrhTI3e2oiXjVtj5QH+q
0u0PZTzzotSHgnqNXLBSn1lVx5+THqoNRoFoCdgv0mdHqwrXcWoDRlHtmlCCmpJtzk7/+ziKsHw8
N8f/yBT8+kWXSixAIn5n4deciMo0AFSCEsWTbYOMRbkOlWb60RozXSEjJOFfs6+R40voE/i1m9hr
TBTMfZ4BAV1TFZs+GA6qTH1KERt6Kk5Y0oQWEpdiv1S614NO76hu4R9UddvvEKY2XqRrDxdSVez7
wbUpP6PUsza6FlWNIHpAiHgAlp+5ATDSjYxpVJk7VZnHVnntM4hqTS27H7Ra6q9VhxVxqGjZZUSS
esNy+Jp3lbK11LS91sYKFCvm4r6rB9pFhtm95elSF/s61dotSaR4VEYLCyk6IjSX6BGNFQ51aoTJ
aw3OaRVjDUIjrMhSJgWmE5fqE50YUkQH4fCpz9NN2VnJzi7KcFsE+dNQpfNdP+jj2p5LHBEgtm6h
OtoXYVNGX6qu/eG0KO17OLJRiRvwrg4GZV4R26Vb1x1NX1oY326ZBgM7bbO6gY9KuqjA2PeqSrto
DUCTAzn5c4DmwFq3R9o1NbSAL3Xa6VvssTA6sEhvQ9mI9awGxYrrWfsqBn1CTVnWE92TcLo2rfS2
oUFxZ+Ew6bV2q92JIkrve7AYP/rEQi48sdxiR0aJCPBkDcUd/qam5zCSHiVADDR8C7xm5HXoDXy2
Ai3Ebk915ZVeTtZurFqa40S2W2uy3W1nVw9JXqDXF9kjXnxy8JxSBn4U8ceKrmnl2lZcA5fLsJmv
kiTvHgN0TT4lfZEFK46H5EPaTvaDJgLjA6oe/XNuAm8tYfutZZcqVPJRyB9jMeH5Qa+b7DsX2raX
8B6xrERAkn4VrTO3n5JvoID3utZkjb1CHSJM3I2jyMTKH+AnsbhuRnO0ul0ZTN8srbL80Ua9KEum
5lIpwnHfk3l+7BHXGDEQz5OLSFmM5NvYaS9KtX7GqC77bkyWdlmJZtgmoEq8yM76G+nAQcQxfaM6
aex3qrzuprEN+ahW8TSZc7yiXhZ5vTnDyddj2saYgm6SzsGxWW96nzbvfG0GJXJPptavSbmD3Kus
6MGptatEX9TanPK7DdjYG6rwEipU/qBZ0cukUe9KRdJunNoYvEkb1U9aLLa9lRt+G3bV1YTgsw8Y
50NQ9sNWL2f0m7M0oQ6BRkCMDDRg/mBi1Zli2PSa0viQCuaboXXcra4n1YWeV+VtYUzNgz0H+Q02
t+FtHITTFX6rcl1TU98rla10aCr0luHPQ02RvSV9r4Fi9X24BodAVuVgV9H7QRSNr3iw65ZfdqkL
hHnMrrWoTdK9iIYso5gXZMqnuJ/wlW1dMVjoqbtOEl3jbl0k31F7135Ivpz+PBdGfV9MuBishgIX
nxuRUBl5cZ06Dp7rius8p/oSJzHlP1VPf4iyp2Ch6FNjP6BcgQ2xyHKyvqSr59veFOG41WPRqCsj
bLRs83dgVig2jrSeLdrevBwjk1E1E5wLiKUpsCIFQj36OE1fxxv0jDqUgRKgAaum60aAtEmpR5dD
kwUCknTO34CPPQbn0IPTazS2TAe0b9UJ5JXV2QQtVMTpzpqYArS10rGsr0YtM/sbh5PYNNeSkidh
s1Zzrjx3dO9ShK1wd/EKtcMsAhhU2KxNzlHbL51yMK8syP3ptXRLOd8ipcQNq6OoH7zOE/vjOq9S
8wsyz7G1q6ZmfipcllgIzZB+841tQ2PdODIOrI+j1JibRnB2+I2StbtZLysjXBmBrXLiVjOI3JIG
9TRnM4qVWuv093kuw3TXRXY137bFiElibosSnWPDHRAXZ3X2lieRdxMeHzZAMl5y0xevxQwye0Xb
3Sr3ehPX0aWKEFoIqEQRMWjeWeULRWt8gzHb3cSOXVzbNP+MTdFI494gGUriK6kWk2n7SoZ0RH6t
ZQ3Elb3VAcFyfDmMPWcXp7zqi0UBkY/bFbLYwDoGixOrZd+w93uYfWtqgcm4QnUsreDaRnOj41ae
qs53jHPEIp6gTQ7ItrFvJ2WNOFDvbK1Q4gob0xtPcMAw026LugX4F6x4RXllZVoa7tyRxt+zO4qh
fs0LWHE4t6hV36yIuxJuy4F/jFvSz0RACSnbOLnSC4rVn9sBuBuHX6lmYrmegtJ8NXMV9QZEqgKr
NVYJWVH4g+ijru5mYtP5kkPSbO7DgAOT4iZh+wXljjB+qlrILzd9M83MVKRJI/hU1FPBkRV0eRzc
SwrUYFkam+6V4w0kVSamzRMAkh8xYQvafxHsSqn4eWDKsl2VDeR/6U1QEpNHRbrRixMm+ArEwehl
wpX9dmxSeRnWGaQR8OXmTWtY42eraIInberdXVVEtJEQ31kJwBLPhOUvsgnjS16v2AwFOZDnGoPt
lVm6t80AewCJyVaA6EXZ3rrd+EX2LWrstRlvA5GIa6XNA38wJ9aZXjWX9hgoDxiJF1sMW7lbRrP2
KaOWPHJU7yi2JysXAMeH2OkN341de6V1kbWKpNS8mgaqBUnGwWYF5MgmVSx4ybrSQfwI8TyzRw4W
US4uO73aZveWCLOVUOZO9xRSUbQ23CTbRUJkhgcCpbx2rDBL0cIwVWyD+uAizlPtwtD6aJ3kQ7CJ
o+EZb9nYQeApbHy3sCUuPKa1xxJi2pnw/fd6jp8I3yTb9wWr2gJgsY6q0hbIRVbWVz2ssq2RoPua
IcfmNTkQ0bag0FTO2ugJo5ww/4mbddEkr+ac1/cyBLrTaE5HzTzofG0so3v8kAX/LnSeLHycBJY5
osL7oUBvBdiH8yEZaqBT0E9CLrxZAz/UIsNlKV3/NA9Vna/jthy583ojmnzDiXt1XbeD9sMNFHGV
TKbxrAckw15WoPjYVIrE+URNYsiOTQsCxqphREVRYD2nmj4BnHDDXHxCwS5MbvphSiDycviSdVpN
QgjYRNGqsMBzeUAVa4IhvatBqhIeSC/Juuoh5rLehWGsfzXCMtinxqBf6mNW9n7vhv3WqMAWeMJC
VzptQzxI6hIDd1BSNXZ+YTu8APgpb1vQRR0GDY64b2WpcefbTvpY5Ek5rqaw119i4OJP+OKNu6hu
yvsWB/pLJNvyamVOY3OpypFSQ12DSZ/THvHPmN7BRrWryl5P/dAGqOqkwfe2m9xnS4ul8O2uajH5
USZ+jgIP2J5agcZKAwKYVdYl7QV/sUDnA5hrtmpaKCTj6LTapqu7cJdDp/bo8HBv9Qn0aV/HEARh
va7qrqa4rj/3Ik4f8KiDqevinfNioETIhVJlycYpR9e4ES2Uc0/DBWrws7pMrq2Ubb8TYmqeWhL+
Ow70DH0ZNUMYbgyyi7YbEJoZ1WzaNAOuLeswkSghKlmPivek2t3GzafxOjTssLlI3GgYmF8gaZ6L
9TUcjynJ9voUKmstmscvee84a3yvtIe+w/KtN2bo36kVbpp6tLbYepebJsjjx7TIvmhlal7wglbv
l6RYL0ytxMF8xkZDL2PNWan0lTaKHk3bMGqKvSRv2hp2F64k9CbpjYCa+huX+PBWxurwhL8hbXtg
eMPTaBTtTiQyvcJ7Or+uivxakVP7bZBtcG1nUnzQ+wgh3XGyLswyQJjWGJx6O8XhDr2IhBpTauoA
E5L6alYTlhhaY+RUaqtcVHZef7DKWfkiSFRGP1Pm+RubVc9XqmEXn7J4qr4A0Bq2Zie+6wUBJq/T
iW6tzIbZEa4MJFfY0l2YMelYXgsFRGUcvkqRIDk/sC/qIta2SZMtrjIaDAz0r69pm9Vrzaq+dm06
iM0orHSlWL32YJMFr/o8jy7Iyat1MVmv1gijS2vyfeh04UYOgXunBrr62JID7FSiWF9HWPKmHULT
n0Wpe4E9t+sYlcGPFtZkNwrKL+iftdG2NFPdc0xE3i301La52VhrLY/VVQYOFMdzeYV0lk70Q/te
jqDD2lLnR3HN2ZVDwB6RhfYJ3Ux1U5mhepkVpuq3cRZjwNNcBAGKJz6i6a6xMSwiqpkBbUScBytg
IN9qw4l8eJzuukf4k0CnRcfbDjI4YIAxMyVFsssNW7kdNWP4Ng3mU2XW6S4FxbRDkTH0iLLuARw6
P8ixyoeePPImIfPApA+np2KNDslwH5gEyBCiuuqD3qiFcz3l7C4PqWOxj/JRjYHJ18LqPMVqLcNT
oPTdYgKsPNJ3d8VW9EGcXCQIifQesCbYk9yiK4HtSeghd3yvAjT5ONWy2ZZxZbeeCFOSMuhBz2LM
jFVrZfUqLQLrXk2tgdoYRuRxqX/qhr66H6KROEoGAPkqOeym2YUnUzvaPrCnFtyn2TwEquj9pATq
GAOA9kb0QV6kjdFIY2TKhzjRn5NW0y/saKIIqOL0sCrc7LoDmLURdevskZNlEBAGvnGUNV4YKeNL
2VU9Jm+Dk13iKTatppYoyC9sW1lnoh9vxtqZrtjbKFf20DZHGdm7JEi/khondylpiI8Uon5XmC1r
nRvqYlyodKi6EZSxThD60mV6mZdjskbqO35IQCHf0BNSq4tenXQfAkX+2QR18rGSUt5AqDB8rcrl
RRZL5QuFUw7xOSs2rOj/ou7MdiNHsjT9KvMCVqBx5y2dvsu1hhRS3BBSKMTFuBv3p5/PMwo9mYlG
NvqigZ6bKmQGIuVyksZz/tVTB98U6w7Iel3wDMTyq5sIyF09DybYtpNtAY611UGHxUSq7lo7qTzN
lsfJuLXJG+FmTNH9q/p72nfq3lRF90i3oNqk1siqKBactPTkXAJklUejmvShacbPzFYd7oVWu/Ve
VxnKSETBP1YPKtlwMhZU9GyS+w/xzJZp+N3hP1tusiWTYW7Ie6nRk8bXd63Rmvps2a1/mUfTvgVW
tB40muwqJATFPIxpfC4rKjSvkSUeTkTCwMM5l9a+zwSyTIcB8CnN/epusGT2HpApxy+0Gl84OBWT
fcy6Os1NEgHUxU+20Ru3tTuaJvbUVt5UttnvuqwZDfxqlXtqyOPY6jWY9oktjjjyZEjqtLFLGk01
h+4pEyWLw+h/DWDl121ypDFsrPdFbRM0aufuD60M830Fi9GhN3COMe/zhfna23WMrFu+gF+FHXxv
EiWQpdrBI3R8s5UTuhNS+YoD6g+JCkjp/dR2+TGxOwxYyUwkXKflciMKUyK7Hf8QKLZklozeCCTi
OHwE78xK6zyLbpnfXa2rHQhwaW9ncs3YorzmrUym5d5vF4fCRFEiWA30SjE7cOMQLr0qftBXNek3
7DBWyHQUjDvSg/nFqq62fwZlMv/iZTleq+aSGz2KPLJqUixDZ1rsp8HOLHKTfaOmvdabODHNq/bb
8pMpyupRZWcgozih9dWPI61Ajj6MKUGcga6+HCLWLuc7QpnpuVBWN6WS5SWgjxJvltu3NwM39tB/
n105Ti19RfZoWjQi9tLvm9KK5kyn88xoOENQkob4PR9NfFyN/b3jTXsxyDn+BVbCyNEkYrTvVS/b
uY4j068VakIkoSI/jX/sMF0KMnBbEYOkd+nYF/YeBAZFs7vOAa8GjzHp3FKkpXdm0zTVpVV+h0Bv
ifk3iyboTzA3OiuGRCI1u7EIu9oIbtfBy9aoakd7/JYEvX0pelG5l2bqDPfHUFmmuqzTtMTb2C2w
j3iZ0Vf7qvAFT+Da+vytpS0AEdOsVcFN0HLBHxfTmmGmKqPMuSZ8MHaErLFSe9/8sT5zcMfzT5EG
CqN8HDtt/NzRwWntJESA3vlT4pe/skD366O3GgWgXrMiW90oF+3Bfh3KLj37a7Lm58QmevTeosWv
25RWmoGw1wta3AVpbruwQhmJ33IYzmRkJ0d/IQfh4EGM3BaOxR6/5k6c/Vjr0gLSjFeWx2GxNNUO
OPE8/9TnwpzvTEuz+Cv6Ycxz28hZcbZiSSrNcMHQD9DeJibrbxBb5f20isbY1Z6tQUEUs/SxRStf
nn2Bx2BrBJNnHwZOGriNMSZ+Al155dsbOVa63kITxPbel73Z7xlNAQsSNRvyuGQE8iDm6Xpq0m0H
C4MBvDBEyDpsdZmquc6/RNY1LEEjE/qxkVUrd+tguCIPwZj75WuVPmH0oZesvvvlOVZe08E3aO4n
KdMrZYZKHCWz6PjfOBjd8dExCpO9tHdXmD0XGXB2U6RGm59LafGzK4/R9pXDODfvmYXyjglZtg/E
zct3RTuPQ00b21rHDm918zZLWI15cvD2B/F1ljHcZdtmPRWVwdQ5A2lCgXC/Wi3k+A0bqMWlK0bf
4P88x73eLM5iO27YO7JmeCq9mG2kiZMyTGNGzG9axgnw8LwQce+tU34yderZO7I7OKQknevWA+1A
db1r48asdozJS05ijkmmLmV9a3Wf5zm/Z6prBbC4mnlanfC3ydc496iMwaA8OXi12BPXjcutceAV
OAU3K6Ou2OKitOxLtWq7DXnxr+ZDatP8ENL/C0Eal5S/6MUPdkoNZb9rDSyNG8CO4Cy7YaYRsRiv
yJlKuJjokWS1jXsmgl1muVMJOZZX1PRoqdLN1DbMVhx8MwnRo83fsr3Rw/Rewrmd9OSv/smJhwqH
QT6O47r9zYraf1zWzpo7+WQWOBg2iAnd9hh3jtFuFiXG9Ubowh1J12v6cbcMpW9ugxWZ7e2kW11E
+TyIMzeXCG6Hzq6PNHp63aOdS9W805xN8vXiuWoPkJ03J1ZNcznDwZGYSmKyWx0KcyiNx1TV1PZx
EDprFAhsjLftit4eWEHq6jLbVRA5msq83cqwzwxb4Rq9YTHCIulTS1BuG/Dj/OTQ2Am4awfdd5oa
KzKRUO2DrkmrD0itWGv9086VXUTSHtuPZXDGeyqtfe+wmLLTnzRS24qhtOZyD0lXLhFRDOZ3ryBL
/7VuGpYp3NTNp8WlfgcjUtahD+Z62blz4Nf0B9QxPbIcDPH2+oRxRJNO6x2u7drrps+L5eP3w9nT
U3n94F3QHox+9VIVdiToroeKuOMFh5EJMFjibdInMy+daVcwKJLgj6tFQQpRSbNVuc7PckyqIcws
q8evYiTzcnLJ6UvuLHR57TkXFalLjKIDvktNSiJ7JXGyPnW81bSCP7q1l21zblxv5/UBfq2kFjnJ
akGbHBGjNV+eNqb0y6px54E8m7Gb88XZIDutMFGEQYqU5avdDTzzGSkk1F12pQI4TeoCao5SXX65
e9McuQSNZxdqb65lssfghUNHF2Pvr2jZVFvsnd6rlxMbO/RwaHLi5l852A4OukC56uIQHVUvEQWS
c7eD/gVZF07jVjvSz5eXdqmWG3NRkOIQER3nJykRnF7UGDJ3E03QYqUJPLc8OUTjt7vezgT5kX1T
mxQLeKnT7gPh+EIClDNpc05T/HlX2GBidwTepfXOzwPuCLPvM2s/FyN8VurMw6A3hVaC36EpBZUE
KquL4kRcovDQ5Pn5YTWDzDnIFIf6kXUjeLbtmnwOnuCGdF3f6HlecwT0xKbo9sMYM9buXmfS2Ukg
sdeuRfsa2SrHWP77HfGbKp3LtKBmNcvlE7mjdXLhS3LqB7T2MZAFZGr/0ixp797+PjG91lTyeeyM
Ot/NEgXlZmGzsNZQ2NaY7oUeuHB4fiF+bcxc1xPYqK5i43nNjyaX8tiMKU6eZbB6/el2ZtxHI288
Th+36Nz9whz2rOzOtyOjKvRbIz0Sx8bFX6thQ/TFZPabdB5cJmUussHMlrS5OFSER+idXGJmYiGH
urmfbOgLkM9+FnujyubgToB8xmFWJ4P/o3B8p7jYs3J/AjO0yw0BUqSKED/KmMFE5IyPCZPveh+b
ozV+88jG4fGda+p+cuGON0WVGOsjDgn+0EVaNACDcCdlR4JyUvtnXrmLIXeIY8v+bK3r0v7ifVIo
Xih0zWW4r41iFbcaPp8ktbwwjINj09nJYjmYBNsT+KvjedqkY9K6P+OyIzfLt5O0vvE7PLDp9ZiS
ayQMn2TFqJ5NERuRDCAUpnNF3ExDQbRfTwvovFWOW3fkTf8Dn5IzRfHkXkU8kAMBFAGZGGMQSmBz
5mHErtX4pLtibB5YJpZsDx/r+DdeMUz2Js/Nsjw0NA6/qW6RObfo4HdXDHuG5ThUZevLW/Cnst2y
6fXWKYE0BWzH3rC+/HtGcozBYuoi4dU+4HCteHWhyvB6nuKyXG8TQ42fMqP9PBKuxIuNF2mJmx+d
Y/Y2WMA0FpckF8385DdNlkSY57nPKr/iohl54NRkqHtNcyDzKOk2hTOr4Wk1mGkOqJSN/jCunniB
aNKHaTKWZmP3eZXfxKMzLtgu3HGZke6I5JfnwX2+s7OK6jXxTOPDE2be/iRWKmAPnObU9fpwatOZ
GQDOMjVU2Jdm8hGM9Oy+TsHcxu/OEnNvxMCbwRcEy9welj6Nx2O35FlkrUKtYNgpVMTZqpSlLjph
kN/Go6uNpwU8qwmT6xd7sHQm+puqBEG5jdFiUP9Y4pT/7sDzc9ATaevUVNamri52JF6YNvQhQ9dn
Srwtzdt1XPsu3bctlGKRazYqLQl+8tfy3mqRPMFP0syyX/jIE2mslsrXhyaGlj7XWe/qj7IaugVh
VTJlaHZgoYZz15gNgclo7Ijtxoi93qxdb5q3DUg5eVMeBU9LWE+sZ1SH0UCzvNYO6QOgI5UzXUps
lfbjeM0QO1wzKvOvlg1dXfJgctfTSM0geqDG6El7pHV50dmRFKQ6uM9jUupufVz/JlQLE4sLKNLI
61PfW2I5szMMwxbr/dJTEyCyYAsMXA56W+S1oc3NMDkdWGFB+lUbDT3QSwdyWrtJsS3RVIjmzhJj
L4OLqK0szcOsYNAdtlTF2TTl/rOI5W8qwOv6TpQRARDksV/d7H/TkjnM1J07dvN+rEvXeurtJdDf
q9xuaDzArDxTNgbjfr9S2+28BkXA6+ePD/A/oC3d/6qv2mL9j+rS/1yA+r9RWvqP8mm8v3p6vxZj
/hZkX1XXV/3ob2mpGaAepaOByAbsthByCIb/LZgO/oUfDy+j63l4Moxrgtu/haWEU/3Lu+qViPsk
EA9j//9TlgrT/de1cecaH0k8A2+c4L8jLUWK9DcJ2LW3gcjZa86wK3FW/j36d/L7xOh62hmcbp3H
qLM6rT5EqoB/7EJSP07TQYKIOgYfvAPTqt0gDBztD/eYvEkedVqxyKiWBGFECV+CcclKMZBql0xJ
vBsRkzvblNzH4SYZADBPRk9PBulho+6fvZm6sqNFkf33bMCsenDXBYydkPXi3ZjWliV9TGFqSjH6
7xAbpAWnwXAfz7797uVWulWxVq+ZVzs7d6KmnAZp9WaPxElGtP58BMGUbVa0JAxlRX4rkiB7jedY
4lXvjcgpKLcSlVP8wHpdbanCKe67grQAT8p+a5MbzTewdKzTXZ7e+2zEFP1yScGbXIEP3Ac8Z7pf
8IoMwv5Gn3yLrVdQG1q0dfIwzKDAJePXfgUCufWokb/WBfZFmA/ag/AYrVs59ehB/HZ2P41Wv1Gj
KDeeUYE6TJ28Z6sjLNOb4noHSlZtlziv69AeWoqJSBwBf2xjeTKcAQatwSN1p9k7P2RlyDD2im8k
jKaUF8zJtyABtKR23k8OLG2YrlnZn5mx+HtdqfOt48dfnQ/M1aEQWQbe9Fza4URdob2h42oMsXc7
R96uBS79Rj3Dcu8EfRBpbU8aOjqRu5qqLbaGytnV8dCeKUUu91wwEa2W1s+qb+VdGstLVqvnzMIm
0i9+F0QmUTb45zuQyqSHHazjsfzsxjSLBHb2g7TKOQvZ/dKLO4l5CE23qzde7hVhymcrN5zczZ3W
43zSHleLKghgxroJ0iMTpSCRzhRPRG+kMIYUYkkWr21TgbsGabru2pQs1IF5/xTT8hWi5Vx2ljK3
xZgF/Dx965JxyNuN7LZZ5fvEa+RRW4sX+SM96t0qsOYHC5iSe0usnHU2eFPDPi5ik+rO3PeFmVxi
c2q+VfS84o7p888V91gPLjOUx6LPoMmtJdvGdtq+uCxKj2tFfH0b+OlPrcs20quV76uqdqK+MlhH
XckNKMxzx9d2n2G0PerS9Ih6X9m3F5XturK8WVXZ0FgqqSrzBwSrydSgejMVnd7KbLgIpdeG2Io0
RUrLsHXRAfBMEdZ01ZY9AhuY+zxPWuQxy7OZ/YHoWIB4eZ0u8DbVaSgdRMIibSISRn5Mlp0fe7I0
HmldY3RM7AKxT+OqCNflfEfqSrq1UiuP6GejYyMw9utqlHe9cKrd2ObWJZYiuNM0vN1WgiUpQQl9
XsHLkciVgf1ZJ7a1WQwcVnQkZuc2S72d9PSr7OhcqYEQw4V6mQtx2eTHWO5LgjV5PifUvCSbKch7
uC4u/SkhmYqCrHZpcJfZ3+h06Tig0s7bxUMyv/YrUquVeHUGJi45HVrFD3+mSjTO+Wt9V3XcO3MP
kJ7wbM1SRbHh3PnpjOhIpVNEHiYNwUlFzpDowJ7jzm0jN06K75M7WKd2kvZZzRRlS60QzrHggHB+
mqP6QALhIUMf0l0pnAxifHGoJqpq/TKX+brsu4DDMaBTojyIqUoSEC8lpuHjirdAY1ul09eQ114N
mJwhMox04shDwPr0rmzysYreDqjlsN1LzJRkRGwNqPABQ+WjhwKigXyw3E5t1ejJm9VJOG/AE23Y
nJJL9zBrYiaQCBZEaE+yjqqRebEeIBzSg64hXcyuORaFukP/UIQxN9zBTBa5l0DLKltemmQ8tVB8
Lj/jBg/ZNoi9D9tuTrmdXvfxXd4bJt6uhVmbeFkTFcdYF0+91c/hHJOdVrSR0RZX9mmvpbFDMME/
1wd6aGATlp929mTEnGy+89YiSpgTg2CycV+P5sU3u12Vr+RAlVurzMI6988NOoLyKqMorXM813va
GsJ4BbJN2+OSN3t44lu/A4Gnq6NBj1gmaI3i9W6xlm01DZsATn1YRhPusgglealhMzfNxtD6JBwg
RYnYjRrw+NEC6zZS86B49Qy0xxB0FAmbimvRhXNv2N840gKJYGRE4udSpZZPtMFtvApBIwEh7vJg
lZN1dR9aW7NMH/C4VtsRqqa1rJs6yWkQVbsO+LITeRe1pWEeAETt26Jw0k9h2ut6ytQkHwhJNI6p
wANVUaj23JpJF2BIV894WtJD0U0ce9i9YIyurODI8bnr8HrvnKAQ2141atMlnrN1+uDLrNpyT+oP
TYzVlf5JfjYuh4hbT2sI1WRvRvyVx2CePmLCqi5xiqp0HjrrqNo0vnNnMkxazyLB3KpPs49Gd077
YUu2hIN0zj5xEKahO7UmSLyeIqNrIqDUQ9IEd7VHHevQD2mkBBAX2T7Nto69Fg72+uz242e81heZ
zUfPV8MHUsGrnOOOAd08xFPQ7RK7fsJJ/OSIEqUrPCCW24Sse6LbnMIl38G1YJSaXVq0uykXt+gq
10vheQsE8vQw8iYMUL5s5orjo5gTOJIxieCPTsOiT0msH4zEumknk2NxLA5YWOnl6Yzy+1TWsMMo
PQ59qyA8qsV7n7Cxn4qgrfYxpCnbBPDOzmqLIZz6Qb6BcvAq59jWFnvq1ivJDKExzf/SqCBv3LIs
txiX1Ws6GOJt8pCRkjjACuZD+LDw2L8yPpJbGeaxb4dqy6k3Ea4NnYi150c8UnOYGNhcHKCEie7d
otpPqf8m58QhEDl+morAxL7DeeeSIXGVnVFMWnd4WCe7Lu+BWWqid/pdDmO4yZr1exyU1yyh4k6t
a9iMjvjRr5pTz6LZt7NuxmnNT4XujqhskapmOyBz+rN8oOyZ9hiiCh8cOhZvy9y6KYfMxqEvBXL8
lZPCFF+6mewLwMMjjP7j4AQE7jSS+7c5k+G6E0MdzQBPXzmFFrQiCTeKLWKCkmzd5yRvHdQ4ehHS
S6KIqA9mjKNumUSm5VkT5BsqPECbZhHAcNJ682X55cS5uWuR+x2Wpjm7XgP4W7bf3RzAKhnrJuxy
bwwHkJWd2ygri0bbaPmd0q65NHhWTmsxywh8/5tpMjS5pf0e+0iwMqIJjmo05sgDWhejfEy1f5fn
CGjbuIWb7FJP32vP63aqT+WWGbiI2pj2XeWr+jMx1454ECNdnqXRB9PGRQnz7uBuJs++AEXLklIj
MRfLDT1l/UN9hWqCzG4NJKsGuiuSGR1/QjC4mvgrxMg/D1O7ioNUQVnDMNjqEGtHRP1Qe82WNvoJ
r3w7LsaJePJlgy08RZGQtm6Nfr62HkhIL37YAllwba7+HQnk3aV3SBxGcBnfJqQW3/cNhXOHsiL1
Z0OmdHW5SgZ/GDMKFXLe5RH0buBtNI/H9oqELCbyNWYB/0YIzwGKXrm3PaGsfek3dKq5yjvNXv6a
l/2YAZ+scq9HW55RrNmvemkZcYoCerN32t1MZ/HWT7P7NZV16MzzxzwN8qDyea7uk743mshJO398
kbMvcliB2OPQFu50WtFqzXug//q2W4blPEgpQIMloPBI7WZdeXqfz9Dzn7Oz6oMIsnS+yB6ne1TW
/lUOUk4HUr6XMrKHuXsmJ5kHxukr+T4GbfpSWPFKv24xOzeNlwqigOyxn/allyTdpyWU64aTElz8
RZppgRrHzq2TgUTTvdQ1HYVnzupO7DnGM0EsdKX6sMtqNorFt0ltXMfe6LPQWAzE+p1rI5wxPd06
YY1jKvhezS01OkXacUnSuZvF44yYjtIzwhcg3cHfMhSBneuCxSUaSxzlGo35quZG2giX/ExsOif2
HCjnSv+YZ7j50CvLDBEKmY+QOrx2TMTVK7rScsUgTybkwkYWwqPkgCKu9NGKYbw1NrFynA/biMtv
BJBRh+66nDRPLcne5i2rJa9pr3XVdFMtQ5vQ6bCoduQ1243v1UAGFwA2rPlDWgZlc7JSAYa3Aqt2
hzErYPGWMcNlNKpmOE8xA7bVlfxeV8vD2i0taq2kJ56rEqwueZ39Wiri161eqo8iheRJV3N8iEXv
wMdW7n1a+gao/JrtuD5ik3va3wC4pch86iCIfNRS97M5Ft8y2m0LREfclkffwQii0tUNc4HIXHni
uUJTA6y6Awl3jzEs7qFVXmTlur7jtdGECD/TsEy71/zaIukObbut4V9CFQw7T8v2kZYPcl7sOrhV
01i+1rX/HmsN1eeOL9Vs0SQrvC4a7Frem1Q9I+9xn4qSz9k15fM6pPW2jPsN1XInBAnBJh+m+z6z
owlBwQ7BDy7EjnJVYX3TptwAK1FwrIuXCbXibslmRRcz+gqjth+W2nrryuAEoBDDK5uY4hqSOFX/
q69dIoWXl2kKbmEwv8fDYtthO8w9iEH+wqV+69v0Pq0dFjzRvhe4vnt1dKr+Z27Uh9Jdbta1dA5j
rmn14gLMwdV8F9lE647uhKSkaY+UtHIMpeLFrIzHlh7odJR3Q9BJ4NTqFAfTLwPsC71CUN+aQj/Z
xYqY2SjvE3t6VGt7ka05U54pus3ajJc51ufYM++B/JOQ2savwAQKQT2qoGtvLCtlCsUhpWpYYmEy
GLfjA52CrxTy/WAfnw6Wio9uay0bz2Un4jF0jWZ/fQlW2aFsv3K8Ha4b3xc+rzLL2hb9sOPwHTcT
AoaiX8/pgGSsDegPhaHdiTjfk6wbJYX/0S98H85y9E3rDTlnWCGwfFtSPW+AXY/LGr8Vfv4TJZJ5
lkaFcac8ohYLEw7JiMbndWvW5csM+78d7HE/GN67iNMiEoTuhZ2b4QAxJpsMP3BZ3oJN0t96jT3O
m9GEWrS5HbMq53OP5WaqBvs4zCbPsuFuBtJW0IDzkU3+S6au3rA1kkvHqhqie/7sMrGr+9QILQ70
jSnz81wYN74noryRiEPXBsi3hDkMDetx8vLnSjkPmrjI1nG6h2w02fF9vmXfPXpBdjSZbn0iIHAi
bFRje3u/L54aoQ99hlbEq/ZJbj4ZjO7GnNyS7vFCdWT8XAzltsjiyDPXWytQz5YxRk3vn9KR5E8E
IdnakV3hHhAeF1Gn6epG9pVMutob5nQe+/jQxcvJH2COtHoukFC4PpYGOzlWQfVk+o0GpClOsssi
OdrZTWDIU9/IvZHZR0uL55jIhg3VPL9mW9tb1a7W3rD7U7xU28QMHkkv04d04QHnPY+KIMXyIZUT
8uBviqW791fh341uewdycgSkec119hkzGK68otEIqvg2QxB6A71BjEBZv3XpYp0D1AMHw/Siq2Tq
EcuVjPJ0maK8E8E9hoIGYXCFlsfQ7pY96mWepbWxscSH2YSi3Yr78oGsP4Iwzeacdbx+u57mXmUU
d0VpPLm63fo5Bm9XX/ws/uYoBzY8CB4pnQSpEGoMl4ZseIms0gr2Jep6D1yH+EP7JL1k44wkuCtk
sEA6NLsU5hbe6qlfuW9tFE84xaNWtOerbmenFhAkgI6H2BpOwFns3WCShxXrFer+bZaPB3pA4YEN
b2dOVwNR7XysdvpKLuYJRd0WhIkHJfPkxlbVrZVbm84IjmTvhexDPcGv3olWh61fIpWqmmPuB9vE
Lw72bIiL6G67ur0pJyxf01WL3SukLdKPVBAgjY8/qwztDn4Wq5l9pok+yuNlfOmSJoK5/q5riztW
I++rzjU7IzrCe87rsGq7iIKziLyaclt6lriQZPcYx8GuIC1s6R8LtLJwrs+GuUbjWj6afOEoCeiV
YlurmNElI6mpdq43DAjNDNDBGs33iGWI3XyddqzgNTNE++6n6zZZkm/dxCqeFbm7k8RZh45QzUYb
7WGszV9VKQ5US3z5XbYpBhrEc9rpeabj6w+osRLO4zcsEpdE8tE16jGrcB9TNE4hnouthpjZCXpu
w8xrP8e2Ok1q+oEl6lJga+glyZXF+p1C4jcZqI0TNwwrjQsUU9WbQUz3fmJtK6c/L1V7mZg5POhQ
3Mcv80rsppLZ95yGiKuC2R40/KR9m+XCuzglZweOSk4whXDFi5OtuzhvS2ffKae7rRYUxJJuAU58
MqIxKRBJq16a2sfjxSg+1G8gaMfZLffxAKWq4sQ6xvF0YwQae64LuGsKVsJ5MJ+TuI76Eg0PalcZ
umq+UDfmhX6VPfkGhcfKDlDOGgjf9RLKzKDH1XJOPa0BO2km1j5vy/dCUqTnjPoq5xz8o0yR+jKI
vNkzA2XbJOgqMHeHVcYquIxNd2pKm68lrVKEL9nHwCWIMmRZ+wkxJPPgm9ICxWXabdGhIwesq2Yz
6uChzIvnKh6C6TVgjWKUzaCH1n63FsVU0BaCgzd2o1l7LRfz4JfYI42nUqdlgW3Hb+ZlEBsv66iM
Hsa0UjvstWYTmY0iKHASMn7UKQaqXUYLfX22yZVN90Wc289rSXUm18N1vK09ufJb2eDpQt2aYtcM
sI69dczqBTVxesC7yJ3xWXvxNCI26p0vYl68xxohz2NrUDAKDilmnnOmJy/U/rWwKynsAUyzEave
uknXvE1WgqC46RZRs0n5FW+6clK31GCKx3ZymldndTwsykVNcBU+2eU1iHHsIdhMl2ynErD4Da49
O91ktp89m3PsqhDZutWEPSp+d5PM1RofVIv2fBfMJM2jGLadrt1X6erpI23nrgy57Na8JX5sAMKv
fLGfl7r8YeZ2/zChZLtDhZek1Pww8/7OffofIOH+f4sqwp7/J0L0GoX0l5ii5yrrf33+n6f+vf+l
/0y2/fH3/h3k4kKOeRbyPYJBKMGEPfsPus0z/+Xw4F/TEklxwSX/H3SbJ/91zd8kb4GYKxMHv67/
CCci+YXeN4ewI+LwqLMgn+6/EU5kwef9KWrh+hMJRwroqzA9skqI1OLP/5R/UMgcY/yknF++jPsh
2JqN3YiCkuoxW18cZ4DHtf9QwhFlqWk56U0qjqCz6dP4oEjCRh+LPYI9OEgB7nkTiao9TEFZ6Evh
lI2APgc9bD4cRZwxcKPrFrzzEs+z5S+PqXxg9WPGefd9p4l/WqUFb5G4WYsYo5QZXs+N3aC9uEsB
GaaKAdTp4LfqyYFUkDSs85GTskR68FscJfQI5/P77iZV6D9PcPprRgRCBOI8AcBILuDYuGZJ/fU7
8nCHoGcmxpr2LxqsDuS6FfYBW6zuePWjdgDOWjPi77/IfcvMePenO+r+d0rCPwRI8fO9a7cRaVU+
USCk5P0to2LNIVXoAck+kQ5aeLv7mnqtFJDOxFa+6+Yp6Xpmqz5BQyVw3zbV/WTjljY3NLi5k3Xq
XXZjFdZ1a3XyNnD8lj/75w/5t0gJw0MiQSotbOu19xCa66/fkTXFCO5Jr7mN82QUT5XKF8OMPFV4
vDg0GOt/lbLz1zwWG86aKCP/mq9D/tr1OfjrD5xT9p60s8Sny6rOj0pWL/HaHQtNb+FH7nrX/aHA
V/vjP/+if7sZrj/XxoFPvus1nIagn7/+3GZY4DWE5X8mCzc56aFGU+jX1I5NRtgpz4bsrorTHo12
ShUMMUj//OP/Gghz/bU9EobxjgQwXyYP7V9/fOKMJEbMqfWJOMVrrQ2Yqeu88+SK/livmVfcZkLW
8mIp+Jsnpf8vYee1HLeuresnYhUDmG47K7VkydKydcOybE9mEiQBpqc/H9TeZy9r7rJX1Zpdltti
AoGBf/zBNk0rDNYqbsqfz+T3J86ZGC8PvKcQnuKoi+X772eighwVGUKf70m8Nn5/bA0Te9nTaR7i
5Ugjdeap/PmQ/754HK0wf8VbiaQXvHx/P2QWZgk+CXb/g1qCaeWwOAG70oPf46cv9nkEqei119z1
DtUwvlGvrb2M9BbGnK7Q9JeB8DvzRdBuB2wWtsAuktnY+zji9ZQAp3crOF6veu6urdFhiT1gooeG
cO49XgPplp0ZjWpqzUcuU/2Xs/jg9G0eQwyQ/D4/eawi0Yd7ksbQ8WOprLcs70NK5xkTIuaBGvns
QEk7FQIVGtjjAoAwQ7Tg3vi5nemnGkR/2TaW0zdPcZ3VPa0Qv+3dx3rMm+Htz0/uX6fpYHcugOcD
TPj+DwehCFWQwvagfWsqH4dMPOmrHEAYNFct/o2X+Cw0Q6r78ltd+A1TOPhQ7/gnsFAjmujIwHxf
ahasM7mRazXeQHmUCCb+cqIfx5hjnmXoBjBduLeYr/0+xmaP/WjcrN7bgIeZVe8LNcgKNeaqCImG
TL50nJwV1uj39i24HfTbqIR09QRklVyhy6oK8tboJy83ddY1MIwbPNrAuLRvW9VjgL6PvGaXxGjm
YBfiqtNcIwqt+K0l8ZJw9/9yQcbc73+td5ipQDAhfRNhid0XJuwfZgzGBDqVZpSvod/6hb+VGG4x
CBLq8rjH4jTEGADJ62X2rDR2pTBHzHSCIj3ir+ZJeUF30JP39xdafJzFXcobQzdyINaaieTDsoGB
xFAnWStfZc/47fbeUIJIuRd5xaAXbkec0AF8ATIknGCjM1jLoJmgIcFj2q2JdeprKv+X3tKYCUR5
YCqSWYx1FR9LDcF0ARPyYobQMoZQYeU7h3OlwTaVNHArs0rm3H0eUNugBC43Hk6d60tU07RAYOFj
vgVJfLVTFe2kP8D5ZJtrnl2JjSoVDaYRHJ4UJkOdRoFf8CtaqhXOPLcaU4wo6dew4YYAHsUhHntn
fBJeu6rbvi9xJamwAHEx6scgYT6lgtX8KzTQRLyM9ugwyMIohVnIThbHi7+MjY9TOHc/xCgQIzgB
3Z9EmN/HugfskxLtWL0iTRh6bCSIvQdBmtoCcrOnu4n57M+j8eOk6eIrYdKZTRnM2v3xiENvDxl7
/+mrt+Jq5G8njSCj2SEcKlm8g7HzA/BLeqS4wbhaDekdjOSQcfrn0zD1828vBfaegYsIxvXB6fAG
/XDl+IVgAh4H9Ustmlp5wDTat362bBCZjbJywCyqT8I2fxiHyDSuZOa3KUiMIkmOHn844dGu3LS7
wVgleEKSV0XLZpgcNEAqsrBl6fx1bm8YRGCRdAKTXJI8GlAjXduZzThsR7Ip2OQXAE+8+aPwvXuX
9V4uG69EdTL+xefMkP3++4qxP41syg2umqtlM/9hnSiDJMPAbQifR23MWvYXwYk7rmbcCoosccoc
UgTRoF+URKl6L6WtQJoh7WnIAMlTMgdmSLtdjmXDiUYMea37olsHKOIdZOshP4INo1mBnF2bIt5Z
opq3M3RQqf9l9LofZjYy5t6dMZnVeIKO8zHlvPOaem2J93qOEJHybimJrjM/KgufL17d9/cYK0xD
X0+y2bzizJVmSuklTJtvVuawb3AwY+dHsHaG8lsVF2jNcgwz+FG3TG1wTrqZb+WZZy5xSesAy0Za
Gt5BRv3oDduF9YLL/cv4/FBlcmkxpEjXONOhXKbe+/3NVHPpQFVvl2cvHc1MpfqOoQX5Om+/K1AJ
l5QbhanOS+g2Zn2srdbhgYAgVemyB/9wVHrA70pPz1SpPbcDRBtKxbU3rswmTW7FDDEBHcrMbppp
85S7cmJaU9QCHDBXiaEas6lzuBU1ZIXgrBTtQbX1sXzglchit+BPl/tjpsISNur/90L9P/Y9H97R
iHKBuiZ0fXy5Y+DhD++oM+ELs2C1/HkkKJTZ4VLeEvM6I+ZmK5ulfwuXdj8sR+aQAote/M49/k9x
9/ttt4uWElLO4edBO4wQtShkJ0fWfu6PKKRosaObrHaGYVJ5Cze8GpOGkoVJj7s09XOlHsJgiJLi
kCgRMRnwQo6P4D58a4ZMxU/mhoXq12NLodBwK2cobLwrvEXmcaBfNA/CKnKHj3gp4vHRbuuWM/FL
OOovZaDMxvjPd/uSCfNfhQIXbxYBJgnHIazrXzsqqtbBSrGP+JxlS1ABXevSkzR17KQ4B+4qcHbr
sj4AXyb9Ii7AOvsu767tSsPuhxiXddYNYeGWuEvqjIStbmrn9DuWIPZpojNK7AZs0+qHKKq1f6zb
oO6/TaBw070YHXted1HRkD9vPLXFQDdq8qPx3EPTIVwoqO3aufXs3iGcuuljWoGz0nQG2znqVui3
zdiLGZQMcgWBvms/LchXCfURxQELRC2eAgSdIt3aJs9YH2WMJDmhfktSdaWykMpsS5TRtK7soxmK
8moul0RvukGCUY9xmHo7v7bm9fMUtG7+QlR3muw8oWhKLuxP22UTpGqId3HuTuU29av0FLqewhUX
wvBNgpzFPjqTk7lYCQ5RZu9l2dbiGek2wvHnuLXn+fOsZk/dWYNqrEdWjFD/8Gl7989riJoNUlfb
OhleJ/OKXizJgVMOaysiqBKEjXgueH6/Dl305kAVaX4QQdqO846hgmAn1mjyUAKjBneKk0qazocB
VtrwjI4JEq3gHDvQGsrjGEgXEtjPLGo8/NPomdC/Fner144M6RUpoMw+eYGtAqypGiFpDOg4ybPq
tkGh0qWI5lI1jbeTTw5DTuhQPWn/MWlcr7sKCpGl0YGxghkBrJzVZlmvhiif4k1qCdxTd1nSr8Vy
NdHnJ4ALyherDQo1WD7LbpS5RmtoaXSLVwyOycJbyaNscc5aUnVBolm8aA7uK3yP+VCXH1p5XvF3
ZHXQsdiicxTd26q72B2vi6CXqXtyZsgdIXlrfqnD49wUDvw7X4xmXbRRX3A58D9ZVL7NyYJDxrbw
4R2n98skJ2iSRWIVOEGFpWe58qrENSca74PC8/OY/mlsMImwV35WvoRpkljrjRAEg6R7a8G8B2uw
miHu31heQpr3LXY7uVOhq52KKNlPBRMBhNIcyzKsojzXnNIyApK7ezsFOYaGKPFziWjw2nBXv7gp
3izdAdg9jp81Iu5u27MP5s66kc5ZQbZOgAEEPBwjMK42XRebml5kGMqxMcicxgsOZGWbO+ZVmLLE
m3bIFHBOHZopH15IGoWIj2mp2/u1od44qriv+Z68XGqmYE7xiwuofCFryZBwtCpzDCSEKSDPxZHE
4/r/wZHE3OdGxAXglYXHKY/CasooEz+7jg1Nh49DTqW1nSJkv902J1SSdgBDXnf6BbWTzhvul5Wt
7THT6KTnO9I9zSnnPGm5PkENmTiCx191b4k1mwEW0HHkyfuLxc+qGNIxkr3R4asssVE3cQ6Iyjns
9tf19DQfujcQvoyf+Xh3Bk+lL5KY/uQUAwDR6YXzbe9/jR6a5TG/Miwsc3FGkcxHpxk15JNfatyY
VoD507s+3rPz3nr6dauty9f/5yZfvsceHTOB0JU1J+BAMhnfyjyQeX/MMUTkojv0iBwkdb00t5/Y
gKctrY/Lg6KJoRhq7Lx1T4fYibE1wDQkg3d2H0Pj4C6Nbl3xFVeCsfXwJrwEEV2JQSyPO619lx9W
YWp3bzRBzB1sJW8Q89rlmjLIOQtJPORJTs5p0fT3eGkuj/YyPALif7k/AfaPfPhhZS5+DpaMcfrL
hDsTWcAPl5amafZMK1Vodc2Veub2XgbSipKWs+QizW9x6NtwHM8PPUbXADmNf365oRa6Lv7QVl4r
wr1l+wCRVytJtrM8pgbRsvdTrlF03cbvOCWsTp5vPoZu9+YEKYmJm8GnYuXi+5Fi934APDe/0B3N
hxjTiI8K4jtfqaEm80ECSJpNz7qCkJwfsKVgsGed56QeHksLoo4b7zJW8mKIVXj8dctjfL04nTn3
jDKYFaDl4IXMS9b50YGdZD9TucH/xyvBUk2+tYc04eB+kbVsmVQlwTYrAAOQJR5Tpq/wTjSvs2Z9
5WflooMiOkDWc9E/e/FQze1JidauayjvoqoJeBxS9vnY9mq+n6lu4IOi0a/Odaf574ICOnjFxcMB
0epoHlTnsVQJoMDUFxwd+V07IhJIZnYBCW4+jIwpZipHUOt1LjMMNmiVjvYVWnu+Qop7Eg9XPrrF
df5qB3PBfJNWLSbPp1/4NUqUrC8OGoFrK7+baHfPO0l6Y4ENsdx4SvzyoBySqUzWFy9DHKqeO2/K
puCkLpc+41nHLaINvpZcUQmBwscu13aY5RRSfP4O514zasCrzBC/4KfRUE7cAUe75noVVlZ8IOLu
+H6XA4WSpVKt4MooOJBQb4AslqC+86TT840AI1QG9ejrAeDvArKsDm5IyQF3Rxzxr9KkW/kd6wUh
TNiWg9d1vkCvcUygWQSvdc3eqdmqCmDCv6lLsichgoopB/VPy0gxVUJvWljzhoWZpjiw1zM3T+eQ
WjDr1YTSYMuApJd/3i8VV/l1ojxLrOsJXm+fn2OPyFOsOjTL3V1YJl6gPsGHq/EqmRMssDMkS9LH
tR7oApR/EwICBa/GVJ8tOYthzMNfLbFyVQFKTm5o7SdmuPUuAnMCOd+ho0K1INFebmMicz2tfp2E
n8pVT9ZTTzENqrBK/JlfmW8ZX9YkcaY9FsI215BIDE87lKEoZdE45tSrVNZwSSb5GmBg2zlvYq6C
Cn/QTi7JQbjtoKx/sG0s5mTPiuZV/maowL8tWPZO2IPNiKlUn23U1SmCCH/xshmCD7VN9yMe87Fz
vw5JBDRxxOEYLjkGretQvqwC/TIxoqwO0GZRWbbUlCG6Ne1oRnldxO525IcW7FtM2qg/d7+u5PIs
O1kAzW5938NZbn9pi1RIXBluMaphPqj+zcubD7X5RvOO3kP2NT/DGd7iG0u6mC9CNoElvmfnbnob
eZVIXuWUajE5r2rBb6jgRTVvJcxD/ubXkKWmZCZC/mf+6oKHm+nUIotgXnAig5HQ29GDzsJ0gp5h
N6DnAv5W7F5NXWPe8tQy6UWbgaYPH4KyTF11q834Fjb9hzO4pTnzEpc7XorLgfw+ZknrGCrW02XH
1uTFGpLK3uDD8am8TFjlBWjsMKhhNGCTakDIoQ96lOuQG4zJMMRebT2R7yW5ZjXRNhyvczc1ZVwm
Zo5BMLg5Lf3+wlltyTqySXxtXnIJvYtXspnQ9dOFSlYXHomPkKKu91lR8TYeLjcEHNhMemUUmBJL
DBgH3WSuV+EP8uft1YcNPViOiemw6eRiqOD8C1bGdYDitJTuU9a2AWcNuXbmbZjQE587S5g3qBoB
XjCrzDtz7n8+vNm4/tfezhw+MI0T1J6+w/E/bGyxTGmtaQiBqi5TYwEGzFmwD+BN+vOhPgBNvE1G
CMqxgKz4b2C29f/VUZ6iEnsGSsn/GSO4kLTtluQZIe7JjDKjOw4y81B1XvCEW9HjJ7r9NTn++Vx+
hxB822b8ENvAxdN/Z5y7v59LMnou8G2RPqFpZRrL0RwwRcNPpSu5tpTOf7vP/z6gG8cABwEMU8DF
j4EVZdbbDpw0zGtn7OVe05IV/wqiMNPcrzf7zxfoGNjufx+suUKwW5JGHMIhHBpBH0CSuSpECr0z
ePw1Y0zZakD7JfAW3z/A8ovGQyGRE33Sk7cUO2xYzXzu9UwN1rAK1qO/nNHvI50zYisVxSxeZMcR
avCxIbXENhTyxeseq8tLNVHX8Y7PuiQ3C67OmPMIMoHE0d1hp2tWxM7KzIkU0sP/E5oOO/sD/syt
b2/wDQiWLVN9x9d5PxLnnJPqArF4urTd5GWa/fNFfHyMPDiBj6FPx4TYgugj9MS62yl3tsYzLEsz
M63vhZAc/EZ/WqxIi78EXvxfx/NtHqT5H7m1H8DZENo6D9jW51/L3pzicryxW2ZWnOWHPP0LtPb7
dABcCu+TcWNIKXRR+fPv78WEU1Ler355ChurLxF31fD+XpHDZX99I/59KO5kRBcKwwb2fB9nHrjz
9aLTID1dKoPRB6zgsbrYefytI/2LivFfrwPQHYfCjch975NHH7t3tk2bJMyz4divsIAHlFyzIQdo
WyAS+mdYG/rLOLOmQJ1ImBK0GMYeC7+K+obFEwoOWVylBIi5dQVQgP2AwVGatqeFpdpvzwlBEegu
tolLB+grqUN4jO/7whVNt68rveLogmk7qUI7zE1Avm49PJO84AFfczPxlAF7A+8edyD86u4gY40x
lBlNNiRqcruAqnGi7g9ztNpWIXkUv+qF0OKf4S9yWeUpmCPmbgw/mVUulX852cykE4J2ZlJ2amZV
nvD/oL5scW+ozo2LGvyJiifQ4dkbKlNbWZdSQ9Kr5OWDN+qscEoHVRN80Ax93OS7QKJQ1yg1LghE
xyqGw+OlrnjfP9Homri/cGPNmhp2I0APpX4ZuHsZtRyyLinyx2ub5gEhSNVcD2xvgNcrqIEeVSj2
voj8YgHVNbAtszeHFwfsuVy2Rah3Bw9XIUzAQEEBREJAf3j2KmqTLVKrdMJiv8PqwHcf4i6W4bRP
u0D43Wd/ice1/Qz8bxpMlGS2G5yNa0IbfM4l4G9KApugr37I+s5xcOBwqAH/WdgJDtG1H8yT++qQ
Z6iiMyhWIj81cVygwy4auI5sTHmP0d4SNUdre9+0C892N82IopaNbQEUjFsqJcePtgv2Q9NtiTHf
sJJZXkw5m9s46mlT5pk9HAWU0OktsGtM1HaJoP6Fhh42df+lAQiBHRtdOmC/poaO9nQa3EZ4c1P/
E9GM/I2i9r3sAYc2ZRsWmmYNuAyN6r04a8KqZAdFtkquoVtjU1hjKj6kbchpkMDgGonPGH9mTm2j
J9nEVnWoc8LCiaRLpyd/ySEIL0RcHvFq9E657a1XdT+PJ4CF9jHsAww4Yz87h7mqYKyKsf+cMKhP
IvXbYcPbl70h6qm+pHaOPC52kMdGlaeO7D1BeHCUu4mk/dqiQtk0kwxugymXu1BkWNx3ttUfinAW
e2Qx+n4tKmXvKZLVPlpsD7LsENTfM6mfXEfImx4B2E09DmrvDyDC8EJSWMUaAU08RZ9CmXW02WX+
Ix8gqlb40BN+3hhfhri7jla3PuAVRVMWB3PEtCVam60omvAw8SuvIrZHb6S26CMUzuRHF5fVsSQf
YSUfovDJrbfbJymAyrFmwTgBx/02fZ7mNfpWYejAzlrXn6fIzfe2q+xrYcdo+FvL8m4FqNmhV0Pz
cyjC5BNYXg59SHnxD4i6gu2FI51HPFSz/CCXBlvqoVaPwyjY/zMV7IZl1tfe0C/lxq8nhEBhnGTR
FyQL8XIFIUB/H0icd/YtPt7sOvI6Wzaj50c/I+WH9c7C6AmXbtgBO+Go4tM8Yhbr0zq/8QdFtGWC
zfc3uxjkLakB9s0QOGaEJr5paaYj1tlUl3d2WI5XgNEWEl8vc3dkc1Y/nGnyUPFiQ5mxi5VoQ3H9
/dlZ1owJuLN+G4YCp+Y4kdAHSQxl5GaVsYRw2h6HyHUq52ussdFa4bmWnxcnZCJmh7MdJ6/yrokn
qOR1P3c93p3avfGret4AvL740/Ld1klyFg6vzzho6LhhB2U2nfHy3vlIhfYiVA02P6L/usiZEsmm
25xCiC6hJJSQjlNfYmDliW80ituN56JJbdm3b4j0UJ9mfFQ/Qd1V5bZUKn3usqX70s8Sd0uySOD3
Oz1RsAXnRwM0AgLjxZuR7Ig5mh5idyBXvVnH4ltR4/FJz6V+aVqo+1KOzqcYTP9Kuhge695OrnHs
Ed8G7ANuC+B3HDXAPzkoZPREW/gQ4l5yG0RWS3gcuslvvUWNsYsol4qNXwzdAwYkhLy4XRAQKbCG
J4V++QHaDFSLKeufXajax1HPeHPLMfjWe8nzxLb1GZOTNTpiZ7RsIIynP3ER94+ZCvEloipbnlQf
Y4nUi44GapmqjZ2N6OXiUh47Eym8SdHxP8eNit+8WXqfiz5p38Z1XH9qBvhuDFsXN8IC8Qkrxa6b
O/VEuWdtSAEaby2sXl5RETRHryKBeNuA7p6zxRasZUiCWSjzCHjGL4NTSJ9kK4emOJa+7p8hOXmc
/+heozzyDkXgDV+ByboHgsP6k7NU8VNd9+tNOhSoCUOmXHaldX5uhK2uey2mB7Ig+s99FInvXonN
8cbtFpycMdDG1sGb7h1P6Zu5D6crlCmIi/BARzKNpHbHbhWGJShEfLUSf3ibJFn/aXWj7DkCycAH
IFKfWfDTEy9beEdkr4JSFOQHIqj8WxrOKF5UHZPZsC6EG9iQsg5rarUPJYj4Qzq3Es9PqOcI4Yvu
q1RakJLhr+ttHwt9A28IgbFVE8rkrTH2nmk9772wjE4OLbjtKFdxH42Q/zPdWz+sxIW5drv4ZAKR
ZlTPlJ67UIMwR7el742h2tstblyKfCyJS4AlU9ItnOqMV0DzUqn+G/8GPwgsE1+Gmgqm0GFxnuMC
NqQvnfw6bqX7qq1EY9efTfYdzBv9nLvj2B0zt/LENs6c8IaooT46xHbdxNd1hgiTtirmxCPt510U
r3W4KVYVj5vaS5pza9F+v1msLuReB/ak+lvEafRdHPw5p6tGdPW9NwvrU9jEOfaSc4+yMItl/1iQ
1Fvv6cAu2U2dl2jfrb7xISgmCHuP4TgM6+MSNb3Ojqb0sJHKzG3Vlty1dsJosWSLbITOIZULoTE6
Ge8AL4ph62kn/TyFa4t7rl0Ft5D8Emc3OZSIN4p9sXrxczZjPfNIL5WPcM1OG1g+p1Eh8vHd2W6K
zyuKKxd90tzZsb52mezsq0gA0B+7akHwno2Dr59iiwxuCDFpFZMda2HhUWL2EM8ESkBi2biE3n8i
KtFaEWSwydvaYefatziNzM3W7YHV78KK6XQHX23dtQBN14Wr8m3ghOW1sgiFKO4xiAni1eP2N1gM
4e3n1mhVEU65PsYoikR7hUl9EVQuePfQ8j4gJcKoxlncei8cXWW3ZUazdFM3oK7bVZmACEIt6cOE
uihPTU6eDko2bNOwn/CCXTHnM+FvRr4URHaGtCIoehTYKZa8G6n9cNm4E83oQLnqbPkk1mDqiqPu
JhQ4Sm8XILQXR1r9jxER5460mcU9tm3iePt0zFztbinhMuQYtMphhhEHlgWPiyXakMJM42lcbZlJ
FV9obaK28u9MQl0UkGBSIbRMO2fGkqImezrbS3duff/OscZAP9NbrZNTgRbsWzqOr+uapc9pJl/T
WPoF8WdT/TRBtdgnUdIfbRYPFGU66OlGhetNhTv8ufdyfRgz/FNkJ1ecd2FNEl1d+/VT31TBru+D
BeuEXDC/jqr+rtJkJQijopGUzskdDT+kv848YOq5stiIB0Qk3lMIn6ff5SPQC+OBAbOBnjb9cFpZ
fpIdHjD7IQyx+W6b9kl3g0r3ek5HNKJNnYYbixBS/OuLboehRnUou8SHwm07+1hl7U2Z+GjCylnc
uJIeYpsiSipjtkU7MsKM+DnUx3V2XRxRQhbhnR2P3bCXTtCeofNNMAn7iWyPYbJn7H5IUhLBYLTF
Tp2gHoCfqK+GgIsjOM5ynlYi/X4ktKG7Y0G7a9fzUpIjsJT9mVWexT8PympHyFL1g1NIHll18oMO
iWvXjcxeCgyIXwHC5gMcmviIW3d9CGVYPFgFcWBjHWRf7KZ+rgqIWSkbt0PoJsXXFjNONPE4On/F
I7a/1q5HalDSz0W0zcEqr3FA5qLJZz+IfMYcS7jefcG25HqcnPw75s3hK6ot50vpeNPtSCN158uu
vfJAcF/Awl0yluN1lmi77e4uSAjfK2m0T2YQiu+iNJvhBd9JVu3ZHd7aMbLyfRXk9CXBdtvgCvOw
vN0OfT4rWj9rC3YXToWz9SrmkU1g5YV/V8nBfcuIvCPRreIccB8IMzyw+b3vYQfpJlukf1UHGi2m
cXAkcdoycVDEq6n/SHZthIdJz7NfWXgn1ElWNI0nS5XBTkmcSfPOd59NG//grGOJv66xGvT9uXjT
YyRZHth5HlqdQE5qE9+7pZPW38gFjscGDaJLlhiZFG+lq2Y8hUD9xk0+VvN3pbBmPfJSsk/TElDx
x0gTadzQIBv3TTF612DGKQymfF4p5mFx/hQwOpNDHWbqRizs3zYW5YjaVUln+Xurq6HgYhjtv2Dq
Vn0NJerhcvBIt7JJ+DnrKXSeaHZhLk2HlpsVqCmrjsRFqGtmv2baEwCBbWI3o5rcQKqw2rOXTY61
1Ymx2F5q25f7Xo4Q/iGIMIi2IquzQpQERY4BnY263BZIybCPNdtYIueWjpi7re9h2/OlGXRT3rut
Mw07dhWJSRaIg3aV297RabUcLdstGnEf4NhCMqLT5d63ChanRTikFc1FcqB/hcX5XZm1QRtv2W3P
mFzoNasHfGVZcH2ckmknRdVGQ64WCyJMsgjKmyVKXM/eDpoNmHyoRtAhshdgXSPm77Xs8i9pWoo2
3RFu0tPVQI3jGTuPGW9JRdwF0sYrnWmr/gd/63nEQA86Ut3g/ULrC2U/oQTjUcJbwnW5X4RlFw+F
liXPQViwl3QBsRhIfoQcz+X/rK04JI9JDkWz7GKZzf4Xn6ZP9nTBTi1p8H9VxQapdJ1kljfGuhCY
nva9aUvwHq7hj1Qk9hwcoTmvvG+dM8T5Vy2nDDuGJgLostjZJsUUsEQwHasXnQEoRLeKgnI+20Vs
L2Kr00F35RGHL5enxZKH0/ubF+lmrPHjU3ppbjzN5WFqgqzdHbZwUMgzevKUL/NgH8AbzY0lBs66
pBB4uaLGYe+Qdgcpo4L52MIPq4QUdOfCraJ0lzEz5hLnFFGROOYqrJcFp59fMQgwnHQ1iX3azCIn
9WOCABODHTRtdLtS+uGtalUBtm4K72SpN47oYrEPl9UTR9pw9YuMdPVsQXZRG/c90kFo3p095I/6
h/0eAQEZPcNgqw0GwqfHHtrIvFndjl7gGujlnfR+Hefp+OBDVj0By+a3rZ1gSOQGGl+zZcFY3Kvh
To2Yp3nSqsg8mafwqqOECzdEyxLcNjdT2Rx746Wl5khODVqZsfwhyQwtmVpNkGHAOqp3Jgj2EW9Y
4j/Syar2VKDsEJNC+sQrBULVO7Lj5jdrxftA4vs14RMWlXnp7yYSyL/3Nv3kDUp9tgYNrhXsRvrC
Icish690IkINJ97Umg3iQkVNxio60fSATmtMrEOtnQiujEt0wDaxRUuGCsZuJ/JMwq/EReGyvg0T
zJ63AIq5zw41XIZzHQX4xLg2HodfYCIQJb7pcRM22kpi5iiQHBeaD+DWOWXnXW9ERx1+N9P/msmx
K8N9WJImZJHYCrNc+2gdoLpJbN7QhmoCwxs/pkNkwoqQEfBgwjm1Nh5Ut1Mnq67AdioWbyv8AcYG
QUjawqZCZ6s8BI6cHxYe9k7ECdLxAqrDTwsuEeBhIdNbi2l4eGVzOWWfwqLuTdXlufmJCia47nH2
zN+YIr3l6I2ieGwnL7mDtZj+SHuHOx9N6wx7LMFUDWMl8kmliaiKTFjV1JvcKomMjWZtWLfMpmGN
dqD040cH+DDckUQ5XTmAFvkOtWz+n8kT6Aj9csD1WBQFbMHefyKOuT0oLDS+BMSjYLECLTDDcxHC
/LAueAf6y9lBm0X8lB5GNFZVA189zsd4vEqNCyPM7RV2ZppMWLG9p4JNPbvhrWzCxT3QsKHtaWMT
NezSkTgcMBrkB5jpyRC2H6mbWPakzTLceZp0stR1xmhn+6nEkx++xedpDhUkYNVwlTTnw1fRZ4SQ
1BTg9917JNoQCZTg1NTI84MyiWGHlNgD7ljQC4hQwCUPaw0CsFkDSd5aOcJ323l2TRbbeyxb6sNu
g8VBWNvoyX+mIWv2boK3xqT85WvIbDHezKrBhwwnpOhx8Huy4PAt9E1yVQ4KVLvtnVcl7k2UVWUI
aydZ6g2u+vGNZWXu21KR7zlbcniAOldsoWS53xCpYMrVDGG8bAlCIckufE+10+8Jd1VPBtReZ3lU
Mf/2XnVTOCYLTwWT/4Jzh5zPIFelBxjQ1sumkrXzNY8hIOD+7vTnFsKHvQ8nf2FTEOPBv+lwKcRn
wCmyz6U/9xgyk0K3HanPd5mHzYC5b8H95E3A0J7bJme88rwvHaSHdDPq6qs31O2XXuE5muUN2CME
R3hL6ciQr/qvqTXZKbXVbG0tKo+7XqO2GcBdXptUW1c9wdIYa+RleK+0atHF4+bKjry8BRcIT3iP
Ry8gxuQepk0avEl3JWhV2MPj2C/uVTm0yt0WYzSZas2uYbI0QDzhgOHN4GVNQMSuReFU5/F8bHz8
dx5Ry+a7HnBr1zPUSV/2fL2nfHFumqXFX7GYnC9ZsswIwpHzy0HbKBn9cl9HVfIPLF+bdGWhnon6
7Y6OSJy3FkL4F0w9F0I4Zm4cDPwvSGCiu5me+1GaBMo50t/gC6sHqU08ZaRa24Gxsz7EKQljjAZR
H1kPCCrR0eDhQgtXhH99O3Vu/58CsAP/IDYqXZs3K/4WTvtiRZV4KjIPc1MBqn8lZePQmYL4WHre
90WD/pNxIMGD+jcWKFxgd7SkERV9YUdLPsZjL4ZW+PeqyDpm+QFrYqhCfYf+mZ79vOC0Tq+B/l97
LxaYLQsu6kgnXBKJ7FmRwKozjCev4FUv6jnJ58n/7jeiLU9FG9VKbBPR28rCAtUXU8/kVUIuoacF
XaGInTywd/DgnJWyMbKXfItHQ2/PV8Qjg2JuAnf2D4Jwu+g1aBrFpNLJspoxtg/9zPZ31HnQBnbW
EqQp/BIB5Ql2MGU8JKcFLTQvDaxy4cPMzGT708Z4OBx29Bfhze3xiltKzMXWPCWJZifTxHC6GYMd
bZC0SFe7+zR6GKfkJJfMQd+/tNGUjMWOvmjEvg8FTz4X56JoB3zlhimIAmdvS08P3Zsu19HB3LRI
Zb5sp1ZQkpHvgl/geCLpwy9i0hEWcyUiSO24OmYp9oDdf7SVrv+PuvNYkhzJsuyvlMweKWAKsphe
GAzGzd3NaXhsIE7BOVPg6+cgs6s6yFSkhPSme1NSkpVeZgYoFPreu/dcXaxiArD535Cm28BJla6l
YD6SQh1klidV17GHza+Hqtr3fg2GfxioXayrOIRRzaFD+H7qWKjUHIms3Dc1gbD4n0No3YK6hczK
yBfx5egMBQDd3Gx0e2U3GZrJVcYchRAwo5D2Q/LnoOvX3+v74Stfy2ZsjpXVRSeAKHvx4H8rWIjF
hFMojO13sqMWq1H+lw4jJ7mOhQhDvc3+Zkb+/Yh8+URs3FyNxcqLX/pHaDpNQ6dTsS985H99IgHI
ix7CEEXDpJwoJbNHkwaaT8GBEScMK/+6Fb/Fa/hv4NBxzr+VFf6ZMOr+4xy/NWVbfnY/ctX/B0LT
uZHfrI2faA53oD3+4fctNIe4b7/DOSx/+E+cg/4H5mtw53DJGaGzafwT56BYxh8qugGNwSG6LltT
Ecf8Jz4derrgH+IZx0slVPji/4V0sP9AKMNDofFv4HB2td9BOvxgYlkM2Sxmh8eL0wymjgXh/u16
zglxSZNC09CNBuja7YC5w0tIgOyucHto37TL4sNkNPFTNubgjxXrThcE6pHjvE4SSdDRaH7RRgcP
y2y/ImrNtzyIN0DXsYSU7LJ2eacHBuf+ZLwAWiXAByPxn9f9txboL1Eh3y3B6+GDc07z8Y/zS9X+
AznlOzewLP4XLMhl7fzLE/XTeoRGym+Jv12Iyx/8tQ4N9Q+HPCh2EXbTPxfiP5cheH8WEx5LG70X
nh4L2dM/If76Hwb/bFlruo5OC9nmv5ahYrIM8WS6BFNifUIN/VtoEcdZFto3YgxamnwxGP5oofg0
TftBdJY0PawCo3qkB6FeID76OacjoJaxepCcmKIpMw+R1dHZhohZ4wl1tpxaPEOXm75LfUvcDQbe
SkZQTrrumN4wNZw4RfIH0I4d5bab74ie2qhNfijzIw7DU9kP/cqSofZkhAdDv9WUl6yzdjpHWKOx
unXfD8pjqb0zaVtDuat14naAKLSvSt0cOSqme4Sc2drWSEArE5UwSfKLIq3DhZt4gUVxb4EB4eQE
NGXl9G3spURZJ+se7azXQMOrw+skM1wfC9M+A5vr8oRZTEec5lbMt7ERK6vKCu/Y/FfL7LQeFOaY
YDsUcqxRoqLOZwyWd4vCHnqqugRUNvDVIrDsQVPTjOsp8fO13fI6F+qxZugUDF8He2jWqJxnT3EX
4H34XuaLKyQ5j+a5pAAvmr1BEdiEKmHXC4Z8hl/WDnz/tveTSGAtCNcRgd4oREG3K5txYUS3gGD0
yR+7T4UAOSf/7CMmpxguyubBcd8jEOyztcDIZvcWwOQV02IYwT11a4vZMkn7M6Lmh1la1s7AlrSS
qoMrkT65yzhcmDGuUrxGLcYSDVap4OSc2skjcVWbGoheUSQ7Z8mmo/ZMia+16zPZtdUqTsKDkiPQ
eYEs88WyqOIgoTzP+Ss9iDU0rtElPYcMMt+oSBhG5voa9HOxzdS4P3JUa696Uv2MQjz2Ghp4C8UM
YcmRINZe5F4UCvW+pl+EXedRK0hEi4XuR+LJAuBbtiPxYwOcZtNuD5PgSN3N0TZ2jgVJ3Fz8fRYq
tIxCcZSmJJu7zowztfQSrL0xR3MtNelHc30stZ6DW/9RBxkrumwO0iqYulV79NhrXHafWgIK3sm3
JsFzQR9vNE7jq8rUGk+BHbsKZ8rVwDlD0wFwRjhSBVMwIMDNS0GxKnbv5aadeK4abrVhohSqofU7
O7tXfe6yR/CQj/NuDW91RUNvzWa/ntMLKXcWvs5pJSmaiNfeKpUDDC++DphoMODf5Ayo4dQQaHtn
xjg9mlH3QhITFMh7prFXyaomWRjaOm1SGynAQNaSgZgJW0T71pb3JExE6iNm3BXyqv0UZH6JmeZG
c9tiLxiBpsbMZEc5okVa0T5h9PtVAi+3iksvqr0edaxTzDajRcRNTiJTEU07qY63PUHc2kzxUGme
UJuVYca0tgsSEh31diyfglg50NKhIY7GgZmCCxBjQ/8v6aDGqQDoeJTaRFKnfirzU6x+0UeNUjao
L2OerqsyoqfUjxtdORVy34nbtAWkledmv+n6i4ZCSlVzYtAO0hyZruA4aUkdI3hn4MxvJcWJt+ou
RnUR2Nf6EPoxiNIeOH89A56cyBm2kTuPjFYC5qp6THM54nFPrL1RNasqVW7K9NmK9E9MdV6Gyrkf
7mVAaMgiwSBNjFX1WoAXs4k9ooRaN3DqJ/naVQSVBJSSEU+aIAyzjqBD6g85fHUMWoAgSJ4l+k7O
H4HyWaTlaiAmoRK3g0VORHJJkoAt4mrAyXacDe2LINxdZHShtfBVm+j/Z+1DaQkQCLRxQfidwP6v
IGujQvPooNN2mKKDw1AdzgHIQ/wyYFBWSlRwso+S3WCam2wahzUnZLkhkdITcwCRDifWQqFLL938
5DovLhKOceQKR8Wm1FSfdQfySQXLiUicL4952lPqNEDDOHziKznMjnKa5Z0a7aNuq9ItvZhGdc+0
eh2FzfNC6oxCZZdq9E+X8EAkNDV7POEM88nRGpNzUHTVIMC5QpRTo0KPs9dWRDeKLgD7ufUN9POv
A08tZ8mLCnlzhR/yueVds3TlvwKqTzyCbrUT2l+/HsKtiwpoZS0N666MrpnzXfQGlRNq8YkfFh8B
Ulw1QT59dRPVU+FqAtA5j7MFbaKxNlUXD1dlWQ0rrSShM9X7DQ4KdVczc8UZWJAnG7a3dR5hRG2Y
ZXQqIdf1CD0HjvkgTgZ99Seridst6RPNg1EwMgLOjPFFaT+Ys+hPKPBx30irXQ1Wa3qi1NMvTUH+
hgnGOGCQtg7J0uyCzPQZlgfbdsx7mCbaxiwHEj2dN/o84VGBH7FnkFt5WDFjkL19f8iWuX8gmBxD
n2OSRZSJV8YCdmCHzTkanKcIeVAcQZwO3fgRYqEnNF7+rj1eiMHhiYzOuO8fAiXwXaFCTC9Du0AP
9+gSyzU2Jk1jK9xCA7wZZmfcZ7O+hrXwVEQEMK5qom82siN2o/o0VQIj7FItXrUasVHYBuq8cqxe
89rAJY6BhTWv0pJA75UTaQ+6CCA198fJjHbSnZ86RqvBLN/iLnXW/AJzo8fSm4S1J6xir3VOvG4L
bjCwyHVdxL7JS8kzBO54q8viTRjR466jJ0ZL5IfpT5Ve+bQDEH8Vwz7K65u8ajZMSJ4QlmyjhtxD
ehLNGr23swnBqZXhtaQJziBi29rz8npZVSpp7Jaox8gzFWW35PBFScfFJGFtB6wED3R/7KTlfOYY
1o5ZVbRrteyKxypQnM00BRLYT2v4Wq8wNFoKXd6rpDh2W2az3QW3a7XOMV9dEzhAGyKNI+DIahf0
97RdIt9kyvrVMnGusss2jYZ31JxoZlu0U0pODRWkSTSSE5t2Fdsjs9CJrO++0m8Am3Agwgl3Zjpg
bxtzMi9OwxiJ0Iqofwwqy4z2FmKxCxNEbNWtkfDynwYjxkwXQ4oeiy24ZBLP9Cy0M7ZQGp0AgQIC
xgPY1wdbqThR2j3N31XfpvkhrXmOYFgr9pGnur1OaW08m0hJmEjn3cnMNdmzhbXia6FGpU2czBy/
ugg0N7AH+i8liwHnTUc0U0SwUbjp3WrA7sT79eAQKH0ye9PmrJh2e/ZE4WMRnDbpjHtx1RGD4zjp
tMViPR87Iwwv+siLo9Om4qx0i9rWfGvc+9Qej4LjxSODwWmP3Qu2dUq3s4wsAwVxMKLUj+Szybe/
YoRDik1CnKqbuLbvtK11KefJObutLC98lWAfJ/LWzoJhDUmJXSppHtMJWVLiEnCFgAUJBV9gfusJ
99hikNpXgcjWbu4EN7yMAYeCukCdYQScB9Uj82DlqtfK4rWI1eIxssvyJMbO4tFL9FXPSHFPl3AK
oexUfe4RfmWYSfTQ2vF4iisCRDVa1a7hp0qWE9BgM8cAP0cWM+IWRaQPYdY8oVwJtm4QWjySuJOS
xqdG1b7a1Vwewgy95CLYuVfmtHzJdVc8xmaLd79Mx12rclLOsMWvgXoHG31yrAcUQNFGGUt951qB
5tX1qBAuSKdlPzlKtMENeHETjU6Z0wdns6n7Y2kMya2ZWW/gSA9N0T2NA+045zLX7XMU3tflPPpq
MKRMXKs9iDeURbNm7wIx7oMwiK67wIUgPA73EMjobzdtzzPqRidTmvdK1wEHZOavBCMFUODEnoZy
DlRe/FET6+EV8UTnJ7VPei3vmlJ6yBr/PBvu0G8FQJia9hTjW5uz+A0pE9k4ifVF6+3HZFCZHMlu
MyTiJjDH9mAN5ilJP/E1O2sa/YQftd2NmvAmDpKYkWyspD4txyeh6E/49TnaJmFy7JDEhsiBqEdc
PBsI4NXwCKYVPLkxXuhbPBVDd9MRmHXo2p7qgOSbUCv0rVu3D9NgPpdL3aJTpITIibAJNoswwLOs
MT0PFiBiyNQUTK4p5Rqr2ZqktoPT2uTpoA3ZmJBYN6XC5CCXvdg0iv4YxrI557Gp77sucpMb222r
9cy6/cB5X6+NKAj2DZ59n5E8bW8gRlDwRQlhgK5MvGqYuqBgEe2i0+qv0jhOttj6knKFrSzlycgX
QG4NS7KxGbaVeFOJlQgh4lqIGD1kZZqfdzFBWhG42dM0d6XONWlRGo1SQdJWlSp60nhcj00ZvbZd
zdU2ogOhHW176gaCT2aCaFDNj80OgVLQbypQC/HRauXKnHfCqOYvijqnfq0MW1yjHwlo9qavbdj8
ZbdCN/NMUbwQyWnblBlMdiLi9r/fX/m3jbvveyvVR4Gc8+Ojo7nyv6Cj4tJl+Pcdle1Hk78U07cd
leUP/uqoaOIPFSAWezv0GGGhQvtnR0X84SxtFFIR/6RbYtX5V0dF8EfgUy16KSZw0D9bfvhEuuj/
/h/T/oOGo42ZDCORxt+L3+nr/dA0VjUMCpAf+RDLJmDxx0TE2Q7yyuClgZokCG30l1YxhsiqA5V+
nilFc7ZcId80+DJ/LZZ/yz9dGuD/1cexl09eOjmOKoSwKJBpGX3bULTHNk2UMKJX0OYM7e1IVV9r
i4ASPzQqoK/uaOFy65lifLR5D5Dkmzt089cHfcc//d7jtny+AWpSGAZtLmCsxg/uqM5sqxZYYekB
Si1hzScZJahjtfQhWuk+4IDNPkx9KvQ171nNi7tKK7ddq5rbX3+Rn6+DrfEtYJdpMPWwTX1/HbpA
k5y4Fy0AMuVzMinZdh5Hsc7mGr457VhoN4rM75G1DclfDdF/ew+W2cj39wDCJD4J3POCcYX+wz0A
NTLOg8LINv0z19kJJgjvCFuUc4fHsV8PpZA3v/65P8xFlstuw5+y6AYSmsEz8f3PHVRyzupJSYhL
nsVRNdLoi2n046GHpRX/zT3+eXHzWbowXTJHNUPYP1xa8u1l16tJ6nVQeKhiWynSfYa6hFNUrMht
I2O1urIhJL3+/o/kOM6PFRa+MWO5CN+4VdvCQhhQAe8GTUC2PEiCIDkYUlmkcSHNtV9/2v/nZ7KH
8OwyIeDjxA+XtOo7w5lSAya7tMRxSAgwCYEfrbMweQd36e7JLBbHX3/mcul+WDmuTQd2gbVC37N/
eHrkrPbAqhhzV6pQX4VWcvMS9qq/+ZifHw6TTFhojg6NZ4yoP/y0gWAEaneU0ilxb8c2b98T9LX9
ZpbogAcorYzjGxowZMb9zfb08zrFccy+LWxgWsKyl7HjN7ewMFq8sZXMvFGwNZGjsLQ5MA28z0WU
N39zB5f++A+XkxvHx1Cfs+/Tm/j+02wEk0WtE/oxAJd6tBGUgvvU1H6racyUfEkBQ7M6iyKUm70B
/3pkpIwLzJaKX5cFltZ8AfH9zdf6aWFZqulwl3Fz0rfnv37/rRDgz8nMHgr4WFNuHDMJzgHaqkMa
9wE9Eqe6Y+7sXP96Zf184W3oC45Kax+LJ53+7z80ddSw7ALyxntwJ9OR4CTMGp2bjuc4jtzt73+Y
gc2Q3WgZnP74YTP+D0JjM14C1SiOHXaeLRAjRust9dLzrz/r50dmeZtrpkraMUuZMOPvVpTFFpuw
ekk1j3t3GXPxyOQVdMHf3tQRkPMecVze59ydHzafroAdjiqs9KIlmR2RHRonHVdI6Fk64ahnCmbe
d7/922zdxIvLRuT8/LTUmhMCbLFodAMOulGIYnhky3XWv/4U7fvZD+9sNgEbM62xPCwsyB9m/WWz
WFYH2cPgcCP3GBihs8OfVSHNwRSxUzJqxu2QOtmIebLn+k4ZU4uY7BSKumGmXMVRBkCnT7T5b676
n0vlux2Ra85wzFqwFebP5xmjTN0OjBaNd0FEFNOwZNgmlggjRgXkzNuFTVUki+gmWCKppmQu9qgL
Q1b1nH7E9AAHUFCiLn3H6OO/W+Y/7aO2CkedE4++7DMwG75fe4OMZycxcqaqWuI8Nd2Qf51dR0Nl
Skl3mZNCIcqajnoIywtF/0qbG6n704xeouCA+CRgkez03sbohihKP9C/GUffbHpKrzaD/IGxDrTy
KhW6JfEu9wMIDRBrKM+5WHI9VUX6XjbsM96AGnbeTNLpxs1YEL3hVcqi2jSrqcXUiUyNiBTpfAy5
VshdG1gJkpiyzsZNpTv8e/pE5Imvq2l2CCeXIUa4LPNGpeoEqCr5EoDpbmWjxTcqJp+Njj8Hl8wo
szdbo8OqjgC8PEeS84cLE8EtRN1B0gyf6QlH0nCO4ECwmQzVwAmIwB4nfU6sRF7F5GB0/q9X9I/3
hU2Oc7xrc3MwpfKf398XmaUyygfgPMpVxiCkQHnvmxSz/d88n39VDN++YkzT4P9ftznuM40Vzo/y
kISAUqhqkcOQJLaiF0UHBbPCdl62nk5cbbmaG7ySxCihGlSTipifzrgJYrR1AW2KdtXCIz8xBBVX
VhFWFLqWG93M7bzJ0oh+kq6sTJ0OJd3nxPTY4oNbknxnKmsevIhU9LkjTTXPtvqIodEOgEdsxi7+
OuuDwmxyDsjqGZE9l9WY+bGs1JexnXalrJMvaoN/Z+UE6XiHTxh9PMcdUtW5mq0XVRid2kmbk7VV
15dld4o39PDNXRDYFW443RlOGB4IuXVKq9kmnYoFo3MiztYhyvsD+wHBmYXJzCqw7WL20DKOKkBO
x76MVSOo9yNPTxXVAh+lqLRsXaWutmQLWVtk13KDvrUpV1qvzUyH431lVsb8wk0ni4nOJT7ESGbt
ViEAwESXO440ZaFk3SP3IMZ07luCkFMQ1N2UXLShQrnW8S0mX6stxdq5zB0OKkDadQI+6RKoU3WL
vi290/Uo/2Ac3OZkOwPgXWmZaDUvrBJJ2k94TT+xJtEqW5xiatu6nw09n5JHTRFfgqFAX1ZqMypT
9GEQ9YzW6FeNLfsbNWY8pYkh21usk1OBZ+egdMbGalxn0xjSOHLxVbKHzMarTCIlY+bVJJJqomuQ
ltdmt0OQ8oGS8KtCHBelJD3TLw0r6pbsQjI2kLODso6Z2WSjZjx3zCZI9nCAA2TBoyhG/aZBmEWn
WX+nkVT42DIdhuKzomFrmYgth4Xu0hUC8Xqecis5MvsQt4DmmPPOICG61ZBAguTDmk85ERbtlQoH
0+3g9Fp6BeToDU3oHa1iB52EPk7bQeY41EwouLjHDe2xQl8eboNQ1zdoB9WLDgtllaiCIXAITpXE
1bdmHDieCPwgLYEmzNKMng5Q1flZ6tZbcmLnlOBIQpdNkpg9i4WIzU13W+GlPVcwIYDTbxWlO6Ca
6GA0BWkQeDGk/XsCXO8jPejCA4VDtk8b1YjWOZFJW32xgvmAmbKnVnY4vEqk/+wYYchrhIxmT2Zl
f5PPigoIYVTXPSkd57C3SIdMFCbqTfw8ICYlG7q5C2ADrjpSceve2EQqJOVEPCZUigyg0fA1SrGf
ZCD9kSMeMgrSm/VorNaA69NNVvea8Gf8ce964s5EMZadlq1bhHTXVdkS8ox5jVkvmbEQS8fZj+Ey
rOZUNv5ghuZlkJpyrTfRTZl1cGBp6XuDiB6YXGl72w3vqrqrLz3WlvdosPI9bNdT0rX3LtiAtZXr
LFPxghfwJUXHlxAfng5fOXi8uyYvN9gqOOlr80sy4RdoqFv2EkiTNwz5rXTDa2Uqi6Nam8pTQtK1
kEw30zB+1ub3pogfnBDxAU5Lb3amw6SGZzYpwoT7wbe7FlyvVq8BSBY+htJnBnuDB+/iWlNQO3Si
2iTF/GDYnfRyVR5DS56LMMDgaZUPoaIZW/DVn/2E7tPRn11RvapR/OCKkcmGVVpe3teOR/74Cyob
DC1pNb1x1LqVxnzvqKm6UVAnr3SNlrNAJAtTPq9XSRue4HJtsyhYDY12i8rd8SJevKcyRzetkUGm
D9LymjJBhGFp15k5cYdm1L1REp44CcKSzFCZxBVu6RHk2BWiV5KS85HAb9jYfIIqkBBEKqBPTOp5
XpowcRWvDo3yClMCA5E6gCRnVDb1iLGANpVVYST34QjBk2wpDggCSzTPSQ+vl9F3eKcbPENOUV6n
k+q53ZhzKI0/nCgy95zeAMg2tc4sgVb6OzHVRrVKAOS+d5novogO0jTpeNXJXHxNJtFdGPj56lJx
d0o1XKeAtnAz6fLOVBqG+nnxQFLHcbaRETfucuYO497TBTDyasYN75znFjeqCz2gnZeJAgYxP9Pz
46C1X4qUOXWTgaaQgAkUs/exq5Ye3Q1GykIaNHpjXJyD015ldvZghzGpEaamcmNy+76e6fTiyXpI
kPYrIrxknL9gNRhylYnxgtvyLSQH1mOPxT9Ri86vlAigQkjQss6OWOAsQKkaMmtXWrF29TQ8J1X1
RjjNoY5S5+B2GMVlVnzC8iC8sszjT6ol5nZZoIKwKKP3LpiLY0Nc0ga1V3Znii57mGEF+mAziNEj
ZgzJLymJXa+RNh6Sg5aqW07N22rUJ+RE+oee4w/SNarvvp3iM6YsZ48j9jYiI1cbhztMuaeur26L
ViZfpKwvcUh6tBIRJq5XzhvOeDCzUWbsZ7xANHimxLdiXDpa3fhBJhtgFPHVzO5829TAqEVJ+tAo
twTkogeXZ1xxEevdfChT6k7HDVdOHd4kaXTAj8cwfrjoUc1G1w9XuplepXZ1H8A/WJEH4ezScfgk
DQEzfTWdohBhTFMUp0HvxYphWbnCR/aJTQkwPtgf4xgbsJAFYZhp2VpM8HVSNLLx5LThljCOYsUp
w97jmLgYBasfp2IARXC54Xn3bIdDu4YkgkDGNDENFlF6pYYj2bsqLmq3KB5cDLdUNtHKbNpRWaV6
2WNAVUvW4mwylrGnq7qdDuAPZt/o3Wc2cCQT8UyKeYxkScO9jB4g4ZyihNBpdfUMrLBiVik8DNM9
chIWJe2DHNkHEZZRHJTMgpAiNDP69QggNZKNBOJ07Ndquo2cyDOWyWrRxbcpQBfkGYCcmyp/GXHP
eelcvKuMfCGsRO6GWNCVYxaEv5gRhqjBuC44R3vjGNyTPXFCK7ToP4jLzt3qJRy14xC68joN0n4n
QpNQTqOt0bkrT0NlxecsZ2bbVwHqgzzwNertDHmcmt0HNhSDcVqTDOjjbDqSJnNG0OGrTsPbuCh6
bwwUdVWnNUmFgeEjdn+Ph+gNsNE+XK5tZM33qHRA2M+mvR9J9PLavOEvcvpFjZ5pDEKgjMNH2FZw
oBXYfxvR6DcLRkSodxAzg42s261lKI8BVduY9J6mm0Tp2hvVnYeVmVZrCvx3XLCHlmjAWVW2jUpO
rNKnC+BV2YTptBls54au8oOaB+8YLjeiEz7dGx+zHNNF+27E+T63IoP+lT6jLFlDgHgoGeBFPW/Y
xQNvLhqWTm/SjeFkN/Qws43sh9LXSbjA6UH0d8BkmhMntwMqBtb7pEXLT/Jph9yiwP8UGQHZ3JJV
AM4XRd+Ann9s7mr804y4qo1DTwua73LgUcpHtXOslS3VU6aot3poQyai+2JJYpLLLvEzNe0O1sTk
vRhQCZUZsgz4IdtSkFOrdQrkJEz+X2OaH36QTs3yKhDQeKabaUqOs1OcUksi+CnKN3sSRC+OSXIq
HU7knKafHIQKtjMW1/1sRTuho95THV7dOeY3XYl3kAyUh5iq5B5G7ivDfron9n5Q61umuvcCq3fX
0qSTlvkZ2w5U2xnxx2DbX1UQ0CuYxjmOixrdlzGfsSVBLuAlwBF7eKbf/NJ3jo1pkCB4q3DurVHT
kWXqm7LI5q2cZXJwcgPAhnMXMein41VfUMRebMgZV6ouFvL3/NUclUPTVWjqrT5aZ4Z9KzPifu02
CPw8rG6UFCpAG2CKSCwbXVC/hW/akrfYCIYeDMlpXF/HwWATug7KjnHLpayT17TprdWkRNdllXHe
6iTJyU5bf5padslbpK2Sls5KtarHFqqCV0/Ve8lkVatcc1+RX/mgaF2+0nF4eVkQTjAVWomtfL7u
bAEaWw+HjQiJHSWQglGlE9VwY/qTnlXnmBfYoZ4VZKlUPWveVzEabTaOM+tuPsp4eO5ACniAWtnn
OI7MbKEn22XOvc41q9gRvfOGv1seus7tPDuKrxHRXkPAPoxD368qIKdbvOG8dSZb8RU4qh5om3Gl
OREz0RT1mqrPjQ/GN1gnTYpjL8kfSQPZ2Y5kO2NnWam17U94/E+ZSGa8d8DC+uIB1//HLGrnRg3b
6Kw69XQg4kGHOcVtlqWmYH4fw7Mx1BuVJOtoZNysGsrzUPDBVqZsYXfzBOGV2RJhfgOVYeO002M4
dI+lG7feOIV722627GbIVhajLUg36F+XsgdToFf1yZgXUdGEomRaxKgVh5w0j257174vE4kOam5u
alV8mQr32u2NXZ+rRB47XCbFceQ660dm6e2DOSsPUNtR4jolKZvhLVbP27zH/pfO8bMK8sTAPrSa
hXkaMqb7ZasfGuEe5ln6GBPPUm0oS6hgeFVvok6yR5X2Bv/HdpTSp4+BqgljmBa2xZWDNkvzLKeY
TnojBtRl7j7Og4tmFkBebJnSMQn2bpVvjHx8zDNkACFJqlKjqJUpruFR+wSLvzy7lbaKVNvyCZGr
XNBBDNYYnOsqNWuJH4kaVU8R9iXjaKGlaBqYQ2J0HygYuztXJa/bq/Gd44qSFfICBakg3CYDFdWV
yDhA31oxbmUiStys3eG/RcfVKulFhmX92ZbozGCitBwZayM2rvSsKelmxZ2pHAJJz8cLUUm908nB
YDgQiqSo0XjVGSQsbDVpSzRMSXVdxY4aeCoEeHJcRa/fBBXEmXWjDYG1L40s8zuhI9fikXLg5Ldj
71e9dk/uTq+detHZ91bVRTdYQsN1H07Xsx7cu850WTiMr1JKc107L+x3CNqmV4P01JHQl1Vc68nB
CqeMd32UJNkGpX33LLlArDAE225QWlS80XARet6TCsD9bCkWULIFSniPWhFxAN9byuwWKxjepv5G
D90LPdkCAd+IbtcV1zLKaH1MZXIGQom0MQza4FVESXodJZVfgrn3klL1gjlBelCbr3Xj2H6uB0jg
GBKzt5ejyR/NAjgAa9cTDW+ZZgwPM/Rnv7BkeV0WzXHoh6c0XkzItdrfN7ZO8FT1aMNPhOFOHnJU
RfZrIgX6YMAquFeT+Ri7HSd9O3qKUgEdQcNUvyN/00IMKh6zycnu8ir8ouc8sKyNUqxSfhP2f2Nt
Zx0RJwNhQaughFBH4wDJdBjWkbGOhmaE+1vs7HbYK0Z9G/fGdTcD64mkHhwZr79Cay23YTzJu6hS
8uHUy754oS4LX+uicW6yKq03EpPqbVjpdHbR58UTxlhmteMtDcr1FJKyPlrzjRzIxSNuYNoCZmE/
S1Dy90mUnNQiFHc84C9tI29iTvPXhdsgG3HcEt1MIZUHCmE6rgFzjrupa+Y9r0V4PLxY76ucGi+b
Z9Qqdj8d7Nl9mtVCOTiafRMayZPJfTiWZoF0yHbnR8UCvzdzaGt9vKOA3ksq+j5KI3+MuvzBnWkg
WHEu7rQw5CdYWjSvGLntZVe7awI0xhuQ2dGbA7n0TQxieOwzYayyznysNdU5RnGeXSchEBhHyOSc
OcHAUYIpOtp5dZXUCMjxjhxVlJyexGWPVbr1VWwO+76Vb4ndnrktTLHG5oVRL35ZUV3Guhxfqoju
E0/MBl4MZvXUjI5MKgq/qat8P+Aj3jvoaXbxEFS7shLDgyGnIMEYYX3RtU73aw7RHkcpxKNuriEl
0Hs/BZfh267rx7SGsMpP+s4oLMcb5IQiGoXZWl0oQkMcQeE30gP86WHDA0hGkQAPZQsOMo3Tfhmn
8TMxis2E8dTPOCuSHq7rfhwZKNDLqU2201Bb5V3YqLmyznWrOXcVstGVYQzqgylAEup6haI6dBP0
vAWKyNGCWMNAXjui91S3GGfonylT70VdfzOBXqdEtLL9kAbw+PHigOhpgMkRCdrupkrYa5mPGgpu
PVP2JfSkqya3qkMcmthgymgqN6VlhN7khOGdrabiXCT9Scmxd1iGyJ4zUieeizYRZIe34+KnttUX
PUqbjUvj+GNhvDIkICps1Ydx8wJ3eZbXjLEzEsdwz79VS5OZUqlO1mXQc0bhsQlNcI9RwlqchOus
Jo6BnBTBKlgEWs39QO/IsbsyYzczFftSqgAW3FVvshZ3U4NKGPuBQ/1E2dN7YZe4L7NKmgR1yRy5
HLadsAoOGlF+ODCCDvP6rNLWPWidFpsfSOGG/8fcmSzHjWTp+l16jzLAAcew6E3MwSApjpJSG5go
KTHPgwN4+v6cjLZKhqypW7vbVtYyDclAAA73c/7zD7y4KLlwfiiWsv2W8jPVV6y3OQasDIbkSyDK
ZLo2F+JFjyxP4k9MJgr4jPWvAwk0R+j3eLNWqfBrk7BtCjcsNvFspcw2LVjhoS2PHBNuRffjRskj
YlL3BXqXe9fQ65PL8zpJaJusS49UprNDLVHiE2EmtX+fj9R3V04wejbmMOQBHKq+6L9ULiTDdZm5
/AGiazvtIdgz3gcD8QwY7wJD9XU8D7YdrzuB9ONKtXNe3NqNM93l85C2OwxE7AMEMzdYtzJGmDcA
OQJlt8VsvhRNYaInMP3qVy8MaLfz6DoEq8nCkUzJ4D5vGqwxpl2L+2RzAJEvxvUU45i6ZYRYBCsO
LQOQZ6yD7MpOwt7fpgCqG+h0EJdHtBHG/exMgLF+81J43t4Wah+o+mFSGZzkFOQ5sH4YChfUqvtE
wvIOE1ZULn3NThNYzWEEXb5fQFo3fhdbJ572XzEFbTwOv5CyLlsorMtfXZ5sUCbWq7nzK+ofYDua
LaAGFBs0Pf2EqmbGP5UtRKgY/njt0WV+a2McNDQhnYlR1Fk7GviwwKByIUip/ZkE/mE01Dcr6vFv
daHeZsGEz07UfOI/cR5By7MnOxjkZ9Oq08Mgpxcf+rCOU/cODYX2lu4pRqzQCO+q4lpXaeb5PGIQ
ym3XkiqarbIxQB7tmH3l3qs8970NmVtsBBNWXPvOGRFo4Wgy8Yq42BZfDx5E8shREV6iKRqXqwZO
PJYQuR7C7ywlUnVIu4Re3pGZTueJe1qCyrPpTGgZ8VB0BPGUVeXPzjVu73O1bWpfBuu4rZMSY8bG
9U5EtKE7xm6mLHYsGL/b2eM4mSd86Az5KRxGD1lblUCDdAyG7WGJa8CNNUame1K1aVdHHm+yHKxR
iGUTwh+3rz2PhBt2fkYVB8gUkdpV2Fxn9xTLU/TU53NuX2MsxFbgjgb/f9axN0hbqoDYibqDVb6U
4XWLtUi/m0psx3axdGqT3cWP/BWWgZV9jXnwbD9mtmqtU9DLLj9gBLqog1/IrMbi8nWbwAxjKL6N
JDgkdw4M7+Ima5jobEw1ELi1susIq1xEWaZxE7g1/iT85BDsgjCRE2x7CZDZNp8ip6W5El42X8mq
4DR0su4Ta3hBtTfavYH8q47U5yEoA8R/WkcUGHF3KAw6wDwH2bjLzLo9QCFTetzzuek7y8ebhxiv
VjG4jCg5b5eoTI6M4f4OvOULpyn9FbX3qWnt+RP7dn9KHPdUjn5+KOLA3cME0xwIBYxDZtQeN44F
snCMc5fROmuL3Km9UTrqGJNwtWo1JWOeGGlhVjfYPwc/NTCEjMOvJGZhfwKiFn8tOgQSu45MppIG
v23TA+gzZSXSovkaI5CYei5hLcDmJ43Ss8GA8AQObotpng4i8Tv6Ldxp6UDKcBtWGR7wrGWK9qIr
uyc9UYHRzvk8tRnyxdL2yx+Nkc3boZXXUZhlL4gp53vDCsQ9ckFFLJef4RBiLNFxMc3HQZRQbqQJ
BXcqXDCc3EuAu7pwPTdBtzOiQVwlbBENriOzsRdD/guJXIqVe9g8ihbZ6BoszuGbzAtBeFX7LeCh
PcZMTr5lSak2Zh50aNeckhwimVsrszK4pzNRyttyBtlaWoxBl87GVRmPqDuPJvXOY92tyTr+4pS4
9qwZ0oqXHACBmZnXk3cVOfMzdgzB5zizq/vM8r7aCkxHWYW/LaYxvMfjpp622P/eFW1osjNU5MOJ
sr7x29YDp+99ZAQkQIPi8ZzMOc8YTHY44LZBn+99Nwte1JD32HGo6tpSZXdrh7C6PcBJGm8poBrr
3a6JP1u4Kp28enhpM5GToeMfvSScrjGEdDecGP1t0HtYS0UVegye9nePKJhwYzXIMrO21PAo9trV
jkGivc1lEyYbiWT9ZTDiaECPWDbWFhEEKyxT7vy98bJUrYgsE3T8aXKHHbT/FelG/1XlPseEbd4b
/KQb21rcT4PNUIjaolyuTIbGwWZmWnarqEJ2nVGOPx3ZdPflEnd3RjtcpcRkG0xRFB6ziCKJUGtx
FlqRxuHgKlct9l8xWg1C2nysZ6u5vMWZ2Ty0HhQArKA5mtcWPpH7IjXzrQtdBtNfosu/xaHr74wY
86lVz0ib6Ssxy3DkB3hU9QREHIseypc4LTFwoRW4AoSkEGqtamkC7KvI4lXx/Q3GD96jbZZ0ApAn
98wiA+Z5cSj2cS5o1z28VtaRKpfd4kDXj4yxffHm1L5Ns/HXYJY4MnXNcqSdidZeFSInI73HPJZF
NR0blxpUZoE8WQkwVriYcu80Cq1vv4TO/SQ89Vfd1SLYhGMz3+hE5IcyUlQeeGJvl6X0b8FuMHur
cAeVy4HWLdl1BIqj85keoIMYT7OL3KxlIEblmlQ71j/MiMBMSV1N7C+dhdfoykQyc4wkK3E1TZX3
QOhsufGrND8G7Rgc6nQID/jvAs4lwQYXyeqKV/aYlfHyF2Q2AO0I2NEkFu/ecMIOuUulaGa7NHsc
cOP5qqSIbmWWjJzNIgbCccUnMQXEUWpo1SoKePbSQiZUQSuADRevA2p72rpOHIittPchfol3Sz3k
lBl5yPqPg182uUQ/i6z8laelWrfNMHwfU+FhPuM03apGkQo+N/A5jPOYc0/460MI8pXAKx0i8BVe
Kzs/R8fLXHvnNOSfh4iqpIsllzfJKyFUs7Y9LGHJaPyrE2m6hUPyXBTZD9nDMEF5oOXFzkqW5nWF
7RYitwW6XigMaqLGxXbVEkW/Mwpd3xhGvkEZV5OL2E3XGY04Rk5T/AAKXp4mM38YqZxHrNld5DB0
EsbAJNKG9XpVTSaLVc50yyRkYkXbkZ1JGPQYnaB4IBwt2BMD0pWuswL4Kh+Xx8VUmMaxiW5HFvGa
7EZYVCbax8F58sz0pYC1tZO+FW2YBW6pvazn3soOoOwpbt7zt7qzui3e/9Yvo+I8SmyVOGvsYZ8X
v0bdWicK8lyBrVaBk54fXxkYU30Ji7AAq/TmhP/CStkrR3yiNn5IYzCQLYLAXZbGKTfoqKtRGU9T
V/f41qr5FHE8r9p4yA4BQBr4+9R96hofLMnLMd50i/jkkwC6juFJ4ulUA5+DOM/IXfbAiTQhdFzr
0rchVQejucZ2un5K8H5fZWyq2zIv5K7iFNw5i0i3BBx4mxrY5SayXGBgswANTLCJsTovOGGQxSmI
e/2DGXrz9UJ43LMM6V8LQMqvhmscERlfVfOAw9CYomgCwF6bffuNiMnibhhkcHLTIrkiB8w6NK3R
PYe+Y53axvSvq6hpfoIbm6fEaKITic5oyLF0hS6cmp8gdyFWZD9j4MCEjHkPIbWyT4tDPUPlIyac
mpFYJF5QO9vOeRnshDDQzTqZ7O8GtzTIMGdiEdHzP9XIr+9CuJfb3AIGE9GCs+4459WDKervvt2V
113Ocbjr5rE6eIQTbhMH+9+e1IKXAHPAVQ6nGQ9fl+25ECcCC4b2Boef6SFSKGsYbGB0iydqGlxh
mwd6S8nI8Kcat2FjZZvQ9KY9cIl15ancWMUh36Bs4V6l2LqXuyxHEuROU1Cj9J39qypDRMR8u/o2
s9NMB97qAEVThttAWhda/NN1M0NMAxf3SQcuJHm/nWGqHQpv7rfQEnjbEtm2X8KWEhPYA+niRnsG
ditAOxPjbcO5ioBTxNpGLvPsRML8O/bn4IBAEzr1HDvmcy3d7l45jvFcJoO4aUuvvVqQEmPZW9xM
tFj3dirxuw/d6gHZESZ1dVTYR9drhhYEXaB8V8zFNnY50tQTh3sDqp9vJY2huRpB8Ktj7pbs8u4Y
WUDX5AQ6G6OPCOh0e3NYV7Iuf8x2GQ/bQCzhc9z02d82VnCMUwzOAt9nyND3JsumC8aUJZ/gUYuv
e5I+CRST+Ca22pA7qRoiA1yrO/Vdl+3Z0KjZcrlA/6JvVJBfPWvX9YsHlLBA73UBl4n8q+6MmG7h
qVDsfu4MKW4dGrb/qQHLS+HOWK312YFOQfGUutGVX5ZI0fvBtQ+iBGMw64LogSkmlmqj/aQwWRtr
a15bzhD9Mvt0ZCSKr0Bdx9mVQEz8YmNMdtUHC/uDtCcGGPZyXQeM/6J8LG8qUlq/iGV5iafSZxjP
2DuT7GMqSa6zzJtu7cnMdl5tqJqpoO6Sneqng5S3N+tw1QTpTeUNfyUscoDEKRHrpIqRbSfS3zaT
k9HY1DVxhhCuyk8SslS0hX/Grke1fbBCJJ6JSACVBjvVGrew2ltki+EnMBe4dluu4cE+8h2Ez94P
ELxk1zblvpNSbeOh7G5yHBbXbZ6ZTK5QCEBOdnHkgNiStpLYkLktjoKmYW1P/g8iguE3wKPcF43V
fyEANDoGVRhhOts37QEkCi15CAeCZtdAdj9Fd9xvKERQ8U5kpEzQTlU17hY0OLssnsGNUR2Sgtmj
fWOAYZwCcymexorec+OS8mDxl+UN4abLnR/UNoD8TFzbFfsq41lsf2MqKPAuRqMOc6BVweLzCZvs
02MXldTo/J257dikmR0XjQlYBjuFhgSHXde224001biN4JTsQP6MYV0q50ExYcQxc2I05Dnwryb5
bbQl7l0WVRDeoBIHvbjrvy5log6WXecUDn6JB2Jn1F/JsGOWSn6B97WVBjRBr52Lmz6U6UkRKdOt
KPpCxl30y9FgjhtjNO+422zOXZXyDMtqOSZgr3/kW0Lc/AcbGLYlBB0XvxzP9ul9/QsSdoWWyxlb
IspeieWL3864LRaum2I7UcLncSgR2LN014lPw3FWfv+dOb3HDLjv8KDoA7rggwpDIrNxroXbym44
3aEz9anGsGBHot/bg9jUeR8bv4p+Zi6TDVWh3qjD/5Fn0lNV8L9Lmd47Qd//m+zv/3IH+//Q1MuG
nv9/K/7W38vvP4nH+gVFop+PP//7v/S/P1t5SfEvFrNPRhzUXsjqAtYvFKL+v//LsBx0JGfXJN/+
lxYD+A5sdi0L0IZK/6vxs/7lwiQnK8yFdYf+5D+R+LnvHfIcjyoC1zCkOpK9BL4xn/NPKUuB5Vpd
On705ZxFW0N74jU1BSLDEiPvJsI3yKDxbF6MSS6MKRMSFcppl9X1kHzGGh3d80rJxMdesQdhL4vN
0IuQuUPUTCqdjyNHFWzi1iaU08EacuCMxcMIfr44uEWm05mwFGs83tS8UOS/RxGaO7hQ0YAJN1ZB
lGDBKkKEwnVhtkkNv+8iBsDEkDeEfY1XxRQSbr7Fas/07m0KIIKLEaCP3k9qAat6dkgU5ergsesf
iGmryUdPcTQS9zvjl8A/l7KIenEwuiz0Hg3E0R20nSbsiYBY7AW/+X0WGvhJ7nxs1uriJirhf/6E
gWlh0rLgMjKB4DkDLOF1ExJ8IQ5NQ9k/XvvwsLgJhLaE/A6WWMqnwSdh4k3YiWVyCW3DyWLAzEws
8lXcwdTXnwwDtiNYLEBJe/nHaoQaOUdV+U91o9aS/Hv70Y/co0LVRl6OJR3bu3jkbUY0BKFQ7ecF
jCryjrQL4aKuzFSNroSSXLl9vKX0y2Z1rAaO+uWRib3q0wP2+dLNDh9fznuaO36EAr2GdE3Xx1fU
MbXQ9Z8rMIPTV0DPrh/rTtnNi5CdzpfNBo8xwq4PsSQkWSwXdC7XnBJSxRjJF/oJ/keXAffbw5FG
CswAkFphIPb+MnBa7kUwTeFz95a/PKXIDeIN8IKONqtdRK6kJKu4II/egArhjtdTMpT443x8HZYW
Tr17PAQY+jj2IcRA30vE8fsLYT6U4GHeec9elVWyuAUXL8d0j6VN4jr3AesipEceeC2IgRI4U1QI
B5vRYoUnM+Y3MyZ6g/5lVHPA3SqGWvbWJy8dZ9v4VNBI+C+V3Q9RdjNVoZ3d+AUhWPcff4v34lHW
GAHjCI3YVZjp296ldkFagdPAfJ2fJ55iDJN1XGxuozOoCofLGNoXEW2BUXbV9Gfx7nslEB/uwY1G
scoKt4SJ4ub9HUTW6AzxYkfPLsEDc/iEFl/nJPedqz1QITjrD/eSUb+KTtUWVPem0Y1BcwOk3ZX2
LSa8OuE8Tui8ou04MgxlYgv/ip1riowYj6WWQJk0+FQN0AHl3iXjkr9TY1zxM922IdQNduTiQdmv
SCEK/sINHyPSh7oMUjYT2HI5HI1ADkQY7M5p7ADROq9yFpXU+0dHpPB4NcNT5ycHdq1zyOcR1X60
LTqS5gPCkRO9NZ6T5nVKJv+yHaeMChHCUwxwWDeD3mIoSGb+zn/7KRRi+kdTXCcaAXU6vb9pWgV/
SHke6a+HGIm/S5OA7WeqOl26ORWGe/GPkHQKmm8KOVr0VeWWRLWzl5fc4ZK4Qy6PeWks6k2YC9fa
QMM1Y7x9WvKL4d73lu/VyXGGDOh69+fw8bKGJxne19lQusb36m2fxsy24eFNDaOM+q/R6nVqvI3m
WsgvJsnUqXWdp0LvFWkoINBA8UeMrff5twx6hXE5V+2Tb8f3egtfd95S6sEg9HW+RQbj581a3VTS
i+J0jYKoLXDczpUJzpogZJXBCv4EI8Dt2wblpr3BYzr/qEjXAO4n7d/Pk5/6qJoeGKt1attgx4QZ
Ex5WUy+ehqp5DSMl/jPNv/SjwqYF7zllYXmVxeTuRZjeDYE7nIQ5d+wxJfR3bul/8lpKsG2Gn6Qi
s7ugI2W3e/9mDMoauwgO9w0PQ+c7MrN22WWJwU6a7DRiWc+GURZoO9Xq40++sOLVH835bGLVBraO
Ha15oWZqxiSaUvzvrwmN0EsrZ+SGxsxPmxropGeI2rxEGYAKVl4zIG27xuPZ1L/DWJBLdSCBhk8M
3DCR/8O1vT8Q9aUBknAEaZ09euzLA9HtFm2qEJrXnQe1HcYngl72LB4Hds61N4rmRZVRNt0ndqff
GEr1kQvDq3kiJf0P90k/gn9v//piSJRAlW4hneCk0Y4Q/zwOWwbxvnSILiEMyVlsQthf70kQAwA9
zFHfEF8wWD2DefIV9dFk2W1pfccPoMyiddCYOr4b16rATQ9IdWJb/EGWdnFAUWYFaGIFW7trEX8B
4eP9FZqhmY8GvIprRX7XEn+xJRTH7NhgBmg8+o3n0p55RuQVXwV3iIU9jSSXj1d9NEEhviXSr0Af
WEYk48G8bqB8BSuVV5KXkBRs3/9GOLzdHReeFjUe/lyh0f/hPXhfc/AVIOdKX7jC43VwTHGxGJH7
jhaGOd7N/+5zFokKWFHinaJ3bD/Nl88+LozZDeWP08HpLiS3+uNHLd+fU1yFwPqULtB0Tbxz/cvo
WPgbxAq61XyTtlVOmCkZRpXf3gRjgNwpmiaDBC+M/dmZ76FR6s39XDYnLlUukQiNCp1bOJu4Ve7r
pTGrv2vkQdn3GCyAKc3K7ayRgb3PiFpX2bNRsiFWkU++CXTWiPtedXFPtrrHLgedIJ0cnlNTTEpv
taYHpIyZ3OvJU+Hk3Xs1tPCaFxWvbZwx1tBQdTpKzGiAn8WSqPhlUBy+amX4o4S86fsV1THMtgaZ
0DozKfUX1jRWj4rBp6FfJxe6gvEIhZeJwpq92mtHTUW2O3INODX1aTtmOF15e8iNBlO4Cnuzodgz
SZMskMjHVZT5KkEnMb7/siD0nAgFu+tJ2CMmhVgTQuMxgfzD03u/a+gqw3UoY2gqaJ6oMy6qjNgN
zY6gSeifkFVgDoTLEjTl+lw+4u46cbPdMVt4UqpMLX6pykbf2fM/seHvN6D1adEb95ihlNw8uxKE
L+97qH/qcWQSWHSbIW/1lw9ioY+YGpzW3UsChzq0KgSTSecxtSZNeoBS0UGAe+whM/bLgzkhA3pQ
E3Qe97rx0LNbCzyIuvGGk/3WEgm7Y4ZfmV7EB7z9homcLhWqt8LBGmfwu9vUh0SB/N1Bw6xWMimI
srhqZ8Zxxh3WJ7lZ4y/YjfB2v5z7F2sSM98YWVw6oD8wApOxiFEzyogZKr2+8y2Zl4CurNTINHdl
Gg/Cu44IZep+mNJQ1EAWhEpd9lvLUBsbA1yrc69k5kRhsIUCuJTTvpAkX7k7zBV1fSRRroj0D8fD
RUFOg4J22/R8G5KTxxl28aAnqQxk8Y14tOa2iYx1MpIKlaDEoqHWgbhhKhv7KAzVK1yVCBl3xNPH
a+39dqVbJJaaBevLNk293i5bgra1GIw26pHOL/PkF41eyXlnkGfGU8k8O4PFH7ttz3tg+Q6BLSvP
K+x5+sOOdZH9zmAEN318LyiqMaWhvL+4FXXh2BS6Mnv0XF52c1eE48wRCGNEn9Sp9PRiCR2nSBG+
TYG+EJ/YDUue7NlWlPrEiJkMhT6+PRcnEpcFSAKYQhYTveTvIMaS1NhwzUn7LHsBg24LZK1/yUnc
7QI4d6OsH6jo/YomoDexfvmB/6BXz/sJ8Vps/JjN3oQSEuDLZ7uIkKsRyR20tpE9v5gwNZ6g2YWp
490YPlLIYxuRjpD8wc5EH5v/Pvh5yDYCEewf0P3i9IFhwvtjFe/ivo3JD2WZkf9FkUO7YUB+hH9V
Cv9vDLqKLjulQOledPPxDfxtffHB1EBk6bLAacN1TfIPP5Nl1kyaDEw/NlBFlHe8pR6nMVlPBr+c
33q7HNqZfDkYZfNnoixlXh0+vgxQiMt7IANL8hBxARJ045f3AEpABXcgqB+reGAocWu/Pc84LXkp
Dnnfs4/u/axqebrnRqwo5lKN13FF5BZMrVLCON5ZWaz3SpTZ9LfJkHBkxZirsiE5tXz9Tm8/2KYZ
jrujyuewi9aKQLDWx4C1NvrpKTEM0sKx2iv6ytjiDeEG4khSppO5J0FOFzsgx6/bvEjD181P6xEm
yEBHOHAjHyKslHk3a7Md0vkKsAmeH/VFSOO8S2NTcCmwbPSxifC+4BfD1d4Dq/O+m47AHy9du+hG
rQtUk3bXI8rCJNxnlql3a0skke0y3zM5i2GwdUv1XBKxwuZulYvTvJyPnspsZ31wyyYjTPeUMdbk
Yh0UOr06LYtG3Kj/MTy1vhDqk2e3ZVj11nQTMpniHOjTiO+4k3YPPHSNDAyxMJSKMIR/Q+JkOFK7
wYUcmw2zVQp8mBUDQ6D1krpG/cx9qTjilkQ/7B1FS8YlMHCIuYTqre9SbSEoGJOl92K0fXaZ8HcL
2YjcPRJGdHFYj4suMxJSebmw3JcLiJrrtzE/jLz0mH8i3lA/g7eLf3n+DyxwJRZKyWFHsULfqW9w
SEAiPxoEI6GwwMWWYmjsHWKGNrhyONgmc8Lq7rBUnNP00/UU8It4W1FdiQcpQOfk5hxkec3Ram6x
V+Rg2HIS60PSmnAKBFiYYtG2uwVSXhgjjyjnSGYYZjhZPn6dPJHN0WkYqqRHdZqnXthsk6GiEDD7
QC7ZroPbrP4mTuEVgbB61FGIHqoqRe+eZqFJY4BJIoCQEZWscUJbUp/gsLdXAy4rzMlDv2R23Zur
EBsJLIqLBVkqJgxRNzdMOxJSuuK/CzANXBIEnUjQ3Tt5v0zeVRsEuvdEorYw2in8MtfBbsGYsHd8
NhxzGZsrI2UXhKJfmrpZbJEimMMu7IpoObkVTUt9WxAyFMyPvDFIoZoNFjdhEO8JrkVxsy6E0ywk
42LWK4sjI239Pple33M/IdgWePamo13xPamPMGsjCt7O+CAval0ewBmhOT9vYuZ0XVK+1TGO9PRP
OR8CxmBo6DDwZoNb8gYDfLxt/bZ74tci8BCjRjAFCR0XG3eTN5aCZx8/1K8AJuArNRXD3GK6l4ph
toDQDZEBz/m3vpJAWN7tj6/ht8ODyCSODfoxrH2wmbmoEJrEqxgdGuO9Cd9tuo/Nys1uCG7PYP6X
NnjNDo/SHKzk4491dKP07tDi0zh/TZ3OE5A1cvHdfaL1UA8p2OQ2eerzSxfHZexsRiDLpn8ufDnA
6fUYBKD+Rt5mcbikUayjmHJChDq1G01mtOSXiTEl4bhYik45RwchgWfuWcV2SpoCutuEqETV19Wn
YHRaniMBtli4H1WbSA5uG9qgX679BUqVuKfD8CFhz5Z+U2VmzADYuHPRxoXtIHQ1q4APoay/lSuE
9+o2/nxZHVlQFHVOaukdIScloW0f/dkQWAVMDcnseJjCkDdnNMNB5xB5GlJKp942XfzFcsDkSrMN
/3A+X/gHURVo4IbSU2MoDI8u+9VgMoshcez4fgr9gdrKz2Kpr7J1O/8bW1kKfUCkRdg+p2MHfLYm
DW1Kf1A1DRzZ5zoxrFWANj5OephPG9uujUZt2trT79PHy+L1sb9bFqxBC9CEajHQDLiL/jplXIyH
e98+IDeGgbK3iiAJUoYKosaUTDmTirsbC3f4gGBhK268assWnc3yFGRhvyzPQQzDLzqoemET2BZw
PP16Z5HDiJy/E9LmkuMltXhuHHZhj17UIoTqIZpxXsYQNzXjVO1F7aAQxAwbtiPIHiimlRN9ycJD
n2HT6Zt/gBUcPbn95/cWvAguPS/2MqDeIF3vCynLbZSK3Hx4CMrFtdrvNNQt1WaCQS/bgF1ZGl6w
fEjHyR4bXqHXXaUpEpuEbdh/6qfI4c8YUGgQ1sInffkM3cDkH1Q1aZcpypQQegfwLk5v0PXffjB8
7DRtr/rBmiBmBaR/WwGhdibb7skDRSHsL+7JfsyObhjMLJxi7Bpudl8aukixbHSozi+EBe4EoXBJ
uJKoxh273XQJ0wN1NdWEiuVbBHitA71KUZyEOHALa4KWQrweVkv3U20zGjsAXgejsYNbMKKYbTpy
3LGSkZQhQ1ai+5j1U677cHn97n1imTu29MIt/8OujYbcpZqmsDWxVv1tsJl2UxKE8xDck8wwjvVX
wGoQPFyyI6A9XcpyqMfpqF+jCZYfV/PxO3C5IzNrxO+BKQ68dvbHy66xajiC56zw79kcQJNQUOkj
AKm0xxIQoHl8Im0ER8V//Lm2BEQEfwkcFEAXtbyslQvksTj3poNpxmen7vSkVAn0w/0GTSrbIGiP
RtY+/lzrPZrFHqUHyfjkuU6g59uXTWpONiLZistyP+JlCjFP9MB4UKHfuhjOrVhUhOaADRvbGXSk
lndNTueIfzJmQEUH5OCkXnus4qkhZE50lMdfQc99hZDy42u9gG7YTmmipWlztZiN/gaDIz5M/aks
5J2EN8GL6SaxfiqTY8/87g3xTRRkoI0UgyjmvUkwGU8vI6MbgPzji/ltoQjh4mAJxKD/z7tEn3U1
1mNqON6X7pCwNgmQ0DWsLTuPz+r8hTqiKxVm7R9/rvX7XXDIoWORAm5jcXu5WQVIMJa2dXhzvQag
u2xHPakrywkkdy16qSdNC2QVDOoo8eMquz+XtlFn6w24D7qQqkv5s+5f4OEuXPZ5eFPUMJQHmv9J
z8zEOEdDcmtFMbw47DCKivoMsDCTyd8ff6lXR9x3O7C22COFinNHl2WXyz8gnHuRYzren4d3QV0F
EMutZvbjbeItbl0fRuZeZJggriIb/pCgfMBtyIX2z5eKYJfxbfoWJqaxGmkP84pzFjjuASTYw1OA
AR42EJA3sSYXK9uZMGDZNS5kXGDvguzf4ej1jpvZe6c36DGeR1TKoLBvNZnAXoE7kjixxunPAGo7
MPTG+X3BE5oxltelRNN7s1nn9p6gdUeS4wJ0O6LHyGLCr66GZgS2Xao+d/qX8+NYMMCiv1kGuKdg
jF1Z2XSJjlUhV3NRZeftDh2qfhwgiAWr+Tx2zKeYI2UzQGuofFrUmj36OrcxTW/XDUDvrPa00z4e
bZhZYfZhHKPCrCtUFPDjsLACSk9wm/j4OV5ibgJmC5MiZoBMRH5fm66MI5w6sv5+LCGMCcwUGNK9
YGcU6MKNhAcuDqeRsD92pDL/cTP7/eP1SwE4Ly0QCSCR9+c4tUuSMhGu789QrYPmhP06G3yXzyeH
gKkoSitkhGs0yjz0P3x9cs8uCgko2rbrSk3WYA50+W7G+AlhQ9mMd5Eb6eY1zamHwIDtaIBfJxXZ
IAGULire4dSA7PAAxeJoeN8Imore7dwCG0JpXHSgYOQPz4B7+TY+PndNM2Ir4zHsZGt6q76MRkym
cCXSn3peWYWT63F4Gw29FmV6BGaOq8Dsh9Td9BY+DfUKKIBdI1nlCQ64xh92yN82KlJcAjzwmJjA
eLIuOUpT7maiq+vh7rxF0fU5Gvh/K9xtUIHmJZuJPD+6rvbmXc9uXGomdPvHPuuywHMwCWQ9wC5g
cuSIS3IGfty5RIs/PRVlb0SYdEyFng5mQ85WHfisx4/fg98QV2alfBtPOppQEYD/vl+JypBuhJY2
grYZJra9tkyIHDYKAkBCSrAKDex35Xg4VfZdHzbQptjrcqiRJlAQLko1s/0/vZy/dX0MP7gFur5i
9vH7kYWpSj/j0RM/RUGkd5LZzmzqqAy6BeXkW8Gj4BNM97UxcE+KCfdWwN/Xc4ZjzcluZDwrffIC
BXEb3UUCYnQJQx+xftsoiwhL0s9eioKi3i8ez+KBcReEqXWXF5qZ81bQNdSivIWdO1PdnSkQ5zGt
+xrHm6MjSwlb60ZMjUgbg9OxQlAUetcEsPfmTEK7V8tNx7iTV7vxkoH2shySgmZ5VM0rnNQGuj4k
xFhPp/3B0D399IaRfvy4L2sBXnrGu1DIsOPEzMW8aOMHRMtmwBzk8dzAk5fej7sqMcdwBwIwk9GA
gax+2z/+XIYJ7zYc7aJtuVSsFn4aDtuee7HjofzIWe2j2PUyXgwsafFXdBhqBWhxmTP1tBINiHQS
oLxeFP5B0RZ+Y1yhk3kd9Lg2vYs4JB5u0C/WAKADgP06aTzPrc7slrGil4Ac7PUFqUMQRXht13FM
IN1NG3kKT5TCw/At5Xw1NWmnVPlAhEsOKpbf5ooUBOgYNCFoSM5jpJzgH05sZ6xHNqIAtbogZtqY
QGbP+GFFGFFjrFUZLNa4r4He8OWL007WN/i+2FmxNwLRie+QqfKq2s6ysL3P2RJKDmPPMcj02YYY
BI8O6Y3hEpv7ZaC3uFUm3zzaoPWtsSIp0SlV6T6fgzK8Qceix9md1OHcmyxEJT3fzm0HAYeyKVlY
P6DGS5Qd5hFy13w0O96RaYM2SUemZHgr8VpJnBom48uMsH9Cz2m3sNBQ8cNNf3KUacJthk2F6ntH
jhRFEXabMmezV7PfLxRkC36QJL+NXcdYXvXsU0U66CMrxKPD+wEsF6f7KA9VAyk9K3mJN23Tq8lH
YfRKOjqPmZWcDHzyhTFTwm7GqfOaCFvQmUTJNZBDnNrHAnhzaPH2oylHO9gENJH3S5WmCUYoKQxy
crbkUGffcb5U5kvQQLo+DnVrWRHG9CFM8HUtfH3knJlK/esmkWgr1mrbZmTtZNejX2uY9Q3dPtO3
Av2csSzikbLzvLFIxqXShVCf1RowHAcOKnRdBv4BeB7xPo8/3yadUVqC/cYeAsLh5M5MR9qNsquR
IV7qG+mfym3ar/fvGCc5nDiH4Rm4iIS5e/F282qXrmvV8jhWcWKPq7wOoip9srzQgwNUIA08kP4b
SMb+ZGTnSPXol0XoHVQO7UsnOSbZiXH6/zB2XstxI9uafiJEwJvbsiySRSux1bpBiJIaHkiYhHv6
+bISfeZ0T8Tec6UgRbJg0qz8129ignaBUR8nEDEgc2klX1AXA59hdJlMVxvBNua3s+vfmzwDyWS2
PTcp7sN2bsqm2JcRURUH2fF/KYLhwmie8wL47d4QoONnqeK9cYbLxh9xj3r35HjZVGF+aHVvHJcI
I2pBlct9t4YUpmiA7OniCxMrMjTTkThgNhkMZGLMQeIeLLye0GVHtXgyAkqHnekljDdZpaTZhImH
t2saigN8G5K0Em/sQ7C3OnjkcIGIegKGCLnZIngva2ldZeeOE0ZJjv0dO/Dsvpw9LPkyzOgxuojw
4gFP+JgrVJvF0P3w07T9MCwba1fXmLE/GVSgFZJ/fONH2gIpJKzHlu0KBcDsuWtGgp3TVb35CKZl
/IrGxDnT3a0OS5yuR0Ho3B6db3jHvRKJbnBohT+xNl98wIxdH7kSQJ9MP6XARPReBstXs3TXE5Qd
F/N+q+yfx6wVL7EjumtSJIScLYP3NoQGQsXIbLDZEaqP63n1A8VUfcatZTlYK4JNIJ3gCkKZ3OEf
Mnwxhef9udhh+jXuh+51gbbymNCmuJS9SuSTbY9PdNZYAGGYrJIw4bL1rfl8Qd6LEUeezc+N3VvH
deryY5G7GBoWo1ARo9byS4RT8d7CIH2p8Ce4p5mRPk2BiRuY0eXtsay69QH9cfQOOl/eW0nsvYT2
urj4Y4CKFkkZPpgyd7+Wnuy+RrS/zsSo4b2JJdCd10kk+XONGbxlVIYLxyp079zRr9/FMGEABLxP
n2gZjR8JotPHqBHZHjLP8G4VyohUdM55Chr7ilMbHkHruP4uurj5TPwMTAw7OCSCBLX1a2x9WnRa
7oJmKe6czFNuS8Zw9ZNenC06mPh74ajhxOtCUl1G0i7+Ie4LrMxwPsLprPkUKz4a4AMPQhCbmIdh
FyD7LOK/yLD/iPxGflpsb+dqyaNdwYFw1w8e62FWmF9cFuCj8r96RjIV3Dlr1tDG6LmBpPK9LyHn
TkrsySeGowmb+ockNg1vuzZvHhma2X5EF8I8wZCuBe9kyoQF4Y4AOz/mDMeq1u6Qi3J+vHgsJ69N
k5EDCO7+AbazIs0a8x9prYzlJrueX1pvqvexwE0pQhk4YsE9OsMeDmD9yYKKG6zNP+QbxzxByI62
s1tso/22kOh68laRXwopJGtGqtJa82V4ndhsdiuk0bMEDt+Fs1O/+xM2Vbu4aqyCXBOsF2WCIljg
TEOWd/+nFQz1U0ob9mhMsL7QJAcm6V/FlByBNz4w/Rt3s2z+SOn7XRAR/Bx758PHvB+eczGfDIn9
1BrZ7anwA2EQf9gW0WPkxtUdN1Y6ZOFNRLUM+CGcUDWTQ9e2NltyauQDHMdYsLwSIqgYubn5A2oR
cht8nH73rjD+NOD9o8jrMpewTZwjfvlr7d3lqeE+kHLXfo+qxsAmeRiZXO58TVyHPJqsx8Ck9r3q
wAm4/XNi73iwFs9X2ZPtaxW3posHRzGcfJJjP2yrr/AGj43uPhi8AIEEReBvI63IZ62lGDiR2zQc
iPzts2s7OxJwPu7FQRQe4ZNREMVp+A3SXLi3+26hicgTvofUbCN8noYLMvT+DX27cZR2nmankST5
twS3/RG7Opwm/bVhLYFC8kbZbrxa9Ip+N87C8hNlziMsh5z8MHsw7yf6JiphoPoCcO4hGF3DHzFZ
ol+LxEQa3SjuFq5bLto//B1O+WzBQM/woj4nmFR+d6n+7wKkxp9uD3/PjQds5TryIqW/YoGHTDpm
apIAf6IR2N4jlKsPgNvA9W6BmV8msl+hIBquRLH4iqgzoo3kJnekI6LyG3v0msjBH6p1FA9ttjxx
4T/z3q9+4r5cg3DQTWwKh7W7dYZjR6Qiv+WJ6L5wh+gpw4MVCwcPvR+OJNUO30KBbTpesa6YcbgU
5ncwOPdhLuZgH5SkUk6RhT+Twdw9ZGjmv61Y48Jz9poeUtqAth0J1xefXgodjKLInozEsPdsws1b
jSPTnR8Z6wWppnueliW+c/ns/BCMrvGWhuPoQQWLsJGbcxwnzui20vw3AYLgtS2hBgD7K75ieCCu
lsIWsrVVQJtfEPRyFbidcBjJYFNTRdpRkiXyWdn+KrDwdgIV7ciBeIMntrNQPyni3psMkRWqBHGM
FKurPqIRopVy1kkrMiKn40CXkNjzuUymNfsguk5hQxh7TfyIp7Fkiit1VApuuPYKriRrVJyyIhTa
wkFt/UDzl7R/xNgd4BSlm6KE+424RldBSFYxWdy1+5O5qfDG2RigDGDHCvvlsMhxXK/oQZLuroux
IwUVTgS+WMw6v37ChXIgbT2J0DcfJU2/9EgKLNJBA3tpOp1xvYS/TVrJ8T30fKt6sN2CEs9AyzGd
2sAV9as7tXH+bfDIkUEtD+yWvdH0jy0CRUVR2rjdBPbs+WcwqQTdpoR6AtVrQiywHNE3GyHQWEtw
MQfERKSneCINgUrdT7DtHFWG1LXUh13CL+v0IC0qnQNsPOXqeetA4AgllgjDoqwafqOMKXCjGFKz
93793fzBH7m4Tp4nEpzGfaZYGDTijA+8QzbFgAbV/0FBFmRHmU/SOLcIp+uXTYFQrZaC+02Bh8aH
PiFHMEOR/8UpjzFIR6v/a+t/msukjguzVylQrRBZQ29Ul8ao4BVQuFHKqmJyiXIP1SrwurVuNnZU
FJNi6R9jh82ve6KWYghPHLQ401tlqdB0dIhrleObbvTkr9CpFHxmNjoc142V1t2lvNFzigSQ6VVj
AzVx9oxmaMCKnM44VyxROjbgAVUr8fbZISBR36OxrShvm9ClmWxFGkyxpOR+zJKt41WfIwRKfyaV
otPMfyOKbVaDCFw4BQmsV00NywZppcYkHVxlWqyvpnBCXl6tof+eIx1/XB/Ph9FSfxYn7pjUdhaf
cLYuaYA7nnEpXQJkQckCHk1z5vS9dPZzPDZd89dATk6XP3Aubkcg5olOhbhfE+RGeH6bbP7VUUIU
ZZ5qfU4Nl7KHwZPO4U3Q0ASCyQhoqC41BvzjTS2xZcBSg8qhDDtzr7CQ2WDlpR5P04aMtnObTom8
JNiFrB+yx0olP/lmyAMpdEN+sKsUWCWxOR0MxzCjdfobhmXSAGvHYY0rMOEI+foxSEWLb6NkSMML
h3UoCbsGdVSPoGxaAWjOVtPJBSasflata8+zeewCY7RpR4G288a0pEY5RaUubhFFiidc7VATmce8
HRZeTDQlt+FDvBSvom4EZvi8EU3Q169p66nhixVCcKjiZkW/NqaReqF40q2lRzipiwh2V2V01ptd
4FQ8gtxvFX7EyUL14Pw5teb8XE2Qvah94qLDzyCjHculkO5Z8oytOlz47QkbrPYTbZ8aeu0COvG5
6M6hXIMhwP+dUZtUCphqXWxaXdWvHWjmmOk+yzk5XOfEm0NJwzRV9ySXQd22lbuq7eO348gZZXaj
1BS7kv7L/DHTP+g/m4WMP+8Bl1mW/9KvlEqvtzHN5Com+rj9PvZWhVNF2RItbAJymb/nLAvmFxOm
j2B1jtK8OkkkkeN3Tm3Zj1qxkSZybyOreDPTUkJNmp0OmhwuIbn7ka5JXj4SGs8233Ee81/1WjL4
nerbNrcdZsBXJPtheOPKXYz4CzCjRxOYQU86FB/qmUsiSZgxYwlFzd5XY6aeqF0OLBRbM7QYkCxR
9d4kIIhiGZK1kEqBAQ8JBI6s2soHvNOE/I5Z632fAhpLP5uUUvoTHwt10O9sBDze35P2xvzTKBDR
24ok4rdlqjAC4drDGy7WcfWD0OgKkyT45zORuIsL8Yq4+9t6tEGW+e0LqE7qckqCBNYzYupo2cdB
7QrOgzf8V6DCbz/1I+qKQlTtzovDJWYscHycvwVZzaO1+gafVraym4hxvbVnNUapd+wCh0yeVD27
are3Q2i92d4BUOGbU2yqBqSWoeg1etvmlyAHZo2Kxfnde42Lly3+sHwr4rzO79capyZeg8dqL9i4
VNcSRoRNyDqqA++LXsogMOXMiQ0FLUOTdmOvARTVRjWG50mLcqqhVz8o2wnAFttXZoS0hZpI4F7q
Ei1MNHntYqQLJZ9jdGpcflfR7Gh28UwRkO4AfhRrWA8TYDP1E00r1M1ryhJEXLX9rBPHddav2p6b
5pKPdjWj7tILsW8aC/Ng9SxF0kNM0yv0cYwzLi6C7s/r0uNlcFEZZuc8myaWRAe98/rhjwuc18u8
1IgqUSNEQLvU8xi++gGeVtXCctLOOUqqy+iXaiUAGlQ1T1KarH2LiEzupmb3aVr2uSZTdgdaFKT7
tX/zG5ZY9URHIjZZbaeQlGKkpLfJQ26gGvTby/ahy6wfjWKiN7sWp1j+8adYbc9ZdZNLBQ3OwFQS
taKVoaG7UbpoBpJezTE4jih+Jcv+tbvtce5ajLK7i7O6d+QRy6mmLO+BP8O2O1vY6oX1Sx1hpEJn
28ddYTmD8hcm5PEANGe8x01nhKUx0tKH5Shd6LBYdxZOmSEqgsylyCmbPMdxOzXLkYmr0eqbjZOK
fVkTePOzLy28r9+dzq1cTMLMcQmmk2UtqlVg0kLmyTgVdMrPZowUfRw1n+p4081x+McnVHp+9W9b
jlH2t/37BvInHEC5uCqgHPnsNX1pa0DQtVQPEOcmVQEQKcB2FRfoUJbT1lXXmxffxwZ154DgUt1u
zb2xWesAEwyatY24A+Sn6XTfwKjh0tYy5v24eDkajkfYSemWh9HgSHmYpha96ROKAI6mh8RJ56A4
bPxpWnaKbqaoc4ZN2ke4ltFp1DN5G8Z6QtfpODjxNSF3dE33LVyLpv3eW8hwjg1qjXE5tOh/uIut
0sFYTL3/rDICZ/iEiH8bXreGS5I0DUO7iEYlWPIDTCGx3XU7tepiYxxTmOGHPzIVhA8O9JrpKtzE
bZOHvj3AossV59WbSrUzNbJTMzTHTIuvspkmOlk1mi3Qh6HqmncEdRRXOtZ9jtFq0aUMl/RGbpFu
NMXBa5fUanGAHKg2qo6tlL9YlRxVYQfUrvob2egTUXrYGkNGDz8BLaLmRHDWV+wZYSLkB490TY4u
r0XRtr3z1FD04UdQ50iG2E3Zgvm9pKnWHKf1vJRA9DPcZf70aMYJLNOh4gzVXGp/STrkGwPVEV2d
2YbwvV+L0jdAnOt1qoaDLqO3Jj0OT8h9LoQMZkF/+LvzhfCXN2FpKW1L0cKFaf2Y3hHHCFWl92Cg
R+IKhhByDJq2vlLd9QWxjoDSv7iF3f0oCk+R9bZyFxCm4wXS20rlpemWnoG0jZlO2KrRO8EN55tD
3MGyPYdRTI/hnNFPLK7p6NSUY1RlatrgZ808CEtTTbLtuUK5UzMlQpbBhczxoGavObGcYAHUB740
DzO2+zjd6L0NKF0R0xbAyOkYOOZakzrmOzn8iW3MbCcPSMG3A0hPt/iyLfuZbptvskr45yZXtR2T
FuiIvXWoy6yj/6FPpEkDXY6dOk8Hnpne5Lc5jfZd3ztnYpzodGNusQLEN7sRpe9Y4MyV8ci2Bdso
J8UF5uYz6OubUroSeco4IOhRidFxTFe1MLEIatXdWn7ugtqEtqLe2nSLuR5wVPYO25Kd67Vdmqnk
mznpCTyfMs8bvtL95yyNXXGW04qV3UXcqu8Q0zs+xBAO0iZMsy1WvqNsodPkJ/2g9ZCLqAx5Rvpb
9lio+ibgEbABmJXaO/9+m5hh8qRwIFIv33Rn8KYdjH32+rU31GrqSMp7KqmarXoBxZPkfS3EOxYg
jE6KrdQuobMFjA/khN3qNtb1e3CGUL100+vZ5bswUZce3JqqW8m9beQRlBY+KsLJlWe2fQV8oF7R
RjngQKg2aKvHKQpqdugmHlQFPSnaHklhfvqbmpcOau8v5lEN13qeVRWTan1mB4tRVcxgLXweojjM
BU7bJQ9iBgIgA0CVmU7apetHGkOTU0wqmnyUULcSCDa0Gup6H/A1oAFGeRPdrSs6i1Pv4HlYHc1l
LlrFVnaVBIOjnRq0pj6SKsYrzzuxG3US2wT7oxUoHCVaJjy1HlYSyCZoGMAbUI1GOauXsWiNfQOC
zQdtJMAqDBTDZTv0rh6emlyE5rhKKdT8xKWt5W+q45q6llsNs1WLI1Ho/GVF/sH6fognCEy7bW5x
/qIaR3iiFv/hVrFp0CZxQhDMvQc6iLt8wHbDu+EwesOG9EiuDIYth6Rb/36abdWP1MXutnVjh0KV
6RKTzf+0Keo5yjDNbNXMwxZUgwHj36AR+0ZlpU2gijxdRfUuxrkfla70E1coZl2uV4oilyPpSyRv
GLFxb2l1mV31nH9kgiRRLd6aK+d4N7RMj/Xt2RmpM/PBGm7ZZpyuNefspiFYNAl00/46pLnzanX5
FMdYCHzWRcuRP2AhU69Xw12Ydd9gMr2HbvxbUxRjTYFX9MZKWCPTq3gKZGmuhPGYc2RR9ajjDPZp
iuWgS216Cj2Dx9NPzsEbcTnBTzYJioTooXbCYJpUGWvZpWoUb/ic5+S3eRFbihN8q/XYyBfF/0rQ
bn04Ua4W740CgRZQre/6KBDqVX571NCtbhAGKBZvPfB7xaUJ5ji15ytBWpmPZ6N267AwGWc1A7Ob
2eNcfRJfbRMn94dtAYJirOoSjX/pA5AxQxy4ooWx8BWj4TwRs6gXsqq3lc3Advz9B8nZzqrbpDPp
DZkUrIN6RL1ToEyu6e+V0VIfoRuq48DfInx9pOcspmr97YCvLA/4ke3NFtoegmnKKVEPhw3CxLpi
6boP6LnQYasOa47XDXIRST4ENpTg2TylvqEeKV24G1XlNpA16Qx94cDDw2ZbvRPwSqpY6kRSfzLH
6Puznikddgr9tWL5bl45tlfLc9nCAA13LuF97SfkSyVFg5YeMCm23VHrRjZico/GlcUgazmmWEc/
7dcOZ3ucDe3sBOW5G1HOqMz44m5b94KpUfvBHFZq12tdU5U9nU96LrTWW42WMF9Z/zY8peFQx+sb
u1FN1e2o5PiTKhsaLRjZFqugjpURT4fnGFtMrSu3xgsVC53Mc1W52FAi+Qr9nhMS0jmhHhRUmTfj
nMJulWUP2bMkzsBvjwswpu1qe7QBHDAJlVJyWjrL6oZIwCOo5oxGIbSWAxid4t+RGuMwL2HG8YWv
Dv88PiaJGqQ3cDxsUDN8OiuBoMuJSay47vjig3hpLG8j1Ra3SRTkQP8cSltXlRmd6aviWOkw1BSs
ato75FEYgn8ImzN5nrKfVJG8OTKAl67cLqk9aihshcmoAfZVV1Ib0ZrK8fY3TahDoJC6rNlcNgxc
UgI6YkMOt2nv0LUBSFhxerTvJm8IKB23sySud+qKdH1g3Y74UlqVnRzT1nKH4h10WRXmcLPUEAhN
GJZEzy7KxpF1AMV9DMsDORl0gBtokZYGbujnkIQvhp8LzZT73kwPXPeGkBWoVckJg2HDKN+YVtuk
CJKKJkMEpsvsczFx4sHAUVW1X++26miLV/QSMDMLpwcv3wAIvQFseqho7hN5rMKhy3BQ1IvUBjmb
Gjz24WjyCrFkVstCOAc1TQyEBeowUK+ZOodu9iCTdBLX3Dc4Xy/jh5FCG+VEGdaWNd+vFnIKaia/
KuV6xey7nb2nIUqiPlJYKfHCZfp77kxqKPJzajt/GwrYNWT42v5I5EIVW/gDngf8TgNq926Vcp/7
w9L+Rs/SjIS/oi0tnjhqE3bqC+yU5B89igQXD+ipSnPQoHV1gqOIAYfO6xgI/6DQKOva50HdPowt
pKj0HJWcxF8WEg6cC56/TflB4q3xl2fQ1v0ofRmNJz/v8bkGzFt84HioU/fN1Mpvpmi75imwnLg6
xyPXB4vK6Rfiawo7NBbviMOJewbzS+XL3DG2TkT3LOZZNOa0PthrPh6wFrZhBjXKa9NLWH6hm7g4
GO8GL/IkPvkz/C+nTyeypEafNMaF8531WK81juk4Tef+aaCtJ3dYkE7NA5ajq9md3D4ayFmU2Nj7
2cktJwPNVoa549WAPUzgdogTtoqiowU4G1gix1PhoIc0ayegW2s0Pt3DtZsWqE5hrgI5aWF3eDI3
GQobvFvRn/kcNVkf/IPJNHBwmnBN7zGmwrcptNNiDKJ7q8uywd85o2XO64EUoHJ6Lhu/6n40Xg2r
JRpTb8JYN5D4XLuLXaNYLc27DK+ZPWOvG59Fgnz00oJ4uteo7BvjwWtGKX6GLMripzAxbwTjNNxh
+U4gM9Eq+HnOo4vjqkSDCTKMDcinX070nCAq/pHyJpJ452kcWzgJTSKGiGpteGzc6QDW6OPZO8nA
ab57K+UVIJqcqcM3sYoGDgPSeoxHmDG2/wJJhiez69xoIfuIXQE0CEowZ4ZsqfCLTGi91GS6SFPZ
muhl2YDEwlQVeqPYCmVd4tu3pYjctnAkhcCfOBzoEqlJYoWk5TeE1daSJs3fjAi0nF9n3GPIhbi1
vPQfyXX/ktVP1eb6r1jWzRwLLROL89bLQOg5hcww5kG8HOabenHbcDTkqVuksWO3t7XZgW22h0Kt
Jr5sgLKzfYCvEYI3DGC9r/HYdmb4PLtrbYTHYrAoNzOCC9i/Vgum3+8edRbx6phZ8z//c2ZTxdFs
taxuZIo0zZdBhHH9mQ2FH/+aMOWTl9kczep1IPwIw5Vemdbpu1023On2LaxuOAFnCwF5pI+U5mDT
DOrLD9RCZB00oIsyPCHLTYiLddJYbdSF7ntlt6ok4SZtOBz4cGX1oydzEZ6XeYCaGZsEILnPrSWT
kohqutGo+qTHcaLHP8SaekoKWRfPvlPH6zdJ4YF20YdIOe6LogAvODoD1v/1D7u0c8s4Nzh5J834
FpCAYATtHVQfKxofUtArUjkw2F3Shii8Q5YliNv3rVAx6/gae+Iou7Yj1NbpcLNuOXE2T2KOCOni
EIQr6Th5YXHKKItIupzS8hwNC/QkSN5BdMIVzH4vTKM1n3oahQeUWDMto7L8E1Nn72MIRXHX2KH8
yeaDI22wmssxjryYYJAl5UPLIB0eABFhxnajmH6PGRjcHee65i0FxXyqoEnfh/k4HiXRveNuAF92
fwnsRepDj4C9O6djOf/sXChlRIjbU7afeik+20RgvrTAAToEgCnvnRd2D5OZuyQLY0K9WyfUSifb
q9onn6irzwWB+zOrW8lbzt0UUK5yvqaiM+6CmHXec5tlvCNhdOrQLTiO+R0NFataKZrhD8qQ5L7n
5ZcdCWWSsPkErufFBv3+BQY93ztJksL66CKz3tGC4OEVorc/aUEU3tXmmEf6LJmZ1h7rcaDorstA
yC1/9M8JQZTZLqOt5V88b83IVWeikPFFL/FzJSM63yW275g7l/4dPIoSd57FztydnZvtFYo13eI6
IJOPjNZhoW/XNpegypxDbjnTYx4n1rfQbILvcrKyn1layHuYj87zNFuMssiPT5GwTfhLpXtvT30R
7gdw+3lnm3F3b+Gx+yd7GzvDuPbFnwZxgqc0Yd5x1PsqKz/9FnMewi5myl9qM6pOgz1EZ88z55OD
f/N3u7LTjzjz/L0XFdlpMtb4Lc3h7gSTXdKJlfa8x+uofapdhyU1M9LxAMOuIhqxCrJfc2NY7z2x
QgRujGb3E+4r9p0wGwEA3dQYxU4UCStLLAj8bjtCN9BoLXSqjUI8hcOM37Mp7ao6jFFN9OlgZuM5
8IPpRx5xFsNMuDf3thuPEENm9yGPPePqscc/rImEN5gu3rtVt+VJEmF4iMk1u3h1lcCJHMjNvcDd
lMmRdal5D+WSPDYtco2joIJ7nZJs+mWLgQDadAzpyDu56LsDN+K8O8od4cWckS/Ric5Dcy+SOb7y
sSRrke5wQjFU/SwNZ/G+5OGIJQ+/cQpVf+CvjD3zB+6odXxnGqMvv0YLZCbvGk5zEJD2Uplr5H/x
Qt6QSnzkR7LkXLqE0hIT7tJANYi3k6ktQTGI7XOO6wIUjHB/qObnlfjo4WpP0PAv0HOEdQFHK6zP
ZRmiOSdRYgo9UjRhdGDxbDHbWFtsIGMqO1xdqmfTtCus0GCM1uZcEQtKoOzqYBiOdDV/zoq1gEk0
qEbXSoZoVbK/l91Ctl8dy4Cwy9ykE92gvHskdIjWbj3isHMmf2N9aYZuCnbEoPUvWR65JK7gJ5ni
VTvXUNJ2ORmKyF3QqjV7UdIrOqCJGJYz625rXhgGpfOSSwzS/6uM+J88YcykXMdzgBcCSCoY/vyL
i9/67WJ5MLnuHAul8+d2QBzY4f6bbcC/GMnKvsr14BmiaoHQArXln+oSWywZrOtmflkMM5rFb1p4
PdlnmD5VBQ7H/+OB/KIleP/bdRY7m3/elg3j2WYaOOhnbMQG/xaIuvNqhw1Supe0ocvU7gqMZViA
Uk8I1mQvdce5uavswUZ4V3gm1JAkEaS50N6W6h9Rxg0/uLUUHbObjXft5zBazqJ+Lk9g+3gkevIF
jUG0+6g7XN//7tsYsnv7HHURJzDcXlR/CBdumHUPLiJ5SOvDxMpiHyStEX4SSdzKZYTgKMa7xQRS
6FZOnPgH611OkuqYw42ER2m4nRPvMn2hBlgwNxbMtvrlODGD8iktkcDbl2rqPP68WElq4fY4wBDs
RCRDH/GZ2huyxqYIFzivS8gG+1rrBzFRL8zLH6wSYeDubWuQpvOs0oyz5b6C/ubLE/PIc1uyFnp8
LV8T3GS4gdqlOeIe/a5IeWZZX6kjfRpRJNQ7qx1hx90tZq7OdSO+An51h0Uc4U9Hj7YQVjiE1Ztl
BuMOGBYHeTtuZfGYtFPLC1sxHMjMS4r8b41fStcntuPUjKTLr3t6XMrIIy0nPFdeYyoh/3tchupS
iFH3cGMqcKFA17G9A6Zvr/6kcKmd3jbwKjILH8+Zupj6VBxBx1fHeYLGH4p5T4ga57aLU1iYup0J
1VTXt2KCgmO0FUEujC/quM0rN2Z1y7iiTBzAehMPGVI/+0JBwUi8FGmm8UgL2IaQgUKSF2PXViSN
YzxwDKgODVZXXXrEQb7lIbqW6BmhvSzJ4bkrYtpH5DVog2JOj+Qq3Wem6QQqhyLHBuyQSCPok6s5
2piqEnabQK89F0s2yuBJmO08p19ozVZ0amy/8Ph04tMGnoYIJC3LC+5ojMxLJmj+oQgIOd2QB+Es
kbsfMjFYj712KsYUFqnkdR7y1rsz8mhOjont9n72nMML5Bpl5gl+9b/M55v07P9KbT0E7kiVmNWO
i6rBx/3on4sHn46T8Vw2LyMKQLejF287hkOvH4Z/vWvrZkYy6gw+oPpeG8mCWii0mCgljlP7JZWW
V2EF09jKE9f2BcqADwNn3TD5NsUMHfALxzciXCq0IU1Bq8g/t7DPq5iIT4w4GlJfTKMOdmxHlGCX
mdA4nu6I2ye9MWyG1edtFuLwcGhSzl4MPAnnQPmPr36iXPc8/gQ/l6I+8N2dBYnAao+pC1O42hGg
hYtrMhkF1m+Av5S2UL2Fg2iHVCd1YquMUbnllEOvbIM2x7w2r0vc7cioQ0uAlQ6d9Dg44oU2ieGh
tCyHCMXtFxeb8BYY3QMjlrDudgyW9oCEx+UfatYhJMzZCqb6j62XkjhirMRpdrxqRA9kMOoxAdZe
iqmNrgASxs0BarNuRFijvCMBquLueRUFft+QoguBuW6dRy1gKwybm19W06dZUz1QEc9Nul/8RYlG
N+1ovyaxkZFFXUkFu7B2Vk3y7PvouBidIhoHvJk23ehmaJt7vbu2L/S8PAIdkegocyq7XRTqibjZ
6eKDR+CHCTsDryB+ffPljbVota2hJFlPm3HXph+zCYfkZnoa1oGgzxPjb04FRuzEn72lTrhHu/c4
3F3qAuEiXN7k5hcUMeQWhzBAA6PA+/88E/6p1cVrwXSw8edzMMcLLPv/cWxVitAiidanBPUY0KW4
+fto/uHWftj8JjbSx3/++H+qY/l4GyiJ4Qq8E3lghf+ahiP95aZyw/lp66NvhKtNJKu7/ElWKTQQ
/ZGaVBv0+P9jKmCrT/vfiwITEq9Cz3JcB/k9HsP/XBSwNAlUwzHntblygWs0MEipSTNWA9PYy4rw
RQIyRdMwV6JJqdI2+9CNLbGNVhy24iB/SSknKp8wHtKOcW+iO8O809ADakHl5yVpEWU/ZBMm1fhW
FLXa0jZntYwN2K+OCQs31ft/fuoYifzrTtmM8BZhPcetDtuXfytzXZrTCG2H5LlOGizjjpQjYd2c
KEUY9seNqQjYoXYaeKc+8kW9hEdNKiqScHt2MPJcwrbwcqgNUspHskmM+hT7Xs6cYrrM2Ao5Y1rv
dENz6wfo7o8sYUx4h42XpbmtgYtjNa6jZNXzqRtrwopz1b3jwEmThVhIJMPLEfBKPalQduqP+FLg
SLAr+tSikWEPYDKVWxWqh8DmAbRb6yYlUXkGFk644FvMYWhIqpfaTrlqbhqTqfghG7UTuSn4U26y
xD+zPNoeaVmYIpAjDxkGVDs0jI4NvBzLmyf7nDiEHJMzGZNrRe8XPfVp45Xp9rM5kVCzvjoQoIp3
FKTQsLTmd67oLdAjUTagamgXTreeJJzcpjpG2iyqGG4EQ1xm+4mii9cgHrRIeQO+EDiq1kNYdX7W
3I8T+11zoLsCmtUYRZhO885cMa+QD8laKQJHn0eKuaIZ+a4pbnytEu4uRAxNJ9i4jV1L96e4660y
gZS6MU+H2VbNZN3Qzxu3jO7qiF71QqThzYd4u+CgtRTdZSBMkKfdL6FaxjkIqt5Yafdx4O6quiw7
1YgiH4ZMT87hhk1aE7iBfPbMmoyLcwh4Udonoh9d+nZT4aqWDXqIhOta9MOTNTBK8FpkxUyGI+yP
JTNOdgYsg01REyg67gCbmhmYJ6ApyWs2TiLpLjZsh/SSkuhBYSeAxfmAjcZjGi6BtGd2/JZ6cIno
NXyOgrnMYSozE4Pu29aX2qqY0BlrmoNLENdcmNWwqdp328O0DRxtOnyMLUHUKkt6yALfrYYqAbdf
t03Z00F1+E8326NFSJrnOOjwcYw0EdIJfNXK2Vpjw6wMevBrh7X1tmTVDH6sSQ9bo4tNkiG2fbH1
mPA2UG99IN4Iiir6E1VSaxeqwjKgx98Ro7UOM8xei7wq0D2Mct4FzikFNbRnd8qIzCf1anwkQ62t
nQcvsegh7jcG9jYZScAOxmAn2sQyxGFj/yb6hdHyVYNMd3AigakWvT9J7Hi1EBZ5G2sSPu6FoKe+
CtE/qFbSAiKQ3KqRrUoodY9fo5ZjabIgnXAdy7x23yPnjd+RXVqTed/aNZ2GIz2wCQ/n7Y69qRM1
iV1yxq7/qWlq1aJE+V8MYLu+lPVneVtGJqYl6wF7v5iRoWVrQGcctnOyxiGiO6qW+RykCd5qu8ys
SPcStuG2guR0Mxmjp4FDKGNyABlgGcpDnzyx10m7gRgLZAWmt8dYxINB96c1OGwOK1LBdL8ZXY2j
eSNVaau3jX/AxqX6cRYLCh5dddQqdH2ZpOojbgy7opOK02oUmNvRieceuYjt6a2D0XPLiWhNeVlF
H75gu+klyBC07kHzuadbnVnFQv0mVBxpUWDS7bFx4LZKqEoESsQjLMTK6DISm3rXDnPxjmZ25RcK
6gxa3oWUSSDvoQwoioiyguG6Y1o6zMgi7hTRZHN22prqTl1aihjoz9EPFyV8cXXtAvrpbvCXNhl3
ed+jNsbIJx39Md9v02wyJiLb4PZN3Yp+bjfnXWaVL8BfKf4D8G1uc3kMoX9W16wp1Ah2/F7xYwly
VDdI3oNJSkNnc3Qj5EsfTIIVw0S7AP1OFYdWjJEiYTW5yU50CjK8DRIcyG90rdaTsDmRVioGUYHy
g6Ug4W5ZQnSno8sQRhQPPnU4rJw4gvMavLaWgF8NrT5S/7eV464m9Rjg7GO1b0Y7L8OPJQhClHKa
vLFdz0a80dSUOTZc4bxt70tqtjr5sC7nYmAAQy3Ymz96la/SHU509jABuW7RNPRIW7VM6uPgKFI1
QKeapqLz1kToOL3/w92ZLcdtZWv6VSp8DzdmbHQcV8RJ5MQUJ4kUNdwgKInCPM94+v52Aq4jUi6q
XXfdYUc4ZFKJBLCxsda//oExPhbhT4EknX7xI+n8BU8Pjcp49ikJF445fFK5xzQL35Pt+XyR2foZ
aIsYmH64zDJGYvGxHOlz1V3vEArWeuQPx8NwsNeJ0sK9D6QH4pcUPACpgjsXQirazjKz9QRXPqKx
kMqYCcjB+kIbWreYhdq1kkvW16W/kOos3TW5+uuOnXWDpOKoZ/9JxESyAKkWiQXMSlWyDGxsvPPb
fqGa90usA6M52bCky+hjFep0ywtyJTUgsZb1y0qJirDo5yFgqi35YStiUCWlBHasvJfshMBqz4we
G94ajzkMfM5qlb4xyZLD42TZAeezUUx95hWvrKDZRD7NqnOciUiRqmPIJPa6IiRHwFr0Rms1H+uB
FBSA8UJU1oez02e28NVWDUuKNQSvfcdOJZ16leMsXO9o9BvfumjYNdXxpGPpiknpet7rIlovxp90
GdjG8uYshOd1FL6e/roJuw6PobFpKcTseBsMmDZRxhDUGzheqOMafKH38Cz9/bAUf3lnzby4J0uP
s+LN2JaKk15aNXIvxrgkOw9PWO+wWW6Jzm2paXWYKvZnk/9JLbtgaFXvG0ZDMDRzJYdwAEuiWwGV
P38LVFtCaUJoEr9gXQj+mt/JW6MHAmCoMQSjvM2c1bAeNr1wBg7Cqq4BK8zCz1v3Cl1xLPErWHt8
Ym2l8j+uGeFYjOGN6Y+PRs+44fOAOzonttL0QJH5itiS8XUJwqPBhqFMpUkKdqwn5XskHhKnM2oh
cbpmHuXKXWAjCoiGP6xAUbDAgGVdyoeyi5hlkbBs+pIx8Xo/8bKbgFeC8QrmQjRNdHPnbuMHC+4w
rWukGoVxPUS8ZgoeCGeMmXWdp7Dmsu4afZiLCGvlPjZiIhzlunv9W/zUS2KXSLaHboN/cVdeusA4
aqjYptLoV+KslFofnSRkNUBQPfe18djLCmSlK2aLGiNcKqPXv8wLSxpdw5wPjyGYNRoBUrjPPG8l
Y79oq4aMzavQGqUwbOypsthhznTUVRsC+wB3gcPrB/7pXljM6zWDKh9YXAPjen5gvRXEa7lmd2Ut
L1wHeTbW66t1W2dW+KyutUAfdS4KtmCp21//GtrL72GTOOCoQrWgWCBBeXkBHMFHQyaNrlZ4plwC
Nnj8KEpO9LbQ4QmPGlIX+HyhE1qL9/HaB1dLjhV0StnrqXMirbJnZhj8aZmor8EaGXhw8Z7M9UAd
YDsJ2/8V+v8S/LdB/vE1kmChDHx76QhrEJcH8qLWl7yQSyv/imAkNPL9Qp1bg5tWQx/G9ShUGfBK
gcdi6RL2jHTVX7hAPvfyAirBVs0mWcF2CT4EtXgxZunhNtYO+PClMytMgmjI/cwItsp4Fin9R0va
UaHlWQYjEEfmo51dmH54ygH6mNrHVna5ouDrDlQt+wv5gRGbHfMf/Ih+gVe8BKkImUGZ6gomRuBF
P+0vSV9Jl7GhvIzC2OEpyige7M9/Hj91cAm9ddxGwsW+hknTr7z9fzq+Qe8DgUQiQybjLfmw/3Dm
eTqF7UTc1JvVx3uAGydrgmcRA5lmSXJvtSj5Xn+afvoC3GaYbDxTGu8sPEOefwGb9tcmyrA5Yfso
KwC4OnI3Wcl8ARQu9nTkbKT1HiwIac6H14//cjcT0IdMOW4j9sf9OXIoGQeCc7FlfhMTXzPfC9Fh
dRM2tk+RypeulWZv60TK/GKR6xrn9SMgx/ZFUo+LbR7bGWvuxXknltEbc1bUb7DBD6vu2jHLYnpw
szqeL9YJUJ5ohfGh1Wo5iuG5ka/rdegY+Xos+/cq7njxNg6ukrOHrzsty77WM1mtryMmQLkzJBLk
GWsI2rxkyPcGxDaIDzDYiveMAuQY7/XL+vKNhZcrC9skbohyU6YpPb+tPkP6Eclz/KZ1e/TxZCLp
UeJsyOGrkwodddJbiBCWoAJrAub50omw6dEjw+vo7F/c5JdbiuBac5uF/FbgsS/fn0MKqxC6RPxm
4VBFZyXGovFa2pjXT/7nw7FzgT7CGHFUg9Cw5ycfR5gEuP1snYgjRY38p4Au7UkPaRcW5i8O+CJq
hWtMo8S4mCdZWKr2U0xmQ5S7lH5Xp5WBvwhkxwBNFaryQWKFMriuT9+EEzweDRqojWPItd7BUkr3
BMj4av0GGXhCK7h2W6v7vxUgHPhT8jSeFXcLYx6tLowzohqJIbi15q4l99jmUwHiLCnDJsbBnyQE
Vy66Mmux812l0qEP9kRiwJmVtegfVn2E1fWS5upEmZz+tCGjAmsruoWllg+yg4mxt6S1LHzMaN5G
y1sedQAmF02fycyBrIel/+BokZwos6DkExHWfTSTb+1XQJQeWXKMsqMFOOxzRUpSZieXc0hszSXB
vCbIgYOsDPAiyC3aqr7s5Cnx/HDk5To0sS3xDihFshNYRd8Q9KRKYOXJtWdxfirrli8TbkPNXtSK
GbQbMsDryT40GXbs7kVczYTxLMWlqg5YEKDmGlAq7a2AIKbb5WKtGPa6HceL3GYt/Fewo8D9Z35Y
Bx/0ZWeN6rlmXXpbmgPZ554NU9XcUqf44BNlMWne4u+4jiKE7sqL6VS9ZImvWC5iZhmqGZ2b5OUK
LH9ppfebuRmZb1OkTD3ifDo0k6qGNqz8zsBBEIo9w+t/XNh9DKZSYubJFbBwlc+wrovp7c7Qtp9r
UjOgLFIqhlp1vi95rFz7lOnl4L7BXqzp7mNCGRlago9Ys7tdyhJX+o3me+zEmgw8l+ikwEBUb5o0
Oph+ZY9M6yPHawGM7GrXq6WUKqwODIv4HycAJcD5GRfRfmNreOQZuyJN8GPf8L/owNokVq3DKp/M
qYNd+DwaPu0f5wWVQa/YGjdBYg/ptF1BhHXqhO5PNs5rG+13eGh+QbqKMlRGvyfmda1iM4HgdO6S
+f3CkzcquPNPGUoU8inDeA6th0U/yGyg675SgWvmA6B+392QR5uV+h6XFmV6cMwZqdMNjhxSU2eh
FgTFTaxhbvDejGetSbfNgmOvCAfJS1Lkh5Wj1Jiu2miHfpvFijevrZENWMYFaJQDbjrv12EGu6Fk
n84ZRpT9W0ckrQJ2tiAEq5JnVZeuBZw72Wb0AUqlFr9dlnVnjzyyyfnB7TFeqfBw7IXeFDskm3IZ
LsMWXwGvOZaKjhLY65dx9NICJSSYsDAXuUus67GlYhxK+tm8LdHRgnGsBiKro4sd43RV7xCPWR0t
aAr7F3JU7ffXTmIEA+yE1Xw0H0NetuuZLktMTDbinpUOv+hGVteT5VFPhCuUD5ir9cYO5oIk2K7Y
5SoYWB6c9uynqJ7BmfUy/Smfi3GAREy36NwW1IdWVVp8LDYVixnAyv43sbpl7yE/NlAfxpbqAuwP
kgyHhYpctXdlpkMZKwyrz4AgFpBmQdhsMcrViB4SNc9hdYeYR0zBma5wZdxgu6CAq8JoFQmsji8u
AAzboeS2kBG9kIdXdUbNcJ4NHqdEaLyL1YIaahIkqrTQCq+sqLBnhCLLRhnlvmATzcbCYt0lRagm
kMJchViyjauYyAarRas8LJ93VubXxjSJ92SDc3c3PtJPtHbk+2iQFNdGcLk1f67t867XcBXY5Fe5
yrJT6mdGlyZqOUPnJSvfAqsR0jJ++FOscxZ4rZKrANvG+aHvbPnb61tinRUsAvp1e1g641XWumoy
VlVNzRiWdZljL5WmAV5HUTQ/uJWCzStMjbAmhShXamlWoC1q04W5jZuTSZVOLJdsv0JxTlr8M3jj
zPD+12JDYBNuhwk+J765qE35fYMan09cYcUc9Ijvv4j/1hukLnovHQ/VOXoXI1lg1rm+5kynpaYZ
xCwhvTWZMynOxqjN4ikyLYx5pCUAWFcGZQZg2yr6apd9pYTqD3TRSQRd2UGksdSCKU0rsVrqdADJ
j+UiukOGM8kyYfmTtmjSx+XoS+3GPFQ2DussPaFUYh0lbKjyZdzlLD4CSeRA1Fms5Ok4M+0qVsSk
XlboBIAKS8jkn2uiAMIPAeA4PrWEWCpPaYyIYYkFShdl1QqqlnAneCGuOMyiYF0sIPIYiz0CyfWe
FWssWQEuCKNCZgEpDETB+oGbJ8ZesSGuFPBazyK2xjy7YZjlIFFXgA4zFR6+8X6Qb21CKbpm16kq
kY27dnFZXpata5xDs9ZKYH3dk1DMDnARVXoHfYV8+Dl3vaCCuRp66PkMZd6n8FhZCIv4Z92Q18Jx
XegLTV5LJjnEXfFlXDkQ5K0d4mrHsU4CXYUELox5FhuhtcbtlqJqnVHruiHHpUjxpeqNwAm56yym
LlauWxRa+aL/hp/asWCQj4XjXQt+3mL1tjjM18sAw9fp5opNrOGjRJbbWaaxzs5W41lz/UTqQ3Zu
7Hykrj9bZIHrbHvx+0DoIvUJKq8CvlUDxs6zsLyPFtmEcrbOCZfdaSme6qU8RH0pd4sVuQ6WOcFi
KbYg1+vyXPRQi87XXgrSBeRplsoWspxNXH0fohqDIsRElSvJJg9mdBHjxcCDHilCJiYuq3mV2sbL
MxdLVp70tekNCEl1w+zbuRBtXhURXH7fNr9ky80uzrYbbUyEF7FbIRyJt4atylGF0QdB09/7QZ9b
BQbaMp0qFY4cZ9MCyIHJMpFU4kgabVsLpA5Ck6UQIZBa6tgTmVTTcBbPdjVTY+FeuI98wgoQCi2m
VgxlZFEdL0N/jfKC+181yKqLW3WIDEKaVrWovVjPLBdpfcbges51txUimlP7YgUrlGBoE80LkGuE
9qaK+3OcMW/JBPVIz2YEd14FiGbKsJAyjNSSXAiOg+J440xBignV+qX/FKeOilyLGq9kVs56kde8
DN7QRWV6clwejtfNMgLFahmvih1NyFiUWxNVXhN/er29e4lRuEJ3sBEHarUE4YsvQbrZssciCvL0
lKUljMLVVXC1UpgW+HU1SPhbBzbgz8BDBu4l7Q3E9SUUlyZGW4liDk9xGlbiy0Sn4MBMLYkLJDat
UsYs3+VIg9nmXz/wGfb5AR4hgJmGVpiAvXhu4nz+wl9fUYRR8+nhMR+mUpgXgJKtHZxcAhHhHTKi
6RxxQD1Xa8wB5y5s0twzo8kgetHmnVrrl8nZIqpViclLblDadkN5+/qXfEmqgkmFjYpG+4BgX/05
n3NiWuc4ZW/8SXZY6BTjGipcxxIuVcVYpsoeFUAZOjFWS8IRd2Pbl2V5KNIRMsZGR6er3NVFpBSB
x9AfgtwmYxkY2c7sW0nJrMIsTeH0R6mSQ62yarw4NyGVqhHuMlxW4WwtT4t1zmw+n+b/+jr+7+Cp
WCnizT//iz9/LUpMCoKwffHHfx6eiuvH7Kn5L/m3/vVbz//OP++LjH9f/ZWr6GtdNHjpvfytZ5/L
0ddvt31sH5/9YZe3UTu97Z7q6d0TlN72/B04D/mb/7c//MfT+VPup/Lpj9++ktPayk8LoiL/bf3R
xbc/fgN3/heRXn76+iN5Hf747b/T4KmOQNuXj1p//+mxaf/4TdN+J+YJjRNKUttyYNf/9g9ca/mJ
In63bQjhpH+64GMgUfwoL+o2/OM3w/mdNeTKfzDKEdiR//aPpsA4nw8UvwOSousE3NGAecCv/jzt
Z7fvf27nj4x/nt1n2KOjEzJPSDvTCx3okz3lBT7FAvCZJkaIVJUqSO5rtTHNq17FJbPH6W6iWY+2
AmviOsOMxM8r7OjdORm9QJ6uQvCnO9DcXuvupH7KkJQZbYfPVtk1WweH4CD7WAQ4Uzk7BoKTWm3g
s+Pk8UiQtKa+JSVX1fAYgss06J8tZGl9/gmDZwICNqOij3C6aG5D870TpYOzTbWoG++MJsfTd8g6
4ifHebB6/IldZ9yUApluCw0eMrGW9uF+KtT5bkqaBPGeGwbXdtLiVK2ZSQb9ygBp9vqiD79htJFW
B3zw1fACu0alvNSgztu8v/SCPIwmtpStNs5KdHQETuMbjPP7VuY2KilSJDNn7PbJbDFSDr0grGf7
6OidHT8AAFUgxWnvDNododqjODTwuoKrqsuG+9Qt3eZIB5e40G4GHGbCNh+zDXed8NmBoicn07NU
vSTq22SPeRLfBTWy1UF/L2cagjZLMSmmfTGl+UF5HEuEnSS7ZjN6s6KutIM2mSLYlg52BQfTQIbg
KYgH7WwvxGh3PZy1BMciKEk8WUi8IZMH86nCtxjeS4wFn3pKrWi8gFhBikGta/WXJNGQoFWZ02S7
KsrCTiXVFfWqHiBdwuOBBk/RgKhPcNvjFNOFwMzHu6kk8/M2q/nZ3kfrMW4cNxlzHcW1lrO44JRl
16obFQECwFof9pniwgMmQlzJs03j52p+nBMLjFoptBk9h66QRAeYJMpjRg+ZebqtVsk+sbG92rmE
bOIz3lRuj+NKUw2nAO/l68oSjXJQu9FMDsQ5ZOMR0yFLvCX1cJ52bKga8rOgr2BXgTNY3gAQoHmu
PuXvbXuy32IqHH8qE7cVOK4K/b09M4nz4sQpb2cF8cQmw632UvHr+gqSgkDAD9ro4NNkTjGbdGl3
25k5l4sVXZI/wOkIzQs1LIPv0rAzP2CPxC6O/MBU0UXrSYNN0TjCnOdlZh9tMU3pNvQz1902ha3c
4H+F5+IQD5Hm4fju5icLffzHMS4HfQeFtFZ3jmGLzqvNItLQbA+Nv1ezsfmazPDZvLnHz5Plmim3
ZB20uRfohBbJoFi3wfAYP36v1UobHWRGLkNlB2RAuvaQo3BEnZbAF/DBwqzY4p45QdSpG5GFMLoK
Zgp8r9BRiMgiOeqRyIzmYz9myvdExFLeHWtBtEVPlcK0yoYh9YK2RXZJ7IbCIgLye+cWWddtE4Eh
+2WB/uJTWlcOzujV3A6eOqJw3Rll5z4qCN+qbZKHRrVXanZMrFmK+gCj0i92DuzUB6tIHM1L8iaH
JUbQ3htg7uoRM3A9IAsEU0Kn5MCpHQwo/mYTTz3skOB15aZGAM00m4gCbH2Mu8PckaayUd2yFY94
Q2fuSWnmrCcKWi00/mPyrA27oU4b+77rYU/d+ODc6VuBRA9yVgJhMsPysG8zfMuwUvYfh37oR99D
fqB0ySYi8TD8NlbsEjxYczV7SNZzK9iSceDO1o0IoX2aWyutVeMYdIGefEANKvIjpnWViZtbnE7v
ornXMnwYMFh848xdkXwOERka+EaNZVvdJSG9PozZOJVbrtlXWXDB88nuzX4h5knsSEkrMjSW2jQN
p4yDpMXWwXWJ5A8aADPa+bmpOKcS6Wj54Me9bR5Eq4U4d2t5i9ISP1T8paOQ4dXHbLCM/C1kJrzx
tdaVdBWCtc3yYkQf5Xxw0APqR7n1Zv6uE0oExhH3qF+/ZYjq1XozzJMSb6asxwtLwfbG2KORQjkQ
CTMhaquM62RLVjWsOXWoivKizXPxiHRF/9RjyEBcdG/NI9tpZ76FCtINt9OYaY/E5iRiO2PDEe26
fuy1HSIlPfyoZZra7KfBRx456AN+zqGiduE2ROSTXgvA0+HQ2UZn3ruAOmJnFjYxL4NJqC6yNe0+
VbVp3LQ6MLQXKrmZok6NcGmQtMdaRhIGZEa0jn+ZInwjgStWcLyD8p7xOil1snbA3cuKB7IolW1t
VsnbEivz7ABPenjfg4LVe3c0qwjkJCVcZ4ZbXW86UUX+TieupdnCIOwx4K9rB+t6sq4rA3fdwjVZ
SNDbUFb7pfbJglEMC8GqyN6Ie8VSDoh5HMzco7SqD9iEqDjAtwkEtLRDlo5jtjnPm6HEtXff+cy7
8QbE6X0ThkX6Ds1cDNvKjOq9ag5jcIBkpwZelddBcCRfuKouSLrW7i3N1MytVimGfaU1Zod2py+F
cTBwUvieia6y6Vdr7TOrOYLF10R6sEVqGwY3Xa8NeNeTmxWf8JgtrwYtnd4r6Vgk+5SrmVxPPcQM
UmkhYbQbOIpasyOXiCuuEhLgniAtiX1QgXYc9CiuJ/ZByF4ePHbajLs8wdibCxGq9U1ut/gT2BkC
pQ0U8f4utuO25SVgat87DLMz9MnpYGxV026mHXkAI1EaZCHdpnHPFKPMEKHtuaz9/YQIwtiaeZTf
9XFtf8b4pfY3FX4RIznt+JVhhJFzp5wRrgWyB9vQZY1jh7uESvBdCa6CsQTCZXY5UY9fZt3PJbfN
NyCElp1xgp4nChRMkAF2vd44zRuqq7G+cTNkejUJc71mniq3GqPH1K0acpFaQfqxv4ljEn/fY7NY
k/ahFf7XuVBo8dWoCe7p2yftTeBgYwCpt6y6r8XoDN9N/G7gzIa6nXopEw/MJzvb6jfQa9oSUa5p
kMZioWgjQtEqGVxBWNiWsYHdFibLWvrWN6cEGZ6FpcNe9AX130y8TnGjBUbW78kZGJ2NjSRrb7VK
1SAbJS+BJ7lOPGPIEV920RTR/xAOxdQ4G7rKK4QdPGpZr8J1Tuq6PuKQqzgXrWsmnwgcn9objb64
fKdnU1vfKSHe8wfNKOrvOILM1Q4syEcKOkB+OyUMNNI9YHjOQxvVg72jK2AYOLngTCcCRyb3kbxU
N9u0xqQVt7j8JvoOAXptfSTPvUlvdQEMd2cR+uJHGIFkNVQdZadkJQVBeAhFXRZjdyCHJJoanmDF
6HAT3LQEH0cW84o5MJpLGc70PVAYu22CWHVCZM9anPKGrglyUKqivS5rFTF1lQLpbZTYcXzSiceJ
6bFb8CtDyovxFGLvYFCnI7A/gvuYV7xnw9mj/mEOq0Ch/DCj6XxLjYWSjAlYpyF99YV6YbCygEsa
Aqy83tbNTwIXItwmrUL3Cahj5rkZXWpoD98F8Vj6odFuRIGrBrOEAiBznlDIbXjNDVdO39c3XU4e
xMaHn/JI7TKN+ygMU8sje6b67NBw3jvVnKhgsVXwNkkHLI4L289n5mrZ3GzruJg/sS9WIDF4bCMN
dWAM+r3C+zgzuK57g7nxx2hIMewYStOMqbAGxdp0hhp/N0azx82qZ9KHvsKsH9DuJq03omtCjZ9C
1N0LTIa+h0T1iH1XYUyxscmJFkfNckomTAyuvmhgeCXyR3+qPDD76a7IIFOzZXfGN4cenzYIenCJ
AoM8Ei8tgqrZqE7EWz6o0wIvmtCej+icAlgXudmnB/wzNKKauqT+OBVUy56K11lDUE+ep14XVuZj
G43qU+wjVtgUkdPVuziNKVZNpe8wvi7s3kYVhg3M5u/38v+2B3/W2t+UT/ldWz89tVeP5f8D3bqu
0S//+379Lnqq68d/XD4V+dOPTfv5ry1tOw7Cv+uyOaYDJ+cPvicIwNq3a8bvMFhV3YUoAPURXtq/
+naXZt910RgK3dSRVtFsr227/bvL3IhBH40+5BygtL/Vtj9r2q0zaKCqkqkH71DmED4nldRTm2c+
RreY7mmPU4Z/ySZpu/aLZobFL0hpL+wH5KHgBMLyhZZk2pYh8YMfSGGNpsVVVY0XtWU2HsN+g9Sj
VixL8Rmq9CMM8dcHQZ3p8LxZqvrifPRSr1rojRelZs9bS4+GnRJX0y8O8hzpOF80vEThjcJvhHhp
vjjI2BlirrLhgjNuv9nY/eBdYwxvqav86x+W04qyvHY6MKgdy5Thxpqtmpr7gvBk5yjh/AGfYOAY
9uwgZdRTJkWz/U8OI1B1k5+uwsZ+fmtQbbulE5QXEdbA9x0QIMKzvD2+fhD5IT+Arw7XS8pEWdWW
ybk4gFQ/3v+Y+ds4DebRygZi54aWTDywhDbdJnyri8koq19IdV+uBXlAyW+GKWaDduiSTfbDgtMb
t647xzjatp95bY5JiVJScv/9s+LRdhCGWrqFK83zgzhtMYRNZhz7iABNciBp7qjmcdhTASTARX5x
p/7qIv7P4eyXzHGZx9bPinZUKBT3Kkwbry2z9ga1orlnH6l+QRHX/+J4MNWhiBtcQnizknD4wzUE
8LA7nKWP6TTkn4tKjb6UHXERnplo0nE70iafekoktyMvl2Cr+7VLmzUSBofqP5i3k2mRDcqUwflU
kjlkbw2cihJvnEL/Fh+4pvQYVc6fmqzKiG1swuYoO01swcKG9h1/uZRBM9OcEFQmzunb2TGzp9dv
4cvHmfECux+yblsShBF4Pz/H1s18M6q6Y8iE6YC5cX2VEQd8nAw/unz9SD9fTbwToNWxN0mKtNzv
f7yavi1qFZ3lMQ9aZGIGSo2unvon4nUtr4cyN/7NjUqeGYdRcWBhkIDU4PnxUqxlGqSbxzzCxJxe
D8GqGIdjShrB/etn9vOzxpFgJjK1IJCd6c7zIzFxiO2gq472PM8evFFlm+ZR/wv6518cRG7pvA15
hfCCeHGjugQXd4QCR2N0KGochBPRkGn718/kL1aDpUnXGpt0XmjSL7Yp3YgUrXOyY98WJcbUpcBi
OwAJrqzqzX9wJA4AtVKFXfmSP2oFrjCQ8x9jUUeXsdYqe6Q95Y4Vb9y8fqS/unCSBs0/LHR24Od3
p0KgM8J/xrxaMTcBDkte5GCb/vpB/urC6UIjtgQGstAs+SV+2CpoRICpneQ45AJQ1bKbA5Nx3il5
Z/5iRPaXp0OtomOiA//25ekMWTCRkZYeFTJwDvi0RSAdWIu8fjryPj9/XckzweAB2iuPu/piHdjq
XJhGGx8Lx30EE52uSqcDOch0+12u99M3hK7l5//gkLgSUVFATTFeTlBCNbB0tLzHZK5Cj14QsuGg
ZUe7nvIjDlolfpJKVvziPKm9fjpTilPp5MD0RseP6sVjhVIXo3Vy/RqbkMtdj/vjV5LSyKUl36EY
tmRq6MD4k/Q07Mr2E15M8RdXCa18MxlFU+8obdXrssiHm2lI5mnj20V9It6h/sikM849wRaE8xPf
n2w1E/y4T7VZ7MIELgD8NTeS2kFLOG+bUDevrcSpu9uYiUq019I8ad7ZUS4wXqtUlckNBrxYW2Ck
00JPSPrw0Yq1XH2HmZ0yeRGLBkNrgptvyOKIv0cWwMXJn7jcmBkrxb0yKmW5B+1QCXNMhqM6t3q3
McZQvYIupzo7ZhgtQT9aNpwMfXYIfBFkSuyazO93GsOG6KJPG3FdaLH/yTYmpjiZ1usX+UhWaGXi
BXEYk3b6mHYQmrZxmoierxMHT0oeo7VoMCbZZKBnyT4I4F7BQFGnS7pg0lt1B2dA4m/GziY5FAPW
o1tWCZF6VQ3LhBCfhhviJAJmAujucISYgPFZQiyv5aWmg9lZ7NgRHBgBLRsoazY/9hCv+BXIy9/p
oJPrmu0s9cgo8++qavJVL0B+tp+mIKlw0Bu1b2bQB8RvN3b/SQ2Q3+/QKY34A7a0x7mbT9+UqWTQ
AwMWx7QuzHyFMVzKsGzS1MSbhsIno6xipn4Mpq7IsVRq45wESytMSc7Op3cdsZGf3CFpv/g8YHhX
moEKaDDX/X08OZg5SmN4NI1jZhnHalSmaNviJhf2myqyxGXvxFF8nJoseYs6qjCu5nBQsMrWtOJQ
izFlHoH52aEuq3sGG6l/FBPvPECAUt1X1mBDLeub7hD6o9N7Fc/aO4Qc9NdGmxunViTJw2SJ+TMR
AdqVGMfgA23AmOxMErGbHSW/NW3IP8zuA7vF+8iaK+djNomi2zq80eGDTC2tTemQ5bHXCVVRWZBt
82UiIpkJY6il0daIbfxLwtj61rQRxGjXD6bZQ6VRZm/iLOERz6y6AZgZxvR7UDZsa7hk6s42JvD0
cSagTbvoS8uP3pcKfAUE9/YkNkPbJtHWTOv4zhoyEl/hnbstnZxBUFkn7QE2aL1y1RNhoEyAiOp8
hU1HyvQvm2iWgrwat52vjSNyy1o5UA+RuNv1ofJgOFmgbXHXsxOvGKtUB51oiRMVil9+DhF58yCp
3XRAcIM0NMTiLmV2iGTzLbG8iroNhV1/sLWqKI7wTTABYgAlHtIqG7GcDBmNwPWFabGzUXY+TB26
8q1RRejICwQCpWepGApuQyPN3pcOfwusSmtw63M6c9xVYZh9TcYpuksjMhd3xK8a1nUJcp1uHTDY
7+lUILafmxzwac5KgFvDhxm0dbkXwcbOsFX0IJyzlUS4EX+1myiwcaqKSXhSW1KU9qXdkJGb6mmc
bTDy7MkPKvTxKyVqO+6RPfezV0/YC8LID+qSZAQrHR4gpSNh2ZYZeLtBmClu35f+ZDjdBk9m3d4Q
hK6FV7berDY1f4tT8f8nDkPh+u9RmP/Gcyd9Rprg1xf0RTehP1CVCkEXgwu6zU8W8AU6hQ0sY7sW
FTm/I/jJyplQzN+BQ0BsePHzYtR4K/4LfVFgTfBmVinYKETlj4y/A7/Yz4sm2WtzGKoMviPeZfCT
nhdN0HJaAyEZNvd6qx7qdHaRNZHdQArCQRipesuLx7rDmoURSYzF2sWouJbi6ZU7fQsU24HJi/D7
sYKjhKdok4wfa/bEm4lUys9tBPFgi1f78KGOHShmTRsP12Zrh1hydG2deabL6G2jZbXylbBa5uKu
dJST7pt57MEXttxNHU8pGV9J597FFn3dhspcHT0BUtTvegHgc/AHVCYf1Eg6s83Mye5xO5B24Eno
fw8SlZDEhBfatNPSbnA9FQPih2mKqwIEnBc08+0yvneYLDueq1hWgcl/muLc43ddvO1rdYzJa08E
hjeYfFdUE5VK/Zpr7YM5RMF4Kockx2i/cbC9rYLCYuNzxmEIrpSEogbeLQJHuMqinDNm/Xoc7TIM
3fLvPyy5XyI13EhKJ5tTpzmX2Jb7ovodynLWJ9u+iNTcucGNbPjg+6Nb/qJYe7lcXIFqnNYHehjw
H1jK8+VCymzb9bp2M/SJYWwVrAqzY110TXjsiUSOflFn0/w+Kw3Rp1NhS9YcB5SyZONF+58zCvIx
afoC86dOt5WRpB9z18keI9dtiuMMtyw8uUT2VTuHxPMc/kToEvk+4eK+C8eofFPgeI2NchsOn+Ja
mAxCuWlV8wRRRGjFxyCY3PxQplpwi8FM0W3aoBUqw+AJ2xhmJS1ByA3g/0a3fdYesfe1QXa6kTId
rkcsk+FXynokDSlQyOi9cjV88m+NVis+CGKYjY0gbG3Yzoi/d/OMOZiXKtXobjv4PtkmgPYg7lF7
lHgK1ibUuNmZDeaQoqy3ZheRsM7Euy6PaW0M08mJ7L7cKuSoa3srLrpvONk4H/FuFoln1SKeN/lk
9uGxgfVzxLYDMg1liyIOFjk/T60IrdNglZI5j65i3sQJFBm33VXNOI/TVq/oKPrOK/SJojkO8dKq
nUmJkDbp0BEJfMi+JAQK08FVMDM2zWgr/dY0ytE5YHds3Y553rinyI4MVC0zl4CRZJJ8aSnq8j3w
TCS8WXcSdUt/7VceyjKiK33V0B+1MJgGr0syKhIbhxpz04SKn+HbSUDCu3mGRIZ5f+gMXI6iI/sg
a6xLyYhsPJXojxPC/cBlMNIl7ptaTwUZeq7ZfQgNN0s2pI6UOWUp3/OE64p0cefpv5zxCM8u4lrp
7mvoQQHopmvqe6ZLxoeZCh3rcwiMk6fjBtSSOtJQyiRmFsqzEgm2vTBy2lOrCC6FbbnjXRn4OuFR
QWlEG7VrVZP2JBfjYdTMCCpJH/uNV4lqYARbT4FzMvLEuSxgvufUF8aoXITIrwj8mMuoPMRw+BnN
5KEaeTAh1XyHK63KkB0WzEMCvecJxnnyFJqim4kCgHDH0zjb1YleJ7vAIb2zCN5u8ARn65uPLTjv
pXBx0trMQEBeM1vXeswM51RGdaztBeFqp7kamR0302x9AGAe30NMKk+ZOrS7cmyx54AO9iHiKup4
ldcxtRFapwLnD4aJm3TOOuLbLNOEKab39a0tkgmefkpkA840U6xvtA6uEOW0JW5abTa/UoCIDwwK
i3cWlPH5yL5S/x/2zmPHciNLw+/Sewpk0G9JXpfem9oQysxKehN0EeTTz3dLQndrBjOAlgP0phet
qkpzyYhzflvGYrDI717XdTEOWzbk9DSwEhG3W2R8JLUoAj8xKY9G8CJa9UgJYDPve1TitIqQdjrH
SIrZdMxZDTRyrEW1n5QfnCZvk981p0wblWyKViInd3imJ1pbu9YWw5NFwuxPIldgsRVpQycXwCI7
UC82uPCoTf2Tj7KiOmXN1BiFMMj9juG+cxK5eul9V+d2eSSld8kj+GuDJvG11luU0dk+oCfpgo8A
7fU1WUraupy3PvjOWRlv6bNWP/Ot64edIW23Tcyhrsk0kUNBCKsiIge7tl09g68O136/6e+54eRD
U9ikbwx4BKvzjBRBwrbEWbVZSjyGoJoPK9rgLuJNIvNJzOAUyVr0/m1mVqgSqFsffCJEfeL/grXP
PtvM6V/tvFrZffxtQn5hiDpMNsZMFbuUSJIDEjTFcbQh5fdIhcIHSprNJmr9wuQXtuiZb3d1TElu
lynJq5BmFRmVk/702BDKyIOX8qIurE2ctfUSXBHQ3hG3j8waXtOQkvk25ZnlzyiixK4YU7t7c9R9
EeVSy+EY1nTn2lGWsXcdbKZqsV2mYjuL2ObprG40XWO5kHgFURciJTIgX1CKRpwR6I6dJvQvq3rd
DMRcQ38v1l61MVG/dJEErShut3NaQex1RnatSxJsdj3pEj+qDJ310Vjr9mfhobXYe1m+Pg/SSD32
cqMVMcx4caQCZyQ0Ee0SG2dWimA4kHTe34TrMvsJqoCCnWRYV+sAfdI3iDE6r4foZiBIqLnsskRR
+Jmx0Abmixon6+eQyuDLxabG58HMfmu7wnjTSyl4yAmg/C6JF93AOWo5XygqkFxkTdJhscK9UMT0
GLhzbNnLwGfPcONwBrhLt4M8zwIWsZBBpLJBe3Y1mVcz1bUFEbrLlm5jRPOKLpH2eY6IltRLV+jr
kDugWLf2CZWf8YlIz3kPt2m65d/zX7thMD/bNE1lFCL1YvahZGzlRUUFk9SjpabYGsyFDk8CNtYo
4Bc/xnDh5SvJEAZgCSZjVsdlUV0M9Z2aEdItV+4Kx7E/iIoWqCvFqhjkMO1E0jCn25RDGKEf9vcJ
xSgx25du0xHrbk7F48QDj01udav7oSLLPeprEzDGyUBwSmB49r+84HPKoezf+2xxYa6NLe8SJFMb
dbBN31y4mtcrOuehZAlXYXWnyhFngF5DYPKiyqc7KqGYKmF96s/GbvshImLX/JbL3L5VS5Z+BRW9
UsT/ZMFbsMx8+haB995Z94jfVPid90VJ3sgsqfvViaicaMWurrT3RJGf9/uELu69IZepiNpxQtlD
CKOc9i7p8iQbYXPUMdoN044whjLRLKhA3wig994QhG/uHs0xHcpbVFdS15eVUr0CqKZ0gyEBtck3
NMhZTEiD2I3mNfvRIaz9dH01nfVQRrqwaG55ltCPIqukqSt/ueoDvx642VU+3I1BWCKE3CbUuUVV
IlzdkHQ6Ss7opEgPhVyRYFR7P52reheCQAHIp5XfUrQWVD1Ockl7hSB92rpybb35B3+qjeky3Ma+
f10zm2hJqsiN5UHnJEXGmVLto2vYqbhRxqjlcTDIxONXAzQ0sHN0W0pFz+I6E2UQvTe41kebkj5X
RqbIVreNQ4ZMxjNPYvSYD5UsxSqjGcbc6fk2kAq/Vvhm6gvp9g1skh6DrKIYOyNeYD+3C0tD1FTD
VnwULpqsI/Yam0qgLk3dqxqaF3dTiw0V2R+DTtrcGVS+9CsIiCOohqxdF5MhkqOqVHHD7GrY+FkL
Ydyt27xVVwEW+jSLtTlu+ZcgcsrYN61T+ndEgbveFxp/fh4qYYrCIUmeo/FkBosZEqtOO4I5xxsx
gCIWYYAxqk/FQISj1PwUbhGsLDSIrlf/MPqzLJ7HEHlWnZS41eeXbZWEZCCIbMSeCjQzfZrxUNkW
B8NWeHsGEoEiKRxLSdMI6jNxX+S2J/wI/H3wUGiygmRE32omcOS7PteoQaTUkNCLWeUAxYCw4/OK
1TM8xzx6uA/tzNgIpTYzZ7w28i5vr1o5LOp69CUsJqbLoMJKkmvW31PqDNK8nUE0q5icFsjtvl9S
8SjGPvCumyGrRbzadG+FxlljaVUp+slqbRhyArU1MSm0jv2qcr1+j8i4qSmvhuUsZZaihv2y1dto
9XO6czXdM9JbiyAaq1QxpNgD12GLxPrJYMLWUVuam7cr0qa0GPMmkV2V9BybHJQrqQsdetBDA6Rt
x32gxFu+iV4mwzg71pEMmHrbYTRy+1PokoZ/YSmq3bC9FAO6XhoxSJ3lteWMmvyR1dVZKWHa8ArP
t3KqMcFMSFOr3TowmCcF4f/9RUlSVrErQ+TWHfkk6BiDNiwjeviGB9Ntig1w0m3EzklNBvzVqqc7
TS4osY2X5dJkDne3n/KDGGRGRC05p6zZad7YCTrC+kGhyv8EOLS/Nrbf7M0wZfFW90N2n3VtSh1W
t6DpA2cbdLwRtPwlTAIP79LO4cCmEgi4mkd8XvnRO3T4nsX1jfht/EkvQH9uUtXFMRi2DR3xEJDR
25Otzv4dECd1WnJ/ftYwHi/n0lYEs5tskTAuheejJRrVPa5ggDdHe6Y45KONkxQo/dxaheL01ipB
phOTRpQnc/Ca9415Ca0RN4RBH3Nv13uZGzmvUJ5tHxs5TBla4ryWJM+koAm4RArnJNwy+CTpO7tP
PRLzkrLfUAGTONOwnYW2yaVUNojWKtvS0x+s33+gs3/gdfs3JON/WI5uCixH/65d+vXn/7QcuaiQ
PHZ7YDIRAN3+Ez0zf4MhhcY+a9oAyWzfBBn4Ez4T9m/wsxbnNziFjVrmX+jZGXQjaA6bEoCXbyJi
+jvgGbzyX+AJ0sDh0U3sQQRyQ28jlvkrHFIMci3wIO8oWxDLJVGdnR2jcaxo0pKD+4U3uCzRG6am
f8Q4syD65CI3L2wSL4yDTSgcquZqWas7NMlLfUHSn+t85Wwt8k7Bzd7QCbNVh7Ts2+18w6avdc/5
Fmn61D5dPeUfI81e14wPVoA1o+5Joh0lylrqXbMPJaw+uzKIL7gIaD86QNCm+7pNF/9yNVuz3qdW
Y2qVkM7kb+4Ox20ZntbB6TF+TMMyHt1inJ6HdvAWwAm8VbQ1tXLbbWNeNdT20RX2vW796l95ywp/
xBXXHwNOx3LXAyNlO+2VhtpgoXLHPKz0eJBw6TKC/KSPKJTtfg7rxQmiljh1nwmem8w5Nqs/2TsQ
a53+CCaxMs27YIs3SE9tK06XGf4CVxZtnNG2DLYd+Yabfs1AN6+yAgmJ4JVaLA9sJ/t5WQAIlBcs
D6ufKcqE5MpIx2qY31XzyLZlz5ikug7pd6KFlEME8JmmyWSaM4NKR1U4e654ALinFSrLnEtYo5Q+
57V+o8YXxJM+hPJmWg0akOzVaz4pJqlUPOk2fwwpmib4oQq5KwaxJNjlyx9Evp1JyDqci8Tqiga1
Tj8Mp1QamH8qClM0ehQTUxCyZuemqpmok3N7hJU45fxuKTWN8RJst6PI1a5aJ30okH7tB/alh6J3
+k9HEKsWDRJgKaqs9m3F1nDceL/apMFU9LLVjfvVulVoAdwqDww0MA3EqE5msTKUabUjNk08Nva8
mMSWdUxXRyUyfleeSiecCjbdX09wCnafYBL05x/sqrq6wjSkgqvWmRhpeRQ9xCus795o/67Ktgmt
COx53G76jSVzP0xTn8VDwWp7Q3ueBe04UhC8N0ene6K0s7ykAiVM3Mq7Aju93sLpe+76Ngr7uYvW
VFJKWRenbKHSsTVSAKriXBopgbJ0MF/V59z1geqZj9IdnmjeJcs7y8xk7rkfIu0Hn2rgkqayk+o4
WVL7sSzusVIkrw6upmebeR6p70L8uN7iHg5qqs0Xdln70DnTuN9UVbHs9vXBlPMVbrXEUmeYgZ/5
CFZ9QMr+Aqq161oW5sCn5kWAMleIoSODGqFdtZlfo27fttX7kF59iVR7t2kv2zvKCX5utfOFwycq
g/TOWDfxSKqvHztE20RkIfPupw3R0EIk9hqWMREWdYKj8CtD/R55K3d7LlSWeNpMKowYh2C2bsF1
SjqGzqCEHjPAUFV8LHzelzoND16TXYWj5KFRrnhtu+x16nAkh9kPR/qPipK5WBX1j9Cd0kQ6TZAA
NkFxldk7WVH3KBdOLNH2sbRK8JZ5uNh84HrCXW+Rkh/LtKZ9EvtLk9FLzsCi4pFStucKr/kD4/4z
aOS7gX6MDIm4GqdLs8zqo9vN1zrtmmcUqexI7PffXmmhTlE4iUXhclhoX68XqvceSrWhLF7YbvNM
Q21l8hzvOy/xUDtiJ5im6O2kCihaTGaFnq7pONULCVZ9XewDrzOjVsz9saynH3YxLPuSoTvAknMt
N7O+acPhjg5QlViLbVDV4oVX47DwG4G7RCoOEW+23hD3s/swjNZrrcx92RFrx+pY3TN8HEtolcju
iN41w12p0/ec6AIywOu4J+IgqR39OmmE7I1GHZ4BYuyYrvLrFomaJOR253pmecwWSuIM105mChAv
KJWmmqmwr+0iHC4zKcqL2SeW6BzHu/Oq5TKoxkd/Hu+oYOYI6Ys8mf3tE2HsA5O0vPBoLDsoX70R
zdLgz2aZwb0gE2XWFGdMggCQdDoKa9E3AaVjSeaDjfammRS2vJq0s5sE3i+qjcr3QtlEKmUf+Bmc
p0U5t3UDpT7N4DGCx7SUVnhszuhUjhXj6KrhedTzV+N111VVEIyBoVCu80vT2e+45oKYw8a40dPq
RzxydTwZ/X1duDoqhH6eTK3x51gXlMhed+eDXkGuzClRQOMab+RD4EehqLb20wPYwaGaLRjffNxP
3bLEjt0dYGaSejV4OqVxt8zLV2c2F2smb2xLnkb6Qk5L69xzvjU32EdY54KpiPBhYetx+6+11c84
8r7FuF54VFetEp09XtYrurHCw2Ct9X5rjXs8NxgJw4F3HUS3kc4FjP/0kS+KQt5GUz+ksthi0gQG
q3FrbPKz69a7htCbOOunT/DelRM/rC+doaASDKyI6GGxh8Z6wLtnJ/AcSbOEX4bebqepdqh7dy88
5V9vFgTAQNdO0LRHrvaqAFwXNcddi85ZfpuTWT2R+UuYkMSAATxdLiSk0VxvO3u720o8gL5pdJ+a
6dbhSvHtMcaOtFkvTt6sGF79yZqi3CLTuNiPxOXqTx9bF1b/egK6bXebRS4fa55vz30SbgS4c4+p
gNCNp2CuKnU1UQR5Qi7bGFSGTbNbePeC1OhQ7gk8t+fuW6B86xqab41SbDs04SyOcTqWi8Wqmaky
KflmRyYnMSpxWVjkyvwAdJy0vyOvQgfWQZsVFQwHuzWUS/qbDVveHsZp0sYhz0ZshoOziGc+PNEt
N2tmmBfmmod3epX6foQ3+ZA0hfZJz10hYuYHl7SWwXerzj36xHGIqGkWey8HuWXua6Xa2ovtrNIY
EVtiJ817pBK5MHadYStzwoXdUXHH2+27yES2simhb5AVYCZPV9IdE5aaZxOxT23cFiY5oNaJJDTz
Xbe1guvPS/DNjYvPFe1GXsw6O+QsXpHAEDQx6lA2zAeklyllqW6jo6rCXVLCZlUupY1kfY0HEZas
4zExpfVMsLY9rGhLzVmKEYzPbWRSN70f8Ou1t9a1ozTvfYuV1cau7FaN7cZjUCN7QObDRXODwX4Y
79iYyK+tB6br+7VZVz+m+ao5UE6D2wdN4Vi8U3P8Y+IiKJ6tbOz8R41YNzthNei7j8LhQd0xQt1B
vZTcJxjD/GGfDlN2nY+G3SVNCCzgc+1A0YDgleyOGL/HZZKY6BCNTF7UDm46/1yUuRZ3qgr09DZ1
jW5OKZtcmuRE2pax1vzSHacoKqgRwPgnkrgcb7+MhipvgbZrjKLFMAQ+DAH+GeSiaX6oVINiqPSX
Ur8C64wPKQVjfpShTUNoJnv0J3Bm0rnJFw0VRGtJoQ6trs0eZUg5jRc2XcrHNKylj8wHxI7X27GS
nJG5wU8VcoFueJGBW9OwilXORJPwplPv2dv00gOaoyPPcCqD/ElMlW5n5estfFHr71O6cuuTRRqR
85KraU7Z4IeuQuhBsPpO+3nX8UtbiNLL7E1GqitqzleQWuB8b3izAogpoYHCxgC4q5nEeI6qmg6D
7rdXkdr9+4w5iFnN7mpUcTs90iCnqjJtweazMel1M9MerKdTWI4goeNkXGHZI9vKq5yrapnVcXO0
OhkgOg8dGZYQbWD60TiqZOLXfYE417/adCCOZHWRKR1wbPFTGjuQ4wCDrgfp0aVjdfRkyj22ZdQs
1NBKfgqeaBde9zSCFMajGdRx0PXONe2pNV5ZSiuIOyhfSu2bVwaNYd/tShls5DPj/6xT0/sm1A/D
Im5t4yOYZyQOgrf8hpqkckc+Efk9QTWD3QfS2lvwEsw9hdjn9DvvZegGn0FR9WHk6RSXZTrcezZz
Vm01H1wrHwBSgEdzncZY2YM7aXnVBysrRX4DhmRJPeoR/3uO+oGr8jQU1Mq6+fphdK46AS2sR3cI
ywJEd8uIhdTlrsg4Fw0yFk8ZstA97SNBTFzkG7cOnaGr7t+cdaHOqjJAFPGxvfT44ZOgBkKdR3Le
atCTqerZTvzZs/ZoJjOImsVeXsMxHZIBI2KCxR3vO2GFRy2nn2Mgs/3o5t09kXJ3DaECVxkkCCuZ
DYQYcJVXW01/R4MPNqobSiSFks6zLubnVDn5qSRKdRc03t7J/DMFsmBA7E3rwsrCFeFyUXxiG2CP
9ZvuummtCirQKpOKHuBHmaHnE4ooBYXl7ZWfhAl1Defl0DUUR/XskycQq+1GNWN/mtOB/I1q0Qdb
rBpKyydS4hf68B8g5h/nRPf/XcQU/cTJ++84zPmP/wHD2L8h3odiD+kgC7F8nAOT/hAxmb/hIQCf
QaBB/yJ5SmeD0J8wjCV+s0FoCKYjfBl62fsXDOP9JmzkI2FwDtwHMPb/FgxDZNNfYZjzl3AwGeAg
QxiFoum/aV/ESp9FwJZBqKGrialDC+EwetjSavfbKrw9Y6eS2H8p1uHhY81CZoyt6SddzjV7shr1
J+l5DJW5Glc/sXs0LbGr02rkrKRSFdEGDYuJaiXJX3KTAjlvEFQWyL+ljUS0gfU0ade7wb1qYIBm
LmHCxzsrLgc9oGRWM+aB6wrA1Yn4wr0fm4p/8rjl6dqRPVafiVy0e90lNaGFjhw6xeaTj4c8vyvl
OaC1n0pQFzwueE6ZRII+HilQeBV5VlFlFjZecDEqpYmxAX0moRbiAElDv+y11SOd0RbfPDlNznqp
iUXDVioICmXjL4pv6RflAxGQlC/xT6AgZT5APpBZusz30nbkk0NRKepCZ0if03ws4N4Bzi2cvK4z
RGIcxkeEbL0Rrxn3euT0owED0Xfq90IOg4gkoTv2TuPpoqlz21gqCme0vrEqDjMarhmfucv8KQ+5
gQNwR2wH84szzzq45TAqnZgcgKCPVOqW8348h0+HlSAoB3G2QBFbrQweRj/3L5MEWjtoEnmQjDlL
5uzcbeko5hZlwGhCBmdiOIuxQSpB+8Y+8cLrTgzjKA4iWCn3tg3H8kkoSP0fMB/quigFY4bZivrS
HehZuS1kV46xFkNNdRlxMuuJqB9/Os5LM097e1NDcabAOYJB1Fd063PurwnSB9s7tHhxv9fU0OKg
+Y2+kSE6ubSb5c2PDtsx83q4lG3AsiV91Bd6pPB6LCEKDpOYyizefh13VTGmZdwsxTASu700d64m
lGOXd2H5zsM+wt9VKDNgkxdFXdU42T+6tfd/x6tluQe92fKO1oQFnnXyXPJAw4DEuvTXJSGDitiM
hlK1q2DBc5CY4wJhWZOfQWV84LBehOA0SIJxAmaRjbktvc2Iw15i29/Ta46dkqqT4NMkJeTZLdX8
OC92F+4RKHGddE01N1GtdfBVLqPzWqpObbEYfCCctF/zD9OajRuoO5Th4ZxxYdvLQjZNuABkMSba
b5B3OUIDCd52bfTaPk4kD36rrKZYeamzr1au4mEiGur3abEhLMh5ST8mo7W/C2iMdzEv8mIsBuc5
Tb323bRxlR/tEiyEtwYJ0p5EflHuhrDVF6Y3GmuGxoUpOXLo8wySafFrnkveR0X0Qle8Q+SuVNel
GqlTMYi8T6hla7qIjRPmyFBNyFpulh5Y4ggKGrHjYk/IPAk+YVlFzxIblv3Bz2rUULZro7J2rfqO
WgZ7SZRtN3kCwZh/dCS1vNlBMT0rjpbHHD1Hk8h8gBBPg3X+iTCYj3qy5HiTNUrc8ekSqDZa06nJ
++FjKF1CTYR2ho+zGfWMvJXK4tGwF/SVyjAQV42++xNRwQQzTmRbH+W9DkeKiwqLTptuumRYhA3O
YY1NRA9Z6vMNZ364ryyXIELlz/NTYU4U5XrGaKdXrR5ypiK5LaBj5DUMMUcW3nVyoqb1Npi03Wx7
zbFQo2siq4psBvSTxV3rOvYB4q26HU2Pcka/Hle5x+E4fJgOQltgEOAP5vmyGvZbljXXxBA73tVI
tHp0hq4d8N7WKh8KGXaI5FYiOogtyI35ZMuN07Hpeirjy1WSAEp+YlfpnTO2i0wm1wH/g86qQPMt
77mx+g6GcyktTz6f7bZmgrQ/PxkFpOe1HHH1H3r8HvmB53+wXoluttbPldDDd1uSVLITNafbMXSc
7i4EvCQ8JUBDFneTQXN1hVbtlrqm7VyDuRjE/Cp4Y5wKQqLrJ17ndxBLwUrtSuSLqSLlngUFNdgO
HLt/Ltgdf2Rpmb6I2kvveNR5WVJhNd/KX/MbrtyC4AW9+NaVyBf3D1Pwf0akfwgP++z/PiNx/RFh
0BZ/GZPOf+XPOUn8ZtmYVRHgYrDEN8/E88ecZDMohbDAyLypxTBN+9/E3sL9zcdgDZX1K1WPv/sv
sbfwf8OtTl6ZRcSUSWCD+Dt8Ff78vwxKnFXmub3BPldz0IvDWPZXvsrOFlv0lM8hAsoOsu+fHG0s
gOgUBayHwSUjh1w9Juys5f6Yy/a2R7x0SaV59VYDrPzQ3JKf6LRBi2UoyoREdClOXV/cLjPxRitE
LSlVkxGrMn+ltz3pl+IDHx1J/6Vz0U4oWuw02JFkiZ/EfeJruYeuBRNah/2MwjahG/SSK/cNpPOO
sQAzRJCjytFC78TSPNlQabGtB+eFcCVKs03E4Uk2TQ11iQZqqwO08JQ/lY1IvygV1GNcOFPdPaIk
QTCQWx5OMqeqA6Iwatrn6w2RCGH9a9woU96wYzdkbAzTnUHZdRWxYjTiEKRqGSO9kNz+IkBG5ieL
Ztc6ZrRZi92kcmv5IiOIdDFjXABtzkmUaMuM0DAigrE4H6Mev8WYrJOyrjs6b68mD61bMtegta+z
A5C/8/BOHYqKxrSoRyhFr/SgRRFl/Zzd546rQEY4MiIv6Pxo6G2VJjQ2Bs3uXDH4BKBA1Yqt2/lw
hlKMuDOD7NrplH4R6RLuutBraA60Dnzt+9nttsjvztnYKxIiZRrjUQCsX/Ho7FSFsm3tqbA3uiE8
kRyV2sx36VEGHPKk47dlQdF8fiQC0WE/7qtESd+5ZLLa9Uwr0qQaZaiepC8zzrThEUij3xfLtt37
VgUBZxSvmxvm1yLPy8MAzmnEZYNwO5kQD/axXHOOUkokwuaZ0BSUdAj4cgRyfhZOa0IeFZqkPyTt
f+s0+/8WC8KZ8H+dU7849b/GeP76G3+y6g7OE5+gTJvCvoAkGE6JP44pwX8I+H8p7nFY97Bi/mub
YwkM3HOfUWhSyIIH4J+nlEO+iIknAE6XBA+Y+L91SPHy/+WQ8vGhCOGAxPH1LEJhg/9mSeHKJ3MR
cIuwZdTGhxUDRh1hvTDD04Z+NIB9ypCG6AUp3vU8+ROYx1QP4wm+DiH80Hutx4TukdAzk8SV9MxM
6hbtXs5C5KIA4r2apRlc9JNFJX3EOS5qEqJFZdoJfnXuZG57o9izY9B86a8OPUK9SfvwtdPCLbLl
UKhLMnuqPMo6cQfsUP2fo4YMq2uRx1igGSOjxXQ2xNjXjpsbP0jd9ADeZ1gW6AR/vXZGKLaqLOwy
thvBBE0tR28xIzvEflJ8AHZXBZnfHxmZ8oZTSzVbXFKQVJAoVYZDsnoa3xj9WmqKpiKX9t5ePKhE
zyz6Dklt5a1HSkvqt9CvxI2TO521mxjbb4dtCn/PCWU9B5oGX6jG8HeOqzujtR1Gzr11ni3vLRV8
ydeM6m3gMXLR6N5EE9xcYP0g3qclVclPZpep7OTgrOweEdN6U0LpFcGNlb+FqDyBlredueQpa4Y7
By8oeGzr0e3yebt2y2G+In8v0Hx6Rg3IXYzzdlFLemxuKf4xawqf54BIP0/QhufZekKso/RbS9rT
DCxHUTasnm7Tly4vF2evsAQ3xzHNcWgwYpc2+YOj/MC73FnRJgP/M/da/HamWJ0X1bjTu1lMhosr
qJoOJND1Ms5JJPsc067jelIF8DmolUtUo9V0TtQGbkM6ZJANl6XrGmSaezRQ7wcED7iInWKsI3P1
Fnop5wbYjJ2AI84dPb1Ax8/jceoM44ui1gIOVxXFpZWO+YMxFeO35TjPU5HhEcxHGhvjegrwYdZl
UDxScIKM1p4quSfYU9uxsQ2DEXksQ6+i0yAQlUOdauSTW/UwOyiEo6XE5AtdUm99tNReaDAYqhEl
tG70G6nWtolAc24/BSJKKtntyWqizXO3e1l7Lt8biwnuUdTZyBbbBV7WDs3hZy6a9DNVTXvrE0rz
UZjs6/uQtW4k9BY8BTcI7wzzuu8vh15b/m5tZVokZSmb19Rkv0RCHNpdNOt2+91hjL9dbHfGAIp8
YGPR6IIpocgEpjzIaTyCxi7K7kJMgw3xTdBUEWfuiLHETNXK7op6dHtDTp1+Nspy/EPfkEh16YIl
9Dy/TT8+tplAHOunIYFmyySqO+rAxEO69tWVhYIUlmCozC8pF7HtQVyJrB2XMngr3cy7n7wpfOt8
vwan7y2/OHW1PXWnXNXNrYQ7q6KmFqnDe+fjgyBKNfsJL4i32h1kYPIf1UbsvgxWaBT7zPilWtfP
iiqWkJMMMf9z2dXZ+1yeP6SwLjG8GAPCtaSat6VM5JC57z71FkBalkzfcjoGOKfI8rwOg7J5NgVf
EYt1uaLjVHZ+S1AYcjfLoxf7YWDPSxPbpIqB8uYtO5K/KOnqFagXd9lAHc2OzXxYQXlwPye2UTe8
WdIboMILpy4wtzd8qtXsE5NohDNCD0lkY5O03dRv+6LN8hklYHX+CUMMWCAq3QLHhVTvejSETXqp
5bH4YrHvUyJo7NTbr76xvBtYPd4bB2wpUgpkikw4kcEM6AItez0HcJH1nE06Ql/p3dZjqz7GYBou
ew2aFoHe0ANerXiUEmLh7Ic0XDdr52nhpGRs5p616zVgT7JUeTskPW8eklNsSCpOndlu49ULSrXz
fbrSb9OciOThlwlqo/6PbbFZKBlPt3mPl4zDWdKOGAVrjQ68IRetuU43r+0uiSrGqCBXiulphfCz
OSKFtiSHOG0mhri0aX8UgeTBmDEGktYvQ/9hJNydBMrey72knrjyeLR18V4UJmaVYWzNIGFaL54c
x5sIfYeyvEgbQQBklQXQxJnTow/gWDXREZkoLCJ2VzeIJmQTqFks7GT4ORi8CYoTzUsx5mmb+Ph9
gOf4nzU2tdm/iKJj1BpmylWjBYtgHtdt477nU06gU93xog4e9Us7afWIdy3fd750WJgS+MIq3wMX
3VN7ctToKvWSeo0phshjVPtSU9PezNuG9fFck3Nyx6pZDin+6e9Si/rG1Z77LIxie6c1fvjMUQsj
WukQwFvjDEhIsjXNPl0JT4CqtPt2MjcHo/K7SyIath+FJebrMMW9HeVpZwNuUtDbJXA7CCSA4qyH
FX761TsHF0aN31UhutzNfyM1FM07q9r2UEGsfFfGtFygGCwwSrMRkPBZbnOcL35464imgKQw2b6i
BUQlj0zUq2Qb5ot1cmefZ2ZWlccZyUsDTjWrxT5zhd4TTSeEDlRD6qOPS51J7p2SgZ1tZcDjteBB
vUZhmn+OmqjWSMvexkJawzreQ8+heRp/6Z/gptFCGVmgVgIK/9BKOeAu9u8oxyZAFJT2SHXQYDX6
btsaF32V8NQcXGXEd1dXXmYsJVeM3tL2CWU5Gi1FIxfPQOXr9DhXHCwqCrPGtE4rgKV5P6ySEAcs
XMRuky6GMqzy7P46gL2qL9spR6bn/xd3Z7bcOJIm3VfpF0AZgMB6MxcEF1GiJEqiUlLewLSksCMA
BPannwNmT3dmdi1W/9U/09ZWVlaVKlAglgj/3I/PqfEOw3YYPkDoRvUBlkGOzn12rI1n9xqojVAs
Pwk+gLpN8RahkQ9EOOCGgg9wrJBGpLObbh5bPdyrburiJ6qRNGuj6FVJT+3Ul5KhNLG2izAZiEqt
wJWblLWdHX/+2f0Xz6oPvzL3VmKjnx2C8rtdsP9uHpTfrYTN2VdYZzzGVpQsmPgNv5sPe8YWBKNs
r7C8g5+04fTZ+pgEbhQPiGbbisJrrpMsks01lmkMkLGfGbghCxYZeCPns1EyHqrOvYoyiO8BFTls
lszeyqM3Sc2dj7ll1PmaUrto2W6GfFAz7sLhAgu1JUaG/5GwPrqx7fLL6Gz2JNask9tnRa0RFFoM
oaifmEP1iWv3AnWzdrb12UXKZYqjVMwOoT+lz2aycG5ZDXMh2+Ojd1aLy+/ScYp/0QVtYRjPbPCR
mCHShp/6d+E5S52JpwQRmlVxFqfNs1DdnkVr7yxglzk6+p5zzjhh0ns28s5Z8E558FCvuOjgGitp
sBRo4y4wM3drnCVz7PXI58Kjp5mgX4KsPrsGEpe0ncheM/El9mktKnyFqV5sprM4Lx07wpvKL5Yj
owuDYNBZ0W8WcZ9nQtJt7V6h+YNmS6wAw35PatDtuM0NLxdyg3OdeUF3nh24oVl3G4dZ02ctdCD5
hp8waaDKrBYbpzNp4pZlnIVr+i3HnHVI3+Y7FgnMLurzHCNk/1qtqmW8YfkJkw5u1fqE2S/BoT+5
pA+b81ykgFDhbKplXIIlNP4szzOUvHeQtXlFTlctHh8K1lhb0wBWuvBD5Xkao2qH0ozmPKUh68op
bpbhjWZUbhV055lOK5q0CEioMOvp60yPj+I8A6K8hnlQP8IzubLOcyLQZcyM5vP8yD/PkjLqoKxV
f54xgWlm3iTPs6fMJ4XIyVtmUkTReqKk0hg0LCh8CxjGnMzeWHL24gA3F/MtjCFxGLQW2LhVWk1l
x5xkmYeh5jAb05U/vDM8YWKGBVh+iyrQxFT60KTwVuWVNTVrjDvsMqAFVPN6dgxFfWtN0xT4dor2
MNKjjLfdCDvXdiuj37L/8EmkuHZk2mgLIwjXzYQIbQbFIrA+OrxEw22WiUS/j5sptO9sQtJ5G1R9
xSkN6OUR6lGOQypYIDSA6Ob/B3Hg/ybRwsIw/8dKZxC/fvyoci5/+rt6gLueQTC+e1iDFOCaC63u
u3oATdRiyotYiYRgYsX7l3jAz1ig4Pgxi3/rkND4l3jg/mZZhk5b8kIhZe8BAPRvlIDwoz+LB3QJ
2baF9d8yUCoMAAI/K5xydkA6G85lp2U1sjrAaDiZXP9+tQe2YgQ8ZgpNXyETFtlJ+DK+S8IldUPa
L151IeoSuarZP/kGZiHIjapytrSLTdnV3BFluUKtrO9Nd56HwIlA7GxTq+bazWdavblFsiKptqop
zeYxNjq/DSKNNcy4Io6WYKWsIhsrZ5s7UzYFTpfIK7bBg1J7e8j0IkjF3JBXcfQegS0KLbaCuEAL
nkyg1mNPlsc4qQiXEoXFAoupXiVCxDugEiW5QOjHnVVOaycDU8OWVY9uxkYr9RtYIwaiAp9KP5SO
lj3zNPaLiyxv2eZ7kMRfI1b2azo1+pnVT2keHZMYtz81vmxQW+x53eThYwcuBxpdgcSobFDMtqE9
sXtk0+Jqk7gfumJubuqskNpz0zhkGZi4RvdpUSq0ET5oNWaL66/OD7p0CzumM64QtyWDovhe16aO
cGsaGmX1MSZ2+q0m6onu4vWZNa6ZZ1nRA7un1r63tcYqiW42ctpOc0zwSpBEMnTPEPM6a+RbXLu8
5EkjYxfLO4CBG8y+zq01wUlVIW1sSDRhgYVR2d01Zsk5vWVeCuFAU6Z5W6sk1C6ItsIIT6PSmB49
qQ/fUtPIqrs8ZNWLvWqJlG/MKKpOdeKHl43GQxJlyrnQrT65o98XCh2jp5XdkvdmhqtGEmRmLB4m
bCxYxVhfFwClk7OQlVND4DPjLprCv/br2AfqVTI7JGRGt4giWBvnY9HyhIspmb9iGTwwP3TQmWUA
FA3G4sqDsM6Gyp8rf+m31ERLBaVbhhXnl+zvUq5k5e5mBB7kXbURmvVasDaZ9hEzBLVhUu9oV13i
FPluBBJ5ZDDtdJfzmKbxJRUJQEXrEPDHWhG2xqrnuV1+4VJ5Xe6VHOwvDlVNi4EJBDYO813foiGu
irpy+41eOdVhKor4RisKzLjofmgAflPc0L06lcueS7sOYw0HYJ+L6WFqprTZSHtqLlBQ+rsorqZb
JBZ7bWaUKt54qu7uEEUMFBZllgRUkbS+GJpWXpgx41vA/twSGwXMe2f1XUWnTNjkD6YkcQECLq73
VW1ad6PpVq80bzovIZcWMgiBWZI6+VARMNDnGaRZuZCq5lyKak8BRJGtMYFBIxDCLyO0KsyWh7TL
2icntOMT/lHrxsuWepmeJl3ISpMZAxV9bDusZOMHW740nJnRtRauMo3SG427aSCnONRt/85TwRLd
BlJ37fosJUUsFIU3xdhxfbLtO3ta/e8OV3Joi98VshrmV9M4O2FjZektiZPFKNt+d80S1V48tOHY
zDhqM18Rs/msmkH0KWZyykXjdA06IRkOtGKmFSivSno9Lt7Sbwc8vVgaoWdcsQyucf16Tj2yshm+
W4OJJNTsPcVgbSlNKv08WMyHwMAWi3EY6Rhxr8X3zWIREmcSgeU1rkGSu4pzfZeU6ATATyorqgNG
MswYlFv28aMk0y3BcrG/iV8tbJDlF7/tSueFUITMTp6JUX3bGR2LdT9rk+baCdWcYAhjK4p7eejK
7tjEeH1WKfx1ZgcomOuyMQaXWYTtvHa1XSxp6tq9KPzE2rUiYmmIDZzOBnawQDw09o+pWJOTrS5F
n2sPHr5vkjJ5weakSLMtDafxejJtsF4m/6FrBrTNpZc53n1cUu079YRFm0Q09E94Xqft/I7OH3BA
6kWIgXVNg9i60sTcrXvEpG3S9b7HyqrEuVz4+Zd4soE0tFOJ0IXgvTGl0pH/ME9AerH2JUnp286p
hoBIUXaBicHZTVVEKLgCRYQwMdpf+4nqjpbW6XVB++2aHhwQPXEvDz6Pc4196DydsgZfc+DnKEJF
SrAg7JGsVqbJtsEsldussK74W4sl6Q4HkvGIF/h+1gmIy6joLqtO/3QszTi5mAwF3kkL93PTiL2P
gPoln6hnuJo419iv3bfWyOrmaxzxJL7s0r6vP8JcKHldwbI3Nlnq8oUzrlBfRspF0wADipheEuxM
EiNNKVGbyB9b4fVIoCP6wPySvtpwdLVnZ+yy6NCUGa0SVE9r4ZobhFjMwCWzUpEJYc+PkoHNR6LK
u9Gdql2y0G9XkkoqKrRmIjLo40a9InpY0kZphWDXiCd719DcFHGVjGcpfLp2lyLuBXXTUiMW+akW
1H4xHVt7tuYN80Ddp2lm2To6dc5IbzNPHkWoBfRgjUbgYPb7epeLyvtqd7O+rgfMSJD3tfSuoKOW
jqTMuW8bABSByvyoWQmapt5y/OMHUunV6zCScA469vXbUKM1EEvAlD2MIMKcoAvj9rV3dL57ikp4
zaxSlJj5XcUk1W/CLBrc7QSo0kORSaYrkTvmoagYP4CUxWqLKheT4LOiaafmknocHpCYY4/nhePf
mq/931xCL4TZP1lCS0W73n3y/vrjQnr5me8Lac0zf2NdYbIe5iULB26BW31fSWserXk+guxSpcdI
jWHf/5gqjd/4AWZkBhqcTzL63ytp+zcIcxg0Gej5/BHI3H9jIf1rU6UNmw7HEVBq1u3IhPYvQzit
mMFWTH62HaTDg9vT+3YzYAu/1FoC6gE3ADJcnJs3DRGwjaY5ULKlxeuxSOVb1qjq5Ydz9zt4M4OT
8SMOlyUqoV4gYBYMdzYX5/a/H+i+c4QzNesxJ9AsZZzwi4t94yjUF6MajmXXY/t0Ev8gTYge8IbD
p9J09bsyaebTn38Sx+Ar++mjLLFjRqECewJgBTY7P+8xHDQnFdct/WS+3bF14H1uj73cl1NkXJmG
/0Hx3xiMTTNGgeeAfcH/ra485MZNh7ftMNulcaTZCE16FuLZDDV7xxSk2M6JwfCizLddTLSHyD8L
wtaNxq1ymHk0s35f2+17aKpoI/O+O1iwyq8J5sY3kunDpW+7mOOxjVHv3CSQOrpRu+fFXN6YhWvj
DofOEhpL6ir3HfOTkhFnhyUvvKI/tmRM6eBO6vIrObRqN4AfZklXdDsSN+/ASHI6BrOvfBBxAU51
+gAXXrIEw0tZKYulPio6iaar0Y+sL3lL31giivE1o8dhO8Y3ORuuoNbFO0m1FyfVb0g+PA59627R
IkVglsk15ej5s5dWxAgrI76j3oU285ET7CvDPjR6RF+DUaMxqUZdzzWbEmwQ45bmW/VYDmBHPL9U
e0VSh+GrwctoojYrQZVBrjWZrdGWfYtcYr17bZ9s7Gp04GGm70W9JFYnT6PprNOGu8GgQ3slRRjP
vOGnbyUuMwpxdNwX0A9ok0tshfUTldR6pe07yS+5dA886ZPwoiFVS470QDHQBa4ueP/9l8rWn5kQ
6qsqYoZTxAoPm1O8aVNzSdLvk7EMWPu43WQAH1YkSPSLiLgpYyfJnFFXzsXUeSV7wvzd98KUUQFr
XF8Oe3oYEc16u73GFMEA08a01zOqZro8EKP040dQWcjTFgSEdM5bcjZGEEvxlvohfmhD38cm7ZOM
QFnWCTM/oY6D0IjrQ0y11BJX/0iLCLVr6C0GllqzMzVm34hL3wxy3nICdaNmvPspacEKZRCARtpe
hJn9QIN8t7LymsSUzqLQJaxERPVWzJLUJGWH9Z4sGu10Y3UPVA9+CmTKgGYj/QjmmqKdzgv9LdtZ
6xhBp70AlOI/LiBMrLaad5grZvP0/ITJZQjm9VY62XhMcC4WBBrc6go90jmWjC4P4Pqb5UpuBgvR
LoNT3JmVlq+xKjHWpG4nvpI8TdaJ6Q2sNSq69Mxuek10PbtDg92RLOcanDOq4q5VJIWxGdzMCa8c
v2eGJAFVpwErFQ3hmo47GowYTfrjsjEX9NhW9Wjc6dKGvtbIZpJb1x75ONZQ5bCLvex2CLejHWXP
5Sz3DJFOzO1tPKaUZrdhF7K1o/AomwcVzPas80djlqTWYN9PKdWR0SzLLcomAyqtbqqAnd1rjj/j
lQdedmR5R8VSWLj6vtddIrxIv/ZXllHaNz12uzu63/STBpbvmp0wy6UwdOsPTS6qrcmoWRP+wiOc
GCvoVXzdGvQa1uNIbIf2xU3q6XIPlZHhat7OO8E6djHLx7A9SJs9TQU31gD143FKHH/n+T1hUjVg
Mkrczwyv1rjWDdbDEtflQ0zMiZlMXzhXQ1MlKYMuY7jx0z7e9dhNCH9ZVb8Gjos3Uqf9bKxFv+D7
2ovGbIh5e86Y3ZdcYTzTuFyPxWi3XwB7azl4gDiBMUBH/Z50Qph9mX1QAKdUGIUHk89rWM5CRGyq
b7NX04kIo84Ib4iOplvgkgxj0jZ1NrhVwOXRVGpfV3RKBgWF384XV+rGKXTLgzmF1m2WhOUR6nVD
+2OUeng1rMXcPW+YUFlDAEGhe8d+1QV4y8WeUrEBRRUfiGW0xFwqvxK8sdIBvqo9bNJOoVIheu+B
Qia7rITLw9U+SiwP4XiJIYta1EEuVX1EpNmY92pCunAj2NCky8djZEdfBcnuEjKwN/OcKMNDnbn5
o+fRp8hKsjNFUNIS+z659kPS+CRn58Eb8d4245FLZjy6bewfSrmMAusy1pqNUpVxQhM0TngGxqPv
5fZ+CBXc9J4Hhh6lgLhQtR9wwQwXtu4XD9FUsOt2tCP3+7CPOf/XndWx4Z9JD15HNniIRGnGJuKZ
i1swzy8SAIJ8iWX0Sv472Y1NzwXez8W94/Q9TGbWxauUOOvBT8W+GsTiJcz66tSg8r9MpiG6oCCU
0D4kGqjZ1piiLbyaNFt1dQs7OpZ0X6wEHuFrF1b0EyCNmlFzJ9NroBIFE7g8QndxbXWikTbqz8Or
e/6u3g1NXAB8zfwDant2JzA4rtwSXnvgD41zV8L/JoPeaiSZxrr0NlFdzRTx1SSSe+zMhqOJnGS2
yO+1kkprr8oebRhn0YU9YXQe+rE9gb040PkltlyEdNEknuTW74uNnxsh9wtwtD7QCJGAM0izY5Q2
8x1YWYHiI/Rd4eTzAb+y9kVVBUkIpl8a80ju4NCGOTQPtPNl9UuOCWY9MUZ9gQaCq6VL/Qs4JJQ1
MjE/KaY9L1GtO9dxoVfHycv7m5Tx1taJrG7HY9nnnHLfRSDutxOvDbKEriBJb/HZIQ1111QKC55a
SfrcMP+/78iYrZHOmg0d9+HVnHntg06SIEX41AGZ0R8u9nCCxLTp0o5iFQjzC+7eql58NXoHlJGT
jjLxmliYR+oRYYSbwXtliMWrDo94fOwzFqnr0FL1dqQn8WLCYfHoGLhW+KOmcycw3gxoOFPxlM5k
dCFvFfalHWvaug9FCMNo2X1OTus1a0fN3E1eH5OwV0mJp0wJ9dGOUbTOWmdTI3dt4bCHx2bGKD7g
L8DCTzGor+fVNTUR5gfYNXjj53vQnHMulrgkbaQW5OTUxjMwhES/SkOgwl406RdmDgWAiBIxthj2
y8jcicI4HhBRknQHpOUQ2WPw8Az44U1l1IVgBadzp4VZmezBjxAp5MoCPsOE3yHMTUjhksReZ13r
MjdPTUvWVPWJeco7RQp2xZkFPOsv7PAHGBrtR9L3PAocZ+AxgyX/OI+dSh4R3Ch181P0hotec7jX
6LlGTPAaLvixDccdZQSs6pzSHI/n13JtKnole1X7n2Uc+QdfeuqjVLqPSi1A3p6yVOfcGoPU0Sib
xpBr4Rp9SJikDctgpqRw3BageI+Nar115RnDs4/HAbZrFB7jwin8Vbcs7m3RVi9E1dV1yOy7DbBp
jMfzP2SlwQWJlMFfESzBcWnDUL3Evt30a9nZ2Fc17D/AbQlQHl3oM/TbjZXzHttF9umIzNqPOcph
YDmFtfeKaIw2w2iMR2w01YuH7eSZdj6uT99NZ2NttA7/ChjvyzT3+rFn5Y/picZpAsFeHSByk45S
QPu1h6IvhqtG9rPakFRnlDl1/FPP6qKjnzZMWZfTH/m9fwtE6/tW5W9tvemu5/+/Vt39VIr3h7vz
5UDvspoWy3L7/0l9PeOmP95z33+rurc8ef+H/PxHG3/7B3UVkfxx+23x4/90wVJabwnH0PkffxXL
TvqfcyzjNxxjroE5VpisdJa+kn9uv8VvQKPAR1EkZxkmZGq2hv+sxdPs33QLdwKbcgEiG1j139l/
05H00ybTowbNd8kjQ7eiPYzJ2C9oKVOjSydtqi2d3TgkIzlF1745CXFAwKvLQ99gPll5MxmxzQDY
b7wcwSE+xws0GmTsAionGQO0HIPYlAIYXWDm0Yz/gyiwdOS6S6fJBzkki4epYNQH3jKFZJWpKSFU
0gFKBw8CNF3Cby/WYmGpgw0Cq86j3jqRPcSJTratuyYeFDKO1sUsLrozj921Fja7NbYu+Td3xuPF
rnD8UieuX+y7XhnTk+c29XRpTLw0AcrIyFnXiWGxUMQWB8txdBIAKRpJYZN3x1cG8XO1HuKO0Fla
FbB/57mR+C1pAe1Xo11gkI1LO7n2NYCPRNA6ED6zseBeySVkbwWgoq/cribWR2FPlMJjvvgyJ2ny
XNOnMW3herc3mVdWvAF45X7Ktg3ZirsN70nfks5+GAfcVjKR+TGWBrW1AoCEF4gqMpPNbGlyIphj
tDqMniQk94737ZSkSAD8Sljl145g67Ky2mx+wPsJ1KIs7RCSkC3lZmj4ZdYGTi6Wm2SqvZ1edQ0q
uWi/qqTn0eo7pXtkotbclJ1jJutazaz7x67BqgDtCDsB5nnEl4Q8+2vDE/ZeOhGuJpW0joSEM/TT
2p1dcSBXNnc7fSYZGXQGXo01xuVuDASgG2Pb6C4cB7N20ERrz0nTexZhrXM/F+CkLpJe79V+6jS3
wsxDqjsoLDOLWcHNPsgSY2LyD7mBiLxZ9aURqEplNIc2mt0A0jDHamc7iTVt7KidNfZWxMUOGVai
9pBg1aHu23HAHBr4EL01NZYlSb0MmbfOXS19wxxo0u7B56jZvvkwtJDJagO/GhU8F1Eq6nRdjFBe
g7Jmn7nJW6YWQSGE3h1gJMHyYFTK/hsiKhJqXZHKpcJuYIQI6QEXbU9QBYba3OJgOEnGYfY2Mkg0
AKLWVHrZZIP2lBQMXrZx4trWCrdclBySShjufdIB0X20cxN4N7T2aXgp4ARSLAclKznlWjyk11kZ
qstxcPviKoGx099EuKiG2wZG0LCviXp622ouwf32XSbC59b0M+uTz63Jnc9q0FgrLiB7S7ktDayu
NGV1Zw89FayRznJoG6P8w2uYBjhYVUwVzN5IvapYNYvVel04U40Vrylc7zYv4S9ys4yauBRYmfy1
Fto60RB/sj8pQWiHtZWx1t1Ak2TjgyUKPxN8ipz9R89Cd4MhuogvRtHq6c4XeSwDD8gSS3rQG2WQ
Y/QtbswRMwbAGKM1P2Raoq8UOIDbo28kNlr2CB5ta5MViSBcToT6aj0H6BurHGSK1OiH2LDX4t/i
Qs6SC/op6uKa2Y9KL9jMK3ljGjx5lvlgHu+BS+Tw8dsysUG1g8W+ZNjRe7tyrgYjSJXNO9ftqK5e
UxZYgIUWMdNPqZZy7VzmifVA2IBa3CqxRnutxsn7YvkZH4dvnx8qXeVdhuOSEGQAn74smYBPGHP2
5wT1pVqXapJPGNM4eoG5HbxL3FPzMuoQwLjFCgKJnhVihK3RKqp1T9Zl4hpqM74Jq17sMx41Lxaz
91vTbhkZM8N1gYvACKssW9YA8TK6AIYwjZuVHNzkm2HW7k02cV4J5nbyKabt6rPVZz28UJbVfDIl
tT8ZV5eslwkr26uSsnJuVhSBJ89QsPFtqeRHeG7wze2Km7QsdcbfXViBLRKzDa2+mie8ZFRXrGLp
wOzm/l2KwkcQL+zGZ5Kruug8b292+mCtgDQ1yZ5EPPHsuQzHL4NusS80iiQ7Va2Ms91gkzPd902C
dswLQ6NkJ7TEM0TFTGgXkUlRDcGmxNBINjOoPHRTBty0pYyKcqKUiy2I9aInlOmJb8lg0SHgwBm9
79kykEweKTIOohBNI45te++Epl2z+dNC/8IyVHjdm5b4aDp46mxUHPTPxmghdoNXpfYAdzC8Komt
6ECdMbxgw5+KcovCLG+6oTMNFLVJnJhN0pJMfq710RMtvBlWWTSMU8KEiiNRTHeNCTlh1yZ+B9O0
DqHYk4gm04ttX5RXdQiXmfCzbp5qDp8xTizteDt3k3kVRiNg/tLxFfvzKMODDQ9pPlVGou68fHSe
Uo0xHHpB4l2xse+xoRqV/tVlhMXDDJn5q8mznO+bIRkd7kNN9zdr3JliApIxp1lv8InqtZdutSZt
XlpBPGzAKlhuRR5mN/VUl09VWwxPZa6ZUF9H+MK4T4pj59QqAovukxEgNBC6YBOivt6YSVM8Gi0h
i5VAV+Ud4xU0PGahhq06TWXN8H1iSW4FRBJQOky3xpTWV+YUbaCe2wbG0dR0gtoU7ge98BJ9a3D6
u94t1alK7RLjH/51KpLiCvkj9QbvlkVA21zoKmbPGZU1r7fKg21Ey71BKBCjsHvTjZJRZDEmzX1r
hswhcD8SaHZGPPkYUDD3MIujOYywABF6KMvjuCJBbjxZQ9m8g8bkq7QaKzk6FjaZXdRKyME9/rt7
V1j6Gzjp5DFPMF+uSy+pcZ6MSdVvPJ80xo7klLwhJsCZVTVpv8rMaBQNa7v56iW6/zbD5zyZ1MNc
QW4WX0DhdxlW4Vx+gFEslsxAgje7kqNgIMl/uN46fs68Nqeu+AmaflpDqo+WL9kxjAvEUnJ+nWcq
gt3LiyNIjV69JwxS48AcpZ8EelkhRpIiAfIC0wPlvHUsVEFXb8cHjTz8QqcuAOBrVtofaxyt1sZg
QfPNJpYxXeZTH78AwUaU0Yh/gdZmJcVCcJq8ZG23VFWtOt3D3dwXcgkOadaR2jSdSx9WMIZjAkjZ
dhajB02+t9I20KNcpRvMVTOsT15Gl7LCtYG0XM3e2tBltjHqKrQuwtxPj7JqzWHLDpmgpb68Tld6
iWRPvVo5vCR27lx1qUkapIFNPwbNPKW0rg01hV2aK9lN4kJH0hMhdtmt3QAwWAu7on4hKmW2NYhG
3lt+6eabKctC4GvwhzY+Sr9FI7yjalYhCUo671oYyFokPhs9HjFL6ykpEVNL+ThjpBWPLPyG25Jl
QY/43U7XPlspQiGToBIEVwMhtYlcVoFKNjPUUVWCywKUWqSBGxjK1yTv6mJPOGGo10ur30Co1nO/
VlA6vqQy7bQ13HKC/ClntFsvHGdASaXMF88LlFHVKrwDjTFO31JsJjdF2iEb504y3Us7V+8i90lM
THLsn12peH1YPkkzyiyo/1sWzaxTE8fEjTlWXSoXsFzBBlxL3j2LaACQrhFNnzWDtc54wLLOjvS0
2ozYXdSKy98yr8iINndRUYCaHooa21LHWNoKclE7d5GK3RdybSAGEJXiDz3GtremNHB+NPRYPs4q
Gqw1tgz8WHqsGBToYVMx4MdbtGERxUvIZ+KEjyKPPEwGU0dfMxON6SsMZnI5gK8tybstcaAk2mVx
H3W81gg268wr2J5kN6MvaJ6A54ann7EFTE3yOCzoQ0Cu79WIyriKbNk/tzXEAkZBRvU+tHBuVwPZ
uWjVtKacNw0vOPyuWkfKjkAPVlkATEUZhM3EE82zde0Jn3Do3OMnj99w+PZfp3mIjjQIZfOd7aiC
rNw8kBQkwMA3ilugY7lut+Xd5Lch/vekrBjM6A1tfaTpwkOTyJLQbefol8rG/rYLgSlonNq56dYM
hKM7AMc2hTKUksFkGob0nZikTkJronOAvkBqkPM5Gg+t1vFcURmk8hX1b8N1SxI73yJ2qAf84Mk7
HVZsSqaQyjinaronKG31m9mPBJdT3s5fJMMZXOldmz0oAgBz4MPXqKk/6jP0tJINkZZy6QQdC9U7
Cw79zURy9KXIHILXYmmR35mt17+42CcJljE2jdazFsE56WsWLjVAhoyQoIjffMmeYaUlHX11NDLZ
KfEJq30tVJK8aTSrvCnlt8/RQuGn3cNgrtW5dnow4MBHK/5xeV9QLfCV7U1OkNIbulu7sdSzn6a5
qa9Ln1vjmRFx1PIaYPu2CkHaY8OxiuwxG33nUacw+E33e1FBwkjs59n0Io0NsMllz4RoTreRFXf3
wNYwYpYsd64x8hWf8zCOTyPNV2/uqPJww45efetiux62XFjFpVuWpBZrgqw4qACHkblWlpsGg9L7
5xxCxVcdqpEbuKz8wJQacedtPaPombsQFGHVPPK63czUDj+2pmiWwYgLTCStct+77Aqyg0tthf05
aGMcbShAMz7Yh1WgH5Dd0ruYfiw3MGVvLw+wot/GeB3tVUES9bMpKU1j62nmxg3p+AnImt/KJ8vu
WK1XRujTOaqL6F1lvdHsLJDPtyyKTfOmYxTcB2GXQLgNs1bOD9bAboqESYuemTttwxViTgpGGI9t
hhBUBbCKdKoQ3rt0ibLwUnU2YY3tfJV00gWaUrNQ3BTmLMNrf6Y6ZYXr1fLusfeq5Q/RjvoyQsBh
LaWRGqLmgRFpPgdD48lwI6jVMp/IQyTHqPKwZnHyMM1+b87+W1LaH+pkP8pk//W/LUvuYO34Y0Vt
E01V+6OCtvzx7wqacH7zfAqXdY87WZCp+ZcTnNbDpdeQV4PwYVPzNPq3grbUHhq2zcuKoPjievmX
gmYaOMstg0i64X63vvwdBe1XJhhWdNw1rLgx0Ahuol8MLJ6GHtFYThQMHm91UEGFzC8rXgVpXTGc
Vts6+a628uVG3+TvWFTQ/n6whbjm+YhU1BkcFXa7szhYfnCoVAVGZnxcUZC5dMfpEjBMEvxw7n/n
EMZiLfl3KfT/HMOxbezMYPF/LVR3zLkFHOlFQbVO90TYcnPtfIaXqDOr23H1jd8Upfy9WV2SSt3/
xbF/ViTPx/Zcfkmfb8/CE8Q39+PvN+VGlTclZSUhQT51C010ua2vKqeilklbW/pNYcqgmD7/7nEh
unGV2brDwfE1/WK3SbpuiikoiTCPEzgL5Y5B2w2sxitHbIAQgQuj0Cm3d57zt+qw+YXh0y3eLGHh
uMLl9MuBWw9hcppMemctSS8M5tiVcOlH7/uTxM25xlVv/8UX/B9XLYdkjmpyik3DM5cMxY/nOOkJ
qkUdh1TV9KbGsb+kqwLobqcdGeQ/NrQ/3it8qKs/P8e/c1gGKvbia7It0DC/HFYf+9qVSRpDYI7o
ORkM8y0LO4V7ONuDnFoL/9IaXO39z4/6HzeMRwITR5ew7KVt59cvtjY8NglTlELXs9SilrT505R7
OOP//Djo9T/fNBzH42Fjgl7AxHSm4vxwYzpR7jSqplE0JKNPaHQL6mEl9fJqmKK/OJGLKv/T/cmK
j84JR8ea5/BM/OWScaKevAEMsaB0WWvMFCzxsJn/4iD/ed6Wg1A5wYCCOI3/y6OtmvNc4njHfNIk
26R1w0ANY7/585P2u78JwCFTYHdb2GM/X4nAdAE09NApmliGW61nWTDO1augg2r9949kWRBFmLrY
lmf8ciRSNIQLO/rD85iCaBoXaT4OuPn+4hf6vbNm2VgZhcXgBmvjz78Q20LPMitJotqMT5QYPdR5
9ReH+MUZuDwxWKJzF5FK5Kuh8vbnY2iD0VX6yDfDkKMJCMiaxzys5UXfyIeZyveoHPxszQQFQ4Pm
ZxjGpgZzSaffm01vmIxXcWSPxPv+4oP9zpdpOhYXjMl0iu3BL/d3oRkiUpGXYiVibI+lejHIWCyB
//yb/M/Xk4eLVaAoLDQYQl2/HKfVK4Q1xE0YTQObIXfcRm160v+buTPZklPZsu2v5Mg+b1AXjew4
eO1R1+owQiEFNRgY9de/SdzbULiUinfydbJzT+NqBA4YVuy91lwIzQM1g8asq9VPgMH2Czp8rBqV
nYCPrDt5oC6cneqoTnYmKpj9cpDvnM54bzuD8xjSOJy4nfrj7z93eRtnHysNPnp1DHLV43P9/LZs
JzJzb9mPz9NdPv5wwkuUPjeT8fD3y3wsjL9dx7TwPGuOa/M9fb6O5kHBy0ZjiV/DmCb6YTMQP37J
5hUtObprrL+NRO+7mnSqYCv4Vti29W7dKFG0nZQMqAts/i8mxd+nfPZsCMKW3ZiLPOHsVUHIQN0I
n8Yn89B3AUxfE4X1mkGytPaUApVdWWvKF6vbH4Yh9pilQ4qdnsd+9iBspaBRnmpkG5jOmrwQcjyS
8hBW7eHvT/wPnzprCrMJtDKdlOyzz5CqHCh2lXJfNpcOIP8iHDZF5Ya3/+wyHLNZo5kiWTnJJjrf
EKUayL+uYPwISjpXXmyEQTfo8oubOV+9zq+y3Owvq9ecVaFRYF/GGlHrJMVGDsCG2T7qvVGv86Lp
vhgY5y/p/HrL///L9WLVS6K+566s5sLUjnP9qH314P54CXpvnkPqhGOb5+OgUjs6X1zCy092Oa8K
N1lVZvHVbLQM4V+/O+7ENFWbzw7fqcX68vlOCCTqiOSE0WBZ0XCShmJv81CML70T95cqnaRXKaW6
SWClw8a5lhqT41x1JK38fZyczzMfvwOhgbN8bshWz26XlqOGB3LKfGpi2x6ZHSENHdMfaR+trvbE
uVVfjJmPEf7brbMRYTImBU49/wIQIxqEVfSZbzrduDVFEd4UkHeIDMUpPSd9ehdKzwoAJxNgC2zU
NhR9M2bkImmR8NX0ci4hozo3Gl3W+7YO/0WQ/G+PSn8YAOBMXJYJjmfYiM/GGM4ZzkZArnxgV/IN
YEO2qTzkhDqZ5fYXT//8+3EMw3XB62oMOM5m57MvAkdQmiHLMaJ9mgGyVp9GiEh+meVVEFapsv/7
2/7q3pbf88v3U7skbOgps/1EixzE3g978jZjUn3xCJdB89sb/uURns1xql0MMZQhMgSIXDhFpTgg
QwV+al5R4L3FfUj7rOpekTDkwd9v8Hx2/RjOHyd19oacFc6ujMOoJY6z4bOylW4FbiA70vr6ag4/
M3w47Fc0zreQL21nuU3n7Dmy5qttlOhsowp8WHghSN6kcm5V1EkxZTdp9ABZaeeF5aHv4i01/C8m
wt+85BwVAIIuznSsNo7rns28VPihqri4QxEB/nBa8zI38jtseXQ+ivhKa9p7tdMDhAUrvQn/6Sg6
u/bZF9JWPXlssm/8xngboELC0FkchV98G2c2Hx7y2WXOHjLemaoeKFv49TCtHafbOUry2lLSQUQj
DmRDrSGW7Als3RuOAmKiLGMQef327yPqtwly+RWOCxaDHTTBoWcjKnNqSXwVr5oA9Os67g+JoqwV
Lb2jPblG5fyPJ2Sut8w7aKwYzLZ59nBdJ5wyY0SXAgFjxRSFQYd8M8YUsg+MPP+Th+xggyJxmloZ
B7fPM0Ks9L2UEe+yHrxdLJJDbPU3sLMOKAButNS7ILUW6BLZGHSI9JWYXJ3Q+q/WhPMN3/KqHRP2
rO5gL0dW9vlX0FgZaGJotT/Hpdndt1JnjpoV6VyBSjCbx9LoBnGXE2mBmjbvhXX795d8Pm0s8zBu
KR0KrUlhw1h+3y/zYoz9tcHe0fhehtDanVUUB6a2/p9cxCZ2gO22jtL880UslTY05L7Gd0jXW7V1
ZhFYQjD2P7vKUkNwKVNS96S0YDpnB4cSotPctmzbsWecGDDRCmnMPyw+fVyDldFyqAVRST17XVWa
QLQbVcLFxvyFlizpUDFdJe/WVqtnZDNfbM3P38755fTPD27IYoPQZzLckBrgacvqw9h3d39/bMtk
8mnJWh7bL7d09thGfMLUaeZm2ZRYK3tA1lIuigImFqa3L27ofE5huFGHoUrKwcnif84+uqgFmxnn
jATE/ujbND8q9HqDGWlTFna/b1ErfTEqzhf+jysu0wqfl8fx4+yNAQybYP3xmZfFlTIdPWLa7Nj6
4iLnz3C5CHMWVj6WxKVG+Pk99Sa8CitZqgbJnoivwFLXtK0wyqVfPL8/XchjxmLKItr0t0wNgo7M
gixJXtZYryMl3BKE3lxmXVnfJmH6xWr3h4tZ7CWYnjQE/rQFPt9VOiqmToANF+tVhIDCd4yNrJpF
wPfF8/ttW8EDtJjyTWYHitmcRT9fSgWaGFFtRpP47F1BF7KbB/JtBEzDsjnmI6GACIi06ounqenq
efncpsKFypiNzCIWISzl84VDS3HBCMQKvegaHarEshJYnaY0791sk5qB/tNVQBvCZlgvneE74kcb
qP42TVH0WKGYwJlI8gl9dFbiCgY/PLUYRmB+maRa6RxgiCG9QX5gzXf67IyX+aApz1OpOkdjBif2
TUqyngO7NauroaL6sEpESHr3lNImXdFq63YZAYPXrjMV4icKF/0qVPsme/C0OSLeW+vm0zB6t06a
umvpKM6D46rFzUAUqXtK4FC4O5w6eOjjInfinRxkddOo8Ms0TdohzNJ+fFQHvedwMbvTFdzSYj8i
fF6rtR6+J2xZn2nnigu90pzL1LEWTEUL/zbL3i1LzibeztEbVqLXoBpG8RzVwVjZsd82pkpKdh5F
wBCQcCU+fW29pm+OpmxqvOw1z9xmk3iafkC55QzrnkB42hhIiZ5V4ZHQKMPyFOp25K4sV8zNAeGm
cZ216SbX2/g4WGF4WJSmmzwzJQWrxn5SlWxuMPBo6knViA30RkK0cebd2VnVXtYYSPZAKemCZo27
kSR9h3VahntNeo4f6lW8JtU+bnd47iowl+SIFLgGqmHTd2YbFEbiXCG91a/bMBMkaVuFsel4pYE2
KXN3F4Wl/mC1o4QUPC+uwdG1kFb3bjkfwdSoCP/0ggdXrIHOdglsUaxOhoQpNhTEZi5qHDRDaHzV
eluIzHm2q1zSIyZ5d+qbCw16An35OYjVqcZSh5CUobkoMcZ31y44q5NmRppWTPgqgIStsKaDTp4N
ThvT/iGKCY6DDSQlw3cawLu114iPhfR1MzIu62JBseLXuOF9tVdjgi4S6s383QK7ggakNKCrRDnP
2SxBxSBQP0BceTcgoHEuda+rpUKMSNSPUlTf+Hl1JL+q+YQZ9TtRKfZLmhvlCcOhWIfl8gOTTOxR
vIt9UjlYYOEl7nWhv4N4ayzcujHo0ixZi2hcQTxdKXn2gMwR1Lqo9m4PAibuzNsw/ulNEiIuOSDK
M9KRq6niHbNOQtlEHDgbDdFr8yQOjihoT0+KsiucaTg0y1ZamUP3KPinVig6/SrBXUidoSK1sour
NVQpbYN66wpLPjJl/OK7oaAYmA9MR/Ua5PU9ghoQ9Hx25JFESwEbhUCNVPwbIBW8pxb+yzGs3wy1
SYEe40cCKDofOJSgMuUL+zGMHcBBw47NQ9h8I8rrSIldQ9relpH3TJQq0TrFFWbOh8J6FuF66LTh
ARykWt7objxWaxQV5QbdQ7eLpQdsSsnK7G5QaL2u8GTrdwBBzFkHIOd2gR17hJHFL7Ouv0YKwwyv
MURJBZAJr769z6jaHWFV5A8yNElBrnFZ0u2Ks0PL3Fb3gCk6pd5g0tXfZKKA36qltydfGKZwhP5K
zbSLRphrWDHIq5B0Qob9CdvuKHPrgP9o8wHJaCUfUGauYxey77qHdAL4RZ8JqtEqjMJt9Uh8sAhs
XdNX2BAwJ4EdSgr0fl7uAtkY5q0Zw7l35bqcoUIWgIRUD4SHjkUvD7C/+fmcbHqzJCIE6YyTBWqa
cLk0yDW8VR0MXfBM6k5q9ro1SWYdu53odilESM0inwkoJ2TLgJVg1SM4b3e9sI2nGsIOVmT5zDwW
eDZpogd1ig6UrcgkVud3Gxu9mUCHFrnz2IoRj57NtBBBQCVZCUf1BjeJ9l1Th4E9qX6lMC4OSBrn
C7iIiyk/ZRvO5puSRB918k2m9RuxiDezigOTrDWS4loQhlcCTdO6V9Il9LB074yINy0tM75Kuxn2
uTvM86Zrwvp2zNqZ920I7PGTrl7rGsGt5mRm3yE/hvt+Cn+4EnELjkr7US2jfDcbMRz18NQSrEzc
y3OKtVG4Kbk4rnttG+W4dqSxi6a5vrayvr6tFRgzyJqYXgn1BANdj2h+Ye968FlrDSFhM43mTeHR
UdDGRWQTe7WJeYP1Yc7DpxZUuQ/GKM3XRYnU/hBSMth6fbQNRz5v+FPdu1nAtCEVJpni+7Itp2sw
kuNWUQrlFNlAv7YzQrhjWwKACjDVumQfFuYFCcMHPrno5LqVEjQNXXlJ5ypOCbNrXYixmvYmu/FJ
7UdbHGgNmvAfhvDNcyZUd6iW5+1sWde5UQhqbxCmiHa5RKA0bTkwgmMbA07iAZK3A1s0hKBi3aL4
15PC9Psp9jshx10CDqRdYbuw6Bd0hMiS/qE+pXlZmQcVsb95KyPD+NloNTtuMXRrTodrSNMXhhpf
UOzcylCuZ2fw5wix6mXSXyaSHoDwbJ/Eomqfk2JDhjoVVLw8dn3bTE13yOOGvCF1kTlqg5s+u1E8
5QcZj6DIcLFF7ACIXW4ww8PigHPExFfrzb6xQPQbzaM3ZrgwHdIngCOhMHPLMveIJbOgRVJrXDGY
1dRvJQancqImS2MF+RwOyhjk1b3box1Lc1G3D3MzYPWEm8buV7p2SXCJM+/CqHPIxNbeItUo32BQ
EgJfaeKZmeqVrhX8vaI1ZeCN3nQTATUA9lbUlzkYXSeAOz8mvkQud4lplygnLRqnhikmG3KSEzMd
OBfJk0hDQzido1JdjLAdAuTr6YMCfG5YFSSH7rC1wNKgRIfQUkUbv0Oz30m/AYh3mWLD/YZlf9iO
njV7LCnWGAU68k9J473UIEMlXg2AzKqePOBTpCc9S0fYBDsqDpCmHmWfruwJ976DhFJ9w4/SbnNz
rjfCVjSHpzcM6zYZEITaYIpiQk0AqHtPRtrWF8JRdmNZDThVYqvYEuCh+/yr6EojyjjxHWZqxSBJ
D3dmAf+imsVGJcpLWil9y3oQajARWXXRFkmFLDWKnpHus0EJE5c5tKh3oi3JF9Wt+cWcpssSX0u6
syNjt+TVKUZEqIHLeRmlsNueCC0CvzGh0FZLD04TOVo3oRlunb46aiQW31ZxlAQTZbCgJU97V3Rx
fELct29j1dBoGiCNm4uXJu325PA2wKuzG7C996Uo5ZUXOk+FAhMrKo3NTGgUNf7RQrpCm0EBJFM8
RzNP5ZgTeLAVrA8+c1p4KTPT2Zlzf+UV8R08N8Jop479YZ8RmCaIaLg1NPa4iLDFQFyy4ijg283b
tF7IFjZpwuYEt8OF/facT+NtlGs3Rjg+wUfcDtASoh3851WYt2uQchQoBAS6V4ghRk9+MeCWVQZu
+9oAB8/8u8dp3F8niNBDnK2YGVY41Jrv2IrrpzZ0Gxi0pgqvsGwRFM7ivpvFcVL6ogmqQdwmidcH
ettujax14PKJ7H2O1S0JmuOzEE5BOmpC26XOyZK10pGDpP7qdMnPopjHE7i6SKy9xMJNg8UvSfVh
i87Y2CIB5ICWJY+GUVUBBPUiAFAF1470tVU35EcUtdZVlKf61rIyKCBAeciWSC7R5Z7aRl97M8BI
jyLNXT3HdQAbj+QqRZB8ViWvdoNFuxfOe+PYlOEAY18VnXuwUQcKXOfUSnwbVQqGDWXbpuwH8tqo
TgM27F1fef3GdmO5szWXNDwXS7enEFOPTpZYD0WAtrALv4rta6zsK0gu9YWT20glJ0Ll4PcU7dbD
3uiD52DhxkCi90fD6qsYkE+4tUcbGKfWvo8pmfQrdWpqgOujWmwzoyVRzeFQ8tZFDih6a8AaUsfD
tyZkJ2Ql0XdE1j3uGjgyVSxvPWSf6Ggh8qrRXJzqhjBl5pCp5QOIs30D3+6iFmyyYACNVzDNIlS/
Av5D6tkLsEDtsyAhDpyOOpV4aP1xvxYaxGgcTWBDmU8dfIe1vwDB33UjVvbNKLx1n9apybLpwJpJ
DWZVvHqUfOukWuNUADU5t2ThJvJ7OdEracPkKfPCfpViqcfuT9g6bJhebPKmw6bpRFlAS5KzHgFq
jyWGqZVZKZjasvdK75obkkAQvINiy6+ShGVy1zKNxn5C/Mnsay0FzsAm2TwK+HDK13nwPHLpCROM
jv2si/IE93KCP4SXr4RTaiXeLRB4xFacMaMx6DS3J38pbItsBwuzwb/o1GXtYDoYx/YiK1qHvnaI
pzPwRMZvmzQvs28b6qLGht5prwXJRJoMn/0UH0enbIprUyMchJA6Al52FFlcVKQp5JzYIVegyydj
eiI2UMe+bQ38gFQhHI9ObEQsp+usshaJMaEjqhGSykE04xb/01BvtVhLAbp1sCZrO2wwr2ZZyfbI
UvOHSZImiMd8mh7o1GUGcVyT9zPSMyKketMRpz414mtH5nAd7ah76UAkl6AUpng8ibQfDvxLTfk2
RG5UbDGHuY9xMZPlNRF1bXxPEuFdc+yomJVFahhXbEic4TEmR5h4u4RkhzBRsLr1OCJCguh66cJj
HJ0EpqW0o8vKmFQrYHoSTEkFZKHEa0+C8KodcPvboazmvVLWoLbM5mfTZqMfYx1E4Ftw0FqhYmmM
Q5GRlvoE5aXrjjR68pKITsPbZpnlbRP2Y+1unJM2oN4IvFYAwlmzeIc2o9G7nGC2X6CmeYXGdCwV
rQ2gTOtklitl26yY2bK3oYmaBxLg4xMobiDX9FiZBjv8P1bVmuND0hs4JLcivFe8uyRpDsRHcxAn
GpmpQNjhIhPfsPCJHnoW7N/U/JlE9V2TbozwQC1HP3E0jw6spn0QmZxi1a2m3lgZx2KMEPm4LhrD
KXbxHMAVgjPIgU2RWhDGOtEIVqcGEv7SKZyAy2zKViPmFHBLwIO+JE/2aCTWWqgg+Zon08Ex4Plz
oyWb0JiqyyhpjPymaXQ73AEmGTp/JrDUumxjq7oRpYWV95oLVs+DronN0KfECLHdj2bwI9rFHD41
bgC1gMLdcZIdOSepRcE4bepNnJrfKXgQzwYpCiF7U56ETE5xrbYXLac6gqyFwlOyB5hAWojfDV/i
sMoSdduPs/pT0o/rVvj/iH+k2t9gbq3IiefDA+wS9s1RdTzj1tC1+nHQ6wdxpC3bnJyuylktBX+9
SX2yxQqlNU86LIdcxcAvg4j4tkzXLu0a4C7TOZk1GxECqd0QOhdeJVjgCXzpyIHDLUKATOrHyncd
+4W9yOttoN8qk2w5d6u0FP6EmbPVYDX1xEDNUy78BPA5Fs1l7Vk5Bvhygdhgb3lznRMAby+kWJF4
THBYE6je2vHNpBaGsjGbKm4vCks5xLr+zZun8Y2oziyodEj4q2gwcIMwIDncOKX9WmYKRZeSjCI8
Oa5VntwMw9pGGUma0/nmgt7T8RlC1SOlM6tDCjpGiHQvVvnBbNxIwqwd876dxmMG594FMSNexkzd
Ow25OysoKOOwriJG/KUyAcyvu/i+Ri4q1oNj/pSAZuh9PLUkoKq7omhjh5IVkSMOwoNLrcRSUrI2
rzO+k3v2pNFt64kNRiqTIJk4tPa6RglqHlTjyp2kbDa5EtUuXg+MVPcwe02ChmTtY5IOh0DCDFaj
9n60S2F/7zQ1PKWZ61ABwQZrsDL7+mzphrkqJPMdXkpQxMoeFNNFlkltU8FYAWhzuRhlqbx5wLqF
uOxUc40RUAumzpUZFrO5FxFmb0uLUGuSctMxcKzsRIEXuHEbkcCEZRosExZ+Gnm9eAWmm47+xE4b
50WhU08Aa7IUE0aFrI98vOph+FzPbjJzDnOq9zyP8/SmpBV154V0XH1Nztja1BxPT5bGpxHjW3mV
lerELq8dwz0pUY0ergCh1BCAwoa8qt6S6slALOmuw7CSIPGamFGWR7Coeza4m4zqRYWrNyvvAcQM
e5Jq4qcKT0t5krFeKRDJ81pfR6RcDVdT2EfpdtYnBziCiO7ZPk3K2lOGGcDSOJrvajYVwxpThgSb
QAAjRASx90odKqBpD/eSRf9Hjt1T2RLqshBta6p/5qQFzHrtVZ6m5b5URQvZp9U2Gb/yFAImoIeg
pdEuhIfT+oupw7DxFgNcQ1gBzt/V6INtUulAN9pQthaFdStaJ4YtzCv3WOlgqgrOoS9DYpicuRRo
2oCUNekwu6/ULkIwqG3icOZPoIXIFKXbzsQ9jttYQF3bWWUSE/fomA+Uw68NYKS7jNL/cVKldTUW
HIm0zgBjl2VDeli8H/dpz5iiIqFV0i/U3jU5mUGyXev1RAF+B7xYDNx/1uhzrbzikVJ8BXPVgqkZ
ByvPVnz70+6ftbeW1swifrTRgCKxPO84abo5x3FFx0m2TZBQ+JqYvW3vPhxv/36hpUXxax9tuRCN
cgAguuoinF66Kb90UrHstZ7Z00ejodD6TqoLv9DSpyy2nziuEloScySwevOrJsZ5j/DjuhaeD7q3
YM+ss9ZJjKkjUnJ6T30BKFxtouwSDKj4Qrv0h16QR+wMyCRWh0U09fnuOjqEcjDYg5akf/e35fDD
jG+b/PHvz/C3zHhuhsvw8DCiEER/3o5RCWvKRDrWvp5TW0+zR5kMEPQ4S9n5wUjTa/Q1G9hvFQz5
cOU07o4QlZPuLNAv90Ev6WEr0px8r/KuHSB9f/95f3wIaEUN2r8OKsOzXmLcwgbumGY4sGrFTpTU
+PpJlHtcgppvIPn5YuwuDbbPQ2ph19hQbzS08jTOPz90CNkGFjyOP64E60Agau66l2lDWlk3gbJv
N1PcfG+z/Pmf3qaJUNplO2VqdPhg5nwayQmTBmi6hkafKLYMuGBsY9+S9m3Yul8oA35/olzKtPA3
0Gj0cB18vtRY1qSrLkebgjpSRhkZ6YfWsC//Yvj+/nHSAEYUyvdBgCZv7/N1SurjHuiTxl+QJPR1
grYTNKRmvHaAw0FIs6R+1dM0+Juf3h7zDal7i3zGQkXjnX2Y7mAT8eIwIZClbWBY1LZtvLBzko7e
mvogtexFVnIXUQiFurExMo75RnsL3b/+4qf8dvcmIcbIzNG+k+fxW9e4VzTIiYtqwQIPORk3FchQ
egsro2Ffl+/Kr/wyv43b5XoWswQOEofZ92zcWhTG1QasqI8U9ro9zqs6QHj31G7/Pk5/ExNwmUW6
skjbPZBQZ58jZIaeig+bQ+pn5QqHB57NcLoVlnLP2pX4rt4H/39X1D8PI680XEKMBQCd/AdQB7/P
FQquVC2VdpMWX3bFz5rTyODNRdKCGpd1BfHM2QhCNVS3kUvHXVTdQbPDSwOwgGBTy3mqinb6DJBV
KJuYPIWP+/xHvsr/B0TZ9md1+Vr8lOccs/+NhDLG6H/vp/S5i6aqyl8tlYsg+N9QMvv/aIuwiFUd
xyJaYQbiv6Bk7kL3RtdkgyrRWfoXs8K/oWTk7jCJ8r2hOSC3115k9f+GkmG2ZL12UdsjgQZ0ppv/
xFJ5JnBhzUfqjmlgUeziPtLOFAwVe/eQRk/Qq125W6IXjrUxIF9W5mnzyzO5/tfU9R/koF5XNMLl
f/3n2WT97ytxIZ6G7uEL+jz6Ac6mbkggVV5SSvXj2oK4YKpJtikc9buN4vkfGuA+Lrjg4OyFuUbr
4Wz8z+S1xaaXBjFFrW3TjsCj0nac3icXw3cuE/Ic7F4nT3SEOPH495v902O1rQU0h9GKx3v2WMNB
SyhLwhRRE2iWUpjNtAVb01IXr7Io/+LR/ulqIOwYQNigLM07m1jGOGxLU1SBoEyqPylhQ75sNLgE
+xByV/fXf7+3s/Xg47m6LsMSmj26v8Ui/OtWFTd6DDWeSrGTFltTn5WgRW4At9zah4QA+S7FqesM
ufQX1z2bsJfr4t2EF08WBNua83WhtynUZC5hoLYW+XNd+1jC6WjZxhtpMNJHRfGV8+9PV1x2rYun
2dLtBSf4653qpSsbt8HipZZ4eNwWbIaH0OxoCT2+09A2BHo0dBd/f7x4uPizvyz9Bp4uRFNIOxG3
s2HWzwaPY1iVOWb6pm/JVGTpb8iM5c1Tru2YSX4Mjh5exB8kJFLyoCJp5Dvu4wWVpHxQk4YPglJt
2dPtpOg5sIQFsaRx+H6wPrhLImn62YdmoerkAYNmMtCyYkbRuvL7QJ3eg0aum9eKZzfjdtSlVjyY
OUiglVsOEqOZHKNqbbk1YCV7DHuH432J+GdI+9u4rdoxQM1U3mDUsNRV1+RWuOZIKw4KWZO4fdMc
Dp+aOMawosVlTeuxkaEezJnT6b6SVKhK+lqrqqMbEXyRbsZmakkvbi0rhpNWeJQ7/AqBU7+dhGkj
/zc4LfrjmBJznZIs06+cfih+EB8+PqcNGd3bREuyWwwK0r7pPWFtBrOpqduhFDaDRXDv53XpEblK
3i3suzhFhWCK1Bm2Sef1PRFeNJlXi7EV2FLuzN/6iq0QaZtM6ashFcZL1cu04jCs5NbKhSjxLVoQ
oCu86qoeACbVHgahmXSopaRilik2lfTUpdOxlnpvMZqpvFxa00gxGmaMuVdnu/0Zy74F8AOA+weA
iwl+XyjTec2226aEmfZUEiuzNx+NOCqXElqUlXsSpgR4c4WIvxe6LxOihKm3tGfPQLek4R6QTnFp
kfA8rYB3wfdbp6Ms40e4RmSLkRaDLIoNu4jEzVxkqnKc6jS3KAV3MgX3mvVAh5+VjxASSpcEkvQU
zkJUXWVXZwPNwdasr9iUQ6YpzArsNqeexAKIQkHG16rRHpgHP+JVJrV1s1vVSpL4UKjDZF7EcU9G
tERxXFEaszLFMSG9QAAHOsau7BnaBSE6K7yYbU0npfiIk3EnzZpedLqQ08l1QF+chtqQA62kJZam
ruhyJFBh6a3MiPTa3ih5QbyXS41omOhN7Qg3vDMJwDQ2bp7AMlwJxAlWAH9yHJ5nFc3GSnhqUwe6
1ZjhCx8YFksYxTrBQE5LcFjRVs57R0Okhi6eZZ4/afPA9wiPPfLV1snQDtlDf184dYsYKjJoWxpg
S2Iajub0HPfecD/Rx6TdjaVnWERaFArBjyt3kTsMz8JI6tvOZJX2OUVTiGpA1UPrybPwInca+wUb
aLgtZs3KfDLkIGFOSkpK5Vh45qUqZEcyXjXSwTXnRqF1QJ58fIrckb52nk7aXWxraISMfHpTtFF7
9ZosfzGAr73VujciKOM3tesK4td1VMbq90a63o9sCkmx0UOr91W6R+1mXAJHOVVPISxS8Pk3NqmT
Bt1Uy3iLEPPqsJNK8w6olagRmXk8z6Jy6vtEazu5yuvZoHtB/tY7SdqW8HNMua9OC/KGIrlCPQgN
6VR8qxMDbBtolY/oYnQ66YtGHhJ/0XHMH4DZaG3UH5nHGOySwKPDDLlhCUWevZquX/2RlVxYaaj4
C2ftUeAGJLSv5T+r+CNleUhE8Uh0LNnLHG7IYe5rXSB+KJHMgESYaVUoZjgjADOWDGdXz3hx3ke2
87TEPA/e0jOhupbcK1YJBQusMkyHBgrAs3AzlGMwsUGjNh8J0uCVnVti4smVjj8ypmvTLL7JPpXe
Gk0Uoe1mWpFIbTuxsvSXZ9QZhSyL6himEwBFMGUcxAaFbFoK1NF0EcJhmRBFOdGt/IjCJpwi3rsf
AdmJaycDLQ5TIXPCYa4JVxIB9XQtmg7Un4HPuTmMRUfowWyOznAwq0Kzt1IfPHsz8rWFQdULWm/N
RyK4TmDzBSn2YXhP4nU1A4/WjILpHWLPXfGROl7WNnx2kvSYUItBGlFgpgMp5QQxkFiexJZJAA0S
WUk3nu5a9NMTfeQ9RKRwRyf6dm64g6amNxvTUxTj2H5EqwNSy+MfmomR5tTUSxw7TW9z2mt1LUht
Mqahvs5EK8wjcy4x77FXCZeFulviETNFijdvyYtXmNeUdchekCAEIN+gAyY8deYF9zXPz7JzR3XV
LmEVrCemlbS3GZxv/aon2VSuc32w0+/NWKgKMWQJJp6QKzunWvESRCH0EeqlfaH32pqJwJRiJbvJ
Gvb90BtwentZJIFIhuSuclUYu4Kpj8purz9EsH7fYxHHtwNQ2WPrNMmwojeu/KB4JHcaJAXwRRqR
29t0BL/la5O9fHkEYuWrvomcyddtLrXJLItqOliR5li5cD9XGvGR5krOwD79PqzJ9EOQXDWBlpjO
W+/WgvZy5MmtBgfeWo+F1b6A4TQfE5qo9ESGxn2TU1kx/ySyRrHAWr4mgq42iAnQomIXqW5rbgbS
XR/tnKI3vfSIluBmSMPx2bAN2jpQ87OjkXZU8KU6zPleqLGQV9OczweW/0QsZsbQHQMoyd0J1Lic
L4a01LQ7Y4zdRxmNHnwu4bjzGhKZK30oXL2+5AbbbTBY9M/ukAGb7n428X8FUTJmiCozzSkOvWP2
xQUZg8RcdrXVFvR+o9l+ZvLuqCkrxBOsNIECwx9Gz/mBNs56rufWewWLRxN8EfGs49bWLo3SzMki
z+xpZ5HuASW5MUp7HVt2ZWzaCNXfarTHljzcDLx6QJOEWkLFwoRYE/vChxzEQgHNLI/Mkc/nA2a/
PFYFGY0v7YU0EVV99M20nAmZBuG8q75n97MyoNx/04WtX8gcbP+qtmIT2GEFxAksnj3/MOdCnqos
LvSLuuySwc/M2FE2NrJiwhCKyG2eBqVrlY1MpGF/H93JK7cEfYb5Lqx5OduW2Hf0sras24N0szE7
jIrLxMkGg+ZWnE0y2tDoixGokmtoHWtyWar7xAI4fGqysY+PajIyzazMBdi+LrqITL00ZivhR2bE
h4F2mWPRSh/SjJFXJ+azyVwVQsVqU8836EflqIMgRq4H4FsxOzUZHRbJv+G3JNF9d7R5cggm0id2
pN50MU+926ybkKWInU6ReRttmCbI9m3GNJyiRNaa1UgegRIIEljsHwOx2yTPZ5XZoId2jCh8T42q
b7Y6mtIkUJM4SZ8KzxBQKOH1xu4bETrIDHOG2CN1q+q7AsqM2wGD1xAmRD69DxZNfa0idZoPRJ84
SZDGsf7ej3ly2aL9fIFTQtRebHnGcJsUCWBoXfEKz5fl/2XvPJakZ87mei/agwFvFtoAaDfT4/1s
EGPhgSq4AnD1OhgyGJQiJMW/VYgLLsjP9NsNlMkn82TO3WlQAwk1miMPBFlc7egVfXbd5GXxDkG8
eUGP7Dw6yK3Rjcd8Ytf2qZN5X6bZxO5uV5kNH88S1wQJ/V93bau7gArqck/Na/cmzaWwIwhnLFOu
Pdj1eTWL5SbrKBgJWX/JXi5LifGjFDOve28DKDONCa5kPi7lcIBx0fQhZ2NA1FXbmx/wtdeXCu2X
yf/i5d8+8D8Qkwzy+Q11R11lUvbY5Erpf4x4Nh8CG8ZxyE+vHwejLdodDTjrbV431BskfacfV71F
CMiDVNFzlRjaZ6YceZpEE1C3pXQaZzXu9inQ5rL6GPsxuLWV6UAhBc86wSRlL89OVl/6fUydq9Vy
5NoQpsZGM12bXMldwInR27ncLjDC/sFPiZbXt7gCA9pHkt56bYEjvIiNmGpv7FROZGBUOYimFHHB
VmX6GKCw5ka5tRVUj+4fhtWwlbNE8MDBs5okDoIwV1r67v4BXION5TrONrYyayO85n+w195MGOfg
xrjrMds+Dn9YWDDy1OUAUwcXu2zkWOcPIiu6DSibFZn1KP4ws4JS4uayyGbbi90/FG3/h6WVf4ja
pFmWu+oPXGvb7Iz1H852/Cfa9g9za2/E20Ft8FvQr+Ja/0PiGn943OaPlOv6TcuLvQF0/660/yVB
8P9N0JrNyOF/LwzGP3X71X0MlBf831sM+Cf9i8Fm/INBg4utAqM62ToX2eFfLQbmPwxQGwGENUho
iLpo1v8SDJ1/bDk8J3AxzBG6QmP7t2AICIaq7kC3ApfR7j9rEf4rNYIIL/+TQLFhl3z4WQQO+A9z
JYOP/p+6CJmUSdO2vThfZkVHZ7owfOnHfBHtb6uTjAl7iIUNAOa6kuHC64QpvjPNN9ysPSMaV+Gb
g9DKHuboVpmADHWzExXDLDZ1UFddjFN1zQ8kfb1bGwfHhzuO6UPGkFnfMengdaYmblxh/lfsRV2C
NBYCetRPGBQLVkuqbVn9DWA00doitGKmV/nZptMITmUwTvgauWy/aHbTWQDVK3ILIG5p4LNg7kdu
khIQJ52yantUpS47jdTa4TpgY8W1465UjDAof+NLH/zLtnRLKlhhuH4nnVcOe6z/2RWtLhhVh9Kt
2EdWr7torWIV+KfdtYo6H0r9rll6ulNUJ5On3MqbL+Jl63ic6DUBU5vDZw71ntWmb1WicenIRx8z
lNa8j/a6uNSTGuZBH0zulDNTxH1HNQMHWWdQDxqZgSUcoHHIsPGUfJFWgNEcV4vkGNhDZQuNwaK2
iEIExbRTOstyaGvyApE5AI4NyTSrV0XZIhbAsuDA6a959e5v94F4Mjv+PV412b/YeNcbLhAbab20
0/u50lb7CCxb/HqEi+Af4yacTzQn0eSsJXq+7oNFprTD6NsR0LbtdubO3Dnmnt6oim/ELMYHqotp
09Yx3kKNLh280IQ6cNkN/rMzoYkczLaAY5r0/VfJ4GPg8keH+8oy/GN16fQ8WfDeeTJwJnAPc827
rLXtb29EUwrzPNUJrwQ2gNrOmfCgjcJaih3l6WDSIVb5LjZpABl32ZDIHrxuw23pVCvcmuhjHNix
IoK0xxJfp6Bv61bqPmlXX9+7NCxZhwln0btEZb7WCXGsycEQTYaw3ol0CatkoHbAovUypHgBAeQK
Iimm635c0wZ+ISzusABP2oWTpzZ5Gkps798lvSdnSOElFc1nIENEFqJZ1k5yDc5WEunQbf7bDyQt
Hw30XvyQk1OqE60SpY3DOaEG4H0xbf6cgY0jbceB0SouV+qIprNOx+F6SqgR1vfClJg4DME1mZKq
pvUiyYC1vRC+ht2+mBi7k+bXgIK7SVXqVxpOfvOVAzE97itkZKzY7mjj6Oz8VcUU2Vb600R97hpN
jZkl75UZ5PXzKF1TXevZAmdwLGnwecU1HVSXjYIjTVJ+5Br3CbJOFPeVR4P0fmY+bt/rNR6JKFMi
kQd9nrHCCzF6Exks4gbxXBL04gvb7on0LfjK4gC5KP3BlvBjKREoijVswLXeFPyI/GsMbyxArg+W
81ZhxUl3Yy2NHvR/7n7WREeymPITWqpTEN6kJApVPSvNdFWkBd2ch+nWgLF29eKfaVZSVKIMtCDU
NMINJ8Aww489cfy/olsQxSqtqTuISBLMEIU03TfChGVm2GMmtsaPJbPXh6TIsSmw7hZ5TIuEyK8o
h7KTnTvJur/XKZ1SEIJ8+84j5Vnu6ZOf7tzZNCt+94xFCWeWKvjjODQMJ65SvylUyb2ZTLzNOQVs
CkguPymWJ2rmQOVq5gMtO0X94BR5fp/jqZkRStYUX4COIT3qpnQysnDAFrjHZODc0SHTf625PyL0
ZwIoeaFztXNAgpUpsyosmKrDUzoUeTZz7LS40qczVMOjVbomI84A1C0Yy5xPgtnH03adyqv+LqDM
VYRjg0CHetQMCao0dX2RNuoK3H9iDAyJcFbf8Az0NnqsDegMtEF9lZmUaOCJzFYvgqHuNXEwVu3N
gCGhLAnXymD5NUVWlwfumz5Y7DSZ/WjyEXmJIee+IJCjVxf4RTYxMSCkcF02Q/kETrnpdljDWXSD
RHdvq9L1gFLjwM0jGWjUWqZZnkOYnqy3yiOcCuTfEG+2W7jOTi1UToatW/WEnLjcnp3VHSrSsrU7
8wOazVbes+Ihr3idnw1J4cHOQC2FBW3mCjZ74T1og9v1qNqFsVxhGCuvkaSS3xaGsRc2PmmZNh1Q
OLmw4Wt2LcIBYeJnqR46kKuoavcAi+fzCL+3Y88JSE0ZsxfZxoRhE22mPVhyDIbQw1hJnrPqKwTS
YsipTcGYp0JNCQ/DrWNyxs8SUU07mHdVtZtqf7kzOkd/o2FD4is3PeDtDmmwiMzx9JXbGmVlkkSB
G3ZzEKCCWLPTR1k2ek8zVj8R4YHbDsSahSOEp9c6tlpPKGnF4c3NH1ZFvcsKxP5dprU6NQyop6Fd
BE0QNWbeu9Fgrp17BH4tZJwLfWriekXFRh3sXcEYr4L6AWXVi4dC+I9mS3cBAYYluK9sfUiQO/Pi
s2J3xlW8FixpdbK2t+jiWDZBhVtPk1hp+SQW1N/wXOjvhXT6PvZFTky75xv55FTjaHvlDfNb1aj6
k6Gvl7ErI5GFiyWp7hkbS3vMejt7hbcQfEOpV1hXOSK4BN9TPoQjlxaDV1DrbJ2ZfyoISDRRWXG6
PyMz8zMSFkC28KABcXQgwcKzD8oq7BkWN7uaPg3ngVrcXBGxMSi01VKBC6WfZV+fgainddTVhvaD
xo85WgyqsAH2aeK0oiabILmMlLS5MoLXKSjam5HcFiO7EkUgglnV3Zi4Yf2oYMvOd+ZcjLeJl8jh
MAuLLBEucIcLfZI2AX0RVa1HZcr61A1tInfWVvyHlGLU9PlMTD53trD4y5N89SF4txiywlwKzirl
zMhyT0Uhaj3kVHFEq+SQxt18IT6XEnK4BnO9vE2dVU8HZ5rWX6sDRBHafe7PO0diPzn3CA1zDOCa
bt7OEt/AorWXMjHTx3RJxTauU8GnoBsAEoVZLT+17iVjvPZCvhESDOq9WjXr3IFEncjXk6cM+R/z
4zT364dF7M4JTRimQ9QlQMai1dcpZ+kXROPRQNOH69d71xQ2izHKZxaUSFU09VCa0BWXFm4+k9Su
TC50Z2LKIwl+3zUcab9VWgvY82QNH/quku/BNBff6TATxdInD7D8PFn5u1Qp0z6kguZpBOT904pF
3BaKeATNPHrw2HlBeSGVGj84wib8fobqvtiZu7tWuDg4J4K15Dw6UTznTm78mt2yPgStXI+KEns+
sdTM94lCknvQ200X0rrD5GPJqGGzeyZ4fNFp8AnkPH1ZvAopfkxpn5jHvvkkSt9V0VguwXmwXM5Y
OI0B2XHChBLPk0J4DscSoZyCezHJ1KGG8VutqDC6WVH8vAr/rKARrCHYwFnGQaupmj4IT3y6UuK0
XEpBOHToRvGYarM6MoghTtSks3/bUdFCD63ZEdexUaoelqZySLj1K/Ivyz5hDL+k8USk6B20MeFF
bli800hbLY9Dk9VPDLzsyul2tHFoL8QtYJFLN6/KnVd3CFO93zlq38HP/hFm373TDon/11VgHXfE
ylumKOagvSRzrb4YpOiPBSsGtVAD4WFEjNV7WlC2kDfXYmz3weCux3VNLA4MVRukEaMaLYmSYXbp
zHIGhNtSZLmgqxfH01EwogzQxmBiYcruymbXQEsIjkOBxMjEm/BIuHqcqSMKQ13W+5YpZZQsNrlU
zsjaY9Ing4oMzRYX/C3Js0Q9BDPFWUujaKRhGmiUfmrtUhzl9tVcJSRxumB1nVBqleKI6U7ui4u0
jqPNmQT1klSbU5Az1MLcgmpbaIQu+J95ntxglyjOvLHpdzbH1iVgd6FZsvhgoNPUobBmNiAxTPr7
rClugRNKL13UWo0A6yfe4Ed0Pldql6vZeuV3FrdGmTtvnU+kMBpHwPiaFqC0DuZoht4aYB6EH5+R
iMHDvvdWLVsvuV+2dcwtzF5BvyXqZ9UpOeAjGWRNiQcO6Z7XZTwmbTA6u4S6KUL6dI608FJ1oicd
17029udN0BSJszRRXWGhYB5VudneniErUCoquVz2Zk1pjjZUpjj6ek2mrXUGQrpu2RAXtEfWmj3E
h4KeF6Y5/DRZqmVx5SC0HHom+Aby+4DfurCXOXTcYebmQSkCbX+2JhnCm+vYXWvO0EugZ319Bftl
MvcFVJM2wuqetGHtsJTFw7h4FMBMM8GSsSF0tKXUqn5HhTVwBkFRiPtQWTQkwKJNuZZ62PfTY2u1
bFNz4g4CuoI7FYwLy4Ssa0uGNp6s2m1Og1/5VI81JdeEAuoNDd40C3IeX5NgjB12Fit0rLlpDhxo
+keafNrygjkcwE+rEoTW7NIg0FoJwSo7pY5zHay15cfUzWj3SKvecOg7OknCxR3L4GpcqOmOjNTn
j1aSFftmUi+mSHrbndjQTZHsSUSR5UNY75eLMkEsPlb2MD3Jqhy1A4TygKRa0JvmhQnfMn3SaR7V
dyIvlQxhr1QcYglBdiGMczoVeF+o4ln7xZfMvjqb2qCUbSjsZR60BxKTfgYqbMrROSe/4OhpVTy/
9l+xGGp7RbusYcgknuA92FE3TpMRTVk1+ofaQKm+yCh+5+ZTVyXFZdIrspPpZal3TNmY2+tEVV1x
XP1UUHoGJjE/sv/nKe/3VowWBOYyMAvZCtPQ1T0XyNX2/w5/pWr+X8Eakmc/3HLUVii0CJDmd2Ix
1SMfTJb3mvaTtYl0+o4lzQ/4kSDP1Csjor9iN/FX8sYHLNt9ScTK2q0MhEi1j87Q0Q7ZJyJOt664
gqGMcfC27T1GqQ+sC1r2OPsMa+v4NyP39epa8/KBuNQqIYgMoL/yU+As9hinf3V12MaorrPJ6cBQ
MHn673oaGvO4ZFrt7EECeEasBTrAd1unoHyMMUUyCc9NCVJlssZendTceqQmxKJP1xW4w/rSYI1A
1m5Fl1PQDeI5GvJkUm84J3ge6dgAS3A/4ffKzrTXOXACVNnP+2lhiV/E1BUXiqe6ihSRNGdvBTkj
y/Gf5YANDAG241HS4Ca55nZc1VFPdjxQNAvOlKCY0O+Z4J7LQW7tg/9sIvxrJeQeL4pY1u6QHU06
zY2dWQ20GAbVloLts9zod67bBMVnKVrt1ffqWl4IZlpUI5l+S0cwX3G997HTDefO6peBHTVfmMIs
KQXKqxyVOLhWzU3TZ8SFIiW2DkbgjUEaykIxkbILw18oi6KmcNcPlBFFroRLcMrLeuxPbPAjT5rT
de69tOysuB+9hh5Iy1mxZnulJY29o3K6Iqd/9kb+dUi2f32SFnCGMxOpEbNzvjVOir/2ScqFu/ti
q6RURI/oPOpFNUbLuLVWdn8Nlu24tVm6JG6vSe97t/pMmVC4TNX47g9Gd1jnniY/kBI0Y+JsYhjS
8InbXbuVZ6ZZy5KmGnt5yEkgMVVdi9mOF7OS/DKrLx4hpTEYyJQxMIJHwF+wKmocNbvSa0A4/PV4
2vla3SIRgAdxYKWckN+oCKJdj+aIBR/Lmz/PkJI0RUFovrb1AgrdyF7zjgLRgN5fqkgxBuoUorTe
O+PR8nP56x2VYAK4a/31kVZAkS4MmzFDWJp8z6yW6Ihs5zX32fmv1dQGjSdisw6C94poDvkUw+W0
Yvz1oWoFQ7awo8Tpm5efxtTA62hPBRJhLC9dvrWqLswEnseR6ClfPp4VcA7+zFG0nNTYooil5Vhc
8TIR+eP7JdR3XQma4KtD3nY9BylyV0MNgh9+ihu7Wp1Xc6gJhtLFIRmNuTsOPCV4djjjpI80R3G0
uO0MxpjXlLgHpEjjsbZLsS+DWgx73R0d9FqN6bd40MuAqaSDqOTunKQo1dfor6ZBPbk3dtaPptl2
EntSNtpl1ukaZ/gEIw5V7OOsN4/QWhy5863ZHWOJBwuzIp1uudi3S6cn5MfsUQLPIkolbBJ7hIp8
sl7ZBJqly7WRzSCo3GNFthjfqiSdesG1cFp3dsldLiPegEiOy4iAU3coBm81PggFB9N9leq1f7RJ
xtn87m7q3Telvsw//USKCLZFNXLBvFTAF9oDOoHObaaWqcMmxH05Y+UohfLHryzIJnWlk9TPXsmL
6hPZsNbAv4BsV6cmljBlmiWOLFkv8pOQ5pK8D6Zbjo9lUg9ombmecGFgqu+ik4WkCwdIKV5D+8or
Z+usf3TS1YdgDn4y+zZzTUGco6Bzdh9a5KAxJnNmzyk4gSA3kTSp47tJeUrae/amxCGL2RVCxOyY
A6PxSl4UVro8EWGbiwOJ1ZZwoz9613q36b2FxzzI1uz1iBIgqew1tdGJ2rSrMXOuriTHNw4ZsIYZ
Koeas+pHXxL5I9rceKbgCOGHEZve7CyJl5d7hZsJ1lnqO2jaI28XB0azaqetfrSJsR95Z08MnXFR
iWDGmyb8BBCJYVMMNluNPx98pmwMNFNMT6HBlZwFTRPLQ6/5OF9UL9VAw+lYQVvm++Y4KzGEolI2
Rh37QUBgrF+M3oxEgLiEWqTLVyZx2fdm9qDrfim1B5G1ZPcoBqvN3YLgRAMWRhv71Mxb+bzJPylK
lDZcoRqlKlRS4aJQ7ZDv0Ddn57YxWxM05DD4tImlcCCI0Kvqu/Wb+blfA6XFOawhP5y0DPMUPjyB
78xL8l8DUZQ/AkYeLGOdM6MHmDMsMYYZac8Q35++pDXg20I8I4nqJwN512JR3WvbWJCC/Goy7ws1
zBNN5YvxxY0t3edeVd6XzZypCOIrsC7mm09UmhJSG1fHm5gumz3XCHMbtRgTDuxYFz44pX5IspCn
mYv5bBmSEj6xeu8tOToBT8DsfiZvxFMhARPcLQwo052/ejxmk76KI9AAdZ80GDB2C4r7vc1dpY25
72U/A6dF4l1wPPiOOvUwBMsWz9bAVvGV9M4t+A7R8OHmhAW44E2OOEgU+V50/riELqFBCjW1Vr3U
dMdw3RBgjgIvJ1+zcXsBcoiEQ+k6FVwgVYYSGNd2DiouJ/hYRyUl0B9aHqiZ1U/UvxR8Dj8TjJI4
QS+Cc8JCcaYcl52c+XDCdR1deiEJD4YorOkbe7M5GC8xGAPEf6Ut6pH+yCA7BURnFVMp3A2Mmdl8
Ixtwy9UcaPDMhsIufrhSYXTkPuGfa7Lb2q5JSNsXkw9komuENp/M3PZlVAVV/usw/s5xozdMbxxB
3GRnWwVH5kLhKo4LoXusKYDpiji3XWnvYCBQ09ux+mUX3Zi2nJYHtKS2DHBWwdShSFSyNupEIDXj
MU0ryCbQRvVhH9Q+qJGAZckmB55y6Gc0RhUwYg3TIdfvuH2KTkMD4f7rPiTK0p/9IQnWfb1a2Z3V
6ZKnqFhp2KR6MP8uWedRRmC9kIBqJ27mKBq2ftEJIb807vvPkND4X41kyM9TYvTXYgTSGXluq93h
58tztPJ2oaavH5iEjZWJfcw2khER18KLR+iJy70MGIxcc0T076BkjDZQQMyZ6Nt9IAH3YJs+Avhx
dbKyMnsNJM2NUT1Z7nFNbCX2vo9aHOmmlEg7LraQaADoVZ+4C5oP3OS8C8Adqb3r7cKZYz0Rtcfj
xawOEk9hrHjKmxXAqLS64q1f2+G3kNMGx8Mf/O1hsinv3aEfgtjUN1EYWYbhELyo8Z5EbqBdul5j
XQ+BM3uhtIfi1a0r/Q5vAIYKmyRAfu75fGeqWwMvVGOyPtuMogSpcQzh6D+N+MXMj2kQsOKqUeuh
d5D+PCO7n3DpfkBXlPSN6LJ/lkEL4k4XVfv1/wf2w3L6/u//jZH6/2li/1C100+Tf/xnlOfvb/l3
lgc6sK2TFrMw/RnGv7M8zNhJedh+wIsU4MI3iL/8azRv06nmubCwt/QCM/gtDPKvLI/t/MM2OSV6
JgY4ZAms/v+Vyby+GQD+Mzqg84SYvm4Sm8MJABr6f8lmrHyCiYMakHqh188WJ6dPmA7ahhakcJ51
QLM5CafT4u9ybiYCsB0aCt32Nhf+lOnMVz/h6yRkjh6VLZhFdlbjmde6vdQgmxyb9kBswPgBUWCu
hQEf96hXSWoySO2lyf7N64U/EXNdZA8dRBorzS56XDYMOCwefy7sh40y85RyG2h3wm4HXF4UjVIQ
aIvkwxQFvgKEX0K6YrU9toB1mtt4bWZocbnruSheknrOsK+sDkc6Shy3ewss4oi4xqnRsXrjmKGH
qNBqLD56QytxbDgERoLeXwkCt053WaZWLbftPXjvSt9dmYkVOXfWtgrW01zOTKmxZi7fndGzj3dJ
b3wU0LSuChS2s6zm6QyNemHKPm2sGoyRNdP+FTYMPlwDf4JYxlS7pIFBDw7MnpnR6MLpTa48zfAK
ZcuAem+6U3pkaMA+LbnnvJqrLe+B5W2NVqOuz5s3a3pNRsuud7iuu9c6dew3z0idZ49M+DsDBnmT
uDl0GQNnfU27B2igvfibcMi5uLZEACgDgzV9kcxG16OwK1gpAWcmDhzPQdpfotNuA5k6pHV1z3Ay
lEK78ZJXujM6u7pMaBROljTOAgqH6x2G3kja+akvupxhcrzkjO6r+cPPmjuWNI6n4eSvL2tWukdA
Y8P1yjxzg/ghXzC9qcHUWfXnqplPfpJTWg7kUhjyxgFTIZfxyoB65tbrzTyOj3oSXGSa8Vz1P4VQ
tzJ9Rtz6sSUhrlR/zcfmzJGXGlZ0iWGIKo09J4fFOmncH+FmJNC6ZFlR1FpcS0IHnS3veP1CV/lQ
frA9cjiPDLMFtHHRziW7yjiHjZYfcHWlnL6yw1CK8+rXOAOtMi68+jzoFKvm3gPBhVORMMpmkmk+
Bo5rPbjV2n4Ven+yZh5BnwpRKEMVzLXWMh4ToEBxAxZ9Urr3APkInUsM1ApCYHXs3QT/9ZWaPEyT
cvw1y+6KKfCtw1jksnF6UqKqV4/oVhHmkv2YjBcZDoFrD1yonXphOsnTEJw77ty+Pd66W/eJtcYI
yS+B8aEvYHf8qAxig/YlpSPu6jsjWV44W2xO8KPtsZknt1ywAb3qoYWhfJebw4Nb98xg6zDAilHo
HHHWd9ee7pJ1eLA8tef2Gom042EBw1XPsSquKzj7eBAi3UtvenA0LJaxHdDaPECo9N1LP9v6wLmS
a8VluuHIG20vC+dMOD0OKLiu9OboWOW4s/kstuiO7dA+jNpTVn2ZI3AdmmXS5dXE3R8G8guBLdLz
yzypsNtUUQA00Ui/MtfjY2U7jxs1ulA/vWWg4dw0ibzsQQXGo8SmcyAU+Im2/MFTdznVYGjabGIs
Z9axVt6pwGY80slHdCbCDWrmSsEl2vPFXT17+8RttoGBQgttXl10GwIxVBC7QbRxQepBmKeBUeTU
gBrVCEIlEwkC/mSuTjcM4g0N19iL1I9D/2GLbmyadzkTh9i0Fsmtq7zljIiwXp1nwHvbM+1XKjkk
TlnFPKX1Hi2wvJyrcb5HNImVnN48AiwU0U5XS+FeW2v5Qo7t0CKlRZ6pHRisnZzVf6jXhf4ytWeG
GK7rjZ7nF8hU+7bSKELkSZ766lqv8s+A6ElvQN0RiPGMamWFwMYiH+yl516UU+fuAQXt9P7Vmox3
zChHqCzFQwMYy16C2K6tO+HlN3p9dnL9nJb+ASDXI4reNUQugJclE2ARkbp+8AiLmZo62f6wM/pb
belXZvT3yp1w9ZcXzfAxTVRdB/3YPZC5upq0XzolnxaruzfVRaA6xADvaRBlLBiO1rCfTKaUitF/
LtR8CQWFdjhM1azLRpHfrIU8r4V+rpzlaNu8mKrfL/IuEzPTeu3s1CuWl+vKPNZbrD0DfFO2NZg7
Rhn2lHoxRI5QR0zYtR7YbRRGBtyUWXeI9JJ4gQWoG49ADYS5AD0B+7qfIWP65RGKVHLZNEH3UTvu
NuTzj56QN2zTCELaiqtomp5sVQdhJmGNh+tGzcJTVkfM+OcCwWwQ56GyDw62MPZZkC/54Jz75Kur
9DNzP1Cb7X6Y6l1ZsgMUM8jQOsK0cljL8VPmTJUX99ZAuDKtdW+reU9pOuvx52qeKOa98eYbX0tR
xm9x2MRKv7T9KXRJpXNvPpLE4uLmanb2AaDHguqngCKPJfNxbr7cwyNv0dVHLvpzt2ifdiF+GVBf
4h2m8sxe48VFjB3yvRwGVtu523v1SUJtgh7zqOzKfGEQnUamd9ZAqAF1Bg3YcZdhrvM0ds6bv3Ym
b9uX9ADF6MPnSjGW6rX2k/xRfuHYVKOiXvSJD7t8sfeUowM87drXTOsAGuX67bIifS3rLVjZegy4
KRW8XG2sYWlHTN4t1ny0YEew+H7kbvdhJja/cn+z+uYVTrgjU7EQuW6NB9fmCpOe04C271QFx9TT
d9oUREQAXsE08COV51RJ404jGKstz7o+9Fo0Ewm/XjuGEDpx5x0xf6cLIvbS+dj4Dm8n0/FprY6L
9donqX/ZrfPJVQ4j1O7XYYcrjbWMZ+ZDg51HzqKO7batloSxfapqXmyEVRamp3U2L1MycxDYg7sh
ufVT72UuypMMgn2dwPiePxkiAN9u50upi11B84SWZgdp5RdFkD4WI6o1PEMwGsUeVnkeQeXEt9mo
XVfoL3h3vmp0Wixrx67raYvGSKfx+rTDqVx8HmNrU9XH79R1fXq58iuw8xftkN4WwuGSiSwXq8V4
BMXO7TObrJNCDERKD0K/d86IKBTRXGJvObB8kHHrtKuCPx+3u6EMDqMx6bdpx7ZvYWUydmvx3SaV
y97t4upsI7uoWXfnj9qFb0ToBOm4KtI9LSGRLN8tJFtGn28C1O0ULPcYQyNrebcGprUr5MV1ust7
Bl5wdZryzWmYv6/Yveb8WjINm7JzNbAduMxWAOE7xvfoAk5gkYfTd65aTrZ1GudFwW4HbNT0GUVb
eydv9k5t7BiHhYU2326zx4Gxr0WkYPBd9ub22SWyUeRvq3jJip5oZ5fXN1R9s0+ZoXJxbCxLVJZw
aiCLsUy016oePexL9mDys7kX+H0Y1zKTPDI6ORUUoi8Tf9DlMve91046D8rUkxekhb2fFUdOJsfO
wXZmGrR5a7tsXXZp8jXa/RLXzbQX6TdB+HjlWo5RIdZJU28bLImmPWkKqJMQzeFGUsvGI0robdHX
J+5Gu62SfO93d5Q5dnd5gSsVVRxmtUCvhP7HGMu6gkb7PMkfzab2sL2Z9EvE5B205jig2X4zp1Ti
Ez1+RyjRmz7gki8BoTmGxHwdB0rFreaHmOGprG9Itl44Q3vZ61X6igU6vVuUtf6Mg4gl9NWWbDO/
HgnczcmLyxKjGGngsJlyj8vCK9MOTrrNbV6guUpzeEa4lCfsQlEAdKvjnxxmi24Tlh7b0BusB3KM
HIrippRHhTmv3ohjsskObYEhoj84Go5/SmFh2AfK++7dLl7wrDqgZTE5EBiWgOYYO2F78hBLxoaL
0er1n7kRRHifvodxUncNsoIl2U8SG3BhcmF7P7a/gBK+sBZO3iUe2umy8LMrYq7HfBmdu2ZGGFgJ
FJg/tcfhBEo1eDLuL5xyIFbuet3k/eXFSJL1CL4K/q/Ef4J9gaPMBtjrXTDfmblXsnjMZ75/pz5l
86eqQBwX1hXYyYMnggPk9cPU/RB93zmktt3kK8nUzWApRqMKjrQdFSOIxra5TL2Kxo2AnE+zN6b7
3gNVd89nDRDyiqjOnGeXTWSsvDszqGNzJL1tNldFbYajD5g3Lffr9EvINZzMhSihezWl+tlnHby2
6/HgWNwtVXdrFG1U1AzYfavYVcw4497Q7hY3+zBGjZywsmKnM1CArSnHtANMeAm0LlwT7cFanVB4
ztmbnfd5mYiqFd5xliI5lW46xNaKLdMbOcnooWcUr5V3X/lTvDXXGnQNeZomQ92pug+rIV7q+bdN
mkd1eQEH9BbjBm03q4dwU9VpcwGzOPbT5mpTbNuMALDhLnv+wl/aNkJtqdmE49pZijAr9esk/R/s
ncl2HMm5pF+lH6C9jofHvOycByQSM4dNHIAgY/SY56e/X7DUEsmrKrZ2vbgb6ahKQCYyI8LdfzP7
7GUClTjE2xgJHSk6uYSzoGdVb6vKavZ9tIzXFbPApBs+Rx6PapXXTL5Khp74K+Vrmibc3WYmtzWp
v5Xo2M6Y+ZPiBtYcLaba8DeMFD06OftTpjjrcXC5UTW3VosIHdtECn2b4V9tZ496SnBxOYL70uMo
CmvS2My6znbGsiQQF3l3U9z7RRnUJ2OY2zPgLHOdhYX4KnxSWDjTbtK0+lIRRzYVqR8OZXsfyN8W
hi8z1So8J2Zg4fsW3rSmomILR3NEZKy2bp3l+77bkQyAqjuaZ3uWR6vzN2njXTqr/kC65QB8dDV5
CCdzRdOHYOQHlekVCP3eRbXYlDj6tyAIsPJB0/Jx7Ol5YZP3aJ+JgwdsMxKldN1DVupNXtMr4t20
gYXTzukAsIcPFkPZY1zel82emLKDrRvGX3F0pu7bHB+X76/bIUHySxIrZmOi6gRtnK3M+BL5PkJG
m3nNp5ihI27bLmi/BURs1WGCVIdtiAx5sPPRpDRe9rljjAzmyEHDJIHOPNznh6ahmNgiG5N17QrN
UYmmEs1nsKgbPqJmgFYnJfDZyhgv7eRwM2NHbU4lvFhkarakH4PAGMMD9PFA7vEnGfG6JRZ77Sn8
EJtizowboKusMS03b7waDKMU29GY3DsKkNn1W0knI3zwrfoMijl0jk2LsYvTAerxnrQo5x4TX+o9
+yGOuNPcc6pECow+JqiL2IXCYsaKUvr1zf/MI/+cR9rAP/46QLQudFEXzY/TyOUH/hxGWtYf5IBM
su0EDG2X6eH/zQlZ5h+KlieFR1Thn2Sw+M9hpDBIFy38FP61TxbW9P81jRSGYhwJOc+nIYo5JgPN
/2Qcaf0MivEMZppwEwkoWnAjoIYsnJMvrw9xHoIHMv53XTVYP1IHM3bY1c5KCs5ereHNDx2Y9gez
De1dMHQ2Ngaj6r9IWl1XVOPoR5U3VGYntZyPRZ5/yrJ85BQW1mx5OJ1Hy4E6KtbR7PA8G3pd3BEk
1NHatyP3kmPmJZNLLgSfVRN2T4NtBy8Uo8RMFQnvfS7rXN8UeV10zGTI1XS6njdgKscL+qu/iC9B
eSHdMH+cItd67JiUMGVpik2so2fsucUHMZhAtWRWYveUuLD3kshcuKb7eJt6Q/Ahtov8y+jXzu+q
ltXPYJjlA2W1oyCefTTdxKb6BaEU+dqYMs0zIrYz48m1e5LOBR1O68IPqksxNcZ7i3t568zWjK7a
DqNcAw2pHmbiOgAPzY5qqMzCz9UaM6NAHeD8wkkZP9ZKA5kscqs/JVFmm5isYS/8cOn+FgD1/d1b
NrUOzKWN7+29P18OhIOwJ005OeYch83g28E+VxM7PxF72wq16s/U4V8W0i7D+B+G4f/9BRci1Q/X
nxnIKHIHNoSgQhg7YbgGYWI0BQ4B6546k13tIndao3dC6t/BG7jJZmYAmTrVjMgITzB1pSg0HQ5/
/0Es8bh/8X3+fF/0vVE+CiCK+sRfhvSqbsaBS97mnIEKCsGhOBHZCn7DEfq3r4IJn/kjHzvosZ//
+lI0VeO6bMVjfIU3dU3tS2V2/W++VPPffMiICgs7zHEtaf9KZTLNdI7x6DvkCTxBkLewUBtKA+w7
dssAOnlkYFKA4fpBOrV8qW2H0VznyOSVWuKBnbZ1ZD5uZRszxCFLHGzGNKB1+tVgFwNbYA4483Uj
NrkRZskmSC384m6AB6jsD6Xyu6vBhokjHIihxz5r8o8VYJ/TZGs6Tuwg28K3ZvhBHn5g/40aDjXA
yI6j7JkzGsk4H1EJWEn/Z8H6c8EyfC7Xv16x7oq67cLX7Mcl6/uP/LlmCQcYHjEm3+GisTBpLLWA
f4ZbhWn8wZPBREPjKWcBbfvnomWRe+UaZj0ylJKuNFnP/qGgmfIPacplLVsqSFHXvP9kyeLFf7gz
eQWqCpX0lsUTPcyQv6xYQ5FnsyUTCANN6t5GyRzf901Q7ZbI/UnnMQ6vEmsTV1MaX2TnRI8/fFb/
5hH5yxN+uVVJ7koqbG1JE6Qyfnk0DCUaXIS4SKWVIZ6xfIpV2ymkeysfj32NZFUWk8Hov23iW1sL
9LFR1D476Z7hCpiQ+TzaTvmiJ+cTlge4I9VoDk8qTPp5L0iv9Luafk4sd83+79+68fPitLx1DxIp
pFLixxRlLgLoj0/bypmg/Sga0BxnGil2ljEFFk1cWmxsJ+V+nCrVZTt/FEhf2G7ouizM0UjPbNub
4DdPpV8e/d/fjAJouBSzK7JvvxJbq2liMhNxUKXLYmC0SyRwGQ11KSKEESVviQd0wTUsDDFBqudi
lzc9QK3a160k66KBUhV20U87zjH0smZCLgyIAVPoHtJK3Jzpxhuq3yxYP++XeNMOwq1aSpPVUjjq
/PIJCmgqYMNHuAewW1CX8s5wDtT4MVUribFglCbolmCaxuCySSMJfOQ33+HPa8byDkBOcluSRySA
zkr183fYz+QKjBZ3C2gRwEJRP+chgw8fl5OZ4QhcVYWfRCfJsUncaSb+bCKobhpDwtGFEzykPPMb
fPqLudM0MmaDIqni9uU/f5tcbg7CPGhc03WWP+OHhd0DyYGHbnFISD9FtmPe+EiAIt2VyKZAt1TV
GutadYU6EGRS0W05A8Da039TBisl52rcNnQzMNXIK4LIwFAGdf779/h93fvXIr98lC5Ki4tdQHoe
n+XyZf/wHrnMFX3Pqlj7hR3WV1hvgF+TqC18sueDQ8VEORU73XOwQ6/SOIMcLF47zsbKPeRd2WOR
wa91mouge2vgse+skq3ImYKON2pfKGlwxrR+IIZQeWs8Ib3Y5BXGS1x2QyA5+vsYXDon0f21puzS
3pO/d4JnMjzDsxvY7Ipk55JuczrMWr+5kJeTx8/PUZeGXmgE+Bp4u0r+8gW5c6byqXOzNeh7IiqW
B34JPohkDjRIDWabvFim1gO1lUQmlfwQeT1ZrLYOcdgXS2tLpRLl/uZtkQj75X2xT4G/DTTEIq3n
88T6+UupiL92sKKItWPWdY9GMVTHoZ1GJMihqPK3RGk8Bdj18u6MmHPM465gazGYATKGd+fnEgOV
0Y/D0S0zbNM9KJ2krl862Q1Pk+l/9HPbPGYBGeMV4rZBkaku3W1T1+MNxYzMBfJx5bkqv2JzRJdH
as1PtUdPkbn0PHpYDp6KPn/P8yBfm272DM3fuZ0wfkX0E5HMIAmSITqg9QfVsIWUsy6YzjySmCK1
lE3f+sqpVl2Zfx4lzWaYj4vyPIi6Cba6tORB1VG2UW6tz3AteSdgr3Y5WLp0zeUSvae1oK+zJ/i+
XKouqoocqVERcWVf/Clj5D/Ti8TYpztBrHsgiWbvQ3CWh7kcy0fDCR/prDJW4HnkIRuT+QK9q2Ji
F+RQXsOq3Jejgz+vygxEfCoD8dMZGyotnc88y0+NWVsbDDT+YYJFSIGAyk+EJ5oV+hvRrrFl5kuD
WtjrTRYq+0PlhISWXfGItoe2g5vumBlTuMcajiQQu/UGFzEyaDsMD2WhnjkjpVdVokhgT2E8KKqJ
qGS9p6zmZgoFc3NGvJ/rfokYa7nEghH8ZnmyB2aRJx8D79exq6p3TaTNHhsMzE3KmHTM7oTXjtvK
CzTu0vZzDDdvB073qzmqqtku7jQg6GmDuDdJZ74XRp28ydqgs2ac295eU2uQfMO+775XlmnfccZ1
PtRj4H0t6xnqv3QYihEyELdW4sT7srmw71DMRo8QBvJDxFhmRd3QWdp0apaGyvslEVduLYth4yyZ
HmxAhbmcgsL4fmjb4RjONZpLoXWxH5Kivu37xCMR79TWikHU3umHAqQOUoWALLFXxEdezCnYh/ls
npMwGEisDNaJ/KaAMKvRJrs+IkHUL02QBC546lOy9VxyqO/TkCaPzM7rV8+w6zc1mHASu8Gad3QR
5492C6C3VZntoBgUE+X1mFde/TycmMEJgiEtqqfXlO0H4boYRnCxS57gBuuOp4Qs1r2TDHee38kW
Yz3h3apjvEcsy+oS7qQ0bwibOm59jJox3ncJkmGn44/E981Hr60DRDw82jxY08MAwfHzQra9Y4A3
rD0ZkIuckn7Dh07jho5x3vOAfaLQhsZAUjopjWTQgyXpC6CAKlXPdswUL6pDnuXOyC2Lsxh4BDiF
GwrJ5ktY407vbJmuVRRfSBITh8SMAEHdkWezd3OSpNLaV0P3Vsq5ezYUVyyzBzWeBuTJXY9XYq21
ldEdOtzpof/Udla/G6VXH/3JI3/EYdDeYsQfPhVzGt/7Pclmf0iNe2+gcCFsenpy+yFHl53yfa1d
/9AMUf00VrZsNtpNqQHz5R3/K35J8E0dUre30bV74R7D2AyfMtcd33rhJB/bKQto6SXhvyK6WdxO
vTEfDIpDD8YYga7gBF2/G+ClYw6GSf6pTaf+sNBoV3xI0yGoR9CZsKAQiM28zp7Tebw3s0RfSThM
b/4ctjiCWlAM9le/quhcLE0RnbGjMqfGH3DbqaT/NsaVZO9rJsUN+pK/DxJBR7U3o5LSw8OgNB08
XLvjkC9kCv2sm/m9jmMYBqItHrSh6VrOTO8UCzxc0bx8CLBDoi86Geajq5kppdDk/A2pGb0dSaZD
o4RSyephTfvQiMKtAVr+YNB0P+JJXmBTTdXmLyr1zGtqo8rYrh5vzKJxDoakDZeZ76vRwm7I2zE5
2U057hsG4TvHFultPTrk1xY+YpfXzUuQl8ENZffqOHnJ9AJnt72rsia9Ni2vNvD/DrdkhVep7oGZ
UKW8dYMs24eNQbLLyoYPMTyD27TWvb13wqJm2JYt2s+UxtWVo3S2iusBnKW2w/ArJLuWYzuQ/yTV
8a3TcJAYnNbfCvZQ/DcNL3P2FSB0f9EkSWnVdeq7Luk1wQzPg1rHiJsE2EtJ0+qGsi68yc3ofGQA
4u+sgPsZaMPiAQyQ39fI8KbACmIbHKz6+7BW6QW0S/RgDKo+JpTc4OzX2SLu+n18RLaRL0AZrZug
EM4NyBUXMEGkYrxmntpnsaYm1Y7dA3xZ8aV2+69E+tQRg5l3Yu9M4NLp+Q834Im2gnhD1iaPkwOO
gWJVV0SP0oZOp7H21FM5GgJOSGe9i8b0b7yIfkrOWl1/jZeSYLzSiSi750bnBrF06TyVBfCahZlz
nNNCfSa2s2s8+qJJBM/GV5scwgpERH4XML4k+gQbY+zK+bYMjO42tkOYMGHcHJ1yICZQlalc51k5
0iQ2T9e2nqpD3+Jwhy+BKhw75jnWffjcj+WHfvb9E0lZQaDTnYqbMrAkbvaM3i4vTs9xxqlr5jrZ
1+TEThbYhwPgSEGDXsYwJFbqa+lYw6OgyHVnLc8Wj2DvGjnGe7IZQ4YAQDJnj2Ro7DTcn0fu7Ow8
V3VL4WkNVNVjB76CSUtlFcyf7VTY4qW1J3kbF6n7aTQ1yccqgDVDHRZE3GC0DPoZOYlVRu/h7Svq
F2apBH9pmowYTCbDV4OD6R3Gay9BuenCrTW2JLe5m19Vbz1qD0BBySI0uq3/SM1o/bmjn/KxV8r6
NsxF+jX0y+g+joN057TCOXhNkJEfayICWqXXK4wFMe6KJQIbkwghmR0d6a2reYeLyga0aFPUUXrB
Hgmf0AqpEYZaU1GUVsYHWD5EtRNuETr0qscipnkjYYJKR7flmXumSDS4EMotF/UxvFeqXkr67DR+
Z46rzoqxEyf3XNhfSihIj4HZt9a2HYLpZehLgQuJDf5GzHqgx4wg5sd5SGxyhzp9pPEOfhMkZ5tP
xXuPFII11cxwH3miN7CMaLK6s2Fmc9TWpXmaTLwhgjSEt6K2lbE0N1YGfoW7ftfR14hrMi1I/afS
2Pj4W7uC9MFq1BNOJjuuXFDKBKBW0igW1VyO3jPmfFcu+JgkgKjJS5o2NYp4RfU4niK0LbhMjOl3
RtYhFTEbsLnbB8tfCiTLWlu4BVO6INmwTvyLeiwq/76Py2kyl7gKJqMqZPxHUbEqnUMAOvSOqyMN
b/x4CgfcVRQoYEuaenunYocHTkh28tA1rf9sRJ1+XzrnDviwum8h4SPW10HDIICodAcSGf9c33XY
KxK8DTx3/C5YR0QRCGfl+SWixQ7GieG/53g64SWYPVue0K0+sfLSQega8iBjHDJQ/khZ7TvapqYN
UC7WDUVpwx62J1Gd1iyjm8Q3KrGukw7QT8v+ZsPKU3wiPuaOW4OqtGen9ppuJ715JjihsmLY9LPh
cu0LiJ+70O+z93YwveesasTtONT84q6onCXrX4hXGLMxhSikpcFveG74lI5W8CpnjzT4ZAq9r4Ns
LNaZV3nPAxHofN81mfspT+u0WY8AV9q94U8+HVZsyxEv4sh9JRNUb3T2xI7Q+ezEoi9ZyluJsbJo
0lvRRWbIJtlmYJ+PkEp2Dt6vh5HNNnsSNArqdkQkc0yIHtdHGSvMMkUvIILbUbZelutsPUHXHcjr
5d6zUZmjjSfNt42z6LpSrOET+8nn3OyiG27lXJwkOcp2z/agm/fJZBdqyykbizBe2To7DxFtpmug
FzT0dSDfXmiUA6XUjcojQE9exF0pMklk9jBbFWtD2sj/FmV2JALZt8RnE8jEi+0y36CHm29065Ud
sAe38tgck1mK6nVQtD67colXgTxvfIt2i5oCJ2XYZJlMfGyR9oRxu8ovohu9T1E9CkyewEu2AKKd
h2IeT6ETOXeVDNSpVIl4VZGB8QNCAR8YESlcYUPpCMwBQ7TviaA/2kHN0qApNVgZNbbdsksgJBRO
pbcFPdXnrgvN15GH9y2Vi/03n1mkxW0kioOKrJZHXlRbwO605syJe47McOq0XbsmtZyQCCNWZe94
6yYMZwus5lrAkEMtj2zdbH8z8/g5fcDECD2SQwU8b89mdrl0oPw486gIhjVL5mflViUW4Dni9BPj
3eLR6Zd7Xyejt8pmcuUssYnz2gPPkOuWbDzJr175YHGoU26vBf3tQEU9O6RkyJjRAgdbRSxocdt9
6tSI+0ukgz5LOC8uVwcO6RUNqdCNHaFate5llZ0GWs7FnkeLP3FSo1MP7DgUiRVWRGhp7BcwiMU6
a5I/J/9/rTots40fBz+uw7jHYnzHdWc7ylk+pB8GP1Ueu4XkDL2aiyT8QpZEYyQj8Pl1Gtzwnrcy
rOG1Gvdh1LHhZ0EHP+zMJNKoNjQumTMlVyOLSZOasTXe/v039N+GtLw5umMMpukehVnWr29OVt7Q
lhW7vkZXyTN8LQ5+6Kw+BYWaWsgbqmcTisdHEtXtnJCDdbMKUJKwKs5mf/9elmnmT58TORUFs9JC
DWTqvcgKP35OYanwo/Q9dfMTMWnia2ftd+M2dMx2N1Md8ZuLE1n7v72ciZ9+afFaSqV++Vqs3G8A
aku9gpfy2oqxfGkdLMdF6/ivf/+H/dtXQl6XdJJ5XAjLcOyHC0CHhQDajteHICL9yJMvT5Umodn6
vXX8/lL/EVj1/6Fp6S/Zq/8fVi3ZfJx/LS+tv1IG/Jr9r//zrY6/vOb/xKr+KDctv+FPtUm5f5C5
WlJZxKFcfBLcq/8gqVp/WIbloQ4wQP7ORP2n2IRBQtKqRI3gMr/9U4f6h9iksFXgkIe/atkKncZz
/hOxaSlQ++midCHzLio+nFDCrDwzf70dKdWgFKJeEvsaHxMMPbsxxaGl7H4rhEM8o5afncYs9zT8
dp+tmQNqxbHsWtKR8QHE03itwxJ8MuinfKHl+S+k6d/MqqiDzVxSKArRxNm7DtQNahzIN8W1tL+y
3Z5OOFSdzfffOFbxuBFd9jaliqbWhuWWyLJXfIhG3cbHiTX0KHGWvYR22d5UhDQerKG2bxxjIuXu
FSU/neD043iQXItydp6DKOLA2qOjtV3zbk0Gv7HhEX5sbJx3nDTNy+BEJpAjfpYEPjW+QZZfMsxw
7NrbaxTr9Io57T3BcX/rZiRMnMxUx6SU8mBmzbsOA/EhzjVrRavdNV4lbBkjoXaQ1mx9ItEfNVEd
rMpl8w328luvF0o0PykGfqNMTftJdMN7xZji3Jd+RiEGb5nVvr2Oo7C/VWwnDnGcugdvTt5oWMcK
55rplRD3bK6//xlRTilpGfE5fX+XHtCRK8qDeztM5fsQ81PpTA9yadJM3nQN+Q3bOeRE+jahaO1v
FrGaDz7etnkdqaG9doaWBxtGy9Wm/p3q3mjcwC5gIuHa3/hWR8aWNX+EFKiCeAUNY5/hYXg2F7ky
0aRrnLYfdvDFXdqmeeMtuSXKZ5lxdTy8r4MF+YFTeeLezo7iLxG8fdstJRsMEsTryclSCtJhdh44
MYzb3OAHCNi7w8bksP2uO34n8QqCekwr2KJ8//KY0VDwULjpfvlwk8gjgjtqGJwc1eDJuNlblWe8
ojm8QyV4qxuh1ort2XH5WEG/uAff4k/OYRRuKFGE+ylZLYlWb9wydL553oQTHgIw00q+EKrdXeyO
zbsJy+jWslPiTaK2PqsCBCYSwm0KAPMuJ5KwhF0yNvTNiwzknZEFNAGDilBH14uRsbqhyh7rijhH
Eg0u56UqPTOXifc0B+Eb9jrDe6F/o96kQS2vNuX22xIe+I32pWSF8onTAXMvdsxMxUZw295W4CK2
shyDM9KueUmx4m5c1dWfYgTINXY5ODkYwLHHmz3ZsJZoj4A5/I7B0j7kbj4GG8TT4OCyl3w3ZcH6
304F2C3aVYqtDmp7YxZzc2nRsNboBO3XhM5b6E8+agq9CDOt7aQV0KGa68AF7xUuFGF/OZIS5Lb3
rpU694tLlv2lNzwkllts61Bh88/MKXoNe26EeXbqswe0ii6HaXiYQje55arvPtQE8dCMrapn004e
nBFMeNtAvTy58yB3hsYT6dBGaa5Cw6m2hRrUrZiq4MGHO8Wl1fp3HU6wTQXPd00USl3Ax823YTkS
sg+YUltpj2c3lnI98diImDH0xTpkwTxEUg4VINzQ25NrS7buQMypdTrzKvNgeJQFJQGV18k1uIMQ
rIQG5AG2xrkMXWq+aV52N42ZfewgdXeu0zwQzkSHgZdinzJt21vokrdOTBNxHgYYfqvmycj5brcD
uN2tKQOTAQG4yYW+u+N8SNMCqsdGxco6oiwGi697OPXCeuFcW9xFnWHcJk4RP6fMj08qF9ZbQ/0b
8y8loadAoTKAirTpSTfKKbc+J6mjURrPDUCAD37m2h+60oFxAcVobofoyY3zAodU63HB0UYzG3o6
xPOAg3jIo5bJThO82Eqwz0hbxqpt0d5hS+gOtYb0sQq0DSbBTGnATcr0DLBDXBxwFA+Qm/01wfe+
Wteys1a2MwAGaiibQEOdaawovTh7Ry79CtsRY7wgKBMZFH05mMU6wPMH+r0nuabsymV7LxIwsSON
CyqqnQ9Nkquj0eb03JOqP9SID1tqiAgtOowPOjoe/HWmk2s0kZTgxFo9h0M1o2ca9ilC+rkLw8Vr
H7QetnyLkZnJ6S2aA5u7uvO3TRoCWBthWVOSlm0jVUGWrVEdZKFqvHpu+Dovngm7jvAjoQUzohcf
0zmYyQfUheBWGWGXzfA4LiDOQhQopY4waGnlieHN1nnOjHcwen9LwM3f2l10CK2S2ztoUTSs7lIn
HrGxlr/XE/Y5G0EUId33R+lM/gFAxQimEfsAEqI2iWNN9SWtYLChOy1suLI3jXOEQfA8qUjD4q4V
FxQB5Qck/YiYiUs4RhIrmPxgONayRw3qpd4KRgpfxISYVA3lU9Pn8bEuSv3clP78Av3dw0oRyuWW
MG9hjwGiKa2JxnTaGci9hg6ZF2cQNjOyhu6SWdhHKHL5TTAV8wEHRb9VCqAOp5t80wlCfmo2slsQ
gcRho6baa97IFqM3z1ZZcEMQ9T7WvXtq5so8OX3gX3E1tNuxCsFCLSsV611y5Iya3IswfMi6broN
7cE/ww9L37vBKFCBOU1DPXsKICsAoVIDcwOlv4bGlF8c7YNnAym/Cojn7ChmL+44rz3qcIp9QnuB
u9ML8w/oN+E5b5wSCKZmg6E90Ors5ZRQSe0kwYor1T05vCBSSl9dfcas7wlnuHMD9O1FOeMnwocW
p0mo2avA6vKdb8f6nmF5gS7IQ80pEDGrAKY1x8bigQi+xYDUsHN6H+Lg2hbV/Uih3x7c8EWSFLvn
BJjzA4KrvW7Vweb375Cu7jox5pu4z3sCk3SxpokYCCrrK4fxF5KR452QQb+p234Zh4U9STGQpyy4
1mzqC/fqtA5pygJSaZ0GF3ubLkt9hRt1x7Ca9KRWT1GSb0hQv7GDnRA+4mhX+PZnPzC4TFumFGUt
aaev4e0YIJHWpZs9mrFr7Gr0XxI0ozxpRj4rtmliLf0WFWKI3DNPmnxrDKaxg8VB6LpM+7cllf8Z
0Al+/MCL6+tsG+NR6MC6NrkgMGuN/kNc+gRJigGdy4/mb7DJT/Ug+0fDboJrpWJxa+dev7UqFe56
mGcbXbHOEdFmpFp5VAzGYL9UIeptLzJzGw0EkkgZmbty6KwvZuzlJEHcqVqCfMQN2ubZYXG7MGeo
YGpOBuAh1U0liCWhBu4aRUhLO9VmmnL57I3a+TIZY7bL2fiubbeBoQbSbTOBhN130/fcsjvuzGJs
GY+TCKVdTW/6lKknmH3KGLmlT6bdXqJ5MNd9lznbBtvnCblL74tCX3Dapquqdtq93zc5PEueE4yx
nWeT+qGEUc12NlS1bV1LHB2yw3vbHvFKRpPeeplDwIZYFVgTO2CuMdwjhVNC4oNBYXFY0IluuhEV
j7iwsOdDkYtpN1saKuHUWmRCa260qI/P4GdJLFtDd/CMljjulMR7jvPyfSKkv6dojLqwBtwcf9My
3+3ms01X0R2j4leST9WX0NHgWeP6c+MjNllQ5O9n9it7AHHWTTFZ7IZ777a0o6uY2buh/pGPaHL5
OEnjCt0wWuUKQbToJm/PwsDoYXJVv+190Xzxx9n6RCCtJVs0+ce87Lm6CjkbxzwfPGMHDIxyYpoA
zQtFSRBWDdv2QFv23XAGYlAfXeS7O+7Y8oif2b54ZQ3GojLa+KN0G9paZAR7sQ/Aik+TPT71ragI
q9JYWhL6Pvgzj5SuMQyaCfvkorNhPnuenulSK2OHfi7YL6uuN6oH26rzew1c/pNhAjRbS9sJ9oO5
4GRZVUDLWvhd7vqwEg8dtyjOqcIM3mwA1Af2hM2LHUgcDMwbpqOIG+s5hnZ3jX2n3QWJXe2ZrCWA
GeidpA+h9Ly7wS/lwRUyG1iN2uq+j/zcXZlOMCKO5D1q08LLZTjqvrNQzEc01V6RUg2jOwZp8x6X
Ed0xhtfts2pwX4YxGba0NWK3laCBL6Gf6WMe+MldTKaJUFLPpJ/WDDO5RKl9MQRAaQcPwSnSFayP
xnZNVFxFUy5HpQdBbQIei3gH7J9kUalf06QMN7pp+rM3wjJyoxbbtONDFOljnDOh/XFs4mkNqvtZ
LyUCudu/1/yjbagle8Zi4iHNOn3T4e7djkjpVz2XzZas1StARUSjuu8OYR31VHjI7KYP29e00wbf
dCd2Y89uPMRUwfNuit5RVmhn0v2DO5d7L8XFwXt9mSa3XqshPYWdM2z7jvYlL6oEeCTCfmNP5DZp
4gtltvDsIUDeZtFkfTN8xnRUlcQ3JATjTZdTSDlPgDlHRskHtj/3bj59noh3MavrQ4C6Zr0B/Isx
Zwick2vY4Ql3jdimpgXoq6tI9RNslBxKN3VoFfsSiO1tWXfpgVi88QKWv1457kSprSB2byvwAun0
zrOTjG0eeQftWrtFpAJPqXeZ8F+CWqMETI+6tfWOeVa6TuLpKS+oGa4bmhj74XnU5EabOLE+lUzQ
z4VO3DvMHPmzGCvMcK75Mnf9J/pW8rvOhhI7OUawxsY3X8oyYTXv3uPSRiPVxtuoEY3Hzu83nUev
l6wJTg06ocrUnOtnKQp9k/C3HQv2uzuIJo+MGI5u1C0tIkP6MSMt2SOVXZkgmJsxrt+mWL7ly14q
FuZTPbJK+gFdVOxsT4lO6aOz088izZN1a9igqcQ3arJAjxbXQo6fiqHod86IEcKmNjR3m+kmCBxx
clov2M2OuclM4LZzEPHn50C+OkN8AIG2uGTnG2xgCW2myKWFhGXvN6m6mEnZbyvSuac0ZDfZytLG
l09EsbTKbO+FyS3bUrJ40iK7i3V/KyM5beFiwlZXC0S/7W7w4RVfwB1MDHU7SLaJbczIzcQJW38c
nxCXvLM39/5nIjjNpmfEvUXFPFVScdonZy1ZuRhdeyt0vp2XFRfo7PaVBtl+n7AXXjMG+ja1bncc
wM3DVQMcCKZP7VBZuY47+qEc/zOtsI9zTUKQVvgLyuaZVO434ORfzNDB7oUNwcXVAfjnAknAJwwT
nOOCdZNJzi1NCPuMMZCgISSpRp5sUuN9aLxiF7fTS56Js/CTZ3y9w8UqJ/FQBom3gFS+ObTjoj+8
22I+hr4XbVKDkxxD7VvUnmED/x+2dxP1W8B2H/BtfGAySt2DQuTObWo8WOa8jgRA4TX4Wzoiu5QK
xYNw0HirbcoFsWJr+Sn1RlCjVLPtQeB8HBCgtDDg7XEsDFGoMJwyUBddsQ8s91qAq1xBUSRzkgBO
zNoMTqCCDld5ccuRfv7GBQ6HJZkoVy3kPtDjSxna+t7EhLUXfn7CK1syAMiepRHuNYHWLdWW8Fur
FwF2peyy8aRk95X5HEGacqIWwGoEXaLmE724H7T5X+ydyXLcyLZlf+XZnUOGxh2NWb03iEB0DIo9
KVITGElR6DtHjz+q76gfqwVJ+ZJkKqVKq1GVXcucKJUkIhAIdz/n7L22Nl+SJPBQNijO6qG5N7T6
spTGCxkjn/DnPwH7/poI97QHQRZaHdW49zXMjINbce42M9MkPYQACRDVV3PXPkZlPRzJDuNpq6xu
S87EIWxtdV9pRLvSaE/PW7qQnBX14NTJ0S5KzXKQy0XpQsTJ4PDa5kpTtbdnx6uga+TTjgw530M6
pde4Q1Al7foqPxkba6dKgeg9pKpjnl6H85eCpIY1L6dBzTEfcYs+cDOvmTPv8bGdFW40biI0rJ2V
sa12B0Y/UA4jjY5AqrL9gsXdEitjnxedhm/Uwe0xGNeISph81f0WDUqxmnUdDmjskfFXXaWczZkH
MPSDdl5lzgWCoV3p5Sdubx8UyTk2VcXKY3S38myyS6P4LiNkSZsicqRwKdgJ6H3sBJz6hh3NpuAW
MWC2RhyK8Yw0uL53qj3n+Ett1j7yfdjxW67sOTk3Y9Vs5hkHcpAc2lHBzHKzT0nYXPVkXsRBeZQM
K0lO6vwymW+rGSXHFJHmF6Z0M0h/uMzZt1ZxOt2ZI3rpLDjHuLYOEEvuMqZkMCe9QxSmAUKKbm/b
VXhjFcy/gKw+2EFzpB7GDl3kZFGVRrSvWMp25P0F8HYdnt4ooiVcVjrmoTlzHpUyqcGZsa1bhzBV
hmNmddVUoLINuoRNphkwgzImbfgxdkIhPdogEhnM89xQioK8hBPYxx0wuqJ2fJM+MSsyEaQj1C2D
W9iCpGOWm4rs0+yF6uC69RxfqTEvrh0VRc9BkxsPdMbEnjBx88Iztbw7ZzOR3QmgUTbgJoRhMYZx
iBIfKk1O31EE9RpgYoCILmP5xvfR9VvT6AygM1XSPCQqIlhsTPgzuAz9RO/aYacKO4e801ZbIgkp
vltQnMj53OEId8EqDpN0g+yQyKR0VriazRHUGCYjOmleTHiD5TbhQp+2sk1O+JQ6G8w6NM8wpTTH
NF80J8nQxe2K9oUVnVc6w0UIFmm8ikCsoCxosRRg8yYSpwEe2pIdlvtzOJJfpiYHcj9KzGjaI01x
LmkJzjqm/Tan56oIe8ZRorLRz6b+psqykM6dZyK8jFx0JmlIusGuKitaTITj4Emj+56qR9FxYjl6
mat0n2H9jMwp1Wt7x/RKPyMTU067CTUfQCNdnUi3MK8Zs9EJHSQC732XdlN9QPjHkECnTMgt3sC1
JYbQO+K1EgBS3Cp6oYSzu12hk9RAzLENzRypM2LkFRPSSN1WrgrtY6WlT4HJX34uEB71p1Ez2O4J
ycYp3vFsoI2+RL43+umIYuHBdMY6OkUTpL7w9OJOoX3h1GCZgizizD7q0XApPFwUNGYWoZKsBJ3Y
VA0BLHGbTvtEOssFYG1SkFUkkAib9KrHeGYSiSZmnvZjNCU8nGWpP5tFSh9tHqXR7DvS4BiFB5bV
34wVjXBdbyZvF8Z8UnuztR21m2RltWA8cjhnlzmF7ZFc72Jch7Hu3hkgif2SrjsiF2uGWJ/N/Zci
KUIcpjQYfEhDNvW7RWnaZmBlxODSVLSe6plbxcbled1uSvVGrgcjFnuKFdQIFn40fx5dY0Pm6Mzs
N3vCgmQA6UIRMXxB02auvSIDQE4mqFE8MCdQ8irWq3D8iC3eqVhvyFrL+w5W6tRGNSjylvQXbiYX
DYxpUGfeWCUvaIVz6D4JSO5zIi40JCilYxyTKUahhU9URldm5pjnVaAj7l1pumH4TFrKftMQo9Fs
a/zhbPhaD+JyO+O5uws4BgbXClN952tueJXEqP3B89S6Xfr5oNG0weTwxTSMipZywzSHM0g+q7Mu
iVJjZTaNukfuz/ZN6Z7dzSzbfuI1s/YpD+fB+VTYC70lZbAyAEPv0yMJSQhcprziKUAPYCdwGxLv
fpCpqT7SZ7rtmLf780DkPMb/ppjPRI+lfjeWEGfcuCQxs2oD3biLR3yxLFmFXh9Mj2Rsf8ggqEs+
lltg9uz5BoDcjYPY4h7dtHxE59qeaUOvWfs8Ds2KfjJwWdhoYeasiF2NOEjVxaUbhvqaZpkR0EMO
tc7cOzxRx5A5o2+wwYZ8D+jb+ktRsgXOum9q7TjrdrAaMn1W2wgBOdQZkDGriJDxHXZe94LqnPwJ
iWWJiMGhpWFeThVfLwwf2aehCcZ0J4ZUz+EXRgmGCfo3Wbfj7FbQ0S3b+tSsa0W1BZe9jtcpfipF
6xGNtB/1CewOl7HLsCrzKCcrsej6jxEvo10BbylQmJqG265lZNsvAfZJ+g9DyU6UUbzipCFU7Qn1
tphgdpj1lwibt3VupiV4RNuMqq8SrsW5ViOMWjlc7MqbbDZ5y5lnWnmEBl+hgyedL8mtKT3S/q1s
jqpVfI6LbrGnDJrXw8wggwFLWJ2u0WHRMEiCmU6DV0aXoscEgsqF+QIRFqG7zkNLyzYNygFQhY3y
9HXvzA7zyZD4HaTWXo4isoCvwO+qNMSnzUiv5uuIbWkN86HaOHKI4bYCfQnQcmmBkR+seVrkbLp9
zpGu2WllW5wapBVtW6aJa043uzmq2hvWfYub1iYvjawJqhyboGM7mzZBh8bIb7PszqizjzMHH0VG
ZbCK7ekggF75mnS9NTDtfl0CoLvkbpIH00z3Wjm5vhNMl07Z62ti2mj7VWYLeM96pqEaQp9oP7HV
FqeCjn40RWKb2NrnroRnMrdQGDiBfVEdi0XFdLD1RL4zhobJS1L6qOaG48gpzu8HOzitgBTmSgEG
E+5BhIHpp9IkcbyAeYI3YpWSGx5Bze+iEtauQ9S9DsIQ2OJELaBSC8xFE63CtN7OVeeRiFtU68zQ
vTV2yXbL52fdzHLAK2a7N3MILKuvaQmUoUtpxzJGg23jjH270cPC/YQjmniI2oCUn4w6XpCO6JJy
MvHJpBA1ypwVsYg5xqpyLs7iWMWfKno4nIerJjut6qK+kb0kAm4Kb/NaxFtnqu48SswBtbscNMLO
SL+aVlWCC/iMsBmXEE60OqRKoklNloZ7tUobdH2IduVGlMZ4UZHphNeKXmpLJ2DXtnITkRi3kkZ2
dLrhUua5XyXyQsC/puQ94JwpN7VIBKpC7YLTPcHhJd6uPFeXQUDSvZs6iE28FlVejOFrnSnA2Bnt
6MYdtq01QyciL17Hy7bWIuO80ylIvcIGty9w3heI+OnapU9z0jhb2KfFNShuNKTViG0qmMwd/Up9
TSl7BKmf7gqQ3yvgIPPiFEFTXzdLylc0Q7qLUar44RSB2wnD5IIIu6sqUu0u1KvkEpX1MazxKZFn
DeIk22iUN4cyTj4JkftDW4O7Irmz2hIEl514iUuJAh/pjmbv8GjGJVVAC+rGdONPWhWlx8JKP2MJ
i8gCNR9GMAvrtpHaBncVfb9Bb3a2gs3kgZyq50XYju/DLNmd9OBKGcO40et02DcCs2qVWN2L5wRf
jDTiSF0QxVPndDYzq7qDCiMOQyPdM2QVVBFEqZ9mRaotHdPKt5rwkGnWuBU6bRdTcvbxDHP+wsoU
U8kyHrLr0jglV0PfZo3jI7prEK/HNgyq8Z6su7tujMpToWU70wgfJ0EKUYP0sEMEvZZiuJXSIImy
RVJG/DiAZqy85yKmY96K6dEd5/SURHggNIl4scycM6pVFueuAdrHdaNyy8dqb4KGyVg/joSPuMmj
g99o6SfTtDM7Roxyarmn3gB3UlzT9/qSaYpDxTi6VElJ6zvTTABi4R6qybnVBAw/KE4Oj6LNyV23
3IcyNZ2dsGjDTHJPzxjM4yg+J30T7WKlXffpV2IzT1XhPbsdszbbxPfVsEqvgBipm6SjK2YYZIcY
2sZQ4RZ7DWW7djLl9oXp8ak3ppsdphK87hQFl7nZPyXJdWkn5yl58ZsaNCxVxJFcyDNhtb0/JdqF
GVbaPm9hjHUwYCH++FMVMihPxk9tXPRnspb5TnMIiQtH58mEQ+Y6zt7Suz3g3du+tPYwvLd51hrP
gd7eh3HU3ma6jW2Fb45MvWdp9+MmZxFSrf2g6gUKX4RbkAUI44MRLG51MmWWXLMaR3scgudhZWfn
eRLGjDXIbm/NQWMsMp6HETPCoMds3XnDpnEMei8LMZ54eoEnDKSoLsbTUUHorXtvaw/M+xrHRK3Y
mvKjjL2LvBuHc9OOz22Z3bqhe4hABvlaBYLc6cw1rp19MPZPAJipXPPI2yAZOyM+ilLbUbcgkU9a
leJMrh4tToFpraEgbYrnRhpoRkG+Z6SF07kqovMAvWNmJneolndWWKGHaC89HUiaAdoxHvYz9pU4
yfZW3J4lhMMdG70hEY9hGUegnqTIxMj8sIhPRI7kgKgBoHcj0gWF5YDz9W3k4k0sRHCpMtIZy0nb
zo04abv0JenNs7Ssj6jajCUcLPETzQYSV/D4ZxGdDBdubJmMT8aYcnygMN8EoJc/WykzUNweMen1
pLkxS83WCRXbus5Ne+k8mltFHtiKAcdw5SF+PfSDQZVvtAg3SEVl/Nk7svBrU5zaXWucNYINzCQF
NVjsOR2JxkYrZRT7WGnafOughlm4hrVRlkcwJ8SfR4Kpno57mTq4OBhRcE5lqZ0PGaRCyajLS3lh
2UCHDo7bzdzLq0ymdy7n/nWE6mjvdoQXEOXJ9sRMlWVUzDXUUrFmOLyoeE2wqrjMKfIKDAtu1B3o
xPbnQlkCV6ejXXQdqVlNgaqYTJG108n6tMhd95QAMQIz0+EyFsFupqlPUZEqX087PHZB7550sPt3
QzMeW0udxYa8Y4876gXJoKbi0BRnOtrgEtt4Cj732AwivwTZZl3UBBOvuf09UY/BaRIam5poIKoU
mqx9vUuDahfVJLSO1ZPZLl2TBAe1XrprMbtEWkh1aJ3hVGsV/Kjwoz5bh7LN7tiSmLyPPgjx2wrn
tz922HtsoqtRjgeB+4XAA0nag92a3Yahn3wZhAVD2yuSU/qs3seQxu5JFAPoWvUcDsHlSvHFtjjQ
kfjwNfXYN5mh5UAKY47wDmHIBsfk9TBRc6MwwtjYVu7ZQPPvNHfL/LtC9R+pK/9WOokg+JnYRRWH
Uftf59VLcd2ql5f242P1P96oKv/r7R+b738OX0r/sX188wcCuGmhXnYvarp6abqs/QMFv/yf/6d/
+R8IJPktN1P18p//ei47Bmr8tpCB0huJJMboX4gsH6uX/7h7UV9e3v/MD4iHaX4AQYTDG/yUAcxD
oLj8rqvUTILobR2GwCJ9Nk39T4iH4RBeT2A7QAZhoIFa2PU/dJWG+EAf1TSg4UhqeZBR/0RXKRYp
7ytlMT+PhdpzeQFLEwRF+lsBbpgTMC1JsCRyEpFDumAyMQJ59gPJf+KkT2frM/YTkGmZssxNtRxz
Yy+1rC0qo/yxNJKTKOjQMWlaSc56shRFJDhk53bVikfhluaxc3WyEN14gHAAygLxCvM/9z5gvzxP
upQSI53K/BP6je5UQ9qF244siB7N/F4Znvapq0vWkqScdlEn5BMjBe1R5BM288oYNgJ1zlraTPqz
rJ8Ojo6JkRTl+PbVh3rx/Yb8R9HlFyUJYhC3zHcufX4OBJFrotMXlg27451LvwROWaeF9ZVOnYmO
kFhx+BPjsJPYK9YizHIFFT5H/CILDLCR3T3LCecvBCnY9ytEHeO1FieGTqKH2d/pdppPixERD6EW
fSyzssoI59KJImkVxn7OjR0pOhxvv8Ph/lZx/9P3AUdJSKhlGMXfczOsvgkp68qvNFqiqzwIXiIr
nXZZlbCI25ok6a/8oqpRsByHFpaAyL7ycvQ17USrfnKWDM02NJ6CLOhPAtkKtmT9tE8G8+CGEVEB
RS8urCJKOCCX8cmvP4R3KvjlM/AQItMf4GsjpPGOSKAsPbOoRL4WsLhOC90Vp7QYKLva3jw1Uqv8
DQLhvQGA63mGbSA45ouxgLjeWTTmIWPsYjov9OjvtVTeRtlsbGSVtPsW+M0xGAYCiHmgcKlQCSZj
vv31+7X++tB5qCJ1GEACcIfpLjfktTo+aUY60OULGW06SMVEYqZCB11D9S3Mr3MW1ASvNf0BVYCM
N3WvT5iAaTWs51hOj4NRM0HKUbedZqN5LguHpNeOkKvPPd2LzUxNFfmUpAgn51xD/QCMqNiQhqth
Uqu2Q5TB4o/NvmSE0UTOg5fMDrOjnvEWJ8/yMY/a+kYLXGZIHTlOv4GCmO8IL+AnFuyXlNJGkS4R
fb998wLNaBhF7bPVq75elaY9nUyIXe/VWA9ku+pxuS2tWP8a6aMJ5Afb5LIiBM1ZhiDkOkJNEdFh
a7hxKaxI5M1MT1ek1XafbE1vzyKbVNztKN1L223kHXbT4Yz/pBgY0MtiMSrRWESKnIUyvhld99JB
//7dkvC338a/PNDUUjzHDl9F07DFNzTIq8+Xr0gZ9ko+VTXTcvhb8yZLsXgaoVFQkIP//M3zxFbz
drHnevxrsIwZy0P9ztdRJ7pjAs9/6hiw3ssglBusjqlfZG2eoPr0zEcr9Zx9T6UctUEFVjlorkwm
GlStPauS6YT9KdGSGode6u89B+c0pCbEPJTlnkOh79ZQqR0XEDSGtXg9k/x8Gbt1fwP5xAQ924bD
jTHCZM2iuUaE6FgQMwvO5UqzesYVqJ6QznRfEaN458UcXBQOeVm/cdP89ckia1zYQgfsiMbMXcgn
r247IVgQOfP5efBQkAFdAAjNzSLBUkXHarVk6rE4//rW/+TOu3yT2csB3OjfzQ2vLhnFsdPKanzW
M+UePKz/Pu3l0JeEev1u1frLjs7XZbFrsHBB+oKN9fbdsVfTE1LNMyl+97Yqa/pFbZM9GIBiSLgv
07UdDiTY4bEAseI62eeYhOSPk6A0+81LMd9aNiRf4W/Pmi6h2rB72u9eCmGIjhuZ3lPJVOqBdlUO
+sgT6gIIBLrisUcbt47AQ9wmwYC4BS6Bdh8VzXBvJjZNSYYl51qe2CidNS+41kL52I79pEBUxSw6
bVQ9FyRyz6twLuqCNoGHbDPsasG1ckf95iMUf/22WozWFksLwDOsSstq/eozxIzs1sCaHrPULBEo
kZb5RW+YUii+3ucoyYBiF27B+QYjvbGp+Ma8YJSHthILQe9ywVHVUJcxRjJQPJuRym2MOIpdX/Iu
HgdO7V8nm4ECI+R55Awxm9fIf5uzNJzE/Txa/V1dBua5pnU92HVjnwZ1fJlGhM/im8eTvkKYkMRI
ZnBgwJQoi705ddNDmnUKbOjEWL5qJZJ7lC1kZnWnRuYAxTeQmXgrTyLERpGOABWaAElrHdp/htIl
POdffxPeY9t4KLCUOY4uuAsCus27kxR27mZoQhNHo1L0EMaufnHHJm3wHOZziGRrUo5veGN+BMo7
oomh50JRmiFzUWFCKIRDjzqDxuQoNnBUI33wMWRD/EogLFMylRPt4I0hxaXWNuXlt1f/7zLnX2xA
rz7IpYz6UR6dPeaUR9dl/pi9z/riJ75XOdLAImYxo4NjRd2CAuKPIkfoH2DkQrhCOuAu9QXfmh9Z
X5jHPHcpbvCGg0yWFovmjyJHMyiazGV9NkCDScZSzj+qcvhm/lnkOJYF7YjV3qCOWo7x9rtvLkX2
0LgG1mcnmtRTjBgRSriOEuLVHflJkfB2gfhxGcuillqKM6G/u4wZJw0geWIxyPxtYHXTW4UaYsDg
DasN2lvn+tfXM8VbjiDeVMfzHDhHrEuWJEnt3Yk4YCMZAvTjhACWhH6QBTDNdIyIuUZ/GiFPblkb
9BqdJeyhikEaeKCoPiEaLHCRK7VeWUdr2P3tpRI0VU4YwQggJKKfSneXupFnmlgxmRGpNXrQQOvX
cZwMrfRjAOstXToRYfvwRweRnLVOw0wNHnAiVii1a2MjgVUwzZ0wcOZbHb7yFYzV2BmOOBCm4ZlR
KCBBKk/LG8gM0IXjoWzXrRF9ZuaVk8N43vVQQT7AIZ4Y49axTo4TnnPM7wGqhcyz6xXHMjpw8M1j
N/f2Y0G/b0HGF1ZwL6ehne+c2qB4XY+NYen7FjiAm9P2bPRwp4vapp3S9jMwEkZhVgmyDJXANOq+
dLTRrfB9JGQirUpsWyOIGok/hjzVwUkPGQFygvXGwiu2icbMGdC4xznBpytei2euXU1YATTzSBHK
COydxv9KuHSnLxlK6tFJ3vXEIqDcWiaCOUHE+TFnhPJJ5FltH8LES+NNUs1GyXGJs1z4uQn1vDlI
z53MZOWoHCHZlLTqxshbTCTkTKF3rsnkIFwBIbOxKqQxeOuCNqB5IwwAOmASASVuEseOSQYJE1ut
bV1z9B33HLXeyLFCbWE6e9HzkFKFvRQlrSewOQBaRvJvCys/klNhaP4MG5GUTLqdvfuUcrKFJxgz
cN8KM59SMCIF4it65Vk5eqexGIjOIpIrCI6jGPv8ClmxVp6Q/ahBNsIsURVMcFAEZ6fWWHTdNXlZ
uv2RiOaivpqSiQumGpzps2zQB+tYgkym/paMy+I1uzGs+3nWKmuTu41FPN1kDr2gPQ+aCSVe4wX2
0W4hXpyPYVQRqQCSpiqPGI89EEuxlG17wJ6pMzXos5wJyzh0dqU2WOn6nLI4watAomedOeU2RIo7
P3g9zH6Udano9Ks8bTistMoV6ccaXp93YZW16Z2hZKlgZtOUzCn9OdSeSReo6o0gtoGUTdMttIMW
zNA/bUIHmLiRdmO0KUH3KLtD9FoDPs+zuHfz+COhq4TzzBbz80M9kpxcf4RsgG2Ltozu1UQLDbGO
7tKdq+lQ55LUk8RuZyx/syClqnMWkcDQdH1XrQhMZgbkz5CiEoMJR4NZsDIqWz2gE2qGyxA9XAYM
zVN4Lwh4R/IGvQJBPaMBCN+fyQ7J26PWp6l7m4Qc+lh9ZiJMA7+z9Jq8pMlOzLRb063J6/lqwD3W
LBOTbgzL/prWuaaq68ljt/bOWLOw367VYIZZdxkgIhy7Y105k3Kf5rZu5XwoMI6pm45ulDZd10xm
SDlk3onLtVSVzSC/d8JkU9uzHkGl8RQUOScBdLZqnKQfQP5QCdr4ZaqB4L6SpdQ7x+8fc4TCDglU
Y6VRuTTrJtWJB8WNWYXbWdUBwR5N6+iEXWDXPZnBQGgbq0Eu6ytXBtp+bAF0+yrRYjwBGpbfAyS4
wrjVUq2WuyIjbZgzlBOIk5Sh37EAho5aV/BxQDExkmCdgZxjpD0Fc4sjDdJJQWxgaSVh760sqNfk
1c1lKFTyEMJdw6HQc6APs0sEsoh/PkL2CyKa/EOGaPgf1UfsKtiR2FLQbTpsv5Tgbw+63QS+0Fmm
rmKYm5olpdKxF+TyXoi2wK2lWFqmJNr3Vva7lsdy+Ptzp/52aY6E9EoxBtIttd5BhWncda3lkqtg
dZBANwjNSlxPiEA+/Xrr/Ol1XEOaVIEmTdZ3b5G3r5MTBmKuTKulQoIWcp2UBLP8+jJvTwQ/9mdH
sENTNHAEerc/O4iAaifgMlqteTZOhCVUqj40Sip0Cig2tr++3tvKdrl9uk59L2wPXQ1Dz3fXC9B9
jDNik5U1j8QGguYk6UqWpV+g2/PDPCTqWExkoQTV8JuH5m2F++3SHEdYwKzl4bHtd59ciSWM6JrF
iruAxJMhzbZtXfLg6OSL/fpd/vXD401a1A4CrgB5DkvZ+aoQy5XdBgY4wZWWdvJhYOh9OjiD+/0N
/fuo/6/l/Pv3Ew0/iZ/Kro1fzzOWn/h+0icuQ3CaNnQeaoPvz5+YCGF8cECSL01aWrQSIvKfJ33z
A2d8i/wMzt46/XM+sT/GGdQH9KKMpQCAhk3n4v/uoE+z0Fk4/oQmAKV49xB6pRZ2YBAIwjOGcI89
s13SSL3dq/vxk3P+2+dvOedzFdYmOnZ07dz3HRbiFwivx5m1clMxnYaofQjNUOZv1g5agW8WQwgc
XImGw9KrM1GWLekjr5/zrI9iyxxsRK9dS1UBa2IyfHzG7oXbwehGPukIv05dzlCjMAGxVy0ITk/0
7UXl2Y3BwbYrbgrAUvYmZ5BUfkQoZVonNaRG6GycZZDLoCgcGP6XMbaLJct8Ub2NTCel2R1EYgTx
fmYt2RkOWxfT79aYOEME6J54KX1T4Z7pAlRVsBBqpH2VRXabBgt+tajWLmlCyGKvd9TsPu5s29hg
y7KeyQ5p3D3QOmPnBBay6gwP3oQTIU3OA5SfFpbVYTwOjiWvpBO78blejhiTMN1CKbOT9LbvwQts
QiJKzwRECNaasMaMqiX52OzqNsCHMXSLwkeMAypJ5S3drpSRqesnM21HtE8u6X5KRYaoVwtKFNFs
EAV3xdD2BPOZAUrJKnXLahNnXpDsutxWGegN1BdHDbnvol+gB7ouiokqzyTi6XSQKKUfRSnBGdgN
I4I7YjyrIzw1Ue/xfgNrg6kD9k0NFkpgb6Jb5ZgIu1cqLOpHwlS8x6byxlt2+Oprn1tQsDhEZp9D
4hc+x3onnzGnWF+F8GTxoDnBXK8hK/ek5xUkXe+9COELdlSNabUxG8Owad2hSgh+0BRqQ2h+I28s
6xf6pNvURz2hPbXKacemvjDszvzcKk0UfmmO7CCt2QrAgmg8zB1HzAqjFt3UZDWHHbWN1Jl3HJQd
9PGWDrfurK0waQmlSUNjuHc7tzVWkUyLal9XKF2QPvb/jjliFr3ErkNCerUe/aUTc/W//mdHesKb
GfW3H/nRipEfltAIx5F0KVk7lonv93mzlB9Mlm7UjLoO1fsbM/9HK4ZobXLXaczT2uQ4RGY7rdo/
ejGm8YEs4wXFQZ+SLi5knj+m7T8WSwb1fzvzeMcVd01eEtM7FmiLo5djfVv1Xu3eJppfm0aJ4kwC
FPnMQYpYrvFCNprfj7rtbK1JQxNBYCenZNF7fUsW46QNR4hvsCHGwp5rOBNMo3ZaX2JwCmZ4VQdj
NDXs9jXO0BPH0KphZbKeIUD2hvmK3Sdz/IYlnfpHReZFoRwN6z5WUQKUjcUDY9Ax/hKSzmKtoRBb
V0ED4N8HHikVo16vQcw+dA0RfANxwb1V3TcEBz4vKL0nQULSl28f6T86fPy/JpRY4kn+/liBSOaR
Yi4GSLXr4uLl8c35gh/9/vjSFGRX5bzsuLbnOpbOpvfj8f1g06KjJcgJQixTrD/PF9aHb/83f4WW
gdnOAiz74+nl99nut04iESUcWZgzvntaf/n0vj3m8nosJpGoNSw6b7xCyQt/vSeTG1zSlZjWATgY
iNgqqJmSK2d8of7EVoh/KAt8yyDCFc8rPjXa28W4g4HbKvoZIbAe+ll0Q0w5zEA5HAnvI+jt9N4D
HB/S2howdnWe1j3Hpa49IvTTs6PQo6ZaAQAsG38mHh5ziybcG72YAnsNmKFot/Hk2vcQ6Ull5TEN
1qPFCMzXMpKJt4GIxoOAFlGcdo6GF7Kivh0Prz7NnxyK3pYe3Bi+0pa0PA6ALC6oWd7emFBgK6mk
u0IiOJ0M8AruDKPLDyNONqRahCgmXiIjKCtl+I9que9XxojEaQ5uGZ/wUoS9WlAioxM0F1EnhOh4
6dy0Z9NoVL9JiHLff/CceHnoaFIvGDRXX6LlXl9lGupJdTR6mi4hhtly6oHx2ZzKS12jeWQd8JJw
NGDKV6eXWq/3l/iSo5hdEIBnumkGeEExmq+KqOzVpCrs5c0cUgVqDYL+NJkAX2pZSI+iy8y+2uYT
Pp+VUTgAZ6KhES1OvNq5Nby+7NCItDUh9BowFfgsss98HF+EtLSh1flOP4nrlH7Jl6nK6tLXI3aK
4SqdnewKsMeI3NOJztIoMr+qcrRjv4JgNJ+Af9MfLd1hQBiZU69WpjEFPtob3NXTVFdwxpvspSp6
UPxEiVj1SY4pAjzoNGL0VNmsJx9HG7aGL8p8AVervghRfev1A7YpUW848qkXF7x0S0wYqdEbKDME
mZaItmExhVnQrsups/W9gNw9XQY87RdeiLkczSYGzI2oTOPehJkZrAONuIhVHPblS96Z87jvh3q8
xtODZy+vPLNeTNyR5ksscZ4f6lWQHtPAjsf1QLpb6TuuMpC8izJE+qCzpwSyfhIyzCbayFHzO9bn
Ut687mowVUdxw4NJYeI5bL7vnlBtLoEMN19KFM0nslbaZT8yDcYqZ4x4bXpCOiv0s7zhhyEioyVz
rbO8yHRwsWm1ymCn7//57vL/p1hvkTT8Yg+CSaTe7jzLD/x3ZUsOtkRzx4QINdyfaVuW/YFSbFlg
XDQ4hrVIVf6YYbkfdJR6tF1MixMNq8N/7zyGibpvmcIvsTZCcg77B/vO+1KQNYfuiosIiGAGDk0c
z16vPrHUMszBrli1rkYccWjYm3TU2t8Utm/bVfxaz17+5Tpsb5zO3q1xUQOXHTcmUfFpVt+3HjHH
TlH2oC26iOzXdsj9V7f/J5vG+0WVq9FllIJ4M6RotAfevq1xdurcYRFdjTUbnDciZsW/1J6keAJ+
c6m/3MHlUnwR2by5gUwB315qmjgYFlopVx06vs9Mmas1RPjo5tdv6Jtk588G5rdbyAGXwzUzbjpT
Jo/X6w/KsKcwYqaNiT71KtQrAeMTtPLq2iQaeY1/t3wJ2iWFAMOqRb6W020zoynuGVw4W2HM2edf
v6Cf3GGeXZ1/uMGCqLi3r6exFotax+tJhEQmZToB9oambR5DUiG+d8z+9mj/02tJmp00f3iW5Ltr
hQXG4ALU3qphQHpe1UN3g1WIYaHDseh33ZGfPKuCWfOS2OrpTJbfralDrKapHCobfkBinRjKC27w
t7gboGUlCQl9eZHOsj6J9JZVXxkBUwp9MSYsnPqeWRnzxh5yQkk2Br6cbCIyKmh/o2H7yTNH3AAP
mwnojrPDcmZ6dTJBUQ+3PCUavc419CkWY1hgOp3/64/4Z1exuQuLpIJySn93JNUJXnIiNyVVsrbH
cEWj5iZ1bAxyv77M+wMeXx2eIFYzmzKJMLF3i0Ps5WrI09BeYYBpt/bchYeEdLZnpLHqYDFrhm9j
CG+zyJavf33pn32r8NsDQXZYoF3LWJ68VzfSFNWQtGGEo0RFJU447Ml7j2mos+1pr59LRPqogHqY
Vd2Sn70KPdXsC1CuxGjYQ/nSS0Jpf/2afnLXeeqWAQn3HgXfsue/ekkhSh+7TLGHuLkMLtMqHf2q
cfObX1/lJ0+5i/hBkAQgdRr7y6t4dRWNWL5CeAnrvgEKYADTb64ATIkloUjOTFud4PnXV/zZ+3Ip
rmgV0OZlG3h7RbLGdCIUQrkKlUrW3McQp4aU/j+/ikc7gRkPiipO1m+vQn1AQzH0kA+nS5DLnGF5
+9/sncdu3cgWrt/lznnAzOKUO0qWLMmSHDQhHJlzqCKf/n6U++BY9IY21MOLO2jAaNgqkayw6l9/
qDSx/xejQNiCZLQcbGK1MuYCFrkqGvxXcXi4NaocH/tmbm5eH+XEtgduQmycCzXcE95qlWuL919d
cLJQWNgHI5aoRyat2kpN897+QPC26exwNnPbWm96Xmngh98XpPTCuNiKxU6hDDHeev2BlteyOsO4
T1G6MOHAitbblq7agmjHnlE6XIsK2A64D2dgLgj+W/MeK0ra7pa4xWnrzIZ54lX6kIEWSgvwN43A
l9NCOG3eaDWIqC3TGJl3V+yHeUTp1JbnAqKXw2j9kCBdYArYj3gLLPBiZXlF5vWKoxxGc7XPBxfg
3CLgQid8TyvNy6YbznFAT6wsiFFcHTGxxvl/vYE6Pk60fQ5l3prIgkHBjoMzAfFvP4RpfGCQTZeC
5ua6zsF4ArWoXPjE5WgdK+7++6Ev8O8YBuvMIj41TxydTWlRE9CJWy3iyCZWy5WaDYPHjS6wZzUv
Cn2QhwW8uUqtQtuYWpY/tIC/e7229TPDn5osWIuDWFqCibpOtqyq3i5RSy0SBFxxPM3Or12/7a9z
I6rPvNRTk8WBWENfaQEvnVWxUUp89nxn5NO18kaF5YcpAcDM2vmXG6aoECBivL4E/54rHpgVp4sF
4IobzOrVDiU7pBhJaZBhYe3TLDTf4alwzuf/1CgC/vlSnyzoifVyDajM7kiZKu0gMWoo3V1v7qs8
9M5oTv7+TjS+XYdeO/uwrovVKPh0l3MU1YvYrnHvU3Cy70Ml+x95OM+H11+bs/ysl6sa5gCdRpNO
IpIqb3niP85LE28RHpUbDLWhpwchti3D1sIN2domxujc+HIc8AQScqzgB41Wt3P4Y741Ggl9TrPH
5GkO+SnYgVXQimQ32trG8VX/K9HHHL2AbCCLpCBbJrYnRfElk3EE59bN+3EP+yS5nlCCESbZj9IK
klRrfvhxmWPfHsNyCsDkSSPqK9N5CLGepF1SDgR4lQmcr32fJM630DX6XxaH4g3ZQOknrMZQqCMM
GqAbYT4zLNyBhd9WOtT0fe4T2hfxG39BhjsUO7NMnCvf0wh7jN0mukTOH2db5jUQCxJN8rqyCJxj
M1iOSrZ6XtjijEbnxJQiooIWLO6dqMrW3BGSLL0kjiBzj51jXhdD/SQmgv3OfOa/v/LSeaXsAPFl
/14dE1kdVyiNHQvyTza9SwE2jwLSGqrY/FxU84nJC6MBMEAHJWMtriYUibyE5ToJZoaqyEmLyWAc
hpODheM4QQV8/blO1LkQVS1otFzBuTGs6S9lbsYV5hykCHm1910ODpZOWV77t62qJXEcTY6tD1zF
cGPA+8IyT5jTDyvGhAFrpfSuwVT4zKt+Lq1XK4o3aRIBxBkJyXR1qRtqy+4ralxUBGZ+2ddu1yGO
TZyjhjSV8KsyF9ckIPNaLCfFPhFut3rfjTBUAvINejzZEofgJWUR47eBrBTeNUro05n98u8Nmu+9
JFRwJyRZx1pt0JUwq64EVOMVFea3rgFYy2qyCbj1mz/lZGB4F6fDz9c/16m5QfXPdQTE3kZO93Kz
8eIcGmdF2lhdOdZVkULzLEjyPs59pp0Jozn1fAJEgf4XfQdIAS+Hwh4w5YJFvBRZ09DxxOwGvqfu
8HX7OTkpTbRqPvNGTz2c8HzgJvSpsPhWE9+C74Xcf8FLCAA4drVjfsz5nxu8jhAnvP1FgjfRUKGa
gPi1epFlOQDwVth9cg4NFwY+hhtHWvWV1szDvxmKqUxzFHSOtfbyRQqOu3msqFnm3pBHvCSYHXiN
1dhR/JuRmIs2SivQEHt17Mm5gLk6cpGCcGXtKw7WHp8Ike4rbqfZmcFObbu/dSmobpat8eVjxR7c
mzJkQ5JejZhH4UrFjdn99vp3OjEKRJRFAQMZhcToVc1sRIUxGh3bU9wYxQ15adWRmBXMJv/FMIt6
yFkk0EDmLx/G1yXRX5LpoMA1LsrYtK7A7vXj20ehLKEqodtt6Gs1KRsZEBjtPjzyuvFO+ea0jRrf
PLNwl41ntX2SfmNC5gRVBrxdPYsj9QpHTM0JuMpzKNrFL+Isb43Eu4Kr5J55cSfWLLsQPVOQak4P
b7WO0nkgPdJiMA4Y67OBN9Hex0DuQMf77dDW0moF+OaqYS8BWS+/kbI1eDjSdZAXROKqm3Fbwfl+
PHPfPfH20G7Y3NAo5paV9HIUpzMiPCO5zIhc945Ca4cLVSj7vunh8Eck0Z9BS1eS3wW+5T/g/2Xm
8Xxr0anyO7jHMXcKvS7DBBF0Zn5yDLu/1ECk7+bamH/gkGHc0/Kr3GCMhvEo+f0Or0/NU4+NXQBY
Al1HwXX/5WPPlqvCkBIvaDDgPjYQ0OE0a+bHvo9TAkJ7eWYpnBqPY1MnhM1cGJyreVOwRhCf8tTQ
7suLli783pdx/NiTA4G5mKPdvf58J+YpLRFatmibF+XrahNuR7ga2jNQrJHziJOtsTXGCE8hz/38
L0YCPoOP6JK096yw/uM+kKS2Hno5kgyyGjGDQmm08dOxfJcPo3wzdoG6CREwLgFQpxGMvvxoEeRD
I7JZ041u33ZW6X3UsDe/doU616ZZPv9qT+HgQhtFc4kye73ZO0gqU8z23KA1x+wWSs+98LRpm9u4
HwWx52K8j9/0UY7UZ6+/zhMHABgXIJcFzE/nfbXqEaNLTJ7ZMzG+EY+8AzTBKHnPTI8T0xEpE0cW
cAmX0rU+F0zDF5rF3iI8RXa5Nn+m2453vxH/7EL59g0aAIPNEgQBJ8k1iNHAc9dHkz3TjVLIQT02
eU6Mnd+U6hIRp1ucmSanXiGtlqWVSM+Lft7LaZKjVFnudE6QtY36gLNvfpA4GZ5Z0adGQXHHkkaK
5tnrw41iK6/NknkP/eKR1vewk+nZu8HJQVDpLZo6NH76qsLBPaLqmpB7aEWX/tqtB+d9i1Hm7vU5
d2qzAPYHXuVpYBWv5lxZWQ1G0MLBJccTBwKY7UvVQDzAe0T7F9MbMAR5DHvvcua8/DaYJ7rUZhT0
M07dXJXRLqWD5pzBi5dfeL18F90eAAUCC2fdZW1bnPYRxVHeJFWCVT++5qJDWzRa83whm8rZelp9
1eq4c02VexYiOTH6ItNEMGiA262fMUqMKRr0kSVcZPrHvO6ir8ngmzcEOYVvvkIIyh4L+IqtHgrz
6svpeBUmU+dQLo5i2nRaMt7H1ZAfkDJHZ07Mv7dEhqL/jvKLVAue7eWXk40Z43mB12OhjUgapbVY
KTWN8xWNmNcH44KWixL7h6navz49T4y8EMFYZxyEvNPVem4bksCQeloBXhbhgbC89B6jRPHIHVTE
2BxbCSpvL9nOiPbOGTr8vTS4EFKA0aehjU6T6OVTQ16EN8TtIugTM9ksF7Njn6URZnPe/Oal4es0
GAUSWsuD/r5a6xhUtU5lg2l52uDdZtCkL0h4evv5wuWCnhOtUrQkfzm8gLLWqcp5IHuK/I0zOUgI
feMc6+DvfYtRaGMuRQFr/RmF+aMoEDhPszFTjpu51h8JD56xKi303esT48THYeqzi9A35dq+7qI4
blUQqoCrMXkR+s7q0XX5U0tKe2fPF68PtZQWL3cUaHcQa+nXLFm66/oNv0pZoJTFAwmD9q859OHr
iYSFr3aYTDcyq/P9GJvGmw8yBqUryWFGp4bN+eXkCyP8bpEQgHJGYfREsgphR6MWfXv90U58K8oM
OCnkLwh45Kst2Zg03CJN7J1srtH7bp7sLV2haftvRmFL5vrEnW89Sl25xLL1jNKWabjjsy0J8vl8
ZpRTMwLckqvZ0lqlOfPyjcEP1OKsN1GmynHeAVvOsJPFvEFrck6NdQK2YzfkIogiB/AO1uzLsSRt
M2J8mOONV5HrApm03GleNnQBMIJxoTgBviTSdncdCTZbicP/D66qvo/az24POYHkOyJZ5hupq3Iv
ncl+M0687NYofhYTM+q59bbpEoekqJcDSw7F0a48nd8kObdr/V1JMgrrAcCHfikv8+VbiNowxK2M
NUiAgvsJV4ryMuvmlvB3zCY2HJDJmU98YroivwApXQblWFh94kn0flQ3fGISOfVrmVvzPnbS6UxH
5dQoFEMLoMCtzVp3VEyt7wkedC2siAvrkV/j8xAO51beCTB62YgdhFSQ/z3aRC9fnmLKTE6/tDGq
2iYoTLgX7lzW913bk2jjJVH5qciwZGyLkuwVPcp/YO0+ZFssBrtr4nGKM7vcieUD0rBQxcCegHhX
UwZNsIPS3ONjcrn8YBdeciD5vb+3e0JdXt8PTgzF4QN2t2wHaClXn9HGm0dvTcgdSJ1jbE+xUnYR
xe6xeG/PLIRTQwFDwUWBJsiVajUUVt3l7x4cVNvmG4GC6Lrwqt6OIxlAZw7xE8vBWep0wECKMmCO
l190kBpJsx1dRd0I22Mzq/R9rHmYno6utu9IGHr7aqBpCtDKnrdcC1dfzLe5gQijwE6rCZ1dWiXJ
0dWn9o1lJu8M3jn9UgvwYrHne/lUEJ8Jp20ZZRpoBDV97G51ESUPKQk0b3wgS0dEQKUH3M+n+iuv
3p3o+3VZTsebth3ZITqpT11fn/lMaB5fnufLMIuWlzLLoOXsrTZvHArnMRsZRpCERqjRIRtSYrMQ
7StrM7TebkaCpbIaL9/U2Pt2+LiwmKGTb/GEePPb5XfhiAeVd1hXawTFJIVj1j26t06ZV6i8bLxu
R8LxKt/q3/x2AYOYmLhauoBCYv0h3bLPigRKhsCr5NJ34w7v5PxcL//vlwvhaHE+tJ9b7PaqorDy
vCkSln7QdK56MvBI/dTY5efXN5ATgzAlXaQnFGQOM/PlnJyaAaeJTrcDzAXKbZyZHfz95K1lC1Cd
wb6M5AXVK+t5dby5texLJXlhmSWanUtd+84p/ezcZ7HX+8YyzuJaxs2KzZf+7sungXRfSLraS5q1
73yvoDQ+kcGUP81u5SEwN736V78IF7NFwmhJo/lqJVVKX0ymAz408NdGwjeKsg2aRQbJhuc0Rx3r
gsscyZf3gBlmjS9ZWRM6koSFdhHNVR0dvaTubwdj9IgR6ugHXVADl1dlSYI3Abij9X3CLm/eYZyl
HUtMr0nimifUWSVLpQMc081up4rWG7YINJur2JFEXTZu3H+x2pA6r8jVEB1rOZK2xRkijjnhD1+7
wc+zAIEpfvUKX2pnX+p5tqTZCIxQjyIk/WBDwrYZ3Sh/IP5u8qaPo00KAgFelXMTs3C7fY5Zt7nH
FnSuAwN9RXuh2zkhcor0+k9VP8T3Ykpw2PPxNrgu2sZ60NFMfq2laXeBt1iLEuplFMUBI4go3AlH
9dcUBNmTFH2j9lGsbJJIyaz2r5s0ZN+LE7NKL9IszjHTo7KLDqFI7XpvCeVrQUZcH9ldRl0W2165
pVgM+uPxYMK3ih7jZrHlbt16Cdbyx/xdoWjkb3HPLUiUbYaKbBEN246N6zbya63XxkcLQQwJ13Ho
N+Ttlf6D7Si3u4i7av4eWy6cu85X2HezvbV3Tpxnt/bYYg5CQkfxmbIlITU4bSvCJltE40Gf1V6z
cRIiT4NI5M21qVn2R7MqO6LaHDf7qPNn5nk/4jpIZlMLWVw0w35G8dxuR2JsOauhNefbvpgzCoMZ
Hjam3FJ2mLzXjRYkjel+C4kr+jiGSVsdo6Hkb4xepSZqZKf5URKaGBJr6MzZhiwy6yHSM13tTGSI
n7xmGskbR0z1wRsHcYugxLpIp8G/SGK7vcT7oN1Y8OYCPJutp0kL3Y9A+J0bwEFFKqxZvWw34Wyl
tICSRjb43Y8aAZOeUahDB7LxQ1dehhSnwLd+kwjM19gEW+3bIif6TDy2X5P80OTDRkD5UBtiDuWH
1hnnetvUVJyYnTRNcQl6RriWayzwGLffTEcTNXofx65K8c7n338fR5UXhzkU6qr0yToJmt5Pj7le
56SumHa6BAi3ho+RXaN+9JgafZM91J5dqojo3pM2FX9SgA3lNpRudevCtBHbXK9aK5gMJcIyyMva
RoqV1kO8o10xX7UiKdQNPAr3a9wmTr6Vfuk0+z5z+35X9S4MB7sphXuVmiKVN07XWtaDkxtzvHEF
kcKwmvOekAfSb4gpJKmD2Do388o7eBLdl3hpUR3QTiQmhBys4L4Qa6wT1jfHEi8pHF4+t7hI1Pjk
N86MF1IyfUJd1BDOWGZVKp6amRhvwycD54rALAIVaqiHJd26bvzSxnNcMTmmnP2hL0djkzk1UtFO
je3nQVfjhwh3UEWomotZqJXi7zR1nUguawdV0rbHld0NinqJbdJtymf4Ormi+EJgIgmaiRKiC8u2
h0Qx48h65cR6YRzTZCivqqZFKD72KR+P2KenonD1e/b/7qnuCT7aCqtxjhD8CP50ZF1/qcep8/eW
5jb+zoqJbOFa1WbtJvJlf5NOqeOgLOzKKIA7upgNoez4GCdZdDtObtITYmXOA9mieUh0WSomwtdl
6/zCg2sf2V7+lSSg6Ba7QYfEm0LHiTlUOe8k0tPSDyauB/mmDmNbbZtZVASb+AptZB8l1k1fNCZh
q/mMIsyfzBK9FZ66ctvD9o3I6OzyiYjQvh7Ix25FHqWb2S/lw9SG411kDBmqk7gV9scGSzK0hU5v
PIVInp/IAe3Hy8FwlPXVdUuuwhdjaNHqrIUfXk+sX7mRZWt+0YxxLNn/E/wRoHxmzq6bnOwWPI25
2WC0k+wzR3N52YYoQnzUcgxLvTjFjlBkgziYmEUxB3Lfz3bSSKf3rT+P89YZKUc3laE3akdOjf1e
S8L6IZk9JPAw4TznkmD58SccLkT6emLJ+2xSsDU+DST4xBdN39qPS0pK3bqXg24Vv6aorcmnjJ35
MstGSUinH6LXWBpN5o6l0eGoyn0eX1hD4z7rh7pIkCEb2aWFvo+QxtIUF05PUNWWHCf9Sc7sAqQM
TOKbFkPd5/kU8j07NPsgIjpZ7TvA7pldxobam1Tj9FUjReiRLCNi3aUlcnsXsaDAwvM8aReDopQJ
XOR4ScA99j7MCV1zbzCIb4GTH15amp5lmwb/bVqGUTqRBe+6NWZ7QzUcBFwcwrbthrvHXAzJRYI1
Qby3mqIDnLXjEWjWn9H0Kc0vVCBVmB0amSV3vZHIeccRhklEL8jnGP3Gvxd6VkR8SFdpgU7/ydka
EVvGzmbLu6tVYpA9kA01GQOVhU9X5HvzSDinob3LVE0KST03Q3500ti/m8MREaWeNc178ilJ4+o9
O96Q1kZkKUR4YsSqzr1los8KrwcO+O+kGscI00HxR4Sm0PyuiSepwps5NCQWcf0Qer9soiG1/aBq
od8Y8GLTXYfGxH5SudvnB6a119/og52wd2Bgal6bbpzirj5jVfUhsTv2vsR1h2kfE2fmfu5Mcmt3
9qANzcFsczhVpC076bWWm5OBtl065kHLwti84MpTDRcxUs96b8SJJLsx7SK50fxcfm3rXg43U4q4
vZ5DIp0CVcS2OFbPHhLhs58EN2K8JYbFZuL1gngNUVoGrS6X2xln0MKXWoEJxdQQPcEJQz67q3+N
Rkfb68zQ/RByhglUHCSwDvG5TulfZfgyKv3zpZcOlGGvCuTQn4aKOWcHTNQS37eKU07F1u71Zzs5
CqoUMGuaYe4a6VXZIHscle1gwEORvEP5SdfVOUTv7xoc9RY3F1SG8PJ5nJc1OF88EZE7oQZuLT+I
e2P4XFbkFhtd5t1VuHiceag1LkHNL4CYMLl5tt9eE1c0Vy9DT/JQZldlWAZScg2D3cOU0s9Zwi7X
2T/h62UomPiABHCXaDGsIJBZF/ncz5B288zWA7OwoMQ6CcZqInYtUnaLZJ/OdXw9pB6Bv04ovr/1
+y0ET0aH52AyT1bjN6nmldRtEMlF2BymKax30qF3+vooJ14ozwdbBhoLgMW68Wtl+ARyg0DKM8lq
F5uEjGR2lN14roxuXx/qxAtd2ovLtX1xS1j7LmuWAXPKmpdpX5G9Z7ju1m0tdnubabrHtWW4TKLO
vOjqad513VC+fe7AqYImD2AAFXjNoiF/L87iouMij1PSvukd67EJsewTedscXn/Uv9ceqC5ADE/J
8uZK93JZ4PNZYaMHM78KoUBohj0dmrpXbwTpmKGMQn+PTsTCGVsBMjVBjVx9JUzsFkcgW2ndzvao
BMkuf7u5FN0Uuk+0jOC+/XWnb3t7yNpSwMVJ/HQ308a5djtH/Hzra1tGWfx4F7YsRK6Xrw2bGEpO
IEIcS2HCm6NAiK7S/syU/xvIYv+Fj29DY0I2Tdfj5TBYrUIXiRhG63KJl6Lr7QgxGDdQ1mtt23YE
0qhODZSGo3pPZKq2q6Ys0wIHdtCF6MaRzkCU0A/3y9/dqzcZrPy/KYEHQvtjLvxlH3T/s/wZfc3/
dF95/he/RfAa/isWEpdFrrrw66nR/uu/ohFKw8xfxOyQt13IJay1/8rg3f/Q64D6BO3/ubPKQftf
gzdk8JB64YzSraA3D0vkDTr4l2UEuD+QGpb2MCdA73A3Wi13bL4TNRXhnZtoxmf2tPxxEBZXkcru
Mf+we6G+VcoL37TJ/B514cVBLqBBCDnk5TT2RDQRaOrfjWBwgZiK5L6ZouRN/dR/BsEb3V0OCU7E
1aM1ZtiIqBd3KDTsz5PXdg9Z1ABO/PGxb3+fqn8G2bwsI36PggUFcnBQc6zrVo8ycMK1gy3uUPTn
GNiZkX1ni2TccVPUj3rpnSFUvjz0/hmOzZkps3g9rTdO05OIE0aPSMjQv9KVdW/CHH7f4Px05rle
ngN/DbQ+w93SNwddeqACLUm9yCuQCmvnVFmnZt9iy0czw6bTtIaO3QggNI7duyIU/gf+0oh1CAHz
l+S1afvJT3Py0t0o3r7+yZ434//VR/88mwfxmhVJdbk+43Ls9KY4F3ddYdGqheUHMbS37S23RWs/
V352PyB/35Ve7n1yROfuHauIviURLt+BFQ4Ec+az/S41B3FJqIsRbvOSkLAzH+Dku8HDkW4kkDRG
MS/XyDQNme5r7l2UZdOeYmcmfhKNMpKPLvllWrN/G+uGd3z91Zz46ov1BlMLohtNrdWamea4iytl
3iHLq9/VZhtjTK7LN3Vbn18/4salWQ2chQf56hBrtXaMp0G/84sR2+YQVk/SDuJcyfRMyXv5lekr
MQRbL8RfnB9fvsA6jtK2rZMrNRPZt2sdR34mQzSvLltBXtviuA6SmBspcDay5iHF9Q8lA+CZZQzH
icvqL0ShYbSdCwL0AATtWhBS76feoZ07r9guKfFXLgiNv5UVnj0bajP3Q4b8YQqgVoW3c1piF9/E
veohCST1I0zS+rG1C1cGo2raX/HY9QP+0UIfOaGtziB4Qy3Z1XhvfwIT4xavSMR76Gvd3izAwgVt
GKvfRTpxoKAgSWduseeg5OwbDL9Zseoq0qTFlV2QsosHZfbVMVJsemxvRhhb4bJxIFHGegylXQoM
m33rQ2s1xJV2ZU0AaGu0BT5LLMEDVoMWls4SR8egk458co16Wly7S10PnKYu2g0WI7DGqynhr2AR
2f+047IhW4KwxO9IAdSvNk3tC1H2Xrp1pOOQ/4e1/j3v0b8wVVn4F8Zc+PaGJRa9Ixa1Ki4qaDYP
upWZ6T4q+/Ci1D1cz+vOBDPqnLiJdmFWyfhQVga2Q5HbZb8EHk8YFGiGGe2Spp+rK1MmBBIkbGET
Hp8OcsKoa7WfLVEn2bZlTzj6bpZ6l+FgS7FXwjGfysXMiN6Smqut3cCVDVqEfg301dK/R5zV3OL1
27yvCkbYpJmXP5SpS3JrJTTxyKESHfjpuCwLHLS/CI3kNSFwHdo2VtbeEh3vvGt0P/oa+16RBmka
l8bBbVX2uUy6Mt0nmYMmu7PVcJVQpGU7kw5KTiZyLcODrkcZhvWeL7Nt7Mt6m8Y67Z/adUFEMF5q
jK3jRuXXxBjx6LO0hFwxY5b1t6ILvTEAnavew50hQ5bwS4Udlo8HQjCnHtjhNGfRd2dU+NzbNIuy
DQGs03ddNgNhwp2X7CwFX5+gcijQc5yik4RNEM5ESUsLs+7KCN9X2WDm15h3eWVQEIQGEJsJed8n
WQ8cWFm/INy5023mGPKdGZHTUqXwT4NyMGEeZWVBalE+xbMMisHIyQyYCfPB7ttBleXL0ND2qTPT
PvJtaesb2bctgQLFVKnN3A/6Bw6/kiWmt3LYGKM0Q1oX1TgA0yuBgYUee7+kKPUhaEbh7rVOZ910
WMAlnCt0BbZ5oxNqHlqD+p4ow340sZV6kn2T3HsSRfuGcMcJtTyh2F/xK8sfba9w7jJrTr6RpyLG
bUJ8b0usfJVdVIrZfEGgqnoPgEm8elLaFSFQlYbT/2SD3JmSDzQLp/im62H0hd+g+1SCXLl06mbv
cjSLJtsKo/KffJRh8HNHOkib2kdtvrWRonwJy36OdybvFuA58rOMQl7XrzHyb58Se5bGplRF+nPi
M6T0B8vxwTDT6jtcrPCLoANRByBG0VPdGfZHZdk1Wkg/LW/SMiInT/czMF68rbNkY9qchBsC39Wt
0BxyprTSS76EWhxfm+Sfl1jShqQne3KOyVSv5lbuZdGAXJLhioOtFnnOY2WP44OO+nkMlD58VF2q
wb/tuN0EBioMnkA1k87NxZYfDeUiY8ReDZQy6bBxnYGqk0MBob3blHKMr3UrcWldaMKZtlU32jlR
WiQm4k8ZGSmIc2L8kqSRQxBlW1bbCZsNf2u2EjA+Nk1529dYvRNbNoEEOppxRQ/GgZ0+9pa+Gxyz
AbvT/IhsIaKciauXY36XMe9FQGZFXu64RTq3ncTOfhP10fwI0aokzRFX7otxxmHlGtYC0txiIDUc
tNNMQm3vl5rBDtRUJdxlgkmdIrkShBGSs8t2XPZ0c51iIBnIa6V17xStoOzWO/M9WHZPhqlmxcVW
G2G/XWq+E3fXXZ6lGk3EkpXr1Cb5Bh5/DnfLqlABIYX4znr+jKodCnTLtmnKaQt8nOS7UfPMd4aV
eL/KisSoHd3I+TBbso42dgIiS6xiU2/kkmN3dJJRf6fRbVV0ViL3S+vk05Vd64J8XXLk4QFbrvZj
zLTuYz6GvkPM/TTTekr15GkoiuwWCev4U4sd4yf1tz3jMJrw6es2juXFEKIb3WpVl6sdJHT7rjbj
uNxZFRQD46NIOv2hmZo039ZTFyXHRqio3834A+ub2qqocjVMm1UQ18VEa5LwkGjv5an1Aw23AVxB
uJk6Amw46UaRqWduiHPR1dHK60zbuaL13udLEsCxF3lq7CarIZQWM14t2ZGdhap8LOzmU4rjtdqa
vV98oitA82b00qF/F5KgwhC+4KAs7WVm2bRlAbSL2vUC24oXOw+iVgjxKN2vqpUZFkU4R9Qkwndj
QxKkpHnf4rWew8RtinGvyEXjiO9RZQWWi752R8BzjEnwMLhMRV2RqC3iPPxuKa78vcz1kjRp7B8C
o+Ug2lN65OFuMkPiNKhmyGTxfOI4Nzat6DCAyjZJcD9ZdJtsnF1SnJCFGgEe2PQsiMeibSoTZv2O
IJHB3HJBzUBDizxqlhBNjnm3DbvmWjeV7PedIcV4CLuKk8qlc58ek5Dc4is9r8b4UnEUECTtZJgY
F11lfYLFIS4gnBS4YNMN+qxTKsig16co3DgZKvrtGCXYapZa2PoPBU65ZX1DiyVPlhR7524uDO/J
bKASBHZny5ts5GKw4WTOOw4hq8Dkz5FZUwQNrBNEtBZXhqCD3UrydW5MGwjkacNHcSkcLIm5NY3y
0db30dAbBW1H6r0NBtf4JbaeXZKmYcnF6gnfI7ltrdD4pQZrGI5m2JG0ruAnHswp1NRtMlmp2nNl
j+n+Y5arHWliFfeuZg3i2E6SIPYmIQSO3C2/MsfLFuJY/BhOYeYHtjP7xaEloHgmzc+ay33et0PP
J46lva2J7lCbrsWd+zv0/qpKtrEMUapJw+/0QzNGjV0FfoOoOTDnvlbZfoDfm9GAyK4qlZWXI+li
44Wa7RYAyC+KaCNxJy+ZDlH9s+NFZ/wKMZbWJPc61QYmPzwNiEq5sbGGybgacJYeA5dKZdhQAw/G
pi9qgsVnreEi1veze5ManK9BEc75Yzb7Kbi5mskH565lxwelUWeTOK09KMdw23eFO479RU3uzrid
Id99pg3i5RfPN5b/jzv9Hw9JwCvWi31MH/hlgNjyL/7xXvSIAnv21IWlC59vURb/dv21zP+gNiYe
ALIrRm+oHf4HOpGEvCjEEDNxB+RCzu3wH9DJ+g+NUYi4AO5MCKiibwKdIJly9/rf3YwrP7qHZzyW
iWEDBPGL/2krkuYkQvWuioMoQ1V7ObLkb83aaTQ2IDNqL1vcyQZEqmWFZ3umW7HubclO1r50bQvJ
ok1ts/3cxK3dbkrfjcx4A43EbN/hjJd+saTPlhQrixh2jyYx9EVSIrOdEddsSj2nS3LZDlUYsdml
hn1AEBt+8Zw6vIVsQ9idmWVGvdXYo3ESNY3iR1+X2VNWZIZHrE3XRocUOsU9BJhm2iYt2N8mK7N6
3Lqi9vpNrmRyx6Wqvw1xWwV7dekPH3SnjaoNP4QaZW4kR3Xak2Nj+n3kXKYTHcYghyPrHJrSqY1H
/FYl0UTPcTj55BONM2ZlhDN+1fsUuXYbRXtVcDW4tPTG129Km/SdA7FWTbSnMooV7EWa3BvXa7my
BnDS8e4KpAK7vkkrmPn0pIWecOsIm4lUH/c54oe2W9vt6t/ZP6VH237n/E4FwilroSOolKppAJqI
5nsvraLuYcxgO84XSUWFIr6ZeqJIHCqx0tSHu9HrOL02DTT91H8/SN3t5AdTK5YefgHQsNgZ/5Nm
lPwON5p/Rx2NPBTcpqwrW0gnI56L/qYbqsjAHqP1vT2ev92wc40qW3zbGgus4jlEKVnylBC3LdlK
dGwacSun2MDZVwE4UOG2JDBFOetlZ3PtpymmTKP8UDVc064JI+qyg5ePUm6sPG21LayuOcbJZuC4
FABCLkGyM2oyC+6DeTH3ArbNJsxk7W0q2fjJcVoyHrrnuIfhOfohfY6BaFPHJFg7aomHwM6SyxsG
Trp1aU6xXl1Xz3ESXMHKB78swACUkfW30Ug0wdawmHPBnOE83WkAPwdqT3GLoa4yth3UKJLxliCA
dokESJ7TAfxhSQrIrER99rxUwp7A8WaZt8/JAu5zygD0pdCkIT4YlA0EF0i0jONkHpTTI52z08SC
N5ALCAbSaZX5BD1+uZgkZSeCyhqH5p1PQnAaTAKhM7VIGNXtneG33gffqGVy5CaM10DzuyU+tnpr
PBKYoBcH87mDDqmDbnr23FnHpZgue+jnYz7AN1ua8M7kdTINkudOvf5/2TuT5biRLMr+SlvtPQ3z
sA1EBIODRImDKOUGpikxA47RAXx9H0R2VpIQyWhxXWa1qxQRANwd/p7fey5+9RI69PE4P+1Ac39G
yMth/3Q8+O+OIoBuhkic0JRbNAJJ5ws3Cbq/JQRHOYF9lBbEZImFQfW35OAoP6ijGCVCPZR+YC76
hH4gbifAodq81xf9gqh1ZVFW6t5HIHcIHPKj2MGqWnFJJY8EQh3lEEm2SCPqo0zCXhQTxlE8oYl4
srekOSOqQMaCwMJFJ3bbL6oL/yjA6I9iDLA38cdoNLMzropYoz0KN/qjiMM6Cjqc3hrivbboPNyj
5IOoMKfcpmqRggCZlN/so0AkCRfBxKz5aRaIVPgX3lFOAi1q+OgsGpM4TWIHQRMTH/1KGzeBVWVI
UqjXMmtXHKUqbuVF9+miX2khI2Q7j43EzHax1cd9fZS7NFmS/+Q0DRFMtuhhxqM0plpUMs5RMFPr
oXdOCYmMRi2KmvAorsF1itBmOIpuummse6K2Y7DV1VGYkx9FOug2tAt010h3mCHFX4QK5JcNBdH9
cNT5aDMpXdVD5tfq1jlqgSYI3j85YUQhRNdHzzZRugiH4sl6L49qIueoLEJE28/bcREcOaPHx4Du
NlpMwoVb7yw+6pMQ7TcfZ1B9ITuyDgVTc1Qz8SVD2ZSx5n0g2wW9Exs3JlRkLDooK/f1LxAER9YJ
q58+NraMxA5Za2ilxMfQIb6eBDOZJkceQis16OZ4m9khWbeistdGe9y6mckraGADyt1CkOJL5znK
f5BptIQxdCxebLDEWG70DuD1JsX0Ng5BrfyCrIW4idGbCcf5mKR+0pl7y8kpkzLNnr0Nm2XtoRG4
8i6cKU3IwDM6A6SQ7xUktpSW/sOgq1/uMJe05QXZJ0ACFzCzpKPd1PkOZLpPH4qjnB9lq80Nahm/
dzeIfroewGSWhN3eHPMG+Ksow0uZkRtMMKbXJ9syy8x3tVHG2bRpIYMPlHtOiH0qIbnyXvlWfxtS
OTtU3Hn9gSnAvWLOp9ryG3axRRJy25zuVA+zwdhAbxgTEqy3BfD31Ij8/tLp58woKXBqO/sLNLzr
nTM25EwCi02JJsd8WH7k1IBDRt9ZlgEWyfyTm7VTuxn6uI/uKFKFfK8lnVV/S1st5ekatCGrbRba
qWbturnJPISiHgRPIrbnVNvLuIuMXevJsQjaVApt26Ys0wEkUfRcuYIrAesibCiI0ZRMwazldL94
eOQyViIhRDfsdGqgwY+zXQbO7yv/3fTJHTqfZEZBO8zIx+lOEcv7XrW5p9EGq+vPtM8MNGzj6JoX
szK8akPTxf9LtOkckYXZl+99TSW3/mR1Hww/pFVdRv784Heh9Sc/dfiSimZ+R+OoQgHYJPJj7sTN
nQl8PtpEdPn6fWHxedz0CcS/ZYgR8lNyls2vjivfoQ1CyivK89ZPqJU0h62MWSnyb/xo6R6MhRXv
VDHOV2G7SJ/1sogOfFE7FdAyyPZOUkfFGRHx3cUSoglzK8uaG2GP9O0ImE6vTLiliDg8u/rUeqp5
Tzq6AWsWkdyNl8r2h2pb+ybLkCVvdeTS0W7yMPVsnBCjctDFIjzLMWd3wVCq8mwuaEeeo1+ySUJS
UncIJLKLcq+ZeXVP809eiCZqmq3RKvmDlpqNED8em8/s0FBYlzRIv7PAjnyKqZcyHHxZRyihFzbX
sSvLOECxWI8B44SGpe6HQgaMJnXoIJwUgUJAdDWZ0mDD6Untu1PHHMAPiSIMr7F9IgYRrZD7U9RO
eYfNxCwvR1IuXaxRtJo2ZVl1JpDdxmnP/NibBPqkwflC4xLl9mRWTnkVM0GJVfcJQqI26+m+F51u
yd2sZToZLBaa9J2r19RlCOeHLz0y5M+pqdf82SKeWPRmB2WhxgamRcrXF5x/QNrogt6dxQ9OYhJt
k1qLoBzTjpNvmgRCyrYo28jaON3k3S/XV7uWeCeq9dysO41DqTJEdytJefL5YpD3slEROknWOLq9
hypSY7HP0OMBe0RPu7Uhr6Hjn3Li6uOqEO96lxRE8mdGOzlz/Jm9ueRsmIi9uNfIoA3nlrZf4e2q
vAm9fVEIdaNCq43OJqCDGuJuZOM0CNHdmnlQpr39s+KWtFs1tv2W2Iax/FQtNHB/E1pW4p/hRqCO
gDg+azeL19G9a1rLTwjBzNqrsMoHERRdJz+KTvcLbk81D36dAx48S3wvavfTLBpW5MSthO1vHCWT
kSa4IfOKM6KQvC/yT+eso6udzPY+82r/YzP73nXUlIyRJO7Hm9BpZcWGSurjpkR8RAuWbSSeCwOj
Myu7ZjUhy3/BbqG26KNYRev3+2iQ0ycvyhN5WWZCj3dFrMjccQqnnTYpLo+v0vRmukqNN13jEx2+
0b7JHFrttDzQwxOA9fdB5f8q8P94HPa/XIHfxT//z9nX4tvTGnz5N/9IP4jRoc5eLHR8NIGhPJJ+
OH8g23QWkzmOSE7Aqc//kX6Y5E2BiAPsaSxF92LL/Ef6Yf6BVENb+FqolDnatH9H+rHOw+Mg1kUY
hcoEbRuCQQgqT6twSRkxITz/aIwJJaBAqf5nuTTfTLxIJB/baUhTztLZUt+5g7+E4LS1f0eRqn7M
MucrGmkeWa7H1h6fqvzBnDSET4KWz3m+dAFxhhjamVlr1taPk/kG+gb1tSYtFV/UjXDFVQ0xLj2o
qU/ue4SQfzbHNuN8bDnax/ZjcmxFRse2ZGN7XrcpNbazx5blWNfen+RUVyUL7NLPTFxpUqwd+5zp
sedpHfufzrEXagzAFDd4bKydc2yUch5J03TqB5yh07GZKmcMBHv+JN9FWZs0XBu61Buv0sLv7ZwD
XlRGRgduPjZqo1Kvwm1qclzmT3hFMNFYdHSdY3e3PXZ6w2PX1z52gMWxG9wNQ4p3PBuHO3p+1vuO
dRfzXM1uiM7cYPnBbPls6hq7YRtT6BwvbvWuFum5acXTThxb0ubSnc6OjWq19KxpKNC+1o+tbGcc
y4F+e5rou1kaebk1Tc5JNhwWuu8TwQq5MdghyI12bI5Px0b5pPBVBxHZh+NB5DjfgnDAFDlYs/HD
1mMrwhbJlmobkRMwbjjZY5OJ2SfVgkkq5Hs2udEK9bvmRkGd9XgrvVHMdx3MPhr7HBolfH5kRlAD
ByZZd9AbHFR0wwecNMrt86tcpWO3d0OQ+EEm/ULtDKOw3uMaaC8wWeg5vhj2vexH/NnbtVXHh98a
M/TuiQj/ISj+b1H7D9qx11a1d19/fI2+tt+/No8Vbcd/9PeyZmt/QNkx6N4RjYuCc9FV/N1aJMqU
rDCC8BZwBi7vBZ/yTx4eMjj+26WBuHQXFwrzf1c1Ydh/QN1iCXKRES1q0N9qLj6VsCD0Ys2FgMAv
xF25qOeeLmqeDHtPj2PObuN8PMc/g6Qj6soTGqKnDUzw2KymSxog7dIFcWet1Dk4BzWdI80yGOz6
Mtbq+6EfHnp7pJplY9NY7Skg6/q2uBTQCT4lPFsbQdCiQ3vEWBkROYQUhHXQUSVdx5MMz3y0EX9/
y19MHPnlKoaO9sfjG8P3R9fWFIk0iwrFjEXbQULaduI08sxqTeuEnHp5Bf92f3l46O1hnZhsBoHI
AZJ4ei+pyDzyXUuOpWAPBnPT4IOhbWkli/zhbkzT7z1F5YlbWx7Q04vCDDUYucjMgK1Zy60/eoAT
yOxOtQLfsFNHW713WGzkJHa2MKarSnPliRHyVKm33CS9VMD0Jh95PuVrlpDLJj/0wCkEwnQ/E1vj
brlcFaBQ/z2b9/FKFuAYwLKATeAsru4spFgzUhbPoKSKviChHlWV7PMT97P8lafPjwABuB9H6SFc
qNW8GjKVIpnouyCu4zqjZV2TfNMRcT+euNAvUwvaFOpWEDi8LBo3q5GeWsSyzzG1XJ73kLVVlp0R
0mYHXpiYeykq4y/qyuLwaJH78Pd9PJZxPvO2ICuQaQGAh8VozbvS3NCZQWlhOcYSvXMALewbyxL7
EjvoiYG4fpCg/Zlg3hKWrnPYsh79C6W1V4iwglRF6VlVeeZ5CJX+xFVWw53BxwrFWOf0AUUfeJyn
w70mdiSiusmCCYDtIYuSLjDyq+KhCPVTCQnPXArxJltV12GXy5716aXsWSvlOOJZ1Prp0ox9m/fl
Y0Unmue8xj994lU9dzkDBgASWKbVL2jemsY3TmU9p1Pr2O1OI1APTVBc55cDZZse9NBGyhNPc/XO
eJoGBRhrusHeHLThakyawEpbL0uywFWOOJeWf5vVdvvbN2bwAAGW8xCB9K5fWaxHdQtNhIuMqj0n
jcc67/Mu3cVhre9GhVb19TH/3E0tCxMsLY48+DQ/fW+Wtyz3BcJFOn7Jvndlvsv9SLzhrrzlIos2
kUG/snqUZp5MEkwzfA1MwmEp8iX0ZAqwRbaB1mWn8IbP3BVfMIYi7wuC+fquXEv0M5M5C+awQPPm
WdmO0M4x+N1nxytie8H/ln3A8YDz0dfEn2gR2BPxlbXkfLEbUIHBgjrFwlutSgw7xhpbDWD5gPio
+p6+oQ6JIZXIlCOcjCPicOZp10ZzuunM32QLUmpyKaBECFPxpzHW15cyMFfPys2Dcc6dIO6t8bbV
fYWodEq/vv7snrsrnhzGRWYTOafLG3z07CBp9bmcaSyHTnQn+3C8HBKj38hJ9bvXr/TrWDCX4Di0
zNgk+FCubirU9C7pI8hUpR25MCicXgRAIt033BCrOmYM9rjLbT29oRjmkAKVUAROKtp3swC7997o
6zB6r5W+PGGdeu6eFruIy4d+QRSuliLM9DV13FJG57gVmV3DO62KvL9lFf+/G8FlOJDMCP7HZKGF
VbKatYXQYJQxRQPVyGbHydwXa8p/L33pOOZwd5o0ItglQaNefaOSQU/jUOciAhf3LiHd/TrqanUi
afaZ4fbkKqu3Y8goS2hr0HULVUyuRW5u5q7udznV+O3r4+3XS4HWXjyPgB0ZcdbK+GgrMSIa4DTA
pluf0S63s21m2OlD7vXixBt65loYEhc/ItxTHCGrN4T6k4Lb0rLAs1PrMgPFdtWpKPlKFWH99mJn
wW/k24T3jE3L2hWACklUU8Wllv7Nzm5oSmeG3p64yq/fdaxIkGIxthEaytHO01lUpq7KPTLMgziS
0fDO6Kvqcx5lXnc5oPGWQWaI/FSg2a/XpPwAWMl2wl5MQqsXhh6iMFQVgVtAo7IJEdJuRUY4W97C
fbLM5mTK4vJWHu2imVcLX47WH3LMxfCyumDF29Hjqs459fBDjkFMaCM0vKHGbjpaSJ+EcvzszGE9
5Ohq6NppB/pD+2K0sv3c6R7iuxAKrBHIEmkaoTpxf231foHk28nG/AxNb4tP3hLO5WyZ0W+Zj5b5
alNnIHCk6IWlpa1+fIP1PdJNPkdkMZCqnSNsl5QDc/hNQLqwT4yHXwf44mEGGg8dm53X2lLZNrkc
G8k+T6VuN+1RzhiYJyA9BA1QpfjE1Z4ZCZgqASJjyMfGtd42GGECKIS+J1wPDWUIqg4Qu+UAqCig
nTYNm0FWzcfXl4vl87MaDEDACDBjtXAZ9ObTEa9FzhyLzMmD1tf2Se/8nGYNcaKG66aWiPUsdfv6
BZ+7SaYv6GB2LEseztML9prVtqLme5goRAl9ZD74Y/IO0WUYZLl9ysH0zAvkadIkcgGMA89efefN
fDBdgd0liChTko3oWnknpjo7Ty1IJq/f2XPXWr6HC8UdT+P6Wp60GzWpvFzMJOMudipxWQxRepEX
7bx7/VLPvDWY1vjvTLzt7NZXC28Zl5HjhW0JWUWCC6oz9x6llbarSGfcUT2muxwBwImP2K9vDmke
vf/jDFwm39M3Rx4PgMpEYzI4LUpwZBA7W1P6uZ/QP/UR2e1/9yY9f9lccKe+8ytCQBiw9mM64tTf
ozojOY0OeY9N6yqPlXaRhtn4QRj1qRTLX9/igixAYWjYhLUR7Pf0LltrAlwKLixoyBU/m2u+ZDWa
mCDvOI94/QY9/tTTuccChmmTiFd/yWBZPVAz9ZF6lbIIUqPsUWRNVvGh9olrQL49l5/yOctvs7ae
MadNfX8KAvjrGFoQoBbVOeUkDaLVjeYJ26FEZmXgNgTscY5sB7VF03Ljzyp9L+w8vQvhFJ4CiP+y
d1wyqDk3Yv5r1JjeagHPhnqayirlc+fjvho5Rrzyzdg78WifuwqLKAdfcPo0d72sgfMxJq1OKNAL
WyJvaRq0715/YoT+MlboeTERlicIQo+P6dOx0nVjM+g2m0e9meLdsiPjPLnjdcVqfsulaKdQLOLK
Brvy9FL53Dccw/YoQwvlHAynG7eWNhWo9cV49vqwfObZscNaqKxLwo29DvAudMTjiYG2BGk52kaN
1WYbNnn1m+1kung8vYUUzPBf4BmrkaCMtk/RYVIZoYGINhpn+X86nuhPERV/GejH6xAKygEoavt1
tRKJsWntyMZ7UBsJCn0vHETgSb8JslEX52MljHbfGYSHv+E5su4t1EswJEv2/OMaMzNTO3XKqQiQ
XNQXTSjSr3ZmAnV/y2U8ameqS8C+yyB9VMpGzZw28EaKgAqkJ2dAQn8IBP2wE8Pi2Pt5slzxHKGY
Mplcj3OSX+7Hzaqqn3lfVgPPb9o5cXSXx80SupifV5p5kLh8clIuN17t9WeuX55C+D43Mh/9Anc1
YiCctW7vYJ5QvXCwcvZO+dBbs33z+0/08WVW67LTwiNomVywuMbxXeF792ZRDSd6Us/fy7J8QD5Y
tv9PXxvSvVlw9slea4qyZu9pBJyKQvjaidf23Oin+0D6yAJa+CWVuWwQUPW1ARk7rZ2NAtB9A5xQ
0ZZixwdixa3DKx0z6O8vwMu5HMc35B0ZNJuf3t7U25WvVVzWmpOyx0eazg951Jsntq/PrcDm4gWg
X88+aM1kdYYJ2RDSlCAk65HMvsnaT25Hn8VSJjCs3x0XTGbAOv7SPGf1Wm1dDQTiA1wuegVSdZu5
imUSmHAnf39Gcx02kVTxJg30X0p45Di9hVcvMGcvSzftAPjTxkRwYj/367OjdHd0wsU479Q4bHv6
iqBkWtKwooGRgDI9ndtpO8ToCrB/FifWqGUwP1062FIZjD4ODxfW7OrJYbUYhEMtGcSqCPdpJeoz
2UzFdYx+/oADtz3RoFplfrHSA9rBXgJnmeKGHt9q7cUiYE9YZscgTY0svZY5DLyvOdUlcmMTeeHH
2JbaQ+l2frUDU5obn1zQn+45ewYhb18fNr88ZxfUAP0YHRcCu631qtWURhrLahiDzK0Rh7uo0DW6
GR9j0z21o2SYrJ60x3SDZ8AaDWeIntbqpYY1bswuTNwgr/B+FsFUisG/difLaj9jjNWwNeKNrntn
M1vCChWCVG+er8EheB1BPEOVBjl92Ls6G7Pkazq1TblNikVg2eI7eJ9Tad1A63Lsi2zURmwwUoEp
mxqy6aw065zLsS6wZ9WN6eA5bsY6uhd8n47HI4nqaIDObPdMHMTWgMPUGiuSoDFQlBqvBk1/r94n
2D2amxAdC4bxric27VOh5f6hhWw3LuJqNL/fLJ98bzSGTFZ0Q9rsJjAcjAprHLp9HQnOt9CYSFQP
JodNxscJAaRbBxUefTDCutcUtOCwC7TFZZUR87XDk+eksF7zyDTf4XwJQbmikY77XW1Owr2CE4GV
Zuf7TYHQA/gmivbAI50v/THaiD8uSCrDZ5KW5jR+N72oQGsyw+C1N2k5DglYBUSpSJJRj6cPJr4g
qyYraAod4LNENJw3YVPaH6peYS2pJ8dszztesBEA1fT1nSOtCR8Fjl8zhvTgp/WZNfWO/z6bceYE
qh1GeRViGCAaZG5ycS8ioOaX4dA1wx1GPhOaYqJr2POWBDoxznP5EzjN9DOtemFcmb0qysCLE8e9
qF18jO8cK0ubcyLaVX8eRVXY7FoYr87n1ImJW2MZdLwAhnH0w2JTBSN1jhbMWwp0O7o0sTEm0ZZu
YJw8CCsOyYtlUa6AQlpY+8vJ5Dh/Y+pYRv9ktpF3D4W0DG/DMPecC92WnrtvM2M0vhSjnqQ7vKzN
YmaNtRyNlUwKrKbQTQExZNhB8GbFzajdRFC1wo0lmta5JuEPRwm+fo37gZfxV0Nk3c+myluorRAw
0AX3WpyzIZQumuHMDa09elZxTVw83w7ZqmS8M/sm1IO8texia0yD3fysk1D7YhLN625yh9+GM0t2
fAjqpKz3Dfk5V9oEb3ZDP0+b0bwPdbcIneG8a6HClaUXbF7wzWbJZ6MxFuFuW0HIa+2wr7c9XcY+
GOOoina5VWqMbUw35jaGsPNdH4oCmbk/ixJbJapWUKJjusBTq/S67VL9O1xsWMNYJmbzTGVivPPD
0mvOba1XLWA6VyM92iImIMDQZDsIyWUNBFtqxs8oNbsUj4jhDmfQQ8iwavV5VPtQZd0XF0Kv9S6a
PC48zY4TB2hAnEXZLaZqR1ioficVNpFtZVW+unClTc3VxJnMLrxw0qa9pcrou6ooU6AuL05QZKbd
n6BA7O4eF3DSBw24ECpeYpibPR3g+rYtK21652aR0eEwiMeY5uvc+fgTBiBD7yU6uHZf2pk9bfLC
izWkw0MRvotl6GGND5EUX6R1H1lBlKTm3QxOPH4gWQO3u5um6bQpkpKj9RS98j0Lf/wA5Ty8Ye1G
LV22jpPei1KWLDderc0HxZr5V6NZ3Rcbh+B4SdMg/eIPbVJcTprqsw32ZGfcsgcPxVbrs+KnZoT6
fTxwUr3hCKvD/oxPQ5zRRa9xw45h5fw5VEOifQQbrrcPhZy0GxwQ3bU+6zSPlPCt+ZJ1qLxGpdbn
56KQfnWwsc7OAb2g+lZ2Q5Yj/RbeX2Rg+dX51I1QRP20N5IrGevaF+SKdnQGKyUXZ4iCop9YT3RM
c17rq/PCr+1+25UYBzao4S1vryd1ml5FpfL1C0tp9gMOGDjXoreMz6lGwe6x34+JPbcAdCcXE5LL
S32aivkKInRZblu7wtruqcisAidcIM1+OMUQZlTVmh8KmA36NqvxYW80EELervCU6r+FnOfX7+B3
ut3G7OPB3LGWuGoTusWECVmk88d8pqX2Z6O12p+eE0bZPWqnTL/MW+FYh8mKWfLryIbP4Pd6ZwQA
GwT0BhjKxr7wWmlAMAhnR99GIpnsoDURuX/O9TH7JofaeHDyygv3li4KdBBmrrM2JHwDmt3Yq2Hx
XZpRfROKvC3u8sxs/AcgKEmEPY/pCvOdUgQ7hWnckPkDG8dI8dtcYkE3MdrEoJ4DDW1junVrG4QR
9q8+3JZNBesigvGcPzgIuY2zzM+9+cqNUIzdx51cWKZS8pXMIM4X24xzQo+BmDZd4MeNijfdkArt
rEEN730ReR87QdoN/YVFOrw6B7+h2Tsf8Xy7Q5GThXhOYO8dSkwR1V+YFhdTej8UX1Xsuj9r2EjN
9zFTOtqnAS3BLhEV5B+5eK1J2gb09IllY5HH92Gu+R9Zrdr2gDA8Gi8kc9QMEqK4CdXrx04bN0aE
Lv7BqB3IJcLrNZ3B7jm4U7XRa86Wg/7hJsMjEN8WMuysc73SMesEOHWsYucNblnceRrkK1g/sQeL
qZhxC71rYqWyi1Y2fn6IIstHUzd71hRuEuqZ5qEU+O+ywO+g+AybbDb14c8OWkn71e6iNrpJBlm0
sAu8kSmUANd6jwXP+2lV4cDHXvM7LFvoNoi5gt0wn0/OAIchrFiWz0KnyzIkA47HEw7KakzqT+yM
gCYAzoeZchhx+Vt3Voa49LohE0J7cPqsjW5HnnR/Ng21yq8ba671PeeLcPnTaDLjwDP7/EEBw5tu
psEsBWaJIq2/cdwKEd3PJqs/txOj1s414c0Ks2CP4Fef8NzYLcl7nyVo5DAwcPw3G5vj+MtUm5V3
KN2U5vmo+yXkhHbQiw2LhDYcmmkwzK3uJbq8bqeG/EElFe8c1E/HxNzEWl8KWOSAV8504EZqLzSu
cAU/RLl76spcf5fpCXz6sRsLglAHjQwEdCgA1THlGeOHaGH3fxocU7wHQ1e5VwPnud13nGWDem9F
U0W3xc0svb2NDQQkm6JVRrfvhCv1D26Zpt6Z1ln+V9y6WvvJDZWCFuBI38gJZBE9mHqzoyNKtmxl
AXYKnUmrNp2KPe2rjCYlPtfQJPmUEpp3f9y3/09/+5+l1/uyqeDd9LUsnmpvl3/wt/SWIuYPlJ/Y
AtBMLgFHNLX/lt76Bv8HLLvluIwDRnz9/5XeGt4fbFY5tVs0jxw0LZC9/+cn8NHdUlMzO5ZDaw5A
nd/xEzxtqoglK4+SiN/4tJRlOzvCEOvloWFRvwq9zr+CG1mfCpp/2rD/98+viio+lVGdaZk8uICT
z8N0xFxlZYdJKajkfAhiNxjJtS03VF8nQHVP2zf/XBJl1NM7io3KHWTryoNt1LViG+p1n0dwYPj7
nKo2Dz3RB/aHDqrNKSDi88/wF9Gyga++AiVXHWLhh1agDF1exuQOnkrMW/UR/72l5VYfNSrrDiyS
lU/VwWr7oT83+D7rZ6rxIhpDhqMu4WpZ3+zKuG7zob4qsIJ8kGIQ37u4FdqJhOCnNfm/v2HVdRM5
Ra9l9fXBsUbADUqzIm2Xqry/N0sr3z+aNh/+7m+8LOj89yLLxR/daDx0NkR3tzqYkTnclsrT/0pz
LByBE8Fr+a2m1L8XWV7jo4uMMi0hy8fyQPVBEaHMvrrL/MmpT7RuXhoOq5YNaXTeaCMTOJAPN76v
Rkd9tOfSOAFIfek9sCA8/vUVKUDUpqI6eLz0+4y9ZHGWlhxJbCZ31o2z11/ES/ewWhZQn8ZI9MPq
oA9DtRN6V+0dPXdOjKWX/vpqVUhTUZICm8oDacb9x2GgFbItCrZ7u9d//Sr38b+veN3E0pG0gtSo
5MEhaEJdR4k9aedp53g9uL3B9hD+9RJ8mVaxszLqLDnXlZPLC5dT7vrKBtad7FTYVezvEt8RmzFz
YM+62PBOCR5fmtPL1+DxeyQnRFWcFchDOHsC+ybwsHgHAt0q9jFYO+1L0mXzT10OaCwp0+ILJEt+
tS1dWXRnbV26w9texloMaVuUHSSr1YdWKPiGvVW7N6Ls/W+vv4sX3vXisHt8nz1opyxVaX2gPC9v
YBJgoZ8aat63zbZ1EkAEjQ4KjS8PuZ3jwAWcV9y7Rex9etvPX27r0WLRKacfzTSuDzTSqG/jJv2u
MIidWO9eejirpaLXoyaHAlUfhD8BiJdaS72SUmO8bRqvPYL53HCWFHvy4GmdRlHDJvzBSAFQnXj4
LyxGa8cJH9g5jCnqDlPTLd00VwG6XXbVLU75SPz1+jtYhsq/vfB/Z/NquQC7sMgXbXnAJDi+77Wk
/alEr3uXLUM3h5neh6fawS9sHtZZg70/dYRvaOXBcpfsKTJRs+7W1XHuv/PhJejbnvvFBU4TLVYn
VqsXBsFCe3o8xAYMSLopQ3nwcyf19y5oRQCePqi9Ex+8F57fWohsNqPqRlOR8pXJMho3k2FWYqeE
W4AmzfVkqhGgddMJvdlLt7P8ikczZvCENEK8nYcewiwQPdla4W6m3XH/+mh46e8vY/HR3x/lIlaq
DHasmeER6iPb6oeFX+L3hBD/HW1rQ45IObwnGUseErC/hGA49ZZvQ37iZa/OWf7986spX42tUTRa
Wh186c5npgJm+D2O9GTcaSKLiWiCkmnugZoo8tIKEh3egVNViDZlp7lvW/LXymrXH+B4SAaEH7rm
x1nTLyOnbk4ckr3wftZui9KJhmHk43uIppnw+bZv2GiXOh2+E8N5edHPLAfreOrSiAZL1xlgQg7+
57AwjR90jUeStjpPnDglfeEm3NX+BzqvyxOZKCKaiso/nZV1oULXPbGiPT1z+ncQrFY0EJuZBgex
PnjJlGFq68EX7KJctCG5Y0keb8wWEeGGnHlsyX02ZV+wOJnfX59ALywHazVCPCbZBI1QHrRQN0jd
siInPZ+MuBPXiRRK3LpxV1U3r1/shQe5DuWUwohCt8wpAFvPPk8yR+82WjPOvyeO+u+TXIe7OLUh
knrs6kOXT2JrFnHORKlPSQ5e+Bws8Q+P15rCl3HPMZI80O6l4dT5/eCivBzKi74GFh10C5QV7AWi
rLc9rtXiNtmARaxmYPHR2gS4bH3f9JxFvv7HX3rxyzt6tHKaOfFXdb3sitVQ9fs4jMZb0wfif0bs
33gpqtTdvn6lF8a3s1rkDOzwVVLRVVB2XpT3+uxpt4ZdxDaJiFryGemed9+JIqRP5jshAhyM4uaJ
u3xpxBlP77LwiP40dYoLMuOscyfpcS9pg4lf6fV7e2H5WQgPj5+iL8khbDXWN0lKHaeyQN7UzpMG
p4xzC3Pmw+uXeek2VksEoDtpdKEuD+ZQeYHfOnCbGXQnbuKFv772dVU4KqS/TMvRDMNb8mf0W5xX
9fmbfru92tHQ/wX561Fhy6hRF6Sm34o26fZv++PLXH00imMys2phdPzxcUo3DerkfQNH+o1/fTXj
hxrlzRA1PPbWNC9d0C+BicLzjX99Nb1jVLfI/RmbSRbXX9NoARsOOkmxb3s0y9t+9GgAXUHATkZ5
SIGsX1e2mHa1b5zcR740aFaz2plJzDUwDxySSf1lphkJoKABd2/77atpO5VZ7rtVSR3XFNVZnjoR
9K0ue1shtDYrpdpI2K3DaeCYJhflsECYpXP/tl++mqmd1XYkgLIgxK7VEx1TzUHn2Kc8zi889LVg
vR+HPCTgojqIEVx2Z7bO+ZIv8O1Nv30dCdjBHM4TjedSkvG6UaKDilQV9fZtf3013MVg561OhMEB
2cjOUH0ZOGzf37aErY2IcEM9wHdGdeia+oPVSMBy7Rt/92qgxyUSGx8sFFET88BpSsf4uSoLp1GH
tz2Y1WD37DqVqiZ3Gd2POW8lCleAXX07Przt76++UfY42SAaqurQdnJiKavam37S4hMd9peG5GrA
6+7YD1VO+VDB+8/fKacIra3T6vLUJ/aFC6zdcVPc+zOcy+pgZHo9BV0O5XZj9brtvG2xWWdU2o0b
zfoyqQqzNA9V0ulXduqpty025voLVbYJ5FzOA7BiWRxjV4B44Ue+8bevvlCdLbMmtWlRMDjT29Cy
r/TSzk84cl568qsZK+XoagCBePLxpM5mCK3fHemdzKdaNgDPlG5ro09laTHZq5wom0ZoMHGBh7C/
/lxaMbsE4mfrqTtkJCSemAbLr37ucqt5XLSDGQ+hZGVOZOoG00IQBcPoqXtB5E37xte9msyzAGqb
RjyzUYxeoMmI2Bzge29bKtbGyq61CMLOGExMaHcvJYm2cCGzt21I1qJHjWRpE7U5m1nPac7GvmqI
TYf296Zl6Je8M1HZvamzUExWQmpHUccfQp5+tXnbn19tMw0X+ZYJXvvQIlDZRLo270a3bE/9+Bfm
wv/l7MyW5MS5aP1ERIBASNySmUVWuTyP1TeE7W4zikEIkPT0Z2XHOSdc6kpn/Oo79wVFCm0Ne6+9
PrfNZ0Ib2RJD9HWODFxRj/jn/C1IUrWetjmc55xNGgISPZZsfNOKSr4fogWumG33MJV99ThEVU0P
Y9LY7migv4ZuVAUNuLvjeMnmLFn7T2e3+r0ismxfI0uORNPKh7I+2KHjYEWscBsHUqBMmr/mkKbN
GdUH3X3u0F31udX9DPuCJebgBScWVQzIq85Qy4IkDFlkE76OWbQNhYa0ZCtSrQzgG23S0Z9ZCZ3m
/cJU+mub9MLfa2suLNRUMn0wTcy/1DXp1vDGN7pyE3TF+nCpizsCCR6uAlZ9UnAlhdbBfC93CUNU
G8OIul066FiTac7elPDC7m/84Wtfz1nJwIpphqapxjNUrGFRKjiSwQHyRshf1toXFhZy+aO/HbTp
sO89gNzj2S5qZtBzEnPE+RIqj33s71dp909+U9xZwRYJHUkVd8O550R8hhStfmWzALJRv8eT579D
L9Ac2GQSZ0hm7RGcoARu+1l84zryr4XCS8PkHEMGQInsvoT9eYb3KezK0SPZ38EAfQRHHT7ic1HB
+Z7CRySppkeywjKzaGHUChIROjz0GQScaGtyaBcG6XdodDun+qijwUaS/lwnmw4OVi0oRLGVT09e
AxpdwuC3iaFG26DnwPRntPB1BdraFPxt0dfm93RnwTMl7O2ZId25hWvzU1mF2ds5kuxGC8CViHF7
8sokaOCx1fXnKdyqu3YzsqDgM9xaTl8OGbcNb91tkM7RusDNiA0QeS0z+RskwTi48fwre/2/peDf
Rj4oZwjuiF3OULqHkOJPgIblSdPxDLVV0X/x+wJO4EcA8nTJWONXjIK+6sPJfOR9Y288Pb0yRk60
132i4bpWq/NEqxRu65G0JTDgIAV0oH0Ph3FqQYfx+yVO6EPKTNf1InMN+do9tkvwd5PZzu+G8G/R
+7ePAQBYe0FRlsVgel1AdyPvN1lvN8Lg2qd27h8dhY91ORB5Blh+EXkmeEVPvLzQCOH/Xt5q971W
ondtVNSE9haQH+V5KRuz3XfVCs5C2JPuae/ienpF0ZDfPGTb1OI3kqyDo3zcrPRBwwJweLPClNr6
fazQCXxINSMobJf6XM1z8imax2PbZ55z2jUPKscmxmF/xsMHrs+Gx80pIup/61n9/wl6l34O6eVK
GXDr585ifh9iLIdPfQfn2Btb8ZVVK3T2eUj/0ZI7m6zgYLmcuiacD0wk49ErSkI33ndhxAyRZVE2
afJth0q00DywN+4nV+LdbYvTokSPb9Bh1xsB46p0N+t8bInq0KkyzttdHE3BLWfDa+PkxHs2w8md
w34WiBp4XunN4Htn8Xb353FiL69crowwAtMrUtNenXVY0uYfBlX09BCN07AXl4ZadUKSaR8eWBhE
fmul24O3iKpr52wriwakDzRCAxuXx1MzJxClRbzL0d++Vac//7oXxw5oXWdX34DF6mGwGxSQpQPM
AJAnAJ8iDpf/rffz/wYJ/oAT32jDAeiuC4JCDmj9zxMGAfVRoCHM3lgyr/2Cy3f7bUGG5IPIqYXR
/paWzTf0LJn3oQwzz/G5zO/fnj5TMrYAkQfQJY244GwmOrac3CqZX3t3J8KndBArSruQoet6BnED
3bFfcX0JEp8VBIN/+bu/vT1NGlh3ZMFw5rr/CntnXYzpfkuNeu3lnS3dAs+6Q7E+nIPQrG+p2bO7
BYp3z8/qBHUH5ii8tHFFpREt7yWuB6+VuqlRu/buzvE9q+BsEZaCFFCxA4JVKph8nZJ4TnykjBh4
Zx+PZ4ihseeI8253NClNkLD/wInHjgcNGZfXwsczVwvIe7Mvmaz6cwmIypmFUXIflk3p9xtcGR+6
uTI0o7PuDAKHyJMwUPDCDsmnqrLLL6/VxxXoTZbV8YYV9Qxs5fSgWDrcCamq735Pd2IXjEv43/IU
Nu7otlzvhh5cSyCFhor4zVFXoCfkCuC0xh8I0ffzhYhh/LDZiP5vJp//f+nkTvS2DfxKBNpICwB7
zRuijV5OAE937Z3f+DgBPKLXcwUKsz2jD3+Hl6MZ7CtQgIf0xvBcVrH/3JExPZ0Q3rSd0rQvm8v0
HO5g8hT2x2A3FB6bY5re+MjX/ogTyUxWl97UEt8gGmtUk5NVoBOmnyna8Ctcy49+Y+UENJSjCyxs
dIsm0Sk5gYdBDgRUJ7912tXmdWnSV6OW7XkAWKXNaSmmjz2sGb55vbwrwyNbho6uAY/XknyHfRLA
43Pio4mCS5Kz/fbVrlICevh5X+rpXXz5EmZubkXYla/rei4DG5bYRSJBWNUzs8D3GLTvD122fspa
QFlvTNQru4Frid1WaMhCp29zTsNaAe/HeVWBABtzr6obBsmJ5EDvIHlRXp9btS6neYXKc9PE5waF
hzthjG5lztFZWZ+jyihALUqZa2a8Et14uhPEICOAUlvHzXndUoiQ0yiir4a6RZLYb2668Qs7oF4G
tEbzRfDJiCx4jCS3N9J01z6sE7UagmAdwXzyTMYoOEcD7mooH8af/vzqLwse4RnvHJ6rgEVV2lf1
mdk560/VBAwa2tpwiNtgz80vOJ3kxwIz4+aTBvfuuxFROF+IHshRn//8Dld+oStCU2jRm7YUtxML
Q5fvFGYKbwZAmz77Pd0J7iiWG+iNQX3u94Tcs2VejolBS5Pf0539OQVdHvgrXp1lW2VwCKAw6Dbd
TcHztaG5rCm/HX7HPohD1uOTB0mbvaIVqtFqK0efciK+/eWv/vZ0DXuCap7G6gzQ1i+6wIgROZP6
5DcybkijqpGoGnmLeUV2PyyRt9B7fSvkriyqqRPSYjWqgTd7WZSAeoG9l4nyTQ3ELVoMxnWJPb+u
E9gSPmJQcyyYmXuvgabNxLIcVtMvNzb+a5/XiW10HaZtXNmgYBVFwyyPYEG1t0evD+CKyNAsg6vT
sAaFrRc02omkPbam9IsqV0M2o/s+bWG8W6BxEF3g49S9gkcR9Zs71IlZuJPu8C8OsqJu5uYx1ja8
nwMwLfwGxolZgaqbHSeeFasS6R2D1fhdqaTwHPbLjP0tqBq0l/exGmDFocZffOxH+JdFXplGOLE6
EUvaDa0owYJhB0nvcRQ7R8P+0Nw4wl0JKuqEbDzLaFhLi2TdxNBQBQ50pWC90atiKs24ew6QE7qo
+1kYwA5IR8Di8Lxte3Ual331O8u5UrK1RRNp1o5ZcfHEOJUKFsC7IMONIsy1EXICNuJaWVWWWHbk
nMEQdWuVPkCGCP4zrMYAXPSaoa6qDO3nZKvRElSk2wDHIw3+O4rdfouaKypjq8Z2PjeXLavr8kjt
/YmV3EsiffE5dab/0G5zMKG2INNo/wYz9els61i98xsYJ3QZuIqA3cdlgWb/JEcn8dfFqFvMjUsQ
vXDXS5zIHSeqB2nxcB3UJE9E+SVpgx9+L+4EbglqGg4IfXWebNndx3FVPwYwCLnVQ3Tt1Z3IBTJB
WQbb6iIJh5+hme/7CRVdv1d34lUBW5bGDbiO2d52j/DNCgYYikRQ9/o939lk57jaIHw3QQFrLvql
bOCZ0HfdrQv8tZFxInaA0XOm6zQrgKCZHntkys71Sjz3WFcKJ7jZjYadQ7HPibwXXRLkRpNbrm+X
Wf3ChHR1cGQgyR41oFHB4CU+GihDsChHC72bOrEf+7pL/e4YriSOdPUAFYi8bCtoti2b7vUOR+Q7
r+8bOzHbaAw3AZukALRGF6pjHwQMe45/fvi1IXJilky8DVpInzF5QvXElYmAn95MrA7JhC6HRzrr
2quZBZbRTgy3/RRv+9oAhztH1SEBS+nIoIHw/AZOCKfZZhK0EeCXMEl0jhPE8HOOeOl31o+dKKYi
IZlhkHAMbRzep7RtfiIpUfld4VwZnBmwviVKYP2h6YdWhiMIh9ozReyq4GCFF3aZQB0OhmzzqQHZ
/djT1fhNT1cFFzdD2gM4CUMpZeJju2TsGPcq9im1A5XilI7GvZzjDcoy5D/j+W2ZbmUux7HyS2+7
GjjBrJz4jMqXjapyyzlotTSfbTSg94mVrPWbmq5KrELDfc1KzJ1oI+Uhrqv9XoMwdmNmXk4GL6xy
xAnheZ/HzKJtt2hUYwUuiYKoV6rqquXYwhkRlnBLH4SHQcC16Ma4XdkUXIGYygKqhmYPipps6l2W
bfsZ8rP9w5/XpGs/yInkWDWxTdDaXQQNb3+N1tBP05JG70Mc5sLDFvXTl7Dv9Y3E6L8SnZfGz4ns
mZdYYC32/jGc0/pDCWROeYRIaCjfTeEs3kWpQDJKZguNHusArS1wGbIku+NjDOtaLbLmUAnQm0+m
A/31Q7U2iToCYd6ER+go4Hb251G5NubONi8XgxRflQSFUFXyl1QdFJIh3BO/+D3e2eezaKyiaNQ4
pQD7DRtF+GqyLPJqOOWZKxxLph4H8mQu8fLbryxp/9nnbvIbGBf+F/N2E3CNwGU31OIc7rK6h+WY
Z4LKlY3NIuRLBRku+N/b27QP3pcNkNZeY+6Kxhb4Hu2GbVnR79HPqk8/Az3+y+/RzqKwN4qLmHc4
kZSwdIWPgLnX8+SpGIicnRwNlo1WI16cR8vPhrSf2lTeuCFemeYugdB0ErVAtNgXsxqbh7gL9yMZ
4tDvduvSsMYNlNcyHLDPNmPyFQiQ7B0SMOmN+/+1d3dCtFRG7SOjWTFUCn5mkQZAXlqvzkDEkBOh
2ihJUQ3PiimV/6hp+ctst0geV17clYJhwesXeH7yIsIl6+sQDSAJVKvn9ufKu3gNSCA6mIIiUrz5
3NTl8hWOqczvhODqu9oSroANyXCq5Kl6jXzdWNi0j09eceTquzJWDVBDl/Cigw3vR6vk+BYGILcs
9K+NuxOlBG3X+xBgsks1rvUhyOr+tZrCwbMs5Oq7REBgPLphFajS1BRST/pN2ifjjbH5V1b8ws7p
Crwa2K4ue9VDNKaV+MmgRehf23WM/6oDs0wXX8N3JJwAg4nFdxC7t7u0h+n7idSlAesuQ1N+gS6f
nw18geQpTdYOhkbYYe+g0x/EQeD/qKO1kn5qloUnN9762pg7233ba7pOWvDCxBR53THIJKjoix78
jvKuVkzrYBVdw7DVNckKMPkK39xx7/wWMFcX1sdz1e5240W1Nzh3ZNWbcoVhsc9kh2Tlee6p45c7
n4nKghmU+cYJ+ixB7eR1UYAWwHn6FtmSt8gkKJOs6Gcpy1PYUC9bMo4i5fOnb4q1UQQqTYF8wvQm
nWr+sY6t+eA3Munzp6PQPLByWvHukSF5U6UsB63KT4SBtPTzpzMg5Bqhsfwy+Cp+D5tK3ZGpLj/6
vfslEH5LqIMYsAcpx3Ea3lRfShhgo1PH/G8E5v+nT8Gl/vnDpy3pQhHhJNCGochhH/9xLxM/WR9u
f88fvqTBGHCDk12AtoA7Bsed19qu9LPfuDi7dbzVhIQtTnbIVHSFQHdRPk3lLdHg5dv9d23krvpL
2y2gCQCiRQOz9a8xPO2+E7sGr2YJyJnX+RGT/vn4BM0IJ/o94wWI5P39RIflcaTUy0SB47/nT+9E
CR7TQHnRrOlfSdQ/MeHV5IknO8G6JzBz39WEg69N2asKCK37cupCr+s2mBzPX5yjsWBOOxzyJrEH
d1aTCglXIN+92orw9k647i2NFQsEjnnoeDsGYfiIdolbWtkrggLuKr7WHhqjNOpwtg4luAI71whY
qsshHyKb7kUfBwnM0YO6W+/Z2PfDCcQy2GPPw4S7vldocCeqYVqCO7HceQHT8fCEos2QS2zKnk93
wjpYUxmVgeUFsi/y+66MPYd2M14XCKDMn3992O/rhoGHWyRBfw96ZXyc092v9MldSJnZAiKSDrn8
sY4XNLaTT+Cyt37br6sAC+p0y4hEfjSBFfsJ9s7ouU2n0scVCyHnhLMFHzWS5YIz/lxpFFcFAYqw
+eI1YVwFGJo30CZPFCu2XSzguoumb6EkEIv0mzOuCKzaNyO2ZOXFqMAqgM5MfKhFpz75vb4T0VOA
NlJLZl5QwKzPkLjUxWpi6XVDgVfp8xmJTJyuOoZ6+V6PzV3bbP1pX4BR83t3J1ZtKZc1S/FdqZSg
s8LdHncVu99ILr58Wuau9AtMiDGFEy/GnfF3OgPqdkhDL1MUTEk3VCGWIZBpsmIul/Yr5N3x+32d
Jq+DOP8PXieGNcHUpin03bZ5z/hYPmXxqLzu+tzVfZFwDfcprLE78mwZYaKht6dUNDg3e31WV9QV
LjEuV6DWFXzXa3VqcAetDjAWrT74Pd/ZguOyjlhSISM38JU+9UkkP03aVu/9nu5swapSc6JIg2sK
dqWPhPX8Xb1N1i9cUydcR5BdGw62WVGScc7bfVnyapv88izwsHgermlpQQPXNStG+FCfMmGCR4AJ
pFcFHui950+fwYHo2jphxUVRf5yrID7aoIv85rwr69oGLL/gvSBHROOjSOGNRGhoPKekE64JCEZ9
q3Gz3YVaq1zCe+leyGUMPJ/vJLi2au1sOF0213b6Yqb5KRPxjz/PxyuncVfL1ZVa9DAcLgslmxF4
r8m2RdaFfVRksvY81bqarsUO/R60yBUBHLTnahLAWLXwufzzT7iyEruaLmTmJISSKSuqMO5w1cqG
cMnrrS03v43ExWGyoDSNGHGbmHU051stigXEGc+3d0I20TGIUYbxQiUgfhzhvZ3GsKnmiZdLPc7k
TtSuneS9khzHPrbBb38K2aHOVuH5+k7UdjHkIRx4m2KCi+lh5d03sge3bOGvfVnyfElY4rWdZo3T
tgFyBfb3UOzBQtUrYcRdPdfcKbgCKCSMlA1ELoYgPVZW3mwivpweX7jmUidmYd2a9qLcs6Lpsro6
L20v1MNCUv024CB4PfAI3AW4+89fKrPZ9QBwHAAhZSDCb9mEalO0xkp9hqdl9K3a4Vp+LhM+3bfQ
z/0EESmjELT3+uefI+jKIuCqNMTeBrbpJbaNvd8+0y2IurxvAFbOwbUKvv35j1zu3i8MiKvW6BfL
4rreWUGmgd7v4EH8Q5RcwkNMx7sB4unR7h/rNQLQZxSeCaT/5ByNsvOy4yC1knn7qLe6jmHNEtWe
BzVXTzeLNd6E1bwYRjRtggFETH2oZFnGfmuPq6mjE74A2XEA18O2fCaGDt8TtflJ2LmrqeMS+d6q
Ilgb5vrNTPWCtiD7/c/f+0rwun7AizFBOi0DL8hK7R1lDfu6wHXI7zLrSupAsITvDwQ6RY2+RHg1
DqZjucomSGf8Xt9ZNpHaIf0Ec5rCwtzjiSYp/caHePvs93Rn2exbOKbDIA+5DG2bH1sruvsFjEi/
PM8FHvN7YrOELw1U/TUSeGVXKfAfoXPOQTugXl7ZyMQ4Bx5DmNTZiC0X/N2kaGJJ4Fnd3Fo7r80c
Z+msZpZ15QqR6tipQ4ei+wR7D69xd2V1GVwcVhYOtCjnSdwxOT8ASJH6TRlXVRfXg662MqAFmsZ3
VFGi+dNC7ew3ZWLnoADTAHiG25kWPNjtQyYSrvNd77tfSYy7IjTTJamVIHAj197hdMNDQ5/WPhLh
yW/onSkPZ3goPzjW/xD5m0Mcz+oQB5NfdZy7KrQ5mRNNLlKuOByBEdzHnzLSt8ysrkxIV4TWG4Ld
ecTDkwQu8aBsdTrJxcwSvySRq0MDqR4gDo2uhJbx6S0MCW1OJ7L/5TXwrg6No0ybbEgGF8sYv4Yf
vz1G9VLf+T38cvz5rYYiLG6be8vSYjQmKuDf2BcK3mWeT3fu4qlp+knyJC3gVj0B5hr/XXag0Pu9
unMVb1Q8jzGYlsUq+vkk+gpaunjzu8262rNJj4lRMNspqFnflHE45ctU31I8/auxeeEs5crMhhkn
+lqWabFNST+eUVRVDyoF8CMndgKCcdtBWaV1Mk15Q7qgzHnayPV4qbAksOKeujnP2m6ccsa0fQ0Q
xBDkdgrKt4IP4Z53G2/rG3myK8c+ty4LDwdq+47RQkr2XY66h6lRCFzpwULUfDAADP7DwnH80QH6
ydHRwr18YjknznrTIxUigtki85pCj9e2YBLgouvX+cmJs8VSNDZA1FanxbzLO2x9X7pkuTFiV1Yb
4myuaLjNwDFFyni3JSmyel4LMdBb+eJ/f/9Lc8fZXdNwmE1icS7bYnCRTtx0onqCYd4COjMcUed8
bYLoXRN2gK+Snlb1w9YMuLYvF4parmi1hqc0WnV6DCAU18eNzftHQlSoTt0+0z3nYI3sJ2mN/hHG
nB0Dkr7TK45+eTQE4juwlaH0klsCYP589YkChroDC9Niz+p6PogILoz5EMvknz8vEZel4L9jxdzK
PHjEQz3tyJRauEIC/kpqTM/E2uzvlI3JJ4NizZc//6WXPzpw5M9/SbK2MJusJS22bmjv0nqVf2Uq
kp6VOVdmKBvIACEaxdFkZFXeaF3nI6GeKVlXaAjmagjIb0KLUa4/I4RFjmyVX8sSd3WG3SXdW9mU
Fino2bmw1ccs4j99Rp27OsOeqTgE0xyxwOnyaoBrPSZ1yP02GNeaDmlkEjEpU1it1eotUQH9pQGY
efJ798tM+m3npc3SMkuxsPZbQn7sYJfyYwUN2a3umWsLhSs4RIfqKpCaSFGLZv1j3O3bU9cTCeZz
XdYZqNyq+wR1OH8jdG+SV8hvDOqroAM8WTXa4j/2lgxv2pRP8oi0xv5OyAroaWs6bfP6Asg+oBwJ
vrgFcfsNaJTUHrZyG9tjfDGEPyoJOySvLBXLnK0eJqkMB36CmkGQghYLAAXy754GFcxVqQx8WowI
CU7OO9bpQ6ei8Q1wvsgq+X1pZ69Bz1jVJCUawEkY0H8jQGEh8pykzm6jq9JCekZYAWBzYPOoF2t0
iOrGj8uBqrOz34zxlkEnjHrNopKkGGE8c2q5ZHdeY+MKNLNuq8DeCGlhOYwBBUyNH4DGbD3r/a5C
08BcEEetS5ohbEFlnyQSp6iqhLe6jF5e9rmr0WTVKtW2a4rzScJybJ9Il4h69hwcZ9oDKFw1JlVp
UdY46oJ4WQ1PgL53foVz14LPsBUl7UVh7EU138c1VQeWqsFrb+euRHMCDifUasG63xuUKlGIexhn
z5ZM7io0wT3rcQ7hCe6LCqIRuJTmIK9Uxz/Pysud/L/nBh46EcsX8ETAi0+LZAllctD1AB9mgn7q
6qGja/rrz3/l3xD6759hroMZ2imaFJg/iuNPy9B9kVb2Vz2SJMkhTjTsvrJVX76uYe34BaVw+wjd
34jG3CYSfk0AzFW59byNceQytJja5UdbZt+l8HOQhAzPGcQ1iHrOp50WUMGWb+EjPaA5egm9YgMd
G8+3zyxJBI52OLPYNaofeVJF57WmnVeyA9Z0z59eL0JvwxDFBV+z7c1et/Jjxsv2y58//MvTCwKJ
50+Pk7Q1Q9XEEJVMvTnUdTPqI/pG1NMMI2/tlStjrswNZlRrnY0VfgNOj3kJSH1iJ+q17TBX6NYn
FbVttcVF2Y7lqWobc46mxG9XQOvC8wEq+1JHazRckPRtdCe2cERDZei3rEIy9fzpE0yzx6Dvk0Jt
i5hzbQN53qLOs5zMXKFbisSqCio8f8oC+drQEGpwsNq8ThPMlbDBTWiJ6qpNikBuKQRJyT/LhUH6
55n58n7GXFczvDmcZSS2hL2x7auoa5o8lmN6o2R3uQy9sN65CrZt1DoaNmRvw2UU9iDHbkkP8DEy
8AYjfEruFrLKb/VG1I8//5wriRbmytrKEhwxG/EYkv0Il+XGLHTJDTpAfl1SR6/XkYvucilR/XoX
6TKdWph4IoF3jMswXnKLHFB0WuhAttwOYzd+WPksXnVlG/Y5znVsf0A3Hcrhf37dK+uCq5Or29pe
eIFxsQ+R0nkK2c3nEJKEH9NcebmFA1TsJPyWntlMhDtWBdDJj3O0JIdgGPSNjfPK/HHlcqRNgtFS
Gxd2J9tZxqt4T9Ge6bfmu1q5focETdUhKeB1Mh9hfa8ehlk2XgcW5hql7VNcyXlM8PStt3nck+Z1
HHgK7ZmrlYtXKIdSNsQFvFTi+7jLyHtus1v9NpeF8YXIcm3SthalWQlv7WKYMoEUx9BNXwcr+y5H
a8w6HpMwXbzoUJhB5PnyucA5ZVlFHBWzHTH1gQIXP/gWG88p5GzsaaXKVpeMFLyGr9gpqSlYbpPq
l1s25NfmqLO3d2LEun+ZRXuWtWdABcpjDWmF3+u78jmxhjOrljhEaY3zQ52k7IiP4aekZa54Lmjk
gLQfcPF7zdTJlCE99mL2K1YzF8rZL7paUtSrC4rt/YASFSw5ReJV8WUuk7MPerZYQF+LeOyGpxbA
u5yV8fj5z0vnlY/qKucMr7tEjGFUpLLdPiOr3r7utLhFhno5Cc5c5dw2cCQ9xiUqqmmGXl3Py/CZ
VUn5F9wx5iBXS1CuebBU4aewnretqOBs6qWxZa6srokJNe22R5BL7qhGwAH0gPqquvcbNieWd5qI
ZG9VVCRqbIu5p3doe/M8Z7nETaMqzns9RUUn1/1T0rT0biNUnfxe3QljOTKSMYFX7yvW/B2OkRHo
7oZJg9fjXWGdpcmgQQDBboDM+BfVLivaUwn57vd0ZxeuV75NOIGEBXjC/Z3A7R5Fvc7L/Z4zV1EX
Y3uPsHaExdJAjJkDhLuAzGip5wrqCup6w+FoFa1hsfdReWS63uGykvmpHxh1jueMymqBeikqoDhq
fkx1SlHe8E0JMVdPB4wVHbexjGCtp+eHHcykYona0CunwlynNEZb3EKHHR82mNhnKeP+p+2arb4x
K6/s89SJVxb01dQILHONgGllHgZZr/MtgAgol+3SPiENm2q/AHMFdnWyBBUco7CTmdjcww/DvKnm
7Za86DLTXzixuPo627QRGEJBWOB8rvfHmLTsbWoTAyZATLfqUK5smE8hmlDIcf73rOoVea7iq9tE
t03DEBYNUHlvwthWj2qtpd8J1ZV7WcY2HlawXoeXWvV2XIBN6I3Z/SaXK/daG1HBLayBsTtb5Wmm
9Q+A9+yNqXVlB3X1XnSe4flsERdlsm0/F2PFJ6r6W6CJa093gnoeeLwQUZFCiiTMAQwcD1k63FIc
ASF1WfZfmE8uVjRA4VvAvZUUNXicEtX6bTQ0h+9T2685BEn7fNIVkAT3oUngXkt1t+mLBiToj8aS
1H5c4ccMaS0Mx/7mvY1V3iQGyQe6I7N1MHIQ26mch7TMwXJtIIijNm0ebTauTQ5NPaPHTM1leFgY
Op0OKImv2SGdOVsBjpub9sBVR8yh0m24F0vbjurQjstoChpv8XrOKpLR07rTlecUgLwVNsTrMN6Z
WEBMYowN5QNaUjf5SvbLtB66FiWbd7ICyvpMG2QETvVqgWPrSErTvAlaQl6ttoabbV1ttkZlY+7W
dw2oKF9DnPLUX9MKtDMeTLf6QNY90AfR2rD7GW+J1YdFbM2WC/gLNh+yZgmbPDRRmhQdrr97vkOM
8gQ1K3ycUjX3cV6GnTIPzFhMUODq0J7ysRwiOJF1yjbzmbIgLF/FU2DJQSCnaV9TIN7aowmtKb8P
w3RRNWCJ1yTXHUAAoCZ1svsOT/juH3w4Xp6ymMjoR0RKVb6JeZ9iT6Ot7vI5UEGUizBMcD8vl7l/
WBUygQcNI+fwDPv9eL6PYBk64hVDyQ8RU2LAMSeNvgPGmJhDAMohO7RVEH0gNEiydwLoqXsAISU9
G5iiV8AHxrr8YkkSbq8lIS0qr8gGNvQhDpa1PDRjFSZH4IaGv5tpb4dTFUxtBo+xJlJvlg7y30No
sq07KZwl3lZ7B/ZXpGxsztZavuXdXpbqBLcyae9UNZNvUVen80O1J7BaI8ss3uiprL/gDRvorSrY
hj5NiTZfmlp9pziUfu8C+B8d58kgoiZD5KdhXM0Hofrky24W1Z6ISSAmWeNWjPnUtwGsnCO4xOW9
SMlxZWnwPoPd7LlXuE0gyZHN8jArYj4QSC7IuWwUMiYLTXd67uthIMdIUmSF4EjWLHlTmwbFYjOm
gNNHsn4NnHI/fEpg15ydsrlWXyErFM3RmLRV39p4Kpu7eGeDuZt5xMmHthQbudNTW7Z3HYqVmLRL
uA8fOKlodB+DbKVBT+zlctRoWYSunga6OSbonQ5yseilPWU8luY8SqX7+zilmJKYu1UDH2oVldmB
Y31HvTzozJT3NUOWcm4XkKa0ytr50CRTlEAv0e/kGODm/6a268I/7MPcPszoSu7+NnIj7G5kImxf
JTVoKTgO1gtKVDL91SKR+IPMKX0bTbHQJ2bxdc98FevrKjEpvqfV7XySJpm295tNyPpEKYbm0Emo
XYHHk6t5HAwJnlbWWRhCwFk+fWvnuhH5CEurMRf7NIZ4ezhbvKkViJlHuiPO7zK+DvvrXqosPOJj
lvwULTX7uxyHfn0yBJnqI5RonN1FmZweWbYiF4kKavAdDRBReqgr3SOr1TRTdiRTlHWnMKi3R6Cq
UN8NBPz/X4lRdtnbC89XyFxO8QWeWc3onjCJXD5SDGF9THjYB4elgiDzlVmt6Q9bqjVspqIg/rFK
hDh6dObLajJGaX26uDn+H86+bMdyHEvyVxrzTgwpiloaNfWg5S6+b+Ee7i9ChIeHJFKkJEoUJX19
261pDKYCU6hBAokEIjN8uVp4zjGzYzYefIMr/1jtrQ9PHJG403UUDq+NIqVul+0HrUfcFwNjUF8k
NZIDZBaJ/uK62fs4SMrQkRCJkGaN9BUMmGuFW5ZgI8jBXmO9SRxj4GmqYNlvR0bdz2RN3HzdQoG9
vEkXGHcrdSvXc0eY8NOlOsQty8LeWMDASQPtOt2rTudrPC86j+YqeksEQMuSUG1/0Ur5whEgH7j/
FwXJXJquSou1nedjHAxIPp/hTx/t/cdFJ5BJx8e8sep3Q6HgyxCzANV/Ir5X8Ng78BU7nwb7WEW7
LBghkyHNqXZtvqnFZpjGxCNgClIYDwXwmkbu5zYLA78T/2YRXxZkMV7mO8+SMYcDlSlq8Kd513i0
gwkRJR6ZpsalCBuM2Tqur2VDFp87G5F7pJRCSTwlOy6r77H1nU00bOAcBJ1ABrW3O1nm8xqBuCgB
ti5j63iB3LZvqGDN1Wr7IKdwVayzuk5v99XMdYbIC1YI8KoLXObIs3fNjyBk1Q9EIQWPURcho3wh
Q9ZTlJvGBzjRadPmoZ62p3Gap3ckTrnrQQb0ezc00zuPhyq3bbvnNIz7J2s1PmBH0hNn63ezxk8O
yZOZjq3Ow6iJCjjBBBkeyuCqg4QIivU1homwlN9g3hDfs6X/ILoFZLtpJDhI759WDa18lJKpaCp4
sYxDBXJqTk9qARQqOjBwnFePveweeafWPKnD+Uj6+XVs9w9haVCu2AI8GvhLZkTN01UkCZ7wQbdf
ZK5Epkz9KKPwh52je6RoXadpNB/sau73fU3nbF9o+wkznGAvhVPpN5mGNVAi+Mjsy1IKPSanbkLQ
shzA1/Bx7PLd7/oLb3bE8l3Zz77f4ZFGE32F5sSWXWNv6JagWCGm4j1EYOxH5YYzD9b7Tts1Zx0N
7yLfHcdwf1Q85mcUCnoTR81+WERgM+oS/+TWbXm3Sm2ZJHOS4x1ztxXHdWrQfWSmVdWhjzDJ0MbF
OZqN5q3S2/ZkQEhfxQSPbwuP6GKs+i6jNRy/l8Vux3kIPvY6wkXzTSbSbsp6rg9bDycgDnPFIx/4
dsdIyrHaVE11BtXanNcBCz5gqeR+No7/hGcWz6FImY50iN8gCZSniREYrSCY/tQg0DXjcbifom0Y
VBaHcI3Gi4bLMwfvTZsicASRC3jopvY+ruQWZzBwqd9VjYI2R9OcNYOxaYlnpEzq3haNboK7mTby
RzhO4+0ekaBYND2EcT3ehQGayXnurgQatZxFaihpJCkyxTRapGAJ3ybQ0SdrmjXrRn3GZCxuKu/v
2oa8qCYIT3h5SlaLuNz83Ga6Ynu2Chrkamyu7Fy9VLVaco6Y9lyxdco6ZBSCpZDtlacUJ7fj30Pj
fnBY2OQD1Hld5tk6luAM5h/Y5dRFn5C2zpxvp1OscNKSLaF3MBuL7zlrQhSK3b/tUKIXS9NPyMbh
aTa3tR3yfXNe5lsQTF8tFBJtQd3Ut7nv4qZA0ITJZlgB4mwx4qMO16Q+rmDMOhDVNQ+PwpF5zC0j
3SmwyZJvTbVmnAmRrWgL8mBfPjBLziGERCyJsh7L6B1EKkFikdqyXgs5habQypk9T5dY5oHFkchW
Vl855DGtd1gXbjNo96KCIiS0cBeZIyzJAiwL8qu2Ys3R95XNG9N+wHNJZfA8qWFjGLNijR1/GeFd
lrcbIobwQ4J4Pw28Chxs9cPwkFo1Xgvt7pYt/dbu3d2o9ZVD2tEpSttZvmLXNL1BPxj2jwb+GChy
iZ+/I4LZbzlduXZ4WwboJxf/ONRqkwWrRhQHwYcUlryJZKUGpNbeLPuUHsxs2W0njWgyZBNFSc79
GvZZSEyKSSPl6C80zpqsnWFzbHEpbiokan2v7cryEZ3/k0gTmXFPyY3Zk7Jp42s0QOMt4XpqsnCZ
fNnQ5Lurp6u+mxFq0aFJU+j97uE5H5Yj2Y7DpPU9rB7eZw5dcTroNJuWPR4zhN4n+UIVhhfThjlQ
pQmPhpjQJVF6ldbxyE57qEmcjSvtrzCdBBqKU7H9bmE2c1wrbcZC2a0uEZMzZiQwGz8sirdoXi+W
6ElSq0MbhkPuVHg3gkLLSN10WRyM6mDjMX4NQAoizgqZoyNMtbKuCvFVmHSzbjO4dnqY6blp26mo
UEFdToXaTzbAcwpTSi6wgafNV8dbG+Qtq/unapdASARmsGxYUp0W1QojgbMVsXrY1erK1K1V0Rn4
2I1b27/3oXY3g08cwqJUjTSHfSgMW6aD7SSaIKj8Dwyg3TcTDNMJp4Yp02kwpUK9Lkmztk+KpeyR
oadAq7gRk5M4Ts/t2utvyBqHbgPZuUg97Yb27MLZPmBGW25DxlAXkz0xM0JQDc9DteASL20SPi92
Hr/8DM/WUfXBKVC8o1llhvjcohG/gYEsz9t1pE+T9urIFcMunsODzyC4hE35MI7ZtAqWMXgx2qw1
Q/+LMoy06b68iDUVhbRyAKZjuisINCW2Vk392lWw9sQiXN/Q0sWMRFkklfycat8/g4bUN9Yv6I7j
aboKYtPjEaubOUsTRs7pzpvCy5Vc8WqWZ8P6uARCm6gH60cnS2VAOeDEjlcodmCfVm1h3RTwpq1e
vZB9kuG1nN/TrUEgbJiw/hbSlPabr2b6XfAa166xnXnlfGIYpIklaP4jBpY06N4iY2yxpJfuetJd
tGexmaMzrafoelzq4UPUIPox56BvwlSZlFUKf65Jw4OewF3vZtiMmE/V5EwWGKnn25XDITWDvRTJ
52ReVN7MZEd1krrCvBOxGBxAhfmJrynmFz8tV+tmkjugAezHJRInQ2rniIe5Vh6xQra+WlbWi8ya
yL6i6CRDHkUTdJTwyazjzMAe+Kj93B9XbIaeccQlz7KJ1RvrAo8wB3JbTdCqZzbckUa/MpyA1eDj
Qk0pTsxwXM0BpdgPuWzdHYGMqEATnn5h63bsSzyVk7xTlmNF87JvlPsRgAG03DFKbpDe4Tn5ie1H
jyj59GHYHJ7bTa6liFzaZ3IbcMI18S5fECZ4vWukj9Zz/+Y4QIRsXSg18AuTAy9ZqIJHFvNheV86
YdYD8o9DbH4phnigfs+9b+nD2mmcxFEwtq5QngrsEfk5+BhSu333pF5UtvV9SnCwVcha9G2NyaQi
9Usj2g0wCCeQqy9DTQ4Jj9I9m3Yx3TXB1LjCJyGmQeAhgmZxDWPibAEAdAg3gqh6iMWG12rcpyKW
FUJhBCQH11vQoY0JuPjVoxHJh64yZYOT5U4tgcL9mThS1ipWx6ckrLarCrt4rwvYpbLh4XItbPMK
BVJyPTQAjBTOhAzrXWqHuRyAHHjdjEUPo+5zGHuFS9QG9Un3qj6ijsjbZddzEQWbKaawDg+S6gi7
VDSss8oTV87amrsRJFOOJlm92igYDhZ/zgG/yMIjS/hSDC1QBhroD8CkywekgfYYjbou+OR1ueHA
zPkw12dgbBjvNuCogF6g+h22i4ecsI8SThBF3ETqua2GUWWQ2DZD3tDhdUGSQsaXZe8zWLdGB8T0
7YdR4URe2DQUjkW81PDqPS/OBdmME+VeJK7JIA/GEz51XmZwQ+SqYDhkiymo2LkKrfgNlac4oVFK
z2rA4Ihv+Bgq/ErwsbcFOkBRMte+Ym4NDla5+DGKk/vYDPUb2c13F0rwL50qhI4mmEd11QvSxuQZ
PlHdnHUrEl4zCftitH1hm2NbAcNOSFly3cxc5jJG8lkfeJyCHt6lQO7MLdxfdBbEcslnB1niqtoN
W+RO/VwE6/MJ2QDXJJiDgyJhdYgkFiPGuRre60mioV6R3tKSWhQ7a1wJc8fp0ehJPAyowd8QMwjb
r5H70xgAqNh9dYpt095J22jsqMO4ae2Wlz1kNAuhNMMZHnZXLYLt34axLQ2az0s3prK9naKSGUzs
M7gEnP6qwNgkMGy1j90Q2xy5z025NuxXFNXRcTZ4RNpgPMk1SLOAowVje7eUsFf9vcN89keCoeIq
CpGeFirVZYOgpgSbYO+ZjY9SiTW3sX7fRrJcpIjjQbCA510v2oy4zZed5EtRzfhYVPLtCGSenVW6
PWxouY52anDo8v46DsPPTXt37NvknsYen6AeHlwr7uIQg6IXC2CjiLzXqaDHMJVAVWEReLeMkQYw
Aog7U7Y+ViTArkrisLaCdc8Xb/gd45cGSkiWw71Zl1ApfY9Ii5YyUR98SeaczfHPVvZLESBM/C6k
yuMtmaZMTrv73sFKrIw3bEi1Ksj91ovcY1HnuBmj8rqHq22zJnAS5Xt3i/4E9xTFAUH0O9UlYAB0
Xb3ALAFLQNycmcDgn9aHaluTXFvshQ1wrb7goizrtQ3eJKHjFfVJWyA/0GToHzZoVuS7HWsgTasS
5WTC+2FRaEuleWHr8Jb2cY+OYZT5UgcdNIG1OSy2s6VR1UdHFeS/UVgucJq8qwNENZKFPVrEzjxW
YeTKZlnQwTVKZqZDTBu3yYHUa1ogkD45tWPHsobJd1kN4hBHfuW5SCvyFuEmAKpemheYB58dbneW
Eoh18chHBxZWOA+GXudT0I4HuJM/JaC9J1nrbG+WzaCGd8mVQ2baA01VmneG4kgSCxaF1qYfzxPy
46/HdBRlI2qMR72F0ZqfQBtWLJhyoUZ3I4lyQxbB/ec7up0P9KzqauJyuxu4I3lEtu0aS0HNAxvH
CfVv3vHhgBT3NiNe8DuArOrW1fzN+qS7n3kdrxes2KzfR+gBch+YCr+44nfwfPPZAiVMBqXH8rHK
FksusRxxqWZI/r0HWD1p6fmVrlLU5QWyYgLIq4kfRI2MgeMKvwksHM9OSqDg1fLIm33qD6tUU/Cr
bnebkx5brVdGeBfksgK2l1UBep0salna32nf+uYmJFOQYfrTBe6sxSuImqs+LikkzXnmMUKGYVRu
2PNCU/lzq8wSv4Xppb3IfCeSu96w7bzJuF7QpqAAfsy6W4Ir4OhLnGN14fICQ/R5IEhT3bFc7OIQ
vWxPhyJkC8bRCxz3GvUutgXqVwgFniDipmHUyucqjjvzxGEUuR7Wuh6qB0QID0dHJGZkPimMmk4v
I79td2GvqgTyaLwI4oFSR12WgipqHlds7BkgdV7fjmFo3XEL2GyLabR9fUXbfR6eDXWos53anD1O
PKQyU2uwVu9TFTJbAgIFv9LN4zcIXQJMNJcuK1slQ9LaiE6gf6RTILAIiPW1e5g8waIzA6fjD3EM
sPXXNCO0/nptybQX9Ybc46whu1t+M7WjCOMdifwhaVv7bUrT+uSqrn9SvN/76ySe5H2NqoQXIxLN
eJ6JbV9cX2P4D9MtfEm0jp5t4Pv9WC+X7qJuY1j74m0EJjpGo0cuLqzlQ0x0axo+6Ghm9/JiPX+w
UdUDfp/XfoNfHxTx57gJpbpF7R7VKRjgYnzWQctOeL5QvcwCJZJs9XLfAS/47Nksb7C9N4DR6hhW
DBAvnySIaN0Ugg8wLzWZi0wgkfDQSVnoXlTmxHFaACTFQuYJP1Y8e0wy/Ozg68qPJIr6h0BMsJLp
XbVhEf3iXIwTqhp/wQl2fpHYAXuyqw7Woh5wh8DxW/trFo6SAmN3QB6QGR+ftGIxMKI+FM82rI38
7U0P/xO0jsjRqXiaTlmFS9/lVew5gmtXcBCj1LVHpzZU31vXm+ZWIQM4LFLbjnhNGmLNtSFKXqXj
qG46+EDSEikqg8uQAlZFD3E0LXlH54HfDSS0c7E1Jh3ygTS/OEgPlXNWyaFEpHzzlIqIY5t5VNsJ
g2zAMicCAD7OpvDQ71DcMnA16nfNArAiTTr4Arj27ovKq/W322z8jF3BYDtIkHFXgjUd+a0Z8OOy
SSeLJeZWtscYi9JXClPueBEyJa/UgGu82dp58/nAVzZ/9lsbBXWWSOntHXF7T87RHlH+qMQumtIb
uOUdtB6CK5zV8XI11PCgy1Lmrck3eFWKfI14/ICbIRS4FjqiEekSLKzCbyKxhZbiCbkzVuGgaxgQ
BraHgNeCuT+5aFxMrtCLQZg0+qqV13NYRfQXBaYcHfrN1cnFdxMmq58CpIe6Bnky8kdCgAAVzRx0
3YPpdlCEK2rPMTLRvF0+R3MQu4lh8xdSnJ3SKm7yCGnmr5CUbm/wide3yeKTg9P78g2CBADYE4r3
9RaLqc+xq9f6jJjKIOonXIKfBi3j0wCu7GVYnE7PXTssGO8ZjemTFXa6JZsYdIF3tvnCPdi/e5mI
+CQiQuD0aFaTB0SF926V22O3gmdvNKbLjGiJUSLQnLdnoipgTcD2G40OFYBNoZmMX1M2uXs0//wB
tFClsqaVTsILdEnHNz6sbZLbdDdVHgHCvTQb9TJ9MbYu5MBZi5jTdA7Sx0a6/RhjMkDwdoPNIt15
dRelAgQC28cD9WLjODXXBNB+w9iQUyk6cp5ZzFrQtuMUKEAsgyJvJloC3LsedqjI5nVJdQM2WbuH
zbIYqP3uIvrZir79SAH43szVEpM8hc9OeD2YYIW6H7i1zFdASKAUZRK8Yo6bbLl1UrzMJJrOGybg
7RhHMn3lvcdYC++k4bzVu9ZfEracsH029kL2ghU40ZXumLG2XaERTkT90o7cZhUjtCn36GKDPCxg
5rPFV9Mz7LX2Hyn+XWV7LRzPONaff22qoeY4z3hqywVt6tMAFAKzmmptthGFdehNrCO7qnGG4QjY
EkBiA85pWcLquqN5J7eRZxAN9u3JLGJ79r5Of2qp0L6bwM/P6EObZ1Z1uBCVWw22DkHEfmqoRtpM
oRxM4ONpkpZwAcR0J0JQLl1d9efKY+c+C7utf8BEv19bscfXvuPwqkP8iRJB0Y282vN+6NgXtpZE
fQj80CgkNmwdgv0gJP/VaDN/Bv0QjBd63bjzDjT1azSVrEqmAUkfJoYJFkizRu3tJ0VRasOVPXVm
BHDN4sEOBfj0XuUmjXBcaE5QmnYw9hWQ6jZdsppU6RuAubq+rhXOD8BRPalP0NON0H22nmGwH+vu
t4vk+FP1O0oA2MD11zKCsswFHfxj0G4+uUHxBJvBZg02kLeMo4+d/ZkQLW6t7xt3ZS2TYd4QjYid
ad7AHTEZyW8DGLoATzSUj0dssLC97Gk3/RJAPj+Jjrm+TuH/XBXb1AA3Jq3BGQ6AtW6OlMOYOE87
kNo53lkWFrUBHYY2cm+/6S7UP2azDPRq15VKDlWX9L/A1C9xtru0y7lKgl+X8SPNIcHXSz70lb+n
81ypfBJYlMpBpOOsp9X8GmnoLw5jlzh9rBxBWQ5FNcATeY8AAhOQ3ei2YqxWFTX1WpUWRnC8XA0A
sBLduX5fQTNnOF1CsNqTHg6JUB4nrVzNHQ5hck09AaObLOtP4MZpn7PQ7QAmaTU8I3YUT8w4UYJL
6peIHi2bsDTtBYlrgHHdlLy02NAXZxyyXGQsIjPU2KyV32Lv6KslxHWf8QglBxYS9n0CbKEqU+zr
hA1vp4fkdp/qxRdsrOY70aTLzx3YwZ5vrdnYobceE6JZuxkEsRfwP98R5pPDqIGRm9XRFeMvcKTD
bNx27S2+9B7YFWD7PmQyORnZ9eZG4dffcCpKvBFNPAxgM7oBYo/R4MnAXL6uiJzwBOmVC/pMgzkb
jj5fMiEYwsYpXHVG1pSJg0lS88tVAnAAhQdNWIS7Xl5AHnt+oI1alsPF+6YuyB47KGS4GV5hZVzv
xwrLpZ/1Qo3LVJTaoFxmNG85jCpN99ixdgIvoVogf0QClMBjrQwwmW6EuBe34nZSrL0ZQg2ZO1VR
tWUTw5rZedqHaQY9MqJv3xfPxzJpTPeK94PSlyXZgh7XKbFJsWL8DnIRBD0EJRgz3hKzs/Q0ewq/
pTZBR5NV8L6wT+u2hzO6UeWH32zQW3rAj7DfcbghGbuRHTirUY8hZBlx7eMSrvS9zrBN3MZQ8AgZ
HhgYaJcDv+g/J+6DtZzwJCwZsFykY1APJqsM6znqi4ZEuKxzvHdo2uN9+6xZzcVtN2Jow/g5zPsF
mopWdxcDdr9ODViwfOWBmsuuBuFxpFs13HssYH9LquZimTHP4bvCeDodJqhClmLsBtEXDlMIfYNT
3Tw9sn7z8XUz+hALxABpQ3Egc71h9jZjqL+BHjf4L0OU6F8kbnp6BxYg8YeNYGO0R0eK/akMuAAK
E4+4Sd5ahTYCihMYo151G6pLgZC2EIN+Ar1HHtUoNHcaRDgBH9KSOReQAda3myQ4OHlHxuewM+F7
H6zuA0JQf0pV38T4eHsPLUEQ6OXsmQ67fNt0fCHmtiT4bKReOCr8jI5uR7eHK3TkrWJ2z2a6J7o0
uwqSAnXywkd04wNyMceX1jSgvAkPxjtLWvzSUd82DTDhxb2OpIZf4bja1y0KeFsgzsTu56TWw/e1
jsM+r+na7DluOI5SBLFHK1p0Hfgcjh8QldHF1Wj3fBiGjzGL6XDfCpMspw0neFqSue1Zjgow3CZG
JkkWwT/lF7AYX+UxWnIAANKO0yUrKJyKwK3DfOOMbO/lHguSeRtg+PU4bgscUWa/Rt3H8ywwLM6Z
jAAYQ86XPnmo01Xuhpi2edth0yHr1x3wVc/Rq16lRlIA09uix6tgchgHMXri2E32Ye0yYEiwK+wH
PNqakRD7id3U3YbL1m3HGn6p5vssweWdwR6iqMTQI20ZkFhmyiSpFnpJ2li6Yg87xu4WXAvYc1eB
TDOajPPyzTkYC5isTeElhbIho+YBUSI1tHj1PL/ACYo9DglXDypp/A9cKrTFAmsD7py4rVHoFIbo
B0SEHDKFSMwbNpinISrBhaaIEdt49dXZaKO5X5tG5AAN4g+W1hvoUWVWvHaK7DdTuIw3m5CgTyK3
tGUfqODDBt32TGMtzSuzoO1OU1rhWwJjjO3JU0SI/06c7LASXOG2lRN1JrquqWHrfdJS+9sJu30m
ql8qKJwuczrBWVAfXB8EK+R2VHXFHPOgqKiuTUngyfI7YSF472gKB5Kh0NJ3SAd3/I5aRogvd5Wr
c4QohqdNVsjnimJ1TLj4bVaPJJklInRAHDNB0eMTfAsyDi8HXihoPYaHap4SeRvg9Y7KLg3qN2TS
9ONL4iog6AahjKJQNOTX6MBG+gSpDLrcrNpE89tXQ39Xx0EaFrutUefM3r3RJeR93myrJqWxzfYc
Qzuw4EPUmE7qupe6DBGFWRcB30WcD1G740QYedMjrk8Ym3kTAfJkqFNNxsCPCkDSUV+d55modwrS
cs3cNCoG+Mo7OKnMclxL21CQOh5v43VLabqWck74bdSM3ZsdAjT1dAJNH9C42iH428AK+Z0HNBcY
WZ4rOW38LMnUVGB3xqo6Qeiyo2uLWQAaugYn+Yn9ih44corHOQ/tLviV6i+fAmN+96RXEj2OqQLm
KDjuD61k0cugBcM+Lcl5kBCNwZVpHnEZgK6WCFSfPGo4jy1QrpWrkyJO3aLlmv1hgVN3gl8yZZ+8
Eu3LYPsK+MVKLIA9OpED6k5rDl0adhAsDFggKsFTJ2/NUlvQ9HE8ohWDz+cIQlR0H2Sg7rUbLpAS
ZN/anEyzmwZhKAOgSTklrT2kbLH20DgStwUHl1BDt8I7FL45si/YP4C2tJGTvVx3jPkvXdKMz5tD
mP1jJThe6yRCeFYmQ2zdZQ3kJKaI0rH9Qt82I3uNj7j8s2jQridRg1EbiGGwlTgjgOo3iZJAhCcS
fqBzDUFjVa2ALV3SsdcKbVcL+JDNHAjrEHSHfY7XO4PAdZlPSzD98NBDvlWOMw18g89FiKDJMB+X
EQkRfVCpuVCtQY+yrb0D+YUREieRZ/xbTGaAxrUa3O0lIlseMSvVE+K+wTcfwMzt/VVjrFsLcDwh
yMduCOmJoXeUhdjIxQV+78bfjWvipyXCMAopQgIXdG12fFvCLS7+HnRNmotKhmeCdIDxOlVblKc1
dqbKeeyBwnksXOtiSurgi6hufd6nZoKeybJ+LxzUp19duOg+HyOB1EMuGgBobl8rBNSmxE0Qwe4T
oBTWtfcNhMSXSx91n4qo6aMaYrxIdBEQX8Eh4BoiN9OVUxKtv9vJTgs6rwGuK9NW9beq6niQEzcS
VqQIU1oOPIj7sawX0qNRQ9MSHQBwrdOhXdLOYMjf4+Ho6TquoFe5TbGu35v4rkqmqr1p2hmnUmC0
WEEbhkMNjlpphdBSvz/1sEtp71xihgBEUhisB6pkOqNCX1ptLVwd5jOsOPpXDfXo+m/WZf+Vppz/
8yJi5QTDJ0ovyxDDig4bmvWfYWKmr7+2KfDHrsVG9nVdKViKme364rm03Oi15/9m8+ofNjz/L8H6
H3uO2JhHoObW0mNUoWE9kxpv6XFOIQXIEG3WjIXmIfpSjMDbTwzTwycbu9AWrUYo6aHBiKVL1HcT
n1dBor+2bPYPcf3/5UkEFrHtY6hucYhAFt023VYw+e9yOv7F7sqf3p1o/gOVCCAmown1d6n9+HMF
ZL5n4TwOcK5hI+Cmv3Tr/nTyrJsxVibl+5H5tb7eSIf3LrTB81/77n94fTHKPSz47H4MNixhCr7Q
M6V9+9f2MP70WU5NS+sAydXHTQ60pDMzBwSAsb+21POnC2ln054mHX73nqUaloxRGAdI4ZHNv1nx
/xfv5J8upOQSsWhjvx1B2P+k3ZK50Tz+tcv+x+uOOYP3yEPdj3gV32WalkiS7v/iA/PHuz6MzkEa
eyEAVdQhlzNgJT5G/9ecOP70H12hqhADlfsR6X/yuq9Hexj38K9F1MR/uo+qfehaNBjbcZxs+ysa
bHdved/8dzjC//xc/7P+6h/+95E0/f1v+PNnP2y2hW7njz/+/aXX+Odvl6/5P3/nn7/i78ev/u6H
/pr+/Ev/9DX4vv/9c4sf849/+gP4bSDkj+7Lbk9fk+vmf3x//IaXv/n/+z//4+sf3+VlG77+1//4
L+bOZLttLenSr/KvO8ct4OCgG+SEBBs1FEnZsmVPsCRZRt/3ePr6oMx/pUmpxHVnNbqNbAE4bcSO
vXe8EAI082/j8Mr++s+Prn7966/ZtOT//Pnr//Oz+f3/9dfm6fn9H399qpt//aXJvw3hqBqcBMOy
SGw54vrX+Sf235YqhHQMYTqWZRDK/fU/GeqD4F9/ib91zVHhypnIUXR93nl13s4/UfS/qUdITANp
XoRAR7e1v/73tU7m5b/z9D9Zmx7yMGvqf/11uvWYfzTlFBEc0xKWMPhtp9cieU3CVQvpzXPyL0YS
27suJ8H9Yyz+89A/HzLrtf57a2F0pesqA4CMxhEaicB8yP9xU0BIwFsLdNvWCgiDQJ+QgSaxorlf
9Y9Oqv88Ccs4k6+Sljz3iLTDoEwHQ1+IoPRcDCaaRUV588Jh+8Hn4EzKdNmWMDV57vfj0x6prCxn
YYRWufVxzdnXY9WsbYHm48IRY7w5tJyMnTShwwvbkDZaDOvcJMPTiwD4JX4L7qkP5OjGdk4JMWFV
DolduLAbnWDhT7A/Eh912I0jba9ewD0H3W89M82WUzc0woWvV5cLG2cJcNO+Ahp3YtzOvzhtqOrQ
62b4NIJqLe78oI73ca+LatOouv9SIo7xV7CYsUNWYB58dwxvTJd+P2TanVL2/FD4pfk7zKY3eUCQ
Ej3mnfGbjkOKteRXyOg4pjM1XcNu9JdEl+OvpC7wp1L63jCWcHwc+9rDWhjCpyCjuwO8Mx/apuN3
6+pEl2xHS7tuUVWN9WI5VJWWNJHXolkDljjLOLbGH0Otdo9BjSXL0qGmDsco6aIGh9IMnINEGhEI
9hD92rPU+jWL+9RbJeowPneeN3ynX3z6O+Vs3JV53ENi0YP2fhjsCa2RL+bcPJcBZZQ6NB7tNIeY
isWL8ly3pfXgyTR+8KAGwBiSnmYji9AgvKVOGrWP1MESoSLYTpvH1O7b/QTc18HGiYufXKfZvQA6
QHzR9NFtCuGZ+hxQXohNgNM8VuzI5wzxzTO7pn0KRseAuTTldA1Bv1B0NPQj/7G0Ggxo0pgZFRyK
jM9PIXfZ+girRTRl/0OwLw3YwuNYL+nMYP/wdUgyApLMsSKPh0YidPg2tE2Ivw/CHqGHxMN+KmjV
tZzaJv6StZVAahOn8pvWDQp863Ysn0PHab4PXtJ/K/EdtqHqjOGLocf1F5IMEjUB7XpXxf0wLobB
hI8aTz7CG2eAdKhx8NC5pRjUVyDN6KXz8wQut6nCA1e7yj8KX5TQrmVWK4vKsLt4A4qiXZec2zBP
wAJvE5GgoSS3K2BkIdHLXdC17NioTtsuE7Blz20r7OsXlNazDt7slE7HYer9Q0azzp9xbwXPsKV9
697mgntszRBftbJBuLasUHQFy1FpeyrRrdpr/H+RT6uujE2SmabyqplpULzUZa3TxCK02kew3ryF
JNbrLzGGcBBxzQBvGNMbaHXZWLkFJAuF5U6ZAEcWOXqCHC7alN5nyCNuvVgGYuk4BhRv3a4xbYvs
ePyJghc1UFJiS7QYdGNmYnnU6ejYYbXJSvOq4hcG36qxUCrisgWNn3vpBnWbP2BtMT3EnPiOW6lm
8KuVSU+mjfbrR6qX5lFUuiaXeYLOYX4Z2IhIG6ojlAtD3IwezlGLJtYQLSSDyvpXCxOAp5h0GjE6
MjV+wBAIX+zaTA9j0Ua5OxInQJutfeShYaTCYabAmKLcML0AFl0+dI9T2kNv6Nl/LwML6F6PxGNO
tonKjUT8rtaG8dXuQlZSWyKfWnpBlicu/QHsFTlG1rp2oQJrxXnUKmhHBvmt4sj8WXkgzAuqiX3p
cuBU6RXl8OwJAauv4GQMfILGZKyi9ex7DInH0yn7BUERpQuP2EYCxerjLk/BGheqVPo9fy990JWI
P6CpERA7hNoBNp4f6L8njaUyODPA7uSzT84QelR1ssQJ6lVI7+ejmIwkWQkazt77fEAMr52Snl2Y
nWtWiYhd6dH1YF2bsqcWbKMTXMMepWFpNtox7rQ1atVlFwm9hw7UmRTbtf6HlhkFVEIEaenCsCFw
LIuiERxmVFkOBtVWuRUq7E0nLLCGlcng59DZq/S6SRI1X4CKUkWkMt7CRR7otJDonM+W57mz6nVs
7UpfdZqVAeP3g4rf61gahwrcIYSZUYUvktWKNky0TugmgZ2kboRSoFvmVBSgWrdO8AMYLByvh8zw
X0NtNOTKN6LuIBPK664P1CeWttoMX1p0epBqbVmOqzSi79iW5MtBAAKbGeBZH5sANUtXv3gdMAQc
05YqvI7QC/Wg0mhbihgQFkPKJaULrVF+z2TmJzD/rM4NQkV9bb28lIuRknO66Cxzq9sjbGjinxQG
5dToW5TF5VUsqUMtS7SGt10FTbLVPYkw0Ui+Ars6z0ppVD8hzCFBgoblQ4auGn9H56n6DhfhQt84
iAa6VW5T7F4aePKFblol4YNiFepzn4fDvaQmmC4taSrxJodrdEgzj6YZEjHVSxH32ncfWtxAFVnx
oqXXlVEE5aWDntGaVkkyJJJV0tp65rbCy58zlEvHvFJ1V6aVduBasO7qolL7pTKItUA88AIzHlIq
2s4OyqLZtNU2tnt7P/bmvM79ikumjIwM6rGV1V+9OoX4Aj4zrikPWL9i6QlzqRWonV2rEhPXrsX5
hSqFrg1KqIPR+iY0xuXYq9w+lWjsYdloQXXVsPieS0ajQaSvoefqdEQzlghR4aR+RS3EqY09Xm5h
ju68VrdGprEju8Apv/idZT2F0PUsynhdv4PiVnkLRYrGWOlNlF5x99ab1LRFtlTDaPrO2tSecqeU
MGUHjQskase42egw1saVmqUJ8ogian5gPOzHKIlDToCw6uoR2rwc9rBKZXqL1n/iThFUm5Y0fSl/
GCy+eG1NeXIcbdtGgqkXdy0XBeuI3Ud9GpXwT9HM+yOSemu6mupXFgaoevbdsrXwpxnVAQd7Zyhb
0C5jHeqpV7tKpfeg/6FNP0TV6bgdetsxH/y+lg3sLavFnx/BtbVAd9cWa+h4Il1ESFNQQBJNAuNO
fnU7Vki8FqmihzknkaliFO420JBjCqCTE2ho29TumCXUPI5aKZPupoYBGetXpW/Io8CxvUduVjN3
OmdUTSDn4yPJCV8+d/jZUXVHFm/blcYtDQU4d+MuCMElVWHHNzhI9eYVCizYJxQKNX3V9GF3iHzq
oJvWrnXlZhgdqixDD5q6tEt/6uEsWNXXIiTuXET8FVwKsKs8NH2aBSs7Rcc181Di1ZCaNQZ7RgQX
rAJy8Vht8fCcKb0wXep06nWklNBn+iBO0X/GbaDv9Ygdx0WiiKOoReOv8bgY4bsNViQOjQCFXWDK
wN2lTsK+rWiA1q3DxoxMN/JVU95RuQangntAYNcOmpncpaU5PFVRXoJGci8m1EP0WcYW2d2vSkiP
CDJoBti9jd6IRSDTSJuZ4LxzO/p2ycLqTNpATU13LYe8/kU9ZgwBNtEJL2K8AtKlVkkuHB/ItYco
pHbFklqOWaMr5wxW81G96hOMFF3oSImNU6BRlEfgxLreNZ0eoY2v4citY0PttkmHjACMV4EO7Cad
Ca9Gg2L/bPVaba3EVMVy5VG+qSdipjrS92GTiHXrKGK6QjIfszFg8QP8hk12rTvIb6pV3KqwVUPP
CzWOHHSJW2/2VUMc7ztZu7ToEkUtjJjCfNIojmGP4JGEcC+rMNCe68KijESRxOY66KC/yl1pS4X3
8pLiEZId3SNHtY7Ub16fD8UTXg5OeaCBQmkdCoFMnsjC5w4mrjPj17e88x+hELvwpcIb43dzjjGc
wBL74jX70lSvr83uqTj/k/8/ohFgTv9vNGJdvWYvwf/MmXn2WofYTP0b4njDMfib/wYmFE2Xf0sb
1rAhdUkFf4aa/o1MoGiXgBMahvhCRVqgza5N/4EmFOtvRK8S3xNAC1JTTQdb+19wQlh/Q4yAzemo
js4/6f74D8AJcer9adiaIShDa9TXVBUM4bybTRNBjAyjftz1YUuRdHYAIE9q9zbSUqj/fbdrh6Zf
aVpjL8BepllomK3EXDntK/ZmRNBE8FAj1ZeBulZMSTFuStLr0kSxhWFJ+zVMTcWNsukbR/AD0r4n
NGntVy9u5QY5YE5NNguWf0zGB3CIdmo7w2eZGFVpJOKWyejRFuMUD+lLQANqM8MuKSb7qnQ69WcB
JR/mjbJ5e1GkEEu/DoODNImpihIuw+ev8NYi6b+wAq/AGwCQIAHFwt605Bk+aob0cNALTd3Bzl8/
2uWYHbJyiPIt6nhocNUwO5yqcKGk8OddjNyns73muzpp+TGCv4s+3xwlDT5zZ4LgC8ZEQdpCe4PZ
ygs4RrqP9Li97vXa0haZakRXA1wWTrcpujKNWt5SHUNdleQOJUmY8uiXyxoHB00kDuWZBmeYZWxf
arypneJdb99Nd1Ad0EbqMxrHkv8TiqrKoB21shp2KdnJPWWtkrqjRiVtAXei/K2FAbXeLkn6tQl0
F3CtefIaXeQ+ECVhcT9xY01jGv2w0LVcskg7K+/Mb8d+YjsCCepgcucdDFEwRk7Sa2IXgRY+oc5I
kLzW9KIyaOPyg64MxrhCnOfvI78YrpPOUcolBX3cX2uaEC0VCqY5DN7Y+0cA/fxelpSCVaICPNL9
7sw+rw5rx4y5vnZVGP1sYsdhMQwXe5a+2xacJ6qJdxF0dgOn5TNcvfMMH41BOe3UTEWdUCE89yW6
Y9UIvsRl2VzTR3h6RQmO5m9SzdlzSKEfT9GkX9Mk98OlmTcJoX6Nim+C2tTBcSFs8SBMbmhd2n1t
9KzEg9Sxojuzjqhya2OzsoLMPsJagUatGc7T3KjP52gYURtAzJRf5GCjm0urn6EBwxK1IQ3XF16N
pUmDjLQHMoIEiIRVuLWFmm2KzfIXCy92VSnggH6+bz9YvxwbHL2mMBxH0515ff8BpdLSXORRMKg7
HSjwUcSjJLpCkEoIpOkKupKwXntmt0bgWJhLa2qtL9AfUuiQFmI6t/+aQZiIkl8XXmveNqfHiWO8
gclA0hYMp/MFUtcNdDdn3GVzGRySr9hR505dT+jtVQpVYamA9F1Nedd/m+CVrKH+W9Cb4vTxwpvM
B9fZm3BtmCDjdP6QHHOnAwSr3Y+yQlF3ypCXbuPR1IhwB+QEaZdsXafWzXUE/yRcajSm+ilsk36G
ec0AxoORF6uYyKwgtBvMC6jxaSXTIFw1BfIBGsE4jjTwzTh9sUZPGj+BYHCk2vhUCIYJGjPOEwbp
FLKWS5XiU5D67XE6JQeLPFfwO9QzzB1aeIWvht0dU1E+cgtAOa128MTGJa7asRuVZPJB3P5SW1kg
AnksnWc702kkpk8E81XtkHHQa/3z2Tk/fRkDBwGF7XC4zYWAs8lRBgNvhN5Uj/Wglz/kkATrNKqy
C5Wzd/crBJ650qBK29bV+eg6HWpFQQLRlr52JPDUF12dKKu6TIObyQMbGbuI7CDVfxYzlR9xT/iT
8nK2+fxLtffjz0TbjsC2wdAJsM4KK5OTjH4Nn/bYAhZtrDor1ugg6pUl2BtEy3edY+2Az6Kt5QlS
D6fzdpYd36WqBTiIorkE3O2mpQdP5kJRQTvfrULF+9o2KCAxHY5zbvY/RTXs28RLjnD4erA3z16G
NlQ3ovKQbCvUlw0eBNRnGgOfAjhlgjjt9o2zdGGUzo/8tzdhLdgEko7BbzmdKcRAw5CqenLUUi3Z
GD4mIZjIaK7t3nUGRgqpUUQYbshhaWCyfmmOPhyHP55+tkckGh2sJNXkCPpfLfSiVleDCrBX4k7x
4JX9OPsgaIBnGHN4So9gVs/WdoQc7MIwvDsbhE7tipU6x87CNM+GYYCgPGSDEhwh+wcLj2DdLbBK
2kJqmp1EstydazKIPbwMft8PWPk/ami2Q2U2Dz3Op4eoDeG5TcOEZ1ZSXTi53u8nXo86l83NjI7a
eFtPf1w6LXprFkQUHnW/DVz8tqtjr09bAxz/RkOutKgrtb2Losa5MbvWWCPivdRcZd4ufx7rglcw
dambjBICgrmI+ue9Z4dZFKBFCY+q9O7K0VDvpT/mK1W3vCu4jNosUAvu7NIqDp/PzUdTY+o0A9At
yrjkQqcPBhtDDDN5PLg06rWOPcoiSPE9cWA3I7Dykwtr4awDFwf3/KUS+SwnpYkhy1lygAonbWQV
RcfZAIkmWVF/VaLuWvhlal4hqhsXsMnFKm0B9OARN8tqskOYWBlMZqVUrge1/wma2K7HqsxWRtdn
S6n5patGuXT7wht/1kFqusaAJKIqtLVv6v6Feu+HY0YUi7GCEOzr80AuDDVA4zY8irYNV0qsT26Y
RI8RLQFhdEp54VaZR+Td2qAiy/WKD6Bqno2YPajoOaYkOpaBBbAZd5sitYO1OgXPeeTc5g5Nyj5f
FO9PdywcVdXQBfmbY8nzFntGjPkPfP7wGCGkxXxGPKpV7V31GByWCORQ41t4eNECwrHvHCOHfh02
t3nTbnCFNFdiUSuM/Ofv9H7Q8eUnVVFVAexjnhfZM9/qAgX3u6NWIzSXufVNiO44NYHmTh4a6M+f
9tYt73TQpWprhFgWUahGjHG6L6auoGYzNuExU6h3LKseYHSpICNVKblP1S+ZaQfsGdaTEhJ60UoO
Aneg2NhUIP7fdCD1DYYm284fDcQHRvLEcBvjhZXx9hZnb6kJCy6FgXjGdN422x8nF/lAWob9FB0F
WcAeX5Xpoen64CpwkpZ6ZqFPKfKuHFvS1k6I+IeewjpdE8sUyVWkf8GBoL3TnCR5sf0Sw5de61CM
wQGXrqgzfZc1RnnrIz2f8Vfx+PkYv7XuPnt73TRtJhO4xcKM9XSMLdvDRj7EHi7JcDTxSrtcUReY
tmiSsC1qNd0lw8AmtQ2F68cUSMce9STN2B9ND2nK2AsMK/N4O/uBLEQbYcemUV4p1ME1caFdAPD2
12K+2Aaw2xpHX7r0eVfOQF1IViY6l86QSzLyVz/rlWujuofjG3/xDAe9iaQdaJkoX/wsa3ZjFVeo
sYZi25epvcb6FsVF4wj0s1FDXyQSowtj827PSzYe0AngkEaAex7iIWn2aWerUHz0KbrC6HczYwov
tB94u1bOZ4A8C+KmA2LAv53OgOPXWq4NqX+srXJ0pYGdkphrkijBe7eizL8oYjR2taJNXyIgrGWN
W80+L/qvgZdNOyHs/DpBorHQZPEkrPQBBz/L5Z79ao7DD48uoKsJbqZal/2mFI238QSYk+yYkrJK
/1kTjvlqkRxbcwpvo3zVjbOvsVXEyqwoVNl1TAEF/cLBmYLo5fOp+SBc4BwydWFAWjFsiD+ng+Yp
BeCXSmE4DGe/384iqvUHknY928u62UdeYK17vKlcO1V3RmWkF+4f7f2NwBvwgaZJwAKr9+wN1MYW
chiN9FB21tew2FjGnYLiy3rGvGdVNtaqtuIbVIpOT/lrHBAeOBscEHZF8NsX4XKInAsAyts3ny4k
3oi+drotiaSM83RsKhOsidQhPUw+JUjdAxTTxlCspwhtEq4/6Q39eNWvXVmmHDp1tsGSCoU/LTJd
FefRlY4FtYujQPRLqTFmGVMaTvq+0a4KzY8IuGL7QtA3b6B3L0y8Ywsdjqp6fnJaVi9LjTYZB6gh
BgaE1C5CJ750jbzLkoALQJiB43iMDc3pdKkkaqA2o6GnBzvoarwyen+Z4N3iepSkL5wY7+9Hkz08
Z52mg+HT+ZoIutBUcyShh9l42oWaYi58L4WrbYloGevqpRn/4NP++zyLaOH004SMInpuhfEhSuyr
0O44A/Tmpo6dbSC1VaEHO3qJXieoCJR0duHeIsLf9DrK+Q5L5+FCdDCv+NPpBN+fbxFQfhsAT5y+
jZ82DUy4KjkUSNxx8wHsktHshNgFW2HGxIihjXUHfqTLSBm81YUj4aPHyxmHAP7QOa3108cbVZcl
pTFEBzz9po1pVdUXbyytnaX314ESISPFw2eHphBVqNRavFvR56eZ4t9mXQ01BcnweD3Glbb1VaCJ
zBPDVilGf4cSJ7zFvfnr5y/8Pt2wVKITMARH6iDBZ5OXF6an62B7h3qCt8gMIkXsIsPNpKkufWwA
17Wl7HMbUfbnD/7g8AS7ALlxdMT5khLN6Ujhq9KzPrzgAK44rvs0vO9sOT10nfil2v70vdGcYqHD
BFhGDv4n4FvphVd4v3B5g3ml4CwAXfU86hDlIEyQh+Dg1DWGrZU4VPXsWJZl2YVRfod3C/p1g4ax
HcHDKIucndMjWvWyaHMeNeTbyCqgM9ixvmuVvL6x0vquQPF+F3StWygUbgrP9atZ9d2Lu3ZEc/D5
0H8w55pqEz0TVJB7nXd5F71lTq0+hgd9chQ0qnF9Z6O0PAp7egyrelthHvNFTZPo5+fPfX/SEsSA
f8yBHsze815Hpk613hJ1dIAWYeC5gjulIzrH/fwp748/ZnOGF4DFDEgL86z/GQnX0psw4AgOUTV0
V07k9/BWYHehfv9Sa+MFTcgHa4iTXYI7AsOCMJ09TZZmjBdlHh2U0vmaZFW8HidgVYCE/urz73p/
1ZMm2xK/UYMyJYHa6XdBS0TZGifRgbZHv/JmxFzQE9U3305ekrFRfxlUv1afP/Kjj+OhGqNJvxxD
noVRdGhAuRsp4UGLdOXW1OtvvmMq28RUXz9/0AdzBtBPnVUD7jfZH6ffFsCZm2ru5j1m7926SBpz
a4bDa4vHxM2oKpfOng+ypRkzZ20QojCi5y0FYf94YE1C209BZu0MTOfXdhBOdxS9ADyMkN4qUbcN
Ymu6pXhnX5eUsB6dtnBnUx5IIp7YVrT6pMRSWf5L2zTDpi2G33owxPdRWdTLFIH+/vMx+mD+Oarm
RUYIAbn+bDIgetse0mh9X1UW/MSuiI5QdW/h+2b7rMKze3Dy+sJJ8eFAWYAzlMIAhehgcToxoxcW
WdOWYm/E2WZEGN3UX+P2t66IVwKqbRNA2Ryhs6TpUu3w8I6wNLPya+lt6gzPOqN7sCfF4YwxlxCG
MRlvL5wp70eFwwRExKAUYkmBRuBkt2PeoOsR1+dB5OqhbZ37ulf1uxJKjFSr9J6mBf+safacW8x5
KtthTi7AVM+O8qKoJ8g6nn8ASINQ6mT2Kkm0dvP5bL+Hrk8fcw47ZET8PY1H/YNZrgW2TtC/rzvM
9pYUMR/NZHqc7GaT+sptJYdni1184Ri9+AJnI2tAKdORQPoHVsda6XUTGYCjLkgK120h1p0T75TE
eUy9a1g0q9SZ2guL7/2hQFjCardnQMQEgzmd2t4rsUfQc04fTCNxpuJZY/tb82XupvX3z4f7DWw8
DRvnpJHMBfMRvPDO46AEP8wwFKp/0MvoXtUIwjCE8BdjlopuKfQcz9So+k3m4t/MYPQPTS1tzKPM
bCsRU2MnGwQLwhznth599XfU4MoJVVahv21hl69F7YGxt1P5DXyhrzEE8zeKFXvWQuIXcqM4QRC7
uPYUrgX8vAp9KIopmvVdZAfOWhhjfCcQ5a69LjWfdQV9QVOM3mMzat6tzSRdOGo+mnt2FNR16otC
gs6eDr1H90onLsLw0ArHucZQ5hVfivLaExg9daK9NqwOAB5uFQQxP19Rz9YeCr3Yfj4p7+MUiqyk
1aTYzlxRPLtbG1UC+FZacDBYhss+in87UxluuqqPb8lySldr2l8pXi+///FzCSCgBNH5WycxnM+c
PyIIYQyTn9Wdf/ALE9t/Av1j3tr+vTeKg0oQdzXz+TCLaawLPVY/QFup4wE3krcRUlDaPX1yrrRt
WVJTOKiC2h3059+Nhwab/pBJsSz9MORu7L1rp1C+4ZnnHEcx0vaKw2gfNUGwMuoQelAh95FtHT8f
kw8iWHBFzlegUCkxYzjLq0IlowGdljsY+ImnAixkWXwXsAMeaXY0UteNv5hNfNuaswRe4BVvxa8Y
0ZQ7+KnmhQT3fRxJSW/mjpiIrBzzvOKYV7VfmaiB9mEVD08OXR8WqjXFF1bB++CHp3C1EPyAfWvn
taA8CQF9sTLcI3bYd0kw3NaRU236roLv+/ngfnCJGcjcTAMIl4PO0E+nXWSTjiVejw0rcNuKjhcw
+EsfI2oLKn2JwmgJq1y78NAPsCM2OKOnv0XK8nxGsxLmchUFzl5NY1hOspIGTWnMGIJQ+CPG7W+R
QvjE0RZDkUWUCc/tJ++oT3awdSS820VTWc6ybgrlWlPp6GUXtvobx5Rvnw/OR4cRzD2wGXYi2jr1
7DDCaon+empq0yfKTLeI9sxlPE44XlWi/c4B8kRH+uJ2aEb1mreyr+xSrZY0HHy58B7zc06vCAeO
gaQYQuxIKWC+r/44Fhz8ezT4oMWhnbLiu4n24YoEMiIUq3p3pMDrmiRrW2F6D4rEGbgjjnehvuPF
iEVEWowrHGqN2x43SPjOSbgeCkih2TgoN0kC6//z153f5uRtQR+IFgVRm04J/BzQ1QxQ85zD5KCW
GMurQwXy30QPzjQ5y2Fy/vES5nE66a2A+0Zsep5Lx6QKXu/pPil0G8FinNL1oNila1dZsjaDrHa5
dJML5+W7g2B+qDmf01zaEv756YxULGFLtXkopulyCTadLKomHS9cQ2+1+bOhnHflDBSYDhrPs4kn
bzVzVS2cfVxHG2ASYG18QnEVbtsrJ7RoyaS7qb/p21co6bhZDrG677oHkaOSHIobnI1dJAkvQ9hv
8jJaG8WD58QLGXb8U1542Xe8KUIX9jRRL4fXLA49TxMzS53KNFf2DYWDlZV299ZURZs5D/oKjS7e
JiGaorFy7i3avl/T+HEOVDxqV/gbZkD9qrUNaSFw9flyfH/a6MzEzM8hdUGyeh7PkpHP8rjRP7RU
09d+5YVbnyTpqupw7oCqjZyAajApg39nq9gJOxq7StLYa9NAo/KxvbYx1K0YtGYMX32qkUfYYNOF
sPvdrpHcbxz5M29yBmzmFffHHqd/El5ZgSbuR0rz6zR79ptjrU9YwYZ9einCno/1k3VFTkWgwQal
+CUBiM4ehv8u0SJ5XKHY5r7K5d4KEZ2hjiFs9AvrOjBrcTPHuzK3oxsTS+IFhYRnffYDR8wQrj+f
o/fZnkHyMNeZuIhgzJ5TAGysBglBhHNoZe1shraeAtoR+oCUkIfu0YmEu6pzftiwZDY9QooVxilC
cVFbM4flkG5KI/SW6C3qr5hity8FpunTAk/CqlzR6t1bjI79G9Ky1ly4y95NGy8OhEgNhihee5em
yriYJk315GEK+tWEi95SEfmRAh3XBQWgz4fpo4fB3ATLIgiZH3g6bfCxfJlUBn7GdIW6NQ1UlF5G
tbEx2Tq1E4gLz3t3yvFxgC8SVT27lLVy+rwmYwFiHc/HZUGzKAQN76xOvXTKffgUVqEJ80R1oO2d
PgUn56K0K1MehI3gqStKCDgOndo+H7s3lOp0zcPQ08xZ8W/MEN3Z8QRdOkICMliHVBPdrYov0QMN
IGggV/fGPSowFdQzJcOILJRLATA7vpvtZLiWyJGDILMynqQHE2iJqVp8j8AYleoUjN5vqxmtR3us
PdqsYZi/8DPVbHDVrSi0BGA4pHL0UFx0Q2WvMPzx7yx8eh4gfUP0CZGgVAt84Os1Lrx0M6J3Y9wt
iErSq6iyB3xH+e8lTM7iyQm6bYHjFp1avYrmcpMvgmJRmp2mLKMuES4FEo8LEApmjPkaSiKlWRXx
oK09FEvlAvHggLDWSjxX4dryL+zhd4uTm4oO3zACScuRosw51R8HGFnLFLSFox5kmIUrTCXLRVPU
kreiTwJ2WJc2w5s/zcmEwqsX8PwJjQiW8fI/fWCTGnHXoO6ln5x6bVs/tE7/2bT2LTY50JSrhT83
jfyJ8cZ9jyGlBs+7jJKtju8bjSgBTFcIsrcCu0bFwvjidyJfKQpTKxbUhcNFUSbrhqoy0lM3EUed
GkUcBTcFhaQM0C5VHuxuxCvR1I5thU88RntqorhNf6E+/i4ZmL+S+p8NVR3g8Fyf0RK892pfTPt2
7Mj0RVXfDn6Z/EL69fXCDmG83o0nUol/F0Yo7Z6OZ+9jEGnjQr/vImv8TpH7hkWdXU30V1t9/qT3
2SYfBaBMkov4BEL+2UEGI1DzcC6b9hgs34e1fKmT5GibEAHzrt6GXY4P2dj8DitvE9DuNImSQ8+l
HAe9W9gA+Gp54aR7z7WZ34hLkTgSIwhSotOPj4UI6coSTPugthoauwh5lYuOngQNUmKMg7ViVYnB
3KSJZt9GXUqtxryuU1QL+qBkrqWBlmBQZt9ZeiHcHPe2CwX3d6ckDVU1HEwIrXlHzuXTF8xVkj8E
7tpemZzoyrBLIsC4PlyYmPkzT9cALDw2MjNDnQQ/jNOndD0+2iWCpX1M3je7pGK/S59T46onFl00
gWf/aHPnoOeO2JoJEkZvou9kj0BlY4YB6vimaK1dF3i/+mBmRCGHZirRuC86RaYXltEbA+Xsbakc
ooDiSoSPbJ+FMXEk6RcbKO3eMrkFO2c2gZehsU419MdkHnVy7RjKuAt9RMaFrNUNGXxwGHBLxPNO
rw5Y+6mbVK/oY6fCpdOGDLVmhUZ/oVXtiOdf7VxNWouxIwX2RY6b7KZrLfqB6X7GJ+FR4Voqpgut
zNMN/lZrh64zL7GgjdACKoh3VRoenSSbsdlkWLpRd+2RA9HkdA2MIK5Y5zSIa6LKHUYRXlN8fE3H
sN10NHj9MrtFr5UwONqjhv2IVaCB7RHn7psiz9cU9AcMl4w7bu1bOnQ4Gzzz+gu7Qnyw6BCl0GLh
LfkkQjtdDphqhfQuaIa9mQtuNsdo/KOPbXLvexPE/1J1h3r8Vs+eZFTfrX0o5XgDfTA8VFNp7/WC
rLNNrXBTBkO9mXQnv5mbu7t97Q93BfwSXBBi61Vqqe4C+KuLUqGXmwP6emFhv8ugbQoJs1+NCXhD
SeHsQ2iEGxtjEPT7yujpzd2TiLB8u02VaZhjWNpL2YQe5olj16yxNNcuMRXmfXO2UnEa0bD2pski
HNuzlZqW1DhqlS4SdHG2vmkKaunQGuzroSciJQAZNxqq24fW8Oufc0MAv/2/nJ3XbtxIFoafiABz
uO2sVktsWc43hO2xyWLO6en3o67cpNCEF9jZWcAzW13FCif8ocenQ/GQTmxwrbl/yt9KyrNfAzEL
yJXFhQfwdnbZDb6mtk1eWy4svvBBNgtwrjYaoRezHz6MaAe2/Lpa7KKw1Si1h9WPpMmaX0oTDx9o
OFQftRYbkITg8CksZeeliIrscdDQJpQmN8NAd6IDDLEEoric7OhNo3s94ixk9j6pjTPgx5ZXAV31
RC+NBxXy8PfBKoLXNM9xabw/2UVYMqE1wcATnVNLW7R+M82n5FnaDX6b+WTUgLEImJvwCAJYQYOk
K1cqA8s02Jl6zJQhwRiDu5mom3/HQR0A+xxrCttVPKk6WHk6fieB8J+Ek1cuRuryLiyV5sDub496
P2LTifrkfwhcZj9A4ZV7blR1qw6Q5u4vxOIsU0CgAU5fGhzQMlMZ4Dkj40DtMi9ocrZRZj7kauev
jDI9Qzdbi67JlGzTKyZN0eeYJk1BxFgVo+M6aj3pXEmfa7U7w2VUft6fzvsDkSnqJCjQZGcnKkwC
I24x6nGTtsE8DI/7reUF1TGv1HAlNV9mp0wKMN/UbX8rkk9L+1doa8ISgysf267UDsl/aRpqL+Sg
8jezTCrXCcfgEg/iqybFSJUU2RQgJs6rLw/GBr/u6rskSSHI3Nw8DcmA3kkphV/NTGpPHUl4u9Eo
KcIEMpzf91do8Za/EYRpbasOG58L8PZXD01sh0hG2K6cIkfcy0qF2ImGiw/evd0lsgfnSTLS4dNY
RMHKy7woKzP0BNlmI1DP4CjcDt1m6OMjUuS4doODhNx9sHpLxmnGo0qG4kU0eGvVp/cma3HUpyIP
2P75lVbiaKVFkWS7nM5oN7YSJtTIcT3zWRtKYEkUXGx6SzW+Nv1ahWmZWjJdaugwqEHZyPyK2+n2
JfpgUVbZbi0G5VVOyw7vL2ysx9JG9rVtlIOoPOcw2GWNxKNtj1ha42mXapV/wDCUsMEv2ktnlLTq
ikH+DnsImowwUUYexiYhgywClg7ZWozVa/kyGii8o0XU7pSYVyvwBqQNDHLW/QiR81TXgfXGSPD3
bALUgIIhPrRVObhSjZQsxZxqW+Ep3WKOWKb7NpEwhkRoCosq9PxPpSzEORgRtjewHMRDyXvw0gLx
cb+tn0Kkgra4U+q4LGAesk3sftiajax9vL95leUHhRM/IYXI+uGjGLOqAN58ioibSHMzCbcGBDHg
MhZJ9SQS1LU2Ro3nRM3SPhLTfyrqWNmGtSl2uQHyhljxVdQqzpDw8OCxNuAEvKSrnixPF3tZwezs
/o9d3kX8VjAKYB8prGH7dPv9ldZspErEdL/iSvnh2eleG+F0+6P4cH+g5WNGEwJxenlqD/E/Zw93
P4oc3E+tucp4JVgFpNpZ1qlW84+DqayETMv3ggEm4ChvJmC1+QVrZX0WaLGhuaDl2melqpEHR5ds
988z4nHmI1FKB4IzB/qYvarTRZA0txgQZqnbRt7HSfAz0NscFyeQB/eHe2dSYNlp7XOVg8Bx1Nsv
VShJg3QGfcpR6uhzWqj3UQ7ompXvtIQYUqRlXg4NEB4nXZ3Fm0NWdo1JfuDKvv/dwAS42QyeIlC5
qpEoM/NHgcj+YezxEwyrRH9Rg+j1/kzf4ozbl5ie3gQTIYIH1yTPNmXc12OnoNHq1mOEtiFeSKcx
Ffa1NrwX4BSI+XUJT4JRZvFn5PuLrUnVHvtcad+Eg/ZUqsEXYQzdEwyG5rEYuh4TCtk+aqjpH5zc
q64+mm+bYNTbB+TpKNy11eMQ65vaL+FpV2q+tdvkERvL7DkGsJ3tLXA0mxIG8670RXAO8SNei72m
i3Y2Z0036UPwTpMtz5NkRPCL0nEa3RVJgzOvZfWXOCPEwv5FdX3LLr6UknOlIsWNR6cAWINitd/u
L/wi1SAagL9HqEUSDTt1tu5G4FOUxurKtSEnPTSG0VCXxhgqS+xmh1HRj9qo0wNoZdcsBu14f/B3
biLNUKe+G3k8wJXZBZEpaig6K9fcODAuaotv2AaTwqcG5Z9/RiNxERnsLzBa9L8Ac94eJcXCwF3C
JdrF/E78RMfme9EG8soufu8g8RmJI3lgKUxY0434V+glmbksSRqjaIMJwSbuJBCOvH50RKcWUhVe
LKnNUCRKraOReL+LCN7O/TV95yWiKASfQtMhdzjGLNKMQkmzUUhzXKyhL6o+PKtDkryYVK23Q5El
FyfkSUzydiWGeueqgsQw1XuIpyeBmNuZj3UldKqNjpvh7XfIHUR+/Fxai9ffHcVQQFqSrzhghG9H
SZD8DMrGc1wJ4uk1FvJFw0z35f4KvpMTQQ/jfE/0/KlfMltC9OadqulN281j7UqX0EcvMu/OWpDn
l9zUiw9apg9PutXiBdPLL0aQGAevsqpDrKfdQ2T59bkx6pUHbnlQVUqqMIGRwkA2eA7XLZSBnhG4
LLfVh+9SW9WPYQF9EJVe1DpDucbUyuygh4dcQWfJ0+2Vt2i5r3hdHYbXoM+z/rOtXdqyr0QKWQUC
WMO5w+NpV9VYSWvRC9bgpZSmO4qWa9Cm6YPeXpFwBAispn4LIgnzlykOhIz4qGK5aLF9jaMWuBl6
FlkXfqB1+0OT2nblSnor5s5GRIBsarwigUxfYPbxozZS/KqURpfYDAvS0hDH3EF+Ffhm+aSY/sFC
GO0RQ7hsB1ch2dv4COw6cAxbGvfNWiXmnflDTyFP4N6CcjbPimQpR3VNcD03eWrscXanlmsj+fg9
orPyWKVD7taprfwnO76EfkGzxXVv5/Q9UCMI5NpnXUZiR8Xda1/ocnDNNY1Sksa7vrl/ZpYHU4Ws
zu8jUOHimxN8sRwt5UIlplR0YV5NJ32KmyZYOQJLhAtO9mzxie+NdjZP1u3xB3TcIGZPVXny/UNi
DO1STOtrXDCH+hFNuHRn1OOwTxtZPTha84ozQkMl1XP+3J/tsknvkKVqqGSzMadwULv9IZ40NISx
kuLiMBo9+AjwPuS6QQJECSlssUHO9e9eMKDviSX4Ma6s4SqQ1WygD36rfMzZnBwhG3K+krRmSDHX
9dUkOTvNWla9vDUILWQ4ZlTIwYDMY32Thm+F35rpjqo0/vYr9JOyVtml3iRkaJ2CPvwUIxb8PUP6
amVLvBVPbk8SY1M/pM82NZznyBocS7Wwc7DadbC+piZyqQst30QOilrSeRx/lcl/Rdv/ykJ0gsvo
ITWbs01BArcg4jzoLI790IdPVl1tWvsxNBEVwEemMtrfkmM83P+gC/UrPieMZZJifumEXZkilb8f
bq6ZbNBq0/W9Z7rTOCzusyH4FehfpUTZCQSA2sh8bNP0khlxv0UYZhOpP2tjfDH96rGSTqaN9s5H
CfarlPcbR34u1Sdhv5gt0M8gJiPUdqXTbSc5oh44aF+d6uzY4qyzsurvhCDMhHDO0iyVt+utSP7X
TMgyx9TkP1R6gs9BaUT45qFDXYdN/uLjdr6rEI1A2lip0GqFCVnl0grVY3lnEdKi10Tl+i1pmYVa
qFGpjh+aqmt2QrnksfSSaM6+6fQnRDmBnYnu0/2v9xakzncaQTQIXFBnEN1nb5Ov1GYZ9D5pmZGc
daPct1TMA3zqItQto+aDDewcGd9NJ4vDiPV4E4DRM7OHpMg+IwK5LUb8q/BXNc6Bd8l0bxNKuTv0
+zoKtnatnmJtO0nkKmn94f4vf+dGY60g8LCfVUB7c+X4Qs6sNIg01SW/6/GfzaIPftuHrpVXypZL
lZfGapFaRz/xWFW6gd29KnbVCCL6/i/R37kpqDRwDEBpkYTN79ZeFfjLBYmOrtlIA1x/xKhxmyfq
NRLd3ok+KOFL0oQ7WwpOxVA/cIhoWQ97ySj2FC+uTnBQA+na5p976QyEzyg/h9KxNNBOs38J+dlA
3y2/alH2EXPOU+Gkp85SP4v0wZQl/hHftcJq33nPuILufFzhNriwbOo6+uWpxrFQxxfI3a8YoFJJ
qinIj5L1OW2cp4nCTgy9RiZ/89SY7SgSsjdxEVJ9WK+394GJSKmh5K3slqgE6RL3z+jhsvdFwhmz
4Q0W1nUIP1J5quh6pfJGE26rXIL+z6h96TVl67cuZZ2+Cw45uss6lN4slR+Q7/2OVpy5sTCoRFjA
HdNDXX/CGnUjG6f7H/SdKBaVAyD65DpcbZo1ZZ9/XQQImKBuVjajqwfGeAkkFe49acs1yT3EPbGh
OoZV1j01mRceZan0QEVHybCB2NvsJEOOH602bh5wqLXXUPPLYIFOOiENNy1aVObCJ6iNtCEHmur2
tThjEC/QicdeW7EROx01S6LKmNTfiYiGA9FE+6tOR4FzdIi5tZN9xPWs/9qW1col8t7FSfcRkift
dCrobwfkr/XqetXDgA5uFY+ycq509RtxVvAQ0i5+QWRVHE0TezitVAFLUfI8W4G2Jvc3vTKzXQfp
EUEbKLEsjTkLK1rJCY1MA2jgY/2G9jnEig7q0OOID+HKi7fkn0/5PtUlgmtskhbUBcMzMqetvcGt
7KHFzVG54OMXnw34U09+hFJb0cHXKFM5+OaD6nzzX2fDtgGmxy1qGHjA8irmmmienFZVfjiSb52w
LjBf5GG0njThySvvyrK/S07LlgZEwzWvIip3u6MbJRJ2UTi928jJGXx/j5gtHdhNIKsUpgQa+NzQ
OOJZ+gvOtMGjLOjgeo7ozzW6xmeE+sRGtYPhuSqT3lUQG3/uDGvf5FZ9KaOg2BPKH32/gkifFtG1
qaWfvolCyMpVu/zKBMpMAb4Ogp80aW6nEQQZRAQ/QHrY1v+krcifk9jPd47eBisfeXr3bvfTVKpE
bmeqrSDyMHuJZT+spCTvtOdcGfRDoSXaoYutbF+B7txPXYLtyp2znJqhIqPJE0JJy4GmeDs1Q65B
X9Sx9owTqQ2mINGPUiwQEBGx+UtNHeNsFmmw6abiohHZ/JcX7Om/6B9jM5C++3ZoHdhdYpuF5lqF
4r3FQO0C0SbwATaAkdvfljR4JvVVoz2HZbJDJMHbAeNx21Frtg4OxvdXYnnFsRDkyfSxgDzh5XM7
GNA9OzCKQnvupQa3YwSkd/gr/b4/yHK1Yf3QLuYqJ+shjrgdJArx+AKKGrueHqRuYVcfBuEYT5ij
/HPuPw1Ei5S6lkGsMqvTwXz3Wl2tYtfypfTkFOhgx8457ES47ZTognC+simxAlnZTstAkr4szUDI
K0BlOTG382szL3JCOclcYTn+Z2xBv6lD8FHPI8Asjt2coiDzDveXdPndpiHhAWiTp9KCS+fByraS
sc5cybfNC7I/6qU21sBR782LtHFa04kvas2PZae1CSofhJhAP3AkHWxqrlm4t8wEM05V7TEfb6OV
23MZ35lUWVHIga5GMjgHPFp26nsCi0Y3HYzuSOQjfahyvXkuQ/uHU+oX2uMKNWhtwGqTEsfKeVhy
A6Ae/D389PP+el2FFUpjGFW5O8rlpk1evPhJApXVtc5e65odRcWPXtLiASpOWfMzs1uKaWgHlelr
EdY0yj4VpEwI+4/FpbWkDWX173ZeXh1cu7aN8iFw1vQa39sJXIGoudG0h0A1/flfP9iR0zS3B1FQ
MEZBuvYcdW87+BPd32/vbQU6LqSdRB68abOTJctQpHHwzJHBifyHWGCM0kbp58HG7mUIm/Jqjfpa
+PXOmEgXwR7nFbWZ3OxTqMVgVqNpJO7U3jdBv+pG9cGQkh1eG/uwwGoUbeem/Ym4xHOYvyaO/SFr
cTqS7bPaJVddC45pt3YmlrczuIQJbcTWBMg3r+z2YzY0eaSkbph1X2rTyqiIyObDiFm4mxX56ku1
XAQQeNzORKH0YLjYbj9vrpaFYM6NG7d6+iWKY/+Axc/4WQwqkCtVwE2P9bB7jioVi2Hd+ZByoD/h
MUIQaqEzWGK3BM/C9LUPSZ2KhzC3xh+JYwQf72+QdzLECUDPxUtYiniSObssMoGZSFfmSJzz4p4q
S/UudadhFqCbEbYz9dVLqwNWwOiWKZKZfipGo5gsurWVN2D5gagn8HKSSIBJoxZ5u2ChrfhdXIFe
lEvUSTWpkw5N5RTHLDfoFirZmlLbst7MeMR6E1iaHvW8MQXisMCCoW9cgYcAel5FvjdqO3xKSv2A
1YhywTnW3zSiD3crKz7FX7dRExgUGqJg8KYOij47k6o1apLdWo0bCdnYi7RSj+1gSGcP+4NTgj/L
S+D3UIbyGok0KL3fBH8KRkIY7gg0Hs8pZ00u553dSkwFEApQFJvgLV396zKKtLKXE5o2blKr5okE
wjsbRpHu6NJl3wDbOvs27r/dX4flBchbASZmKjwbSGbNXt968LsC35qWQjiVAFuJLBzF0Dy7P8oy
hgGp9EYSQe6U/uMsUAoLQwpLTKldxDIq8INJdbSVXH4ZA0es9Fvfm9DEH4KdC0CAb3y7g/M6LjBz
8XK3F8QNHpgWSnHluPLOvrUkbrfPRP0FXsHlyrrNFazgg5JFprL3HOKcdDCHOH0ggLpgfWxu1UoU
+zwzfuaD3j+26Mj9dmoo7ZpFYSMuo3Tf0EXYSzihbU1j/NETGR061cP9jRcPLYEYlercTPaD1Oq/
/vVLsK/IBiEMg/0kjL9dntKsrQEAhffcBg3lsQjeXmam1bErKd/eH+qdXJsgZAooZb49V/7sU1QJ
kr7AYQoXqsePmuT6A5483r6LfP+QCBvfYm7ukyZLNO/tcdJirKuVjTcN8fdn0pSpj4aPBNoJ1HLm
0637xipTo66fSUHwTrcxIBTOYH9u7VicuigTp9aoKrcNtEvWxv6a+NiihYAB+mS1QW0cQZyJ5nO7
3Hg3WyK3Owvf68p8xN2neBCFf+i9SepNDvdpyKkONH2kJBJ9E43pPUgt9L+afONDLuHpFMVFcBgC
9Wvvpd0pE0qzv/+Z5rcOYqag4Wi7TUUkHuXpQP116zi+D2dk0MW1dYr/gq4zKHXZ5YNsRJmr4RlP
1Sttvt4fc9F/mwalfk2MSsDJ32aD+ila7HDKwysG1v5r5zvwi4wQBZmYlqfdw71GTjU4SZpab/tK
Si9IqCfbyBxzAx5UvpYQzJ+9t5+jTlC5KToh27pdgwYoAZA8W1w7yfkZqlg2asYxtjmRaZG1K3ty
mtvNnpzm/tdgsyNIqUKQQVviqjfCfsSn3gMpgFbu/SVeTgni4tTKJbglKF+8rErrq0PfiqtaO8lH
O/bIQfjK27LvzZNCRrly2udXPNUlBeAiYQwnDWWe2RWvUkYTXsqsOt/4ORp69GBEdb4NBmntmXx3
pKmkQorKyzW/4TNdIn9renHFPMQ2NinaXZu4b7VxQ/IYbu8v4+Kif5sXUS+o3ulJkWfz6iKYnFzx
sAeUeptr4UGzp+6VQEKw6/txO3rNhzwCdUQXAiaOtTf84SQn4yFPoqdhHOBX0IuISWAIbDbIqhx8
zb+gJnMWfrQS9M+jqem3ToRzfQLk8Z7Pfisyerg6mo64BvmgQgBJ7Q9jrab7vEWHIpNFt8MDzdvr
eb+Wd773Tag9GUg5ks3SB7w9QGlkl2XaMbJIDH2jNKH2KGIPn0NZT/+RdDRNks7wNE+QKDzxt0NJ
ozkYpUCGKxBWsu1wbNhKTtetfPflIZ1OKZA8thlR4ryt6QWRVIetH15zeI30aCLCMJiEh/u7671D
ytNAesbWQsBk+vO/7l4TkUMoip24eo73HPte65aUws+F1PXPAh21h/9nuImni9IFxi6zBxngDqYn
OWcUmgdCpOYfQsxi70j2TzVW+/39wZbvCitIW4L2JJYDRGK3c0NuVc3DXuaa61sD19TgdyEXSHU1
YXeME/saqtWv+yMuN6GG1AIL+VbYB/V6O2I7qpgm6x1tcN0EVxz35QHpzwZnwqJbuV0XlQ4CNFx7
dIodXLATzPp2rKg1IFSlqgFkQzuolXfoKT7veruCjtzVZ6mrpZ0d2D+N7BVH21MvnmL9mvWfguRa
lUAO9bMChlkNqELH40Fg57gtrfQTrgsedkO4SscaSlLZys9e5Jn8bOp71ConmT4APtO2/2vDdbkw
e4f00o0wytmEidbt0Ckndg1CexcVRv4lRDFwY9a1+azIbXtuFVReQsupV3b+O9+KJAdaLqmHQSgw
+1ZGWZdmGCHOjdO78jhVy0+9JOC0At5emfQ0p9v31pocBIApcDmRhszK1cj4G4WTSL2bBj6KTagG
Hnq5TL/c33zLo3w7ymxCmZ/nmFj6A2VMG2y6pmLgYCvHCOPcrefnx/ujvTVq55OabNigpluIJbzF
3n99SEVCeMcuq8H1U+UgVd7H3Fa9bVRBKgzwBDgX3Tcp9C+NcknDq9mdw+KDCD8PoWt4F7X/5duu
EV7VKN0kw7Yp2m1uXoHJuXH+o4p+VuU56f7za387ygjwHFT1P3v8OTZI2eMx4OwpueAx/q1DXnxw
zo6NnkuN+PfXOr/6/UU4PztHw6SghHF9CiV8uZVXzXiRxo+yvCezlbqX2kEvLDwaxR+nfeiUz8jm
t5QjMd/YWMEfydlmBjau4cmcdIZ+pv6XToo2afgLGEMUQGHB/Vr8TtM/CQx529MJM85DdVbUL7nz
bDcgoNRdipSwBH7bih/wPdncX/9FbkOwDGpsUjGmLk/5YHb+EUMQfUAuBXqwoTPcOMpnZPiNX7XT
+4+FGvjIwyfKA3QJ/ZIB69ugu2utObq8hcmzXUBaMaEFidxR+J5O2V+7IIl6GzKX17l1mWM+gHNm
fhqM+gcWEhSKgvg3vdd4N8bGL8UOt7LyIxyo9GFhCRCnwEpPO7divMTVV7v/b1R+O8optuFzSM+N
/kMC0JKN+VOUPfb1IcysL3qmvhjJD6unaY8yxpay3cqtsMB4aODgp5cdNBGXFIHE7YTymgJ2iCmX
WwXdqdGNjR3migPUqvFggiSRvM2STnsNUt/ZZY68l+vO2Y1y03zBtWaCzetORqUzw6w6gPTrIF12
4d+1N1FSt/uwQ01sU+Lo9d3GpH2DLs/wsa0d+aHKRLmV47ocN4EmaPnGifbz/pZZpKKkwkB2JwgS
BScqzrOpNf2IVNIgu3JF7V8PRoGOSuacGwWSZZLY4qEFQfAxU3LxIGRpXAloFpJlpFrcF3juwH7i
8Z9HNHYclM4Yxoob90n00bOdUx6O/cmLtQPoALp3beUd0Ur4nuZhtDWy1txZaOGqI14jw9ilKxWU
xQPAz5ngntQo0XFdSID7ilmTmSeKS+UzPseqH1wGsNM/isRbO6yLB2AaimINiGX2F9zh25XHTxqx
cSdTuJqz8SoZFh6sKgXG+993EXwzCg3YqZZG5xcY3u0otErjAG1Q2Z2YFdtYrZOTlikdYg1D73aN
Ur4WhtHusZpdazUvRlYB1lPRoUXIZ10Q5A05CKzOjDVXFagWaMFHiX7DVkBtO+ipkT5OztuaUxgr
E15gT7Q3TAEo6slSEUTWbMZKkSIMiJW02+hcbaFVFcd+RDI2Nrz6qIfgWFHsbpWvQvOOdZLGr1Gj
GU8ii/NrlLX6U9003tYEUP7PYS7FTEw2UemFCbCAE2dRZAQxvr9uhYxzhuT7QW9Te0uleVNM8M37
332xuyiY05dFhBiRigk3ffvdZTvx5UFkjIZQ9GHImxTaeL+G3FogOVhsYlsCpkl4djo2t8NYkNpV
JVcRg0ikB484pn6AALCJ49c2Sbi524AGtLH1Fcnfhj6Y5lH5GXrpLzPLsakvq1cUeo9lFG/bHqUK
bbTK/f11WAZAEx+VWJhqH+WGeQ1FhPxxPSAKEmVZDWYEt5RL49D997iTXulMan/uD7i4QVgRGqxU
r6nxwaWeHWukagqTjpLsqhKCBjUm14fWz/q9Zq6lnO8cMMQtiO8M+u8TK+x27cdEHwPJB2RloRK4
8wVoYNjyzcYLxosfHKlFe786o/l0f37L4iET5BUEZQFHAbjqtOJ/ve5akoGEDOLR7RBV+JyA7X2k
Y5zhU6EMbkofyA3SosMritKYLkm/slpC8k0M+bbWfIBflEeOLUTuBxPhiI0cly1Wa130/f7PXOZ5
NmEoVwElxIkOMwuvBaY44VCZSN5oXgYfslJe0qIyn3PcpredMMK91jZroIF3vj21Q4D70BUoAswl
WVMUEEuvU/giFJqwhLdpEmGjAnCpXdllC10YDh4CDVNUYk9Vh7n+6SANgEptB4Sdip240srmNS7H
T3EejQCVnVr/PVRI2zl5/ELjbGMWZf8td4z+qCNH+q3so4+a35aHtta03f2Vf+fmmXJPHUj+VOSb
My/VOCmDqs9Ll46gj6SYIW3yPk9W7rf3tuHUIH97XKbvPNuGcZED8zOK0hXVCAYyDoZHG93LjQLj
9qnWJP0Q9sVeVmtxIH43d8LqUNBPSxeJFW0PhDQ9ZI38DbbmuI0n46Ih6vu1Hzm9NbeRMMJxlLxo
srMSlLNvz4pdN1AXzCZz6+arQCfvrHpledZjo/uapgD8CBjhDnuDcRnxsLrWmBbt5SQPvjZyd8ah
fi3aWn6byQaNqgeKNZPP4exysmoVhX2jzN0ANucn3ejy59EOvya9cL5KVWi9tgN0F0nYF6kMYtc2
A/OHiswuvp3dl1CUtBoLOf73t2rSwQJATZuRstb8rWpqPKOaCiBC7Af5R1FlwaFNo3H/r/uSbiLv
LzQO5FKI7W6/RQP1oS5gp7iWnQSXZhSIZZuDvbL7p203/+LYJoOvoXCG4s7s3oljwEFykRXoV1BG
gINc7AvbGHemFMBN6cN/7CsSOUJwnlo45FsasPvbSXWGnY99rmYupnz1o9zI5E2dtdJ+X15r3DNg
IwhcJgej+VFTa9mnYGXmaNv4PnoM1UvWK/EvB+HS+59omQ2QaMEIJVrlzSb+nsVuqjIGViw5lctD
hvZNo3gn1QqPZlgNxwwplf/yUj2Juh6+t/0gtoDym22jahEC69rH0ErXZP0W3AzSE6q6pLAU1qBn
zGvXgPSL1nbqysXSGV+5JKq+StiE7PqkUx+LWhlOVmB8SWUAoGHmg1nF688dmsB+HSxMZekmt3iH
+N5rjNr4KW/x+83K4jtcgStpurxRIqc+D06fuFJQcSNRl/mjxxPhBIVE9ZSjm3XQenxZu1w65EAk
dnFqSN/om6iHAdPWlQti8WoyXcqwsFX5i27JLKSIM+G0uF7TeixKdFEpYO2sEcPPcFBwCtCcBmEr
K1qrGk2b9ObMTKNOPRqwhNgCLew0rdGOklavXBT+jsA6rOqzQQlQylug6fuGKKHQo62aHZPyI8I4
m64715BgpPSrH4LJT178qtpNGybXdYqdL16HYoSaTwJoJynEzMr5kXfqIarDXZw914GEBcIB/eag
of2hJKfc0/CyRGlH1Ftbj/a+yvIHCB8+QTr3I2Mr1dkuaLtDaIUHqHgnK+72EHF3yOEl4BOCEs3P
NDj1erqvwng3PXlx1G1j/jXP2Ef9qdZ9EJ/gVcB123vNKA+pjSE2f/c7GRto+6DHYudJD6Dmj7Gl
bCP/p8yv6fVjo6rHyhuOCUUSFKTKNgg54nDjV47eshAAzHGyfaUKT+F43pNOzUqmWVXKrteMm1wa
MeDFZRDxNuciaYPvDqzWsedV2almXMI5Qt8R28XiPJjWH0krsofYSK2dR49ii2G1v5dgeuyq0tae
CETXVIUXoheg+NH9otbFnqF8MXfacCLbU6RYpcZk1NkpzUVxQaZVoWrYSY/66CvPgRyLTQCUXuls
fS+XtbevYk15xPv6GxgHN7XokU9qMsV2jMLu4GlOetWSce0OWby5GiADevzUeWk70Ii8vaLNUa+1
agAslZP47Iak9w+DahUv97/fe6NMZBG6NTyh9K5vR3Fy2WhhBjZw/Wy8xDKUcE0Zibb7oywvaCZD
YE1CxWGl2jibTNmkgSdrVXPFB8k60wr7pmKGsCkT9XcvQ+jT9ATjx/ZIYW4blRUKNlY44t7tR+KR
9VVWXttl54AwG4gAPWUCQcjZs/wzS0qj9KUov5ZOqm21LOpcO0W2OxW+cRBF8AOT4nbfgfDbphmP
iFSm1lZE9ev9dVmu/oTjYD1QuYZ/Pl8WQ/h9iPFLeh0d64ej49Cc+3J2+MdBdCgI2F+g40STedEl
SZ3Kx+0jlNwR1c0LhEQKGVWfrdzGi3tgGgVdQzY/xDBCmduNFAq2qaYMkivp2biv4zbfN2bWnpwc
IIRtB+GhEZ35IA22dQQgKK3EGm9iCDePAaZlIEMnffIpk54702vqmGqh0RnPRidQY8efdaP02NUU
WeDviKF1mHGUPDaOoIRvD8inieS/wWm1jYhivCTRKqvUaNiiiPMlbFuQRL7U4q9YWuq1d0LrZNN3
foyqttsMWL6vBJmLB5Q4Fi4dyl6YzkxCwLerl/VJUte1EblRUig78ugUHltI6tvVx1IRD6Zo5LUz
uXg+UZzhrZ7EZPlkfLnbMUu9L1lGejwJNkrbGj+TaxeiHWL1mf7LEpp46DPKbMo4Gk8YYmB06Zn5
QzUK+zig77gSQiyCRcosHAJ+DJVNGsizvMxBZN/LxZjDcUEMGJ8m7UuBovAfaZD0ldO/OHXMhwAY
mgkQaZBjs60a9IbuRRJ4hUJKo4PVTngldBRXRlmUWaZRdBp0b1+Vvsrt8jYQHAayntD1rCY9hAFG
qBH6ZQd0zv3PRdKJL1HmBYeSvtfKyMvbDUUwnEOx3YJfOsXDt0NHfefpjVnnbtPVxq4P5OYJC4YQ
A8LwkOl9dPDh027KOMgeLEwOWtQat2Gqtz/vXzzLK2FSN+LBBUFDPXEOF/OsTqdZUyWuYQAUQVOk
PtaGtVXCoXvJw2FAB50OT6Z3aCx7lbqyCssjRWMAjXzQk28qH7OYtFOxiRjlLnHh1gSbFKLaUW+M
dscJ/BC2kb1PlXDNVG1ZXQD9wP1jy1TmyRbntTX0UEdUvmz1mYdL3xOg5nsivTzZ1ZHuf/MlOTkF
8gjDP0PzdEMCG2yyvkGP3TejpzSP1G1WjzndR03+buQNhz7KI+1Ri2XnX8/bxHZCEwPGEx1XcOW3
eyQc09bO+15+1iX1E23yltxZR7zHa1een8V3AKBBEgS+hYITPKvpNP5V95MSABN5xkCj5FpJ8s3C
dzLN0J4oy+izl3hrzeTp/+/mIZjGo4Y6pdKT/P5s84+lnpb0+uVnKL/1JrB6sTX9OF6Z1eK6mkZB
M5pch0IadaTbWaVR7KEW18nPkpQghI053IPKjb2hYDiu5OrL4ImxdLgsbxxCLpLZ1Zj3QkmSsZKf
A1N91SZkLe4u0VYHEvVbb/r22Fbyk5err8KsNipA+2ITlb5z9BPapWlv/3f/WL/JVM9XGAuBCQpL
mZTQ8XbuWmOXoncK+dn282GXmoG3RwskPCuZ1mxi2XOOoRxEp9GTwz+5iTXmBi548D/qzqs3bizt
81+l0ffslzks3pkLhgoKlhXb7RtCtmXmcJjJT78/yj0zriqtar3AArsDTANut3TIwxOe8A+fHXXR
UG3vCifAUavdNpHVuXiPl5uQouvWtHOxQ2ry22Tm8Q78pLSVM+MlzLLaF406c0xJ2qUxZsWHZKni
Z2GG86cG8fZdXqnGZZ/o5o0oO8XjPMd/VR/EFReZ86CU/Vl7nfXsPpwB+jGgc4g3oLBhIH84A5ZV
pWmv1rA6ld70zRHK/jgot1mqek41Gj5jmn47Ngj3aXbkiUYSZwKG02Y5ZQXMmoi6gAathaPDRwhN
K1WjEjKIWkoXmiFd9VrUBqKxpssCsb6LNs6fx2VIL0sZEUEcJmuIB6mG2UZWJFd5zoRq0aJssaYd
vptdrvth2+DQnCN7kNbRriHI2aZc2YEg+glGZZKvWruoL0SidZ4sIbvvLTNM1mXWzOsyTHTXrgrp
StEUgeFiyVlvIdqUlOdqPafnCcogVPxWQR9U24/PEzFJddqLDIrNrEkbHSn60NRalDYSRXBcJl1/
VUhO4zfZssvH5b4TuZ9reN/KQ2vsi5R2EkFgF97TyXF8iho3vT1qZ07XNx8SEghpFTEGF8Hh17Ej
gFSN3UqAxXVx0c4xmok51KXUBqSSNOnktoMmn7nxTk8+6m2Uz2nbOlx8x9J7aS1N9UrIuBFRtNwj
GtZcy3F6rlmxru2Dtb+yjzRAmStHFwW0o3sVAWfBSyBcIbP+1Vkfg2oas6AbUwGi9KwJwenpR1EB
hS7CKCqVdGfXt/7p/rBNTlojn5WbNKsR+KYTR02kn9pP1ahLgQgbrAm05MPcKuo+1WLDyyqE41Vp
an01zad7cG/nQruTr7s+EmpexBYcbJSGDx+pbKVEtmakdNCf+8T/Cy8v6uJrUYFTiXQ5eZzDc0rs
J9/2dUgg7aj3kOe8Cuj+NAs4RE/mXIXKzZwYkdehe+qnUzX+KowBGSS6L6vKK+VugB2HLybL6FZn
tHZu9EaJNvaS2596tNt3hVRp9+/fIifBIZEZw1BTZwKhih3tkLQeU3SH0dGTm6z/kGSXvdPgBOg4
Uu6hLqTJHs3CQEXu/QKW8JnBT5v9uHy9qkdSDaJwfNzeXTIMzRKzK25G9O+2aC+Gu8ywGgoSigJz
E38rORiF/CDbcR0Mba5gU1ANQQGww61HI/SiyJzPHOmnYfv6UOCOmZeVU3isFWBng8TFHhc3iaa3
e4AZsl9VlbPNcEZxM8rf+0FW72Jj8jI5RbYpyXahmp8rq56CwXgMqiOrrBBpBInE4SLQwFTi8DPm
N6VQrmc5ia4R29QComwwGYqo/BxSh+/0cuZPJe7eeVaeCa5O9xdRBakDyQPVhBOfjGKJMq6WAZJ4
r9/ruhTtuxTZLCmuOx8xryDXxLkt/cZbAzkBIQ1JR8YlR18Dvp82WI5eZ9cWVX4z12WDDmvtfG5i
CTu6LqN0OdoyjWoqBykVMxZpK4J2cigSvL8pTnf54UMcxRUFNaKsafr8RsoSaSNMKQ3yKo0ef3kU
2P3glGg1wcI/RroUnaNIWZHGN+oYA7KTFckfS1hM74/ySkc9vCgowwB7g7eNCiA118MZTWZZF91c
xjeRM/pc5m6RPeVa4kNW2kzGJ0f9mBoXnfakj6VnpboLitZ18t6fJbyG+w9WOCPInGBUKLtd8qwu
2QetvDD0lz7ScYy/V+PHcMJWIgN72Y+e3dI0F/mOyHxjl+MjTKgrOxqe6uZzhUla0NRfkDv+9e8F
A5A7kC4tF8ExLRnWTx/1iRrdYKpyaReSillEezbiWTOW44m0wUOhJbiyBI7jbURmJyIUEd9kKNfv
amO2vBCK3m52qk0sWVGAR0fjjXbqeBawoF2Zq4pLB7k980XfWJ0r7QuAM+BZkrmj26FNi8zp0XW5
GYdUo7mB26C8VkjfXzenmx9yGetmPQHQqz0+BeveGaLEKqObcmkeRnlx7kVrdQ8SBxU2KIlFisMC
vvvlQQmn6bcT1wNDOQ7o4xY4SGwj6bTIbb5fcIq4BFmOAUs4bfJMGnwi0XNWp6cvSkrMRJKq4qcN
u/1wf7T6FINs7ErUbIA6GWZqPMn20vl2OSk+yyi6TESRb99/0VcfjsPFxKjALGiZg/1BpuJwVKeg
jybmprzpnJulCj0lxuDQyFF6K9wKisEybnpI2uXDBAhXHh9yiWxOD8JxX4e7mlqVmX3o+j2COa5l
3w7JZ104njnPu2zeKRr2NPC/IGcV1UYbYzfV7pXiWos/WA5l4Mhob81F2cwyoPU2R+SxdROuVScp
NmFXbFu0Mgel8zv0Mq02ey5APgdzDvzPbqTEizvsgsZm3L0/JWum9POMUJKg7ordrLViCMB6Hc6I
tbC35TEZ70ouh52QMUYTuEHupErW6M0hotBZgxUUvX7uiHyN2g6GRuwWWAVB+2roQCnhcGjbKeKF
Sym/QylTdTsUaO/73PjYqF20x8CFFlrEXId2EQZayvY2+1HfpR1Q8sKckSkbChVbXjO5qAC+emVW
OBvBkWnh3nq/FPhuTeHT+5N1gtxDW4LM316lgFhFJ16P0xRlsd6Y0i2p9w4VlfqiAvhxU8d5G0i1
0eykvvVzQ659aSSAmSfZDkJdUj6mduLspg6L456Sujmr+I0PinY/20Pjd1WUfSzUVD2z3E8CvRV7
ACMfdxJOUJofR5uskhzRW0Oj3YZKRKKg6u0GJkH1CYj5ZynsUX9DxcCT1bC6jhbbcIXp9B7yw+FG
4FPlcV9Rhpgm/Uy74vgoBYBEZ29NY1cKB5Xiww+fVYtUOdWk3oZVFAepKbV+H8XhmcrRm6PAkcHf
DBI+XdrDUaY6j8txWb005qTe4L/HthOi27+/JF5lWH5exRTZgJCAUtVeM4fje2EolFzpcsm4TRVH
bMxGn70aqVcI0fIz0gAXY6ZlQWbnD+Yq0jG3fVAOaR3ME6q/jt01QVVM2c4pHeUCtZU/G2x83D6+
j+MkRivZfkwNefIHrawuwCiZnA5kQEirCE+NlDgodUtcOWFh7OK4Lj1lkbINxVnD0+XCQrqzQ20P
o2qvFLr+YGdm7umZJYJUtvMzN9fJdmYimAU6ChyuxKGvi/GnGDKpx8Xp8Am8JdYJjA2C797sDfsk
oMx/OXnVdezD8bupP3cvyX145gpbl8zRV1iBwgCU1nIkWeLhx0ZpuVPjplNvga7toHHqjeWb+lYh
XXj/e5+wxV5fE9QFilQw0cGsHo6E7aJdsPvV2/rK3prb7MO0qffKBqq1GwWKK28KT9vWT0Ng3Rpb
60L2y23kx660ef85ju/P48dQDx9jMvs+GWSh3iIT7BpI8OXGZ63eNqoJPu7MGj/eScTK4FrW2IvI
BC2Ro1fWtbWaEqNyNymlcW3Z0VNbOs6Z7PvtQUCBUtbjYj4WviWgEk2YF8BAE+wUqyRNAvB4yZlX
WS/4g3WCMAkQCHr9q2Qg18/htBljjLzaUpc3Zh9h3wzZGj3oKlqp+aGPWsZnWgPFRwHvw5Oy5dzi
OX3HlQ/zo5pDWfuYskdxeIaIyuhCzkzok3O1ZljnnCuPRoGwsKIMMOBd2+uU8LTDdyxyKj8FyhM3
VHCL3l0ALO5yEurb91fgqy7GT3P5Yxxq4IiAUAtjzx+OYzVoY8BPKRDFBH+Ud3a/Hav6Vi2Nb/Ji
KKiBmsnsxjNqUZDpQn8ezeHaqJM6wE3J3KER2fpCiUdXHpSEI7LzkW4EmjZq8UaX8y3J36ZIE1/G
YNlzIutBsbLrVM4c3xHdZtYotVeOZJzJao4Coh9vRW+IPtYKMz3WUJihjoddyVsJJ7qddUq+Dd/K
gA3qIuWTuHqEPmityPavbejXcXW6RJziRFW0aA9nc4bQYyFkTlGmVYzHvMiTi7onrev0InJzYf3Z
1uc8od9YKKBSwFtSVON1j1ELmc5lMookv+ksPd6F82Jz5cP0eF0n//V1+h/RS/Xxx4po//nf/Plr
Vc80cOPu6I//vKlfyvuueXnprp/r/15/9N//6T8P/8hP/v2b/efu+eAPQQmBdL7tX5r57qXFWeh1
TJ5h/S//d//yt5fX3/Iw1y//+P1r1Zfd+tsQHSt///uv9t/+8Tvd8Z82w/r7//7LD88FP/fwXC7P
ZfJ88iMvz233j991+Q9ABUCYQX5CmwYZ9vtv48v6N6rzB/cTQSRCnlC4Xg1iyqrp4n/8Lsl/gErF
h50S5FrIZgXxDG3Vv/6lovyx+pgSMevsbFaH/fu/3v7gC/zni/xW9sXHKim7lgdiLf1n5/KhoZty
LiCRQWOa5O7othySTI0gGKRuKE9ZETiOqMD9lFN0JgA9vJXXccgqoO2str3IVxxjDYSwCxHnQ+rO
g9J/TbWx/6ovS/VnTOHAF7gjn7mcT98LRjQTzral8Q0/73APZWrjVAKvAezURzS2IhG7aDrkZ26q
t94KwB9qFfilUiU82qlxqzkF/Qc812YJFmUrSnoqakKFwl5wTLaJ4PyfVtff3+/n77WepAffC6wG
wi72umCg4B8XbDMCd1s0deameotTdp4kkx/jt4cOL4YWZzLCc4MdTaIguR1nqNWuUOx52uZqpT1m
kSYnvsAZ+Mypd/LFuDtU1iABBkBz1srhF4s7WS7BJWSuVgvpFk220o9GEJ6/PH/EhasPwauK0bFv
j1LMJuFhn1E2ntPLjB4e9CkLq200QX91CfJCwCyhCazqb+YxNZQqmwaQE1vbuKuVPRwdQnEH/cb3
X+itaUOrFJ8uBTnyk3A3L3qaQvOcuU2tQ0zvieaV0EjP5GmvwKujdYc762p5B1HKJPY7/DqqZBWg
J7LczaLYrv2mpTuNSmwNQXdbGEPfudbSDe11PRjiOcJ3cL7Kegrn20nUMaaDS9E0D+rElvdKpOfo
dU8rgTcZyvx6LhV7cJUupEE9VHZEX2fqTAPR5mxC4FWA+HZDS64ktxmV6PvYQj30O22pcs8YUufZ
zC0xu+DeksWDfNreoTwqkGRKlsWGMF5Zf0VkKef4p+sbH8/Iqq/GB8Y2A9L44YxwGkRtLOmZ68wZ
zHljNld5wSq/5ZDP7sxV6TLvMORrJxmiuiElzhldmDe+PIAipJboQ659iqMH6NqB3vxoZO4kSzZ4
h2ZyZW2UzqziN84AoOV4XLE50d06PuKiZZEGMuqMojI+xeoAxEDr5MGXRWZ+fX8pn5ymHGkApEBs
caY6dF8OZzQ1DaIQSJ7YODflNwvtDXARhrbUrtloyX1poLf5S7IzXEvrkOxODdw8Adex9x9+D0mV
2AypKCmviKjJJkns+cw1cfyl1n4KJSJKudQaaVcdfakEVHqiKeG6RyUlA9+etJPbWONwjj1zOhAt
UW6F9UIiED+OwwlPIf8A2XexDYkvFEJv19Lb6f797/TWKD+CBsqFa7H48DtVUyniWBK42TgT+m59
nfqaPSRnFt4bo8CABrtGeg175Bg1V4yK3pUq6DCSheKyqszIXYZcOgOjWKf+512MhvoqjAz2eeUb
UYM+fJfUSXqxltkRn1jq2xVg5Eu9On9Tim9q37pTGavB+7NH4e14TO4FWkFcdeuwdIQOxywnMzJG
s4UcQPnA9Frkahs3LkqpD2y8t8u93Tvmn/oABdRXQ1GoHidNV3pks2K7FHWPFpOcq/ku5vrqg0FW
WtsXZmRDzGhEXwSJro120I5USL2mL+YvraOMAA4LtUFurWqy74sYQboMsPVV3670Jt2Y2gIaw9G6
tgH5XkbIyWd6XPs4awP1VaAGKsj9qNKNmi9l7ZWLpaMgoGnjveFM+ueo5QNteiTthIvkUVO4k6ON
u0YtTfw7u6YYvRKjgibIR9G+zAqptyeNqjl74Thi3z7XlpYjKTKMiTtxadJmDKEiunWYx59yW5hL
oAChTj3dFjWtV6E0fdDacTG5aYyCqTvjMAxettGU7GLpo9Hx8pJ77HM+KWDEKkB+1GOGCbaCSesG
EDaAiWt70a0vej1L4tGRe9ty027UI80Nq9KqKq/BY1jP/Qh7m+VCduZqpZpj+/GnGsdmzBNOnLkQ
fJLaw47VqLcrc7dC+2caHxYuIgi8BUYqnjnQWM/ddixtwBi9bUt+WDdyitjFMFm7CHZ/iZB5qX0F
N9LnPhKm5pcuLuLxSaqK8NmqhqVzO4mt7YLFm++c3JS+TZliTW5fFOJh6FNd+lKb8vIAplpNvK4l
4N5VpjLeR7YxRPuahLpwdeC3S4AzoZAeBf0VlDikRPnUmW38WZpruaJgqdZ/iahMQpzuOquNyMRH
K9voalbDRS+ttl71V0bdE8oU2RszjfM49lTRC+0Cjy9oQXovDZ+7cpDrzxYCHXqA3iUA3zQnPdj2
S63NG8nM9RiM4ABySWojFcEafFFmF24YpW89FoOKD49kfZYqpe3d0kzh00wxHki+k2naXS7HiemV
qSm6b3oiqfNlW4SatLcNkQwuFMuoQz5M7vJNhk3fR+ZdSf9EvE+RvzZ5mHePc1O17a4XSp56ai1B
rJjD2foU4XRq+tFQp/eFNCfaHpMuJrZ0cjHsCxzkddSVhkjeGDLFXE/MWUFvp01q67tZyEXGnGl6
+rW18kn6MFRyagFRrLTkwqZOkV6Jvo8UT4/Nof7SYmBOK2h1+RCOO5jxsjPY8fU3IddoiBAuNqY/
98u0RK6pJPXt7IxxGYRlISWo8Myq4Q4Y8fY+xm5m4ZYYLypuLHqdSspciEdFjXSBsm1dlJfONGCI
jBUaPVJDS3TbbYaIGLjS66S4BrasttdxkmDCFVCNGyN922rFaBp+S1IrUbBFCIE17iBUOwcJkv/4
xRkiyy7QzChSPyLda72oW6rPM/qEYMusqf/IkQN3Xx0aJZ7dMq6NDoutNDSav1pL67vupUl6EhnF
VY3UqKxgMp3IznZxUyZL9gRATIm8CYm+m2HI0XhQ6lRHFsC1lDSKnGBZMjGO7qDi3ttdLmYRTe6U
L/lzyLTarlU3/RTUteo8OBEAGDdK+om+6dyJp8kesAUciyky3KXScmiDYz4o7qibTQZHUZcaTydN
cFzcYpXShfBLpOrEjbXQ0pNkeuwZ6cJO6hyj8fs8N/tv49LMuacNom8vuyzB+rokSpW3aDVG4bUe
EacGdYbYsFcLOUaueyEddu2BluJuMiUZs+ChTT9IU8WVDXnPGNGWj4x6n9gtDsuADOvCA9LqfMz1
aAEI2ik8PYZqnNk1Den7bjLs8U42I9IYUYVi2ppGKFra3zpSx1i2iMkz61q+lXJ5CS/qcgxBm8t1
9DE1c5A2gOZKoukwued3mJM79pO8+FmTtNlllduczQqE+NCFuDHa3pjasbIHijuVG6Wu7HtmClEm
lKWLT9UcAXhUKjN/6YTAJKscVYNMdUEi0+PQKZMLXDbDL5Jtzb1PJ5UYQkstE8eiQaq/SGoPIapL
Yxj2Str1mykZhLzvFBA3bmhIw7U0hqW6xbQygmMX2eG6WQon31icKk+d1dFyk9NGfZimkhyyRkNj
cBsRkUq0BU2oYJkX87nm6qzdAoM+2cNfp/pcVB2iwguozb0jkgoH0JZMyLWkntMa7uXyJFE8QxWu
Q9PbAzM1XrI5DOGmmJ5fIwOVJG7TwyAOFtq5hhfLIkKesba1zJtwb+clOyN67NPWwN4YEXbhyeBy
45ekYo888phGtW+KwcpZQFJqfFriGfferpCt/jJpu6L2CsUSedBDIsMGq1Tj8LPOj/W+0gqLxkOr
jJHXNPaC+pvZI7Y6xB0wwJQSdnTfTzT2A62IbEAmjQrD0wjzTL5uM8lq/WQAn+tVNt6ULNBMrS7s
vISCJteiz4JKFVK/BZZWyZslTsJlP6eOM1yVWaWllzYHTxJMqj6nQUVZ2/hsqElGKwI1vWzcFw13
8sZyxJw89SBhwkB0Kv8cRWGEH+pi6krsLzOw6ldI2ImJO7xE4uLWiETdfAnjymy+j2nYd9tSy4xi
F3E7TFjNznWyW1pltrESr1E1lzhblB31q/ixyaJQ8FXNcfaW1g6rAE1afHiNcAXVJdGccKRiVd65
y9ytnu26WeSQQhqjvUjzmtvI6lQM3+I+QbfPKNHZ9zpiJ+0hkbVe89QJZx23zMn9dyXEGhSeJbxI
vEI1erCXI350niFl4+ALlHe3dqVxhiaCbDAozYw7jCS5IoZJqmi4QMKI4z6ZCMrmWDIWLy6dkf4r
NcAPaFqFaTAQtjTutHBvbfusShMvhdD1feaYtT07iaNHC20t1iQnRYiIg9WYG/Y+oCxJrisUtdrW
uY4GU6VbSKFI4PtRhLqvzGb6GMvKqPmL1hqt2+UgooN67tf5zYX0BNiePWLnucIlZ+TSsuFuWBpk
TyVjqzeduNIiCYSng1uiFlTjhB3LYGjzU98O0k1Lzc/0Vacxv9t8NFpTYsmroDPNUA6GkAI6XukU
DabvgKaMv0JJNoeHKZ4mGs0h8ScwNxtuzBAZTROMhH5/allofE1oqZdXGYKTGE7Jpc2xpmnTfKGN
Za96eill28qkeeAWBvLvHnR5G90rTIox/6pb5xHF8hiJLidOJLedEvlT2lso00FD74k/p0YtUEru
LSoOIVhPvSi0Zh/Bvu7dtlEKy88bi6TeKnIg5O2wGIbbtSh9r9Jp7HSjig38cNLqi26FY7oVUbhQ
YeJEReMsWzrA4YZkWuA5bYjWVkldZ2NGQ2t9MErQ5ZOSTXmg9QnmdaCXxMWCHh0kGSSnHsyuQuYs
XrLyeegwIQN4NDmvF3EjeZkKNYD3wYrCbSCUTC45QZkQIgjtWw8aXkXcFotb5OMKRXPbvqo/NWM2
LS7CVVgrJWXmzF5iN2WGguhiJGQYMVcR6X9mBaVlt7c9jq2Lrw79LHuwtRXI4C19bndgTapIQbT6
U93LkeMRreWXA7mNvTHaGn+0Th8mspcqmc/0nY4LBqgDrcq0oLydV2rVUcEgFnEdRmhhwR5XlEfJ
XMJd6KRqBqc9lR9zfe4fzuRuJ5nbSmpCIxSwG6SytZr/MzhymFNLzmazJNSQ86+LhBsRATUxYLVA
uPjlsVZPRDoArwyqYwOoMGpqQehYYSrSaRu8glBnjMW4hcvo+O8PdZqQArlZtZbgPlNKPFaVdmAt
tEYR1W5o15+cJJuvZztpzszd6SDotcMD5FZcuxrHKiUpap3CHCYu3bhPvxepGn9s6MDuf/VVMGMB
lweoGsiLdVybKOyGsJ0A3o2dfNgpCZwPRS6L7fujHMkHUWQBgAgCCP331ffgRMQJAYDMMVqQYdrQ
cai1FEcnwh/FJGmMYNR6tEP67LGfwix5tOdOse9S0pQlIB3tKledZ1294tQV5n7uldnax0qESUNo
FdOvf9yVELyq8cEa4B/rd/kJjKE5tUSXfZ13q7vTakXat1JlnekUvPVxaZIqNHnpW1HvOhxEGfCR
6+qZSl1LiE3MVgPMn2tceM70ZI/LkVTUSROBlFBwVeCuHtVOstJCWqOLhCuhZruRxrjL3EQgIrHo
WF6c2YInb0XxCYAnGlGU16E4HbV3VkmR0JaXxtXDKvTJDLLNokyJ//5iOilBcXaBRaBBj+YF4Muj
Q0UFoII1DcJjLNze1edq3HNKpzdJXEXX6Aw5btcjivn+oKevBhcV0hbV47U1YRzNY2Q3vdrireom
eEr6egJOUdVZye+P8iptc1Beo3LHJwNvZq4b5pj8KxtUD5SlK6C7kZVe6EQvsSd3YThfVVETmpsk
7iCkznWoL76V0IJGxXSZPy5KB3BKZE2VbZDhK2c/LvPF2NpToUeubtZd9THHfby80+Ft2V5MSW3Z
2JGUqvtoSNW/ukpCuGDBGjm8pRYaJV4xl5j3apVp/sWGicEQ4Ji1N7rStHy7r6MnlMCmp3QBTHAz
54kib1PYg+ZWCkPJcan0m5lbNGM//PU6R7/UFL9OvlJwqL53hx3ww076/3+t81XE/7/+1Zw+bZ33
Tdb+9lx++817Tr5W7W/7NudP7UErff0VP1rpkqX8sSpzcCWuTXOdPui/eumSpf4BTNpkh8Jl50xe
uxR/N9NV5Q/43yijAixGLRpNqX+30vmrtcJM3YcogjgCiPW/Hvbjj0X8A7zwdid93TH/WepISpDt
cZACjLJXSNEx3xZFOSmMuyXaqGPWPc3rOlVGwnxKXRmltOT70KT1k6ZUYAn+PWl/P8f/uiP897ig
7jk9gHieiOYts1UibiRHG2ZO9YdWa+7SdhJeQjv1nMnp4anxYyzOKaQgicnpex+dGkxlPwzDHG1y
O8o8u0iiTWviOfz+G/FFTmYSJAqNEg5dqvNHmIS21a3CVBgFLdAigI0ybqxQyXZtapQXYzwVV1IV
Bqq+bdrxnMro4WH8+oYr7QjhBVYSUYpyeJEZYw/8NWfsCb+zwIqxPpaW60ruk43aJAr0Cf3cLXN4
pf09JAB/UAqr08MxBEMjx+uwEY42Y4h7ZlhSZMjtdPEMYcRnWoZvzCxkTtrR3JwkkMdkM8eJ62aU
JCmQ2hoPkXBCPIny9T40rOwSzbDPRiZf2rRZdnlnnmPaH2OQ1x3CDmTDQQVVYdUdheuAezPGNqSg
psvrxbiubeVZaDBbYntHv6fxUS+xCObnfpNwEENwGCRfsUeETbNPdFP4IZTCzszJW9MPGZSrl3VN
QnF0yS+KEbcVKXqg67mzMUlSPcNR6rVieA7i8NYMUCRaMwfajavy3OHqUgS+m7meoM8XYW9bDaHx
Ja7s/HM5CONRDLRVHXP0ajkt9312RYtN9rSeEkAiJrFZhm65zZTwrKntq0DY0dEF1kihBbbqboIF
Onwso6AO2LXA+lVSeMpYuUX7Rp7tyk9qh6qYsHP7IY9m5YNGnQMV2HGOvYJL/INTaQgtqqP0Z493
L706JY/9VjcXL8KDUVypPTprpWbRry+gqza2jkmK9AWJc82LETguXWlK8l1qjsZ9OMFnORMuHgtR
sOaI3QDvsZsxTWbdH75aZlXxKrcvBQ3CaxtjWPpLKBhF67aVTE4eVrH8fQor07VnaZp8Te/CyXNm
+g/9VNZYOkzxfF1MkoFNDFy4P4uiNWcfYnEcB4qGmeD7R98xWWx9XkitK+6PWwz+3dEKmURozNWE
nQuclMrvmrTHEbAkKy+MprhM40q5a3MaXhy+ZX+9pLqN5UY/Dm46h4jpKyJEG1/XOvqyE+wJimNt
5+ljzr/oVEcSaGRLA3Jr+DPV1TJ+JPKMb3E4AM4oVZN1mcSZ8RFVg/wuydEdpjgeJTJ4TApw+hYq
gHqBpq5xl5ghlRelnWYUPGbHHZdyecyQUX5M6bd+7XQKt0rfnPPtOb1/kDYkbtWoqBC4HufE2mAM
RqTpYRBqyYBY6yxvS/ssB/LtUYDtkDCR3x3fcvUSp4R8MmoOEf26UZ1fqto852J5Gi6sKo28y8p6
APS0Hks/pWVSJZJFGGMYKKPZ+Ua6WJ8aFennKCpz6rEWLL56bDwYSur+/TX2xsgKaSDAFQQbVmb+
4chp2zlzQnU7oFYH6CGeMy8es8Wdm7Z0I+txjJr4SbIR+np/3GO8PGt7PWNY3kQQqGEeg0yb2Eyk
ONVwjYVRhHj5ZIdP2tC0z2qb0llzUE70oX5KmyzBFMCTZ3nZoQhVYxuWqjXNeNuqr2I8Tr6lbXgl
xoJmasip4WZl3jyEaipdDrGlPSxShF6uWZbxnZSVxVczl/QbrXbSj1OfhWdKAadX6o+D09JA7K6L
83A2p1oT5Lkyfm+1M2x0NIXva0PctVnHAU8fbIOh4QcQDvHWkabs/2hK2XBkLIiUg2I/HD1bYAXr
Mm5zFRXRbdfosRdK8HZLqbbIX8Rwk0sFIGX6z76UVtywikESm8saLKNwDkRpP2VWiJtiHC6+ji2A
C9in3NWVbgZOOwqPlEf1a7l+iTQD6Yyiec6TOvzQqdo5sPox73tdH+wGzmpYGzZVnKP4IJqmtVdj
WYGIVOtu4ThZnR+Sy7jolA4YCJZNlCActCYpX+eGcPZT0VQfw6aNnt5fqm8+isZJDNYN3pN+DJyf
KO5rSVaxR5qs4ULum+ehXzuxWt/u7UVBwgdRJToHUUEbu6ERNVtIfjTd3ZkHWaOPw6t51ecCoQRB
7lUK+fADO3zNfGxjHkQ0V1S496iQyXsAackVERptNeTggGpHV3Mr6TuNCvdWSavcrxPVOLPY3ljp
GiucxYbUi0Id9PBRYhR3ConALhAtONAozuxrk5162Sql8GlLWlsrUp6RFJkv6SmJX+NwrYsDVhGF
H+7zlbV5FKNUIuysVDD65IThddhirqkV+t9e1/83kvHhpen65uU3YOztb5u+/PbcUYg4TuAPAO7/
byDaVzD5vxPMk6x8Gz+XZKA/sPErAH79z39k4OTfjrNG8JA8oHq8go9/gNkl7Q+SQZuQFjYUlTlk
mv6dgINXRy6a+hn/g2aiGSzxv7Hs+h/g4qD8gg7nt+lct7+SgFMdP9wsnBzcLMTyXKs8KeWmwxVq
ZGglxM5zTEc6deNa1mfXrEzVSxXoi4+NUKWrysnj1BvMaFQAosoD1x4eGpE7z1W9L2LNGH2oyoPs
DUmrPocoB9HqcqYsvkD/Mm/3Au3IGBBFkQw3YSGM4aKVFqeGnp/2k0KPN0nLyzad8OKbo5lyVglO
YrgMBxWB2trsO5+yXuV4PXAfrsAyTeV9Dtx2uNBgBXsT/waON3npLRAjrfPbTn5RadxHVxK9SsWj
sx+nW2fqxJ9ZqqGLBuvT6i7VuKpRmkrr1njO8SdEZUwsar2znUFqXZP7sPYnRUOwN1WV4bvdyFD/
/id7Z9IcN5Jm2//Se5TBMWMLxMBgkBQnSSQ3MFGkME8OOKZf3wesrGoxki1aLd7imXVlrTJTCQTg
8OH77j3Xz/CNHSjJEeikomRqNm7NzgvowOBpZ06U27hqEO1vXELm9407DAjUFgAgQVuQPXEGiwJC
vV3QMsUGo1J65rQZL6Z0NLsALYH9WolKO9p0UOnPFubshKafIepyMQV99Tos2AEtXJyzDvlTiIkH
vz6zUSrQH6TV8bRQSP+hZ8ZAGhQKsH3MrgwlbTyXt/6C4iJIaeNpwZxY+VczE9krs3Fcb7S6SS8b
EjxuXLdRmLcX3SqCVLcTeYGaRmvB/s3Rq2qjVguLztG+alGfxPzXPJ2G4aizzmRG4dp78stSO9T9
SO41R+RiV5Ho124dtrfPVmZFetjUQN91VBhxoKdGhK4LCZED/MoYyu2CZjo6G2a0mgEJaOzyrK6y
sA1Z8rkvCUENFt5LH7Ivzx/npS6fGldDrNAisNWCNp3NcOBQMga0m9H6l+zLyKis2GZUmhgP0ZSN
wKsq21KbNK9Q5tly0cIpTWm2olzLjmTypkYRIJZKDnljpWbgDIpbzbSOpycSTTOCVhGRGzg9Z3M4
vlWZhrGnkutl8bNnc0jTju6ncF8HVsklnG2jf4Y3Vj1I01EYnX0NMcuoJ1G+JT9qPDbdUj+XYMHM
Lcnq9Y2eepkbarOdviqnca5MT8bFNhfl1IRGaU3LZh48OWwsGZcvWu8m+ERn5Ei8DLywIfJC96sb
WfQzi2IAfRLhDauPNlqN74XtFle1hQw86IVFg1HG1appilR+h6rEHoI0ISZlzwH66EDBeDbHmrZq
nFvRg57FRBp4vYN7f8qaNA7HXpq/dL3LaCbqiasCtlagvCaqDlmQOzAU96OeyhcA3zl358sBdBWW
fBnSnutd4jo6+mcCL+EvqcO3DOPByPpA0RzkRvSuvYgie9H3sekvyWFM8ygPO4Q6vBJicmdkbaQN
72s5yLsFmkYfeJy1vF00gFEK2t7p862VrxK53E9fiqxC8iWtfKx3sm+Q/OcS/pRs66kLxiHSzgUw
kV9RjIoP82JlvEQuW/27NHHHXy5l9l9Jq3duQBxmzXznW1GKoMQTD15uuQ82x0naWLnwvkmine3t
iDP/ybKz+tqpOQ8HyyiyX2mSGURDLIb/A61UBai4rGhVr3CQSyeO4lezs5rpFhwfz8VhSNKwNu3y
vGz1ZdmqeNKCSOO1HIyc3DJZygY9xmj72tNCieiG4Dt//haDZH1AWUVhZBmkg27GYvZGKgj8O3Zj
cGU9CTHpvvCnqTyrysaRtz0gzvmxGCLY2hh3XWJ1fE63SMwGh/58bdKrX9BwupHhFVc09nV3pxWR
94uTMj+uUr09B02/mJcC+Myw9/LUfxaQbzgKO8m8akxH+UU0fkylxM9wMiRNXqJNlghdLTNhTqu4
GDFkqHtYV7T+2lui2ARXvtCdj+1+7sNcTXO1IY3Zm87YPjbjpptc596uqUWEQ9/GX9IhQmhlTpG8
rbRidoNFEnO0zVoUoeFSFBbo0GpCOZhS0gIJsbQeIo0OhHjK3rpB/VoYfC+jUZYwTWV/n3lu7oee
03HUAhIWXxHohDaV917DTvC6lKFUti8sBqimUoGmiqeV5TMTLnX80GCiWXaAume1bRwmtaBv3LgP
avzAUJCoyPJFm6nogkKQhPFgeFrLLOlaWn85l/mYHGLG53joKDvwudUl6JQclUux6XCkf2sjzYCU
nI1GfhytefjurrWoMBn0wtvBfEKiX+hN9hM5bVyLIDL43C6GiCzyb/jW4A1OJTRlNCyJudw0Mspg
RrHAsDFNh/77kmHE2Zc+FQ/28L6tccxBRkb7Vo+HizhvmZZNM06eMprTGPZFY9zE/Tj/miDrowYE
WutEwbC05VOcFcaZEIgXrwjrESBCuC3zvhDakjMqIFptKntS87aOPfO1bdDYuqPt7FPCK26cxV2Q
gIw2bAi+tYvye9WbVhO4lVD3nTszqZgMiZQ8BuE2G2SnaFWi3ot8yizL9Au6BbduZeOC5NaMpgLL
Aju1g9dlEQq9Kkq+13pcPHdYbggu055cb66uZS/d5qzNCnkXJS1hixoq8zhE01o9NFwJTw66TTQW
GxF1avyVGcv86Jut/VLGZV3tRwRSFzEeOz0oKx+1krJk9Jfc4f/Fzrv5/8tBSnnxTxvuyx9zjdr1
9y3325/4y0Bq/2PN9DBdMGQUZmmJ/KvpZdn/0OHl0DHGKY8PYy1c/8tAKox/ENqEC4Rau4Xp5Lc9
t8Y/I/eIZhDdFbbQ0GH/k033WmD4n/PpeuG1TEZUEFxCijvmSeNfa8VAfsjEnGr6cDLppjOZJFRa
c/MnA7c8++3RfNDser/DXy9Hn85cw00oXq3klfc7fIu9pR2R2IzoChoOUhw0KzYhj3++ygkE7a/L
4KniXEInDzDi+8skaN1arUABLFrAn0gO4vM80idwn2l6XuAuOIu6ruoCMZviSswpAqDJMjZ/vou3
q7x/tnQS6Sni9uXATTvs/V3IqdXV1IxANBpZP2eFHt8s+X7JouwXPDz7pVODRdW26M5LB9HiIpJh
l1H9kdtK5s11NSzL96x1yjBacv4gGqn8V+4azW07lPZtD9s9XOo+v0g7DUG0XhfiiLxZsLayTnmJ
H3k7NUmLhvpAuR7SRRa2ic5WL9OJVoKuqr94Ek38xkldro+lZVfHhnpKqmp8QhB9bflUipymEKEH
Y3vne+V472oGcBJNZpty8MolFO74L4b6/80l/+Vxrv7fz+67H7J+/aiNvv6xv7roDid1VB+04lB8
4a5aLW9/HeLdf9Bdp1OCap9xb6/8mr8mFMf4B+GEmD8p7kMj011O1n+d4R3BP2JaWvU4f/XX/4Mm
+ilWiU9ujU2gE0piEs740/i/rEZZaKnKClM37W66zBcHzgYEm/bpls4zgaZI0rd1P5lPplDDcfGp
dgIh7s/TDP6ikOPGa5zkzpu9ZN+I7sUb3Z4omj6/mYT7iXns/Wy0zg84B6kRMicRUILc9+QDJQS0
pZrO1k4t6lZU6XzlREwLv73DD+a8tzn0f+aBf16Gp79CyiCyGafO6NFrogw5i7laorpvUVUIl4On
9O4b1Czj6uLAG5f5B8NocB+Nlmpvk0HijKJiJg49Z7huS0pTCXzf9M5MuzCDIiFcJ/B9lSWBnSIu
pH+kveZT1l/pbdlfZa2LYWS28iQwrGy5SRxD26h6se8aD2Vi6HqpsQSxHN02hO9rsH1iLrxJGqOT
iPevJ68hudD3M063bTM8+Tnbs0+ey2mGDY+fZ4MQzyP9jIaqc/L4+7FYLLtsDSIyURdn/bzzsQo+
Fpynu7OEUyk95tRlVw418JDGRqkHwyTse5Ugxwit1Vix8C9sC31OBNJsNn2gD+C/abZdbmbL/Cyo
7a2C/f5Nrvic1XJKnR2z98lqCQFrXLiCCMcxTrsgqsZ2K4VQ2zldOrCOTruJrLnZ2pNXrAfcORT+
KLZjLSIYA1Thj7Wc5xdDHySSpGmh+Cq1LxlR0YsjtTGE6Jneq7QsSuDKXnQ76217XpI4mXyyNr3d
6ekvgRLIC+AIRZ385NlTAOy8js8ilGjA7/oqKg56bRs/+8LDzIhwPTnXjSb6CqMK80etFidwllju
3EzFWPDiFnv0aOrzN51qB/j7puEoEuUjMvSoS26HpptupkGpKZTLjPNwHmaS/lw/svljU/a0ZLkj
A7xc2rYHaecFheZQbROKNa5QJGZWc8YpPBss5MH6SFCsmvuZw8Y0NTfL2PfbSGvorboauYWb0U3u
kdFEUH7FWh1Myts+dZsfSufmM3vJjA1FPnUGFyOZOGp42mNiKHk2C6976YpGC/qpSPgFBOoAaIek
d4nXWLsefbf5UpfIyQK/F+nNnyeGdRb/bfO1TgwI99ifsJPDj8uvfD//oA+QMtI1hpPZpnvpRuzN
3YznYhYeR/oplk6+HY0I5lTlrEEPsb9zlbJus9Gku6tpvJSOUqclh+vUzVxry4FZ3LdDjDAc00/7
JWYN6VDYYyTh2BJnl/7cGGPQLpFMtqNo5ktFPGiTVHIMZIMJMtAtag5TpzjjieFijjpqLnahLP6Q
xlfXztCMkyRHCYbV8ds8p5XaIYG1AtB3xWUlC/I3CYHI7jAKcFSfolmGpp5hnu7IgcVLE89zR0db
my/cloZ3YzUwgCM68WZi6ltT7/Iw74zyqMVld+mq2nZ2RmEQ1KihdumHMTmvx3Hic5owPJCibrUX
CaAkiGxOal6nhkN4njfBDahUctbmN4Zq4bBRtdnpDbqgqonc785c2t3Oqe3kTnqTLJAuakcNWtAY
tnGHUpTaidMW04VVmsWtsaD2/2SLur7a0+8PjQAoFY/QCudU11CAgXV00Rsh/jPk+zP2GfLlnCu4
ffp+Iftg49lF91wviX7551F3KmJ5G3Vsi6EemOsB41TrWyKQikp8mmFnNPXW1prpMcN1cpS2cey8
oTjQ/G/3tj2UfHhJWPhaszFSlVxiO7W2PgqkYMTz/El/6E2nc/JE0DahMRIw3wUKm/cfg5ismllz
FlRwU3ObWC4pWg2rUZRSzVs4Mu/MxqQClMuC4rSW8+nHxde4jvqwBuRCa2/Q90pG5gaXVHZAmKSC
ZNDMHcqRmhonAetBsVp08RiFbWd/Fnb6pvM6/QHc/nqs8YmcfsML/qYImJVVyjxhcYg0K7twKmoW
W3IK5+osysUdZ/u+Y6cj/Qc1zoLKl0cMK3KPnQnxjqQ2jNZ4BSi60lYgJDwObKnXVxQJ0cqlavA3
jdOICz51yPuyxTkdaCJxL7MIQXPllcUBikx0SzV/uiqrlOGkz5SqJR42GYujRqlUC7TR944+rANc
s0aT7jp0amd0SIdry+zmB6P3krsiysRDmQpjCvBBDhQgncW8tfKuxnhmT4dimZ0LvU+/cjLpf7hz
4WNF6pxN9DajD3OSLJ98K+L9IfVtngRMzBxJj3zdSJ0cpLKFJWKG8M3BJl3uqcNGZ5RyUPvg/t+X
KMAowPDr+haJjTNp83ZUk03itOMdSh1XeVa4erBMqoGA2oito8ET/PNH9da+PHn5qA1ZMGkGICI4
DSLt4mE2FW6scBzK/Hvbmt6RRJXApPi+w+fs7Ei+Mfe6U4utQuwcyrZ9bId8BByJzchYUIkXVAqI
r8qwDnGiPPRqaI+L8HCixtlOeIn1tZ0Xe4OrX1328G03Axr6LV2yZ5ci32M+1NlVXzrJvnRVeUZU
x2cokRPXBO8BcTsLlbGeaL01E/T9J8rhGYRrS+dtFLlxHTM2z3VlqVCvAeAK6cpDDYjsQtQ40Ijq
NItg8Cfgf87Ar1C2HsTKedFZaz779k77/W93RlWE1Q2UIw6YkwN/A1m20p1SUEOzsmvLRTuuzVJx
Oh0OuSeKs1RWFB28B0dn+RLW+aRGf/fnMbBe490Q4CwGHAthEzAubA4nq3maZv3UQmUPm2b8aRPj
coarQuxg7X+WpPO2OpxeCuoXBwoqN+tJ6/2LIHWezZHOuRy4bnE9lK7/jR/WhjQeGUwq0p7SxWGK
7Cu7ue5IMH6qSUj7Bscslptooj8z2LZ2NEwrJVoIStlr7U/ulcKdTjuohMffOS/T4lKq7s2sGnc4
3pcbry6ye73NmmiFUPyoCrcHvKKn7bkb+5O3tczsM23nB88URzKacBrQ6/d6MuI4aA56WrV6OLL7
IANoBslgONXFmHjLVzVb1nao5/Z2ngwT2nVMx6YbLSjmKJCBMo5mCaQiuaOebcvV+Y9hP9KT5mck
/fkuXSSJwbK+L2XVUfZG1WoHMw6kH621eN9Yuu3doMV1H4giZ9NrDyoYReRBhR4d5E5tqjYWfYQw
S9LxC8mZzcsoNe1F98v0Ma4d76EYgbqbmuE+j70lJA5+277IW8MhvLVWztFVNkblLskPeCyIlS7b
Isc66uEVVNNDA6Oz2Pr1V453g9g3yFz3lsi4EtI2RK+0b94G8P+VXf5LrPSZ/73usldp9frjXQV3
/QP/8i1Qi10/aqouNhs1/IP/rrgIarjsVqitrIpohBX/rrisFVyXf51kEJT9yAQ5Kv5VcXFXGQZ/
l//5HAD4jv+TAu4bwOm3uYB+HP8hDtEYddZw81MBG5NOrMyS3RltrR9TMVQxPlBveM0IYCNWIC2t
a1t0Rg0MQI9grpTuUB9T2svPtqfK+ZD3cE0+OV6e7G7f7gkNEzVtl/+jN3o/P5Uln6wxFZfLPDd3
JUjlRyTHbBQcAguffD8ev/pj4T/YtmJR/+3NfVBtOdkr/PPSVEPWxQDA3im1rRgNot/cjBC6TNvF
fmVfjOUqjgUUcN3PInn+zy+HAGYVhVOXY0p+/0vNcsIsWWSXHqnVNGQTWf7M2rR6iry63QwICF7+
fL2TCfHt5/1+PUbc77JTM9MccjWyS2EsydbL9ebgtJ2+Zx/3WZTnut8+HVf8ptX0haweZc77KyWp
bOp5yS+1ouovM4I2Dhk+8U8m+I8GCp4gjiOY9MCMnFxEo0ConC69rEH37oHPiF+yTeXFnJFewHGs
fVatM25k4XxGcToRw/3zOeL1QQ/nruiok+fY5XjPqzi5jEE9mWFTWebOzMf41lts77aaqEySIDaE
Ze5ot1TvWjf483v88OmyT2CIsnnBjvr+6fqunHPyHC/jvNa3jUzHfTy2n/VBPvgWBA5IjBVroedv
doXc9nqsKcll6qX2T6XP2l7oS3Yz5XlyaTSyv/7zbzrdha0PFf0nmzC6Hlz0reD32wnIoNsKMiu+
zCZZH+XUaA91aqTXqIWjG8/Qpkd/Lrv97BDhqatcJxyBzwZKxUj8zp9v5YPPZHVD8xdDGNr1yesd
qoFZM4ove8UmqW/WVDiFOlr59fDJfPPBlUiERmZOhhh9Pn190b/9ZiVXiXLkXuCfjR/MKc0Ok4ZB
xPMICf/zbzrpakHa5xr0EhF+ExqHw+Bk18fOmwtl5kWqp+K+51E+uU3uPTd+vqjz0Y2db26UELar
kjL/EWnKn8KZfKqnP9/GB1/Oauzil5K3u3YV3v/gyU7tqnHEhdGomZM4Xe+wSZR12Sw5IaGIQy5n
EZfflrkoD2VhdZ/UCT4Y0wD4UCKyrtgsrev7+O15l4j73cE0sZ/m3plBrvguLxJ3g9BB7iLxKTD9
o4dOr5496CqOpFRzsgNVvpWsPuYL2nwoNDjh22WoXL+2AtQP6mEczOlCJp76nmqeOCNu2/wus/4/
g1W+vfp3d3EyypjoSd9tjAs5kYaL+zy+8ompDrHLOje63ek3VBuG/Vz7zb6nkfvJyPtgsrLgCtir
C4dZ5C0v4Ldn7lQ5O9xFXPRTuZznvWGfCThRn/UDPviSrH9qSZFH/lOC+vub7UdqoQ0lDi3Sqe7a
A4ygBAMV8uT+Exrq6UF2/ZIwSnGuWT2nq9b0/SBy42XQ7EFc+NWSOXB2ZiLTXDR6O80coMhFSSxJ
DOvGQ2rMxqaCynFBjiexjFVpt/cuttAr22rNq6kYacAYtvzUJ//BwkhHxDBxr5MPoOsnw86rOhzL
9nQhGjlfjLKztgKK2bWRjs5+poh9u7gyfo1qwEF//rxPcwp5NohwLZNeIAsjJo+TK/sYuodWc47w
0/IvEeSdTZxaausMTrfX7QKsjjtbAV+hhi4JJAj3UB5QiNY715EVXSfdGz/ZJXzwEcLQpoVOv5OE
DuN05jM5rdfgH4+DrItdNOfqkkxY/w7vu7Fx3CS+JQFcnfliRmcmRrFLARF/++S5nBTr1+ciVl4m
VR6g3WgY3o+ZjNQEH6zgUTPT7hI1j3thxFF0BUVC20jbrW41q7H2U5YZ55M1EL1WmRWCu7ENP7mR
v38nb0/CBwkB8RQhyMmNqMmEwW0do7LLXiLHbgC4TQeRV85GDXPRhDNQpn3cy/bMbPX0V2NG5oMl
yYMhI2k5JHj9Sayx5JU3zp/lwXw0ejAWv52UkLQg+n9/cyI1ytXNd4QhFWuhrxJ7o4BlHAw1qcu2
/BHpS4EI2a42sFqj7cyMG8b0II5R3SctKpRh5qD276PcBweCDw5IWJaolawBNTaxFyfPK7b6Sctn
/dhTPqYhMVnFNXkFctP07D3ipiluZ7+ToVLdj8SAWuB5tX+IqCvcJDJOzE92Jh+NZW6HNjx6G5/9
50kPsRk7GAqueYwJc1l7Po4I5ET/BKlGj2uwb+4tGBK306DJjdVUV5rJWvPnR/L3yYUnQutJ2Gs7
Gg3R+5eEQtJyu9E46oCI4OUWqFXFGoPYt2b+qGZHHkbRPeaI/z9ZSD4eHlyTdEhyGTijvb9yWllK
L1xxzKquPUNamO5pCrk71y70m0L64klMnnwlTooJOdfT6ICT8eBmnhUYPJ5NWfr9J3PL358FzgWe
A6UXFFf4xt/fUVGRLSWX7EjdffmhS8FQXWZyIZw8trrQRGKMNJYtHnp6qTZ/fg9/X1cx46O6QBbF
5gLfw/tra8lo0fQBwQYc8baHaLZH9Jk///kiHyx2K5pkVVzRaceVf7JjstO+MdolOZIKoL0u7XyX
N/OLLCkPDhLqr0lkBJEzFn6zIko3UT5ZmFUbM5zdxJw2hTKXx7qnZRBg1Yy3f765D54+qw0ZvOyd
Scs7xfwXUVM4knvjARlnUy3KqxLHGHBxYGc4GKeArNgqTNVn8V/rk31/uKWoyBYWgsrarTmVvUFk
Itq51M49hzynzVR7En/wOFTVFv1ok26KMYoZc2MMdPLPv/htQJ1e2qNySxmdhf1vP9mTwkQPnRzd
Vvj09qsyLMe0D+1MfOvqfAh7R7Tbcplu4qF1juMo7Z2tzcR9tVkWNJrMr2WLyh/1b3/nWu0XX1TL
DT0QeVm2dGto/v6UurpXY2aez2jNtvi4fbiCnbadTP9G1PqFHmXaJ0P579tyd2U9szSuBiNm2vdD
2ZVpoVLlnhvt+qkUYAw3SxKZe4nNj9auscQ3f36Of/921guC/2AO5QB2Sk9n2JTGYjnnk+vH21h5
7S5HBvzJWvvBr+IDpZ1AS2c97Jx8oHqaNQssx/NSE9H14FplFLRVnIU0o4oZ03Si3f35V/19bcc2
SZIpRiuawnDz3j9G4nEkGxB53mM92vjdNGwxizs7za6MT34ap6WTb4ByFbtfKoerigzR1slc3FaF
moD6bmlFW/2ujW2jpp+gV9/1ypkryISDjfI/KpfvRsMkhtlFk8bWHc2hOjhd5Fwa+AiQH2nYj8Dp
LsZZN4NzDZepTdRWOXP2RYxdWm6yynP2hetP0aHs5voFHVL5Sje/a+/AaOVLaKkG9XnXFua3URb5
xWD2/s+uJW4ccmfS/KA37MJPNoB2bi0PFOB2jLzip2wUyIImStQIUkhkVw2vi9QhGq3+zlAGHmQ5
lfYW54sWh9i/ip99bCwXJWDqjp6pKRdiGzs9Yu3F2RqMTZFf423y8sBpTPWTSUD+aotlOuaYD7CB
1GMuA1Wo4lfXVFNPcMdM58TNslsOq/qvrpqMGzMdCzB/jXTHMMbC/Vz1oog3RFAt6MSpZP3IsLQN
waDp8D9LMU/AMIvC3ESjTsh9buU3SAI6L4DApt1TD8B5HGHRaoIMHuJ0BBlQj6EEr5MGnTGVYxBH
uKomLcp4eDVigr5R9SFTfhUauA1eaeubX3u8DBGKI8dnBDezINOsKnqxJwUoozeZyO+GUhX4CtGP
LTqzuG23LdTnJTDMzB+CuQeQGhoO5rmgVJH9y0x0ea4PhfMAcrAfNyZrphf0eEiWoO4W3wr1dJ5t
UiHiRgL3NMdjrVlLulEUfruw14thCTF5tBuwr43iDFUlI03w2U+CrmJV3HSmN551XYmnvl959Rtg
eiVgztaOvpRyIKITkE/abnItNa4trK3JXoI6P+8ziStQzHMbhw451F6QN5L7wTFTxNsI0FQd+n4q
ouPg5xCzFC64faLl3k8bR4wVVlXPqOrMdBqI8a2Gb3wGGgZr3Z5Jo7Fl129Nac0HszPLR/ZWRhMw
80TPyk7WV1LFGuzKdM4PynDlNybFaQrjeTLvy0okD0nXTnKbA819cSrW28BOWutWwiJ1N1Ff01Iq
l3mlMnT6shatKvIh8JrYd6NuaY9eYnJ5lSdtFjZOMR4hqxf2fkg5OgeyH9r8LEZalp6nCVhS/EEZ
LF6tU8uCC8HV3EB38/ln46RdG5DJWhmBwI2xT8e80AJ4Lms+lYxTfxPXC/nQQksqG/ZRbamjlZG0
sI8zl126b9QttoJ6QrEwS3ssQoDx7JnKETRH2Lge4YRFWSqSgeYevm8OxhRFV5wPz0420IuHp5Y8
uYtt0lubWQ53+LHiC4uU3P3a7wPmamXZNwaycoIYluiXhn1hEqZ1KfgbtMIvzMIfW+KewcweRG0T
cCpn2mqRjWNtu8xaiXhlquQRW+UCgYOXPGwx1kTPlhOT2WjmupdvYtnV9gaSrdafGXXTP0ael/Vf
3D4eb+3JMIqwjbCfBCYPMqY2AO+gggKNSCivWxRPo954OKdTJppoVG2+ka3JFqpYgIMi9/NID+pT
+JrYo/TaDIbOgYfEUun/hHwhrC1MZc9FUeOW3kU+N5oZzFhsZvQKgn3/kjHnWFHjPcetlbAVoj7+
c3Fz47zU6REi98gRuDMi9aDOc63cC9xcEheZAwU4z/Hgh0I13R25qq6Ee0qtIABkmJlUzLB6bYtW
rbavZt1rp6mhvqYqt/MQ6FWVUfjOEGUqUc1XS6ktX02vY9qJBwOCb1YvHke7UfvlppY9h6PlpCJw
7InYnzUWJnBmdtthNjPxBrnRDZdqRjXOxFPXN47ZSZJdJ3/8rothfLQNaVzypGwjcBIv+8oLGG5j
4mLujLTQzJWTMsxhGVd6Tb5mbWVbz8nAlkbm1PnB5Iuk2hkkQNz5HGxxWdU0FMLOzIwLwi2XR+Ld
ccT2fhEpWI++KIPcFjj/Pdno8aZOx3aNn/WWVS/KmoKwMzJfQHGnl/S9Mzuc+YXNma0tyR1ApOY7
AhTjedDr6Se4HOVsnUQrv7oqYgpC2vMNZcl4FZuRZwYxgRDOFo+yowh7iomzXQq8nRtdRFG+69NR
vwHR2oBXLVAZYrybbCeUjeXzNuIOSBAbc+269oyepa8vxrPUN7PvhjWIV6qy0XVBRw1/tD45t3UE
gypslwWy6KpNuigy3hymzCV192zvGy8YxoVVEoF4FG8WXW9/jTq7xDNm3QHJsSEUfHMPEvomxUla
ottoEE01EODqc4DX44M/ohbdDoBNEIpSFHrA8ZsPG74r1R9mWzjyiGJbu581195qrTKTfTGW8coN
9/EGG1VVfM3BTNYw7iPni661RRGqsoG/kE068FWndD0Vll6ZMejVLC7YtFC7z7SpIRN81pi1yZaR
WMS0SOaBNY3160T3Buo5+Pc4nBcLvQcKJX84NFNenaMwvRgEE96XdKS/8mrjnT0TrDXkEaxRVecT
TkPQKalZt6Elau+LtGqS1XUzZko388Z8srQybzdshnBYtZU555s8c4bHXDrpYTS6arX6msC8p0Fo
t1VR4sKYDSN/Ab7dzyEsZB98SAEsA6+nkFFIFqG65eC9ZBsuXkBMV3b5s3OGadxZriR+aZzt2TzE
hU+oYgufN6DJaplMaIX9M8GFeNUvTvNzTGUOuBe77I1Vutoz3p14oKpSWeWm0xqJhFv5FIKEVawh
H0nbMuH42Z3p9IjDmOVpbLFfZ1FQvUwC8EGdFixtoZ/rEpfjeRS5EKHK2p5yWM6JT3Tz2FQt3mWJ
0AcHj2ZdCuYf9oQzB4trYFk47k2tqHN8KH6UjJjVVTaEXQaIY5s3vW4ERs3QDCayAMg5UJTQt4m/
qG9OHbGnGNq0oZ5GZ2pbOLZ86FqRRZvYdZE+SddJvqe6dF4cDI9VWA1se6jjpMaLpdzxhswI6aFi
KQRkSVs6N0PkkmeQl3HeBHIuSQ8wK55gGJFPDmx+GVnOvYW4jABMj2BD5Jn2Q0LXBsu/490tSzzf
zVRfAdgnln3QKtAzAccv3w2QXjTp1uunAbhSMsB3B1WfblyTsr815/OrLce+QaZq2vdTl0z3vheb
aUBFczX4GJE7YJ5voi9w0MS480vVR7etLeORaYn0JHZYkL+RAy9dGpCW0Qxh5eKh2K0b60uNvUIT
Thl+S9S2crhx4Xg9lfg0N72/WJeeYXfbRhR9smcvz5wyjgj8AgKcjSvNH4dlF7U+ySw5f+fJqPEC
b5JJ96bVD2Rf2qABST3Ry/aQ6VaH4XCcy5sCK+yeSSat9hlZGss2jhxKAZGRAKO2ait6jRK9vG0K
N9k2VtWqoCcFYtzo48I6aTJ9jmGXaqUTWtncLljX3cbfLSVhKDurGIXYGnqeL2xxlf8LEH7j4ZLo
ynxT1gOvb/Zhx1z6uWXEu8a3YkJDvN5C1qAWmFrzEtl3VTEUX5uEP7XLWfItPPdd/zgk/83emSTH
raRbeivP3qRGuIa+qUENAogI9r0okROYKJKOHnBHj3XVDmpj9SEku1ekrommYZo9y0lmShQYCDTu
5z/nO5kG9xUifXmKmXJeQtVhbw5RSJ3nbK4zaCBTmaIe851ELj7wJxa6mLeA5ohqR8YX9Wdo4EGE
BSC1Pgo6otW1liILYIgs8UGV5IzJ3tMXDithzre6G4vPTToa58yQl8fJn/J7KpAsWPx9AoTGHCl+
KZU/0GbT9nt3yj2KeZpFsvzBHr930U7jI2to73DyBXsLOrURpjmLrb2lTA2KdyKt84mTc03FQpod
Nanjn/G+tQ8RdY/FNcGInrVQNpQkoZlw1DfNooa7yha6u2EjvRBbhW75VNr18DAX1XxTclEVURV0
BOe1qa8rGlmrzj3i8YpVv50NPQ+XrJCnzGJibROgOfPtz40yeG7b07MqOi6HxG6n80XwYbZN2w4P
EJwFZUaGMJ+nmXhuCFu+2TVyBrkQWF18C1GA9jfRzvkFY+ni1VsyndoD0rVfatMZki21NjiUhVFX
DskgIAqR1pABPlIedj42VrIlsydVoEKfwoMBPMUkURSDqXMjqyH1Fmq9Q8g+SfT5zNbtnisKokW+
i6sYDtBSxGXkyEy8IGp5GN4xPnZR0WnTFxdmm733Rj1+LQhHHjvWTHij4nn0sE4mLpIO0/sx38K4
5fkOQCMxzek+UNzabUHpqy8IGJJ6sJPxzPK14jYW7H2PPOlPSWQFg3u+5Jj6QtZ+7RgOcrbDJO/F
U6JaXYR2U5vEsRNcHRuIfiBFAqPoQ3+ssn7jmqV2RSPI0m2kYD+DLdsdX5dcaf1OzQZ5CVwhmCuJ
qHgPFf/P+Uxb0007FMZVAWgL3d/MS3tDGDr40vY8JHZN23m09k01DQrkrkogEqLXvmBamiWvaibS
u9HSS3KHlXYnMx8H3dLT68xyiRzaRjoFzlUaL4H0B47IJpAPtLiEXsZabVuOYz/stBLsp6MY0+6U
07NiJko0t+yRPJD3bmKzzG6rxBnOVQNueOvW0xKEXZ8Ej7aJM2+L6kJfpk5E/VIouIt4Z/10pLdD
EQrgGa9tJgq0l7DG+fsABkJaYdFNfr0b68y/o7FVqZ2RmOLTQar5H7fcf2P7/Em1+oUwdNdXafu+
MZef+AEZMv5i6hOwBF0hT5DA0My+5xO9v4DlHfzxPgSDwwDtRzzR4o/oe0dq87DYIbXxMz/Mcpb+
F8WFOoHCVRVb5yZ/YpZ76104KK64ZfHLUVBI+CJ4NwriibVM+lyyCDD08rHICJOACQmiJO6H21Er
uKzVMl15lT4SpVXt/qfz9C+jqLeK23p4pG4mPgQjMY/q7/lGEFTmykngBdhgK6/qaumf0jaebmlY
aaI/PBS+n7Xnk+GGC3hLf+dLK7XYntoRPidAouJu6hhz10Uf09JdBB98ql9Oqg0uGS7CWj2AIPue
hGipalKKOc0GIwLqk6HRzJEHRJQpu3Dq3cIh71yywqxiRBK8tGPLEvf3n/bdXIkzy6f8bsNkXG5j
w3+rm7YpmW5drRiPeMjqo5GurTZ0UDidiOcu3TEs9IZbvCrFgyOYCmwGFvj3FsvjDGHdW55dHpTm
llofyIO//93eCtXrr+atly/sTEYcLqL1218tnf3CYNGebypvoV9Vy4YTrZTlB5aGgzL8z1jhcBjs
5+ukRydhynDv7WFknzUBFez5Jtcof2Onh2jEjnep25CyQe2ZerPyquxh+IZusGjLfposxEI1dO4r
viKVXEtTT4iR9S0pLznU2naOF8rsSicoPnWpMfehYAUtWBWxwMyRxi7KwOusjRIWWZ0uGJx5NycW
HdFYxO1vvz+Lb5V4Xqz6is8j+QwUAar/++gBPPFy5v4qN2af5zsX+WYnudM2rFHHbdsl40detn85
IHYumM6MKQlKvTdgiCDrRx+hGsySvmcrmqOEutEQ9zAr80c/Vre17+wzXtN4gR5G3T3R/RhRmZ4j
t6KuJw9lqw0fXOc8B38aWx3OAhxBA2Mtw7y1BPntl+w5mk6D1syyRjnpbcNDbFvG8wtcGv8U04EJ
E6QtPhgUvL9+1w5uUrrcFNzc3Ojvbq1lSEhN2uyAgtyvjxOW67uqQNP5/ff7b0fxIANy7QZQLd77
aHuWsm1mstAinFmGY88sPHZb94Pz929H4QVA6JXMBLi6d8//ebLdeKg4ihwKcWw4LBbrAAzVH38W
Xm9QDg3KRTCrvR+sBEwWcUByK6bya2lb46Mhlf38wUHe0fK4GHDBcRjCODQz4CZYP+xPrqzJoCzW
GJxvODt4zusJVcJHbkrO9cU1SIcOCFyf13yITueWrZlRkS9oMzwHhRZJZh3jRd9ZtXnhpClLeOb/
Xn1hlU7XHrVuNlPet3S1PIaVJnwaq9g+hebUpgib1CM615RayeLUpEXaOhOm4GfJrc/NSRI7DW8d
9M0lHNo4648Q46o8qlTSMQBJKvtykWwPWII36KNxn2RHIldBsJdVCrtn4AuRxDBoEo8UC8qnzjHy
LFLdWLGDLlVGC1bbjOKyGQSq76ym4rPGGt0Lu9rT2rMiKfvlprfkon+CDi3M/cDFtGzHwFDfgknT
xE6pEgFT79ysPGIpayHrpCoZomrWR5a0nlnKqKuplYyQZOZyJxvHF/vZXtRnvdGGMuqxlnY7lqXO
ZSVVrm9n5fv9Sbw0NCzl0KOMqCvaeD63m1YmEIineo5IBNHUZsdGcue7S69vOoew4E6bMfpswDLF
yMqZ6cu92fVQoOJa2T1iFFaskBJNhxQ5GwERtoPBuM1odbUT9HFZx75hc35oNFyO/Zy6u43OEO+x
nss63zY4t3Bk5Q7QPGNiCxcxjeEMOkVZdNvZdcR1R6CatDmv64vZTNW0EZxScARN55MSqmeg1Avt
nQ8THYQviuFfu0WUySHW8tt/UoPiIihs+8bAXK9d8o8xAcxjwy23KmcbujebqaF0Mo+Xz7mZzvr5
VGdJtzXoYAvY91JAONtlFR+bLQ/hE5OunRFx1sqLK8rsJCv33MxT+MoJildnsDUx6LGbt1ojS7lp
ClU++NZQPiEigcFjOZqm5zPt9jW7zw4Rmic3QcYBuzUh0kmvXmAnZXLbQS0/TYXCDqxA3JlRi+7x
bGqiLzajyuyj1MiLORLSRfob2dcdk8RFFq8Np2KPI5fZ2MY2AcwQv2AJPg45E0XOKjGpMBGxrLBK
J+sJXJmvbRMgZzoPNi3pd4k3GcVpY+SU8nq0pZ6MWp8/yZnXWAhYC05u49o4lSdPdnkoaq22qBRo
eWuntSe+zp4M7COiybbalojqT4gMU0sFcV3TSF2y0omEDv+hlFPlHTeWqNRJFst5uHIK9mcMwUYm
yWZuQt8RkuxzqDNssCJvCLx4R3jTTbeiQqpAbM2RrEyGvt2FQz5m2oP1X7yrfmjNB1eTTXMVt7OI
Pxld66QnYAjTk0WXg7Ppm4GSurIdqiRs88l0w3RMAP0gMpI0HilODfNhGmqCaJ4x7NqgrR7nIB2v
raRgm7ZBJfO7rT9KhzQXlXE00raEyWkdaGDbyHpGLkryxlaII8Sm9ibIc0j3AvVoo/TBs478qmeL
zJI0udXQHBranCp0qMXxJlZGPErhqMHns+EaCMulmi/w+i0l3/6pbFrQ8WZRMj1d+qG6KKC11xHK
MACzaSzt5cr0ewbEvintZz2zYmNvTwCEdvpiis+TLwe4pHMGhw35/txcC8C2FpbI04kZc7aaOFuN
4lu/OcXm4aK3ecBws9YHDFlXZrxhm9xa0VQgZqSFInGGvsg8bIDBeZsydzzWfBWMNDwX9nnewDzY
SEqnUPYZTIkoLTI2wnS9BidmUtTqnOgFiyS4Ico6NhEeb21v4RMPpSWeA9EbF8xkPXlc+vU8Us1c
tHpk2kG/7PMioKYUZPQor4YY1fnYcRtbhJUzBm7ouqATNyUd2F8VfcanemlgSbHr3DPCYUiKe2MC
1rZteIjtl7QybJLXiSV3aeC3fehkMO0YkribzluMy4WpiNg2moMckiy87jbChN+Bp9w48VMGwGdu
oGmnVDODLBmcoLlGaTfzXVMpVzJmGZk/Lp5ZjBsTxSmNEClQOtRkaq/cEe2XGev217qp0QOhd1iE
hcu1/XmYug7OJrBZsfH8WA6bETYBAwFGaRV3oUAMJMrXwy1vPOcxsHMDTl8y+FCSvKHLsL6vpd5g
CrSredBAG+hUc+jhwjG/2dXYxjvJQMHYMDtisoERQunbET++ue1g1X3JeGdVJ7YwE4O2yVo6G1W7
2qWIyyCIyn6ub+mOoog2M0A1bnn2p3c5ssanYGri17IPsjbUJGv2M/ZXjButHBTDfkka8UqIP7GP
IXiV9/PaOQPWtaVoOJm4MEE5xnC5pSZ8n4pEpc77Pm7PNG5tuUlzr7lyG3dkIQnx9lNBZh17pl76
D0snm2uHLNCnOm9tg8LCBEA1VtCGYGRdAXh0Yneet0htFsWITVZMRwalpfl+Hmel7dcTAiDFq8cT
RuDBECU0WNG36MjxWznYFd+Eq8ucl6pGUy4Pe5A2DeQO2kUYs8RuR2lfjOuWcUbOGIiZRaVXR8zV
tKrc9Fy+lH5rXt6HnbneVgHdnBtvqGR5YS+AfRiL5RPj7j5VNixSNWvGbmp0T1yR0K6mW82wweuF
NDp03knN/0eNBjGGGSZj5c3cZQ3PxqSLDKD0SNE18D6esnNrvfaJbZTRJClmLbdtnrpuGR1Wev8j
NP03BtifFr2/CE3h//u/3ct/Pf+v46FO1cubeOb6gz/imVRHBTa+RvKZpL/x0/FHP4BY/l+QJFAG
kKOofLGwVP2Tz9RhV1MJh1fNBOiDLvO35GT/RS6ATjd+FCgemT7/TyQnCBBvNm3s+bGPmRDg0Sew
XBFHertOzwogoIWcmXayarybYhGwlO6X2u3vEF912jvnxtXUg0ttTPoI/Sc3b1rRm7M6Zo47VF2U
NRb36/MktTyOd0nTOPXzwm1rt+d6X2qfoLmwqAsObMgUNeZWHoiR0I6rq8EcMBAgAT/pK16S4jRI
k8OBOtmn45rgOdAoY3wfYFMNIJXBgVfJrwy7klsdjqV9YFrmdom2TFVnT1/9kq1xZQN9ZRlLHKMB
cN5r3UrUcSPgZi5CH+ZtogzbijgpRn45HzCb9QG5aR7wm6IOjCOCa+Wj853PyTIJWGeycjuTysBK
VSxsCBZwxo+21Fby8kr79A/gT9j5/L5xnuPR3OSJ6wxn45I5MjJcwjIRGxVnuWYNvDJFW5Gbodf5
vXFv9imDxrSx1ikk3GuLFhjyC5S4HnCldiHGz32Ks+J0zhHqtjp4z/tCrpjTmoZHKHrf8aeCF+Px
csCiEt4BkYrSDy61PKBTqR4Ao9rIRGvC5oBXdWpMacjuK3aVmDEIVubG4FiJ44NmNRoe3jznV2Tr
Oq6sosEyJMxfQWtVbxXNGVXLoF5hbZP7OQBgrQIDTKgZVnenjSsi1lpcmYcMWuuFd3o233n2xIgj
nibd/uaZ7OBDi1E/PeiMScVpQh06LBUslHlEzQvob8+kHWafkZJjwW8TJ6JEuc84547BP6x3SX/J
lz6WNFXoJQAA4FWKAvIeBEBlV4a7zYy+elB+AR7QWxrf3XjwZfxNS9PmfVWtiBMD58PxKFCfNkLz
GKT1Y+/HoUQtZULOICnfmwYXRUi4XYPz6mn+M24xLroioLY3THGtzKzFmD8AQOti79S280owOl+C
q1iMy9dmGts2nPU4wM0HFQZyVZqurpDGnh59zZxuDKV7X9tm0vC8u4LO74G1MNVdvc5oeLaoqA4H
McRfMyNY1MZlCnGfys6SoU9rNNsJwb8BEK39krFKuMYNIQQCUJu/ZNIsZFTj5X0SU2rfzqM/AsoZ
1HQE+RoFUrVBxu3j2Na+TUkgHXF2GqqxFUUtqWMFn+hWKe/5m95VA6k62XpD392SvLLOSjDFDDwM
4MR4+irA43glQThOti2oYMeg95BZsI1BSKpm4rQWPcPfpDFfDWnWN5XFzR2SIYL8pGOHcjdzPnaf
BQXStJS1HSvsgu0O38csCzrsFQiaPuvabwgG+mXRChoWZ4lTMxyKxb0AviTGnZK5rjMGg4ge9hr2
6Zgsw1d8yxldTVmv5o1EXD01jRIjgja1cYFVLB35LojFx6EpsvnE9ar5QR/b7smaPLRji1jLxWJ3
g8JrvhCH1XPMnhgd9PLTYiAqblo0Xf9YCNWd5Sy2noqgGizmP54nI12vy2sOCtymUBUzfvbh3qXJ
7PqzGfsOF53RydO28dwnmBHMO3vJz226PJnv2z5ILloZN7dMyNccCmuzT2LQuxvo5dbpVMsCBL4J
Qr72UtJ9LCH7L2k5+gu2trmSJ02VynZXtq3zUGRw+45jqdFEtfZrX/c5ehCfuJxB+0hfsiOXujwH
DtXUUYU4eyEtL68jwWrztsR4OEYmb8TbvmpWY4PTlad8bspfqN9BuOBQiO2EJbQs9DOYN+eOV+YP
vfKre6mVylj3XiPNcKOrj9tBFHLcOkaWngHFxqnm5jyLQuHW4Fko8qFKS7dM8aRZLNEZmCeeF3mx
pr7lqsxgdPWeNoLMzoqXqUyAJlHSHF9gQONZuqTzgDe/H1lE4Snc9DW/9Qa6RQaVnXawb6Y34eYZ
86FTOGLnqg/dXlLNxojRNSMTj5HHtiv292Ybq7UhJpOYCJWZv5qN2z8QdhcFlr52YScsdLBNNXDZ
O5tdPluHRPTeRmsG85wtghzCgkWgCUbRcj51eWzdcKVgr8S+Yj0HcT0qjAZV8kWIAifmpI9TGNt1
e1+sTs3ca7GHmfkEq53SnfipHCUeICSJ8mEsnNnbG3bN2rn/7gRN3f5eHfyhtD4xY+5ISth81VhI
u9VM2h98pf7BY0rjCs4l3gel2GYHHyr/3fE3Dl1IiDkHr2pFQ+IJSssK4F3NrCS58bUiL+BxtVe7
a3VwviIl4YJVB0dsrunjUXfwyQYWD3OKfXQxbjSrwkvrNLwHJ0f1SwhjEbft6PszyY7VhNtQQ65w
v/hwrauDT7c9eHbh3+neBqsncXv6A90vXqsUqFysvni7cOhUBmCoo+bgCabBq5Zb/+AVLvWxHKLc
7ZZp7x88xR2N2O15f3AcV0FjfUJw0V5aopZ3o2vl+OCCgk/WHczLPJRwzfIPVmNodNhoTnFLI2cy
Xcb4XFWtdleWA7cB6BeHm+1glR6bBNt0vzqoNbPETF1ZpvM1Plis8Ytgt0YkMJ/QujBhE5nEkM05
N69jWxqvGGoy1KrUe1EHE3fZxvlrcrB2Z2zsBkQlHN8N7Wev3uoCp0CY/f7YuNnVcLCJs5xZ4s2y
ZNjH+7IbWmwX7XImWjP/5h+s5oPVOlvjYECPs1Khc4mR8QmufwhNlAPQCGH4XDjD6mK3Pc0at/3B
3G4ejO7+6nlv2xG/wLg64cGN52fd6o7nredlp1z5MbbvcunOE9F0zb6onaA8DXrf7vcqr6br0Q+W
ZwRPrCQNNJoIS617aYEXFZjNVVuFOF+xEHtOa780lIOwXbaS6dJAr5wih+ceVu559ea5WUU7emKw
idv0bqbfdr3v1Cd9AvdmX2tdd5rqunAiZy7UJakPGqRTriGLp4wwLjKsWucNKCKetSWVQigGxmIi
NkJkovZjlJINv9c9oEb5p6rOhk9p40HN17wq21flMvagsCx4Z+3AxlTlLB0iHngUdPC/YWf2Zv+A
3c2XPC/FeGqypmBr61ZYKF1IZ3VIHDGr9oIs0OdynLk1+qDXzjKkAUIHVMZ8VQEf6kRVRnM85br1
1euUuhHVFNPE2tkp143e+rfSmSkLSOoVjlrbWuJyXymqJ8TU2LvRAzd6Sthg/GQoO3gN5kpVmyAl
uLm1JrKqe9vuB5QTjEaPTtbj+Fw6jRFdE3fmiUc95gNIREVhiN5Ud8hb2a3TdZh5/Mr2sYIV07wt
xiY7KjR962kVNLzZ1dxjvTOLF6sR2R2laJp+lFud9nnC7P85lmZw6rYDxskOrj3Jga6lWUMX7ojq
XCzjiehtKJ+oX+WpMWUeK0nhay9Z47I2aCiHCaLcV06MXF8kyU7Yqdonbj5TTkIuWYBppYVsbWTo
b0pBL+MGp+ty5o9KTMAzY0SkJBvMfIOQpA+bwo2h3LUlYq6VyM7dOW3dOOzuzfxKEdNYe3arwdsQ
GWW5D1ZpohFuEK4WlhIl7/s4649205f/aQT6FQD2d+b1l33y6Uu1hmL/qXwy1r//fXtsG3+te1iI
0Gw82aytu9Pvu2PL4k9IYK6NUADKGXb+vTk+kOkxDejAGOGZgd76e3OsrZ1P5MODdX/s2sQJgz/Z
Hb8L566jOCasDoh7E4+QDwbm7eY4xnaJH8N4cqYKVuKXiSoeVhLMtyvt8zKPSt4EUDm1Y+BXLkUO
aNLVNc40qmQNrRTNc++juesnQ9Va08NPJ/Fjt8bhV4MMDR167XzV7XeDz3Wm1cR5/zzRQIqIi6OC
Rg1CE0NogBL09r8/2tvRpE/4E7Qe1XlwnNwAjezdaHdYMFHgUoNrKgwR2e1S3GNjbq7//CjoILqj
+4y1yfe/Pd0JZZFsIqqMKQ/xGIo32uOi8oYPBqBvU53fP4u1EkpMst7w6cy3R/H1OhDsJ4krGmW2
G5pRvwimBPwuA6fTPNGCLRC2F7sV8wcf763B5seBsQkQCFylnZWA/vNIVCIstiMl9SwlRbGfeW0d
k3vMd8asPorhv/UH/DgUUB3MJjB8zPcU1aWaWGUtChnYyKqw7xg4JIv8OmrLq26VH/Xg/vLBmOJx
V6+mKp8WzvfAP97hhZHpRkJPofjc2VLf+nb7MvM6/f54/Db9739vQV8vgH9sJHwsqD0cwubG9wzL
stZf5KehcoYZV9kySTexYWjRUmKVcZ0Mh2xmq5OhyIeTQMXzBxnsX659muco7V4D6ZAnuDDfHjS2
ByyeBZtx4o8kZJax6V/xj2Nm+cOrfz0O/jKwFpAAjJXx9vOHG1aTmZtxHMyZ9RcnJr4k0iZ7+v1R
3uFKD+cwIBB5+M+KrXh3GCfLZrMzfRbvKwiGbXjBtmSw96nI7+hrOS8oOSsye98SCZBSHXG5HOXu
cLzo9fkc9FhOFJN4d/nA0vJvZ5l6P9PBTMPA7r15hKKhipmtxkQB/ALmBySefIg/uoD+5UrF7ESY
mysJCtvBqfXTBQRfqvQHm3Ncjmr0N7pBswajEmqDqLlkNfTBV/rLbchXCmjCxQmxvkjeh1jtIM41
P1sJ2ZnQdqPtPxqDD8bYOSHnJz54Rv/7wda4ukeRCZ/w7fXDgscgcc3BRkbWR+Wid9dGStMqnivL
3MamlB9dSr/ejpiaYFdYvCINn4O+PWLsTJkaDW7HgbjbRZb4X1rDPwkgYIc5czzyclr3JQ3mzdSC
OI+bJUJKDL2BlTVm5hYAML/tXGX3ica27/fX+a/XE9wCDJnsudE46Td5+7uRvoTj47OT6xGrN/xK
ekgB8nz8+6P8ej1xFDaBOHZ4a2Hye3sUg8E+FchespEkqebTqUnWRSaoAohpcUq06PeHe8cwW29e
jkdBKl/v6lZ9/wC0xliXpArTTaOz1T4ZBpcwo+PO6kzYCVPbpuueMpzOWYg/VPhbSL/aZz2hyDtS
8Vj/kS3q+29DL8W60tJBytrrFfnT3YQTRPil4tOXedC3R2Q4+gnTCxGlDz73v32ZPx/o3cKgpiDP
GRMOVNEzdVSzSthSkvXRw+GXhQEnl3cz0wX8fCY+vrcfx+xGRjEDJ7eqhsSI4qWLIcLUDhG0KevT
o47N+gx/PMOHEsuaPrrff7v/djHhTMZJQtURz6Z3b7faKLw5JXrC6ALhNNac7qhxQcGYws4/uG4J
0fBh3rxK15cA35mBnY2p1OE18dN3p7eWVmUWTV6VGKGdECZAZILD05Y8GyuhR33qB3emPZUuo82W
FII5MXPk5eQYwbMRG/6nFKyxxmyX/VFHaorZwxoX1wa/fmJhL6tvalXBLgKS8IcoMcCODcst0YR5
tsj4oWvm3jih2S+jgqFKTS0kfTbl1xpeIjBmqpj1m2RKee/QZNEq2su7Ja72OOshpRC0HXMtMmZn
oT++1peLpFnnCH3G7xRqy6C6XWD2stsOk9sN0agma1/6zOrJtWXps9CYdEUoOMI9tepgEZFvlB2e
kLHL832LMkSwsaxqF2flbA3YFupYRZ0+deVeBb6SJ9zmziPrIas8g/quzH1JPwY5TqI3HnBzaxgL
3BtEj9aiuZK9BMF7GjPH+Fwh84riOsEsqYJTvRa2yh6yhgYFLKNFkg8U7yXlgJdmDoxJo2kEYsXs
R/hbVX/sAZX/alNscdWURXrt+Y3XhUTR6yHKFLumUKZ2M0c5xt7bPMil2OsZw+Swb6r8cejK8lkp
lElm8rnRRO3skYoexji4QlCPH9IyM3j59zWM9567LcWr0YAqNwrl51vqCFI3wjyUpJE9BkNy4sZW
+jBorq5OaSZEHAppwrAormQZqL5gWcODmolCe2ipjVi8yOe0reISNXmc4MSWJzGRptUDTW7vSlAA
553QPLFmM5nlZVHfTJmLayIu9qTkauQC0oskIA1LfJU5xAZavGPiIXWO32kbCPrDT4m+zfe2U/o9
mTIbAbCfYvtIkMSLN8KqaU3YGKCvjAhPtqFvGosAN2N6l8lClvTTTaKqFDazMfuXmS+Da5zEk7Mj
GLPktEjaYqKEYTSbot54Y5NO55lXa06A6KapqWI15YuWA9ORyBXnjeozVpagDKuua64p1Bq0cLZc
dda2wGQilkOGd1dZ2L9uxjJTRE9AtQf7hua8IqDYQwzV/TS1TFIM0em3DDtdtfVNSlop6qXcV5zY
dq1V/mkFA01LjzPeVOkxG5rKPSppwiI1nPRFuZ8yX7/yND17AozRJef1RM9oVA0FqVIqRYkOGS0u
FbKVJJAELDEo/IYhib+IpWo2DiXvGlUQbfKCnBaTVE7aKdgWFVss4o4OskqGw4WJrWMvFAoGgxVT
QaO5cZQPDcOpwOx0HGaSkkL8QNWU0k3qr/+ksU5+sjrj1KG/dzE3HNmtqGFyi2XU70w7Mlt/OSNs
21IODIMyiQbs7DCylqC9ZCtHk3rjSYof6aDPDTySjHXQxkRx5pYVamhXCbuJoPk0edRWFup6ToXA
HMYQHczQnVJfI/DTLV8ZqzmfaXmg7nTCsUetj2WitUHrzSND15qHZBzH4IEp1dJ+tuOsSKIOw/U3
WfgGd8GiXHPvYtkIaNIh9n/iU43obQ3PK9VOMRrNGCSW1iOWpcLAuLnwrrECBudRzHj9W+IHxbAv
50Q/IkidVtsmw2PKx8ldUBW2SR9nqzIpdywCPDdMUFSYY3JDE3IHd5ls/Az5HfRCKi9ao7a/FDQw
vdadG6PUgVnAIi+lZ20S/FBf8kDHPj6WZpOEpVXxlKDhpE22/TjgkWeST0Gu1tVlt69xsN2IHpE2
LNA7ndBdmgyfypjh/htITRSnKOuQm2AD5SZtbGUn7b1pJlXDbI2Ak7FroTurbT8QryX2OaWX2uIZ
Ap23Spf8fnQDUplHrPlZw24Bl6uGb1F5Vk+zoZfFjnook8bp5MYYlMEg0ZkVd1jPUr6/mmA9HtM4
XD+OIiNYO8VOlUWeQzH2SVI7dsUTZxUpqa7AeRYqN/AYdymrHF0nYh8yCnsfmLOey++v2D+S8s7T
b6pu69fufXE7O95v0EtUKpLu//ynCX6gyH5a2Pwi+FH+9F93X8e0+Fn0O/zMd9HPssGSo1uRmUD2
Y+sQ/CT6AfknFwQ66bCuZtHyI4Rlmn8hmeB9xLC+Sn7rXuNHCMs0/uLf4Q+BiGGn8YCZ/0lH3Cqc
/bMwAnAEVNpkA85iHqWGe/PtKpDCy9wkf02LGXKN8RTzd+iNWvJAvcYNEjGvs4Q8pQiNLO8MaqOE
PTFmXwZ6NIKQVEUudoxVHOfmcBL/6Hr6T7tS+D5+d6WcvbRwE+ufr5PDT3y/TszgL/RXF6gtFwR0
zbWT57s4bHqUkyKSMC1d1Vmulr+vE830/0I8MWGoIm54vrduoX5cKBpxPVjIq9OJnjR/rf/7kwuF
5o43lwpaFMIw5C0UPdofYOC8k1IIbPlSn+iy60inRzLj2dhX8EPE6Ee51esXTaluDMzQVA4XZ4Vu
dlsGbCfY5h9lORzH7nAk25YuHT3p904+7EylExw2RR9Kb6LciPBfHwTXKZCNPGBy8nXtQRbwBaTI
TmZmNUXvfmZ+jSPU7i6A09zNGAComJI7sk9ZGHjPvrS+DatQpkbgpGV3BQvtGIPoI6kZ4gCxSbeE
3U/3VUcFCSEn+rAsdR9TYJ540BfSOJjgcdIgUSWnWE3sKLHrs6pI967WXrmExEM3MQAByOWYCDiR
c17XDc1+rMkNotd9++JYyyPdw9s8Q3Rq03EnteFVTu64AxwFO2V5yvLi0s35WFpTFCc2xADHyx65
nfrItWh1S6pXeDN1SHX5F+IRVz2ifBjoVNw5AV0mZ7YjjtPkftLk8JjpDr1rnS+Zhy9ovKPALjrz
aw7dzFpIiEa7I3TIZ5o2UycxwRjejZ+7adi0mQwb1jpQnJYvbgG3oJjsvU5hdWFZZWRNkABbvFNW
315WOMKJNF3ysAoXk/W3UZ/nATwjKo0fFsU6KGimkyAXJD/06txZQYGGUul20uoGNL6p73CKZfvF
K6+hYm+LvNjTVU/AYbm24+LcUiVUBOukVWwzPa25VX12Q/ghYRim1Tsa28PR1rxv8CGvNG8Fzfkt
Nhj+sl9YVLSBaNtrBcSNgc3fGk1ptVPulU1PTHKzuPVRWxYXBYlow2r6q0pZt5qfardEXcSmigWG
1zGo9ma/3Gu2OKXm6VaqhUY0RKS0mPTQmSzjVaN/HVuOOx4NjHbCliz6feozIKgs5nCYm7B1z+NJ
n2XLtpiSOCwLmYazasHvOBNwLN69rtte0TP3Kg3r3O2bz1VeqUjV9rj5/+ydR4/kWNqd/4v2HFx6
cqFNMILBsOldbYg0VeSlvfTm1+uJxowwPZIgfFtBiwYaXdlZach7X3POc2YbOIpsDFgraWiMrosh
o1tCjbFTkDX+RbZLtEgfpzyq2JQTl63wcF1cQV+hRkFarK49VOv4SIzMGjYFmYB6DSmpbtJ3EmI2
3DGI9HJJKaOlJJ8M7Xtb+C9CKy5ukS6UqqLlFTTmq1WVBEshUl6G7GMiBHAbt824E6Z6JV6et9Go
r5Oa3ECjFdnRgkBrGC5I93CquE62k6aI/OxSWCNkIJgTh55xYFAODXNIa9INeDH1ScuakjbOWfaM
f0sy0omKdEnM2KSs4SddlptKtqSH95q97bPhhErxhcJp3PZTGZHNwgueQqRLaK7cbP72KwAzPfpw
LE8CI70WGG15dOdmo2lzc9s9f7H/Rtsi8QIORbUtJf7F1LMjX87tNh8WWBmkERV3EunYjqIS7eND
FWuh7//KdDKUmib7TqbzOIBDM2V7n5LMFhQZggfLaqvzgBMQ0VbmJk+mMarIzPXmzGoY56uv8N+s
Uxca5F8dSF8/tPE4/iocNYULo4X3yW+f7GGBeLLEgTUPzcaqEvuqeh/m0WxX3yyHUfRUg7OdSjM7
WNq8BgvaQMBNoGbwR2wRc9/RVF3yNTk2ujdHVtfkx1GvdjwI6n7ytdOixlNX+D+rOz5n2fRalHbQ
lhgqcKr8ls7o7yRElZ1I4rvEUYG1GkdrXE5dLUHw2UgmHAfPzeKZ/EW1FnV9LjaLPU37rjbLi7GQ
3KqhrZeJDMp6ipiM3KO1v2Z1zllAdxINE9KVBG3AYHvHLscFp3y6thVGEsLZ98bpjY3RjOI3CXge
5F/OL2V42VdeGeVRVPW40ed5663tfBZFhbTnhjQieHTaZh0Nq9m44TJWT7ZbQAV6RIUeVZPG5CRj
k11Yxa4fUeWsWImeCdhc69skb9DH/nVxjO6iJcaxmtbdOlTHdCFTb4MWuYPbQXrjZFtTOEjD5n7A
XzTpq/oWOcfnkjv5JXfSO3L78OIWPfqtIQW+AvMgRNB+N5WfRl6JLZpTFB75ci0Wy/kcB/Ujk77b
U96bgdXbEQKyKK2ZmfdiW8f1ulHdxLjAOU7JGri6vBL39bra0tkxWznmWn6QNoev3SqCxwiYdpgs
49b6vbikLTZJcaIJwsblwAmakzUD08MUaqx2leCOaYaL7L2XlrjbaYhPTj79CL2BNeEHud0Hbeyl
F5WI321XvOhuvO5qC+4pjU21qzGrhU466xuZVvCpRuhZUOVCv1Lg9jqTbnRuhihN4caa7QBAdZge
rVF8zHJFrYcJySesKhdaH1Q6B8Bk5k7YaUV+8X1uoHGdPqQbK7yJna7vm04yVu9R/Mx4fENwADaZ
3APdTefQNFba+j4Ty+05GMXMqaeyUCjoyHiad1UPKWy2sZThmM2ORZ1mXzJLxhBNUMUHurCwMSAl
OHbyOsBpNXyJ1CwPrLnzqBM9gmKS07bSMpZXG3HKx4KR9EHkACyX0d229p2dhAuOiY1NsgPn75Op
WW9llXfPmRixN7lvFT3coWYiE6a9NVIlFRVXOietlrv9zi4Q63ZT/MvvQFK5Cj1lgnpry74PF1Z9
nFFQMv/9PXWOeWb8iBJMQ0k2LvZnBpBmrFz7UOqaeGqS/s1YHC4095Fcgn1PCsKbldQysFvtwnC6
wsLTVMdJxyBjNvq4VR1XZpGr/oDJOFyw4szkisZ1ctdX2TH1xWGY2SEAvKkNHWlJhf0ptrctjklX
rQHW1HOZMcNAkWMV9qsrm3OMf6iCHVI2/iaeIH4upCuHxSjNAHBStOT6c+lbKFnLieUBExcVz9Md
zK99Ct+PGzrZqtJlodoEokG+fANcLvVZDHByk1sGH2+EH9956fAEZuzXgmAcuyIXbHuYpAilZb10
BV5Ana5/hafr38w1kIU2PlqWwS9u5NarzsKrwtlpF9o2Q8BQWsZvoyv2tXGuhLe9bW6WYdzYeRJZ
9n1SyW+STE8rcYoIIBkazhRNCW8DcWbEXe7LeIhiqY51Y+wLrwNZnISD4xwRYnl7HYgitETW3XJJ
MJBa6yNM+KtZQ3jLUTTuSYV9qbHZ8JVMNnLwYYiaYXrFYWxsreUvIaNzN1R837b4SlznpAsutW5Z
/4zjdJFNnYX2BDSs6hhmJwdTGnc82dR9sg6YzG2cxoe54uyK0oqw/l4YM3y13SNSxScFsynv4q0y
n+q6+BhV8lYBnsRkGo5+e1i14lwm2sFtxLXB+zVrWbuts8LYzhMzGfTQ4dw1eIHa5U+de+82Zsvb
AZE7zUfttr8tEZ/sCXlXXJ87WewnY9hr0sImaBCPrfa5Pf2MaNelMx1Ha/xYm8gXyb5uEkp6ZEml
fzbzq79Ov8bFOHfJWViPibM+1LN/GvBSW1YXekzy27Q9Y1PiDR5zVHGcZvXcnlqLAmdJhsuQy0+H
gjef8zJghE3hpKovozEi5oZblV+I5IoDkTT21veAN6qKT7MI50+V82BTUlvnBa11v/qXpqnvarN9
GDU75BDByMcH5N69PbMfbx9NvJQbUc7sDIo7NKw9fDLjAnJ127eGuZ00bpRG1AFdeHrwl4+Zai12
ijdg7xeLatXu9BNt/qu00hfCj9iIJ3jwFr0PCp2bSw73tS4+ZGIX27E2gXqh3lgG885dviGvbj0g
UOvcLfAOtE07+4eh8l97hwqm6YcjYbbhbJjtfjC1B6wML416d2fnDH32mydJbss+fzQYgG5IakYH
V8BlndLpC3asv/NUTt6vZV2qRZn7SpXROhvXLBP3k7PumEbDq+scBp/DlG9K97cjbSgWw/IqNf/W
VqQB1AZeAx7L0f+YKZgy7jNRaWeELrCJX0zX2SuNYHTbl0QjW+NjJcftIrq7Zr6RpYZTzkWYanjq
rJF7YJjtQ8yIk7nKxzjewdW7LsSDmJr35ANUyVvCFWI4phx7XBwtQQKGehnWrxzSrw1w3TxJzb4X
oCIbXMkcew9wcaNuHS41mMQHZI8/c00ClrBfS+LiAttadgCZg4mvLo21qz3JXe71RwaWxIyrP75e
P8zg/mr1bmTub0aKUZlVp0SK+ZroQFem+E4x0UQ0aR65uWnZoPj2MgVeyD9zHEp9OOjS3SDM/Kka
jIuIqw4YjY1gKlyDxMTuQiT2noT4XdKkUdu2v3KWnK1ygnzJ5tAWPXuK1pABGK/PopwO2pRc7Za6
dNU4bEx6dSgB5IQi4fCwL087TeBAyKcR4XOq/mgZNmcjbvk1iUf2997O1TnNJbbKrdsT9q5PHhRM
tw7YaDzHKv1QEOGybhzOiW5cVdO8jisLrNmspqMqnTiIF/vVgpwbDDkWfNPMvnplPdVkJ+yrPv9M
DQpKk0i2PeXpyzguLi7j5qCVcKgwL7zDIf4oc3y2VPGostO5DNwp+y7pXCF5zeIY16QUrIM3bKTn
fCVT/Si6yt7qg3ffZlihGFEDq6s77AYDIDTnmluCPUXG+HhtEbUX3Wrv4piVfYbfmeig5IO8c3ur
dRYMAi+d9hlkpG3dzeteeEsRyrGGtKjwuKf+PAXIVqoj7ly2zouM33Q9eU4bZNI0yfPtsw13YF8m
KJhUyaACQ34546bVkHAKI1YbbwDMaELxhQK2srhOHjApBPNkPFae2qSOv4tlpzYFZG2/bn6bLryw
FlxgUevBgmGMMQigrbCd4uriYko96E2Gadxjrj6PSx+mTu0HTg2FVY4WE262NJwPh8UoaSTJBg3m
er7vY7TfiTPGZzi+LEFNpRkna6iqUJWqYakzQfonn/dgQNvd2E1TkKI3lwdHkx192nfCms4TGbwA
no38BuPzzjhuQ78zjo5d/vG4a82l/JXGwovqpQYY0GSTu5mN8Vcpp9c4qw6aBY0VJONx7bjawFST
umuejZHHHHvoifq0wHc0O9sWP3POCk9p1hmyrX9w9fp50JXwd7A4bxHNWnrgaik13Ds3iCS/TYN6
uPZCt9LlJ55cfTfnY7H3abBJY2EQw8YIkTuBPv5hYhVQ7gRK+6D1kI6BB76dHvEpS+ILtlKoOs3q
BGz1Wuo643WI0y9sBVt91k+jW10tnkSvSz8THrXK1Z6l17lbXeW7mPwv3C8hie4JdmedoNAes+wS
M4rhWs4g6LJ6yNvAJguSNA54Oknk6NOJvWeCqWQJla7NW9z8bVDb1UnXzWtGqVYa1bGd5G/Lz3fS
QgUmzWgs05PVfKHvfZk7736cxgD1UTh4yJrbYTMObLYG0CJy7H7Fvgy6ovxq8+naFOmpWD4Sdwjq
ankwreRuXvJ3OJtnlTeRTdFGNHtQwrEmnJDY2Sww5cJmRku3lTadEfjdmzhZVDfcJ+ObqLsYuJVz
yroVBxTdyNhRK5JPZ/HjnOLdmik2rbp+j0VmDeAlsqlC6EaZtB7B21AdI13RnYVkZmzdFV0Gj8iq
hYXCDq67xldX6swe9WujkZThOZcRpbjXY/c1rZ9+UizViN41mHnIsgr1YsXJ7dGnU/Ot5g1o6bFO
o8m7yolr3sjdJrRiXnYoH8jm8QWYvH9M0vzBPzdZ85CqbF9Pg7+xzXyHUw78rXz2m+W03pJjO5BL
MbNZ1GV6pMRw8kY/qiyOznRMcNvLUGJO2TmsNksd3qHKj8KKH9pF/l6X8kmfp3Q7iPWPL+NHL5Wf
ftW+5+4xN40WCPEaCq50Q3MfhVGi7TH0R83vIGm2xatBWG2/gq5yC0VrMPhhDiwBoT/c6iT90+Vt
fYjF5F9wfSzMijJzCDNS2lqZ3zsGE0tiZuZ5CLvaewWI/GL4nMpjXi6neHUPJmmMTJ7QomPP59Ix
oSG62Jb2hqCAMlgQDjs7SQ4pHne2k+4TMv2nTBbvY0O5/l/fBPy/uVnSb2E//2cp+Vl+/YeU/Pbx
/9wW2P9gd3DT9N3cwS7/+q9tgf8P/iMbJ1hZDn9k3OBj/0L7mf+gMCKmA8GxMG8LgX/tCnSWDziz
ie26ScBvf/pf2RX8XZrHTonXGa0NonUUuSgv/0NZBFKu7NJ2pW0fuTP9vpuHnVdp8p4taPvkts78
f1FT/l1K5Bo4yw1xE4ffYscxbf6HlMjm+kezmdJCgzTeYnTWtp2hfY0gksN/+w38b3ToLDz+tgVx
kVKTK27fJHB8cz629b8vzEhiLDKvx0G7qsVI9F2hGL6IJ+WbGhceHTbBNcSyGagJdty2gjDYrVcK
NDPEj7cOt4xkeNLnUg9iPUsiTNCrv4+rhIqtbqjBH1g7q6urQYWJqeXktqvt/GnocU1y4M1mv9UG
pzDPpLkXzSHFk1sEWIAGKEBaqdffsw4EMATE7SZ7x10dfg/4LusmgiTJ0AL5UQdILs9jGKuWx1yv
g/JlXZkdlN19Td8AEwO+a37hpJ6/ByW7UytX5X6W2VxbF29N3PvElvFFsX35LpjZSkgkOtwT2+jg
wm5j1ycMBtVT0vU2BjOCHe6KTMSXep1z06eWzInUSPHVoNshyclmEjvp3NZnu3RbghTRzkxbPdUc
UijWmVIdXYTwv5Nk1IuPSkt7rN+TVmbNaV4GjL4zbC7yUvx4KfWTlzZAjjY2OUIM8QCFrE7BBMTp
7GUrMhpxCN46dp4ZpxZgfTD80ssJ1msGVU/vTZpNzcWGZFE9exMgFuYatW0jUcoaMYpXd5rzjpBN
RBvA3Vz4HT5t0kQrjv5K2DeuiTNr1c1AGWMZNDlfm8kHuy26drWOGdwh5d71feOU3QMo5sYttor9
HTApMcUl24rSshbVB3Vqu+u92zc6vC7J8e2Wd8BeB/EYd5A03pLMz9ZutygQGChD6BM+ic+qmb/4
vbcsD3wDuDzwI4OWrRCAWB2qe1ulgCcBD6VgQ7lObOLa0R10wAilZt3FPfkxYacDoNpC52zfmmTh
IWr+Am+p1qg1pNLCqZh/D77NAOgG6nL+gnat/Q3gNebtwhXL0BAXNyqQb277bt31SNDG/SoUsfdD
W9bsLvhsgsZkYWaf3BE/IxmfGjGsF42fdb3FFYEBtoFCjyX+LwiZU019vbHwRvGy+LaMzKkjKED8
hS+rSqbSbj5SNrMHvAHOGOiZPzijJnWcutKur/pfcLTiL1AaVtnUpJyEdkzgrbWm3F1m33VR3DS3
Dy1mQnEN3grj6mi5oACeU/QTxN3YeNGY+eYiAsBNdyWZzKjfoi6sPGLGuySnDonSFHSG3n51w2Aj
NrLlfCD2yxJHpTEwvVX2LALWY8seoicDHOoAAGcvBsA+ErbVa04Z1vYtgKAH2jXuWdu7ybaPU6Xv
u04sFftXzJIEYSwqMpbOsfCgqRy+gMQaB3s9tRm+KK2qN8JuOjAu4yACQFp2Fd0MByJM+ortI3Rs
H1ec1udo4Xzld5FiPPecA4pOLjEvsre3G2PQnxLIMaLbQWS1ste6jmcnMvtZsbE1rQpu88dcadoN
oO8zTb843o3pJ+ZVk9HS0XVvBwu++UY4UjiBmQFiOBN4LtIDy+2i2dPHpD8VXosV/yEQhI1T5KzN
DD9Nbr09YTwzcscnqRdjGtqOwgGNE6055StQb6rqyR53YznYI7KpinFVrpPy8sRTOVHRpRBeX1gC
MLna6H2RUONYs88R/WEgJCzzfQvIPFuZ7hqW/hin+upR1XrzUv9KibowjA+dcbHPc0mCF919si2V
rEAlW7owmK7VPUSM6SdpMMc2HirAGPHo14hPWJoJxPVRs6af2Ugx3L38/6qoXw4///2/4Tv5tzv5
f9HbXD4L1DZ/E1Hc/od/im3sf+AEAGLioIJ3IQujUP+nw85ADGGgwbERBOou3N//WRZplEwE6cK6
/MuQ4Rs349u/RBS6+w+8Prfagv8JVKWu/1cqI2gZf69VQJdjUcK1Z+KMR7Px19fx7yryMs7YDxvr
vPFnD9FhTI+/njscVGGcx/VrCu542vA9TLvUs9pwLjz7QDxedy8JU2HGZwAgMFoovtxb4ZxrLfs+
sW6rROnnztdZSDgcQMnazTgOxqY/UhPVB6V67lqfTdDU3DrrEzx2pt9MIzF0k1YSP/ZrBb+UjrWu
R28LdgqG8KyA5gvYMR6LVKOxjgV/uxpI8Z6QSLSzvV2IojhoPtOahMNso+UECkzLeBI3/q+ja380
w38b6hw+IkedluqHhfIDehuzHmUx3Sdw6qhAkxNiC51t9emUx87bLnkbPzfN54IyKZ+lHQ0Gw67E
cvj7G46kMg99s772Fl3gKsrn2Sn2iargaq2RipuIrPWtz8acEXsegNP0dyM0kg2u/Tu6Vprwbt2m
Bvpp6VwsLX+JtR2a4o1VFv6dXsi3FNR+Y84M4SSQFUB+jvoFU6vflL2Dacc0fouuSz+w8VZb0dus
5m0sWiXMnmDAHI6Ukq3OHPvB7DNQm5IyWsrc3EBNyR+hb56AkX23wixPuQ+UUCO6BU0JMOp2EN9m
byG0tH8QIh9ToT2o8hnk4tYuwzEfLn7PxraYpk+ynpDR0LA/enp7bfLuqHr0BMd4YTaRdTkVhcmS
0Jjqw9Tr7zxRVbB448nw+8fKqM5qipeNORpsLwbnfq2W363rZ1uzqw4+SEDus5nh2hLlPbkrbpwf
pyEluWEtf6QcvhPLvgNzc0KqzehXcGJnUkPysEx/UDmVQWZVB0g5jPMnpgViNUOCq7JoButNKk0G
lmS+WZ6EMJi8t9ldJhIEsclYMFlbz0blWvtqmiTA+/ixdYqwq2AEZSaKgljmkVDdtZuQn1tF8x0P
+ndVW1uybQ9mPhwRIcAn829AZWwThG0BMcOafQ+s+DcoogesFH/QpSM0Sfp5V+sMUloT9TxD/HVh
bq1YBFWdfPGs/iXPumuixBP8BxJCPMQGoDVRMTfFllJ8R8Y7MMrmmDoV171cdy7zxs/Rar+scXxH
jJLnZITod0xryHVon/3a3Joe9B2tQOMKQSaL+5+k7wMDuYYpwAoiqb5vEpltgBLhnRSDHmWJ8Z2n
pnFMNZIcK9CFG1UrVOJacWxy+9OYzB0UVZ4dfbMuB38Ffinv1+SEcyZwO9L1AMUuehSz5WDR/OMs
9hHOzl4NRyqOFTH4ONvJduA+5uVn5gY4xCnJkW73JsHS5cr6h0ZqmdtfuskzM3lsi0vehakYt7Mp
0Ee9md1TPbMXxWyZWYChJV87r3yQ48JEX0++kKveRs/5SVFB5eimXMEHMZBV5P0kwmTeQkjKr6mf
dJ/Xs6o1ndHYahB6mMPTajZgFYaUBQ1Vz6NH4bYcxxZqLT+mRdrfuCJvUaUWp052c8BLzzr48SzS
X3C8nKkMvIXc2AfhdFZ15+qMcj9qJbH6pdKKJTbKRi+Z5rilcqN4IdM9AMcb56e1YMXPmtZIDJA2
lsGma0xTvqg+Mb9aVXp3wk9lu9U1bXxgL2OhO7Et+AVZjb7MXEuiafpsTpON16MH26eNZb4hfmK/
OgHhavcs0pzvRCRCBm2V0Zt0GVuZk41jhNGS0ybEhaJqt1jkVfCkAycxMYB2I6Fqu37QiixcuW9s
2t1hhhagyB/cVL0pGBKZRX2/Gra7i7vW26eFlXyUcH3ipeCF9+wABytCTnYu1SVusR7zlttLn78j
/Sk+u1W/ohu7s7xMu9SoyJ/rmIpG1XFG8eMsT6bOxprwgP6jhnWzneP41fTLDLzo8ONblop6NZd3
ej/y6vT5prVV4PlzVBntkZmSf2zWEJVF0M/5qbeni8WI3KcJKFGeOLBSIJtGY5btiKm7sYTuJxMA
LlzinDVKq+mBppAecdIuEZU0yAKQR7S2rlZeRn+GwKv6ZyklM+4xxoohd36s3PM08h+Q6K1WwZy/
FJvJSSOiL6KJCWnDJGU7Z7JvEWqEeGbIk7LwSWpTv0NvHh81slnidtqzUbF/ucytiUE2Jbotpw9X
3qKDkwyvTkokxgj305LHDmjnBMGGMQivJEivR3iPF08lIUOApxiH3UZB0H9OlrQ8z6QSgnBkcZvM
DwWd/MEqilPZYsFAshUHZBGRUznFe36b+6GGKaWW7jfbAEbtGIrMVpdROi5qq9NvR2ZCxFIH0act
bIR/QH/VzLu3TuR9x2l5P5VLqI/lnxYCh5X0e/DeLM/E1Us/TIt8W+QDp7JT9z1OBtMEIszacZHZ
nmYNYTwFt+fjYpzPSq2PTlGzN1SYjlqCBwPhoPpQ+b5Qa+SK9o9Y+nvXLIs7iHd/tZX7Tm+9HUaf
82gPV7fts6DNfWaUA0uLZ9+aP+PpDpgcS8FM8/cTWQUp/hR/PbfgHG/BmFBvBVepN/7Udv9KOiGL
eZfDv5/xxGilwQ5kNm86SjwFS/PSu/NxTcf1GmvE4bL8OjvmEtrAfXo7wWTnl0TWzPTAdp7vRyt7
XtNPPF67Ug4hipSDG086O8lhgzDlGM/ZB2ZTPC3YruC3YI0b/IMOXcurWRa6/ASUKx9hRHEeM3/h
XJ5FGQGVTQKpHP/EtvOPa6IQtLQvcgAjjzBCQ0GUnpkE1EvQ++hiWthRh2EZ8n0ul1dlNOFSJ9CE
9Shxy48kbi+qTqOGQOEEUtCiVb8zqCZTWe6KkVqM7RsBqfmbiafOQQhD7uNdXqATakXihR58h4Np
z3uzqWnR5nBK/a8+d7eWvO/icyp5thqEcwukHY/D2H/uZnVm80Z980KLs4uFg8zkrWHbKRaneB2U
4Ba881fh78u+PjQxiy+DKBi2wIwCA7CMb6L5HEvtG6AXV/+5jpF5kSB6gn4cWF3MuIZpVOzvB6m9
4NeId4RbGvsq98pXNflv+iSKJ95Jb8OiQt/UyXipbbFPCuePk5k70VPSNP7E6YvEjKtyDqq0fZTQ
TZdtZ6fgx9Sb1ni3TYu+85ap2tvEZVFDV+ROchR6y4aKL9502rXM2Pf4v5xkZ+SnTj6U0t5low19
RrLPruWa3E+qfrM9eR1YXCDHJKAordxNkhoikPFwGnuuDFF/zpY6Iaq4+rmuHchUQ2eTtVFOIucK
x5UAPeQmDdKUFlYZ65L3SY4VN+0vVTABSRo92d3kfYO7Tzou8lFcrV6D52eYXoS9OX7Jphj1YsQs
4H0tnYdChxekkX/gN18jU7HBSCOY4aDFY/fBpdvfCoSZJvhJIj/Ri/X50IWZE7tbbD5Q7xZSwXh+
4HY5tXNl8LwH8dNtpS1ug6OyfakBPpFa6ljrt/JqhAu8dOPZnEdsa828hniXGNsZWn7pqqnYNsp6
bluuGF3Z93W5zB+r0a1/pORzDsDvdDO9ZDxDu3a49/vpZUXPy+Lx6K7NgUBtlpBGG7R6Htzil2Hg
EzPqwq9wwhbFn43T0baKngWFqz2si9MTh5WOQJnW59KgwtIW9NtTt6tIimeYRuCc1N+02Dm1Lrle
yNHbnhxOIqHQLfhn4qDOGeFJqZ9dMZe9DeX8jUD6mlYP/mADNJe3y+UdUcI2Lb1dPAw7yMYZ0cet
82zrlRatDtKHzioOmBYjuF4nPVsvRpbg9Rwnvg+muXKodqMtnpD43CEBCue42q6WoE+gcWVGC31A
eSg+Ovq7gGBPdIfgBz1tn1oWiqYeYXvtRHQP2DZ7FTROEnUd2bO3DOJR8cPrbFZSpF0sEYu3F1MM
NHOlZ7HLzJ99Ltn0NvAw4oM5DS8UgseBXKgQcimmq2Y5guaiJnhrvMEPGBAad1VnITfXjhPnV1yV
Xz6K991QxDgT5a63H7hWnm95s6BSph0rK3abqG9uEzxQi/FwVPPwlptawCzuukJ6R5Cm/yH+8Xcy
i3BIslcAUOchZTfPkvbd6uYLxgHebT8ihQxJY9QXTFrrX7HLFo2ewKK8rcnOaUex6wusV2z0iSgs
qremHvzXbBl6xNNeRAzjHDTFEDKkuVslN7J0G3iqGT1hYk5vDmmSVWHpW9eXVwTGn80qd21VvqTN
vARZ6SMX1n+G3geS0LjHbrxrDNxzbhs1bQOHWiPrVln3npsCd7WqMGsxEq6Qz3kh4GE3XjjdAM6m
nP4ka8u3GJMa56bM4XuDc1X4nFj+MO6a2fgUQG025WL+xKkDBMpO0eTOZaQBSA5bO9+acR86N+kr
kBq29O54g0R1VInWp+VWnCM+apTEXp681fwCof9Me69bJIe5I1A9P+yHIUSGjhEwd0OrTh6nQYVM
MR+nLNmNhruzp2xXMyutujbyJgZnsXq/BXcXaPqHjh6pInjXO/mFFbZ9QYrDGULeg+vbzWNsuyhA
x6i14Luja1GsxdeCAOM3MNbupWWYyorSyX7lAKx2lh7PNdLzBjHXONAp3A+un34nqRQIp2SR/k7M
Yb1kVoYqU9SVfuCJ0uod4m9+wRQkML9Qo6RjzNZfesZzpxvqXuirOAOeBeiK0jIohBxQYTLjti1P
HArXgVG60DzH63ppbgGiFsjJoCMLIKSeT+moeYAlexzCB6duv65IyG0lQkajX2T5IXACqaYfMM5i
NLabOWoIqdi34w12l1YvutZqNHSJ8cUepHnrYFLs07Ycgcy5cl/FCt2S5XUHKx/qe1pY/SE2tSlC
LmkzbCYXcVeXjRmmqWe+mOQ7T4GWQt7eaMliPNprnNn8/TVtjsag6TnmKgNuSYYuUj8LpBfCzu1A
cDdVfW4vXBpOXp+5WvJm72ZrsZ1uY44u74dLqlL9riKz81hWnixDMuKXH9ZbSGpIaDhwAtWHpEsX
8M+Jdlz7it6jt4K6axMGBtIIF+EPkILc+S331xKguTG/d8olnWIlIZEltqgfHaIB/8TUU2gpbXdf
mWMcCUQxd9Bvl5+c7CK+nXLZLXWFAoN0bs8nnI4uqOY7q88sjG4EYLXu4UnOgdsm3l7jefhMhs7Z
+/aSf3GQH0fC63bNOorIE4R/EpNuzb8t21Pv/TiysjZyxwRueAt9HSrCqc1ZqE2NbTrCqi8j0VgG
6v+VdwiPfWePJqGKlaL/bcpnj/sQW4DM4nDgh38pK/h8IoEdPOgDcpPRHVGW3OaLiqPEMZ8YwsR5
kK/21TF692s2yuxZAI0OF1ZS2d4noyRUhoifxymtTzXw6HMpSVPBiH0iLB1ZzOqIiim8xaeZRN0/
uJYSvxI7HT5YImLuaNmTPaCxpSHxprL4SuT/YO9MliNJriz7RUZRU7Vx6/MIwDEDGxMAEbB5nvXr
63hksyszikVKblt6wwWZTIcPZqbv3XvPLThskA02VpLTLV2GnZMuEtzuNfQCkJ12bP8AZDrMi7hW
I8beoEv3tR3jjUzb9ADePjmhrjSvXQrfIemVfcRdHjZE0n04b6WUwUHxqsCeSbZuaC6wOa6XtXph
fiox4fCQCYS7j4nsdoHeU312MW1+A0Xj39Na+YGZbFs3wWFMm3AbmeiaDtk1YirIfvm+C7ouX8xt
zwagdEsPcwblnccqxme3CAae/gvy9sBwo8LfevE4rBjkh0cHtPKq8RRUUJe5vlg5nWszexSYzztI
/xbjNNVQyLY4at3gvhyLaCv4VGZ7xvLMNbBF8QyzVZ/2DDvhaARbBDoabb3KXKFXZ+3Cc0esJOXL
MPjmnSEmi3NAcczUSFMY/i6ZYlFPfT+5mLQ7n4ED35dWvsm94jJPLa1bSnf9rqxrrB/N2LvnCfku
XzVZi2u5qN7TAoAK9uio2+dx0lpLJefqik1t4mMtpE1CIeWWCjeg2VaT9WkH3UwpKcvXc2gXBNPm
LHdOnJDNdTEbbFtzJQmBxENXH8wKP0hfdsHWaXyyzKoqqh+ZxFm1AIsa8o1OYrrG9S4jTAcWWMxS
HEb64S2qciQlysU0d7+g9yDrTnVAIEdYS10XzRPxOvRUl3/vIQgb4j2Gm520aw27RIb7zgfbW4c4
7UZZeWtFS+ejsvT16KG9YT9aJoq8coP50LGo4PGaVu0ZPgGBZiKPJ1kFWF30YPobwBqcSikEN1mq
dN2epQyJFMbAoheQc3uxpdaz/zTrHkl8ZBomgYreV5dr36HYMlLbvh5PZS/He0lKnMJ0JaYvNyvF
gsYwZTAwp1BLieFHy4SH+J7xqv5px2200fRdQYIcwmsCyo7O0HWno3Za1iUEuwdycn0ZHpy5vCOf
Sedwl4fNJfOVfA+ZwfxF3SMAMUNaXG1JeFQmd+wkbYZb6YbPVl8/pWXLYrELL+aArbcwqBWtKbNR
JQM96w5wEA4uqZKQE7GTh05uNfyaNz8wyhOgJuAQbnaAG34dbeJ3ZRrRbsyA1OfJHU1Cj0NgfnMb
WY58lBxLmcONm6FxKw4WJdsaa1zVon1lBcY/MgevXWBmWJI8cKyYItdF6a1E6ZDmworMkc3OQnzl
iNGn2n2TpfXAJsncEgEDLJ+pu3Fy54UYyy3cDypl8DjGo/3c4iNbhdrqLuyZ7uDeb2J2q4l4VNp0
TxgYPifuf1A12PcatlWf+sKoLwYSP7dgI17rmS/yKmxuBq4kzyC85rKvI4mziSCSvgdzecVKYSsY
9eA+xY2z9jANpr14xFxoLSbPu4VrjVXRz78yS94Iq8TkFxBSoZAC63WCmc4W5ZfNb6XirrxSfXYr
kIzXdKCTocKn7Y4PmWN1CNVFdY9m6q2lNZ3qVL4UWn21nfPRJU9tgGQclOtYD2qbuS9lhgIBcIOd
U5cTuEzxNJj2h/aJLASx+zQK/zxPmCMMFgANjGa2iHpRC5NlSgKYvhtXJbsxOyzvBrZ8SNi7qarW
vNWNzR0hQH3JO0qJ0+h5ml2e67k1LIM6OeDQpCoqQchNaHxy64K+mqJ5HPv+NvB7glYJCy+ttrFg
XogzKdbxnP2M2gHicOfeD6JOdinntBP7hl3phfE5NTnkeZ7awMoJ7jDCJAtiDD+Vw4FUl2Vxx4L4
nlIpiu4HZuVgtB9o1iSYy3K7jukQ74R5Tbzu0HSs174cmAqq58wh0MKaftV5+c8xTsZtFlXdiidT
Im5j8DVP2ImK/egHTr5VjvHG5uDYF+yqCb08e5JAhztNOzG0l3ouf1AZD3w/GDmilfl3SykZ+5Xv
qTBfvBp+SolGyy8e0jV++XjbeFG6YaPyNMZszTH7X0KBB4/1sz6Dfa03+Qhawcpyaokct1/VrTqV
8/TuZNneD00+ObZhYCPKR7bxxqLNcR87cbdtJssijNEiHiFm7G2MPyWJu6uT2S7PZe+olZ86K916
W6ECsRJmzSeHM3KgRIbP2WaXM73ORE1AkviEMbU8GziKQZN442XqTYMcLVNshAd01qVF8AoQxNR3
Ke9Qezxz9Qk27CWoYo+EjHwEC0JxWZLI996Oxp0YBWGTIiQ26JOFuXUSI6ERyxG4YvGbTt0Pr2lt
oh5p+zDrIX3jQT4dSSd9aiOI3ywdejdBG+yKnp9LaDiMJ0Qg4clBsajqA1NRUKfBOg68eGn2IJ1V
qrgmvHamHyg1NkqRYsnKU9AT09PVGsLXx1SzsGPtYbCSQhjz1XzubKoBpvGn5L5cZ+lrhA5TIg+R
tUl3mi0Od7RgmclSrKOot8/S4TqtMPO2VvpDJtGmoBQGAGixcMdgQ3ncU910zj6DU2BRWb0wU7XG
lcyXBADXYI4L1FNMIHSBubRlH919J239CuwgOhFmXs2haxJr4aHCCWOhCM5tZWwugNgfihq+vmmz
1eYWHTHhxqaGIFwbzXoIiCgEhfekR7Lnbky0NTmYibtLsnTrp5yr0paVSruLxpxwUVCfYiOsb0Zh
0tzgQzypJLdqXwR6haQxL6IiLOEvYYeeEt7kFZ1fnepe78HCZJxae3tn+qfCsvOdVWXpAeAwrKXK
glRSpY9zkL8YavpGxeLt6ltHFiW39usJIXr1WTD1fTatFOGd/TCKhziJn6bGAKNSRHuLVPs8Bceg
MM9242CDx6KD6nckxHvgwdiyA4Z8edU1N51NTW5Cn5F2UTeSVLFxFP4xM6+lYdp+aTWc+XAcCXJO
tnlADnk0oAINfdUua6N+C1C3VwNA/3PKO9mUGDuWpAcSShk4t6nnMnlrx++6Reww+OnjzKAkQMf2
zy503puOgjXX2sE2MhGwCha+YL+eYNDkB7vigpXhDXWrj2SyP0rRvIkJWYGKwHWPd4t4BI2TfK21
M1N8GFmbhP6llc+E6ZvYbVVvLGgBszg2YO8reVkCOpehTkCF8TkkRPqDsMfFAzBSiGMXkhqoOu4O
2mPVkELxJ7BCV0chIP1vRqeGLK93Pl6zBeBFsYwEzjvG/pt8wsqc2cTU03g6TEqRkcot78lN2S9j
F49WJAXbW6qdv3rUjqE1tleJczAiigNkEK3qyCxWbaUhWZeXJDmN6bTOgV+tdGYxwGTlY82ncNKp
yQ3cdB5Noo6ERnjkaUHmmX67mQ+a3509iG9HfCVDM3526Icb2015cYIyBhz6MvBvXNe7NHTWpa66
TSr2QMQhnmnrUMDh4YA7w4PBWWMHNZMbTv/R8PtKQIqMz4qFbFJ7LKk75yJkuNOdS+1EuWWniqgB
q3/yebRP3MeFeY9JCOcPFysw1ydygjisRvXt6A2JTwrZLAIyqyIKX2WTbMbMQ1mU4UXniI3TZB7q
UN8HHEEsEaE7I5GE+XcIMZCNNvglocet3XNs5VFzW3OTd6tiqzxKia/ERJ8Ab5EEx3DMj6omKoFz
sl+5ab5LCrX38dEtMEFlXzxQsKr5VrUpjHZbxmzX25I6CF/W7GeQ8QQutlsuratxTd8zC5GbRpQj
1GuRB7PKVZmRcpfu+MgGmHVXX+2CCDHY/MHBf5dHxrmomO0TN/sRtuPZyZoXwJpcespfDtEditAS
E9maeDn0OerpgAefqCpS+Us2EiUifMOuiJ2a08dkmLKN0jNddJ2JwTytvkCY37cjV5lwxN5yOpaP
8dEHFEVbG85zFPzKrL7zEjvCTMYRlBTkFxFfpbKZpb8NQkAO8TmPzM8+dcqz7IGMma11FGHfA47A
yzDAJSvG+d0RefMS627YjgbLP5el0Ioz466bjTccZesiqlnR2eMKH8i4bOipaN30YOU/siS46SA7
+zMRg2F6jCxodeQWS8jPjey+2XWiZ4qACyuYn0Yvid9pZrqjFWUDsnYhqmGdDgbjkFcfceoeZQXy
Qb+FQi8rL8c7YC5gD15Y2wGBsrbQ+tZXZ4zktxioZot9sWYyJYrPvLrBirrPaAfdqrld5UN805Gb
ygeKBnKvu2krHs2Y27Ar3CIP7KuEKrNSfRk19/2w6c7FIE5XqpVfG6zTLoNsOWdi6ShICamCPK96
zsl6hAh/vvVAiv/QzeIQRdejgDUGS57ZTIAC/jxPRM94NeocXdkkye+OuH/mranIZJrtKSmDDU9Z
8E99uzclybFhJ7ycQyS/vdjbdnP0BU9i0ZUV2zWYt3x8gnscBQ+PLbv8tAQ511v2xqp4pPtkAtv6
JSKP26XhOko8yv6iesUDMvpWIXdZwHLLyaGuA8NOkztrrbE0hV24b5z5jIWUKwvOWZ2GL8IYDuR/
vYTylYC/OkElnshjLPLkw4blElrGY5e3azFQPBgg7WrmBsVs0ZjIBvLYU7RYOWAPNQbrRZWT+efP
zGWTE9ES0dIe4l2hcQJMFjEcvTWD9pCDBA00KMcs/7Az62Vw51t2btlqYrfvFMehwQ6NBVbbdXQx
WjgP6D/ztHYFhLQ4qeafMmB0Cmbre4qKZab5oOzqXvjpg7YPPjVgcyYf4mK4GRFNuLE3TFRVu578
uFsnaYototwiNUKUwQK41B6/7Jnn47qo0xuV1fqp5XjKDTJi4co6xQqtgz0Xa68n3qVN/dVycIqb
9MHP9IPXjru499DJc/+caK8+1aJPbrAk6dtymI6T1Bx1gh9/ctX9C6e7+Vfczy+jGqTX655U+VJ4
Poa5PxvVKp/2gLTgpxGUrn07p4FTb62iT38UbpO91NPIIjUuZvc0DRUVwhgzOrkeM6Te9X/4S/7K
qMLNd3Xewb4nYCRAI4nf7P0xGD6HKhGKSKTdfvjk5qyFyU6QJByJ+/s6N4wfrO29x6wv2wevU+MG
4bLFKK+d9OevP+Zvcan+H02jOEQZ/vc0yvmjb+Luo4g//uK9vP6f/vBe0kbgKQ72/vX7YqEHjOqf
5ksDFyX8M+HCB2UgosoAh+U/UWfuP654ekV5wbXQHPrV/zVfmhaoM2oRYGG5kv8dJNbfIFj9Nbhh
k9wgLmMRcaFkweEOeE2t/AkBK53OL4c+fo+9ETvRtX22p5Dtj7DS/4ps/83d+ceLQP/xru5OrJ6/
XTRWnrtMduH76KXRrpg7n4HYMA6iIkjwp0//X1yf//Lt+A5vhr4IgCjXi+ZPbye0ae7xZ//NnEE5
XPlFw303F5yP/u7LSHoB7WuQB7g0l99fX0b74DOc2n4l14LwSflX/1jOiDD/4XMDglf9N4bu+uXw
Mj4FBZiVbIhmv385sRd7Xq1edcTdNIEG/xJCEidYLs2VHxkd8BCeRUPOXK5mEm///k1ev5XfX91W
RIiUd/0h/n6DSfkV8pQRrxFr62XHYiJbGOyOV5ZtECZNc0g19LPdzEZc/wfa/r963yC7CWpdCd1c
M3/9eMu4NGRj6tdahiyXJgaMYDk6LaATFpkUyXSqQK5wpsDNCAUgMaxLryLl+O/f///81V6NypIv
gV+uVOq3v8Ihyp7pSr6C+bfW5G0e64rodYrq9bdfyGclpEzhONdk2O8IbWbxiH4u9YolDK5nb9dr
1GraMkEK7v/9W1K/EPp/+VJxbHv817R3uaTe3N9wdYVjECWtoxvghmG2nC1CV6sr55MEdlnlOC3H
K3YzSn1rKechOLh+yKZVODl7l3Z2aLtlrGFd03ZjNK0KnG+fAWwaHGSNoz7ysWMyDE1odMhHbN9W
Dummcj1wodCMPGvpLWQT47MzYB8BXa4LnDpeMPiYfHVOEBhxzvzyKCtlTzroyF9AWCV4rMwUrBEY
sgEEVo0Bc2s4SrXHALjJ2bN1f4o15OkNbiUPe2zdVx/Et5R1bg0/KC4gn6MX5QA3Rr2eRLnDg+Bj
W0wSMkypqQZ4BBS/YZUciU9otjV4JUjnPjhDwdQjpdVV62pGNFrmI5uRpcjy8gflJYm9zugnh+Nn
yeZxZsKhPrNqUOqzlOD1rorDdl/BB6B1GYkIBb6xK2dhazS3MAwtWM99wBFrsKd5eHTpPlQglB3G
xDyNh/fIKKIfjYCpvAiaWMKWQmVzgg+8YiL87Jmh7vUARPlm6J2gX05T49EbbRK24oPdCiOJWEt1
dIji1fXo2BYrQoMgL9jFtWwVEJ+L1mcl65LlTu8CO06bMVnmhFp8TC3I7J1pkKaqmqFaWNUIKfvG
0LbRNG9VVcaJukht/ZoeRjtv7xPRcADBkJxhKXkYS7/spi2CRYN/S/Vph3vObNJabFiiDhLeDT3J
le0h4xthCQwon13deY95FpKXxcSiRWCSy3Fpug8hMdsRTDKDcT2DQOhQflO/QAxTvYUX0O0JUGc1
FO1gjxvG86FYwR3tHsG+6pRYEGPXt24UFLFECjAwLNO6pgpOAwX0/XxHs1OCVpCqSjXJFkiOfV1L
5YLA2BOpzQTqEes5DoakESt2PJbipSC3xSz+9n7dIi71XS3yG0BBqTgOAzDfLRbL5nucS4g0tmq8
sx85YbUvzdx7Uc0AAr2znOxnkgF7/K6mhmbJds409BBaHqmFDAfjtvOyONhO3PWi59mLJNA2rxBy
6zZTru+C0h4uPBvs8HaqQkMvzLogeFR2ibsdGnIW4LIol+bDkONUvkTSrPptpB1PnTrymQ4ixZXI
M9rk2mBqh2ZyNBlAX50U380i120Rr0kKXveupl/IrYHMUX2GUTrhvwjVpJkcHJN/1EJHI7uBHhW+
QjQcGtbLjA9P89gN6pGlYBDcUkrJ4O3NpDheE0Qn9QjQR0Q/fFDBzleLLMsMmeWzCV3R7nNZYmAx
fTa0E5c7R3xRO7iOgy7xO+ysyAqAh0FSBR69C82QPKU6brA4EL9jizCrkvTroiyvdmtDmNI+GTCs
+S4j+PCFmTh3s1dlzBaOgbpXjEN2wSiUoiwiDYBetyXmGNMYqEhDlURSm/tKnkb8mxHLgCa7mAC/
iOtjn1lM1Cz4gCLBgPNwDLCwJXZsfvc1H+imjenEWBbtYGXoj1frBVhTB8L3OETnnDsLbbAmWJ4t
kVLyszH7L0pmJye4hBSrPbdTPYslxa5cLrFRBoxcuXMlgIQx6yNC9cNjELr2U2kgS66sMGct4Je6
GTewaGNnIwmsY6Mq+rhYAlGOziH1oG/tPCL9NVEy3ZlWZCsAZEYKTqIlW8v4Qr0eLcp2fjsqBt+F
iZn8uWB9+O51PYtgOzWCN8ES9qvPxPA42SOrJjeSyc/I0jBVojZu3x1DiHNVIzKuqDIE7tH3nWBD
hqvwreTra1a1nbjVkvyYYS9gV/jvtl/EbLIABx5Zz3TAJahkf2lHIiWzZ+efkQSwyPOjqD+7vDQm
PFTEOKqpKGPK3+R4U0wmLozUsICMw+XwgOErHX/abm6zqpwznCm9+iBuOtHP58EKXKISxw80y7bv
4Nusp14Y4xd3KExsZR/73orHnEmIw22olq1w6hPjEZpEj47c7ymcKFfVvEy/mGoiGSsKOSgEjKl8
Ndjs9eJeS6uYeBGgn4uKAyNWSFtnKZ6FwDQ2vGm03ZwscIf5nL4DrFJXcZtGQ/T+vJeztaKfocbI
HAKlELod0V+lM9/NlB9893HanWANI9DxDYwrSjA9XGNpL7Mzl05wQ8spVhjy8FToFD69t9xoazhd
ntfACNU8JWG0J970RSenmy4tWF44t3Uafs2JSxV950cKGPxscC+UaIBYkmeSoBlqH25JOpA+m9Fu
WRKYA99L18z5h+MRGliRl4Z6ouYCSUACgWnXWqABIoUSr9nyTzesH712SNdpXvYn2OKDs8zjtkjg
wgbpK5dMYW5BuchoKQOSqiDTuzHF5VnZgKVibJW/zkX/f34lN8ix9d/Nr9lvqUH+8T8mV+sf0nFc
Bk2BQcTyGUX+e3CV/5Bk/D06Sq6jqXmtgvvn4Gr/YnRTrePARGa25f/1f1KDpoDOAHoZHIEkV+gx
UPyNwRWMwV/mE2xMDn8ZRAfaAYGE/Y9js2caXdinCJXtJOxdmSQtkF5C092rGvnLQPCQDCpwS/hU
Esf+ZI5s78O6Pvq+0ftb26El+15NCE3nPLkWIgP57IbvCJJre0Q6G9Z+7lb9vs1k2u4lnqBiE9ZO
Nu0tL6yiBSa7KEA/z4r+2U0xhEB74va3q3VTmisEuMh/xRh3vcaDOS7GB6+mlPIHfkKGCRZzbuSs
RJHn7Q8gVPFtrlrAlUTRx/jH1Mrr1eY0jb9PZmu0bsnT4AeIUpMmN5FY7iWO9IRCUGicJDjgzOBR
uDzNrymIaRXPbA9H/6v0xzNyEtziJqVb1jjBXVHBUhGR4cBvWzD58r4zucxE12FBwcDsPQvRvPc+
TRP7yQoUlUkOdhMt3CeGhRfAzP5B135LigAKKB8pu7ecdXHvzUtdqQHrROiCCI0cBUMF8A1hAIUJ
BFZN1YXH0U/rg+thQn+2jMTQW6eN2qWO8QM/65TwEg+Ksm+KfcrG+BbZMzj1jDLthm6PaU8EBPWD
LtR830onAz9WN+ZjS4nGtIyigRu6118Zn6BY/RJDgGXeq9yC/GTGkA+SpVlG0yd3vHjalEw9YjvN
lgrvtIEGusxCv/2ULTdOFVCbfGlGHdF3T9oaO3Q6yzdZ9/MH62/sQnSnLmh+OI88XfESgloDu1U7
974xPOmik3s0QfUza81IbxMSJi2C5uTQVFqAnbO+wNkiG1kRbRBb25qn/lwlE1Ka0fnDa+x4IK/E
3ObbNMqa7D2JOQRsg9pEIks4tVrruRvr4J6TH/6OzhSQrswhTN2fMdl68ydjjjM9pJhHxj2gZb+5
yaZccEMfqowibfzMuDK6rdKuqhVyialTtWtdfHh64cokFfuKSnL55biBSwejMQvssKLv8uil6mzt
vrEQFjGiC4SmnyxyEqz9tGxRNjw0Q1kM29ajz5rWnK72kHZkpsIzWj5TxkY0XJTrGQpDssb+05af
fjD24d4GQeA+VJzJ4yfM+K0YcXFA8gDIo0uU5E7WXXvXCj/ObjgTuzgnIiEy4nuMQubaRbFScBTp
WBnMpXLRLg10IZW7cu+UY3lME8eDsTg0Wzm2xQ2FLvkSW8MZ0Vqz5u+T+aED4fEO3Sk8BokpGTvs
AXMaqGK61tJPApsT1sHUCxfd1UKO2W3ECDr6VMJEBdbkNN8mjJq4xYXL8W7G21osE6OCVzJO+igH
L5t4lhbpo4et1MWb2PPzTfv+ee775sg9LsEhr51DARt4Ffjjd5JY4c1UBY9ZY3r35RViLDKXz70M
a3S33nf4RkeuB/osnNu8mtSjl0kX/0vRgCznTngYKTIgQBokMJUpGtqE5uQ8CbvRF/hH7SGDynlq
5mZYzm3j0O6Orb6j+XrCBaCGFyu3UI2GWvko+z43UyzcjdjWcowXXau8o/B6PDWcrIotFKVhp6u5
fJNFxblKxtbaGxAEXSRtaNA0Oy0qFXgcBueRKBR6sJCtsZdZbJz7ob0zOySFpG8Z+IoRWmetMTwE
qUN9UuN41xF8esRg2q/8pOuPE0hHOoc5r2szF0tnmPETGdOnPWAktu26ue/aKd4ZIvZAY5oC4UdO
GwhPAbK/YR6tGIc4/c7Urc8pzG64MCsCPHDmpz7Yx3n9kLqkO4E7X+M+DtQqe0K7ylAYYsAZ9NA0
JGmMKt4PsUNcvEG+XjjKMB7rqPqUtt9s4mnsX0PP7S91B2yuD4k0mRxC+UTGrUyt6CiKRGKyoq2J
DNawd5LsI9SgSlnj863ykzfPIf2Wa8/DHGU7bbyCTSU3eYVebzVlugYO7+8i6YywaV15nlDYIS5K
52h5Q7UfGjisXZAdB9m0K+1gXuWRZa/Lpi8gYfstJ3CoqT2T3GEa7IDRIAq2yrAlZiuAxHMwNGuz
VfXeqZKAMGXe73zdfbp8hWuCYvK+HodNnmfRKQ2TYmc6szpaOvDeMoHpAlOzj7seP2++BD8JiQYR
464qsgQfsrTeZBxPrEk8Wmc6ih/3pdupO5pdMGaEATZ1soS9CbZrLJ4B6l5KDCTLxhDy3rA8BZYw
qjeOwFdGv3p2GVzxMDToqCpPcEIwYnGeHNUmFi1RmVR5h9Eq1Is/uzYVRc28CO3py8h6bi2xauCR
Gl2QkCf0DaRFcNTDsmLv9CBSzEES8kXDf4r+vuPKXUdj0xBHAaDW0E61roMQtlpZGecuhHlXN8S6
UTnLjjKl61OcxSqEZyMJsmaDZc691KFTn2Q6Jd+jDlV76unmi+2UH4HqY3NYuIweXI8kQSszwqGL
JyxT5Eodj8dO+Np7YWPiJmTUYCtDd0TgGOsoNBLo9tQS/7HCGbImyBgZvch1g14jfv/a/vCFN+yC
hDRlK6b9+GtrNKRUT9wwCLf5TygNrJek08/smrzQ7t47Wg32ta5pA6gLH/JC2QHO6d6zOqfG0R+T
XdLa8R2+wwhNP8oeU7vIsKjHWomNcFm6rf2hIYZajHSM9V5e3neYmVZFGpjnxHe6dfNrJVblE/HD
rtW7FNvtalTX6J5bzdAdU7J7Q9tHy85TDVzQftgbQCZPOrLz56JnYF5klVt+jRAz8TqWGNSmGDU3
wBO+UXX2VNgOgCXLcA8KsOOSCElyNtww+ajqXD0ZfTUa666z+w3sv+6Q/drwEeL0uPT9+aWFPL3L
yzTfTKO2fybzbC0dGRvbULsfY0DmXKAAX6gY8g9e7nT3bl9y2+BfyM8mgU6095M4MhaW5+L7KqW1
aFPnoWqx11DEygLSng3vS04wJEl8uU/ghV+DYO4eiBr5TP1R4l5aOahNfb1pCUPC7yV6m22Yiezu
WBFH8FdT2MiHkeqBmodORjm9VoU699Bm36fJfzDzyLurOP1unIipz5yj5K5OjNEmo9IG1QobEMBi
VWAWdDBBv0+DlZ9ZiWFewYh5VrCDl65dx9gUXcoXo0HKhdt4/aMXO9MpDmmfiwxy1axM7GHvJT04
BrtmXNb60/BxcnQDFQd2YRWvHQWHS/fXylel5QQLS5bTCCcU8NKua2MKQmpcxBdHe+K1/7U4btlb
DVcOgvMyerX1pXPRPvFkHIplN2nqxjAtk0qLuIdTSbFPnMR8jGZPnm1QYc/5dUmdNjOtnGFfTk8D
y62dy3qARznk7attXJ7nMGvPkTOJ8zVoeUj5V/hLy6jESefaeSzMrj5as6InzW9TkmcmPW+cgOfo
id6a8Gz9Gko13KCHwRwlnhB8QQtoPJO35KwRtO/ke2LaLrAOjz8n4ib3/KUvjYHOjUlhTIF3VbEp
P7267mxSQm0z384BotlLnRqmvE2A8nv4UhwPRwG1RWP/SDg/rs4GSyHszLR2tyuqFgkZckzhVXzg
AGkyHPy85nneN5Nhn82BHcI6zBUcjzzDMniwwtEtNu7gp3gZpAfk27MHVHsiMqRrABRMbRzsGjPf
e6rmgcxcsMQd+ML7qtbhOLT82VxRMBhEsOC8Vu1zNdYnYyRpOPb2JyDP6Txr27+0tZUc87Rl4ZH7
+MxG9Bqnt12ShtZ0DVZxpjCNcGVXyTGiaI6FUkZGl5DzHniUs7ft/I2Qy6WXQw2ijYc+Ocu3QHJC
r7iqV1OaIQrYo7MzeN/fXKAKKro3La1ulG/dOEVPZu2nOITNYEv0zTlzM4UobuCt39AaFH+0Tp0d
p2BQH6Iiwo8XsZy+phZa3M5qjDliVJpGcw8AKW1XZuY0yQ2neOcdr5rQh3EwCZhZCS1oBPz7JHvJ
43n6GZoWj754El62y01nuLLpAv4yNi5yVw+j+06LRU7WxQr8YGORrhZ7weIvWs2+Ze/HKuTzMGJi
A0udm1WzFoBkkmWWJgZe/sAp651QXqXWnlvG8FLDiJ+wm3My2/cJpwwM8vbY3s4egaYPDBWBXENV
D75ip6HccqrLERCJ4tGzoEIy93CgI0V9UChnGWfciDTTGO7AR+eFYbf00x7ep2+z+jxon50hMBsx
kf+tYgKz1lRBIrFVH7qXLMBOv0zGtsLdb2ducLaGpoLIMATgUnKNO35t8KZ+Dg6dzzceo5+z9FLE
hU0/aDy2aYKRDXOLwbdtuJF1og8FVLEpHZfngK6zcqdxR0BZIRC+M5L+mcxCdggsy1+ruQchnfji
FrJbvIHjY+1kkDRfQncRriigoa7OnBejo5Omwim5DWix2SYFHQgczr1sUUsXi0eUT9knIhhOpUKp
bGeJTB69qfDXtXBes8Ye+OULNz9ETWscwpGGBTslZJ7iUFyxTgf2Abz6c5A5wMeMY8EXKScH6IHM
/HU+53RHImY0O8Nuuh9s/suDGO3gE4IvG/varuhUoW7Sog6F3MqCzUo9UyCpI6DXFkNgIlS1NaCz
sIvvUwMjN7x6mBzdJQ/M4Dib4bBlcy7vZlHo9Vhqc+OG3bNbzvPGzRxzTcyyOUJx5srThTxhgpbn
ME3cqyWz8V79GP+RluK/2DuvHkmOLEv/lcG8O9e1AGYXGNehUlRmssRLoKRrrePX7+fFnulMB6u5
9KddYMkmOisrwsLC3K6wa+ee039RKgFiZoA7kKZTKCwyU/4m1H17iqnRoEjELbYtNiYQUIRES1B7
Bdcv2pADaUJowpFVhfM7Bu9rK5Y1utHd28jXR2VpOVnPyvU0qZQ6OV5nB+5Bu967Zqp17hFrcq/U
05+qJcpe+ijKDiWkOapbkNMcaIZeAArKkCctTermtBuc4rUOKqPPEPZSSttMtF7bjUl/EXPTvNJh
2NQfIbPIMliqx3Kw7gEvlv2xFwQNpmtZi+ajAITX4DowtrQgk1qAnDbdMlb/xxX3/684/rtlaIZs
QDH266rj0/cy+5wN/0bp7HP5rfsfLoBj+pA/J//2OJTfPr8Rg/vv4f6oSqLq9pumy5KoyIYENdkq
+/YHl5kkK7+tdUBFB/D0h7Lbq6Ik/GXQv4qgKLiRUpjdP4qSsvabga6cKcp4CzruoGX9G0VJvMmb
oqTATjc4fsCG+hayoN0m1UjGVLmkB/rWjt2dcC+Eil3DNWmbF/m4/lG9M+90D1j76HeOES5H6anl
THh/fUzuIDn0ysvyfgmvHtfYXno/BcjuOq3bHdNz9jk/wFwITagM2O8APPMEyYU7+7oj+UAyXdAQ
nn4cD5k3hvB38fPsykHtZu+uR9lrgvmEJq/ThM2p81RH8MaT4sI1GFKzc6UwCdvD4vW+GKjHJsgC
QP+e4FehfqyfoiPFJTe764KEQ+wF8sxD7WPJfnGHNAVnVV9x+1B1hcuEMCvtmOfsYoTNHQzb93rQ
3C2X2NUPuPJjfsdpOax9eD+C3Fc9IRyO5rF6RLzsLn8iMt9VlyJsjn3YeqAt+Z6xE3nCRQsM53qA
c4OeuuIS3+dchk8ImdgQlD0Mq0jYl+LYH1Qv81KGhV3U/n7wOvfqPwNed6QAsWJP9q4/uGPgFXWo
/5yG6kkhI7hNoLhEeLs6dL4nPlzP8zEJqoDTtdPxzYYA/jR/8pvDzVOC9jS4UgCXwcf2BNjVVxzd
VY7Z2fAm3wiyA7cWD2U48q7pHaJu/i2wHgeQEwfTjx8n13CyoDhyYw2liqM5ZbC4o5M4VxuFmWN6
BFj7QzpmD7RxfLU+9WHFPJAZtodnh8OQ29uGM3rasTtPvn5fHVT/aoPqDepQ9As3Doez8Xi9RzHL
bVzOXq7ilDb3P/fpO/FcfLv93oDoRn+FxnLZbkanvRPd1tPulDvr0h2yp/ql9JrD/EP0e0c7GC48
on7yEJ/GQA4pUx5Sr/ckL/PTi3rR3Dy40neOIjHX70/Gg3Fo+TTLAeLqZNTEHspj4nLWDhJXfK+G
9VE+Te+FQ+EuLhUM1/T6rwk/cxsaqu8Alx+oLaTwcTnmnfpOemAnBnTS+LnXYCeQfLz7RgR6kR6S
L2tbCGioR+OwBByZ9KMaCH5ynz2ll/QsH9H7vVQn8116MbCA9pwe4mN5VE/d6ZXH+hOkmfJTBPSf
UJp/mjrO5DXGbCLmVORd0oWuCW+MscLeha/d6UKIAeyaObTujx99kPgGVpkf6sPNVT3RAwXhCs/K
QbE7r/gcP0wOxUJbcHt/8mQH8IH9e+Im/mDTgujInkVJOUSe+oCF+SjjhkZvp18Tz/DYRQ59Do7k
wufjI3TB81bY5f1JjY4UjR3UDBwYkhzTRfI5rB61kxQKHgW+IAqSIPm+piPGUescWJ++FC9j2J/g
1HkxuWsPk2C5r0OL3U9fxHh6B2mCI/yuui2/68Prx9inleikHqhXuNWL+TG6yAfpLkrOsBloF/2e
DXmIDvLz7Z32zvA6fzxyvWKE0WE8Ruf8BN+Qz5XNvRYo1YPJq1HjdkCiXOZAcyS297zagz86tDDx
+x+0lDifP+b21xKvMGELkBi7wKKPNMvZ336kvH9ysUlee3VMJ3UWG00bh2aog3aczmk4BimO1byD
/dCfXc0fD7ShSu7kIbviQGACT2wIQNwTTtF7dpxbO5+R1zrQTueANmBy3/DhZzXgoVyEU3m++UiJ
e9R+veFkPeSOxp+yu5vf+6ZnvgPQg54C20EO5AAxLTdxMxc2G690NBtxh/vluH5uflm+RPcI5kDv
B1Gxw3WzD4tIaB2asPLgmAlFb3ahznBo777rncTNHd1r3clRHemUeaIDa6Kf+WiV2RSKgoFQAxet
XdiD/SMiIsD76tEy7pYHhHxc+Jy4R+JVHBbeNSFtB8/Gx8ht2X7Jh5bRNVc5CEQgRKiZXeWZDkfp
d8YBuQob2EdYMwgkCy/wAfwFxHElCv9FyAQz+8aOjCQDdWeKl8bTLzdCWeV0gWD3bhOulMc8k9a9
+a1rOnwDlpIKxDnmSZTEqpmlsFzBfcoIQLDu8yOwL/t3zh8+vaH2t9LhosyubHqPg5GVNNw6yI9L
OJwGzLD36XfluyIb5M7uJzPQg9EnNNuCnfqRx4UUe6z1YTBZt80aJPkLN/KYIcF15N16IPntwTxe
cVStD8ADd5VjwuKn4Zgf1gG7UGePiU5xN/sNP8U4zcaDpcQbvHY+mcHgcehy1l+xgz6v+7kLNbfi
z6LTHrJ3EIseGq8KLbaEzMekh8mZ+bLr4I1HmYPNgjrczy9CadQd2d2ZB6+6m7s3dmV64F0XZL8d
etF/H/h2sEo5Ol+GrXXHohHEFR/vxTfHNvzqc/rM+KyrbLfO1dM9MYDEjfWECsBL+Fd3yCqOjMdy
s6eEB6hPPNNrmNLyg8fi0PzmLF9E0Y6e6DqOX7pTw95Rg5sLvYgDyaWjH2gKdRJbxXfOfsnjtNim
lh9jsy6YQ4emDJ4tBW7+TIe7u2A4iyPwZNa/W9dssDGwIPIjYkfurYERrioMgUo91ojRHaD29tet
TBM87wOPwIcgbukVYLrOkg1jnUuRn6+zpkq9P5yWEE/A04PQJmCBeAWNa2y9KlwXrzzcPpiX6biw
HHQz+CbPnnwiuAb1OT50x2bdqK4eCPfrk4ZgOSzxAQYbOPLbIPda5wkABd8BAkW7dH7QdWkDO7Qp
PfGZ8KuyFhCHM+mcn9ZFBpNJUocQF3EANmrIMphOvU4nlE99oId62BOVE/fqWaFwwgedhIcp7MKF
fbx+lkqWt9pI5KZe/HNjcvgjzrQ8oDrgrC0cctwlgcczsLx1S5RnfFOYrzsZ78I1jxfjPK5eG6D0
5JJ3OOi2OJwIP9w+wO/pgWSKA9xVSG8x9yaEeoP9rVLMt3N2nkhUbr5YB+3Q+jI2i6hdQBM0Vrzu
1OTODOQjBAVh64eAe0/WgVbQYDWHnpegFWAreGD0pEhDYlJdXLQjhPGh/6rihq3z6qtozWFJZbb0
+lURPnLRcmTu9E25kIHgAnVn8VjRAJN6NF9Q673Dp/GsC1e6QIrNeiPUwbbLQtJfl9HszJ14IuiX
OORIfss8ygDglg1yh9csfP8Kj2AGE89lupN49+r40X0jXeUuwLviixAbcUYCBXZBGi0G5kX7St/o
QXxcApMQ0zqLW38WAqhpMHd8g1f9zg4g65f5Jh3BJeXZoNbMesMBahs+ulckEuSvDmlbeHVLt/Yt
vmfEZ0sH07PcyiWZc3IWufdZWFc8Kj99m/hzh8++hMdaI89qrYsjrW5I5FFjqY5C/gm+ja/QnjuN
TQKihzUFWG5fXcmWPcnvAW7xtp9Rj6mMZ3SO3NGebbo038Xfqrt1qZujxkRzlgHvyd/XnkVKbgbp
M7dKbn1fBA2JSuwq+KcmuAFlupT3xePyfQ7XRKEns0lIV9oQz4GpAxTiZdYdErjjiVOJl2PH2SU6
5shW+VLIH4+lj+7nMTpWQb6c6feN7+dTc+ku3Xe4gu3FtwLdpl4RzCgIvOQ+R6qQufiCDfmBLfps
MDt2pwDkhp1cOBXZ0DuRJVVB7Schvbu8imzEBcVnA/Z0WrKiNe0SOJ80Trz+6wOO/iY4EWcGy6m9
NW+pPR6Qv1yGu/msO6lvur1386ygJ1GbQ8iPOoaXPYVTCaxjV8e6Qxg3uHkNKXvmcPl+0u6uz5SP
e34Qn7gQ0F+W1tPPJGJe7BezXQQmRwkt0BWHU4CdsCy06nr684gzOfSn66F6YX3ZKFRV7gdOIeVJ
fpgEanx28qIeZDI45ZP6zXxWH5KA5eG16VPEdPSPyXfrrj3pD0UQebnP1Qrs8JFHw2P0SBuj14bc
c/trmrnmoRL3kl4UCB63Dj6KZE7Er6+clwont0dncK/21z6kMdfWAn5h05xoP5Cbfi4/d9xwIiN3
Ts7cdRrO4CvB5NceaV5I1UClEw0AzwFQIHpxvO2DDDeoq7FP+AHigQBSPWd9vMJ66CMNa8kXFcdk
DavDeg6zfj43estC+Pw+q/NJ+ER6ygYUuvM17FxIE58VurIPCeKOQexXTummHyX2w1euv+3r18ml
l9D7DB8hTgF6CNvEEpmj4Rgel3G2zu7q3Jq9y82vvbhrGgrJp63+zBoROuMj1lonNUrOXBwvRdcK
ZB8FV34LU43d/+hwqz2CuZDaoTv2LH8tDsmh9UDna/78Y/Fb78rHrdktFDkzx6+GT8gZX8ZsIdFa
Z2FbQWSGwqPs6z6EmEwDZlaYru3oW/4uRywgUP2K4LamdSRBuDUK9U4dchC9GB67Hbce+alXuDr2
MHDmk3hNjW8g5vDg2LvO595RCLRM3lmNhhZi/lsfAMpZ/ppsr5sbpSrn5UcarPnsulzrEYSuRKaD
ZjYhunbE9wI+SrfHI0R2dkvIXic1OPw/DkhmoVMcEtk5BwGZ30nEHUYmLhr4f4p9ZNJrViecUoeg
xmGUHnfZpTpLGDXX78GicwwNoGBisoN7YyK1Q/euu6aDFkk0nIme6TfPFc7fOuTBHLRM/+YJwfpK
wq8z32t8ATW0juyj5+bAehGUJq/7/eYjtYhTNom9qTcGZlhz2iCQBmv9pQ/i1Q176ypzBMApkxac
x8SufnRkjBBe8UFwIxJbSFxs3sCESaT8+CAek7v0sObYQHoTX7Y5gajuzJeRyRHq7xy1iTDrcVEg
q/jXx1hVXo+rf3aM3fQwmcKcwIRTSxeSVDLNAowohSXiuveNPMWjj2AhhpTw7xLJDT5YI8iO1IKo
HOHTYIInfbIIdXDUkqjc3CjMH9Z8az7QSkyFI8bBUZ+ilkRmat/ury/Xy/XSnq379iB7sCAFEhUO
i4y1c6gxkVRPR42aUfd7/rx4UdgfruR7k6PjsUW8P4WasDii/OiPpzYs+U93cUJeculP+mH1iKB+
n8b12MYMx/fz+9l+MAhCRdC93OzyvrukT933NQxIz2t8KyjeZB7EEXZFCOgejdNsfx0xbnQbf7oq
rmb5F3ICjttgWNjOsauFIPQh5iB0JLhgCthO6nIlsR4q17hiuu1JwBtKrnnUf8Cgh1+J3RqOfPwm
IjF8IoEmXEPKjYMlcoYsFuAIjr2Ln/MRwPnWpNVfg9KMvU0uboLXrDna9XH21+wGwPSaNdvy7zd3
zQ3W8p3s1X6HI1sXglgaCIHuV+7t59cBf0BS2OCmeCIdYUQlOleH27FUHjsdc7crSlkjHp0OHDJp
PDmyiNxWUyDqfP2Jr44buNo3b/wdYlEMTfFmTzkmHPU1ovYYEpiDBX+peBgH56zET8mVzADFb85H
ax5puSUZ4ppjc1rgOyic7LX+3nqoL+L79LGow0Qk1UsvE+a9OhE4kSLHKUjCajDpZHcwqbvrnuSG
0205ap2WU+S/gGp2hkNrQyGDj8gfwXbHx3Z1IOF6tOVwjc0iw8QREAfjTfdrijiQ/6wpnsJVjq/G
dn3MPaD1zpoYzizccCC04ktqvMaa0tWkZVRySOrgqlsPJTTu4FJXz4UfO1+/5ncw4LozPmktORS4
GRqkyWf/tbVK2q+sddO3VWS1BsOfaVyu36V79WhVNmWINd97AWX+BNedfIG13l0TWRPXuKaWkl8+
CPcTVeb+o3ZInuCbPVFVe7x9zc/8/kd2BzoiJMZ75tEkJYnvr9SP1+zh+hAdy6fxVJ+kACHKHxX1
zYic5+bJVDkXPznoJIb9mQM0aQxH48NISswhzm/D5T4n19Af2pPxcjtS33O7A0HTg1+ILZKci3PH
EfPykeCI63fFO8R02VdeSdFFfuCm9liciUIktDKxDMIOipx0xXl62B2sRzNyp6/jYjcHmrVOQHnv
8wP+HS9O+ZzKm3Iv3wHePXD09tYDPmSD4c9H8Lcubp6rgv/9x/qer1W9tAntSD9vDf75p192Q795
U/e/fg4Sfa9WRZc3fyB2Jf3yOHxvl3ffO0SP/utaYn3l/+lf/tv3n6M8L/X3//nvX6uhBIT/7nuU
VOXrdmVk10xJEWkDNix6gCXa2l9ty/Xz/jHO3eeCcf7zy/L9DWj8T9//x3WNzEh/XM/IBo3QdFLS
NU/jsqiJ/8SMr8BwnX/WZnZ6pLmk+e/rGURouOIxRNh/6emlG/RvNTtLb1s6uRsC64cGkcalEnhy
ddv9OEfadeLi8tNSzrXuqWOuNy2UCpEIUc+cGYbkqJVe1ocJuaNnGi/UnKaYgsvQd12mRfnVpm8r
r9tPVVe18LtPgK1wSjl42MhFP0w1vv79zXZffy+f+vb79/7yud7uuf8LdxNCh/9q9zxX0Zv7vZ8v
/8fd3m/sPx1tOMliQ4poF/7X5hHYIaA0uahb9RhFi6Zr0pV/tBxI0m/0sGv8NcoK8B3L/2w50H+T
uBbURf4BiaBokv53bvdk/a33pd3eUDXG54pPRy9SWSf4umRZc9lOz+cPKpeqHkDnLZy571Y56g2V
DhTGsNrbZ5BoCyxjgFzOcQelhwPLWnzHdULxgx6pGZVn5GgfomK+/p7KivgpnrL6pUIDR/RkeeBI
gj6ZAvggEuXS062x/0w3NDhtMDU6HINyHKEeKbHbaJ8ch/u6F2jv6ay4N+ipMVbufVWtHpRcbYdQ
Bo1Ye4vQKB+lqVOXr+V1aaX30pBe46DtRisOIrBpM/pkGYctlFNFd0olvXkBY19ZYL8jSX9RBDnL
vFoSTF9dsolDCNCiGdrXXm/QTiKHRPNlqhfOR1UsDAd9ocUnSBurgvdFp9nuXafWrer0ER0L1wGF
47MYRcUFaEvW+qlR9aqbjYsJ1Dfu2i9COkO2ZOpwHNtRVmX3laZy3uuMJHkYaR2NSfOBfeee1c9K
cfOnpB2X+xYWK278FSg5nb65jZZ7G+IEiRfEYK5nernLq6M2xvCc04SROJZcmmC3aa7r4DCtirH7
Vl0LEg4Jnr4XrZu1O/gawdP7XZyA2bgBnB8e8TDSNytKritj4VT+UKECOo0wa3d22qqT1/S1CTO0
mk2VX4+SVthmEX1D/wzxHN3QuhULqULWKha5ZPpLVQ3kW2XaPpkZcluBFlkjJ5gGVRF7TMBOodlr
QaBjXbWbGCzIeJ97uqTXOzy4W+1GzARyqOUa/RiuXYTKb9azC9olX/mVNGGcuSW1OAoiptV860bk
mIPJ0mTwHX2aQK8JczF9YGIHZqNrOuslzVuKLdWSUClIi4XmNtSJuTaqm+uHLgdI4cg5HNs41xP9
NGUdYJHqaJfXIXtqxoovBjYuaxz4lG5gWzQjv7M0QXwvmzjMU5aPXeyMWgcQXlYAOurKQFPXtBhy
R1+nES+O0kbFN73RITiTb/JCHQmaWzJBs43ggdVr/e6WNKgEJ2YKFU6ZVI9yUiSKV3W36ktuRohE
xzH6z1f6vWl6KcCTekuTlx9mWAK+pFGm3qC9L4zv0DUl3WG5WemXyErjhyUrkdNOjCmlwoOuR27L
sSCsHRM6IE4YVufITms1QXeLJt7DmEXJKgWGZN9pSpIYcCygegE8fyncy6WmAlOf02mh/7CfDrTh
jX4etSgu0PBKk/sgwAmN1OACw5zSi9x5DB1Pten1/JNiCdlHcPnAbGcuSHp6/xBOylGPhT0NdiU3
FSuDs7IBCAaZDHksPCuaS9BTiWwh5yylTLWHS/VJSdUr0Phb3X9pb6ZFZVodYWK6WTARW/NIxZ3v
YGiBOYmt7CzQkHQrLXIc2XPfCy893OGCM43J9XsOtILagpJG7fl2E9XcLiWFEw80GMXjbRDii5oj
rejCrp1+n2M1e0GAFcRrzb5vbZSmCkBCnTWAK4Iv65bKiIrTn5x/pn2g+cSOmUVPhA+9Cks8ClRO
0bU+Gl2hkqDPkf5CtwiY11tlkturWsmBpUBd4KSOV+37BMy7s8E66edKGhJ6kdFSkm0IbEuYk/Ky
7ULjZqCSWRnjyLHWojeitGJEmjTowQPwhRbci5UCf/jfj92/zALfZI7/r0V4iQD7a3DPf7bRmnWW
n1+nmOtb/gjy4Kd+04nlK+RGVgmj/0TwCIbyGwkgwZVfqoYOzue/gzzx8TeIcuCPITEwRDiPyB//
geEBnPWbqMFnAYMOlEiiLv+tzsI/u4/ks7UN34faDNWVZj2ulPLh/c1avlyH318txJ9gBn418obH
JdcisVcHRpZ0A4FYGCZa84/d9kuKnV8NvWa8rwhvEiiC1WYGlblYxoOocCUHv8POsdfPfDV2PRhy
ifwi182TckNaBupRdLJ0d9+irLnWq9GvkmR0OSrDnjT6YqU5UdJ6+0ZmF70euUpFZPRMKfNuczke
b6UIB1+2WE/7Rmdnvx4d7sLbBCVd7tVTazgJQqmuLqjv9w2+OeYbC+QFqj5n3lBkehiV/Wc4E819
6/ITu/ZqxeHzTsiAxNxTOhQDo9s5aaM/Tsd/dxtuGZ5Y3hrNWC3zuqiT7xb4Qz5ZQlf3zq5lUTem
aTRTM8Fqn6MvM8DICxj+cjWFu32Db6xT6w11oLGdq3P5K1pxqMlp+wxI3RjnFX6W2Uhl8B9kWDqp
oa0KRb5z8I11JmOXdWplZF5SN/dXeYxCrUZCZt+abIwTSHlV03XB3fWy5F9vSJgdulS2DvtG3xio
ijD0XI1d7mkfbjWsGDtXZGOZV1OTkWNjWGDnCI1JHE5gP9lpPBvLLClOwGTALonmNGgBe8N3Oe+c
ubI5V46wztYN9CWcqSIIdOaEK3FzaPYt9xpwX3usuMyvtwjuNc+0uJnoYKfWDbXdt+hblqxbUdym
qLvlnkEfA/QnqIwuBkIFu3aKsrFNXR6G4lYxep1SN3yu6uO+cTeWqcLLkd6EJfcSebwU15wybln/
BYvZL0KysjFMXbnFonVTuWhSlQNtY2D94GD+tG/iG8NsdLPr5klJPXQesk+tTn8jHUltuc/u11LO
661CYxXnK1UHVtcl/m2q1HCRhDnYN/eNfeZgwKWIPmdPznO687QyC0cES/bFCGVjoCnIs75MiytC
D3TPq+D1xm+75r3WNF8vCkXJJo2TPvW6QV25idRvCkIb+8be2CbtHLTrxWbimTBUF3P9KZbQvNg3
9iZqSkhRNTelST26ZkAJcBIq0HJ19w2+scye6s+CzHHiZRNogFVTOU+zx31jb6xzNJH2ljUmnjKs
qEDBVRQP+4beGGcJmZRllgzdGr1x6BXjKLazsc96fl61vkqwsnyJ1bZj8CJObU1zW3XnrDdmOXdq
h4gwAy/55MQyzls30DfdtyQbs+zSql1EHdUtqRHQb4hF2A6t5WXf4BurzK9CDSNRkXp0t6tcZEto
mn40oGSo92Vv0sY4DaqHddznwNxuvWMK72PUEnZNXdqY5mIItBQpjFyhq9yjJG8X3e1539gb06y1
OB2Q2+C6s5i+CMJwvmp1s88RUvN+464q0YDCNVZib1RmHVK++UXVIvm8b+Ib07yWTZIo1pB4kRRf
SqHnECFO3b6oLG2MU45UKaVcF3vQNiDHUJYfORDF+7a5tImc1zrjJAVnuUf/F7xvQgf5VdHui/nS
xkBLgToHDcygNZKPVlwjzCHuy4DWQsrr4COIKDRGigoGUppNu60li+OmVO18nBvz7NspEgYUv5BL
+UysyCjPQ/aza6uIG8vMzUSahmJ9mmiVeCath9DkmfsOnGs16PWyUJaEOy9icKMHOqsFMp0t+6a9
Mc1Bo12Tax4Qjyl9MBZMNINOv+C+wTe2yd2S2sc0oHqF2Yh2WlSyE1nCtG+vQLD1ZlHSdBZSmtlj
D+pW+FWmCLDvnIz70refOP5X0U2jfDrOJqNX4nSXZ9P3BkrTnYu+Mc702l5hlS2QQRZMFLVUmrno
At656BvjVCNzGptYjyHxlVOXm8fekeiK32dC4sZA5TYaInFh6iaCiLf6Qa8/7NsrG9tsC/NGzyuq
IkoCC2YKl/XjOJnmrtHhUXu7VyKkAJFhr4hANM8ubZjfbruepbalyG8XyIu4+2OPC2iYxMqXeaD8
sWdNuMd/O2uDm/ZcWCNENrWoDi8aeMC5uOwbfGOcdWMqeVV1bPDBmu3xhqY6VHY7Z76xzbjLdWRM
Ggbvz8kSFOOumKlZm5gJl9TQj1x1en21nOs8v9xGb99ybGxSbKGaQA2KGefcr9jdrlCpWRtrLNWJ
y66uJQ6b80GX+pOCaM++GW9M0Wr60oQGDouBR6uYoC1J/qLrb13NLVgSrm5rY4tcv4nTrBIUmjhN
39Gj/lKixrbLg2gr+uZ1LJuLFu426AJZaPUJnuD1unXXgqw8jW9GVhWjb1XCjbo8R7BDxPs23Zag
HUk8+K86zBDUxtcFFPjtpuwrKIHTeTvn3tKjHno6UpL6OgTXDIZ7ZYIHZ9+KbMywiPIM5qN1U1cQ
uEA9c3XNQdgVaLjJejt16OaUpWpKBoff47OBhuo51m5Ct3PuG4PMLR2eY4vhofWBriWegz5CpGzf
wmzMso6Q1msq8kwta5v3tysU4b5iDNq8z4JWXtDXWzESASuk0GZ6bZ4+ZtKMJucS7pv6xjjRLeQ6
F34o+rukMM6X0knAS+5bdGNjnFWjj0aL3JtX0fKgQsoz1/vCzU+q/lf51JIqWgJcG29VmmFW3hoU
3ubU37UmP5uXXw2eIazW6QpeFv2ZGr6P6IZko5EOIFX2fcDGTFsRpm4t5gNaQb2B7Ri+pY2svts3
+MZKhxomUXmCLlqVnjWD6/15362jZmxMFNoseVJXjyjHFtzT1w7ON1Rx9017Y6BGUyUgOxg8n6ow
Ti43IdmVe0Ow8dZ6clPuqYPhtjKze8hNgXYuNCP2hU1jY5rGcpNkNGEND1r1ETo6sTw3XETsSyO2
mEs4+iL44m46jDwtPcejSqPo1Gj7Rv9JEvx6n4MuIxT1ug8kqgistr8drn207Ft2fRM/DaPuZ9jL
8YTXaYRXNFq8WE/nnXPfJLOomt6WyWp1P7O6IWwjCHpmDuP7HLq+MVAU9wQLqnTdN4e6AIcV3dx8
Sfudc9febsh6kmrUFliZHuohF9hkAY29pO7zXpCyvAkWFtIHIkgm3dezRPAU+aofWsXMHnaZ6U+U
56s9A53xDAGpofnGtZVOxGwRMbjous+aVgzL60CHDpA8I/qg+4Wll4+N2iiHLLeyfS5G39gqNOpG
M9/qdd3n4VETmjmEkm/euTKbSJpA+2poaglv32DSujj25odCHYZ9AW+Lnm2LWzxnQ64jUCunUObG
ysPY9P3jrqeqbW0VWrkevk2aXiDZs0sxKxBf14R96csWHCSUgtKIBitTpINZrWT+t4vYa8LOyW+N
tYOcexEY3pSlChJ8k5Z7M9oHEkJK6u2WNKTFNPWETTMh7NcIc3GuR3Pad57TNrZqJh0cYQlPldIk
dD2ZRO8XbMc7130TUjVRKqwS1nVfU+fmWatK+QecbsY+a9I2tjp0SMiW8Av7lpXL7rWC6NiAYnqf
j1wh6689AXJOcN4hbuIrcSacoXsTHGgOo31+RtvY6pxCX5zAP+jfkK73gDvRCyuZ+66ytC1WKEWU
BVrBK03pYh/7zcTBIMt1bd/5cQsXUkFjgZcmavdpJvvdqPReB7h131PdooXgyJSubRVjq626BPNN
zEMjUsYvu/yMujHV0Szrm1ZNjD5AuJvlGiSZklLte6pbyJCeNU2XGgX7XRshXxXgrwYIne2Lq+rG
Vi2IoMt4FHVfWgTa01fo8RBpwrt9K7Ox1YakoJJSIl/Vy9p9WmZf5Pkm7Kpto2/y1pjQ0rHKDrjy
ut1po5xkGCnUKt+X6KkbU9UGfHszjCSpmvogG21y0fRJ37nbN5YqjNaka2On+3GnLy4yQSvrZFft
m/oWO5RKjSTQq4Jzl8roLCaSEIq3StkHM0ML8O26L11s9vCUEpn0fmVkb2BKU6V+n6lu0UOjNMhD
LwuQ9phXmAfUig5karDNzuE3thqJWQOmmEoGJVLJa0ZtOUz0pvxF0P55B/cnVUFlE1dLJDbkPGPp
u2GyPKnKTDtVxCFEwB0qsFijxVXraDOA39+SCtjIslR+zkjxd3q6LdRo4rhQCxWx93ob0g/VYnQ/
cnUq9pmcsrFnqPXiYigkKFnLLju2sRYBvazNv/B06ynnzxZvY9B5kysId2ian45CeejFYU6dVCxK
mkiGJl8bgloXhutoX/KpbCw81xBM6AYca6wKtP51crIK28n7Dltb8JEWi0KD1Br7WI8nryzROFCy
xto3+haARC9ljPolhy00zIqwSlo6sbX69hfbeHX+f/Ig5I2Fxyus3khyw1+0BcIc2rxCw0TZaldQ
kDeHXKm/TkmUkqaIfVF/m+tOP01RuTzvG31j4L2WXUdpTVN6RZY9WZissO0TY1/ySVvBmwRuFBsW
UCCBS/txgRMKHbDvdVTJ+zBUmrwJxzO9apO2MH63LDI63TfDCK6jKsw7135jwLNQZ2VJ061/jer+
vSl2cObn1Rj+67X/hQHLGwMGh4j2xborOyWDrD/Hx6KVUlkoGSWKe82gEB/WztidRrAx4JEyfQr7
MD3rcg1HgtrWd9UkpftOvvImRoNMuJkl4uh+lDcwNKcqMpoS19D/eql+YWJbkJI+TzDL1+RdC3fn
L2WClgggA/Vp3+gbA9bYMIsKUbnfidN44moN1ra23wewQl/0rRGYFpqdNE5TiwHMITllW3WNgw9S
rvvSoy1eSeLmOY9wPX5TyLffB/Oq/mgtc2dJ42dL+Ktijwripx5lRgcAbXmmXH9ItHxx9638xoCz
UpnGUTMYfJznp7FU4WboovwvDOxXu2ZjvkhgypkhIDrYyVL/MAqwoxqcIvedBbaQJeTZBORlO8NH
dKKC88GUqqceKxB27vmNvQp0stSiXFi+1qI4caXZxxeW0ti5aTb2mjbqYKq0KPtdlyp3RV6IZ4QZ
jA+7nusWuqRmmlnGMQ3CZkfzkDAY1kvU1tO+VGSLXYLCHM2qQbF8Q23g/Vniwo7qedznycSNvZbX
6jaYgm6RE2aAgDSl+BpHSvV938psAu4CJNwaB5l114Xlf1N3ZsuR61iW/ZX6gOI1DiBBvtJn1zyE
pIgXWgwKEAMJDpjIr++tzOzqTO+8mV3qp3oJu2Y35OFyJ4CDffbZ6wXGKNPVwrHu8XMvf3HiItxf
Vpwu1T6SIH5tAcss5KbCGOnnxKpLD9MkkemPSelmrycxYX63K+4prEyfa+THlws2awLYt32DxP4p
3XKMMcPKNMyf22zii/NWx4UoQGlDfq7L4ZGC8F77LHOffPWL5ap5XmnQG6t9Jg1UgS5G6qtR1Se/
14vlyiTmQeGAaSCK99PjIGh7a030uZE8cull6hTmlZgEr6sdUNYDG5ndmt6Sz3kGyKWhibdN1ZWt
a/ajjuNdlEXie9d35sdnHnlyaWmasnlhNu2RYe1h2iucSPfAculPnSGkulivNFSg35AZMWNVl2Di
Xqvt4Nv51+fe+8VyXQeZxajrER3cAWJuobsdvImST+3x5NLa1PXRJOZKNXs2g0QTTYu8p5nMfn7u
vV8s1iUgw+KjSbZXmUpv2iQan9tuVZvPvfrFYgUatDOgaEV7N7rwlgYmzw2N10/dzAFn/ceajFAx
pNJiG+vXNd37AVS6pvucoEQuvU5N55Nx1h7Rg3k07JIlNIACt+2nygJyaXZqHPJ1IumiPXH5sDNR
LA4+nT5nHiKXhqe0AX0mX/Nob3rF1tOohvEpawrwcT71tV4an1hnslmxLNonVGYjHnYTKFIeEYpS
f+4fuFivAiTLZCT4BaC7F1tkIzWvGeH8cyuqvFivMrd9QDBCtLfLNF61yyJOhIV/dyH85/Uq4Bz/
+FSiDEgpQN3YhheLCGBMS73IwiOv9F9/NB8fwf+tU4Cy8Y8vPwy4ZS7aR/uyBXdp01jwWzHjZPdy
BD+3LjRITZ9bveXF6oUHrVQdCdF+mamvNctATQKH9JOvfrF6uS5itIFW7MlZyM4xqEw1EmzUp6pL
Ul4ctRxmqCrqGDvMPvfkjBSj4ouGqDPt//XX8Cff8qUhqq30YgJYRAdjk2afZ7k/imH+5PZwaYpC
cAnRHdXzQUumtnZx4Jeumq+/P/fmL4pjYvOWJxhtPtAqTFvT5oB4tFJ8bnegl4u3XaKCp110IBbF
6wfK+TCK/HNzPYReLN6mrSJwuvLmkC+9a6FRRMU7qFrsU2IXMDb/uLxiePvBIzbsKNMoRsB0jw53
Iafwyaf+gxD0991QN49aNwjyOdKBxIDNOXttQCT85FN5sWLBAqMcyHKEB1tDou2g2IBchrb73GAs
ufRISdtnnbTlePQyRyxkiW+1R/TDJx+cizU7wgULGBfLj4NQ1QFWgOFBIjnoU9cScumR0tIiOoyH
6MjH4XXxef+uqJ+/fmpFXVqkptIJ3/EOuNmMKLDwxPBrMMCV/etXR/7KP9/1i4sVK22cLiS1gAEt
JmNXOZSuJjmAFZvl/fWStjaqMEczi/hqKDUlN9L7CNnySbY07x75ahkyQZGwxds6nvVgRQ1OZWRu
IkJ74CMjuWR0T4uoFT/G3i8dANhxWJC2tnRFem61lUO3ydamiveCu0z+iEI2aCRWksInX+nHjwRU
kHxcHwtgYtW5b8BNu6EtguHOOSsH9tX2dgQDCJzOMD3F42jVsAGc2xAkl2I5sx9R6hPW1DJOtfiF
mDfj102oEDn1pUGPf0TyLIlaPHR6mZo7jQS0cN2Be4mgsxlQSLNNSCebx8EhouBGx2u5RmDcDot4
pCCqJa72gcUB6afDkk8vappUe8DQAGIOq9KWec2M65zeulgpABJoa1ewjgA+g+s/jtrxLQU1HMhs
nVQj3/iJFOYaRol07Dbeh7L8BUp0Mt6i3TXGb51RwGtuwULkuH5pYCIpApmRWQcYXmZKudiTw2uO
43YGGzz5sao4b0dwVkfBkaachSYGwyQHZg7ojhJ+/qkeF4EMO9b4Rt+KpTf5w8TyGa9Q5kjoytFi
Q3Qa8oJBAEfTee6luK3S1aljhcvJgF+oIXrZA2Nbgj5Tllw9iNANPt3igNdI/s6XHIHxNkNDquaI
GnJPKzLSjNqYihbI2gPlng3HFumD0dcuMwvy4jhsgRTga3A8g4bEAsSir005+NluYUjMJr/B5NuS
ZVeLUA6qXZwsZq2b0NNcHBDQo9i8Gdc5ytHI6cumAO4qg1Lw3WWz918sT8v2y9jkIwDM5YC0EwTR
F2nAqHyUsaw9FVbnxTc+I43tt4lptIo9nOBr2teuiPBjm6J1IhxFwG+VHBbgRxVCWjEbnyCorKf4
d3d9Bccb1gRoRuXveGZthixvMTYYARxL20dv0WpsjoTbeEnNV7QOkgHPYUxVt8UcBELLWzFU3S4b
/Bj6q36RHyuMjqYFsWRadBW2ba9dFUDa1lmClD9Q0U0PYnVrsniT26xFF5+WvPPvKRQHoJVjOJa/
juM6xO96QjLZPm0ADAcoVIzAKUfzqxUo+FxE9KnUOLwLGYqhBoQRrExUDVjn8RRjNUwj5eZnMuOj
/DWKOR0YPuMuWc495B56jUnnOX0EZpVioBf3S/XQFQVI6YmM7wGRU+TXaIf5PMEqcZ0hj3GTjRTQ
sAIREQlPcKpz3ognIhPPfjGkWQLWQ6uWrjXLQjs2Nx+AZHntjVyIt5sArKcEs7nFQyhvyNpWKT/3
y9Rh9RRIypxeZuwmRO8mEShvt3A6en1Wgi3gXgotmBi3RC2Ffy2ieF7fo6xh05fZ0QEMLNNCMAcF
NCNmfWiTBsf3VuEkSRA97KkUK6CMcHuNtY5Lxoe9I7Kb0iONHcKFDphALOam7pBRM/7GNNgA5ipD
fgeQiYtBjEdZGwKGLhxRFsGDX3lvmhK4GBR/Ctn6qZOAv819ZVlVrxEZ47GOF6QLveXYeqvHKe19
8TVDzj1L68rBiYP35p0nv5WZMv3A27kc34LudAJmQSCDvW1ikYbvnjkBX41Y4gG04QbAaoQKjQNH
JF9s244ne88KGhy20CmT6bV0SezAdCH9CC1sKpuMAyebRnPyFqxfYqTeyYL8thFubeo0a1ZpINhB
dpR7JMXO0+3ohAVbT/Lg1j1YroQ+tZjjj3/ga7W+qctQ5hxMFUwAVfdh4CQP+7k1TuHpMtN8OzWF
cYhyx9OZTIis7kNqD3JELicC0uHUBOepzaJxm5p8BduVE4PjhRauZHU0+ubXglzE9kFS5e2dbsYc
oJS5ZOQn+Kddgrm/Mi/ZF9QFFkxpVcoOLIF27np/Agl5HQP86wjwYzVaYQP2CUNcnwJaY5VlXyAc
aHNEut/skd8IAjrCDXPeSsBETBiN3ww+xO7BjtiWbmbRqo8UFzhINglgo3LL1FqVXT1rnTwAwWoA
r1ELR3zkQHxQr1Fji1U/4Cog0FCZ8qoQw9VChxUwvGQewhWamlGOqPu0n+0B9uyELDWiMDsA/LpY
L92PXAXCwcWqWu+R2T5OBLRE2yI+RmKUn7V3gtoJO3zTBPJd8Fj13XZ1wiRI0e/oNBR1n+I1XmcE
G893HbCeuj+0sWhleegTN5XxLmFJxK9S3cfzcudLJ1OAAOYlZetNtq74ruoxMWriEDuXGIQJnUad
6LZ9IWnfb8bh4y4OPGoWDQ+DKWewUZtlXdJxt3qIgn1twHnuyzs1eva1iXSOCiJMJg3vCX73talp
lgr3i3hfwdIV5gR4ZhWFHsTEtPTZhkVxA+0AKW6+fIxtAtMqq2bukDyvFigAv3mzumXcD2iSVV+w
X8Yprx3hFbgyaWFtAZbP4CQQCH2bLj8WbJ/TVZPKJT6Lka7+uVfr7G5IvGgTIxdV8jxDKbJiDwBd
DMtxbb8EP+MB2aSzocm0yfLMcL1ZQtqFFxwCIvpmKSI6kX+Zdg1FXmyVte+iQrLiMwDgmQZgQmdt
mWxGpClX1zlAsKzYIBFXunnDESMLcA6SVONqW7mkxykyRticHn1EHbZmQkbS32cwW9lTUwVTPKyx
jB1DwAXPV7FJjWE9onXxmZTwN7KMftxre+s3sgXvNtQUAcDqqeo1Tv5a5y2Q9VHwjr0PoiHzACNw
5+1SOxgPxNcKMeqjQJSuEtlr4ioBFPA4adx36qa0a6SRQIvAoWQ3r/0gsd4W1I957RRZxFVeuKl4
RB86q574mo/K4JtIkxGibTFyULRRxeP1ipXJ4VySJhcvarV5/5OmfEiXmvRZSEDeq6ak+AnnpkY+
a8oLxV/ZwpoJMLgyQqlUhwFo21M3twLUD5xrbfoyq5HHQLG4uI3wARbG4NFqFk7ZIecoe9MNR2Ai
EkGUy6MEcxwIDAG7zUy4RdccqO/m1LZ2xicol5Bco0Qh5UumsDXuwT/+yJzqV+SJvS06k3IfxtQj
X5/MXdZ87dZKzw94KzmIX41V3XwFMPaMiPeOlOBYFaFIatr1Vm+iSpoP6jOC2ppH3ZAwnZKgVLpf
Cb4f1OdOV1+Q8xomjDjObPnarHSSoC61UdaZOmljDbjTijXxEC9iEMCnjtUqdc1ZkYMPTgHXhkN3
XDQTOQ4N14MTF3vCidxl1czo+ywRpTXUA6Kl8fc7gV7yMe9wSL2uS0PpOYhS528swX7yE3GiInmQ
k8ndHeDSmbsN8PC050b1FON1uG378mz6eTK/k2Ht3S6OEStua2eTVh+BCRf2TQ4IrHjKRqLaR+ej
zCJmFIPJy4vksxyP6A63PqnLuKD6ZYrRwf21dmXSJzvkiIfC1ylalv5ZVmOK+t8xP+QnsIw9p8eO
CYVBU4485a5OmsHm74mVIsfxKln3gujpgM8HAh7P8RmEqMG3gPU8jldh7dQKhPkgHhbczPJraqMJ
48zGxvdBWwyZZHzi1RfOuXAd4oPJlN9EspLya4ooInEnoVmk+0lgHX5n84g1uUGEcpVjCiupMsxM
JuTdNTqqHhbM7QfctXwU58c+RqrLCS3x0jxrlZr2x1JNJX59bPVyuaO+V8BCj2ox/Q2LFoQ7p6z1
/VsWUHXWw1DQ+CSAOx+vp7gN2cFZLuVzng8tIEROLml3VAOBNTBCbfdiK1cMd7ZxTh5mAYDzWLu4
L6PndhhZ+i7hHLMHnHxjQFZtuiQ1jkWKpzIR6byNjRPx9URsU730Q68I9uwyH7YJt+XwJfQE8iU+
5RWLYEZ2LMYJbIGK7CGavYFUbWXTAwCTj5HcutIZ+hixOQD76RihR7F6pTCEECp1ixxkubK6W7H7
PIdqCflG95PVOG1YAwBIIWZ7Fce+LR4R+tY5QDV7qgyDnbu04KBGZQ56UXASO6EniP3ak5Xm8WGY
u5Lu4mF2bN5iJBnR04hPaPtr1J4UxM0Ssd27brYMZJ8MK/TcrX0BjgVZBe7GlCfjdeNk/BEDaTWX
V7wjXsH2knhpTvFibLlNcT1Wtw4+s/lk2xUd36JVumO1xTssjrTH8M9tyMsyu+5itFC2eRGJAW8W
414UCb7lGl81UyH1T1Z05fxmKYyqd4nKyIL7HkaSijs2zHLaTbOZ3HXh0wJg42Y02PMT60DgJFMS
rjExilwI5FgbUn2Tmg/A7/HV9c8SqxhhC2JNxsOU4Q50VzjEjKO0QjY0wpRdmlbdjZJ9ut66Ah90
rzbIXY5TccoXRqJ164qG98B7RQutENGYFlH2b1SLP5FIL0ev8g6WXC0IOwWciMhU6fQIww+62N/+
tSryZ69/oQSCnY515ab2pEI8XqHZD4pGr+XnmkuXw1dpZyxFnbSect3OtZ+T8XnBKMDD5977hQxI
83Ua+0z701jw5Jy2Srx+VMz/5r3/xZr3T5oEl9NXzCcTWxYuT0qrdhA7UiCTuk7I1Jxy2K7iGuNN
gm1NkUZ47JcOls0YacbvvJK4agnNkPuOB8lAX0XptYYNGaoJlCcyLRkOohLjhltikcPdIsyasOaQ
jroaaiGHFOhX1UbsJqpoP5+Z40mLx3pGDw3YAPXv/Nh/poddNA8milqRieBPFcX1Ye8mpOAf5ybx
v3VsErmViDb5d73jP3vOLmTJgCT0yM3LfHIISYvOiusqAt6QJ7HeVnqFalPnzUryLcSHqATilFS4
hsMNmEQ5FLQ1XmqcGH7eJbmJpn1QzQyMcJel+XXhmkhuhh6zcnZHjIyQDk7HSfXzLe7+BQoyYwZb
GuTUzvMw3cEb6TGxMDQtLg/wpI/nDyudxuhhI3Gp3nERWZnvVNAC3OepXTx2TOw76UEWLA0Hx6bE
P3fIoU+iWhWua0PdqEbFEpdZXN+Xwwh8BHSbcWVIqY+bZQSBxiMLaNexKMzuTMpQuduuLJiVt9LP
vufbvyyJ/xZa5v8xMdy9T8ZO7/8BJMj8H/Bf//qOorz/n0AH+QjF+/Pw8CfPzfo+qe/9r7+PD08/
fupvkJD4D1xbIWJnwMlA1f+Yv/krYSb/o8I8N5Js0qKI849w8f9KDyeAz8DpBHBIhWBvAo7Hf4WH
k/yPMs1xSUY6bP6X8PD/DiIEA5H/oFNDySsy8EbwLihJSmSRX6yZjM9sTDgI6ynuVm+SVEA6pvA/
Yw8SAADEYzxvKrlOG5cahhAHOm5RP9H7blQo0tcx3g1tFdckYfNtNZvhCU3Cb8Ns9ck0Nrnrgq6u
gH1g1xW6QDesNHB0pMjwu+l5BLrjWpAbVwHFjRny08CqAuAzh6c38LU8lZLNuyIaYlGnLvFXeRbZ
g20KeRaTMftk1utXBBYn2+Dycj5ptPqumMuADxfhqa80vwn46UNGpwxAXeeBspvZ9GaaPOygD4HN
OAwPKkdFCjoEGKzKOVBbuxZUSKzHnZoz4M+I5aqelgrqW8vzw5hmEMc7rsKDGGJAKcAJQiYWJHYE
m5NDRgRQAMb4g2J9tu9S6n56Fex+ysg7boXg42oeb3RFAKqTlTgXqltqHykDo87kbpKZuXOiRuRB
9EgcP3mX0m7n29IB2JYxQBbU3L7F/RL9SHHb3SYDDmzXKbvJE76cAyAEBnfMEH1dpyT90VlBj8Zk
Alw/nO1fWWIwGcGX4QkKMtsuQAodcZFSvwNL0Unr3R4RggahinY5Ot33p1Y3Dd32fXYwU9wfy24Y
vvhpBnkRQsINy1Z6NUNJx/VGzu6IAxgu6pSr/EpTnWzsMK0nJavoNuMxr+oCpo9Kxwhw0tj/ap51
PdTOiBeos5G9pBeYz2ye/9aYoLxykwVEAfbAh9WR/CHtISUUQ1eeNG60h3KMpkNVzfOVW6HJ2EwW
50I6tVcu9EeKvbQGZmL6kqoIWK45gXyWJulh7OdhE1gptnnZAHCdRckzklgxTUmgp6cdx03+QwcZ
AsBhU5ts5mztb303HGaUqj88pfhbWuf46FS8pYG+Vmk37r0p9EZS1MgxdIwzYZ7c9HMD0HOctIDX
I2qYNsrVssvpCUFZ3antRnMcKgSGFr5CvJKLX7IkA+G0aMzeV0kSbaq4QTRDocqdsYXbtSjR3rSy
LUYGog+hn6X9VYN8FWSOzovddLpcwYmdRfLWqnYFf8W5n8yRZdPAEDDWpU/TLXQuAHhnKOJwE3Lg
dNTU4I8cEM6e8l26wnFVc5oD87oMqs5Sme2stvjPBd+lq5ciTXYG/nALxSd8S6c13qD6CD+gBOTP
bvXfZARVRqFwvk0md6UY7mygIwHMFuXJXYXCZjerJTr4onM7PbTxHmJ3WxtXJDfjiAtH3wOtV4QK
QYp40PJQz3nb0npYlH0ZPe7XdZPG5Q5GireoMOuXFEOrW0wh+P2su30cAqgcUFO3aTSBJpLINw1T
7M4T2rxiqdprIUpo6G14oU1FjzaPsl2B3jTAMt2U3QUiHhVXwP6ZwPcRrnT3jbUA00qD6kFigul2
rFJid5UWkKR6PcoXtDrCMSuhh5rM0fcxtMnVgvvQpkuKOduI1HCo8o2HRT/E5rojuP/uEGSY3mCY
rHN1x/w8bkNR9bctLrNXbduh0RLL6aBJAz6SXX9Eflpu2kGvv0ZE+UNm6YrlMMDGAMW+gL5bRr5O
VlW9J42KthVe7wDpxJxxh/VXqTSkVskCVU5+kRHBzZF7MdE6x2Xdn0sL/e6O6yVbNxE6cK8jlvqt
pnGMAaeoXx901N+UbCJbuBbTE46yFkRX3IKBipoRmwZZpn8OuiDDKY4ZBE2MUgCsnoYdzpsWck50
TikDbHDhIKzm2O7U6NDt5g5J8yWPXpQ1xRXMv+I5xehbV/nymvkpqumkgR1N8ehK3YpDKIBB16iv
ti6q2AkZk/aaYTgUZmRCDukAKlMl3c9sNDixrOhOmYUxF8AtWwdwCuo25HKj6FxtcqXEhk9iveGF
cDtkMx50hwDpivQ/YSH4qubuRCv3RpW6JXH7VES84iBcCbsvenRfcPFM7MaxMByNRBesyZabCCrP
dZ58PCRZNh0xYT7vbGYyUF4DS47Dip1SrPPtUtnsLWoSMIoV6c5t2X9AY5rhWcJH/I2PXbkTSxFA
9bEgM1mU9jVZ9ddUjW+ALaGQq+7KDzVtctMvM43T3iBzXGNj3GG38HuBZK5b9DfIhuFrPWGe78rQ
FGxUUj6gucb2mDn60fuoeTXzALa1RFXI4MrDsV31m9lzsUWqAsQx2VpyagTORoz/VY+sSdmdKjOy
tU6WDwokDMy9yWsL28u4yXEA6xoPYXeE1hs/DY7K7whCF0hZLhngnGhCnZzvx8PM84DdzqrXpZHh
DGP5eigLZGZh2KfZNCXVb3bQPdkKjFrWYJMVpyQdsh9NMgz7pOj5UK8mo+irz/kv3ar0roKX/mEa
0MCuI7zVO8LkojbFfE5LsZw9Zc0LlMtcXHE9qvvQND8T79V5anCIFTo8MJpkT1GWgpUcVg3vpslr
NNvoqZLcbz8SWL+OC9zG9Thk0VcZseHU52iN7uI+P1GIw1vsyyX+yHN0+6oYlzKEUAE+UtxB1sZg
HVPJ8MDCSr/3qQIRrIgBEBmRF1K33dzf4CtuxtrQpb/362JfMhm/zhorKpQz23Cwy8p6DZCzLYNM
Mw1sl3Q2+5JCvT8yjIi2G0hYGSa7SQxe+YQioh6qCPqGGoq3gZc4B4cMInuMZl+RquG2nYR7nKAA
nRKIfluE/IHv3JXLsNEZenBpFaKfeI9QmZI44JbUuZLesrFJAKsqo33FFmCSCYjF+QQqOOua67Ut
skOroiypPQZMQy2rrt3YsVn3lW0PAGv0R+2Qb/Eh+aJzVLGzIxQCrEObGq2zFdRzC1GUmhaaODpo
zc43lnwz6CWBFAr0b92LBD0W8Gh+9ekUjmVfLbe6GdrDCuXmHKZkehaQunGEJAswWEkZNj6JRwR2
RIM5Klrk24DFnh9bUWTjhqsm+VampTRQsXGNQhelPGgO/YkC1PGExBVsXLop0EvxxfCyTugoTllR
xteq9ABMZaNNntASDqB9D3Tda5gsm83K6beJuxVOhMBJuofmFG1mOvaHvBDlF6Ln31MW/damyJ58
1ZTbsivmusWx39U5sFPfq2ww8TZWAvz43FS3E6EWFUhXvqzFGokt/m90pmlySMpWoSJp9RNB1PaB
4sqwHyG7PeYfOK0RkhPeuNsIa6Z9vEyiRK3FDAKE0w/mQTB7gy/8Lo+KV4Jach/yGFb3j+zONQTx
XnYr3ZZlmp3sgpOUFlIe0cwcEBkaxiP6juuXPqxm57pvI4GlgTY9ELwxvhuQBq/7CpVYBwUwqPyQ
dDCdwO0IGN41ydcnNhWmRq/RfRcmvxXSTPezkuyEOuVhIuNeFcPtNLXvqcbw09I/jnH1jp7QI4cC
jvbpIUJc9NHrNb3G6PezL/1JKXrfqCHZhSU5QUxGbBh6IQDEAVlOWgTxsAJnT2DgkdNUbqYcNb2P
t4q0h3RR648AtiC2TRhjtrQyQuwbDK8+LmFMqmPDtR9OwuouetBI7qUPkeQ/KSrYhzTKzDNNSGbr
1hRoaKULe4CuOuKDQOg5ehxqu4L399R0sCqsVVi3MNmVZwk/7s6vfr2r8gVJPgB8OZS5vCmuyrVA
QC2dGNvmLPIPPrZs2VcqjrZtMYlHZvFXGl+jIbPcxH6IjnMl+LEcVtwWWoXTtYtJe4qYiu7pqoty
A9vMekuU4+8xmRiuXFpveD7p27ZhH/lQPL8nMDPv6ICOcR8SUPvQEyoOFlVO4OGg1Ezxeapo3rV2
hBzuLBLUYJzCLtwN7VH6pt+pRgAb3uMLzjn2H5y92XglDLq6ScnCTWfIZvH8rdAEH8Tch+jUg/iH
WhvNQJhiN5ntqMQNSyT3wK1x9O3KR7Waftvbt74Dut1R+9TxFa1xu3bHImumfYlMG8ZyesZcgz+3
WWYOflLuoR3Ta0XG+2K0626GHeY1jqbscUQqY21TMW8R5dPeIAwHUW1+7NEFV91hEhRY6DRqDhog
jN2CEvyO8vLDZB9STPkV5JArO9aLoOODQEzSeU29P9m586gswo3L+QPNXXJNjI9OfljVDeQYzDLF
fYUg+Xbp5N5w1z2uJvyyQidHb2O/xeQylPolYy0qbhv11zmWna+beQbprg38C009lixj1WOyePlq
g5LpzjRQ7XfexzPamRXH9aGrALjj+BCvGSf4Q3L2wJu0DxvALGGOmKp12ybYEaI1KTas7SYIX/0b
y0h1m0QET5tjkbvOe17OYCdGbxM6TcgmhA45Q3A6Y9BuPa9uxYVVZUdZDv09jD4U10jB7lffVDvs
cN1jnq9m307xCm73QDddX4Qfk0vWLbodeOzgjxh/DUOnX3OTK9iPYMsJNYPEQDTX7cbnTfYSxjI5
aFHIJwfS5dZTjNubdVKnQFd5wwV5xsOA4sei+X1GUOXY7aaBdBuNVtjJ2IbvMMCrcT4LfL/tiJ4i
7h/k43dp66gJ4a5bTPk0sQE1YcpnpEXhwbiafWmgdwzDjc1oDKjjsjyXaCTAlRCiH826LGA3zvx3
YoryDWNk4oRWRHj+Tw3hfDUfkbs8/0iX53Bct0OTHfPKJ4Azxt+TUvir/7RUrAJCB9DsWeWO8ViB
OcOqcDuI4lZw22xoUTFUC/wB105xi77Vcv/fl+qe/z8o0P/A/zu86w+y8vw/QL5LPkK7/ly+uwH2
+OdP/ffS3V9+4m/ov+SPDxAvtDGSFmlR5R8hDH/V7qKE/gG7TYZgAZKjgVh+RNP8je+bQdjDqHX5
ofUhRv/D9/w38F8a/4HEZ7CkY0x6ABmMLsD/pmTf/7UZAMD2n7PLio++yf9pGkARqwpoE3mG+zNI
gvnl2Ge5VizqF/Z9sugPXXWLTLvbgYhFYvXZcTwx3gvCYZiE5XEL+CwchxA2imoGKXQtBXrUB8XT
vog3EIN6u9z7YKahuZZpDLFoE08Zdj0Sd9PvLiwr6jrbQ8B7Fj6DLw4G0Qz3U0Qip+ih1V3WU0vq
AlzW8ZWlUqNztm0QuQnr25jyINlGwLgQZrTqOscslI6IadBY26oFCOem+l/Unclu3Uibpm+l0eti
gREcglz0huQ5R7NkyYOkDeFB5jwFZ159P3T9BdiyfwtZQC86N5lIpZMiGYz4hud9P3uRw3QcN7ba
B824ifIOndnoPFq2U8pD2yxWcwdkEdNc86Tpf84qv8ov8DhWa1jW4+IefIqNiipMUpTHrEpM8yKR
vYEaaBrMjvDA1t/j1CBcGm2KBg+Opf323h9nc7ht3ap8MrrGUOdqhrI6M6uJpkFN9fwzIy/GLoxn
uFLoszpXgUq8hc7MFmsaoDPSSRt4qo+cvmYOsFGuZNajRy2tlkySvVVMmiUrnFARkmGuhXE26Moq
3zW5VevQm7rRjVI9OO0po5B21tue9OGiOgaWpgmFHzybCiONwLqKxx4k9dqCi0xCWrvL99aN+/Gr
TYm/vmljiK5LQUH3vdFbez3Ks0h2TKvPT9aStfOH1qEIR20ryVdG+2amt2WfmfBq2RdWpUvvpUPb
mz/6i73pW0Uxtr80J/5Ph7GntHpIJzVZF9Xa2fi6ly3DlT29fCGirJLDwODFATMZ27wHKiKOtAWs
SUBZU8aHbKsVvZMENz34RzddwqwTuyeI5TnPHDv1A1FbYkV6Sab3A59agWvd5OVBoRN1pyT0A9Vo
t18Pq1csFj1sTu0gaRr5fZLeMIQAONNDZjVZFmzMPDNJXk19qxUSenCSsZ6ZhaSKsm878nfabGFc
sMkHcL3wV3W2ekdBvu5fDLJj/mthZrI/9H1XbtcYdO+2yyYfc7AuhnAOaVb7xU0+irY4TqJcP7Sj
2V6nqorzi4qJdhsDM70suVXUepMo8eqsZ6KsK55Lb+zcYDPF9t2cWs86mb3NB2N2huVel7Yl7Wgd
zPIe1ld451Dhez5ZSt60mdhrcnLtTB+zMsudKEOqcQ8TD8VJW8qXAbMojebouvbGXHhXxRvlqyKG
QPQXswwcOtbUkpzNQwTgtMqAU3RJE3ysJOtojFvxlGkT0skoqUtvJHYxJpC9VqqKHFmQy4eSucaU
ZkcGcTNdczI005PKFJn8YnfZ+QzHpI82gyY/kA+k1Qnni+JdmjatEXnb0nVgfAjGA3t0K4B25dZJ
VMXLnAVlxUzyUlrJGnheh80ExJfKqT0CSRGwZSO1g6XdlqBrlHjPpps82Di/0gvzRu0dZBzP9vui
pLV2Yvb1XN5kBolKlMRFhck3SaQMZSVMoAQjddLHaVomwQ20RcaqNAqPEL0Sn3nW8wxs4trv8mEw
l2CepWE8+N00nXHjxmHEluSzmLuGlv9c2S6PveqKKPfsgpGajGKrDwxYXqzjVFuMTJ3HOiuYvyyK
jXnZPWXos2xhgOAxUwBHRzl0VISDVpqmjABsZPssq6a+NG3btu4kWHZz7MVa7czQUFN4WIzs86Yd
5101KfZzSgujOjVbS0PDzpPuu+pteTax17efqnEWjHYQWeedMmBAcVUMdc1U5lmIhLhe+o9rHDfv
7aTnaeWz0S5XthLbdnDVNCkCYtPIj12BUAcWUfs+FYg8YZ6D745rejNPrS2v89JQq0FD2ZUfx1ap
z57dF+On3lDOgPVs1VGQXdKieKBO4luBNkwrO5vpnzvn9uIu09HBxK25AUY3HwpldQwpq3M3v0jt
wTSPmafklym1HFZoMavmAPtaWLdmlc68O6PtmwiStkojm5FHks0JTWlkEhKuYSKy1HyR1KA0s6t3
YRkR2bL67UK13PdamGsqrOsdBAqNkTCm6DcWjJzO4pGvdFsVfCV99IbSk0apMV14pUrSS7vYsmwI
t4Lpb1dOXhn6i5ckVNWR+iNPYGsoNXCk4VRJ+00OC0UL5rQ3NsXExvzQe+Q2BPrOlMdLiNYtZnuZ
GNKmbpnFsdpnzUwPCMa3I/efc3tKz9AN9HRn9m0dV9O8Gu9ocKn1lNVwjkNk62nME0q62CCTzkNs
rqEkO76vXG8cwlbOW3FYlkUIOt2Ls93kPanMuZ1nYmXaoT0mCCo41ULmw8t3tscccWo2ldUl5yat
cXEinJU7TZj3zpVleelImSXxiseimTZ4WjBvirdh6TcWwW86ph5NFT+v0uElA5VqLvtin398oECz
lPUxdgxv+EzTo2YiUMIXVkdiymxo1L5bZf0Rcmyx0DdsnpvagcXLbc/LXFhMfm3jdY6Xgz8M6Xpd
L7ECCqI8Pl3CC/beRW+ss3uyadvw4jaSD5odqlrG5WBz1jGQhQ3Csw90QCWtmcYU7VhEFCjHuoR0
FQt43DJC3p4gf5c1oQpVonlm6SbsTZIRxel1WVmG+9wNFByvJ2G24+1c69ntAsvIYv2plVbrXA3C
k3s1XxvuZWrkQ3HnDUVTR373o2Hk6mab7lq3Ntb3XQxY9zQ0hUknw9AkECHR0Zqdw/h2imMtq7S+
d2LltmTejmieu8rW2WXZz0Z9sB1dxk/AbU3H0DZPvaep5V/z4NQWbdThv7RqxPIuBLTOp+eZ2fU0
Pkn210u/BSu/yIgJivcrPujT52IaKkREQ9yeYbJUTleLy2d8DtY+Z+gtXHu+K6p2wkSPUNc9K8am
Ti9X0sbqIja8mSYbJvDDY8VKZxWaWaI/LVXuPOhqrJ9caQn5wYUIL8PaW7V9ajcI+bOkcNYpnBl0
3LGlSHpocpr1eC68OTPelwxanO9nn8zKCOaKEaNnnp1yFEwDGeyhHrr5PjXZ9P9Lx/b/gmRoX+qH
Qb+8DKAM/x8kQLu+7d/nP+f65TW6sP+B/558/p9kPsr0UQ87rovxIPnHf6c/5n+6mLN6prBcYXrW
7jHxr/SH4eZ89Q6pkS0Uf/Sn/McR/2lLk4mFLtIuxZ//R/nPr0SRY7vKBasg+VIeTXb12uZCJKrv
+1W3YSflkyscis1tIw/5hqDVqYldfnoy/0q//lc9VnfN3vr/P//7h3HUT9nWj+vxmzseo+BZ8OqV
ZLOQhDJ1yvUgtxPEEPFWsdUm8jj5sj4O7jSc/Fg0bCyOjtLUdR5zB/dJSMDmvO1rZvLNy/3itMVF
Vo4Clx5ZHPKyr/M3KL5XWeH+e2IzzCsDDxHC+aFM/MlBCkszhAI5or1M6eeumVPqY2Rz2dp1b8jy
f38DiuR4v5qCH7Hk/vOfriTGXpgbtFM4+SnmAsvinmQO6DmBLT+rBQT3769g107++ga4NcXCEawu
4by24QW0YnOUjYacmGW45psdpjSwQvyK1+uRfZkqt/GW3+MfbtJ1eY62EMJ1QHh+vUni3Kovib1p
sygjNMoKXrsvikiPK8R0Y3z/+z3+sKF7fZMsEcmHpTCzeG35M/Q6scqs2MU4dYq5ZFZMH1JRWDXn
V90/5lK4EAWjMB4sJGF+FG/afehKz/mmzIbtfrbafAqSVYv64Lapow4w2W0ecg/bEmGu4r4vxWR9
hWU2nztw7JlIdPMeGO4m3iLx/vTsWCBUzYTnSkoVvz47TZ5X4mfWhctkele11sWp6pftqkqK5lCP
0v2vffzfl0R+WyAedRprL8igz3P2refnBWkTYuUVqVDIxJnmWFux5Gs1VC/f2At+/8Q8B3JLKIsa
j4TE+vU61QLUvqUDVc3UWc66ptAXTULmtM35vyC7f3tLf7iUa1rS39e8Mjk0f72UkzetMlN6s+Tu
3aXRxOocGaV50B2thr8vPUpWrz4vT1FNsl3HpeqFFPDXS/mipOVYNW04M+slsHw/P/O8pH7jKq/c
Z9m3OTUExwBDqxmMR6nm18s4jmfIUnMZ0/WXA7JMeNc89r4skyUOINM6wCVziWpGER0c1IknGsK0
s5AavjGC9bftxDMlXwvcG+uF4terR5tgZ2mMTtXSh4To9ya+ubaunctygSjpMyoNVuKLN0hfDsZf
HzIXxdvTt/iLAp7zirdTs54Ia1iidWnlocWGFsSdIUN7SGhaSTc5TebgRWXWZv+DBy+BBl1YOmhE
87VLCBml5RhI3yn/0y82ReyHeZ7KIDYqeaWNRIT4A8ub3NXycpyaJYJMTwIvlssbn8+fHjxrDAky
Dx2F4ismWIwxXvNY84ZFlfWhkTVXvuU3odUXJ1f7zTvSOPHGzvD7Y7c9MEt7Pxupsr82Y0Eeyjwa
RDyhoi9+WifZhdtgOhfA1QC1GHiEXgP/kk5J/cYL/8N6h+Dc4xOHVy/M12aaQ2yoDsVEE2L4Qmmj
0u3lgCbnZNEe/kjBtYiQVMIPM2DikLl045LRrqJRy+T09+8bsvT14sMZl4q2y+lpEry9Hvi8oZa1
8BgqfmyKF3GC/jDwOjneZZkJDVKIPiMzJD2C7ViSc9cqrcfJheBsOjJVppTTy7xBZTsxw3TLsT4m
iWsnuucokpmW5a6HTLkcWnQ41her6pzHjtJ0dZ7YSXqd9hXCraWQdn9qU13QCk1y66BXUX/kboc5
SB0vXU6p53llmGC1fF0XuHceVD3ICxiGBFmXP6mgV25Wh7aXemXQSBGzRuEJ75dxa2+RmJifOw8x
c9CKEogIUU+2BNna+/fD5tQQC0O9bgfZAKKGk7lIL1jsofvoExVqgDRSv0A02XTs+HhRx+nWH4It
R+h6Zo+t8TXOFucjEV/b0KgU3WOJNfpdMfZOEyLkVmeqM+13W27Cj05zYp71bOrOVbZQX24Y/SwD
NJHdl7jU8ADaJ20DN/UjjPEWI6hUDMS0jM4yRihMza+z1cknuwIPvetkaikmSPZLFcxNsRrhjDeS
RKaxNfRCqww9O11ic0/XbCIELcDDD02Xi+4g2rRjxAhGateqVvKDrlqFRiCb5jVo/BIZrlNbBeXV
de6Zi1M63rUh82UNtqkAnAJu8LKzcWoNFWVOkemDncf5Gvi9Gj9QFie4hJeA5h2HzH7qZ9Tb6BfN
tQ/XnvzxsPaTfq4AIdFXJk1P+LvQF6WcjDcgSevOiEkByralXXvT1l7Pk5BUs0K+m9kMwJNs+9hb
wwDeNPTQt76nkvIAFuQgpRduVoUd0c7HGUe6hE2LGCByW39ELD43Fv8M4/DJb9ttjrSvjacSgV0a
sMBnL7DqcZtDH3esq6Givon4LV8+4Z1p+2Hj+R2qxNWcn2Yg0yXQfr58Vq2j2mAmF73DjmdF0+8P
LfbTo7cl6dG2u+1mTU3fPTCIgmA0p217Ske3G8IO8dIUTkOD7YKLhPLMRZrrHsd87vsQoacaQjvr
xZ0EkGFO/TTkFFjjdE0OY5rN19lcFt+nDb1YaImp/MR4i/nO3cyxIryilh7S+EluJL2QYpfDevMx
iRscMmA9y9u2ktYHhFvGSBFd4k5S4Q8DDm2OQTUxqvXoY/qbR/Og3C8zUqobT2M9EYxtLUBcCPIp
Muux7ylj1dk3hahwI39PtRttvJ8HMTcetWyvdNGClekKVqQM+iWI5pfzMdk6n290cWp0DzvNk+Sp
+Z3HzxmHbMKhdrHO4vtapKDR2pqM4TCM5epT0th0w4Q/yx1D3xHGZTogR4xmO07wdajNbQsroGwf
PJw5newfmX3lOgVuQxMuJn1kAEdijFGBBIRMvTWGiAYwFfXaMebkUBulMwcw6+uXHFuovVDZZXcD
xaolGMae5nvWV8xTdr3GfZTGVGh0M6UGTGjkfFAYL9tURzv/2yggDaM4pYJRD8X6rpqJ2U4TWnr6
2m111ppmfL9/2/bJXRlxFbJLTU8GUp1P/cYHxbjSrBHBuNZzFoKlTvSH28p/8ZHtbCQa5nzZLYJ6
aOrtvttp2oHBUaMmAe2TpHnIhnGaaHQwI5LlKvuroqReRYZpli7Ernbf9fXMzuAudbFrk9Pmgxx2
t9WcZuU3Z9iG54G8qjnNE2TwecznHYnETJ0QoHU3blDrAsdaNOM9BF4N0jjUIO3zlAMvlp7CTXve
lfnnad/FtwUC154NIPdFSCuI3pfr7Fu1SOf8lCr48mgBl/okZ+29b9fYHHCIkuOzv6muPMdGqCsO
SAzsxzVtpBukMNP6UEmx1eACY3c9rJrqeb31xUuqUv+ar7J9Tqe1+eoilpxpwzW091uh5jIq6TVe
Lkhd10vy5vSWmZFlcTDdWgOJzYnzDe89DQtqtPJ5LHSahGnvt7c502RQztbJWofCEOa1GD3o7ZRU
kK6P60D1qtVevO+8zrm+xz3DEVFsu/YQFZW9riyqRH7LYxwJADULHS1OpT70hlE+bym2ikB3YikA
pABBLhoqKQN25Ckk/1Dl8yNBdxFzmmzO7Vbr1GLnVtUu4c08M8jMdSpD/m1vcszq5aotvLkKd1P5
rxTq8vIQr3wMQdG5MZ6uLaONwtlbyPKqCcLr3KsaLAq23KA1tpircd5NzUrHgyldUPiCni4MAzO5
gzjf6qscQdhuSoDfPr9QikcO/EW6UbitDeOEEUhx2xVLvAIeZni2+PQWPqwkZn241F2TB5jclJ84
wAZ24Rn/xHZvG4V5G29f3KLGhY0Vuj5Uo9nxNCrNUb4y7yI5bm5j7U0fzOaiEVtXzU/dBgF7VXRW
WAyV20WYM2fneMUgGVEVbL6HtMriPKC7E8Q2IzBZcZqGGO9WXjVuKvEfKvdbIL/WHxl01qQRYwSQ
zeOYujRU5lc+ymQacBJBWfJouVvL9wTnj+PHqqzvFV2fPpRpWxjk4htb62iU9ZOJNi8PaUJ5X5ko
laZX26zaZ0aFdLg/JKt9b2/cQjBkVn5FnKUXqtKT+KowH3lxjdqKlEkwBcM/xd+TCXU8mDlVoqOr
t+ZOk8KkqOqpMkcztklXGXr+b9Y2D4ey3prnalyd2zhdfEwZaGre0SqW10az5BjO2OUTTlHLHYx1
Sv6YxUD/GQT6gQ1mb7FqDhnTSo90zJvzrMkxPlFNPoedVU9wkY0xvjQMf3lynNR+bzQ2JLnqsoR6
G57tB9r9/dPc06YKu7Qaaejh3HdtW7Xdoyl25k8zE/HwSFKWed0sSq6hyL3x00TA9HlhtoU4T7ut
eB8zIot9VXLchLNZrofYLofuqnNU/mg7MWmij2bjKDu0HcFQF8DvyUQ9hUFAGR+WySTPC93SrQZ2
o44BsMt/E3IAr9/jsaoIkITVCrooHR3BIZ/Ew9assRV11bp96hrXaKJ+cdabvOl8N8A6nhxhZAnh
0jUsvr5f7Bm3FfTj6n03t+zMEud6B6AxRW6KoVXS+8e8joclor4Sfx6lpb/1c1+8d326BfRoRtki
Cmn6D1W6Z9RICp1HFq1C+T23F5xziQr8Si1GJBavqiNCw87f6+mu2lUxWRfRxx5EYGIwnR7jvG3j
Qy5woA98mL/0wiy95rzrzSWj7WrgliFLKR8RCXMgupXRWmFnbEic11amVzI1GXysnEJ+ITNrRxBf
tPWHDJTiS+ctvRPRrLKIp0BOKCBSgb+0V3MpD7rEW9mkg+2f2b1skkCaTv8w4I5CSoMfygexOfnZ
aE4r1JidV09r48h7MBj/W1uZ63uhhhUJM6YosLxmVhCKwc0CVmEo8oQyZrIDDgI03VZpoETK/Ll+
12eNmUWlqoDvczCF2y7tbQEkHucmPgoJ+7uHCcGHrMZgCieMlZhtyMeOX45AANN/xzfudJ4Qrrmd
rM8nDIyw9TKM4ptdmAR/27C271YR71JYIaeLVrcQmWqcaOAREWT+CRxrD9mqOe4OhQXzE9V+u93l
Rqxh7nrVfjNdAb/X0IpDms1suRW8YkJig9fSmduU/WkpPHmwOUmKcBKre9aQ/PFmxnG6Q5ZApB5P
8NF4j/VYDuHws94a7jxNIf0g33hHB9fCiWtL54qTZBMvNC6p0acG8o2WYhiMa9JRgV0qJsMFmT0X
cChzk85nDWKVA5x2thzcsqRsrbB1e9JarVZoTibPNGYzfcH9REWTPeL00ebFVkeeqphh2VQiY4TC
NKYKfUBMvdsp8IEKB1nUrCUdN58ngiF0CDEjTULfYmdm1oKY0f7oVF3nXV9YR8WYAfYBF4GWVvjU
hWiDloKS5V77MFbTfGdn8QpAnHWNFW7eSDEcw4XVjnCGGK7hE7YRcZ3mGEVeFhQW5z0ROv91EGsH
syMMJqcXN9nJ0qRyMJKyRMUrXPSmzxasLUrIGgtbEmdSeIlN7rS8z71qvvJwGrGChbj/HAOOFQkd
CP15V08sOGBi+36clvnCp77+iaZfR7bAp2kR6XfLcywl9koUFLrj1hEPUohuGQrnIJshmeOoPrSG
vbyLlaGwA8OY5/3qutigLA0kJWWGcYuZvYSpdQg/6LuhQVzQhGY+Lff2imMRMLAt7pJmc14GMRDi
dzESL21V1XffGvqvGMl4Cy3drX2ibQ5CgvQhoZwQZ4MOGxiF6h1oqvU4agxXQvpnthEwFWNgzLT2
BQGVSes/ShpzLA7AoEyzr60c7UDct9snUBF7uQSxp6/R05a9EWXNxDjTog6JeMbozjbwSI53lr0b
9Gh/0HMR8wrOt6o6zp6GsQZ2zpeAjqr+aKzSx+aKAvFtCbZchBhkTVE59vkWtWbvXIDOuXZICzvl
xnFWYiwCPjmYkbozUaXHhhwwpg3/BCd1vagaluJrVwr/esnrAUPOZsZgpdPuFlJPKp9mpZd3cxIb
L/lu0ResWNYVF9YER4C8eoK3bYhcr7dk31PmOIcoIE6CoOkLD4qWBBS/iU71T2jiy/7MXOvsHAvl
5Zvvr9Z6opEJrIXaiqmIWysoL/hgCl/s0TJ5YeglYQlSQFk41nIIpxJ/igM0Dg8UhwVF2tyhqUJK
VjMjfioS68iJiGKEYinQxeA73llqdzFqHscuPm98xegMjbG6KjGX4sWlU3Yj7cn+nuvVfgEw0pf0
7tV0RvBGNrfMfvZRYrjxQdYJ+4UbV3Ectmmd364EC37Iiyv7sGbi+7lGn+1iU4HVmG3hKxhZPebo
AV5AjRXEpL/Gaa2ZYRl5UkAmTb02L6hZOF6gm2TDU0RUhJFLka/nTbcUNqmkazrHKe/ahWkrfV6e
OGXLMhrm3Xgt3bzMOxRKG5dYaA3cYZLm7EPZRP5seBydhHPt10GmuBo4TTLfFFaxPS/DMFz12Wo8
d0tlPJfU97zQXhrJCb/6tXWRdB0KK59TdAiNudXdRZGPa3Ike2w/a3rbat8LVhm2Q5NgqNFWiXdj
i9p8qLNcrYfJm1vKD5U2v4Ft2FUw+Hv6jEFUfF/2uK+FKBnVCIkm8g/OMNuPPR/0cs64Sftlzebt
vgPXS0IfOUFOZpW4qGhy7AOwdop3Rr0jGwlKyjWXBRsy/7povA+W6VT+KbNt0URWM7K9pHwRRUAb
qmSd2rgIn8/W5F35SCd44lOanltauiK0oZoJT+vR+qJcWh1oUe2+Ple0QqZItTq/6It6bNmJG4CH
uikV7VG4QCS8gy+Y4DFTigv6PKeqXvpuFY45Y3IiXZndDR2I1KBNVK2onIet/8gMFH3bZfA5oVm0
aUxlyK3tY9VRuQnrSupvGVQoi4bALw+qxRzfVbghpZGbFMUjZXey1GwefOtc82Fz3jRwpQdzbIvu
IgUtobxma3JNADWBCeTKwTNH/NQbbue8cb5kCEg5lYYV3xqzHvNPMgWHosFraxW5VQxFniQrJlg4
YjXFSVAA/E7rwmNoVEoGyidefeG4W656UblptJcqU4KPeZdMdTnqX9oOziExMQ+M7KGp/IAtKgbo
cu34Dm8HopwEMQLWDUWSX5JcrH1gjCSXYdfj03FlZBvUzwpGUe54Zz+EfutnhPrL5IviYeHe6uM8
GnYoJmQUerAYp9hZuzI0sXBaOrirnL5wFo/D0Uekd70UceKcV1hC1Od5UzpEQ8ptYA6Bc4swd0sk
eE2+PP4HHlECGxCDl0t18a6dsHOdvWS4+Q84TORU1Uz7sERuBheVqjOYkaQ6/r2Y/FsNX1FEtiwX
8Bg4Wv5gk3/q/bqd7uNtbjDWRFFK4WCsr5DfjRHTQIubrjLih5jxH8HfLyr27sir5qhngVwzHxLj
Anp8/Pynq9od1FJc5V3o20O5EApgAjnnpT6hHcqBw/AkELLLjgi+sijDqOWoe399o33xe0sO7Bvw
mkaC7fjW63ncBl4DjZWgD9iWUV5k3SioWVvOTeks9T+a+7IzDlzK8/dWI3ViGma/3i9EkWtomy2O
Tm59TOXOLeWlc/b3x/rHGwLooVG7d/JfT7VEYI1pjiLgVyZVPMtA0pHr+cHEdf+NHtQfVg1HvQWr
bjoOTOurzs9aIPqMu73RZrrJxbbh44dcKb8UCkfmFDHFYVRavXHR33o/dD0sirx4t4CdAPP/+hCt
ak5bwcZJlZjkZ2QK3BGTVtRHTv0FWeMa9TSFYILVW4OUfzRnXy1XWsRKuZbknKSx+uuVTQNlMGYX
+2kvZxEk5YwQhQbQcD7kxMtkMurMWCT1JbwoA93q8bKhu2Fituu10YbW9I1HIf70LDABQeVgOagC
Xw9PdPqKvofmWZiqaO+LfsGNY6Ighfb1ZZzm6aoyrD7sN8w7sZ2ezidb40xs9wtM9Z79TPiyYnom
I9Wo7s7stvjejUuSb4th4P9wVdJjl/7OC4EaQR+9Wvt432H/WnkNXUnMBnU9LwSPnEX5jFzy75f6
rfPNpSyEt1yFx8J8yl/fUzl3uJs4nGpF7RVnXVmCGVrm+kYP8ver0POk+WsLX+0L8dUNrSJN7XGZ
sek0TX2SWZXdo1ty/+nutDvmCjrr2BDAZr3GogaByXWy9XXYtgRLE250p9QuaN7hKPfGDf32Ne9Q
ByvJVrh/+hBdvz62OO+mdLS4lKFTczzMrc0gk8zDyi13yQk37O5CrKOLNyZF/LaGPTYq9kQbAQ2d
e+/VIYDI0OhrOTVIa42CKaCGdYlVU301iXm96gdpBhXCx8Ad3urd/+EFcmH2RyUB3ORr73hRzmbs
DYjjFY4P70sfJ+fVMouzf7oYweN4pHToHd/kJn99qjDTgNVthZVHJb3rulGPS2607/4HF1FivwsY
LvnbdIORI8ccS/JRq7DPZoE0ftoa740FIvYN7pcNkFflgTG5nsukKGiPX+9ltBY9VXWMs4Aa7Rv8
JSmfS9e/ImOCH6exEwhfm0e3t9N3I75D4YapAMZ+Ti6jNM/rs8qR2aXXL8aHxpm8z39/COJPL9TH
HV1yQNimfD29Q05LxgievAnbyvkOwdo9jW13785bc2n5BNNlvzbh5owUtVBbjNeoweqDUON8g78i
fjX2QhFc5POnv/9ef1rgvg+vADgFLGO+YkS0DxVO56QJq1ZUxwR9ZNRPIon8CuujrZteEpyFmYnu
f/v7df/wtux9Sez4JlVrb//5T9EV+eSuWmNRFMiKqHl6hP+YygWzWb21S/0eybEihLNToA66Bvqh
v16LWv1kbB3OvR3GH4ephQSuytU6IDu1DsNamPhrZP4NNrnqxvG3Ch9aJtD8/X5/8A6vlif6dA6Z
nSrcA9pff4kST6qR/KIOESvFIUCmPOCTgge/2TPMmdd+zjgp/4IK3fK5NQb5bPnLdz24AlyGAmAn
jfS28Pr6MOH9c4eGis4hdkAujtxUJJNWGyKaxVyLcDFtvEh0rJvQ7cy32NQ/LBgswaSDK5jJEfb6
xVUQRDOeqzUvLlmenCTz7vexDgektvX9pmLjk6BdhtMf3fi/P8L9Nb16gg4GGT+CG1bNa7gF3/Gh
NamNhbhlj19mLzZPJkzsPdSLed+t/lufxh++WBeEiWMNLxXCqlcbSk0fXZqprMIStvAeJmy8XWu8
tP5+V3/4EBTPk3EWjsdx/Xpf4ITJcuHTWK/RiD2YtdWxYyXZrYeB7hsRvrB+f4KcJxYvD/IOxvrV
GlwGXE6dUVehHgQOQVZVkkau46WYDLqReCfi5GAK+jMm30om25Oeq48iw3Wjn+NLOXVvbD6/P2El
2HKIV3+Qjfb++/60CbRllxTjVFWhbYj8ZON/Rbu6emvuze/rhpgBipdeINsA4cqvV/FlspYW3xDu
KEv2qdZk41hDzmc1BO9Nw1DQNyK8398o13MI8aBRYdJfz0u2DRQpWB2UoS3r7NjbtJRoqjD6q+nN
f7x4uJTyYcT5G0v11a1hw1mW3dKWoRpHfe7s8dFWeAt+nl7+xqX+8K72EBnSfkcKYctePcWC5iQj
LgCZ8Lo8OrtTQYqZ5RtX+eO7QozBMiXIo4v961U8jK6LZeaGYnrFvCZHX9aU80Ik/HRaMV17IwD6
47v66Xr7z39agWrpzMzTHXelx+2hc70pADTPj+lSvYW8/ulSFmcdB63lCPXaflX7fTwbgltjr/YC
GyUcbmalvjTGxH6DA/zTpTjocBgm/KfOvj/ln+4qkXO7iIneZN4O9vmEPhPfp0rcNOZgRH/fvsTv
bww8nkTXQyO+S8T3wP2na1VODQQwgIfgJS2+dEzuOE127iFBkngyN43G8L6yxw+45qImw/PhYGm8
LVwGgoS50+JdUXfY0wyw57S5hpbxN/Dkb3ySvy/e/ZdkUQmYRMT1rzYacyBubEc2WXf5v+ydx3Lc
TLZuX+XGGZ9UwJvBnZSlU5EUSYnSBEE5eJNI+Ke/C9R/TrNANit0x90R3T1QSFkA0uzc+9vrS6vN
oAcYZ1It2L3/Ll6/drrBaYYwCKhQfy4vXdRfEDp3brY2kNTAJsuzcymdCaCbLU8M9fo6RCOMQbzL
OTzrwhdnUxm3TkZnQkapfSog22aB+5leQB9NQzNAPc9cPVx33ngqin3jES3KrZyLHvx+oKHHXxtO
8zRaBNMzrc3wgUUh1mCs5qzTg0tefPmJj68umOrTweis7nJM3XJfOUGwoQih8ffKovypUSO712U/
nfjMr38domHH4ReSX6JYsPh1IbzfSmv4SbXhtXdCC8uPrUbBK4JdcGKjev0BYKlycNGKwubLDfv4
Rcg8xZVsiKG8Cd//Zhipt+rQHwybXsNjLXBrKiVjdCod+Hoeo05Gn2/r7JAaacHjUZOKipuskPaW
0lIPuGSMn7x6drt6fyLPP/440iKyMwFLaC6zDH+l42EwWbBL2t/RjJMuv6BvGWliS9YazaA3zBpE
KsLdDEQSZNlXUNFOfcg3npPLPqGyRYaEG/D85y82lVRNOqxLPVkTR/vwD9tkCycrvHv/Md+YLuTJ
XCpJhJPec/fYy1HYJGv0JVDVoex3nxoo9jQS5I92xlnz/khvPY9PY4pOTw+n9NKpbZShiHvRId3R
/GAXVHn33dX86v79Ud64ApO6Qu+P3J2kj+EupsdUVjTr4IazHkTdboFBUv1KG2/YuGMAbC/1w60D
EXNjGQ2Fw2xst4PT/2hs5e0r1Go7koTIQJOxWeu0Zfx/TCqm1XwD8zCKXppvIkwKiLoUxfg4Utfg
7SmNpFSlJjVQKmVJcxd3ArxCEjluNOmc2LpefQJeC5OGXdlxTT7EYm9gc4QAZeOalQDTfIgw5Pjo
qiA/8ZCvr/mE1sRHZCHmvgcCzsXMxT9FcSCDyUaUMpIYiqJ9gj+bjkEQhRnwZt6ZnwDvDnXUhjTW
Tk+WHnX7FGHlVsRts61F5j5ElNA2z7PjP42n/0Wo/WKhbJ6ap//zCzB9M87ooP/7Xx+f2jpu4lYd
sXfmv/On+dQxP1Aj8MjL0JiBNmO+IPyDzXY+2HRckRc2kVBZ5Cn+t/UUJeYHumpccnScwC6rjhPi
H/YOu94Hml+47HtERLQs+n/VfLro6iBzTusO2xTFb2J9g0DmeE5NicyKlFIw68XVL4R0hwdHJjVi
inbI6S3p2x0IEWeTyKahrFxOyVOv9e5vKaPx/MWbu/lzBrzsTD2+/T//FA6f+anoxiXHNm+pLzZm
UIhKeG4MA6AM1RnlumnjMmsxLoVesM6tqLlNvTD4IQG7nNhDjwNN7sZUv2i/5e7BsUQrlXk8tMMe
2nNDBK8vos9cqJAqFcOvZPB2dSj/zp7ieTAblbdvz6lt6GSLwaqxdmyYHdUmE9a4GaP2ycSae//+
yzzekv5nEPBMz7dEyJnHTxR1RQ0OWVRQimL9HFuMDhW6ad69P4pxHKowDIE50RpBOs/CxruYPg4e
AF5O4XfT+PiK3BU9sAt5G1m7KfwsHX0FbgiQno4WAvaCbZ8l2NK5k7VJS5v+F+O8omzVmvpm8sw1
GpJLXguech2E4WqLuLbU0otmug6E9WfD+rftiM9f9F9hyPMPJ8dEjtCnoEaOZLFll/AKRYhV/Caz
sdShEl54IPown/k54WL3EHip1ewCYxq0NSmLJ5P84cdBlP59ZFFBX3GDDGhuSvJko4uahtRxFL5J
/tUfvsQmWGCIJoX3aJVRcOvPLk2rXBKzbgDDN2vywOZ9ozz+MVjsYFZIWa/r1Ekh0euqOXREhua5
0fJLcHFDprgqa4G4r2tDzz/3IdpMK7O2WpsuLLjDRWJ+RugkwzMTWU+60pvW1bd2YmOBY9KxTeDu
2GT03v/0ryYYv0GfjzxasMhIPG8sL1ZraVclfvIhgtliTslpQbtFgumeGOXVwqSFGL3QnMIiVOSI
P57GqP5Urjf4P/ZaIzc+8n7QQ+BHcKHSdkA8/i70nqcFFXnuErpNyhq5yTzfXzyVI/LKbqFYbUim
wdprEcv1jrTgCaLVlMzajT6iXHn/Vb7xkFze5lS1Pd+8lr2U6E6JVeGlb9y0vVF1lZ41Ebzk3vRv
ipEbx/ujHUemz4+IKcMcPthzqKLNv+bFI4aKhoK69WjNkpMJ2T/q1nDOHlsRnCybzIvoaJERkFLg
stnMacVE6XA8VKNXRtyzA26AIY2fMQ3KgV94syhZlrF3jxnAVV10rr8C50VMAletoAuP4PPeGTv7
OlZE1n+e/j+RCpEKB+q/Z2R8LKen/Dsqjl/HoQp/6U+oYmkfEIfip8nV00TNbjH3/4QqpvaBCy+7
pMN2D5t4Dkf+oWTMoQpsDbZSBCQ0+5O0fxGqOB88hzk2KxYslCaANxZcwPc4gYt5y/WGaymJbJMc
COXt5yLIi3mruYktQjuFVarhJRPCZ7vKWy+5lY4CwfPi1bwRiixW5PNYOkcb5xqMQ7gQxxM3ZU52
Kqt6BKcdxd8Au21kD4MZ/VBl0F2aANlOWW0v9tN5SMQ1VLw9dgK+wBwdvXg8O/XyJDFkv0I23Ww6
LFy3NM3EJ2KsNx6MQhV7DIlW0gvP5awXo2TUDzE4Rm1EtybyScA8zho9gd3OohxMqfF4RP35/st8
48NByGcjYBcg87jMWWNvWgHUmpGw7ejjdYsx8hpjh6RbNS4Ip/cHe+sBfQ1JCNs4L3GexC9fYxKY
Uidh0q86VVQHs/Dtn1bZyzMpuuqiRTnsn5gq83d5scchAoIDw4WYOJpjmf8/HpAJqXWoIXH666NL
TY3fhyioLiE+flaJ7V/Bj72E4Lp9/ymXk2UeFMgBI3JgkcZYbKxRQ6OPMyBOHhJQWJQ1B3qCyuzE
ZHk9ioc4zLVssl4s/GVw18kqF5OGPk3qVXeIoSt/lMr9/v6jLGcHIBr6uKkRG1xpycYs5v0wFt40
NyysKluvH/w+HW9SwynPld7mZ389FKEKCxqhALTT5fMoi37NpLdHwF9gq9ZZXvY2qJWxfzT7CNDy
+6PNM+14YiDpYL/S5lQTm8hiYvRw+vG9KiZks7G1px1Afo2qrv1ipcK5nnCIn+31CC/fH3U5/3md
HugQUrcGL9WazZhezn9CWon4m9a2THca+MmIthPPL67Miu6KcSy0UzCbNyaJR4e+zefTyb/Y85+/
2FGQN0lPyyFbxIH0tn5sBmcg3oYTy/rtUfAyhnlAPWC5rDNTVwFKL9qTfQnMPkFF0CtD//uXRyaN
5CSlZ9RAy0tBkE1uNOH3veprQ+7L1BaHQMbuhRG78nfUFvLm/Y/1eu+gYWFO6HC0AjnyFu9urBVO
QpWcVrY5nfGWuxUsXLmiteYR2+brxCMQbWr9BO7ojRU3XzxNUEDIF1l3x18MhaGR14DvV14zutu6
tctdScXhLBBT+/D+A776bPMeRZ17zoRSv1iCbKRTiTYzR+ylPFN97Kcw2Rdolk9swa9GIedHfxIV
C9QPRNCL1zgJ2hEsPTdXoKdRPYhcDJuqafS7v3yYeZcCXcMs54RGb3P83hLsCOhk5vJHszzK/973
OKGNU9rgVw+DRvY5FTMf0I67DM+5TzduatGn7ks8D40uoDuvLNzN+8/yag7M1wyic3veCWf7teNn
GSkCdJ6X82FwE76o02m6oRY0IM5Wye79oV4/0DyUj8CNgApQzSJrqQ1hjAsZrby1HdEDNtIla52P
VeyekvHNG+rRhosPHQELPC1q1iah6PEz1Z3Xlg19I3T7O4HOnj427lls5Upwpxj7iaYvHHHRrWD1
irPkkEJJ6BNv+OvndQg+mPc2ZG1O58WrZb2aSUg7ywoD2SG8GIPK1/aGmVfl9v0X+/obUsvW592D
QJVxFutYBEke1lQmV7gvIqr2pbua2qk9C83KuH9/qNffkPwYZHdkn/pcllpEVc5EY0Odg71UHXAS
V1gYoaRedGL7fWMUUEpcMlxGYa9fLLCxCJ3ezEZvlXhFuC1Tk9aPto/+8rWxS5CLBdeDvJRq+bKo
XCAemsYUS5SYbi2417S/4m/pb5QmhhMPtPxC81C6Rk0ANRpKyGUhr7MDSxeCofyJbgugFP5aaDS8
F1Kcmgz+okDjUQBit+BmhK6aI/KVCMyOk2TqaIxZ00XXDNuMU1ltQWXIn65HeeSrUBgPpCtXEnVT
Eq+CuTG3Dqxwj7Q1Ku6cWrn5DkMsyaEg6OVb1Qao6I1Bf6V2FUMi/kl3jkmPZzKm9a8goIdjbWH2
nq/GWGn1XWiqzt0FxBigphM5FDhohzpMMW0IpsBaKfh9WXyhYN80wdwgP9owhssIs8YDR084eufS
SPz4NokGq9v1iuZTusoNQ3a3Ns35He3ViW9tp6Jo9VvXjRtyXVXSdiuXlAI5vMQecbszyV5ftomq
PttRqe3NskvnRuBaVdeB5Qv3a1T3Y/ZRUzlpNAurS1AzeBJraywXGv8sjX29uJlAk47ng6Ix6FYE
VixxaRTDcMUtYqRhnqZxLHOKPqn8fVf0OWVxBLABkUJql+62GYzY/lSqAUsWMjmetTYnW1i3MwIi
3qRGIG8TnTLkioYxdnq7UpSrU1yrcLwmA2rvWlsZxSPu5CFchQZ96YPhaNFEhnIAUPBEX5ATbSuv
MOdWNxOLOV2z6X8C8y2bsxqdQE7MXtKCX9N++C1Fao4FUz0Y6QbmW/ygRbGYzj0fQMLGGhMroqhd
l/GNSyPvgxcZ2XhWTl7Wn3c1vIBJdQNGM2YFp3+VuSUF2r4b6xq2GH2i6yFoo1sQv8jOczfK9Y1T
woEiuuZfv41EB81c5E5Px3JuZ6CpMggt9A3nWXOAb+74F0VlZDc09ZrO/Wh5ajxX6JpwjhMAF3yc
MboQT+fNqGVhQ9JqUJH47iV4BdBpawLiP9SJldeXcFdtk5bVBEOxmKb489ocvWBtVpnKVgXAbrjd
nEDlajJi5CO7ATPh+q5qZBt/H2u7Mk0s+zSv9pHMV/RKnqWOTwv3RgWlZhSrIpeh221Dmfk9Trcy
1Lqfvono5cqiuql+tRRNqgKL0cafwp01mvpBy70iulAzMH7b1Q5UQn4Efa+aV9h7TPviG1Ln8rdQ
jtJXuHw24jLsfXdoV1wb8vKGXku9sbjImmb3A3RTwldta+GLcxpTHTquevBC+7D1s2Zj+DKFU5+i
naJdLmn6jZ/UCe3KGsZS67qAn3Bed2AioBPFMrwdMlxzyBT7HS2oTVSpfRTm5U/KL023j5CSaj9y
ZUbW2hOyuGymUBuvsiEQGa2xVeedg6rUtS1kYbvfZJHdHZreDMPLAevg7JOXgSDf1XliGEAbpTS2
tOSFwwayMQDpAMcoDIoRzlbblMZNfyvBYHv7KAlgunE+cC4PbcVrEKM/EWjhX3U9pL3+eQSQ3u1d
/klraynBtFduFKVbj2xwedYYeENBetEQtluqQgLkJR0wukC56a+pcXGO6TFaw/AhLy39zAa02X+1
U0uq84h7nH8Wizo3L2eRoHXT+mHvfGmaJBK8K99uzx0v86Z9g68pLP48qu2dTy/iF2k38UcNp7Jw
C8+w/KVBEw2xOJQjS7OxCtgUAcoKfBItL7uTtUcPuNBKff5Abf9kdX7jrnKMAe9LGsB8Oh5dn1I+
y/+QQjup1y39h+MZaAtazXVFKWaVOKQxzvo00u0N7JEuh1dS14+lKzCKEWOW36q2LnAPGDJxSMdU
3rHxu3CuTU+Ee9Po2DWKgg5pjNuq9J42RsASBs3Y9T4cAlvtJs9LqusxQKHK92sctVNxbefrmUrq
bSs7mXlHxVBjnaBXkmZtMB3BY0isRkKilJF+ZfoYTx90GnnPUWm5sMF1O0lojTTi4msTtlECNnPy
vzoZ4cDa8LzeoaIIb2rl6XrRXLoqwv8tGKPe2Eh61sUVauO4pvcxy7At6nVlr8Jea30alXUa5XHe
kPhZG20z7jBRwK0nChq3W1cKY1S0+ePMFtPKZrqIWC36rhYJfsD06Q/NhcSjOsZuoLJzrLqUmZxL
OEcQrHFXNB4aPAcwrXCt0L/QCFBG2pNzLvUDqS4iL2f05c4sSEdtU6Nyv7OtSe2jU7r07oY28AYW
S6XtqjhA1xS5peV+65Ks81FR5NS2xjYMoxVfspyR7i2plmqceJI+BIK0qawxTtZ2h+XB1q+tEOQ9
wiYMHHpk5YHeAfeeKtfMaBnuy5r8pOGM60mvCHUr36l/lQKh9taKR4y8mFAONxff7DE+U3WOoijC
kbLsUzvcNZwB3+KRXrlEj4H45MJhKUJbENeVCFx9ZcBi7fFZd0MKigkspQs8nES9GX0BT8wvrTrZ
uVEnjU03d1FvSKAmvw1aa/M1YgOa1lWbj9+9SirM3Cyzp4e6li17uxN6ELI1HTsVv9JVuzXwsM2w
LakAAsSogvclHakFmvY+M9Zsun7Ajtw5X+CjRMV5nBeQwKDC00JcFn3grN0yHm/JZSKGd1SFa0Rt
CDw+SifJLhsKot7acZT12Z1oI8LRXOe6rcIMK1+za0dtDZqmp+xclc1tNIEb4fdEtg40IoGVIl2H
9vSkSH3w7BnFjJXqU+7RaNrKR/widJZ8MUG47WTtGuRSpfkzcmv4gqI3SdapjlLZirq+NMDUd1Ks
sZ31ik3tJUW2jqe0eIIwTrtuZZb6PRSkkKMgM+RFrdUJmmqR9Nl2dm7ZumGn3IOp9MnbkTEZPAIk
/CtJ/YSobFrb0LCakW6a7JALBvImxDYxvB6jrAItEnp5AyQs6Tp4XEUymVvB/g6xSyvK6GOaZkDo
M9njPQ2ZC246SDQbXGJiTUhJrCYZzibNYu7k0ejol0GT+ullRSzR3BcJyipWWmwF8YVjtmHlrgSw
E9eb+8gHbdrlIvYsWu2nsgmvDBNDyh81tgG4ROeGdGkNqTlI8aWAlG3htSJMq/pG2GLglTChQ1gl
skfuB4uxPYs5ENW+c0LHPptx/cmqyvKgoZjl2jD84Kbhs1wWHcVC7rePUuBDcIE9TNQwGFhBQk93
vMU1FkxN3EKNXVH8j9NdjRh/pCANy2xDOguGKkGXCTVLJhi9OnhKQB4KW/uiUaZS+5YO3luEgN0E
ZNGevpSRHZbE4LKVm7CurU913ncXNhiReI0IA6/XAHPtNWBjp1mboSM4oUoFLrOHQtM9tqFhPo7c
2JluBpXznRY0kEp8LU+bXRePDSY1AdeJtYtBNk4Hzk8qGI4Dd2VsARVqpryhmQFih80vr9gAORrn
OqY4aDV9yEx5ROkoJUcS/x2ZknCr9Dh5DLSIHUSIAFvb1iRIXJkq7iqoQ0n7VHOo97CIgSmuOiNv
cB/Mgv6LxDdkYhs2+mJV6ZVzDwwjy7b4fcM2xD+zcVZZmYPCI3Ctu+1oeAgXx1zHkC2bZHFvC4Pu
qbETuG0Q9rk3jhY6GuScbAANGEfJo2Hgbrv27G6Aa+tlxRlGcMHI6JScVrIdvE96nwisIPMkk5tJ
C2dblojGIvx6HLrex4plmMiELpg2ad0ZmeU2nxUOID9gHZMInpAAahTl7f43dP/qixMnzpkVBMRS
WqpzW+IuAFM1FKm6Gt2atWrXYpjPmwaTlzwROFJ2rVvNkIqsfOpF415OhTXkWyNMMmeLdWR0M7DT
VQ9+XEPMGyJXMZVapKsbSWfgDiNtTezqCH3vTkvxlljj/NO3K7SsBugNmsDrTQoi/BamTNjgmeha
V67owhD0QCEepBO62kPlGfgpgqXuridpmTeDajX0FBBTPsWJH4mto3XOzo/a9kpqQHJWjT1Xse20
Kr9bRVjewMeB/DRCoeKKb+AruLbaKBj5/OB95+MgCKCktclwnjhcNG7J5PS/QlkUv7Oqs+1NLhSn
J1BNo974+lA8DWBsgWloVj1A6gg66ETrNLQbLvc4xE4wAKu6YJtm+pSJunTZbfyvYpzy+jbVRDjx
E6O0xU0EVlz6YBZ5gfqowpuSir9vQlm9jsAesioF9BWMeQiA+BNXQ6qc18P0AEDFAS0G9AUvrsrM
FEhI234MVdLdW1wFZ8MqtzE30PjwpZXtrEssQWd4u1Ho3eUAA3NYu9PENYTVCtxnrbU4IA5bw2qi
X7UUysI4zAMBJlX7E3EUVfQSWiwcWk+YxJhCYsViAghHlyfT4tJ2gijCFNrzmnVQ5E6wzWpFBDwB
tPxcxqb2eWaO0IDswWnb+27WniXY1adbmQ3agdagLOc7VHCWXCL1n2EblP4ejUL6WNmZGW1wI8l2
aWXF5toxJv8R9qqobozUgQ6zQv1kV9/bmIvcfTaDWr/xbkco1aKX4xboKfCKdGidh6iq/XRTdgJg
IVqwBoqQmXfdDij4ZF3mbmvfIxhvh/1AKEgTf0c2wb8VJGmSy8JFvbVxXDgKW6NTcwNVLn/oo22x
tzmYcaxcrA0xA9LToduSQiMgLxtU++taVtwUaE6zz+x+gvUoiTdhVOjDdD9Nov0W4vVmwhzR9Edv
hM5WjPwjdBE1HBVx73QgU2tNsTg0aW+ZccQOJIVtzlpYaiU4ODKDNLTRsL6RgLSyvVQVXp1O1hU/
cr+DAyOoPQ8rx4aks24bV12YRYn9yhj5kEcIQHMsgfGPfxJ9VMdXvV3q2ISNnlvvKeoGwYpQo/1U
q5xGQF2ANSp0lfvQeSXaohoXk09TE+vpfiqgc3N7FiLek8w0edTWcyumYe+cuW5vA+nqSKdjaa7p
8oATmE/YDY7UvepyPXwsaq8MNrFTVc3KtXMDnJ0DL4smCZfmksGZY7csqS/jvB1Q5k4i+UzINxKA
Rpyha9qTWPyyd3Gxq60C3ofd6Lm2SrHKdtdda9WYwoa9WqHFARGXuHqa7XGTbqoN85LtsBz8UN8K
sEPhJgsTNPdpG2ffJH7b/kqNFmH2pE3Zg5Aeqq0kHH7VeEuyyoe4bi76qut+Mi9DEysbrpq/ycPh
pa0RG4uLQI+hw2H0GlF172o9O/Pqtin2HhDweC11eIHgFDtN+5bnFp4zwJ5Sua21Butb+snY4fNI
v8mCuC/PUzHVX2lTQwaMQ0/t1Stzgl0T4G7uDUY+tzVarC9JZ+S+rwhJ2oNWwSTdpHIy0KFM3FR/
kDhI8m8aLeD6OqzRZe1VWJGmWsmEu/p9ShgnOfh6wxGPGZy76I5SqWslYIdwWIKFY2uZ+pSZmY1T
uzNQRpJpH1cfvcDpf/dDKsb1WAwp+7QRcFt2U+4rYKfjq3Tygl+27PLfBLft1wpXCuNLR19k9jsZ
iL53NDeZ0J0doNHnoImT8i6Kwkrujcxronv6xWflPGWWL03YfCrS0au5RNCVt7KZGmZREezSYsG1
CO5wUNnGGe/5GzqrK1nU10Vp/fZxHt6AAPtZZMbwNfE9tc290N87bn+h5pBTVPreywcs6/TesH6E
njVGl/9dsZSCtMAWNKJjtNh0KhY3wilMtcXcqeWQrCxyholQzVfSEkBrR1q7+d2qt6//2ysHXKi4
/nFBL0LgumWidZS/kvbaRyJ4x81Mj1nREeHp2HvqpvLLgTNGtunD32W7ua1R4qFchWzB8SnRHRcS
7MEcGlzJgpUu4vRjyNkEV2cc/rK6zihUXzSq61RgEO8s6gQKOFZTRolYtZZbX3AzKa7Q0JgnRnlW
dLysijAMKmKy9hThkI8vO1vdjgCday2KmSqGa1CnHAWw+qxCbl2Vjoe4sbxD72oE+mkoxYPHKQSY
q0+SPyXc/yiv/kufu77/vfJq38bFryfqCUo9tUfiq/nv/RFfCd38QEcnUnA0TgbFo7m6+D8mRc4H
6pokeE0HcTKycApb/8ivdOMDpkbUGKhHIsE051ruP0JxhFmoWtGjoMz9W4uiYymDzTmEisGD+OHO
ogIkhMcLYpAk3/UguQ41QYbBUQ1xO/GWtg/4S9uKjpAHDeaUOFHXXczdP+PSHT13QzlU055LHi+0
BXnRlbKr4uso3MIYw6Aal/m8KVZ1fwUt/ZeFoaoKwHv7Zvr44gu9IQBb6OKfh0Y+RMESJRyF0le1
qACIcy/r644b4GWeVLLbJn4xEZA2yYNwDKJ45LEqvhj1Xp1ng4kRKI4FfU+WDMuD3YmfYxzVNp9/
jqXRWj13E2FmN0+BlyoLEl6hwx57HRdhZKwQ6cHEws4H5jxFdZ3rAkVGtTKKiYsauSBF9TGXgVzr
fpbOwMO4GJmfOBCeqHAt0UDz1GBToVtspiEhAlyoXCK0VXpncLusZFSvujQYfwPKrIg5UxHeci22
H6zMK+qN1dX5wzg0w7h1az/qthWL4Meo2uDq/Xd1XAb+86osamF8vllU94wOejFp7BH+XVSG1xrT
43tpt+X3ofSdDfYf8UWm55AwuXPdCF+WnzUnCU+8kOOS3z+jI3WdXwWCxaWWF+d6NnblH5Kwjj7H
ztB8p2c+2oXNSRuM42rpPyNB1aJtA0Xkc4/IyylB1WeQkwgOQWRqD56u5Jmeg/B6/2W+9TggVJBg
k6TRkIwczztSj2FJwuIQBlgvZ1Y4PAyhpm0bukEe3h/prcdBQkRny7NSZIlYSQG8JWJMrweW0iep
HHnt5dI6MTfeepwZjmRYOi3tUMmOH6dNuaGqLL4uSAnLlbSj/JzeMOtTUjbj5d8/D0gW9OvsIDgL
LlZsifGFHsTpNXay7Rbfv7Be52Hbnioxv/XafBcFnWuTcIaecfxEjd+PbpPG166fTvdJXoVwJotT
cti3NmKUoKjwWeY0rCxjlb4qw2r0ousy1gyxka7sCmyT8+i+MPPmbiSmaDY2HjD2VsGlpeBU0d26
R4VB4uavX6uNdol2a3TKZLYWz8vtsLTzzDuopqjPDROL6yhM5Pb9QebQ618x0/PSYq9FiusZSPde
NdpVecZ2LvWDYZACS9qgXWEa+SXK0u+gtE+osd74gAAq4E9Rt0couGR2uQ0MTd8eDn2Qhue4XtKf
CJTv1Pkxa0EWT+RA5XB5HFzgQAQcT5OkiDSfzPrBxzLoIldOMePbIFy6cMmkRS1EBgbX9hLj7JUR
JPaj7UxiC/nRvJroDDg34iy4h2Wc3BlJCH6SjPSwhvaafLJbvzix6cw/ZvljEWoSes9qdMKX4x9r
gRqXBg5OjkEBYqIA8N0JCVqBxfqrfMSMRus1+9P7n/yNU4Mj419jzgfwi1OjibShxeLwQM3S1NZV
g5UVHNzxsvJI7EYmiiKaLOeSkm5n45WjHHH7/g94ax6grCHdN2vYkPQc/4C2Un7MfnLAX4NysajV
xyGK4hOT7a3jmmWDVIS+RmNOoh+PokpdUl/TDgQaprltQdC2G0So9oM+6km+0qqmaVZ4qngdxfUC
YkXteNi14qaM1bWZIWVpSRqfamFedrbOUQSiVRhKDuZWhLILKdOkGwQw0jowh70NcKHok06r/Xeu
R8Z2Suv4szR73HaVMmHY5/bwOBS2jod5Fz/qwlG3VlHKX1ne9CdO8+cIczkVfQIbJDUE3jBwj99X
N9m0FfvaoQWkcwHKCrRXlnbdheoURU17iO/aWpVfHTygL+u6j7+YqiHPHEsFSjojqt9GjVadGdIu
Lwryd/d/P2kwAaPxmxB5vrMe/zynapXGxeEgYEDu6fSanV289gSn7o3dEJEN/SAYLvGNlodmOGLr
kobdAYpXl25kY0UPOWmRFT4BjbUrkiE/f/+p3gq+kSUi8yWOoxdiyYGqpq7HbU0dBq1tLvUmNdYq
pUKJmMW46ZGu+pS5reEbfoJDhoZGH86QrnV3wWRSgnv/t7yxLFmOBkvGmyWmy7Z37N2AKHv1IQuF
s53i9rdmDNmJUOGt45VcA/cc7PRoDF1eNprCMIM0UgdcQe117+E1HNWq3mOaRGqwhTO6yfFAinHW
oa6+nsYG24q61k689jfOCH4FaxFqmg8TdrHt1k3t1mggDn3ElSE39K9ku371nvadVDN19mmvXPPU
ufTW62VXg1pHroWLxGLMtPIcLMdo1OhJnImqliACLHsNehLGtKWfW7h98djG1ZBNX8S8PZrtrT1i
rISjNIXMf9rD/n1fKAtmsd7ndo55uQOd4bp7vKCwn5IoMooDIp76nJmN9zUqtRNP/fqh6TMG1EDc
zsEPhuJ4EFGEdV+X8pAPRvQQa7G61+HEn9i63hiENkbyPWwM8PzsZfypIwSRdn/I56yu2c/EPeo9
J57kdTxNryQNSyxWFL7sDcdPUgi/FLbTHxqtN9BSTZguYdqLBLGzUcm9vxKfY5Tjb8M1BHAlyQ4L
m/glpnN0cPS2ovrgZvNt1vKs8DYa7PgzXPth2oILxZGmSswHxBvt+cBd5WnUjejC0tIr3UBWgVjG
F+1GFFEJt7YJ6LAE0JduKeNW/ebEj51xGC9/LO8cKiBCZDIm7NCv9g3bDkZ8Ww913xXZxokrWpIU
Rp13GB3HBS3ANnZvdLyiWsebSPC/zTiehaoE4fv+T1lOhPmXcD2YSaNkcXxtMdtSc6DmLccDwPdp
TQiaUiiNtRMfZzkRGIQcowbHlD2MHNYiLB/xehLoeg6YF1Md7pP+o0M9xRqL5ITZ6asI5nmk+bpL
9IK/67KJx0E82WRxfSAd3t5w30nstUfB+yLufXMXo3FdaaPj7us+uqW3NLqhmip+oVPTnzCUPoVK
WlLviAhmDtb//hp/ngYvwsbYDUMHD8ZDbCn1kUOkuJFG395oWv9R4tq2lfA1HzInXkNhnC6qsOx2
XDq6M9HVM5/fEAjS3//cy0B2+YsWO+owTjFqrPow9UKDeqLrPwMUkLd9D8UcNjQYPgAM2zSlzIJ4
62+3tnl0usFNWqxoGSU1cfw+2oJaSmyrg5vr/RoxqrGOqQyf2HWc12vLm/cbeiFgKLxqXgg6AdU+
rQ95ig7YaJWLmBMFbmA7W3qe06/vv9BX0cj8TCTo2a/dOW+whMtkAo2M38iDUp7WIP/ChitHGHzn
+eVsIKQ3ACsNrQwJDbz4U4JCV99wT7ZsMoQlIt8TP2feuBc7C9BIuqphSsMdXVLOTQxDbD1T3FRC
/3LqcgL2uLMwbAgS8Yg+Sl8BVnbP/cLS1hjE+UiygMFgNvSpTJGflHkln078pOWFbX5DxC0mVAta
y/nP8VdvOvDWjtkcmm4U9KyUkfqqxwpsM0IhgFJt4fcfSzkquR3IAMWruGwKfQNGDMmKk0f9tahi
jHMna3ZkFUHb7pN4NLFeyTS9u7Bymf468YvnVbB8iWzPbIxsiUQ8i/2KA0QrhzI/dG4RTlvYwVB1
PA05yCbu3bmlIsU/cV2HCsS4r7TmprVD9xd+Zdx9+aYnObJvbNK0Smu8RvpIPbbr4zdYZ+0QOl11
0IWc4nXVav3egbbUnZo8bz032D4oXzMBkS30eJzMM4sEYjfPTYEbz9y8/p6WAP0QNg/iHK87OnQ6
p52wFUbhm2+yOrcPDqJvA++c9K+zpUwcH2gucQoqpfk+evxzUGCHeLb7H5U3+ldhYWW3HXTxb6ji
+7v3v/gbLxiQII4kM0GP/y42ajcKrDTIxMdyxPbEynO0OakUJ9KLb2xMJBcB+oBpohrz/9g7jyW5
sbNN34pC64EC3ixmMQDSlWMVfXODINnkgffAAXD184A9kipROZXRXP+KXiii2TyJYz/zmi0DCSOw
PhoQu0YA3zxGEfa3JVXipyyr29ino54fX/+ol3c93cnVvYkgDMbHNsYrl2gsCDDusdDpPqvAG8xg
wcgRU03MOUrfUEULakMMgEYNRMX/LGkGXrPj5tLZniUiMlpPCBLxHK4CYeeLSNoUT8NQ3wMXX+Ig
k2MjdjSY+89Y1gBEMXr5wfYsWhIxfp7Td9McpRoAC++7R/rlpoH7iRlb9ykuP6vbiVPiARjF3nAC
ZbBkB12rFuWTqnTOcjM3uXqjDAbtTG/omdShtQa4rkshEI6w++lBW+rsHUyQ5jv1f+AQsLaBstK0
bvGLA5oFWGxS6D5gZKl8AySYPQEQAJMR8xh+7ztVPFRymr9bdidMbIcR3PIlsPnjNFuzcRIFxnr3
Pf5bct/guf597o1cCXo8TNMQj97hbWeijrz66IB5xDMvGvaqg+d0sCDj96dTQhwA/qEpb5tlrNBr
1rtyxDIxSU9ZWsk/6tKYszDRFQRhKpCYmOaB1v6iGQL3PYBy9LrEsrhvksTAsoTBcamqVExlbqbU
Gwbfm4zh2Jc0rjQ/TmOUNebGLkxc5TRusQO+LhpQdGymq4TOeuIm3/tMLSGPC54QPMZMHhNdQhPe
G5kLQKHyWrc4FBDc8REcxziDUZC4Ti58fMNsJXCwSnEhnKBsch+5NrTj2ZuSaR8Nijc9euXo4ufV
8cc9s+2HY2dE2s8S8zwZ9oaccOEE84qdYSRk46vrjey7tSyEj2T38lAYAKcCHUYzhqI407lha+cT
C4hHpeVHGhf+hx5ILBUs08ze66PVDiG6DQloSOwY8zCSpJ1+s9hWszN6AUJ0pAUWhfBY2ielMHgz
daQun2ywxdoD5hAQgpB7wE6oQJsw3y3dMLRHEA7LH1nawaPA16kjTY2Rgg9SFPBKXqgh7nzHS7Qf
HVakpD/K9KUa9Hy5KdVqVg7CjNrvlY3q4EOTzCUOp4vT57Ta++pdn2MjHcJ5SU2/B92gBXaiWY8z
5nRv8RpmB6lz3nT+AKOb8Mab4I9VGMuLkK7oypWIalR/jc6VFWBjEMb7ai41QWnXGHU/rqmfBuM0
YzU5SG32dsKLihavNMU07nSk/IawrlLxFURbr+6FUTrvKnue3huzbhd7M0njcU+Da4pRGZiy91Bt
UGNp1SxBgA4o2eMYyfFJq2jE+QNvPvi/ydP/tLOpBmA/evquWJLx1oFOczByCOK5HLtjBV3JOEUW
f03QeJHtS1mnH2xn1gr0Idr4fdKU2h0yFcot2Ma49B1AzpiNuPVgnyql7N/3g5e8mfqowycQLov0
G6pEH3uA1EagT+D7d8MiTe4Q0XQCDP0Ik+TXtfs/SIZ/6mtr//+PZPhQJv2PP//xf9qv3/6xK5L2
a/+jew5o+PWf/wVosOx//ZK8g/S7in1Sivg3nsHS/mVRMOACXOmx8BWJFv8fnEG3/0W9nw4g8hao
d1Ml+Q+cQQfpQBAOR94jWUM5z/s7WjLn0YDDmJTaNYqLa45uAfQ5f7K0SF0cTDn1UOYLGsIZTkFo
TpSPzybn8a9w8rmg3fnz/Ncoq8DbSiKkGb0tbrmGTAxCAT1E9bYNlEoaXwB0VUeOW3IH0EPxm9Fu
w6WPjY85VmFXhj/PyX8Nb8JzBfrD2wxmYI0Fn+Wm+ZIUUKdWE0re7B18E/whtNgIAYZfU7A6Lx3+
eyjTQk2A9Va3HRsg27GuK5MZ5o23N4vlvbRzKygwo/UXBxz+qJQgevXkSmp2YRmZ37XxqdIUJPI6
/8J2bBUr5zoLwZ9GfhF5yr6OovHw+jKexzd/fZy1do1X3Bwdos08ZjoOym4EylmFH3A3T3n5RWFc
X0sK807NsuH76+NtEs5fA3JeVm8AandrieH8s7y6qbRBOgZ6Z7AXNKsvTkpqIbq8RHrVhn1OihTY
WeHsBySLwVsUXxIVCnhdavWHK79lncL/Jkr//i0IeGk2GAA8Es5/C6aFFOJiYYbAgGtEVJ1wnpI3
EQmQiEbolQvmt3j03Vv85hNptD9gyPhFpFKECj67wes/58KWZmb++2s25QW36NTEMxUjhDuAK7XV
fVVXiqyK+n18JVW6sLfAywH//2VBxPE9//Aee0sp8L7j9HTeaWqyd3nd6Vcq/xe/h1kxyRYs1KU3
aV/OszeUVP9Dj5N6g/gE0rlOGh+zJaqv7OJrQ202lRmh1WvDvQpVOJOBWB1oHYL2HvL37vVFujhz
KH4hysFpgcB5PnNkHYvZcSPBm+naXeWoza0kTPzbW4FKE6eDe22FjWx7Jlk69mZN+zq0IkM9lcUy
n1ClL05UD7rfGIpyMioWBlru5HXnHxSzTFFpAtPu8iUiQInj3eIW+kfRRe2VXtvLuVtLADQHEGYB
0rG9azBlSpvWU+twlk59gJMzglJvpysrtG6r80PN0tBuAoTB08DbcP5Bs+1NKhSzGpNkXfthg6y9
6xbbC1SbJAFAs/YtRXjk+Pq2eLkBzwddb5pnz9EwOU3hRLIOgYW4H+EVj4Gdqk7vazh4XtnsL6dx
XSqkQNiG9Ca2gMWqaSbTau0uxPE6DzBAb24as7+GNHv5MKwlr1+7z+NZ+NXWe/ZF9EohnI1WF5Yw
tY90EZwjbS6cB2XBNGqKdaX2fWHZ0GWhoYNAOwLA281hAS+PjVYbkLVuoDWUSyWDyJnq2wnmyQ28
uWHnReLvWY6sLwBnmILGGrGR5m9bYk4VC8Mr4iHMkJ1aK4rFTV4hTOSmWnvlAy9MKB1+1KSwZ/Ko
lm4qCSt1axLTyAeqw/imIp97py6JG1KhavZmDNHxyiV/4anllaV0Sa2aFjfV4fNN2cHPmf7iWKmp
4SPYTlVMtxssS3NpOH6UoEgBi7C1vtaOiY4EWWz/5GmyeUq8BpDE60dkHW1zLol711DNpQ1rbvVC
kh4RZnQR2hBKT+T6U59r+HT1+FL7cSmat106F7iWY1q9BGmqkTa+Pv6FDca9zJ0NGIMJsTb3AvRU
XZMx4w9eH0FrRj44l10fUgX5OkAkOzWD7K9884trYQWioAq43ntgFbaVWJT+taXvuyHUtTLddWNS
+ngLK8FclT9e/7qXi81QtEJxiuPbuMg3DxOqDoJ2c4GIRKlhqV44enRw1cg7tTayAeihSvMwV1G6
W2Y4q4Eexc7JleZw4wAFTsLXf82F7wYX6MDOXaX7Qfaf7zxZ5ks/6EoX9qsDNSbrzVsr1+L3IEXS
K4/Ki2MFdPwvMwnwiBzkzc27QG2MFKvow1qtYlR6UwdmLVDOKI4mvEoG9/Prn/bi9mW8X3BxWp9E
zNveJybxqYMf+xC2sed9hyGt7VHuVU6vj7IBDXExMcwqd7cK+XDLb5czHaMoWSzEMus6i261zsuS
1Zcar24l0bWb2YRUC6utQ4jJiPf4JKQ7B1sNaEhu/wiISTToTAjzbnH7ZPf6b7s0AxaF7bXJTyq7
Vd8GnT2uvBcOsmqoN5Twpv1S5fGV6HHdr2fXBXYPxD/8sxpx0n0930LJEGE6ay2UkLKkjoOYatod
LHIRhXUz6AdDUdP7jiuVjkykHK3E86469Kxb58VPAI3JOqzX9rbfJxoNmwV85UIBwQxLQTsKm6jE
67TSrdshbwCT5XEH8dadnA/sUe+xk/D+3azLQn1ptWOtWumVKvzFaaETzayssfv2RhF6pTu4h3Oy
wMzUO7OGiEg8pfYO6gBxdjQQ5qE637V7HQWP3VxrSnTlUntxkbIyNk81ealN5LiNP2CZW8rkrFsz
1Zo3NbOBO8OcnQZX9X4uEATZo4t25ZhvABLrgQCDjzMTyYSx+h+uv+pZPGIP6qSgwiGxiDE+me1D
WfWwzZSwVEzfNpQAZ9+TYQtIyPNtuuzHMjsZzp9jh/aVhBwmIA+K5Yov3MuZANtH4PerqYWU6Obu
iT1titUWw3CrNYa7THb6Q1drzeNCQThU0qV948xO/e314/fywmNLgkchltBw196GLHNTysG1KxXE
h5Pezj+zbmdOdQEWD+GL14e68H08mWvH2wBNyWV3PueFNMvBXbIltNKkfTKKdNgZSOi+y/LWOkZ5
gos7rKwrMM6XO5xnA41KeH7r+2Gs3/9soTGBjsrGZVLxF+tDaNTpjUAe4ZjPtQWyF1ezY4TDj4HZ
5DA/9Hq9XLl7Xz5ejIsVEgJqJK72tkIhapiyoM6XUG2HCHc/KW4jp+r+kFDzrwz18ioFBbNq3LGU
zPC2iFan9RqPLXMIlz76k8p78rEcjD9eX8WX3wODheoOxw9+DSC48wmtJToswmUQqQ7tu0az6p1S
xcb3DPGXKxvm5d5kqLXrqZqU3YjyzoeSc9xOWpzOAPva/GR3Zq3BdE64szuo9nEyIyv5+se9nMH1
haRHB5kJ7VRnOyLfVQ1qP4cRRLKjAXn9XpfQ/X5nlF/p1ioIvsUASHqNA2JbHHQlm0KNDlywYA6+
/41RiI89bEIAmLwACuN6Lqekm8NcI3YputRG6k1co2ZeWCON10NdTdZXlsjmfGWDimYcpPFQ6pN+
qqrGPhVK1Lw1zTgONZqhV+buwvbT8PtCeVZfsXTmJu9BiTItEovxCjdRbuidKp7fmjm6H8U0XXse
L30cTovIEaqw6pCRPt+AXd5Tde5WIFzUx2Eaq4dUBbuipo/snmvMkQt7j7yKTGK9qda36XwwTbit
3czuyrtvPHImOtR93AzH13fFhflbzxJSi7pJr2Hbga4GUANCsdZGoPhRRIlJsGP80XMlHX5nIDoQ
5KcUaLebXBna1tBqYwjHoSnfNhKoIxt/uYuW4e/fSOwGoATrO25TIjyfOMUtxgQX2iFUadk+GhXa
doqj1O+m+iqlRl+313kQt9a2/zvWJu1bzBj1L4e0G/s3cTe2dd4GhrMkU5CUWvRk9B3qIYWiaV0w
eu2CzgYJeX9oSofAz5g74MEOOhEdsiLI4ASzpDWKZeMIfWAq26l8L5Wy/tFaow5zOytmJyyWCgGU
19dmg6Jewx8A8EAv0C8mDIJHsZmylo73COMwtOCI7OLY6O6Hqe8/z2Xf7iwPPQYnipTURz5AuYO6
GR1nx6x/Yyuuk4mE9Cp4u6V9DTDT5ay3Ywh6uTkInTi3Vu3hsII4rgx14SCvcR6RDv71hFabW2Pu
6wq0ixzDJm+ye7QgzSiYhYKnhl5Iv44N9GZen+KLI9JSAOaFti081PMZtkqWYMz6kRZ8N50Swx6O
rSdMQAlDpN0bWR0/vj7ghesDYJBKf2elrv9yuDgLdJYOGRl9lmEM1i500XHzhW6nV3bOhc8CCEAH
Cbl7goCVlf18lD434TdLU4ZNWqvhiihAqiFtkblK2jdKtwxXxru0UwFLA5mjvOowm5udijBiuqJG
p1DMckSmqBnwS9LL/Zim1XswLsrXwkDYKKR0K59Wz4Jv7kAQdCUS2dir/jowxHDU6HkJKDttyZ3q
6GQITyEUMpurMIthxsPdZObxm5X5czvrMRwou7KRW0emXiqL6auK3t73Cq4/QnOaExDs4l6Uk0VN
t4/35OrDlfThws2+tp7QKSdo0mDGny/NTKqiZpUiQ+Q5AC2vOpZHr5DaY1lK+f3vbzY2N6cXEJMG
7+R8LE8KRVWLYgrVuI12cVXDEJ1Qx/uNUTi3KypfRVJ58yJKxXMXvS4nisZ1dERjpLpBNyO+ssXW
v2VzpXMRwp0D+G3RTd/MW7JouawNT4YdYJ7HXG0MJ6Arn6aIusjpYLdj8baZpkgGNFK8K3WJNYJ4
MTihOvEFkDtrm55MiWVOKH9NIQWKZZX6Lu5ygZCXWJCRAmsDokWrzW+vz+vFnQLwHAAqRSfoveer
1yB4PlYogoTok33C3wjAogo4RHhLsXt9pEuXEsId/xlpc110VCdTtWKkcoTXXs5pfh/Du79Sxbj8
PSsDyrIh3G5fs0I3S+q8Ld9jJXAfxaAWWBgviB07ufr5N74IIDtVC5q84IrP5y7NIsTdJPdRJjNt
P1cqA3ZqfeWLLs3bWvKkTLFW2reBZ+NM3PVWh5iKlMNOw/jOz+rpGv790mX+fJTN+UKWtms0o2be
SMHeDZU1hlOE0FKNWO2pFnDkr12j62293e5Ic/AUr81i+kHnswdVbVbRZpNshUGGAhAzGLGykzej
KNxPsvW0m8lw288TcpQfEIhW7qJ+SG7NYnbtK8f+QokbwCQs4pXrsVJ9N3tztAnDFbOT4axrOXf2
lOwKNf40aShVxXb5czQSnB0TcZP0HYKFUyL2s3sNEnpxoWFLrnr87ipYcj4hEKZh0y6TDFuvqY/W
iFZW1XRXWYLrfbyd9xVou3qnuSst93wYpzbdyqmY8q4VyO6htfaUEXs+8FYiJ6pHdn+TdMLZIVde
flPcvkAz1XE/65TkvmIvpl2jCl46sc9/z+ZVN+vMkeYkZehGLkYlLRNAP6LeVTqmfH//wJpQYPA6
IOXBiP3807OMsIJWhgy12YDGFOEjiZSvuHLRXXpEeBTWmiLZIoz481HaQYLHl7EMU2LuAb5nkZnY
4dE7eoJUBTdu9PL6Tp07Kk1GlFbXxEUu7SP6NEjYkKuS3W2OMj1X4SwChekq9oqbZkzboM6K9u3r
c3lp2bhi1bWCZwEw8zZfieA6auPIU3tDqZ0o3YCdFcBfH+dlKsYrU3pxMIBvpPtYD7xopo5jKtB6
55OwLkwRWq7UoIrxwYxd/Sp3+dL02cC/iPH4n7ntMOkNCoo9Vttha8zx11y3RIIk3KC8n0fPutUq
rBWDKR27h6Qq4+9W5oH0FCOgndPSa8onsyJO2XmTJvflgADhlZm4FCSwVVagg0Otfut3BqlVnbIR
JLDUVeNYIDDuq7J3HhGfLo6IPFS+aRbW+9fX+tLjsIa7JiAOkphtg1OIIdEzaOLhXOXJDq/oxwFr
1GCwrT+0Xvn4+mCX5h//G9BpRHt0qTZ3sV4N9qQi1kzpe9BvjMbtfTW1hiuv6qVPYgK5B5HhIf3d
HNK5jJFP1kleEO/tPxW6lb2PENcNAM82N5Omjr/zVdj5QWlcCbLGusOf1Z5HLbMcRF1laEz2TvRl
8bj0Y/vu9am7dPM46I1gBwbqAO+Y80ESc87JOWiTNL2KBHyqFcpOyCynldH2X7CD9XY4vaH4qErt
d+YTNIeHzyH94m19lkbliBoMQxtCEdRj2/imqRUt3hV2hoRegRDvh9c/9uI+oZmJ5CEgRsQ5zj+2
QYMBvWNvCqX0vNCCjBTimnDNhufSzbNSm8Ex/RLT2ryWSdzqroQqH0ZRoSEdPXk3tKT6k9pn1zRp
Lq2eC/5r5VaBfN2iQXP4AIqlZXPoCkM+ZJhRfYicvjxOrVB2Bet+Wi3rP5d6ZPzGVFJ6RrALkKBn
bd3PatXp6BRj/1QYU/IxqWrEa4vSvJKUXlowajvU5UgTMbbaHLklR4F/zA0u1i6uwsKTkHilXnm/
8/4h77R2Mlfs5dbXqiaYKe16xjiBW3jnSW8+2HPdhH9/+z0fZXOghajs3BCMotq9tsM1Jt9pi9f+
Rk5Ii5jYH7wUS7O5DBvBvm9Nag2WGcn7IYnyeCcH2JGt6rV22M6FEkZqLq8gii6WWhAzwCaJaAmg
xeZw1SUamKpGOiAHU5W+VTbOY9TP3QfufPsYjdN46gDcHhYcst9ILyZZXpovr8/wxagcbiQxBkkx
upKbcM1cNIRXJs5euTQJ8WgxnUZbrb+mqNcdZlhJf6r6YvxR6l4XTHnXJ75Ie+tR5Ok1o/NLW/f5
L9lcrGlp23UW41dtoh1yqyHBvE+9trmy2BdGAaHPk0fZhkbKNnCzamR9E6siGVrGLPZHYSy5P+W1
dmV1L4xDhkGuQzhFtrNts+ORp9dF12MvHnfF3ZRW4wHh0eRKsH0hUqGljkvaCiakEbk5IKVaNq1l
xFqIVVrL1WzP34siKw8taCharsKKfR10yeH1TXPhvl7lPg3oE4DT0EE9fxVarMGzWAgNPe1BfSxI
G3dO2c7vHKn8/I2RKAESYNPvYsHOR0KOZxF4mwCAgoZ525hDs1PQg3+XdFMRvD7UhQUDbbr6YvLU
wRXcDJVgmCSjBJbtDJjOnxxbBjCHovD1US6ERKsmDnASABHAXDeb3G0thGQtUwtF44Db8uwu/qR2
bb4c1GHMBBXLEmLZ62NeQCMREz0bdJNGwPCK7d6DUjLkGUy8LI71w2jqPaIxHhbCVWGWB2OQxc5U
nA5ahDtpB/hP5kc9UW7dqN/hiN0EwhTd99d/2cU5p77NbFDcpjpwvryDMQBpo7wcUqdobudizkMK
E/3fP/I4L6JPCkJ0veY2ny/LcUmhgmnhZPB1eZaLXZui2fT6t5D68WvPk35SBTA9ZISAD0hKz79G
dQbpKR0F6FJZHHl00PX4vBi6b2rLHwamHyjYt9nBGl06jeXUYKuDmUcWdlrsgaceovJBKLSmgr6K
DOXYLlpvvccWWBFvuGnK+2lYBIIzLYR6Hx6rq940hRf3PrrRrn0SBjpV+6RtcaqwhUjqfZU13pdo
qhPcANoIWmKvzNZtFsXTfFyWYaa80ne6uCvieAbE6fGa+7KclYQ/jtrhoYjApoUOl0i7GnQBxVFT
ChuhposOtFCn2T4+O52302SOXroGRRqT1TkSd7NVLx9ktaTUOMuF8Se38VKks00pdq5so/4mk3Pd
BwlkFTSV40yJ+FuqPofh6VC9VIdMCn8eogKPHS+r/mhRKtSPpWUk5b7TKHIGcZ1amMGNwJawBehq
95BrcxbT26pWPk8sDfswytQ5pI7i5TcIdnfzMQO62oDhpPF3i7RKLnDPkUIEo1nb76IJohAU3F4q
fuV6iUR1H3JhYCW63nxc+TzaIU0bJknLbPS43W550i05t6DEpwWHz0ZVmn08JHL2+bPO5CeJnnzS
qQDBsDLGBp0Bpf5sWZ2BNAO6yvUMl4K/LamrIJex8a6knpRBGpgb5UYZCb58rxuWY21GloYx8OzN
6HZFLuVyYaTjba4PwkFgoeveItli9qHmZjQGBHxN5ZAPdpYG8Jadu9RG1dQ3o0WfDl0yqZ90zChm
f/Vue0gQAUl9VLzj5kQ1LjUCp9c7PbCnOG/uIPwX+r6AK1Ggtj80t54RAVrM4nyJqUnAUwu0aHSa
4+iq9fBGd0rlY1SP4+d2ztAQcSQ6AbdYGdnfZjbvV/Ta5JtWK+tbt1gKevqq1H3SJtXeZ2Mq36tm
4ZFRma28cSoX2gzAJa0PNFH1PXRhlDQSdrtwH9QeuZyjTDwx/TFgW4Dx1KwbmGj1/YhnT58XaZiP
qvFzKk0lxtTKSA/o1ik/q4Q6mA9fKZV72SC6s1PLfH7LnZx7mPctxSerKHPFx02pkwGl2vhLmtZ4
iiVo+mKFkjxKbRrTN5FwzE9Z0qQ9OCZTw1AnjmM1RI4owu0Hu3QTtnhvNIEUXd6dCmfuWj+35uRT
OarI0HA0oupx0hclC92BtlqwYMLxp4WMW+VjUQdPPnLq8UufxLI+Nr1bZDsnFdanWIGqetB0O9ID
enPGmyyePIvu8YSdHyAlZdfn3oIWsYmLij+WRYH3VObVKsq2cKMD6Nvem0zkiouYBT8ksRwML3IW
LfcVb9b+bMmbHkrPGL+JVlWwJ5UWLnlIl5ifEigSwscTYJFsgTTJwglgT7sDgKa5J0/JejVMPJe4
rfQU2wi6bkkedY61CNCaqYZgjOBvBG40lYqvpXl58szExEsJarm2a9uhFn5r632Ma2iD4fDqU9I9
DYpOV36Kk8EMGzUr61DiupLe27oiLZyJWs/2XSVu8RfzxhYJfLzh2pA8CJNCqXZYDo1FlR5mr+V0
YpnkFmDpxyg7ttIeWpxskoFXp+R+AFIQ9aDlPKN8mibXeqfEstH3Tb7gFTVLW2o+yhOJDIuhQ14/
Atg8c/dQX/GhPihPmlVl8jDZ7QwHvYns5abA6V1Lw6KRHkDqwcLFMvOVSYm0Di922O3Kk6qgSQzP
XDUSJf9QTZlrJ3x/pHdx8L/KBvIistdmCHW8fFgVZ95Z3ErvLeQnqXE2XrezEzu/SZs89YWGkYXu
KE3QNo7+YY61lH/tde0HJyprdlQOSflKKLhRGeLBA0BDEw8KBnVKUEmbhFOAGB1RvTPD1BbvmC48
jjXcWbJWzTHriIg/y7YJ0ZD7kwcqC4ZUcYIKlDO0ey4bRAI//HqG/4cA/U9il2cRSfi1//qPH2Wf
9PPD1+LH//7n26Hrkq9nlOf1P/i3hrvt/UtVaSATBSGGQdHv35xnzYO9TIONCg/iZSa4kP9wnl3t
X6RK1CTplRKA82//w3k2tX9RowS5RwmeiIr1/zuc51/gpP+GTmydX4w82sLsoxVuskmFI6OK1Tn1
FoyyVBN/ulJN7EAMWGl+nsy+xs1lSWtcplC9WFokrPrFfhthBZgevbT15sdWm2ojQwzVM9wCWiQW
Zse0aPvKx9weIl4dtepTRg/2YywSzmuLFcmMSWqWWLsqtiP7CZmPKNorVaHENbFM6bYEaZZCJXqP
FUETFwG6krLdNY0+vLWWUcUFW1fUR/TDu++eSmz1WCuYz+ko1iwBHjO8jXOV2ObBEw2iIpE5WJ+1
AcCSj1OsKEJVwh7G2qbO7y0ZcXKzJMGaQ5p9iwcilkqqbydO3O1TvIveKsLUO37CWOd7VR81+6Rq
WFqZe7ubmaoczfBS83uvhTNxJcc8z/b+WhvE7dY+FgsNFvA8rG2UctSZM+S5lEqkLQYXbduxILV3
W2QaprHPdu3jX4v+nJm+qUis40GYYK9RJuMfuvTn40WJ6NhyPaKLeFgtpq+PQJXW68WU34DL662P
YU0T31ZlNeffF6/Dj66W3edZdmwB/H7xcH39J62B+9nuhIUF/n81Jef/0Kc8/0WdUJZUiJLsvUvB
6ODxVpFLIf2iB1ZqyOXgpDLudm7udXaoNwiu7srCIVh//WdswHAm9dFfjN+/GLmQwzbJo21jTKnk
WE/6WEjmdlglUaW/yUp8gXmQe6nuzQgsqA+lR81uUW0y8PxEqEWbVtMkpH705ashANV/ZMsDkDnk
0xjzkqHLWi9/ar0ROW/N3pDxOxktc/TdGqeutgJV76V1LSk9T5bWb+GgA5oBgG+Qe/0qjj2r1aup
G89Jb9UxUbJbfVmABBU7Ozbyv4egWgcC4L/GYDR74Qn+2m7PBrJKI2J3RAWT5ky9HTSZNjsPaVUQ
R5dElHMgUe0egtfXanto1lI2akuAm4HsUCXVz7dM4cqmLu04Il7ShUBeqJ73BnaxYUtN6/j6WOc1
Bb4Q/XMQWxwXNDtV2q7nYwkkU3M9Q+3FjxChQZbVwMb52M9I3KBK1Fv6bT/ICWXa14ddk/PnpwLg
B0eCIhDDg6jZlk37aHQBVgrM7EyBUsWkddljEeFc5Jde1H3U5rbb94Vd82b9R9bjwv3wYmYZ1rZp
zsE1pQT1osINgHCuULBjWHVBDEyz5HRPElDTBdYq8/vro61H6vwj6S7TvIIuBaYWFO/53KJfr4/L
QuiNa1cGpLCtnUM0GMZBiXIIQ0jB03wx8G5lgq9sIX2j8MzCrvY7IDfAKawKdtuFxeuP6LTBvNjv
yOMB9Gae2ZVvu7Zcsq85RU6iW1vwuw+uhXQPu0xkLeIPo5KXPQAWoC6Rb3Y9KlhINsF0eXRoqpb3
82h0doA0U66/QVvNRqMHz1SSXZSrlmp5krCQKiR+R7d4qpay7ffEvnOMpFUkm/lt3atErIAYFPsJ
ma9k+WkkTW3Jo9rRttH8UTrq8qFJRmX8IdRmER8AMGIZurqSpdm9KRPdfEhKVWueSuTqJmwxKfSn
gaTW79xmqjPPeiA1iUX2LPNqfuhEZRY7RFSbdt6LJdGXIRi0MtE/pUrV2yN5hChMjDVTx8s/AHgy
Ej+exEJVu3ZiE+VpY5mWzwCvkjwUo1Xi9JbVwjYDajax4p7qHI2T216oRvzQjm6Z0sygKnbk7wCk
tY+VCSJZkDFy+i0vY9jaujChaWK05XF1dOhNudUDLhFuWpzYuQ6d1XqyJi8EFVVQhJWxomQ4qEPr
tHY5UfJkPBba1Mzmz9Kw8VI+Nij7KwlCXaU36ztoUU3sBIMRzaYOCnOcy5NICsX94SmFN3zQW5nB
HbItUNH4GsfQlBSrrpG0jEssBxMDK3KsQDWpdD+IbJyeOs4Spz88D9/BG8WIiEmwGk0b/U6Zytpu
/EQsNIwcTZ3kbnVSzTLflB1+1XqKm94nU180bBxtrZI3+mAXmDwLqORUIup+PMUltnEPtjoLXh+l
9OLuXVwiKfVI7FL/xKLG9d6KFoM6BG1q2m+f4bAKAP52rpJ3Iss0q/dEhYn+di4pdd+iDNVVe2PQ
Z5eNayfWDTk+4VGYlBbk0Llup6PwnCjb15U587swg3OCpC5Sad3E1KLfJ2qhebuqlyV83RxUqL18
c0slmogwWTKqDLlbmRlU+M4o+ztI67FmH+oy0fI69DCwXmbfFQi55wq2vcGAYa11Ayohy0+SdDWa
MK7pk8EVN6jLWg6GVSkJzXv67cXwcYnLZR6Cpk3V+ETRUcFkBf3GYtoj2JLXpt+parI4VGCk0XzS
e9o/N9UoUPfyEcm06SovMIoqin1mCYzbh9lsI2qCtSy4JWM205MxjTXabnVtr5w5JVP1RzhXTKoP
NHQxv1F00pIT6xpDMow0EvNCtJl+A8SLWFSVckq/4NemunvEUZrhASvCurxbZleb7+1ikEmg4ag9
NkGmy8Y5ykgdp7u5Qm7l4ErEMe8B0YnkI3LHIhvuR8w98GGTMsarJGBfmNOpTtQ+cr/lrYi6D1EC
I0v3lzbNJ0qNsA+RlnOnyIs/dKOZJEcbV3Q53BQIQ9poZTiZIfbuBDhef9POaMq0vlr0TvVUue7U
KZC+DS4JpPg0M/9jloD6P6H976LeuSia+hEzSHW4ddSimk5Ka/SY60Vx/xYAlGkii2c5+bW38PxR
QkWZ1BeGB8VlHuNV9Of8mcj1fkH8FNUbHizUIrm2/MmyssfaTq8JZLwInIhoANB5Gnk/DF1z/SnP
4hlNGJgCyjT6Gc/CuEkHTT9ZTnINMPbicQfVBPxlVaNSQemull/PR0G5sFsoo7U/YxWimd93RZ3v
Js2IbqR0cOZtjHygFFt5zTUS2jbYpnsNL5UUlUx0zQQ2U2lH81RXTh/9bFjsMcjN/0vamfW2jWRR
+BcR4L68SiJlW3bkOJs7L0R3J8193/nr5yvPw5iUIMI9DcygZwLkqlhVt+5y7jl0RI61KkMhR5Y4
9PdJlLT+vq3bmQzJByYAf6w8vd5+9y9iKqyjJInkD51R2qOrXzEaZoWAGE2uXRP6pATHcgzqrNvn
0JTWTxUZSpDttEqjxHfb8DLgAOAP1zzDoTTViOUuge8q7W7Kzbp+p/WRiWAj1fr2aKud8pJzScNj
ASf9blbn3ty3EaNEG7HklYPMYDj/gGuHxMbUlvsuqYHZ6UZkeRNDRnephsJ3oA7hJz/nqd4IIJff
WFwa2s70S2BTI0IHFbi05ecGhX/bt7xqomZV5Elz32RFRU2+knfliKDJ7U97aY+GJb0ZBgqoZcDx
trQXi95Q10+Oh5B6eAfVOpR/lgyvo0ZQM88wiNy2t95KMCYihUWjTQzb0BZa2pN8s+/bwXa8EtaI
PS589EYG4fewvTSPdmcruyLz7QOl0uJjObT4tNBdER2/8TBDKLEKW0VbrUrVmYIGHJDhQ8LTOu6h
B/NPshxWP2Szn+5RqnaMfUk7ch/E2ZB5Qo06OcA1p2zMBF8eKn6NuMy4E0bGZOHS3rmslJnFYTIq
yRtCyJ0O9ojgfVBIVbSTtXYLyr30XG9L55VlepCiFbAKeZV5TWrECFYeBMcmru37uE6cfajn9U4t
GQfW7FyGgjOWtI0lXrFK64+0BLwb1ff1vQnshuAXZkgvNdL2c6Gqw71pTjCHjLL6hWp7gvYuJKAb
N2gFIWGxyDRYQDZF7xSskij4vf+ydm4Ri6hOdCysOZGPWdwPBPYqEMKdqmToasuB5AcQexbdjOR0
mRX7ZpKtAXQaYsPtxs+52GdKI2IqFXUU0lA8+PLXBF3vM35NVNXFijRQ3E3r9HvfVf0OTe+o/egn
f3smSHiZEISPaj3obQdoHFuMDB+7MNPpwwxNiLpNklV7qp3DXmec7+CbjKF7t6/1hRsBj0AGyqOg
UuzBnSxXqfdVMYaV3xyHZJS/xJo6vMhA6ot913USzV7F3JJJWD6J7DITHSqvEZwieDDKJUuLyL3D
ZUsQeAwGxVXrLDjnEp1NVNjLH5zqV1WP85esDcbHgKDu8+3lXngxYn6h+0LAwa5eTKCNpS6nFTNU
0M+QdSbQ/lCpLJqvqa729IsbxRukkgZNnIwbG7zCLYh1q8hekXgziCYy8FUQ4ge5FITAoI59F8zH
yG5nWIQz5+967sf7KdKz/Ty0yZ4p1MhNexAvKNWbx4QJhIMV2dIO8GLPoI9afox1jR/GCYIDja0E
AYOvWR30oqTpErf1dJSqsd87RlcemcX7s8/6rWjv4utjicF4DZydA+H0utphRFXWFc08HdGVUPdj
rsoPc9i0UDIb0h+tFDaPyE0iiG4FbePe3viL24xphjdFbR7jqJ0tT12hB3mtzwD7KKvxaBl9m+y0
NPjT4dv+um3q7c78r8zy9kFB3cgIJ0B/TkdrtdO61IyoWA3KkS/QuF2qjDu5rYtjntnJfZWaDXoU
sKWpdhV8GmlTHlvG6/e2XMtfynkyvTmtfuiZWu4Ducn3DvTwTxk6Er9ziUmL2791uSOED0CtoM4B
J0j5i1h/VQ5vs6zCkB0fjAg+yIcUatEZ0s1UwgEEfnK2Sqt5mdTUhmV0LPR5Y1fW5vGtDPIIWQ/e
U1RbV18qGeyxTy1j9obC6u+hwco/G1X/J/jf/kgJId034eA85FLUbri95QvHIyMMWyQc4NNpFa0h
+0bWjAmoANmD3C7/lUrJkB1Cq5bHfaZZpbyrdLP/HtEv+nb7ey/drbArIkQx1Q6ERyjWLI+hoiYF
AAp04rvIVo9U3VXg5KN6TENIyp1mSO//hT32mItNtEjZb2mvnLSRag+1dMO3mpM128OTFNPGqef4
r1AZ5Q33em15wJLAnyr0voiTluYkWHjTzq5kz9QL55wbNWFoG3Z0i0nJqbuZ/haT2lWLAsut49XZ
TXHC3kVjRatBCU7y5A26HDDDX6nHibqhq/kMh2WjXmzAr8SJ/N/d/u8Gsm/gIMEnqhfw2lSX+mYs
VT6oHsG2FE79y8D/cwCsaP8LU0CwQBHwVkFCs7ocqBCQvaj+7M1+HrrMl0rGjmlI20380Zc2wvtr
68I7WrbgqQSOvzLWKkMAP3qkePEwGo+NEdqPZlWXYEdY4e0zeWlKVIK5egS2PIRr1rJsMM15iA3Z
U3vHcp3QSXay4VffkqayNmYMLq85tA4wzZC5CMTcOtZoHSODGMqUvcRsStfQQV3UQWzvw4H0RTbC
wsW/bFGnXFufGDpm59giZU0X0JkMigCLkz0bgI4D6b5efB31QUvviYuyrYft0oWagocKh0KojkNa
XTnV6ZI+7CPViyypq87QxFcoUOetDZpnrButOoC68McdZVB7+hoH0FpEH3amVHFEo5v1wiGwTkWR
+pWmue8UDwRQQ38uG/d5mZZeRTFmX8aW6epznH58a0V1CmfDfJdgBV1efGtOGcEB2O5VphW5ogJz
H/DanabIUijoTAbAlmkLXH9la23GJgBCi1cTUqGlUT5up9to7XpRbL72oOg9Zcr1vZHZzcbow5WT
y7wD7RqBdBXjP0tLEtC2TpMKzZM1gnE1T7t7EidixDSZQX85zU6TSmMj0762PFvgm1A74VasU9sI
AEEMzZ3G6zSFh9YsMmrFc3LXpJXh3nYCl36bLWN8nIEL0dFcn5kIodcKjXvFi7JMZfpH0j4NVjQ8
+oiGvKQqCLHb9q4sjRNK3CdYPICBrb5nZha9NMTYUxFGOMCEOT7rYfYrqcb27uOWuP7A07iTJrNi
y51LVHpP8jDPVPzH+Unu8ox0zhz/NrmfGy+E+KuWjxHlB6qntNOYP4REaWkKaFw21nmgeLBy6xOt
E6p84LxV7cftJV36GOrBIG0IlKjj8T4s7dgOKK8m1hVPRuHu0OKMvJna1i85RBwDIY/apcTYM+BQ
bVWdLo+JwOtAHMvUHYMl5ipZtPU2gipvVDxyE8UFcit5eQUSMjXGhyqPtuqV18xRIqZNCQk7ow4r
p5KTPCgBfSFvAPAOe+mkwmUXlSgwp6n1gK6I1WxcubVFUTMUDIaUdqiSEhUuP60vVX7BCluaZE4I
64/yu1Oth9Es/R3N6K1R1fUtwBpvOxV9oC+CiGX1OXMl651Cdlq3k3r5viIwPEpoF6SQR9rxFiXV
laUxdAqbHPVfMea3+pgG+SqTkhgrOzU8qqUjH5Ksqx7mPhj3clmYGxdvWVgQJX4Wh3MW4uyU+9es
jHYk0+Tt9ZbKfmvc50E5fe6c1DcOU5fFJ+w1T/5cI7HdmMYr/7YlZn7t4wKVtzk/jOJcnNUmIX6C
TAbJ1CAd99S0Y0b+RxDabT1vnJoLUwAxBC0bx/GN4mHlzUYHfalu0JAYaszpjz5OIQQqq66JHxDA
TJ5v3/5rxmAY4NWjDsZVFPv8LsTWwK1pSqQTK5V5fPLtJHedgj5p6zTlx9dF0VHUIwwOJ/TbS1Mj
gGy9MvXSnZWwAmPsMCYNtLeA2LQA4fzzwwvjteby8QBhbc1Dk3SmDxyMuxfQWPdIlezvTBnEhzbM
9S+3Ta2fcyorYmpFgEopQVBuWy4stho4WpnNdDO/bR9QNb8nv9BdpkjJjSYt3pflXLi3ba7RrAzj
gWWhjUdJkQFfahFLo5Gt0aZOi8a1Sid/lgyOyS406/ZuHmj1+ominGpJG77QawTkSr1uciEfQ0Sq
b8f8S5rrtDDSAq2p27/ryreAL4fyOckw7+OaBWp0EkQJLTr6oHBzLx9nJ91XejG5ARiSOzOrI68u
9SD9qFn+OoSliZEhL1OpZiy/RgtlHXMG+eCCmZhA/AEt1Bk324Pcmu/ltqbyoLQb6ffF1RE2BdiQ
nSAdWPPlQXYgjWFSDC5z1sk/kdY5XkPQcF+UcrNxmMVb/z4WYIcBLlHDZdep66zDDi3uihBI/uAO
uiHttCCTvyW9rbzc3rtrVsjtuZ9i4hBg0vIjatQuh24yB7ceYN2HfZr3v42nj94W1iL4QaGEJEUE
37e0EjGQEVWGNbg+QmbHUU0qb4ys1CMNICMFoXaqW3X2bi/t4rkSRkXPQ5DLird4aVQz2k6rymB0
tb7N4ev1nS8gCVFNSAbTS7tua8TqytkQxWhRcsXTEW8s7UV+MipK3I2uyaSKZ0cpLHa6Mh7z0d/S
cb24ceKhAHsKKzAdhosqn1pOLeS5lHMHddJ+2ZrMvGGsoa3GPFX7tdDl8eiTmv51+4NeW6DAQsKv
L0psa9YzNYTei1GCwY2M/h+G45THDgALBTZ9+vxvLAk+SosXijUuP6We5ZS2DY1rFsnB3WxKOBSH
Ea+MpuCGF1mHwlwzAJ7/M7XyIpYfSr6eT4NrM570GMN/jV5g6SOvmmgtmDA/fJb6IN5LdTFsxDdr
Gjm43rENPh14JPV6js1ymXVsR1aJ5prLANGwk4mG750gCJ9TaxxBFmdJj1YFMsAvBboDkA6h9fks
9/54lpu6OfFOxPcTUnaHpIDPdeeXgBBIZ2Vp4xNd8RG0iHnmeL+RAFjvu08C6ehUGoWgwj8KE0lf
ezQ1N1zEldtK+Zbsh4Y0xNdr+sfZTBFWdtjyBnI9iN1U07NrX3u0+1BzlXHaYqu4CC759oK2hmoD
uQHMT8tvD66qTLO0x16lqx6T46BjOj3yBAUE9IFd4+E6gj2cM/EuLcetyZRrNxi9CMAFQFjY+ZX5
Tp+Tzo9As1XmmD4pldLLx8a0xyerqGd7Zxdpd26N1tA3qM6vfmbBzgvJFGXINXJGsNuNvcyRS4HI
HJDWtk9Na6kHM0vrQ5/Ysnv7Jl854yYwFU4d15hB8DUbW98Aa5xNpXfLqkr9XdiY8W+qncZXRiLG
dtfDecGkZ2b+YsSuP5R1FFToX+nV72JSkmYnhyVzl72ftm4vjxF6nFQxDpDi23/e/qGXzo3DQI5I
+Yn9AL60Og9Fn1GP7ntX7clHyzkpFdeokaHeM62i+Rsh+OU2iDCC/iHFIIju15x7XDbNLAG6IaAs
9zuQQ/MfDGngZWCDZLWSsuFQr9nT6VPCqsMVJhxfrk4p0zntZ7t3+yDpB9Aek884Vxp1+a5BnwSU
CftUbBi98klRSSLJpwgtlA5WD3Cr01fvZHjdmzJKjjMtth9yAOLaZ3Qu3n90+6CooKpAssgyOWvL
BWq5gry4lU4ugGv7BN2qclB7oZCrFebX26ZWsAauKxHMe1urj9noQz2Y0Ty5Pci0Q2O14atSyzHD
20TJ/1RaY0lPCipR/m5SA/l3MKfjZ74xPfHbP+Ti+xLfQNgnvjDVcCqiyzWnZHZaQYjgKX4Twt5I
IgAlgLybyDE3rvHF+aGqD/U1KSpVaQh+Vu4KYC5EyrgjL57i/n608+4l0mvrTlPq+BBD97pxdK7Y
Q5WDxJH2heBLEkt/l6KGAwRcIdo3nt0Y+SNSKcb3Qo71T0iB5M+cWmlLz+jiOSCgEszexNk0Mviw
S4OkbGkLIaXqjb5cnNUoMF+Q7db+CXSGUHYF01/jLme0aXoIOkfO7ppI2kqjLiIRYZ1xTNylI9q3
q2NFmOdoadKrXpCH1R85LcxPMlWBV7lpi2mfjHFwaDoZxpdYrX7cPkmr14hqFW8RmBiDsyQUN8V2
vPvczQzyKBm69jxR+/msOH74E7lvyx2iSD+SWNXf66bvtyaGVgsWVuHngXSIoBmyiXVWICHHOPeW
VZyZiWL2RNYy/2CVtnaH/J1/GO0aJAF4ywyOswIeyttLXp0wYZwsjsom5LgMqKyNM4hvRLaR1mcm
qtU7uRrBUcuwSexif5Je80BO/rxt8Mo3Rs0D1mkcFKIza+QXLKuFmXF7zgUeQlBrFqNyn3VZcECC
ZkCDpiSFdzY5sq58ZJwE4Cuwv7z76w5um1TIXofdcLZRIUtf+QFZurOsLoKjP2jKhpFqRmif8tnI
iy8WgNXft5d91b5AibBA0R1Y3eSOSWCe26I72xKU3vs6EtMR2hQZYubZTzlx5kRJaGpsYGKSIW9R
MV777LB6UheijIcjWR1tbdDABitJf47VRKl2zA5EtgfTKOzsORAh8CkSMwqjFP19e91XzpegyxN9
SnTngEQsr1TRtE4PcyrrnqvhXh0iJpFCxi7/Un3GPMLBd7bqISuYilACI3qGJok0nrCW5HBpMidj
qTi9w3m0rWh8yEct/wckZqodEguWlVMHwS8NkskfjygH+n8PtdVLhxqQkM/kfW/qJ21QE+ko5bVU
uFNgJuXOqS1w/7pZdMGxRW/7Ww29vune/lbq5cfil1MM4pgyUmSsCUkHNVYLFLjnc6xEw2c4gfjN
qHrAhFIzH/c4Bkn8HAb9qO1n3c5CVzL7ujnMAFjrUxOGhIVxqMC3XYwylAVVO8oVeuqzFuyhhimd
uxJoYbMbqG5op1wp1OS1hIACCg2EAf+RIW38MRsj9y9iMNY5asVQJLthZuxnI0q5tk44DS3SNTJo
Ar/lDo2ppZSaJbVnjmp8V1u2/y2gZ/YEr3l04Fb097c/7Aqj9nYkYJxnMJOEipLEGi7SKmkiAabs
z4pdJSncqvkYGzvZrBqiTrvLunvcoJ7sifxn/adgBzlxl0LHNXiE4oOaGwxAAfPSfqgo60afFXM2
/7r9Gy+/iSFwdGw8AmtMzYk/f/f2SJkax2Ojz2fVCRWmSQI9hA3EiR5ESdxLaL3JG7tw6RKwKOJv
HnuimTX8uB5LZx4gNji3eh0z0pyqD9T1vvp2iYMq5E7+O8cTHT++TEgKidg45szproK1wu4zJIda
+VyoxXRgakBMV9fhq53Kd8No1RtBqrjr76qH+AKhHPI/cyv3M0xt7Zu0g879xGwpuKX2pxYarzCr
qN9uL2wVOb1ZAt0r5hAALFCWXu5fYuujktalfC6zqfGsfgAy3/Lup381jRXAtaA20KMCaWpAu8wJ
WONoTEbCqds/48qCBZUnfoQcQKRWy5/RRZljTaFvnC1GO+edIVXqMwm87DbBuFUFvnJkgYNQCaON
L1yu+C3vjqwe2lWRD4VybnqosazMmPSdboipxppGQNJWmeLdXt01izyg1N3g/sK0eGXfWQz9GrUs
eVTOCgPvL1SpwqMzwhW/D7IuOMxDsxWtXPmcBi1iIiRmEVBiX1Xg6qBRGmnI1TP9lHF2IZTt7Wc5
1SH5gZzX3ypLCMe3Oq5EvIRGyOEZQDtWXzSpQxV6FEc5FxQL/sokzYmPVJPrLdnoy2iEfhdvJE1a
crMLbnjYE+baLhL1PLQwviiNDmozNQYvk6Nyb/iSfE+SEFMNaa0tMrwrW8gNMcAriCSKTVxuIVR+
2ghFHBPxiI48gPDx7zV6R24HhvaQQxywgQRdMRUI389aid0o9JAbsualwajqJ9nOK/UcVEBaxjAe
jwWMTY95GoSPih87e0hx1M9tWKpMoFUONFrd5KYguOONu3nF4YpRYfoLAv0COnT5SyQjqXItHpQz
T3L6ZWYe8ldO9H+n43YZ9FTQlTkokmpvCV1eO8SUnkSFhWgIlpCl3W4okb6oKuVszLF2dCDljnaS
8EAmXAJ/3b6hV23RUcUU54r5+qWt2Hf0pODPz0ZR9T+rWKq/IOUl75JeMYKNB+yqLTDvsPRBT8Bp
WtoqpDgI1ZF1lVo2/mKsoc8Zs6Te8WfRgbHaAKVc2z1qybRSBLwYlNTSGmK5zgyEQj7Hrenc6ZMW
uiD6G89p5PmPziQPruo5+vbxzwmgkPro2xFej44Upc68AiRz50gzCTuCRH7I1CrN9tQmmE39F8bE
2CJkCKBF1uezbexy8gEgnIsEIpcTg2GWq9lSswtgPTI2Puc1PyComZEYoFeNL1p+zmKwu2FIYlw5
UoDOIYFVWCbRdtSfVTVIB3Ta+nDjvFzbQdGxIcamm4gG19LkHGahXkipdrYkuzpEFmPcu8ICJK7E
AVxXtWZ5HOmPzVW9+R+TnIvBEIWQ/qJmNFl1N3Szjv+JSvUPnu1UgUvdau545HT9YwUj4eyYxOAx
BnJDZr+ua9tkBw5Qe/UMoSBD0Hn/u2wG44BCkQX4u060aePMXPmmYvRDBJBCGXgNCoXysBwjNVfO
plbK3d990zuQKhaZ0R05074Qlywa9dAaQTBvkLdeM03sQQVfEIHyZZfbGaVG3JnwU52FrtlzIQdZ
crS0KbOPljEkP8mQhnw/Z8O/iXuApVHKp4JMeLn+yGZAoz/Eh59nyUzgcLagb1Oi2X+aA7s6yx3q
5ocP30yBuCN1QVWIp3O11ECgjbVGU89hK0vPEU1c61AVfZwAAEZUYePDXnkyGUfhnrzVq5GOWznW
USnludFlmNlrskEb8QTzYGUtZQNIMx8I0CIPGvccDr+shafACqJPIYLQD9RTthrza7AHJ5qCOCU/
/sN/MXyy3GWbYZakgYfumVoke130rQYZXT5GL3SIxhOvSnuPrHn5JNr3/t4yxv5glmP9Kx5Ny/Vj
MfIB8i/ewLFeRlDggSlsiIEn7py9ymOUGi46y2jrZz/u9WQX+SVhRS0pj+BlOsjrBgkFVwnix6ma
tkhw33zjMkzk8JHNCrwut24N+QCfmYRRo7cc+vK3Ik3TXg0N47HKQ+sYKkn2ktd577ZqhGxvF9QP
gxH3G47m8vLZYPsUukS0oAH0Cvf+LhJnvr0e1dwenwlo4m4PQ49/N1Ie+dwqZuzsbBVK86aS1a0Y
6vLZ4DxSnBWyVASP6wZHThusj51yeJ58rf89205734VzI30Dk8sTzMS3FXz4paJFSPWKoBxBqouK
pT5lNXS3oX3OAuUYQtCg7po2LlxDy+yXbK78Pz962UUaCYwRLCZvwJoLKZyjofU72TqTJxe/+743
qI+a/o9B9scvt01d3i5aoGD7iJ+gb+alXT2JegbFiJQn9Sejy+b7Th/z+64qrASy+Mx/0FN/OPdh
hxhim2j1vhoC9ZuhtWGxywwleg21qfg7QsC73XipL/IgFFsElgnQPQ0z1PuWp0ut/aplHr3+lHVq
9Xt05NGHJRWm+bvb6784TczmCliewOQRH8srvwrdcq4rPhLHBiDH4ajnITdGb0nRjSbIaVmZpvf/
WVx9cD82W31CtOpTB2NQs5dsPb3zGQt8jDKrP8JFe7xtbx0jcz9xErzLACzEKRZ//u6eVgi12hKk
NE9lrif3PMvaU6H5ZyVMYL26bWrtEt9MiYFimqtv8kFLU2mVTYBTs+wJClJlx+An3Cg2dJavownD
pGG35p9KUeT0cKDH2Lgza3ckbNM6oWVEgVvMhC1td40xqkh2p0/jODNfzCzsE+UHG6xxp5RuNNoa
LI2Z/cftFa+Pz5tV4f44pGK6W11aTfJKd0opTJ8mJrVOamH/UHQYQXtpfhyQU9q4rFfXSFcXCAHZ
AHRlK2uxpAJmbbMnU4aaZRfQLUIOtc9K3y1Bd++bMtAf5spEXfb2Mi8Nk/GQORISAAxgynlpuAqR
IU/0MXuK/ZDGX1x86xifgCIx85W7KBmjc1ym4wevJnefEj4xswCyEl2udjTr5dKHISB/Cmx7ynZF
qjmNl0bQwxxQW9I8YHRNsXGCry2U55SwGVcAVm61UPi6feh2ovwJ6kPF09LGuYPxNaN7HsXPzcTI
OESwW0Yvbyg9ZbBdoOVg14C/cfl1mZ2ecpkJ0adqYqoWoi5Fd9EZmp/i2re3ZqLXjlX0kqkxUmEi
HXHA/CyNNVXk+3CFO26g5IO2k1PVB9eTyeNHS/wYcmS4OoT75tFcT6hVmuKnfQZ1M8QsiQtBlv4y
OFTbDQRxzq3dFhtjU+ur+GZPlJRoMhEara/iEKuQGZQWsj5FaXlNzsnMC/LXQRtGeL2dDXPrTXsz
J9IOMWQMh9vqdCq0texQUh03tcvqZyS1lVu2ZnQM07jaiMavbBkMfqxLNxmo4KFebpnSGGVD3RPm
66wwDkWgIo2sttlGkLN23uJAgOd4Y+SgJChIZN+/E0YFWZEGRbA7tgEkxXrBcFso2xBU5JlnSmQa
hQOHJgGC6t72Lpfrw7KYo6A+BfJgXRAEd987TT44rh7006eB/43iAfTZ/5+V1cFXAyfoqq7Fypgp
J2NQTC80u61p08tTKNYizp+Y2aXOt/yKyaBo8I7VjkuVOtgDadT3QRFOnm20nYti4hZq89q3oxzF
jCTgParwq2NIUFfVelw4bgP7oRfNIbSi6KN+MGYRZwP8zBtZJsCItRXZl8u6zQLbBZJn3iVU48Jd
reaWOxdA6026aP6GI75YFzNKKsB+YlL0A6ntLb+jbM0+yttK4s29XTwB06qewKdukY5eXGJosYF7
A9LEVXHkV7sVJIrZakkQe9WsVnvZ5A1l7Cx27anaAkW/PR3vUzaIolgJ5JSg5/AX1ur8SWYpSY0a
Jl4TVPG31HGco+F00rxHgsb6qWdd+4z/j1ytsaFwbAvDP7eMU/wOsqbrdxJlYX0jxl4/duIXERPS
fuUbC8nz5Tcu5xQohD8kHkSA2X2mNfnDWIY5kpOotzrmrDxM9B83nNm1T/7eqLhA78LRJAqKulSn
xKPSXnutUvsHX0Jjoo+Zb7p946+aohsH8IBIguBlacqo+bpSiCk9LBhpj3x0CPYVhKvoIMR5+S+s
geAhMqNPRKFvZa3zkw76lzQBqRWFKdeDq7InnmrA7+pytVWiuXA0bB60a0TaBJ6CAGG5uL4owL5n
eeJVhRR9ksli9vKcN/s4CwsvQ6J547Bc+5iMlrAyIIw8savnITBiHy0aXoFJr1RKpwPjBJGVH6qA
qOz2vl28RFS4GDbjH5HiX8Al1VBXg5xBMFfPrcD+1jOild0ZSVjU92iXWNo+BRaldjtCR8ly+wo1
zA3vc2Wx0FIxdoISBON266xQhmM5sOJOclV/MH75tRmjSpNp5bNvRKjI317ulZ1kmIllgmCEyWUt
vygH88C7JBNJJMVoHrQ8QlqltcoQQlQq5A6JVD2XH33tgXuTogGu43IQ1gvf8O4a5mnSUvhuUm8a
MmuvZnN7KAcVEXnqy8+c2e7QBnW4B/0bbCx3vbtko/+9JSSk9B7XbfLWh4e3m7XuhBoi8YRAvPyM
HA0NURu6swOA8MbZm2pWn+Ik3MQWrndW5MLQ6tMxooALV8PKC9exFVi+H3YnObPtej9DyP43iCvN
Zcpf27gy4u967/HfbFEhZGCSxBuo7PIbR5HTJFkT9qeg6dXQRTAdQakE2Zh7mG/V9uBUSRy/2AzD
3rdxHliPhAzOlgjY2snzI8BY0EjAAVI/XcepGkokSeLEw6mXreLOd9TgswPB70tcNs7neZRaz8hU
5+VjRxpLMpxuXBwOl02Zcrnyll8zW2UznsJKHuvfTZE4qew5qaK1rhQzo/5njhsJn/8/qyuXaCeh
ptJFGk5DHc/Jd2W2UkadJ0oDP3SzwSOSVg9fb9u8PE90OgFZkFDhK0hUlyuVJdTB1SadTjnMUrab
axFcVkIKQNnZUTNsgTvWvkJsIfk32GMCCGYXVub6ErpZIuXppFU5wklGG3xL4Jp+6Cc1LPfdFEdb
IdLl+cGiSeuccXWisTV2HZ5Wp7LDaD4pM54CTZ52KHcVinn3ciBL5l3Pc/CpVU3no117lkpAJsjj
SHsgG12dIfAciLBF0wDfsyJ9YwQGSbQoiyzlUM/5MxRT1p3Sgxd79hufgeRaD5VvjFNY6T3zkK3x
enufL70WkZvAJdP2FbMK4s/f+UuH6esi78PxVMVd8EdtJcFDUsi/u6GQvnCprDMdmfiF56ra3TZ8
6UREyEhDlssEMsReOeo57rKmkqrhhBzP6KmRFhygEje/l0arPOZhGH8eeqpeyEY1ZwkejS3uwqsL
p9NBs0GgONc64cydK7VhsQ3UtXogC6ZTU9bvISEP+tqc9wh1pN8rrUp/m5BBf7+9+CuHDx4UZtmI
0EECrpWCQ0p5nT+y+DScJRdwXPJUO6Nq7bqpbw+D0TZfglKuN1L7q1ZJ4kR/T/C5rd6IkU4A/SRr
OIVFGLmTbk0nC7DEQZWTst7ZWpsf8ZlbGr4XPR0OPL1E0XcTZAwQaS2PWKLIodEyCYWUH3iCyRnl
g1HFUbFXzNCBsn+M3L4YA89IjLMkIj+lT7vjv/jg9Dl4sshjSYyWv4G+C16TvvxJCv3+TyfWfqKX
hfKYWWfSi8/s6gtkdo5326gIHZfvJAsXcH/yEIEKXBmVEZiYFfSSefBr8yjREGQWtg39X7fNXNtW
wWHA/B7wSlpky7VB5yCaYikdw2as8V7WlOyYEZTL/ahGVrDXmkQ5T6M0lxtxwJU3QpQTGcUn8UMD
cLU+JqRHP4kyTrFVlp6ftf7zUNVf8ybLN07utcuKHVMXg/HgHMSXfuelSBHlDtWs8STQXV+bapq+
qUVi30lBqg6eZU3dOVBrh9wLEOqGw76ySt56hiYstpLBkdUq/RkGR2q200mlXYwCCy5DRQe7ftBm
Renvbu/lFa9IdRaHwIQkNStr9dRrIWqjQdRMJ6Xu0R4MSu0Q6q16T4rdHfso+yXYlf4xx/irrsXl
37eNXzlIb0Vwmp7Aci4ImkyS+LlXrPmk9/7ke8SUCCEhj1ZB4TpOnRM+5n3UyQdriOby48+BzVie
KE2DWKc/uNzhToub2E7G+RT2QfdFmZy83JOsJP1Rn6foZLc2BYY6Zk6YMTrA33HUo+J2e/1vsM7V
hRVjjEJoA0dFfLv6ETrMzGktsdWO3WMpdwzpEGhG3zzlDDnm+0GaoFfYVwhg5/tgtgL5Pp+VuDxQ
hTDVfRbHYYXeHe3xnwj7RdUpidLi0KmDxRDg7R97xbkwOkUzUfDuCvzE8rfOle1kkaaOJ7kepldb
9/W9JVcfpYSBBAHyJR5JxuwRQ0KLZGmmh07YUMIM8dt2ii3kr2VkWmFF6BB7yeL8OBqdvJHCXbkD
NqMCBGbgYakGrEKSNgnKOFan+eRQG2JypO77T3NsyZ9yGm9ngkcTdnvFru27WghmxGVl6IfbH/eK
vwExDSciPIWUIdbNBMbTHak1YvlUDJaCxCk4Y+PJaQH+ooFllM9wF+vh3i7s9BD1XIwNx3oBUxFf
HYdKOAzCE1L/lc8B2RGlPhIlJwhBhmMYZ91rrlPH2jlKNLqRWTBRY8RT49/ZQ99FUODO/bQDOyPv
OieZNvKPaxuCljRBMkgVWEdX14I3byyULJRPMYicfVM7+kNTogKllJAtjWYINlGV8s+SHZVnX6uC
jWf0mlsS+kKiiC7Kzyvz4WCFcuxDfUIZ0fo762brkd5O+IBotlLsiZERDjEngeS5fQjE37v2BgQL
nHzKCZelWltSQ3gpe+VklhrSzLsin9PuU81b23gQp0vI6KqlFfn/3DZ77ewx/I7/51bz1q1u3KjJ
KMtI3KpQSuA90xBmtSe5hsA7NNHZVmIXMdwCKtwx3UD+rF46qF1gLKdXwd0jNL9gn0n9rNPTRJN+
UMbM1F056drnpgRCCNYnTY4fWuabMRP3Qsohek3rUhTstXJVB0P42iMaLL/Iaq5KXGsEfA/AjgLC
clz+bxzEcMzLvNlCD6w297/mif0hEOFkAZJY+jVrNkrAbFXw6tdt7DlIt5znPK/+SJy8/gK0Kt86
TatL9GaQVJNaOROCYjp/aVCTJieAMzd4raPBHg4zKZFbMaymHVpwDAxhIn4NKWlsTzEKzFaZ7Bkh
kbZabte22MKh0W7DvdDdX/6KuSo7pZjL4NVCIfRu0Bz/oE2NcahMSqy3N/i6KZwo072In617EJKR
Yn82glcGt5PvtSrpoas6o7lT2h7h0o8bI8AGUEdKxSFeXRpNmcbGbEPph1Yp4xNdUT31yrQqUYRV
IuODIeHbXjK5TNcDAA/t9NVXBMAzzI1d+T+gvFKkA2N5dMLQOgpmt+FM/4ez8+px3GjC9S8iwBxu
KYmatDmY3htikxmbbObw68/D+Q7OWVHCELMwYANewy12qK6ueoMTvPxxt/YqEYG7AIEOHBA3V73e
dlNczbnyj1XzDB4dPT/mUrrv52RE0Daaq52jeWvlVkQim5QSCXvlcpOAqI9xL5bKPybgLF96Duau
xRCXnz0zKbSdbXLjXFBIA74DGJzP27LDzEafwQi4yj9OKxJ6ivPyoDV1dd8v8q6dB+8zpSeUO3Jl
5FVTTcMrFTTXtaQXRyBay3r8Y7OWmJqsltZtHHbanN21/dw9Iuiv+bVZg+15eSG39/r/HQwCDJwi
nhPbLNcCiA2wtFf+QV25Kd86seL8grlQpgiSDPVJjFmTUptWoTH0y6JWhzXLK06lUzvDsW4lkvMv
/6IbW8tF8YeEf+XKwRG/XGrkrsRUFBpbS2rjuWgcgOM0WhxfTl3/oDEHe5zwW+u9ducA9hIaruZb
5KnStIklQvT7/4sdseCSQBMYu2Zi352zKOm7yImKUxQZJHjG3vA39jZ2BgRXdHfBAW91MmKdWnWR
RkWoY535rXDH5f2SLOb3ksD/6+W5vTkUPWwazEgrAAK4nFvbiXt0dZos7FNavAcVrzGwTR2kFX/C
02Ana96kDc9bi8C3lv9JGa+k8Ux9yqauyZKwWHqj+VhJS6jv7cyW4xfIG46Hw/cwiJ/kUe25scBd
f3j5a2/tJO5xLtSVX3FVzwPJEUUxmpQhWC0MqBNrSf4DYGp+dozWGgJ89pI9X4qbE0xmuEoZ0+q5
0lMgj1G1XMlCs7TnCc94iqQHyTQv76Js0nbk2m6NtlbOKNpCvQRZermcUTc1xpTWeVi36H2R89Y8
AN8J4Qr9RzqO5uvKDs/rSWDUaRZCKoJLfDlc0QtEA1QnCyvTGACkEyXLY9dWy13tVPRhX1692x/3
/0dbV/ePAgseLlGlxWkWGp3Ilw9zjezmY1p51i+3S+bT6wejj4LfM9k1+P7Np1lZupiDItKwlHnU
fcSOB4HvpS8t44PeedFe0/PWyQBWuArEEXOuhCBA91fK3MxpqCvGIHxLziWu4EgW+MIAeY+rietV
Bpi/of2lFu3Y/cXJgA/IllmFN5xth1lC1a1i6eRh2zbO99aZnbOWjfmpUlrjA488Ze+aubWYoPft
VcZ1lbHZ7NTOtPtUr908HFGtWY5ergjb15MEXSCh1ru8x5vDQejhaUa7iCv0cu8MMhk6OU1FiH3u
mPhtoy28ElVHHDp3bHbeKGua/MejbD0W4PtWuC/aNyDJN7nJHHVt2RVZEXr96NaP1FgX43Ec2/T1
FyN+N2Tra8OPxdu8D+gu0waoDRFGYrKLgFa9RWsgHXEAxUlqWR4qpzD3JK9vxFCOOquGEj2SP9vE
azQSpx76Lg/7KSpdP5sg6vtKP43tsatyww60pSmrnS+9sXx06GmF0cuCibN9mMRYQ1h6reahYjVJ
tfgarAc8S+s6kunRSspM34k1N78STDq1VExlEbO43C+z3uBrSus0tOp5/Ncrp7s51g15kLUmOngt
Y7f32FtzuO2meabb0NG0YOdvcjytiynbpkMeAjQsP5oL0RZex2L3B6smyr6BJmtrZ1XtnVeCD5+3
KwqmGoktQEc6f5ffukx250aRLEL4LKIOLNnNJydvhfGmWJa8PiSTbqS9H8tIdQ+NIgb366tjLVUs
1ElWaRb8kzaxtqhHRO9jW4SIDVa/3MFT3tiDYSMkOdbT698NHp7Ia7uDDIQe+eXHeuDYujRqyrCO
a+spxcX+C0+jKPIztfv+8mfdCgM66Sr8PChOpJOXQylmRyrSL2VYRjE2u2LunPhEK3yvLH3rcIBc
oRhIckwlcBNKq8bWR7NzyjBOXOsHhFXXt1uERausHPf44zfHouC5clQp626BqqLobHS3PREiiVXc
ZeZSvS/hXzoU/YwieHn+bo5F9KS8BCz86r0c92JEH9UswjqnpX+f52N77kpCxFlrkvLzy4PdOn6I
NVNCo96CHtMaEP5ILhakob3KkiLMhwy5YEW16E/Fxbt8LE1antP0uzGN6f7lQW9+IeBb2qvk+6Cd
Lgelk43pXMHGb/LWfCq6ov81Ww1AHKtDhOj48mC3Qtpqw4LK6GqWvbVhwLVmKjSVnZ8VZeGcm9IQ
WHrQwykBr+nxcPJKte//Yg15pENWo1CN6evmDHg4QSupubBf1KZK/clD0wbYqvsoY2eP03xrNlfU
Lxh7tOU4cJezSfnPxtcmEqFnjXBPbbfKTpWFaaNCgfIvHqX4uq/yiYg1crY3g6UmDl92YZehAcRF
BMYALRz9n6Y5aaJJ3AfexK8k3z3H6T+H3OwWF1UlKeOxDEWr2P1TWhjDNz0pGsz8arX/CJDtlYJ7
/xuRrYIiKpo4V1lpVncD5lFdFSImjApp4k1vIyXVMn+oSvt+1rLy0+v3KCBO0gqe+jBfNzhOXEIW
qXmiChMnEeeR5fRtO1UPvUBqlutpT+3u1pn4c7zNKo5WLAo83KpwrLn2+EIWkdKj+Zvcu/xeaNLd
QeDeuhPo3VFtBMuHrMkmVs8t2yVumyrEebkRx8aeMGRrK3fPcuLWWSBDMOBLrgZoW0sZOdH9iing
hEnT1/+C/VLu2lhUH7rZ29FyvfVFq+QOCYRFDrodaelWabtyqEIDaqh+QsAw+V4jkLiXAt5aqhUG
DzqVDgtJ0uXphouUZSnxI0QePP4gqjr6lC1tDw5p+ljWjbFTqtgbbrNQI9I96MRkVdi4Vi6CgW4b
zRVNQftV02N5tJ32L56cyB/Sxll3/9rivfxC8mZv6XWzDBuepebRyRwjsCPR1J+sRs/dnevg5roh
ug4qHnkWYCeXoyVKWedxMlZhH1nO+0zp08bPa2ntXHE3Hrak5iSXq1McsnCbYdD5zaN2tsqwl7Md
Pbrod/fnQtr1WfJyeeroW0eHJkoqFfU/uWfRfWsV/xx9nYQ/bnXVadd0xSU1Wgz1Q1zlMW0xoVWe
nzsrxsdbgb4vh7Bb87pO6KowA8J3G8LKxi5UkWllOOEPMp51RRvroAQA+lfj8PKz1voEgtiXn1Z3
goI+T4VQaDgc/sSvbpTvPco/e4iDm3NIGwHAI1RAyliXA2XOhKtp2nMS6lQo50Q0D+ZUBUVROm+T
qorK08sTeHu8VVYG/WMEMtc//2PNGrlECq/AKjSnaEDOdoyq4xwXy11Td719SCxvT9/h5h6F8Qwq
G6EQ2nWXI5a1kcu6VapQUcbmwa2W9lAizvAfaCzjzGltP8g+K+4nnZvv5W+9lXXSLP5/I2+OfNNB
AxyLXIYLyJKTMo3zXaG0ws/bMkGruKn+8WSk7Jz8m4PSu121rqhtb+NMFdsyToq2CuEiNhPYhcj1
5ejmIN7psqmE8f7gjubelXTzYICX4J0Ck59a1+Usy3yUdenFBByX3slZ6XPHPa1CF4e/mNM/xtms
preoVCQym6RlrE92PaQ/9YX45M8mfvWnFNexN3ncdTvor1sXLj5B3E/gsMivN6Om5twj27G+Hxah
TOdsApYU1Ab64k8pcIx5J6zeHA6vk+fKPU+WzaHk1dD2U+Plobn65P0Y2rzPcQWzpD34a7c4+/fl
Sb21eGjOg2oDXwFpaRPGO3Pi7k26EqXAhkKdphUkhHUDUen88kC3Tv+zoQp9fsbZItlsrbaqKePR
5+RV+qOr9Hi5q9ANLQOJMiJanJbR3/3FkOvLj2IvXe8tB2TRZ0OdvU6EVStF8s6zELT6b6i0rn2I
u8EdD4WVGnuef1vth+fcmi+EIQDGG9jS5ujTQ68dFXfFf7Jmia3v7YJUT0A2JbTfmjlUy1GYRYGZ
64A91btiLDQnO2hNZ1gFbb8x6X2nQrDx3NRtkj7NJHtfXp6VWzuMdymKS9BCecJtwnDb2XEPtZAd
JuPlU4mQ6eDPWTHfx8LzPr081q2ItKI6wP1StKS2eBkaeP12ZWooRdgjwNoc1SSR4ye9M7MID88s
xaw4++a6i7B3xr21q6G8klbygdcAi6SjKFwbHNqh6QvvK6j/TkkPGrSJPamPW9t6TYGAU6/6stsS
Vzk1COvLWYSt26MyrWON9J+WFupjl0flN6vV5p1zdOvTqAmvBlTu+sLZbC+nqJAMmlM2tSK66UPS
LU1xbiq3fCU37Xkfr4cHMCjtkivMCDeYteQlr9IuLwxsA7Qm7e9cFeZH0Cbz6O7cmDcn0oIySnGW
LHnLxxZySKvBRtai7KbpnMIyenQXO3b9FPMM55Al0xT9zVRC8F2b75Sy7M1JaPIavBngsVDLXCLQ
UkV0Q0x0pn6/fApuftpKtiChY09ua2u5wOCj6Hj82kqX0v7pk7pADtFMx4PeTQCrMkQ02p35XPfB
tuy8TiYdGACNV+V8kRtVPo8G6aqTd0dLzcoVNbm0R1ydZyR5kaR4mrDAuxNZLt9TV5U/Xv7qW2d/
9X7CyIz7kzb05dm3nInoTscgVNO8TP2oUzWJ4G4XI18ogVuprV1nRyV17K8vD3xruqG98+GQeQhz
mxOChwDXJI//0K0U9USyrqM+M3QeLMDWar+0ZjYtO0nCzW8l4YLesBLDtjm7KqUxOJ0iwq50xizI
vc7xHhRF9s13JVuS5pA0XVTR8yv6fC/JvT02kWDFshERNvNcF9IaVwGYEPpf/S+UUuE8ekAnQOe4
Rfnv5Cat4Q8GSLqdbtiti4SmAj1/1J+vheJUqCn2rLRU3LNxHE5VksNNc20C30fE8rJkr0R9C8AC
ogvWDMCnlZe/WVjZwiFy84y6ezNqX60puTdHnaq72k/xU+I0+bcmG5KHTHWar3pexk9cTOKT1s/W
h5d32PWUc39SPftf558L5nJrA4OtnAXQYKhEbR0UhuKAERdZghRgFjW+BFOCTJc3tTtY2OudzbiU
Jp+vG+hbm2RtAH2RDo6bhIYzyLNemFF24uBa3QGvlWVdapnfv/ypWwIN18A6JmQAGoOrUNzmCldh
Mw4aNoe8tLvc8QeclO90iqLjF08xmsantWTjQAotE9prlP/imdB6sa9nk9yTCr0OafwUHgA4FdI0
gPZxOe2Og8C11TtpmNW8bBbU6n5L2ADpg6jdVjlFkz11Z2W0E14IinAPVpebe64oNzYhPwLeFBJt
VImpu1/+iJTSQGkJGvpORgarY9zV/SwNPOtl3tonJ02RLWrQK8EFQZ3D1B75l0UssiOvlBYRpZeX
5zobwNDTREmC2SDsbAOP1JeuqZopCZfJtVGlN6UmAmp52R506eZAK/d2bZtSFtycPTDf4Ja0OAnr
BG1dHwn7dAwKp2j2cDU7A22vjUZvbAhaNQMZXn2XUqTITg4y8vL88szdOkugdvCSXvWtCCiX6+g2
qprn7pSGGLHWCLKsqgDQPRRnxCIcte23eaHWbvDyoOvmuLyU2TUQJlDNg25yZZRU06pVylhPwxgT
gOQR9N30w8NC8+1UlVNxBlWRTL4xLsO5nGs739ksN/cuH0JCsCqZwj+9/GY9teBj13UadkNffXWM
ZHwaki62ginmHeMXbWKYb+Mqs5dTRrXW9LVpGO0SuTFX+11KtauPL8/H9RXCfJARQW+ibs7L8PIH
dSbY+siTWZiNVvm1UJeGXks3LCdbcI5eHuvWxoIHA7WDIhMhbf0tf5SfklZqrbZkedihAzi9wZJB
L++Xppm8veLP7ZEwMwa8v+I3NiMRo6O8S1q+Kjbt+ShBznb/FR1iVDvPnFvTR65M/Q5oAX/fxKKs
0NvaUXLAPXrxVp2S6l9l6H7Oy+z8TZzBT5AW/noQqIRcTl4RKfTfegvYhIMSzslIvD7xHfoC7Q7y
7FaMx57c5oiA5kFF8XIgYYODLx2OZZokzvzRq8Yi/Y6JTJr5uO7K9G3uJkOEHI9aw0lTuvhdN9rR
nszWrQv+z1+xueBVY1B1IBNZ2HWtirBJ4c5nQeJ87MbGfLAKS4dPGvXD4eUtemvYNTg4yIqDK9wC
NjKauFYvkyx0krHMj3Ecm/d4ZKifwVk1rb/0aMg/qUa7KDtx6dZGgioK5mg1ybjqGaT9mFRWrWdh
Cj7+ETAl+YvujLN9sCYyg78ZjTr6cwkCOO4mY/WSGW3qccpCzIKKUz1P3icvlTMlvCndOSG3thPR
HczWis+nv3S5naoBLUFL5hliiUkEwFufZOcj+IRDXNzGln5oHQMQrszzIvVjtGcRl0lM9+PL63pr
euFSrQ8SniTg9i9/RaP1/TKgghm6Ec4nB5wGNfmhEuno+MaAnNrOa2S9ura3jEU+8D8DEjy/L4fT
0YXsxoIrVFLo+T1Y6tex15U3WdrZX8B0ZzvD3f66/z/cGg7/CKxxbc7aIkTCHBt5c5pqAL8f5LIA
r+Bxm+7dYrcOyXNJaUWNrznP5XCi7Vwd58Q4tHuzKp4wbY3anKKZ2qXnJvOUb05Uj9YpURpb/sXG
XUsUADq4P65KZ1yD81S1I3B9yx4/rn71te8psji6per+Ra5PCw9AM+1X7qzNInbzCPa2Yayk1saD
G2vWYy171QemnxwTZ3Je3cBe6RYq2G0Hj6Sr3EAx0xmLJyUOF9Msp2Mi7Ng7Kksf7wT4W7uF5J1y
OoUJ7pNNgHfGDry90mdh29UoXDZw4Cm6KLmoD52u9/rOZ906C5ReQBaCwAWwtTl6nhhE1Nek6xP9
p9mfFtP6rsyVgSHvmH1dsJDfuztufuAzoNHlSiYzv9yfRk4x1AYkEpYiHoJiSDx5UPKq+4+SDMLt
r48sKxx17apxYW6JbDJK4gq3tSRMdKMRJ8zOqtnX8RXocKvCMeZVo626kwAC0EzkIcDB2+bm3Eq9
GdmzHpg9yaE+WF57Qp6tp3Q8o6T48mCbc/48GMoFaMjRniRt22wUaSA0Yy5SD4YJ8HlqtMpHrBH/
E3MMMjTus7ti1PYkWTdr9zwmIrucO14EVFM2h86SqhxtDZNEdMCUx5zqxnisi9axwioGJLmTkW4u
p3U0tOK4cmkVUEDeArcmw1Msc+wAA5DfHE19nh5hVstjhdzhJ0OOTaDGefFmSF3TL1R9ryy5SVMZ
ntmFso9iHd96FUjjbEFeAPe6YLFz8RD1TnS/eNmeXtzmAK6jQGEG10AmTE1xS0Qpzd6AHasbgQdC
wE9SmX23G0d5yqc6epOIds958XoJqf2t8jYqT3TCy2bbJPXc4289mgGq6RYFGbtEcbNVIBale/3W
W0Ot4j3wXiGrwVm9POmikp1X1q0Z1GOePiBfEN9D3m7vhhlG3suH4WoWwfbxZuOLVoE6sPWXQ3WI
bNhGXGpBOkZ0AuPYsX27dMv3Wlt9iLJ8eF1c4YaDjsabj8uAPgOcsc14jp52ztJpgTIl0Re1mpLj
KMyyPZqrZ95OWLk66StwEXoh1Baa7tT3LgdTHGFWbZZpwayX86fF69ovolimwDCW5AHbcS3IqmU5
vDyjNwZFDHOtnSC1AJBxs09Er0CWFHxhaxvySQ6e+mhXjnUm6Ngn22tnzDWyPQzJtpq2zitNQeyX
aUiSlF7ptCkQGpeST9XyJn6vUT46mPQgj7BmU1CG1KsrsUw0W8wq6NXKemhKdw8bd7Vt+Q0cDF6n
yEytTavL6VbLMVYQzmRtRWKdanUYnlprKfwiifY4BVchhqEoU0K0XlWuaZ9fDiV7RY+aJtYCPfLy
N+M0x2vNY68wfGMpIRNzLGBSUlXb9nmVySspOhLI6ioxgySNskOeNUmgqKn5CPzcfIxKvDVe3j+3
ZtGFpQpdgshGFePy0+zegdjmspITK33ogd4+gGpMfWsW485hvHH4DY4gqGywYzBwN0O5WPjgrGWw
aaJMPdaKoRxoGrc4u9bpkxLre6zUW/MJfQ2sLbiZVT/78tOMaAFUBREmaFYvM72rGr8oteg0Yqx3
MHCW9bG3zP5mPm10FuiRgUDf4iyEPttZPXtaMLpq5tdd3viJrngnlByTnaFuzOdq5PcsTgvJbSu8
PtfppA94wgVWQSroy4KL3kfuxPt3cTrzGFvOHnHoxoyu5kHY+fAXQpybeoKws2WE0qIHYxxPxxgl
vfOaiJ+FlTRP+px8m2H93b16g7ItGQvyCXfU9pjD5oFjwioTwov4YA9mFoz0Dnw7E+355aE2Zc01
qq2u1itFgfIFNIzLDSPVydQRvVUDPOiaIDdkdSxhjR8NWTSHVIolaN1Fwqod5c7RWLf+H0/d/41M
xxh45cqk3jpamI07l2kv1ECTc3uMnaV+ij13+YsNA56SlBD6JdoYm4ve6zFZMHJLDTIZq4FbT8sh
6wfxTk9alKGVbvyLpUOXgn4xr01YUZu6Xm5HXYzsoBbE656xZ9H5kRmJu8Scf728cjeiGAQTwHF0
+kGCb+sjmVLnjpqDaHKTudR/jTOWKB8Q+1A1H3f5JXx5tOuDhyUINw93D1wMesOX+2RZGt3IPWK0
hJgZKKaXn1LM0M/tnBYParHs5Z7XX7dasK79K42wAgrocrxusuWi6KUZ9Ilq3ZmFrQWJvtTfbDdK
dko829o6O/HZ7nWVJOWQk9RfjjVrRqxYaW8GVmQ65VtpRknz0x6doliN3pymPg9TmyE013Vj+dYG
+JuLw9RD/PwsXQjKd/roWOXOwbyOOxRIeLCBB6RtyDPj8kfJYVn5pzliyXEUWbXPhZjHPyYb4sbR
modYnNzUSWMqudjN3L96sXkogoZfK190ENfN8EdZCKFcqQH0tII4F13MDeLqD2WiuwGKhvXBgZK9
k9Gtq3kZC54DLK0VcrpVGu5ywCJdRjKQ0gt6+H0BYoZpGLlDeR91iXrKaqV9I1Y+2BgN1U4nfIv5
YvHJAtBTN1aZopXldzl04nSGKPtJDRAMVSPfimnJDrWYEI7u5fdlMKZHjOARHbZK+0mdJvVDPcjq
XC3T+Nl06ukkvEXf2ZHXhw0oAjoD69MLY6dtoWVYkspArImsyKTVZOltf8rnpkR/sVreSsv98Nrl
ppWGkQnsWP7Gm+9yCpB145brTT1QXLf/VOtFrh8yd8DkW3No6NSYuxY7u/v6eK8C87wt4fyRSm/L
ESymK7U5NhDoSMrWF/DTK79N7AobNS9edq6aZ2ro5f6i8kdQZmfxYuc5dvmFCyB4fLC4UNs2bRBD
ktNKx9M/Tt1SHu0W7UwAU84hFYX4QQQNvah1DmKKp5NV2XsyKdcXH1JYCA8QuslAr1RgRO5qU681
eiBj0Z2LzgPTgzBY8kp2BjubcdjVvHDpL9HMuvxotdWHoUgo+aTlnHwWqpM+2oUmHkU1KL5VuD9e
3kU3PgsmFICS1fsH5snmILW5XcaJORkB9jfNMVFc660LhWCntnpj4/A1XAvrYxrZqc1elW4Xy6VU
KfMUmfkZCBbsIC8fx8e+rPs9xvF1DKbmv1ZYwK2glGlvwtJc5zPv34iiGV7y3xPFs76D2oqXe8Tb
lPYEemNSzqDB8lcqZK5LR4mOcMi9/mxzeLl0neZ0a7K2voiW/tFKzAZ/2ravD+2sqF9eXrfrYLOO
BcSeV+2a6K6T8EewdzUqBJM5cPvNiXhI+I+PmSFNH8XQ5JRgKP06Fs//vg02J817BOlx+rkcr3Xt
ye1RywjsfInukHAoHhwSlnt86M2jPo/m6S++j2c7WSC3KZZfl+OR0TZ2081mYIjMPnn6rAVVHjmH
fH2HzZHd7d0oa7pwEWy4rzncJC9QTdBx3dzcRj4nhlu71JYa6AKBLDvnk5JOde3XUdOeVLd1NB/G
lBn7imz75Ohgq3ReZmM8qaXWHAy5G3KuTg0/aW24AF56VmTcxj/oFI2lSCugT5A98qvnUznBKy/Q
fN2JtVfbiaFW8zh41BxRnqGX050AnU5RAzSDRSvk21j20zlZpuTUZa08DZq7xzC9CjuMB29irVSC
6bmyVbKwb1IqYZhBpzeu4kORL6W/zFq3V528GshhLXmUcY+sZmNbV54J2187FiyNoY3xJ5bSegDn
n+z0WK5H4X8NoWc99jAytmlfujh6KbDbO2uVYohTmme6HvvRhMXDHmz3alOgvIucEoditYrDxeZy
pXDcNrup6twznJP8p4FOxF1UzvKo5epY+q88hIyFUDjqFNTL6aRuzkThaI1VGbV7xjYNuzu16Y6R
rRhPkdE9FqoS7bSOrmeRh+UzWoYCD5yazSYcYF7kdiPdMyAOfDmMZXmMalO5e/mjvO1eB/zCDU5l
nFRZRwtrc6wGGwFhUXXVcVSwT/INrSnK5r4dq94+epmEwO0PPbZsb9i3TKmuzWV0to0qMR5SxUCO
tPNoORHZWwdcVgPS+ICOomXgZNfOTaCVsfat7i3xO5Fx82mUi/sOUKfx3opy/OlB8s1fZJn1jxEs
60/jhGmGH/elqx3ocempP2ax9RN1J9kfcrQq30yuOn1PRt0Vx5py7WOXUWA7Oqg2Jr5odA8FNXLk
2M9N2el+6WAo6ttOA0lv1Ctx8HT0Rd+q+M0OT5F0jOlUQe/+5Rkt8mKYlCSfo6YYvwt9QWZocKhY
PMWtGaG52yx1dxchzv+2aoexC3rhKEMAWCzF3l3TRBU4ZixqHzNvtGLtUY+1924j219jX4ny3FOY
OcEi1zR/sKZl/GXEwnCOaJDZ1Wk0jXTsD3MDJdQ8NEWSF8cCnLCQD30Jg+qQoe/U5nca3siG4Xdu
3ETlUffyXrwrWxzvT3ETW9Fvw5z67EQi0JiHVE0Ncd/JaXEPbiJqrT2kptLUTJ7Z86InPUzrYNSV
Io58dF5ouJ69Nsmm+2qFwP8WSMvy59R2hpPW9PP8zxA5Rr74aCs23rlVhn5PeXY9QH9eOlTCQcOD
h1/RA+Z11b/EEh1BnfiU4kZ4zqTZHeFUaoWfxOYS9LQK/BjK4H2plNWpQVzk+PJZ2B4Fck0SMg4E
wYSqx1ZrULMrJYoh451Gx+zvIbOVfq1Ezcl2lTrwKn0PP3V19hB1JWhxy9DQBDu9xZ9ZepQUS+Jk
D7GB32MwejikBMsE3uhUoQhlHjE3T8d7U5e6de+0tdud2r7SH6dF7b2zM8EXPTsmklLBENVqdKrr
BnM3ASJi9uM2dfNvVQvj3TdMc1LfVL2aR5+wxxmrg1GSa76dp1h9oANo1L6gx1tzik3xQZAXD/90
saNVJ70eMTWxnZwygmXkk+M3aE2qB0uMWvRO4FjUHodYL3N/dGJSE9oKZfNvO6CmF6S5ktA5zIfk
s9THLn+XR735pCmyRsGVaPIDqb/BPDV1lpVvvSbRjPPYqYl2h31M/p9mZrlV+mrNm8cnYGTee9Qf
5cc2G+J/h6UV9kEbFvwUtTYd3jiWspzGse7ST2MrcvWR3zqlP3KwUubXOFPi5albYMmfIwMJMWSv
hFO6hzLX9PwOnoB9P2ltO75Pp7J0z7PiVQXkoMl441XanP4yFq8888CM+mNOV8QzTxYNKgViI03T
5GBbud36tpY1zXzM00boYd3F9STvRmBk8s6tiyU9O1kWa58nGXtOh5iSvVgPOo9F5Tg0Xh2/N+ZM
nT7ho6P96siztEcqWVp8lpMEzoyndyFOkVcb8cFsbHcIX975/8Pq/Xn2nvVDwUFSRuKZyTm4vEgh
e4Fld9wKI1Ch1e2hXnFaQYWT2uInSlXFnQ9B1msC1xH2Z8Tvp/+8mLjwXpYRtzoAgx7MeaOnlY/K
Y9zfLU6Z/lDdMgHRyR1+EoMZDQeg5dI8pRyI2PAbsDPKocumWfdFmujlO/b4mB1KoerA2GcMBFgv
tareD0o8yg9LvSgisFwRVSdVHa30AFjPaNRDPKpq+jQ0jpb73awifnJQEW+agmoyx/yNIrI0PZU4
x6It2U5V4v5jzq25/Gsri2uFelNUP1zAp86hN7W+vXfTuIj9PlMRFDl4swa6EWnewf2dzqBFiUSr
lcTbDrYQbmp93p9EuegI6SaFByIdUIGRHpwCo9Fv9Nqcw1zISPhDIr3uATYGYjAENGuO/DkCDHtM
F1h5vpZkcRRk1OXemnrl4ZxUlmX0r22LwfZLU8VgKO2dag4Adc7zm6iI5Xhibqj0RKmRPURtg26y
HwurnT+MtFZ7X1enxQmAg6p+blEa+dAgX3I3e8mUH0Dg9Or9XCpu9KiQc39QLJFA1XUbBLe4JfVm
VmCNOF32JYfAHYKMxVD5gAnPEFeHVqmT5ohoj1CPWKkq8zEqZG4dncq1lAOdhqSyD63ONeeXRmW6
FQYbs1iAFgxyGH0b6zb1nVpiIvrTWQxluctmoxKnDlGJUYUE6mXFB3IW6+tUl23+mXLwclRKaFIP
VubGPxtUOz/KPh60e6ZfnY+1A5qv4/zEdwi1scgZHI5aOUbWop8NNcscf7QrwzrIKTbCqDVSy0+i
Pj1ydxr1OW3LZf5epoOnvWuVzJm/S6+Fvudr+lS8nfIEcF5RR9PnuHdhS+pqh1tt2tIo7ZC1vAPW
VyXHeZQx+zhKEyvnvEZIhxWgiosvpTJH30zs8Ix3aactLHg2qklgtxIDNET19c/OgkLXU4sUH4Uc
OVTp58ho4Q2dx8JJnXuvYff3fpN2RlMfKcjk4rSYYzl/XrTJ+m3yh0rhm4tDo8xINU6972V5157L
mHvuLq61JLJPs9m05iHL5JJ9dxb6Kf+M4CwV8nJbrKZOrpKZD8mSuE5Qarnx1ChOO97NEhDVm8Sr
HeMR/rzQjkWXSdg2IskRulxcvEX1qteLXzS0Bu+R/5dFnhoZvTypKLeeexuOvTzGaTLhxxUr6XKo
kAPwfCNvW/kNbodRnNrW1n+qEeX5n4OUaQv8a+niD0pvNF9NmLuzX9qTMZ/nUTerA+IK6WPfT/n8
psFIYqIixO2CQoim3FNkUMj7hoH02e9rz+szf1bLPlBrGU/oZI4ABVVOdPUmG0X/Bea4rvxH+oX2
q1FHlXwwlHTU/ClTtV8xLimv9BKl/vLcgKcfDTKF+uHmEZGZvT4odas+KDnis2dtieYF0Qh6ZZOf
wdfUDl3/fyg7j+W2sW4LPxGqkMMUICmJpLIlhwnKlm3gIOMgHABPfz/oTn6RLrF60D1ou5okcMLe
a68gNe350vl+UlqtHwtYQU1j0dBjJPjxeE9mhv7p1Dj7nHqxevQlpiBzBFIh3yzcEd07R45LHOYC
EsBWG2Q5XTU4MsjQnjRneQimni3jk+3215nnxcFaphp7FH0OMZNXCzqkX/gQjrkKe4VxZygqwz9i
9keqYDkOw5hfQHvfx9sfrivGHOtIGpCJ1hk324+/x6YZyycG3nvf6JJ+O1go12/MwcDDoZJdTsVc
d+JnUdX+i11BgN+2pdd4D749WzQBE+OII0oIoa9djWG3Yc1EOH6iv8rSBXqLaYUU7aW11TQO+a9d
3md7u24M55m8dfur7/QkIxgiKIYbjEDKS8ysd2LCx59nopEAOEdwhPHYqdQI/Z5rxIk17okFm5pd
Uen67eDSRDe9rO6zWc+DbW8PmQiJv4zTjaZ33+VMNPJmrtJ+r/nzd5thyx9YWwWynHIeX+xh/O3H
ynQvNJAr9HT6VeE2mlA3ubVBGk/eBBNQiWeN2it3nhsVTk2X1WGSNQyHw4kF1UW+yPQ7T1e4e+BH
7xQ3ny/u07KdwSFuE+ukGVoLYMD65/8D/tlDynAydvV9z/jvhalSv23rsbS4wblyJqyYLolb3zWc
H380KhoaHcDblUV+CjvwU3tsuyt3D/Ei06FDNCRI+iPdxcFrrMy/Mymj9GhMhL/XTFCQOZSz6S2R
MXh5bIbWIAPvMR+7ZfXkKIrxS5a5frZLKqeS4aTwMI2oYIu71c20uZMFQ6MLaMYpLrya/68t//9j
0AAAH5/aUCRe7liTv086X900FET3AOPBUbaT92eQSov4C9UlDOX8U0FFAWlXwQgr5nTfBmhESfkE
j20KL3MgTMtAXRM0MvoPSTEX6Zc8sHr/6BvCvDT9fV+JH14aYygkyVBLKHPR8Z2sk4p0B2Chpjx0
uR4cfeV39a7PLS4awZzyQWtbxJxZa9ldaHSNY96neds5OzuZ4yrMZayP17w8cTdn2SircG6lU1xN
pVl8mxKzGDaEEml4KaCz+dvxG60dDr9N8OPzxX7aI4M9gQUxSCTiGDrsKaUp6bp0MPVK23vusJsD
kfxUTj//4S4h4tOYku1spMN93TnOn9lZ4gvInnW221HArgl+3mpqgRvRCd5mjqKplmnJD+NitcYm
JdcBf8HWBaih9Cg3k8hzrKys1G6fSY9xW25+p3swR/ROUdzkpffdSpw62ZoeBW4cjUsZl7/8chC3
sxf79S5faDmjGoVrN4UpZDFtW3BGyzm0B9/sH1SQOsfZFPYUTrYda1vM+jGYC6u0sX/bjmbTiU6z
O+2S3nD7rWitNDkwQgrMwzCb2AbMXd5o35ueVjm7sS3l+hFoVUD4tWP0BWreNO70q89f2hnvjreG
yb9jMQmxGT6cHpKVWgIwMT07KDeZltAK5n5vdIu6A9Kur8ABskPAsJr02+R3M/nG3iqGS7ahpyuH
S9KiiV/Vo3COGFt+3PBB3YgkdofxUElGMzdFTC0SsseNbM+QDVjTsjJX39iGVNZOc2pdHGxR65fc
N//xNRhRQz0mAZIcyNMVNC2LMvwi7Q+5N0trq1xvioZGN6bIMdfsgdQX/dZJcu12nMoinMeivrCI
32GV/z0IeBKwLvFoZXC7khBPnoQMUtA4kbYHFS+Jf5X2Qb+E3ehL/2bpB0OQKj2N7ZEWS/6yW/Qe
29K167u8nwa5hNrYevu2SBIVNWOvdbtBilFupIFisg973Zz7a3/Uh2yXjUV3rBe9mn7GvONgP6ra
P1R2HOOO5BXNHqWyVDRHsm3cnTMs2lWs5cMl46tTjJyfy1h8/aFcrrAuT1p7hTBoIWyhPmi++zbp
vkaYaZqT39E3l9LHz4bU62etApVgfb8M4k4+K8t6vxD0d4dRaW+TkXd2GBelcLYjIoirZgAWDQVJ
EPVOYjrxouI03SyiHL4DyY03kNQu7r3T6mAVbGPMy9KHBkKJclIpziCaSs6ZPKxBeiLq+zEJSZdp
+0h3wDAjsxNLcOFutdb/6ccVxqCAh4ACcz08TsttjhNXn9p+OIh1ln9A0NtY12NtduO1yntzDO26
LUdx6HQt0Z5ntyya+9bGrzyfcWv9tqQAVN8CgI57kQZasq2CQh7o7EwPbBQ912+7MtW089yliK8y
gPs+xKzEE5sqzzP3++iUBXcW2RrKuZOgaeoRSROXLn1t/02za6Flu7YszToaR45qgBt78u8IAGiT
7YWj7/TG4PnDfsIM0GUmRBV9siIaFWt2lYz1AQlJfzenjp5ABOma4tpgZOiHfZwbyUY6XbuE1dA3
b2gQJn+HRE7Nkd+xSPfoa8iygYEhoiZz09eiISrleloMLds0s2ndjE48XORK/+MdIo2gzVjVGLDr
T1qmvmIij4+hPHgeK/i+q7nZb0UKPGwYc10c2txw7pAMO/GVZhZOeq+R3dRFg+Xm026qcuF9vfAo
1088WVWMPlcjI7Yx1Pj1aP2fQteU+kwesj1xdFrNYXJHOI3DZD0QBXY/EOj7QLB4/ECNb95IBxV7
qDeT1azU0ulrIiExXljm/9haAWZ6KwlkpQafcm6mtIyVGgrr0AEkg/csrgo9o1qu7JYB/KIzF77w
iWcXKRzIlceKHwSnC656J7u5HsbCiDW9P1hqTGSkGq+aInIbhL7hZZZNFUpMObonI+Mvbf0amHWj
gRlBgsFGyLnwRs4fAD+fL4E/BVqWs2/DmCBO9MaVB6fzXHFTLMy/Nnpij+4vL1Gi2XR1aWs3ny+D
98Pj4zJACs1Yeh2UYPJ1yuY1szxpldX0hwqo27pNyEqew2XM4L4yNBDxQ5PbWhdCzirLKC4W963h
Nakj9Jz0LtCIlPzd52b7WgWAOGEwjOlucLJC3+tTUGhX7GQi1mpyD9WhwXz1R2bKrNiKWdN28Zxb
1YU55xl1kXdqMv3GUWp9t2dZMXlW1Iup+T13RpF3X/qgNe6zAruKcBLCz8I8zjDZmOB33MsKA/JH
q1fmAK/LzNJXasnqQn1wVqHQHHBsI05Y/Zfgv37cZnaiBWlbT/kx5ynLnGpgyZdIz43OYhLS0xKG
uEzXr6ZwK7VRMwdDmGlLaV0gYZw1LLwhTh90YOY6kWKQ/vGLdA7GrZPjZscstqd2iKpadepb7dRm
EFWjlzO9nD3Z29eiA/IJq45h7mapjP4428nQH5QveyfdQJhKYyOCh+frRagNgSGNqLZK3f9ji2QC
qU/i+ug1ci6AoJIai+t4nOXvz5ft+tQ+rFq4mDqD7FUcBfXgVCqYMnxSfRKbxwCrsu6rXhvixmy4
ujYZBxnWkGkzx85ukUtfvXz+0e/mfqefvUpOcBlk5/AFPj5IfQwYKQ+dfWAkZU9VVM2TTygRarCV
fOqXqvySIe9P+S6MCpyQ1OBiFFERK9l1YZub/YQwO4shZWBf941Sj0usGxPf2QkrJcZuxOvlUA76
5D+ZzO8ivexdTQ+VUZTaoY/J1jPxZ3vSeuawm7wMennUYqEXdRibcxmHtsyt50msNlwpnvBtZASV
dd9PPtysYsjm5AgWKfd+yghoy2Q46SNrNKx866GUcnGasjpaoM4YgZHXXKk9PMFmejHBW1977CDc
DS5q3ZuGbZB3rDti1aMMd+g3X5SAGGUpx99lPHNXwNNGEkcesFVe1ehZpyvX05pDUTvM7fvStK+6
nOLpmrFKYW6IR69KRioZGsFjg3UxtUxH/7pzC2cODlpSa+2Vaj1M9psAm/Z0sMdL7sbvBs0nL5db
CCkvrpUIiE/JOqU+O3BatPRoyqbPblSfVY1BJwVnKgy6JrtJTRIs90E71Fht+FmdmmUkpTftFMRZ
ajCchI+QfXpzW/t9nXWMS039qyPa4N7B0Ak+mW0WbhIqs0jyOzhO85eWSBtnK9ekvYBgJNR3rps/
5wu5D1e8cp1yzHHlkm+mLp+Q/WoZ08fIELGZhmlnF04YG7Pn9yHUiQzexOfr/azkgk5EoMm7IgIs
/fSCGIxpbpM+CA6eKtWfBprJlbsIhjiGHT8Qjk27PFrKztDHV8GFw/Ndo/rxdcD0BpvlMAdHx8v+
414LvDlZoBj5B1XGMRdJj7dKF3VuVv3y0jpLXujMCg9sPTB+Jl7viJeOgtj95fhKwFC2/XmMXM00
fgJk9L0MK8Ob7y2VeKOxN7J8zl7ocDCmDwu/GIcJ395Ge2WlLaCOTlwmd3Gb6mLDSNVHPbvIUe2E
3ebBa0ISw70fL1YX9S2bVIZuDFKnMbao7+BP1Pk1GeLtr8mYasZXn7+S92d+8liQHKx+nDY8ZQxT
Pj6WxcmQWzS6c5iGpqwp1JnxBXeG0w7bqVzabmd57UgEfVblV6mDlZutsdfrEJpES+D0lHdZ8KeV
GBrssbEUgjB1LdO+B7Jl3JGVqOd3HrW/uTGaVp+yqJSZPjxN0m97bVszSucGrUz0oaFRFlwWjp/Z
7ZUtg4QMOjUF7g+nrITxbLSTX9/6uUiw6uuyjjfo+DNj5ykT9o20sPd+hqNYWQ857KXx2GO6OoZO
OpGwrgwxO1vYJbVQYdmYxsYc/KUiEkKP1TPjXx6r7Y3eoyzpgu4CL8+eKvL94iGc3Fk2lPvkbX+t
Mz1LOHDnVs1bhpJ29s2NLdq2jp2jvfStvRysvpoymEltElzH9sCXnatgZv6GZ7X8K0ROzGjVCC15
/fw9vpO6T98j5bcD6xtSMorYj+8Ra00Is8NgHIqmE2Xk5tL/SbmVFG9LZ1bFm+FnVRr2RrxsITjN
YjujOVDb0WMDbAbPSBMZynjuTGy6RrLppafr6WOGAetLAs1znamUzH9+1MIZveckzbkqHF21FrfS
ko7fmq7w0rc2HeW2WnuPYBsgAQ6ioM+4vfxkmZ6DtjQEE5qs3GHmwsDx80fwj9OF74TgGJ4iLd0p
3A5FBz+aMpgPrhb73R6zgeHB0mxruGXPmfrBliPUkIBo5u426/VFXNIjnlcSUNYAb8CzVoacfrKV
FENHhMpkEw+u3iW3ea8nt9Ie+jEyilhPt3NWAvJCD1rk7vOfvvaqH18+BcSKpaxm03hSnvSyaVHD
rBzq7MjglRCzpSf5eTIx4ANLaLwLJ+nZEOgdKfforyBDsd5OY3p7R5dWP8T+wUjKUVLK+4mVXMdF
DqOH8xtrywGTWTfC6pvEXCBRzeEg1DRjV+q96XebYpg7dWjnbLryEZHZob4k2fhIpHBh3rBcVVlA
V6n6/xhara9fnFHM6jQGw5vr4OMeIZfQx35x1A7FJHzjitmcXobegs7oqXYgB3euM74awyoO/Pz9
nPVjCDihlIOx0hoyFVz//H8a5FKtEOywpEcmYY3aoNkbrm09td0r2P7LdZ9PxoUO8LxG5yP5QOLh
gcPPy9qqlJgs0Igc21rYw+9gVOYP1BH+eFUE5DmgBF6MlAsnrkzCjMBoIiaqkLvozTNHgdqsGWMp
DOAlVFzMyT7PBaa9S1I708bOatNlTh+I11nDa/DOSfzaux5aW1oXVts/ljZxUqwyZnj82zotkXW3
nrQ+E0c/zYbpC2aezNL0IYGpF1L+OuOlCIXzYwQOBqgkT06nyzJODtJkGoc2zUR27LOgtne8JmVv
Rqrn+IFC2hf3vh4bTdj1XfprQNvTPf7ntbKOMjAVW5FBtB4f1wrNlZdBqgwO7VBl+yleXN6Pl+uP
A9kWt2YR40v9+Sca6zP8eHzAJec+dNYpJyOBk59s+0HRlHri0egaJBEKwh/HRzGuGTSaTiD3tyLp
RRflkxRQhJhP9ZFTOan/YCRz+d1NjCSGszbCrnsuxxmah6nPpXsJvPzHknagUmIPAHKKdsM5gcd1
TXlN4Mrk2AYxZXc4a2O+vMF5He60GSQklKVYYM1VlhfmRdrcr4KslYvVx8Z9WjV9lewg72j90e1B
1kLXLFPtLqgKV0Ryrv3uWpss55cWG5oUm4F3UO1oWsbkArBwfk/gXMSBvLrtre5+J6d1NbTN0ml5
eqwnw9hnSSah9Ork0V4Lopz7LtRg/RZbvwiq5tJ09d1U+eRdO5QINLw8RKY+J++6tJwsz6fMO6hC
NQ8o2sdvjl911F/EjZsy9BqVcPouve6jzOnj2OW4Urbg30adbRxioI5jNmNIMcNwkxQ/Q1X+XOyi
lC8ZzIjlFU71MG87TQT197adrWvHzUe4vL1K106+T8DZtwFmy1Y0LSV+bjWcqG7bqUCbjq1RDtWb
bLVGyPtUpV0nsawasyoJ5yavtSBSo1t5x8nyGufLCPf5hrFRY+8Iqg7MkDuP37Ag6OtCKArVT7bq
wAnmBIsbJfmk/VCWnkzFzm6KFYn+fCP948U6q9DVQ0OFpumUHZFD+Vr78OToc1SVGy3o6Gj8dEE1
zMBBXS2d629yIND/6P3Fxcadj2fFqrYMgDNO7hdm1bRQCaxzlEhDTusBg1qOac1X0KQWgrdlRyan
l/q5f/RU+PnTUyEBh558pu8ks4rqe4yXg48EBzdyWHiu3M2wDoqwLvzxjz41eNqPUDeDfWz7yy0J
IBV5kp2ytdAdbGhNSmT+IctmfztSnXorlGbEOxx3BKnbelBCvNOZjn+N8xwkvuvKubul4Db86xgc
YD6kwZy5h3F2xv5nMUP8vdM8wOenpbXzn+PUglRorUqw7IvhtKnt4EMpdTedjRH9uAEavkQ8eb8h
Pm6xlRtDIc4FwojXPCkzerPUiOzWg4PDjjFuLBgNcmP1eTU/tVWNn2cpKW3KLAm+0M/U36Ebjv6E
oVK2dB6AKfmeV1WVab+npoAz8vka/ce3Y+9bGA5BvVpnYafg3Sg1J4394jgVwxLXYZU1CsdoQ9Ab
BUvue1eJUXe3JC648YvZTCWNAZx90cL/MIb0S1CCm25AmIX9c5wbKez/vIvAXCnR9NWzZNUGfrwA
e2yKUDqWzXF0VLbXiYFrN1JS0GAjhIP5fIV1CVYNthqySl6oNs4LtbUNRsGBwOUfWfCkAi/5CJMU
Nnjn/0UIouCPS3Etc7DB0HAbYe8uvI+zcQ4qdGBUGgd/pS6fjuRMDy1LFpvl0ZncjN6hiIV7HcTK
v5KiejTqYfmbM7wIoe/MX1ypsKpoVVA/6ozumgsQ/hnCzOXPUHLNucT8xz999F7mNZ0pWnBad9FV
lPsmWiJpauXXJIFWFLV9ynALU4kimfei9qqfWW3Y2nDha5zRmNY3D5ZHj4Hl6TnAnCeT35hF1x+z
ZdRmEZljo48bSmx/gjXmTIb94DDfuB8gyWgRhFWneByWdkRfI8pZWzRYH7h+w+HWO+E/t7UabTdc
/LjXXrpCs+NHDkMtvemWYmmuVzJY+rBUsnUvdRzu2YLiLsAEC0IRs961iv24mAtYzaXViu6YVFi0
/8gsK62e3HT0IZ1mgbm3vVnUcBc5tuFWMK7cjE0h1CsmTPlOuBr8fa4uo80jDTS8gtEFdhZxtHvf
Y8Mrq2e9UNWTLmbum6JY4h9xPuJy29ZccJu6Kf0X4dEYhq0xc+tklh0TdF0VReaGNTY5dsEUyrbV
3sG42oq0NJ4sK9Iz39D6TY8IrLyOh7j0d4syneSHi7Jq3OBKqDvbvDZqpsYxySzxYnYodxynGsq7
xCmsgGjkwP4Rq8zQ9v1kut2TVkzEjOaVi89oSi5HBJvEFNe9I4VEuAYv9WZge7Shoey+Dxs9EcHW
WJio3LgwG+LrdDKYHDqFSWkHwcHDLqkPluWnm0NTfDcCaZKGLCBpulHh5n6ZhzCXC+2rC0kUJmJq
SUhTn2/e82rKJ8EB2grjNmgMLNePrxcHEug8S2AdCzLnq/xG64zmtbf1Gnq98hM4yz120g7IfkM2
ibl1RJc5cTjNEn67lxmjjx++7wwhu17HBg5i8K+09+f6tilULh8xgu7mq9qcCyNkUlCZkYQn8aja
cQKqg0RkpZGvEbqbb40uF/Ozrmu2/5YbMv9jEy+B7MMkYzkySmtOI5Np2hfRzN4UzrNwvC2WHEO2
QXfQB4dKn2oTrc/YBUsX2gnzhqi2zdbJNkgMNGMz63qVfDeHWh7x2mwTFRbooawhSuB+Pk6WUfjR
54/3rJ7CVnEFGFY303+opzHocx10O8lRcytj+JU6ox/pca9Q+KlB2+C1TFGHa6d16Y486wH5YC5w
RjIeHTtXwcfX2qcNkybfTY7zkiovqh0tve5cZbZ/4byLbi9ao/GuJRzIOpq5MH45qnK/L0Wbyz7U
pzyYCZygSQ3olEdYDqESdTXc5C7M8X1iG3hyhD20wl8phcIlDfg51wWHaIehJSxQfPjP+iRzyher
NKvsSBLBkpJrP3sba3bsO8+S8ZFZGARYrFViAFZylq5K4L00sjPDCkFqPbQHcFYvYHPns1S+06pM
1plJQ4Y9FYontM69ZJMcOVL6GW2NbWdRY9TSYzCUCC1CA0M1hk7D2nVJK39VXhx8R0WBBYFm1Wp4
/XxpnZ/L1OlrItxKuOTrnPRgSe9RqxLycKRUXPQwYH5LHkFueIxBPP9GJyP7wmJ+pzN9KAs9aJ7+
SlEk9wU06OSsKKgLi5wwpKOW+00KI6tFG4a6Qs+3YMS2FYGri5zC2S5kOkbzoHgOG7+ANGiHZaK1
44MhHLc60MwkEE8gYgeQ42zQNBX6dbKU6YV9cLYNkH6vsS1kdMKkoCr4uA0gdTAIHZRz9Ca72g95
7T37RT/L0MRE8hlfkSkPMQzU7qsx9S4MmU9e0LrfrdXDwIB+Y3BznsAghdESITE32RNwTPLQiAyq
sqZqTvVJNDt4csirPl8Sp/yF94/kVxr0UZznZIB9/LnKlebAj7Ifc7Gg7au02iJ+0cVY/TrBlsjA
j8kpdgsInrUD7K8w6I3jNOi/LgYUnGPjt6jxkj6p2/1gF1Z2N9CrPsg4NpdnvjmiYSj95ZKGWj1b
we/Zo9XNw3yeRB0ZcTlbXTgIOTnDhc139ihNErdxcqQzDDgTTg2AuJ7aGPKH/dTGIOOHeSSHNG5L
RJR1G+TXCoHW2+ePct09/7PUsYAGiMb5CZ4C/DbG6h+fZKoNtU/4zPw0TFr5pWu1+skjRvmK/I9L
2+rkjuCjoLcgOWXQCvMIytDHj0rIgB+FCpLnJm3k11qZ35Xw3UNFlVuGQzzkW1drLll7n2yM9w9d
TTIBoWCKktf+8UMlvDbUHW38JDorORDxwr1ktPVxUrFz59IJH9pqZivzUscLDh/nj5YpL0UxhEaI
1s5pu7CYE7uuGNLnulDiGncBNGDGKJP7WGJ7c6EVg+dy9ibZ+bQn4JE0BGeuzVRx9gJz0nvqGAbK
RwjDqg3rbslLhd1HaXd/dA/nKHBZX09R3Bo45k5FmWQhR8SEwo+zxUhBS3ujws+30X77bZuLXSdE
+aAIDY93FvxnMBstA1w0hnZK962fd1YRUln31EcDmREwVFPaQDguo8AaFDnyjVL0Rg8afhLDmyGA
MO/ydfxaRmluG9N9vzI+w17DbeV6UB1JW7jHtq9NKcqXNivSAvWHYHi+xGOybJNBb9+MxLNBo9xM
JtGcddYIQlHld50cUHRneadDok8r+cfv7LkMCXxr+lun77TvmWOPwx3Cn+6V0lb75sPpeCsWw8q2
mA0sD65TxnaUjKnTE1MwOE82o9U3hHLtM1qmCnRonAM3Qt0ObiJMk7ljMSfprbLIzQN+L+ZsT45S
/TTExgDgVXWLs6EoHKImgIm0T2YM/cOhLxc9or1V5VZ3pyW59uZZj7QVm3ltJ0MLrphHNn9V5ufs
igK/lKvC11X6XBlJo/2R5tjWD1y52Qaafz3tnCCr9UNc9O6ROq/QQhqr/i//INnsF0+9Be6orK3d
D6S3aaY+vmhqbs2vtWyqvexg4u7xJbD8Lea8lJlzagzfLY7zeotpAcZUk2o70jsxlbXCBqVhuun4
7y7DWekgjzNzxt13c5EsEAb12Qwe/Km2p52Pl7c82n1iiheny8p2E3tkaEadkVjF9TRV3EppCg8p
cuzauZZ1VRroSpHrhkM9ZPaVI8pyuCVfYXIiFzPf8dVz2jze41o6muN2MWOx0G81ftD8KE046KHT
JtXrgGdDvpmTkYCN2U/hxdQrjdgyCwmlGscJkj/4nlaYmgGhCli8LtNG1LX/DX/5wH1rJcqwDS53
/Uub2EEW9WbmZYBEbkXgb2/M9rH0mVHfoD8VP4fE0txdTWnUpdFoDWNNZ6iyt4QgjK+JNbQ/ygJM
JNT0pkKgj7XQXSYS/7bHF6faknMWe99qiXBwg0njDKxkNlgzeKz/NBRzMAtsEwbnN4d/3z0Ojpru
Bo0+eIO6rndYS+vwu3R7H/CntoxvNIy9/pD3iwunzxOu++THrZGgsSjVUUlsgq+LBGNhXIbKXLUD
cTVYTm/pSXCzZyo0TbugTxPvpR4nO6AH9OyUKZNXzXq2ccvE6yIn1SprN0G2g33UIQi4bgSLjX2T
lxOEoo5vBCfacm4zYuO+yUoNb6vY43dhsLgj4CB7OnZj0P2o8GIVxyoes/pmmqsGA7LZdUNbZJN3
k3elU97oU6yNXMSV+OYMwN+/Y+lDWGuLgfbRHDLzrcXAJb7OmyGoQhC7utgoOiexMdKxlTeoDwsn
ovku7UdUqEw7c0uq/i3u5jHfj32bLM/Z4BTGddXOmKciXdHyqzafSoexVYOCmPWI7tfntrjGZ3X6
hbafXFD8uMccP00hmkhHGTpuDOCFibPBS9KNPvqxfaOlQ5bsPS+ubJ6gmc2Qh0ozPgIXCmPTx5JK
f5m8OdtkBESJHZWK+wyoVjTfGFAC85GXgo1KiA7WWvB2ta15q2VmuqtWgPmlt+JhuB3jKlNRafiV
REvEcJmW0HRfVdxifhBjd3078FQHZ4Ox+JQfrCY1lh04DfCUrRmM+CfHabYZcFIR5Ta2OxHazsx9
ClwYwQVCYKaf0dTmWJ8adQ4ttKpnJLtjY7ZXLrYvf/JZqD9L1lQvlmGQez8GvKC7uKd7RTqs06Pq
otYmrFSc7mczIuy6Q/LtjVhDyMKMII1Z6X7udQ0qXdoXk7fB+KA2rzSME/zHtJnk31oFGeh4UWt/
NByjRsS7gdNuWyv2LpkwntdgVF/mKj/AHkGHAfWxYmgzIy8UiMnzgpT2FzhaCmd87S2HtNYiFOn6
BQzt7AMB8rBhZpzH+I4q+qSYbfUu05DumM/GYIvbVqFGV8J29mlVtnuUgJec0U8Z0BxhKyMdj0lI
Aauz6Als69VYaqO1j5+dGiQtSkF6eDnBlM4hLUJS71Qt3BdIEt4X2x2QNZmWqu8Zg9mXXKtOG+D/
/yr8borP1cz7lCjrOWja22yMn+1qUFiT2dWd77cN1jMVkkujqMTOJER+oxI9/l6YMamjhrR+pPOA
fN9fcA36vBw+r1Fpqdengik+LMNTcrhtMT8DMbWe8ItKjl3qZM1Gt3Gpn5y5exrR1mDPUw+XsunO
lgDnLQxdHoGBgcYZ62CRXWl2ibKeVBpQiS1puuOG8ElwW8o7162f//uvBDfG1xxv0/P2CZXWXFlm
Zz0h5+l+kE8HlyBLBoC+spmjwSEBoG314uHzTz0vxVe0A9aLZ4PaIz/8uLHqBuI9ZMji2RnoLsIk
aDGjq8vxHuC3x/5pbrSwl2TGEcrhX3KBXFv2j30OlDkMNhmorMO3U7xclCwopxz9p0E1mAEgxkJp
aDJzlpaTdpsht8V1t0yDBdSxxF+Vis1LdIV/fAUYT3ia0eOtLm0nrdY0dhLGQl4991OuhbPKce5W
xjoCT9qg2bvDUoWJrrxvVaAFIxZYznhhnH2+zHzw+nenLibK9mkz5M2FPuat1z3TtVhXbh+rPnQ7
w96DIVZPnSkv0abfj5KTxw6IstoGkP8DBnhymHpN06O3GdtnP0nT6aZTlX+TtpyBG8dJNPkzyQNx
j5uBpmFgRE1jVLr0I4XcR2zw7JQVuaDcx1untcs/hidlA6shbmA1kLGgX2VCqiO4fBlEn6/V83MA
+sLahNMyunBQT9ZqAhGZXJFUPpfQAxqq/iHYToXhh5qrj9rWZi6w4aCADvD5556vkXcoEPpTAAGN
1fpxjwRS13hkPeEpeBLRIAWyLq/6wUeCv4CNU7f24OyRGGf1TeVDC165MIO58C3+cSwDqPH7eXVr
NoB30qrPlqNIF7LFFwNTsKMu2vQ7KeQplmAO7gDYtHZi09YuEE9uLvM+SQxakTxg4zhmo//qmYxc
/ccHA/yHWxHSjvXGOpuF5nEQtNJIiy9a+3+Uncdy3EgWRb8IEfBmC5SlEVmk/AYhURK8yUTCfv0c
aDbNKgYr1N3Ri+6eQcGke+/ec3U5hZ2n+T9UV47f7XRx7phXvs5OZx3QielHOrVOe+WRnA8deNi4
w0wKbFx+dVScvZjZjJ2yL+VJE1mb3mDiluWj19ZIUSAbkJqAyAEGxvs3ff4VclH2BkgxEApiDjpP
aKiTOqvy0vcfC2hyv5TivLzv+Kfm3kS2OG7dqZL9zhorIa+sEOdzNVMlujvitNY4Pep6Z9+h3svZ
tjVkpfjXgp+xqtz7tkG5sM3NYAy2zoJwuARqZqPE6+b0yo7ovAbt0Eygssc6yB6MsKlzgai9dJLe
t5OcmlpMPyZTAz5TL1UbWV1ZfKNLr/YBJptT0JC0MNlF/6nthyX02Xpfq1pd7Jb4LSt6HdY7jYa1
vvn6zWsitjt9kuXJQCJ948Nr3nJ+yg8xXNNby0ikG/ZBkMSw97pqH/tL8XmQS2wd3v8W3vgda9IJ
0VXrCgY54uyV5Jlh9SPwzdM86PVRznP1wZaTxwmwbNsX2t7GD8+eumer9rXfi2wTCDvOp/d/xOVn
Qfzoaptj50hZ7lzXFRRwrVCcOad+aOMmcus+b3AC2/onqSt73qQ2rS8E2lmNA8T0enP7/vUvBwTr
JpIN2osYYMmheP0uegD7+YQ4/QRwrjoVxlTtFq8PIjOum31pjdqRR3RtLVgf7H/XMKb/VShETDGG
XIp5Z5NhrDnW0FZJf+rU0gdI/uugDcfS0Y7UdPIr89zFPMNleLbsk3SIfnAEX99hVjSmRHxtnDBa
9UmIDoEqRdXFfzKi7neJZV/r3J2vOOt9EXCPMgjF5togfX3Brpq6MQdGc7KXJThMw1Lfu+mUzR9K
3ARHvuPicxc7zpbqrccIW8rUv/JS37plZnX2RMhRaAGeDTC7mWku6UI/LTBe4x3VrmH+kPRk7sTY
CYxjiYq/vNKzuPiQuWvcqjw9ON1YB88+pAxZeNUVs34ihy2DRagWJIUF4QeR7tOwvqN+VH2lFhhX
kd3E6a/3P+M3nvm6lqwcJcRY9LZeP3NXCcZMLa0Ta1qjQgAT8ku7BkoUCq7mgdUr39cp9Sn8sV4U
g3U4vv8DLj5pQovXbg0QeEYxva7XP4A2Q6vPmmmellyNamNnrWYfCwNwsAziJLuymTr3sq9nWo7S
TFwmt70CJF5frktrOKsgSU41QgpYa4J+3oLwwB7vmr5Xzb7vCvh2FamfFvwPd4zDxkEC+BP1gYU1
LhkG69DX6bhFapCRjBAMZWmFA7FozRAJu+0Q63ez3nqA6p1017Z6Tks8dzhQtV7vh63ZIeqvyBUm
g9ZFD1FGbK8Ihx26lGJ41rYDtLnJz5zN5KznAxXY6iEbplxdaQqci7r+Pgt07UQ8rBsaTkJnz2LI
VGMtsXsq54li09CckHrQNlQxENqmj9n5p1np3fZZ22y7SY17u3XrH2jh5q/gEoe9inv92o9aX8Cr
KQ5TOCdedhhEqawI39c/CncaUjY4jSejpsy9x/Qig7teM6veiEq/1vY88Jb64mCIYNvSHtX2CbNY
9pQbbX2Nb3YxyfNjcKrCT6UsghT/bEaaB3JHlqlZTqZZpyVEwDTeoJrB1OUZrbMF7DOGeRFbm/fH
xFuXhe2zxlOx5/HP9xwQATwE641x8kALOkfNlW6zKZuUerUQ7aDddU3Q7Dqh1D+mzzI6WM/WDjcr
GofTdbD+x3IwSaglLfkuJ4inxR9X+ssmlXjKdjmcjGt55efkkvX7Q8LGBTlcsLM/X81Y7Gq0OIN+
itUivyWdm/VRT3WqpsRXpptc5Ut+O/TjuEn71jO3qEdoVRh1Lo+GXsx3vvTm4TEbdPcregnLDIW2
6t6nROob6ap83o4tfYjnXroBroVUZt4Geqc4ZPB7hrAp2hqtxZiV7gH7EgVsbIwqC4HF4yW/sml/
Y5bn+LK2xGAw0NY6G2sGGq5eDpN1avMg2ZYFwFfXEvBtpWW1B4rLZR0iwPD+aHVqH97/nM5FBH8f
NErd9SGzh4fT+/q12k4ZFF0XmyeSPLKOemlQxCQX+Msgj7Odl9ZzN+TjfoL2BZlNc+r7gMJjCXba
0W+TdPHnbeKovznAkDXvc5DRD0VBBs2V7/6N5ZdS11qYoDtLu+hsLTASGE/A+Y2TnD39s1nHJEsX
3dRHFeS6eiN9eS3S+vK1oLrGF8CXyFzDNuf1k0EequMglOYJgt2SPPT13H0iKa2cN5M3GIrDlW58
M6o5TY6W19mf338xl4svFRjqbPx9FX6ft2VnNVgtpy7z1JPNwAxrOC9e7AyRVuv2QYPwuqEMFOy6
ksp4p7nLle/i8nGjM0bzjGTSXjnR6zT0n9HOXdpMrot1SlooRUPTQkx1KvNTUOLaoctgq+XK/upy
sWfjuoIuSGIGWnTedy9zsw8IB7BPMfSmKSo8m/Zfk1PRtjNhPr7/dC9nUS6GJYcTCg8ZKcrr24Ps
qJtdWzsnNSNd/jB5SvtDFyXecMzUp3uwg+nHSql/39AQFeAb/EWWMGX088GWyFwj/cA9IaMvfmoa
7sII9Zl3Y49oea5MK2/dI2CFVcRAgAdCjdf3aNKkGQEFuqe2M5Fc55Omndwh1h/MYsavlXIU2jRd
P12pBlyeAPlm187Euia64GTOtlFmmqF7aWL71CZLsESzDXtD9r3XRk5mTZu6rrpfHe1XirkasOLF
SbYcjsxv77/ht38G8DaOYgR80PR8fftag0Rg0jz7NEDDIwvKKnauNtoVfpFauzVU6t64+dy+zGnm
f8D9G1OVya6t1pclAnpJTK7M7AxT4k/PHgbUfNUIQH28hK4XR7zwDcDRwUqwsyYZFDDyEd3HpZiI
z0UySwszGMdlnVDS8kArQ8yn95/LGwPbZD31GdyUCzgovn4strTrspCFfRIVWbq6zNKdQuSyzb2g
uFNxK6/M25fDmiAO6K9EyHBV99xGnOZsd4Eyx4+LYGGGv1S1X/QS2EmNYlVemUMuJ00OC4wvm/wo
H6Hn2ScfxEWqtWZbnIyprfsHRf6jtefkOGwsV0tho/rZ4G3qVIhvLkSpr4E+oP/453HHAZEWCZM3
0sSLvpVCGak1ztycmr4joKo1+ygfR0tGRVP5yz6GvH9bxDCf/vHFMk/zta9pJ5wVaVS9frEGi9KQ
jHRLcNVN9Q6rUEjh8Qjrr+12LcqwK7d58SFh7SM6kxgBvOF0Ss4+pEavtBnWQnxqCqKLj8rq6492
i2sb8UDSqW1hT8u/mSk4h3BJHijpWEhoLw5o9dLEKBb84NQ5xGQcm8DJ9qL0gEm3Tj2Ne31x7eLK
Y70oMq8XXUuMDpMohd3znWjqIqIvmyp5Kg0zgfsE5U5+RbfgLx+nbrLzjeyMoLsxRVDeQ4Kn7jYH
UIijSter6SjAL4rtMLrptVDsi2+dDj/ULnxha+Xn8nCczk7L4Ss4VZ7qPxUSjhoSCJ8ufJd19sMg
Cv2HwHRTnuqhqre4bLIr57E3vgDqvTigIYxSZDvPhhqMSjTWPCdPA2C2GzPJzG9xg/TQVzIposIo
k2tOnostGfdMV4ozIHb8VVf5+huf4kAr6Z8FJ1IgFu22scrqWLa+z2ie4MAXhJ/amzSD9hRxusB4
8P4Qu5jL4BSzP+fjo/yD7Pbsky+NAWM1+pOnFAcoKa+FV+67tkjSvYOh4Mr4urxXwMjrfVLKp7h+
fgIfLJXV8SiKp1zT1LGl7PdxcYT1nRPt1wAl1a4MGsAvNJXourx/n5dr5/pOYfqxD0NkcHH6t5rO
S7xa49r0lj/H9WLvIcHpRzVq8pubOg0KL9x0Ktbwa4519mdCy3FlsL8x8FzIX7QUKKCuMtOzzVLt
Dlozoro6WR3YWWISLKWes4n0zwc0zNTRDTQn04eMevNKEp60+GBrdTGFBtEKdTSbqXknR5M0ofef
zjmSm2kIDQCeNwzxf70aZ59BrQhIGfwiYBfH0r6Fxu6IDRo1bwhLyHVw78FSx2DFE72/pXWdiUhp
Q7dNsRonB7/VFhQw+Uh6NsfCHE1WM1VfIN751g1oJ81GGDOjGc5Rw+56L5j+ICwcHlU52MvTmm48
RujpRbtNoQD9fP/eLvcr3Bu91wDeLqRr6xwglefFAjN1YITRNpEwGMmKcFEvHxXTDPXkLHH3uKVo
cdC4vS1nEwe/J4s7Tx+qK6PtYv/KT+GHYCN3bVobf1lX/zmC9Cw7nktV8YSx18E2VFrJ58Q1pLft
9JGwpsr3MfEmrsyf338Ib1yYRW21hBs2Z5HzGHCX9JMmZgo6BY409JV5mHzNUPANe9uC3koBaviY
Jqn2j3nx63fFaEceTy+HcINzgCcTAWDlckqelHKMKtRnQ0Toq4UBsHfKr5SW33rT9krHRcXNIU8/
P+H5Lc7ZwSiSp74sk99YRrtir4bcUg/kYwXOdqbljs0od7G3k3GWNs/0yLV2YxmFsDadLrQr4+qt
WYfjyrqc/bW2nR8ctCRRthjc9Ckba+9Ty2r+oW90WjSGhRK4UBnhPWUxHavKjuFOacOEDztV+/ff
/l/l1KsqI1/b2j5aS1BYoK2zeQdYAxoIlQSnUevr9mhnZKeETVyYRUgFKli2VdYMCM6yQqIxHDzn
a+J0aAJbu8z7w9RodfwptmYVh5pdAqyGWpLu/UB4D2afVo9QMtIqLAd9EFE8T/XzPKLriwD2O+oD
Spc5C3u7Su6XJC1/ez0bD2j0NTEVAfJnMn6tPHv29axPI7x8PmpGB0nKpvWLZuV52bF7Y5BstnV6
bPG7tNWyOYoF/ru90yht35d+V4KPIrKAwpYeBxs6xE32QmiCOMBbhTZdkFGSR93Adx+aWdeBKHWM
Lg1Xhz120mDMderec/0Ib2WY7xQItXHTN1oqbogv0a0fllPa802n1uDCKZhcYzOkfoNyOxPLAzxY
63sb1AYIrCLPPr3/8i6UHIwhKrK0pejAs/32rNc7hKFvSscUbnxSdj3/Gt3M/Zyh8E43xH64Lqbp
PrOjpqmIGZlmVTCLdDC5f5qsZ2sQTlCVu6JTcgjlINQHGyFzEg5+079YEAOysKVeti/ipruWIfr3
OPqfrw5v7OqsMsDH4hOhqXZ2XAVP55CGpNc3kxwah1aAwkVkLJ6+51H3TywBJEA5awQQltrb2emr
HYrc5qC3BCthd1P72ZbGzag7013eG6MVBuwMrmwMzmZGFj0qYjqFQnvdgl9MySkQ4xyzh7wRCznf
fllmvxrYVYcZZcy2NfXmoSy0z++/0jeuSb3ZYbvnc1Wu/vqNoudrxrhjg1mKQT9kUztEsW7WkYf6
42CwPw4zyxuuzI5nOz2aQOiA1i4qnmHgT95Zp6HNW7wSvugPtb1UHx0v9pCAwwJTYacD6Lqy0p1t
pP9/NQRIJtPN6nQ5u0VPBVrqKb0/tCQHwmapMz3sRee1m9mYUlpEwWBdQ9pePFbucKV2UI/ig2Ot
f/1YE3MYhSDb5IBixvkSNMi8mUSSov5g004ilEmTJSUwHMBXvqG3Hi1LDhQDVDJrH+f1hadgCIhI
N/pDozq58UanWXbYM7IuBPDp/eMplZbF6sVb9xEcG3R6qK+vJl06BzVIiGNlT+lmKtyck5Ayd0RG
/5QtLvj3P9a/RI5Xw5jrIRTlgnQv1rTO19frq2BE3724zKV5XpIKJOakR2uwSmQeEe3aY+T1i7s8
uNnc3shCa927kmiN9lFUEhyFWIzkO5keZraRVLaJoVQWLNM8QPJKcTJ3vvlGycEOm+20NWcbgoo7
NvnHOkcQvOXMEgSHzK/N0zinHeGQNfaeu1oG7ngIsrJKPwUzSWAos1WMs2LLB2fHL1lSOcaPFMrj
yGc+NmoZI6H3qnyRk+VhTRGJg12gyh2Rbsq2QU9W11msItFX/YsZCzO71bUlKHcElHjJlwIaRH8k
HL7dCBK91s2jYrWzWOIwGWP9Ne9GpvBt7dNsiaSwaGuaozc0IgRfZWDMJ7/evqnnpEZcQF1DfvTy
oGh+v/+yLoYd8kF2uBRq2HFZLBqv35WB22ha+sU51sL5nLHPetSl0d00ahoj6YzD/v3LnR3Y+RS5
HG0WDlZwkS5SOQqy4gCG0LMrpLZsMOHboebozdbqCyOMdW0+ZJVaNklPfnscWNXu/ctf3u1fLDz1
goCKjX4e6qoZNkACfErHuUmM5aOZ5gZtrkr/PU5y6T+UMzny71/xYqQjSVwNbQgmKFVQbn/9fINs
wBTslBk3bJQfaHAbckcrVf+uZSprtu9f7Oy4vA70/zPYKPZybj5v3ldNo4CJzKB2ycy0AIwA7wFX
P238mIxROsXttu58HfqBVl1T3b1xo1gSKb7RTwDGfC6Ac7LRjys2cUxpUxyukzxY2ta6txdzeHn/
NtfN59n8sir+KW6ullIKEa+faUnQG8QE6R4wm4+hMJuceBBSxvIr7+6N6xBGzwLhrRbjizMQFa08
B/TmHxKcXPYXdqujc1NJW++vrQcXCxE2S7o9CI4JEGDiPFsPsswkbIIInQMKl/gBkOT4pCc+Fr+q
bhfq4yVWmGAcyit18Mt3BtYISRFyOSqJXPf1g4RIkTpOi5bIqziK7byZqtNusOLuftAgxD29/9re
uho5ShxtONnxSM9WW8hvFUzeWEOF6eeK/hLlIg47Mv0wV/33f70Wnwd6GeRCKNm55us784QjShxW
AYBgvXsZpyre9sCmEWh5s/74r9dC/csjXOv7XPEc1F8lpeYn3pje+LEDlnaYSGm0YADLjWp9Dknv
X+1yCmOQQ9Fh34AmidP/6ztbSXUuFOr42JaBfSiDuXvU81ls0Lv5G9Osun+TPPx/xkbh5lHn4ZGe
d4BNeGR2ESTu0QnK4POgN/BAMoVmEoeX++n9ezs/j/+9GApWLkVbxqZZ8vrmKhdWlaZK/4gjKv2W
EqV6m9ST/k2v7OqbP2jq4DSBWZDhU/t3FTmZ+5j6xU212PqVleJyKmVryBqB1oZ++wXY2LEqkU0Y
M441VN0NaS3zCwgPbyfhsD3khiJwsAUEe8BqVfx+/ylcjhOmHADX/IC/gfRno3Jh091lTukeNRb8
G46WeD1JBn72GnFtJn3jY7LwMbEo6+uqfB4LVtEsIhWQS7W13e4IIms2wq+Rzo/9uHdnysnv39rl
PMfwoOWLk8VZm8Drrf+nnAV2itDr2WC3gTHTCkeRd7c+bpPI6HRCdeY4LyKe6rV0j8vb5NiEShpG
BK+MntTry/a1hLIST/bRI6H362DIKnSXntwOq9MjOH3G5l9vk+32X5sYkzoGjbPqSbBktkuKJ1El
pY3LcMzMTWCn6imO69gJRZyUj1pvdsOV9eryw+GydJ0xznCnlGZf32ZSx/o6A9lMDUO2NxLhHP0O
My0qdPfKynH5IsGJrRRUOprgpM4PMHmfxd2gKvs4C6n/6WJffolzPGNYjl2SUpmRl3s8cc105cnS
3eEmXi/+r6989i4r8kSbsetg3LnW+FQ5lMiPrXQ5j9KKGYNwkkERhBTHpPOBGgcWB69KO3pQFjFY
ej1MMTjpzGHHMJgjZw0Lk7iMzAUgH1RucynDrs6redu47Au3ljW5j0m+VncsfdY/MudOXWSC6NTQ
giSjccwIOOsfdYtks+0yxJX4YgK1me/GSpP+49AAftx6adA6B3sWtdzMBEKZXylxZkNk+zzCm8Vs
vHJnDb2OG1m2y/C505F0P7NNNsgjqMDMh7okNiisizL+1Nj16iqo8ahuG0KjP9eNoSU4hLP+Q2uR
IxwZ3OwHbPtVeivGUTxp+TRhgc/ckkChwRbP5Gm6Pzyz8p6VHWNvZ9rXIFYk1h+ToICfujN0WkRf
s24o32lZHrYliLhQ4f488jNtRU2tL8QWTlnW3yR9RxjNUpnuB9+t2C5JBEEPXqYnTxT0i281azwn
Nh5f6IEgv8nxr6eRhTa8iQB4+dUnw6ipQo3FaH+F6ydTMPDGIrZE8Slr7/f1dNtXk/YihV2a21ET
jrHBsazGkP9dfwtp2IesV0liZoembG8zbw5icuQLi6jwIRAizCFpufd+3DZ5xBZcIzXFTU2ibvOR
x7qAEX/uhUzifTUU6b3E7yVD3W/HlyJxsKzUkAg4qCXaS+4ZJBuglyq/JWVO8SccpUQPrZGInN45
ZVWWj3SUbO1nYYnlpqsSP/g5BkWV76bUFNVmGLShiUbRTsGN1nb6HQYaNLTdPIsqTIAVcDZ3KHo/
1OQxAoIx29LekVXPQiB1g/S4NDCCBwRJvhMNYhDgHNMhKfakF3VTlPmknL60xpC397oHK3wraJi7
fzqiA9PIITaGtMBKWbAZrMr5A6MQVJFXAZ/yOpCRVkiR23AeYmdatU7u0hQ7D2TWhmNT3H/WSznN
RmQry75TOEK6PoTJKkbQxfOk/a5EsJxsUkiWHz3sgLnekiJd/UQzl6tv5hxrP9pRMXoEHYWBVlZM
rhLBFGgbyxCnjomlrpF9o0grSfXkWaSWV28KbR7KW4+0U6xThavPBZNLVuiRWpYOt3JaFNozo3GQ
T6XZEKFKmR+gcdpJ76VQpka+8TJ4ckd8ipqDkHUm/VKQEJ+CiME7H/IxOy86HkJxKNUIhIsonDVW
KDGflUvs4WGCUfiYy97wbtyONPuoyebytxSZsMkAbYW2xcUhBn5bV6ovUKpGRchmVpEeqVLqk7ND
ClzSNKM41IuBFoh5e2zDFhjsfFv2wu5+eRkEs1+DhnLgMS3a1CmjwYgHouQVGunIrnp5rIHFi309
D+McQgcEsa0FIy5/4HtOeweb1i4finEqUZdY1vwLzGQwbcoMaTnAtjnTwqGDQ7jlyZrdIwx929/A
PTK+SDnWj5mjuf4ukaAgwtnE3o7MtMgZGN3SP9cuJg5gcU0gw7Tt+uQe9fVElLSnoGEZFlHQv/n8
U/+2SHTv3k8QKIQuudbBMUd09amGbuiGo5fwHwTWCI7HcxOfd82nsoNwW95IG9FuiNDcvK20la9e
1aqsoq7TJEHPhF6BuVBC/xxUiyY3IwEklD+zqS9DErOro2+hEd0ogoUEudgLxFRE5mSXCBjk9p0Q
ifu9rib/gXMbzv/O7nssnaU95Ftv4Dn8lGM+JYD7iBiPpgHIQWRCGwNx7E4xsfWe6JJd68g+QaYu
szFKCK1AS5uO+W8N8eCfsUyCn5Orpx9daQknWo8lTdgawfRr6HNmHwt02W2ukvRpcRsQy0MwMnGU
aRp81rTBIso41XOxp7S0HHM+0zY04ib+MiWloE3h99n3qfD0e09Qid9oS9vfp2bhJ1EKKmDY+r02
HYOga76WGuztcJzN1gt9pSk6hYH1B31yB23N7YTYxlVroyGevOwXMQbgW2TjNcEqzy+ZhIA2aynC
LHvZLa2hgj1WKpSedAI0I5p6nZe0dKp4wB7qZxGbgvlkYvhIobY4ffkQpMX0WVlJecozYB87LXBF
82DnQrNPlq0F8woxIL/qONFG+KPmNR1GWoUoTuW0OLezGnGtaNpcf29jNX3TU+EUO4QmgbnDpCjv
0tWUjpsHYEE3F64Rjr1LX3CQ0kn2wljcO682NDP0pqb+WHaJ9pvegCGOE1QVanmi463YIKI5L5FJ
GUHAcauIsMSm3IkmAVwRq5Z8sTEGtXuwBh4uCdnZeE9tz7ZZcOzqfnBG3PZxq9NsF05w4xYsEBu3
s/PqKGMxdkeLQ4raIs3u9a1sAg3RdN6TUF3mnbizsqFEAuVm2JizBul15HRmYIRuppzx3iHD4WGk
fiY2uV53+kbvKluFWNGzuzJIAiAtTe1adzad2V+5jA2WOLC7ILfHSuVQrqzuya9sb2APn5X5diLw
8HePT/ybsihBbjEmqgOHL72mLYKNMYwJrz9VWdz24Vzo5RAa5FFCgwx4WftsHPonxCSk11BrMh7m
pvXYY+Ft+hYUhBs/1KXtjyGZObQFDLbXdTh1bGFYceoGgB/MFS20C0N5TEOB8eLZWT3Cph7VvdJ8
+UNL9LG4s/Sx+21UlAHCpYEY8qxXZU63Sdb+F8vpRBcZYzX8zjVjKo49WWH1wTTaOLnlv7CCqIXj
4oWdSQiuTxhtfuun3fjLg5gEK8EVjvpsNKpot0kn9T4ClWcZBzr5axzMMsODzGxDmfts8dWTA/8j
4wY5vmw6K/Z9ksBiGR/By7Qf5r5125tUEp8aKmxv1m+0dSrbgzWAXgOoZNgGTQcKhl3j8HtgPVG7
xp8AAY/JlNj3TjG6gCgTL/ka2B1SDeEKMwdXwPYkchKXsD6T8lJ6nJpqzvea7gOXkeCTstvemCGS
YG2O60NZjOkWMCUhhKXXWZ9JNV2arSKWBPl+P7MvC4JlfoaMOol9NrGN3GLMcKkVsE+jqq1Njneo
gqB40jIN3loCTsqP2sXzH/PEMGao7oZx3wZWk9x0sOKm0JoNuzj0ReL/TgPYMFQO5eDuqqnOm6hK
wUexvgK03YB04a0HTVqrG9JoK+rXwKnSLwJBpKRz3Bt7vV5yfePObPA21PfW+0E8x469dY3qPgaZ
Gu9FS94fcJw4y48FIkEG4kj6RkixCLppPWcuCCPin5onDu/GeJPy0etU+EX80VtSTYamlhg9jNag
+UWoSvFkTA5bQcdjtbkZTWip/VgyAApcwbd66fKGSOh2PYQGel9uiWjVrLATEzORUy9s6UoBDzm0
MZkRuOf1fPQbNwPBtX7UeUUGSUJep+2nOqqcxjMeg4UY1BBaFI16PVCYBGYnLW6LaZn8zbR0xYPb
mMRMEsepNh3mgoqwjEYxfrsW2/hHR/VBt/HTll/gLU71qYb8Y33UWyMewa/UigEASSfYwRhqMGJZ
XWocOYT2Bgy/plXTgzkSi3w0nbkKwq5BB8YEnrYkJA9yTELUuUTvrL0ndtmeCd8HsW3cfWl8OUkO
5P6QbIyhzJsdJHsv2Hai105F0FTWdz/l/zlsM1PGYL6Eq21aatrao2ptg60BMxdYJNlyWdGbVXMP
ybBjm1KV2pNolvGjL4Myu3VErwrwqvSFNKmYv302p0jdNVU3dya+wuJo24NuhUbQ8OYaY5yhgFG8
CKK8Vu14b3cV2xnaFbn2yM6arZeTiNp7xguufUNYYsXfl1HIDwq+s9prndD9KyKNN8oJwNvoYZgc
T1e/8etzNlEGk+7UhXucMuKDoeH4tzTv5qiVlfcxjq/BON6oisGIo5JAsRZBEjXi19cDQNDSNomd
o4uL9WBmS/6oLSPeo1K682dTgsbwJk/cmllPsMgQeyx0uH7tGx3ZxpXi1BvHb0rGDE/8EAYF/7N7
Z+0zAwUd6Eiq1nCQbW/u8omwGctcJXhkzMrvXW/+zNM49q6c/d+6NBIout+IgBznPOHBIAeWMrbu
HskUZ/Fij7ZjPpS7gJYS63Fc9189HtOtV2jDlWrgW6+Akhxd6RX7w82fvQLLFn5SebN7pDyJQaIW
oECGvopX0YkGMa4gRwVYlpBGaCh0DCG2HFqPiqnhA73lcrryCb5Vf8EITMWO0jP9wLNSj1NQtepV
Yh+TobtZhlI9m4Ywo7jX7J1ezX9W5cr+/aLW3/LReeXFtenPU72jsXveRh7RJQvi5KwjSmgvv7OA
jlmbijOkt4nTuSOgJPVxaYHiEOZNnLIShu04mIfC0aS5I7EJZLLLtvgTYtEk3SbsIryQxmT2i94E
E4FrJOmdLtNebtDRuh/toLfrO6DlxgulyHpnzumc3ntOwfyhYMVpm55XQL1Go97x1Hp5Zt6a01hN
KB7hV29nuxx4GF2RR6Xe1A/+OLAuhxopaNP3okXGEjaLb//BIhPbR6NK/U867Zf5rhGT88VVaGfD
ml3Mn4xFzdoHbqxlO2UvWkkBwG+zW5YJgSU4kz5o52JUBGA0pSTkGCODvyeBsFU3mUei2xF/ha52
FNKW29kdzXpnkHdnbNPZLT7Ngd+nn1otnqsNVQmaZ3aPwIkNioqvdCremLjQAPDnauqiQbJ+Vf8p
v1rEewwJItPjvAzdvh3rQGy0SdNv+qlsM4pM+TRs3/9q3hi0q1ENlTyKAEqTZ8XsLsAwXjSjc0Ss
Y25QbCX70aGNn2Z2emMa87TvJBgAa7GrK+2mN4YIBlG88ibThc139PpmO8wAZLJQaw6U8rGqJ/mP
EuA99sUA9gCZgCthfan+fZKiVwgGY52wmarX5/HfR2xWcbKWlqDgo7b6UZaBle4GMyii0fTGZkOl
IYnsnkDNXTovwbWohbce99o74I817f788iDvFuXhUDwGcDN3NSaNW3+ax0cxKq+OulTGL0nWdIea
DW51ZYK47O2j98CeiHhRp79+Xn6uJ6qMnP3dY9FzCA9zwVIWcYYl1zCAJpSHOSDGaMJwjfBjcO9R
fJT/XAFn/seWS5dh7fGfr5QERltBl/rOES+TuasIxjw2qbwrvHq5Io66XBFWVXiAFYIUUvRK59aq
zhuxlC2sRj3lzmFn1fTcGbk+NaUqtUtxN1RlhumLNB9vF4giF6eAEnS6W4rcvxsHY7jWXPnrwng1
QYOEIEAO8yCnN778s6YnufK1QeYb2KZWOHtTsr8NbTbEe7cMlltCcGV+kyL3ePRKocrbXgckeWvX
rj3fVotZbVCacJgvjExuNTgW117OxYDk5zEWCdJBGbQax18PDfJhREzmanB00zq9Fya14ajWAudO
VbNxp6GSjKTvZof3J6CLOW+9KuXyVe+BH+q8U0Fxs+qqfvBxytjeIzgaDPwmDpofMHgbP6wK279y
xYs2DOsxyzIrJdU1DoPrv//PFDBBg4v9yXSOuTebpCvXVXrIZj0OU+af5srF1of2+p1jgbfIjMBa
R7jHuU6bhlI3YktOb7Sgtp/GzlruiiozK2BT5YSEJvFeZtXIfTr1H99/sJe3CUscNxuvFHkggtP/
UXYeu3Ej7Rq+IgLMYdu5W8lKljUbwrLlYmaRxXz1/0OfxbHYhhpeeKUZVLPiF97w8TMF/QKUjcrk
FDTuCY2O8B3njGBnGVihXzjW5zuHoaiLzkazrNJS1yfwFb/Ab5NTJjuK3G7S7WiIVhu0hc33yS63
HUyY+sKgf5nZuWUIGBW0AnL2i2WclK1o6qTpyckNRMlrV5i3sP6rq0iIbDoqZEFbClNjEh2EniTu
vz4kNPjZPlBaUOGA8jD/vD92kaNXJjG+jVdP37gEkv5sj0fTjZodMu6HBDFU4BNO2G014XaPn6/t
+bdD7fgdXkJWDNAW+zg4dwacEbrQx1DUGDOYEii+CdVmLdCyOukokR8REOirNQg5/dfnY585YRJk
g1OEvkMsCf58+Y6gM2iNMgfFpI/F+IwLc13sdaMZSGcxikeYjm7a9VBUYC0Uurrh195E83+DrFRu
UZ3BcXdjN2g3i/WEK1z23fAHaV6hXCj0fZrX1sFt0+Hb5z/6/JYhzgALPJ/736J9HydMFr1GQdWW
pGjhtUvl59uIG8HOdOqf3RDYlwznzs8ewznMD/E4/5ZAL6MbaM1WrjxmAgCjTbX6V2NO6a4pDJX8
a89+DqFoz7EVf9NKF68K1u3gq8pKHoUdq4e0bbDZ0DWUmVeNMcTxtvc7/SmOL2qyn7+wzCioGi5u
iKzECoscpwVZypvaGcc6yLvhRKna3DZW0d3EpHqvVUQtoAZMWay8IMNVPSk19V6XKNCswTWIf4XB
oF4DTgoHRFopsFQWsyBHjepVU1lHo3THF0UP+s62hBUc88Duigu0r7P7DjIp0TllVRcld/bUx90E
6Lp3ihKUJBVDc1xjn1wbh5iN5x81E7gCMOw6RcWswu3kAnP9bCP73LKzwCnYQPaVvoiaZ6Z2XJC2
HSd3yMyVydm5sQoafqXZ3bnSu/n83Jxt5Hk44ApQFvCNPMurBSakA4XK7lgnbr+RzZh8qblM90Of
XYrMzycVtjeYGtJXEC+wCz5OqmPXOU6WRXc0Yz3Z57YZbhP4LOtcUD/GB8i8zQ3R/PNKkp5TsmcV
kSo+y7iAgYBpd+zuGLRF72/Q7826dZfptM/oBtvZQUxV9Z5U+ZAdP5/ZsyvcR0qFcefMC070kiYq
KYF58POmI+je8MWehHlPDdx0tlbY6eo0xh62UNjVaEhUBmFs7j4f/ny2f2O4iA6gD4A8XzxfbY6v
NdUQ+4jvW1CtGt2LVpmdlaemT80tcuHvlQGB6fNBz3cTmD+P+4K8yyEBWJybeEi1ZOQtPZaxTE+Z
4XTWGo8tr15rVEzCw+ejnR0VFEdB6kKUQjKGotD89z9eaOTh6bIYXn0lK9nnMHskbUGsM2jKukX/
TrmcGf7nIeHFzeBppAsQJJtn/Y8h4yLyMWDomyvQ0wbt4z6joZklBAgo+AziJEXVXPjKec4+BJgB
9Q+IgDOoF6zYMqkAcl6EbKT2SseR2thHDUzro2zowr5//m1LuS30nKjuzRceslYMuIzyavAUbpLo
w1VSgQk7otHvFuuYenj8U6jBffQdNYzBehr6OF3jPeG/6uzf/IYmVfKF1ncf/ygLr3dXuBt7/YVo
8HyxvfnuJ6+nmoEdufVx5jXldYOJocWVzCm3rUyYDSsTcMa9j1HQIVfjhVLN2fHFZpMsaZZlMcBZ
BYt7GDs2ONhDQEc8GwbvpLzJvm0q59dgGNFehK7R3ieVpR+Srr+ka3h2igI0bd25xIqaAuHn/Pc/
NpkR9Q5cBc+6QgGuczEsQIS6uXGG0M2vMVC7JOJ+vsHmTwVcSkF95qgsvnRqLJybEIW8svyytr9q
XqlnuzxrHHlhJ59PKTUZCw4MDczZNnz++x/f5RcOzW58a64yIpp43Day7GYpgzZ9yZ3RH44aiVuN
lICWdz/c0C5fP9/gyy2EUhHbh7h6JvNCnl58aBJmqi/RMj+ZVlrsy4IoPjXyYdP5fvSCBEqw/Xy8
5ffOerQm+p9E8NxQDPrxe7tY6DVPb3QFXTx/tVLTxlbNQeXERJNjHdZl8r3HTmNva10mNp+Pvbz+
f48918F4bxEiWaoEpEOloafF2Ki+Jiu4h9WJPhZtYU9O35o+L74OUT28fD7oXyaYPBHWEe8dd9XS
N5DLJfHHrI6v4pBrZhUDTHuwYXhhCzegf5wAkhAXLuQlX5d3nSYQjxxFJ9w9yRQ/TjLwSoSHMFO5
wiIy2iqJCgh6Bc0Xy4ubjTu42QGJF7lu8cU11nUD4tBr3eDCbP8uYvxxSc+saYq6kBW4LWDyLOte
cTF0qSEC7T6aClqvoi0stS5FOOr00p0ouurMLqvuRKN0f68R8NdbOwQyt1V52NHTw38FXZq6t7pq
pYH0sLewg1tocYpm/NRbxtsU6lBprUyX340+SR+9XE/sLV4i+rAxSLqmbUkJ6c6RvYvvBe6RDKzy
RK3oEpgVROEupccfGANiFRVs05WMurEins8vyjbOofhyMhwQjJBDAFEjn/BxSXQ0rXRJTHOPN6Sl
f0croO+TVYmZhljVoGvsbwXEvpIm7Vjot17dBKfeRUD5NE4VTjnrsGvkqeRaviQDtNif8yoFuND/
xiCbgNwXF4DbeDbJg1U8pFhS1ncgp6ZXctYwvdGk3twAGlNv/3QiGJHKxRx/EXrORLx5qv648qLB
4pJLg/whJsjVV5DU0ITIPdB3Qo3Q48pLntnnnwjuj+CarJSkjeDo44CYkBJGhEo+5G7vHxARsFLQ
QVBkJR6iQABUKNXh829cXDW/vxFRXFoMKKWei/dlXG403Vv5gGOZclZ27r2qzJqMdZsXydpq87Ra
ES4FF4ZdVLt/D/ubRMYLTai7VGbIy0HzndgrHvqgCr3buDbBdSbBUP10sKl7hI/kTwEmTTNrdXK0
DuCCY7b1paLvXyacE0+sS6RNa3IZJ3ReF5s1IhAPoHuIimbIBziY6NW1QeGVVSkvJDR/Gc8y7BlN
j+TnzGr7uMDNIAABAKh/KPMg2udl+F9QYL+BlY3a0yeLHj5f3OX9Ok8z4vpcbRhbwSpdKg8ViBz3
42hVD2GaNMYuGSMfyADQkhCdEWvc1Ug2RFtkIgzzCp8c3NhhaWYxuI++SS9cs3/7drJirsffNpe/
9Tr/OE06sqvYEYI0FWHY74U5yWsrNayJNKq8y7HzvuQ18juF+HiVzdkMwTCnmJd8+fXwz+wAiUPM
jWNblbRZdecNRP4QHCbpAdEFl0q/cVSCoXUq3bj31qK8gy5TFGC6rL5Zm0TTOHLpBcAWtzS8fRkM
eLHgN5aiUlRZttwoUejFWm8nqN1z1SVah35rvQKmTim01noRrXofdytcjUvlfAkGz74QXf/lDLN/
EUnDkdPhOC1CzsBONID2TfZQ1W32pEeZu8tyLWdAqz9JOaVH3r0LCfJvDtjHyUVRkjrnrLZBPLBU
ZcvNzC3qcPIebBxHHlhOmNjmYP1X9bW5dzWVvMAPBeoetMy0EADAKiwpabKDwAKrHRnjP58tKiC0
cOhdwZOlc/DxbIFHjj0FJuxBxEYKCHl0nS00pHDAstk3r2WKcP6FiT/f0rMiH/DgOfZGcnKR1kSx
7NOkS72HrEsKDSs3rGWYhPE5TvTUWAdNPTx/fqLnpVzOOiU0xIwo7CFiNd+rfxyiHl9O7E4ZMQ2n
6TWKG3udTRMoxroqLjWfqVgtR3MANNFv4v3j2uI7P44WOmkFyToKuKW9qf0e2Y3qXJy98Op+Q8kK
kMZOAKAHMlk21ECGok9BvYmoFfYzJzsLviFfrwEx40RV4xVmT1p9T88lyWCiuZn+znlTLhq7Sedv
yhR36u+NCYsJdZEJq+dkKt36MESFOA16Uif4BDfEWxi3DZil5b39JADM2reai9vLSjqZIJWHNd9a
39H4cozyBPpwRCoFoXMj28By0sYT1XfzxhS5cto1qTRQKaAMrYkozxiYzxoyNzwEMhpwBPG6aZeB
0c/XDnHGDuvVGsimXgMG1JLQe/E6q7t10ERJDzW8+p3TD1GzqRLE8zY95zFDaVgEgLU1HcupdR/Y
hf7cVlYD5o6QM1zLvp7ufa0KvG3mBN1bZGtJvvGdUr/Lm15/BH5njC5YOrsLj0lSztXxSPhYJceG
c5/7oaJ8a2bGC3gqECRVaYRfknLo7U0+WUgjlFZjvhOPOtbXgmNYXpXCseNVl07V2xTJ+ntNKx2F
Ad1QV5xnTVslppAT+L5yjJ/qEs1aq2+zb9T+qvvYFtW4RoozfMhTNL2wtAKZm3dgxjZllakrjKwg
iMTgOh5crAK/hqLvnlIvDX90aQDcFgHDIj92phDfJMoi76D/jHDrNfRiHosSpdh1nqKisspKjC7X
CRYI2W1hdWF/m+h9+eY1HkI0o0Gpc1VZQYTPYIbL6SpqzVHsR7p8chMHSm/2VVqot2mUtX8VGVFS
rRzNx+nWHeIg2qGzA6TUn8ImuIdVjPWgpufulQ+T75nuRJnslB0UV4RpfrCuXaxBeRWiLl6P8Vjd
u1MBQBmPAdGs6FpJib7NfAF4ATUOCvtt8B+NofJ7K80+veWjos00dn67nXClP+FtnZsru9fb/nH0
gfhsoGGMw7YGH/kuQ/w3CPf0flqXoddmzy0CrOZzJUrM9uxOGcDj/Dp8620Ugh5btAG7K19PtWrt
yTaM9lEu4gxNq7GrN2FVjtNayhyGxiqYnIZtjmDp97qZs1dF4SLfJhoRFcdLyBF6E+2ITYticQki
LTJQsglkRxY4C7qsE73Ckcc1O+NbV+Cu+GrIyjbvBIZa7SNAdvGNJmfZvdmRBxwShD4VfqrvWX+t
d0Zd/id6oLKQW3iNISrVsqfr1invR6tE0v9SoFncW4XnxrSDqVqMK+n6zanU42BYTdkkLZYIdxQn
VcGdtMPagStRU+lqs04jIq+jDNz52JM1bULcSW+BQTr5if8w2yLEUA3uGiA2sOGMWGn2oyJWOPhk
lPHX3EmjNbha2RyzqeqJNZtmnFYZJFIdYGQ+eZtxsivvAd1+UbK+qfI3Wq5DPmzqqr+rp2mCxKZr
2t7tEifYRwUkqU0jXLxi43aMu10RNGl+ZdJswPZN+Eoc3QkFjafOlkF9y/eG5XOSJAPZZFajxQ8Q
zf1iN40wtnbe5O+Nhlnthafy7BXh1Z758rM6M1C0Ze0VcRhvylprfHBkNgFbjZxDbqX9V3rd4b8a
zdEPofBJEDoz5KlUzQWsP14sq5vvCb0foeSbzn2IsUoKWyRE6b4Lm/5kT7YR78MsTC/pT//lIwm0
A51OKF1oBAg+Dox8hfA7CK0PblZoP9NSPDUoTMUbE19rtfr8WT4LBOZSESkpYq1zrrgsjuk2ztJO
ZvkPRdGVu1JO+VtEGlWtwtFxHsymHi8E0+eRPfqRlOLmL6O1Zi39+yaEwDJQ8Bjl4mC1RaVAvwVC
XfxsI9e4NWo1nGCYWXtjcrpxrfw2rKBs2t8+/+xlFocmMQrjSM3xglCZO1OcSvo+j0ovfzRHqzRX
lkS01GjL+E0rs2RHK4q0DQpEPWAB2+NOUeftJQXRZew7/wRkLEjOZx8F0GofV5malRYKWFOPrVOb
YhNYTYB7QiXSu8BLmmvgkPUXFEXz98+/fK6C/BmHMSxFSAQdQInNuJxFsBn1shvr2pSPPi5l4V1Y
FMhYslTqZbIA6UnRlWKTw5wubixwWy+fj77c2vPos2sjS09pErTS8qMBLkjMBx4pSQA0yovSu08z
szu6qoOk9flgy70NOGvuz+AKZVugR5YCDR6IKwumjvdoogYxrKmUzLw/c/C3CGOab7aQUXRhyDN9
TNolJIlcHZg30LpeVuRQ8IBJWAfVU65ZUB1WuT460CvdwksIEqpcHNq6642vpT4QORJdTsEGBWzr
rRQmQOqaXsu4HlTqTVuyPmCLYkj8ZIeOi3kNxN3lureEptZR7g835HvdjLxxseMsrb7vftJgHF5G
lD9es3agd/L5hJ5vWT4Oo0DC+P9rfn1cvTYJ457IunlqxJA/INGUXddEq09pM4xrbVDuFWSc6Nfn
gy5XkbJmQH0VWJsLpMtbQhshfic0iPTs0ZBtFe70xBzgHbbs2rQmGD5FaJ1eqPEsIQjciDwtJInc
DB4Fe2+xTQ1Ntsrm5X5QVlyuMgeGT+JV4qZSFfF6IA152xcy9TejytSbLFlo6uEjEEAbDcv1v04A
VTVQtNQfSBDRGvk46wmszVyYxfDg91jmjIhQrAfIZvZKdxrvPmg0cQEL8LvT8/GOIG0KkGmgNcOs
L7U/8lb4cvKL8inXA1gjeR3mYt16sbgSDhTfI0xVtIW6JBdgLWvHOwFSwmAa3qa1x+Grg8jotqPc
k84OB/h/2XAwR625JCwzP8CLnwnok0khuqWzstQ7jB00xdNKmY9jXUicmaiVNHsra/5Ry8lhxyNP
x0YmB6fUuOR9GE0pqDdb5mNXqWSE+OT9dBDtj9dGp6MT+flq/+2jiG5m0NsML/1dvfgj6sCwUdrK
ds1HrdDwx05FER29yarGC3v8/Caex/j/cRYZMmz4JOt1LI3JBSofmT3Q+auiU2O4iaSGFv/nn/W3
4WY8AlDFWVVwKQKEQbQnB3+yHmMEhAmjgNE7Tpz90KO0uFQbPZ9CCt/oRM0vHUMuMTsxfCEvik0y
jTDtX3tNhu6qo6r5/K+fRFV/FhCcb8QZdfzxXFaVbtYJMrxPYqiMkvChmTiiyJWu46Q23z4f7OzZ
phZImIC6FxgWrsNF+cS1RWv4VRo/WWUKUQKyevBG4ocDmt/a4zVC+/GTEyfy14SQ5KUm+Nm9Pw8O
TMcmZwJ1trTu0CtpTSn1iCeyJnBXgalya0MjPlglaJqE+0amxdEI3elCqe5vH43kEVEp2i0E/IvG
CVp+EOS9OnmKmjqklYMd8bbwWvE0JZN8KtM5re9b3Y1XtlO5/xw+AGenjIIUEKAsRGsWo3sTKuCW
rFCCTCiWWn2K7uZQaN9tBSiujdSlmtzZEZnHI9xl06KBRA/1434yRi+McpwZnrBy8rVT1Bu53A1t
mCFAnhbjpebh2SmxILHRxfTYEDh5Lv31TLeeVU/a7mmqRZNTOcntn8EkLxnVnrlZAe4iKApIpmbw
FQpHHz/LtqOMyCYfn/yY8sh/OW4k3maCV5Vskrprb9yMStrBpDsabi0aV9RYQYxXiB44wXiC6e/A
mXd7NR3C2GncDQCB0d+mHQDoiKx3rKdT5VZZ/UQ7XR5KXYeLhaUNlIO0mzJgs6ZGVg+Sloy+2Ztp
FlOikWhYlW2dfI9iCOMXHuyzhQTAy4vxG3AASW/ZK6mJnb0mjNqnCRjYQ9MM3jcD3tK+cttLvI/z
oWg/U07FLB44GV3pj5PbT6ZARDSqn8ABNU9RlAbmugeu2Q74juw+v4LOY1ugIeg3zermQJEoVX8c
DJBETDpn1k/tLKO5DweVHbzeDqy1HcZN/SvQm0TNEuGTs4+sVj46NKeom08DxQ4jVHmJ88k0RQUM
d0+7H/Uc6ppXqQGFj07YcpvYYvqRCJ9OhHJb85dDfHygdzDKndakKBolWqSquwq1vPwCr+PsqoFV
FwBImYEvJCZnUWZi12ns5u2T4SlkJgzMWfHPk+2XwazLl9FEQ8O28mGfUHW+sF3mafsQxsyrNxNo
8DlABG2ZExlBDqS7GtsntDRAfRqZpHFuDzmKDXWsV2qfR2K6ZPh4dqXPp5HmIQqVHFDAEx/XskXu
q/Gk2TwZldEOe42OJrLeMsHdkXCtvy0ws91lKv3np4RxaR8CTSEawM9ssWFrNBvi2Kq7J9NSCQCN
VOmnyJqOPhZnrx2xeEzsaF6qcpwdkzk6hJ81I7U9IrhFsNNFQ52Amdeeipaa5qqA14zZUKdl+S7s
vUxuPz8pZ/kDPUsP/W2QejweXOuLr0SuHWOAYoyeR+x+ruKKVjTwquSaSt9NXJd7146NO5UodUuh
zjm0fPJtVffqws46q7UApOaD+RlgY2bnrcXvKIY8Z7unybMSatra6MLkKxw57WKFxgFy5xLBnOtR
wr5fJTIdKNgDEUFaw1WXQEln+41fQtQ387BJH/k1H/dbE/cQZqshebZ4r1OMC8Ns38dTtDfkVH8L
utHaEr5fuh7Pen1k/lxXYC9mVgV8hkUip1B27uLBy57TIpZ36JKliFrpuXWs+3JKVuEsc7WKoq6S
K7up3H3tA3X2UZ6P1q1EOIU1pLl6YXecHXjQUVzXXDcgdSEMLlYlCQOj14WUzzIvomaF/k678ZTV
omih0ABcRVXrNasGqrzYyGKsK8SIEhNJnKzUnvyhSn5Wtub/yKHOFysrovSxNrOo3as+6y+lgvPJ
+HA58X/PwDl2ETcT/hgf161C50RNVTQ+YppRFas+IlYD1YOgyQoEjepXwM241mGNGSCPet/R6BY5
2S+70/JvrI0ar0ZZll/bxDD/tW9KS57zhfIs2BNqtPYiYMLkB+hqGwyPzeipK1idwYOpHPTDq0Lm
R4cZvcSJOF85RpybmIDWwbssX8DCDlRXaO3wmMUhegdpG4XXQVSgwZCXMbI6crCySwHU38f0KWFx
f80evR9XoE0RxO68YXiMyU8fPNcfcWCS/YsxpsmGQ2//+nx7nr2EzCpVHtabAIbwZb5L/0hAZ/hH
wzoOj/bkoGhVqBLmVTY+m9LTKsqUmiLqD9SXqnblvz7CDA28ldIk9wxX9WJB3QEVubRW4yO1FXVo
fc2ZpaKdH6XU1S5tHfuod8J/zgu7ef78o88fiDkMni2OQAbMRcOPH+3mBsRYxchGPqX3CHVVNX14
w9howrT+sYfBtuUFgjVPNYd0agknEbIKxtwep8e0NdQ3Y/Cbq1n9tEVtjVz2whPwl93DYFCqZnw8
Z3PxzhOQdylMs/ERCAt17MZXtYGJSNvCKtNbNO/SCjnZzyfzr2OCdg2AyHv8m//+xw7qm04Lhq7h
A4XzAxnVXq59WpParkxrG0nMRslm8/mQf1k/lCHmZgEhBZXlxTVlxPgTkHXzmQSij9Is7wqVWl+z
cbyQh5+/Y5yKPwZanEa0TGYiGGI7XM+zFhZOrEEN3bNuc+85BAdwQKDE+fH5151NKHBdOlCk4NC7
Z1jfxwlF03jys9gbnpw6djBJiHqkbMI0cKpdXALNhmxKbfjCKv4ua/159dODgk0xX/0Gtx54pI+j
kuVORuZ58hkamCVXzUQFcDsEGdFDLJP8S1lRlD4KMzEPVWQobedPlaEfC3Rqgr2ILFWdJuPFc2X9
gleu98WuCrWj1z1dV725rhpnnXkdQjmh60VY2Q7uqO/Hyko17G0cal9Eikh7tyAIokeU+odDE4qq
XruRKtyVkAnKhnTRrC8Wvvf9AdRr/bVD5j/DBG7svyVBZIU/e9gR0/ciGeTPshv968GEKb4GFxop
NIdMP70waWeR39y4Q2Vh5sFzg1Kz/Thptuw8zAVc+Vw72sz1FwmKIWYzDuHeINvNV1I6WrtJrKl7
Gxo3/6plTu+hWemYzaEeC3CT/7Z3uNYg6rpzJRFqMqLBH3+QLmWkPD9sno0CGAcSziWeNmGh0eHL
pynd5KruLxzGs6hrHpOUAhgoxTGQ4IudI4agr/qy7J77wmj7VTwi9L1OEJsrAI5Mvb31jLT7GWD4
5K8rX+k3AuPPYTfJzsZEyJjKGsA4IOL8wlwsb4n5dzmQGTlEXPVA6z7OxSCh1FphL5+9pstvxNSG
B9JrMc0P2vivsQKDUewMeEVBWKEgs3jMavqZoF419Wzj2/4Whq3/wxZWLzaqgQuFIDliURd23/Jy
YkhauMw32EEDabDFK6asBribV7XPGO1O6zooqq+kvPpOYYb5o+ZGLK8yFBr7C6I08xb6cFHQmqH6
wPtCiDgfgI/TmqNa7ZadrT1ZSL2rvdm43p3V+urV8BJY9yjnU/INC6+8wri8vLSo9tmqcuWijA7u
nx7ReZWwDpENC8bOe0KnFA0uZ/Cz4XVKxOhsnNr1mmdlAYvx895hy5XhM+UUzTmMY4SaqGk36fdc
WHGw721u2T2qXerRHxP0D1NTGWo72R3g6Wbs7WJDT9tM6MjVoMUn1fr1wQ6rQevJHVC6GPaYW8Uw
7cA6IzVppEbfbgbp+T4CYnrw7I8zAXEKi5qilDCSrWZ3UbpPS3YCzM62are9CE3M87JYa26GIQr6
O4MWzDtpnC/f+2Qc7ceR3qC8d5AQY9yunlWoVjql0PrGDbFU/PmPtwf7l3ozlkxzkYAA4uPSxnrr
Vf4kgic03VB48xByfAIkll9JM5bulu5QeakBcraJwavDN2M7kbaSVSyecujvJTJwVfk8FIiNrZok
su+ascjabS5cROiN0Br0B0MYZbj7/GPpEXzcyTOrYw4+gUjxyiIes7gg2gICvFsX06nug+TWHXCD
22g9MtorUM+g1+KmsE7OGDvJGu3SbPiSJEL8Uq01e/omKc5tNQS3p8Ks1Dvavf2zNcQiO2iJ6Wor
04W8dh14eRS/Un/Ihl0YlHF4nVti3KoORcFrqAG5+BpVdvQ+xHoabL3C7b/i/dh1u3A068OIZh8c
Cim0X5EMB4OOpIUIE1pIiazuKMS219SO66lYoUNTJBul2lY9jQgxpruhqiT0DIAzurnXeb6MVSF0
J/+el5WxheWlRf9VUzWq29IM2grWytiZa5Ni2Zd2AB3yXDaOUCttNFrRbHNLOfrBtoryPSKCuDOi
qf2vGAy3wDHH7J4FAk8g1KZ4+NX0htSQ7CbWPKauBXM9gILVrWy7ia+0KnTsbZt5/a4MHTRTJvwv
dqYV+eEpCOraux4yA2/jVRd02VNJQJvc1Uaj9wcL4MQtFZVZe9JrQQL1ztTgNleipbQGyuhp27iu
0vymztLwaIMPH1ZB4lbt/ehWg7E2SmQLYaeieQwYVCmxqbxBJvg+ok+wocTYP/dNmBd3FGtEuS6L
SeioQ3fu1Ui7IVw7bYu8URBPzTGVqmxWYwmurREi7lZg2Pz/aFWkHt4M1ZBuEmTt2o3IzeIVsoSt
r5K+AfjoeNHw1uL12a5i9IHf/R7sxm2XWrW2ajLTfAjasRa3hTlm442ER0TvrKtyb51OA2Kk+dhY
V26SY5fGzV+rbYxG2n9U0tV9H01pswptb1T7ScQeBY2yjACktVaw83rSoL0R2mwRbABGwHS+Sndo
PIJShT5kmuuUl1TfVdZU54c+r3SxhWmJI5FRVM3PbhTVD12XTrLtEF7MvtheKNPryQ9tY691TmXc
BGFloRPRuv7XqXUmeQw69Ex5Lfv2Pp4yy7hGDyf74Q1Rq6+AY6Act086qdhrFHUefYHZ2XtbDUJe
ySZoEH5urfw/NDx98Qtpyyi9d/rcG345aGml24JiSwh2VLrhwRKVbFZOmxaoUFJa3fcwoWHND9b4
pbWSPKaSW4nmOAaDAEsoJqTAc86A3EBVUmoThsS7SCiCwToOdodgFNKSuvHAwdWsx3DI0Oj0uggP
2Mzq7R8InvXZRnQ2srZpXNjmamqzpnlG7dZ88aOyGL6oPmm2qsx04ymOWgSFQwNHvs3ocbN8S8aw
h9o/2qj2YiQ82T8Nl0laIemq12svnfL7GSf9nGciSjctVIBnvW+G9Blql549F7Y3qFWGho86liKG
GtEJLas1TBXL3sBcCcHjbpP2U1B8J0dU35Ftmf4rjET/qcc5EoJdhL7qf41KoUbptfL3cLYCY5Na
YdXtQ6MPW/QnWyLFwakDVLinjv/QDhpRnwyFNgRxpNIf8KYEwtwMjXPd6zl2MmpocYbF8jwsrqp6
IB6xO1Fv/ElZxjrxdLowVOPbu0FViDRVej3lrxqaYPQCcM3ifDhd1aw5D7W8RtImbLd65YXOWh9c
tEDMJopOuBlBU7XAU3+nHyPFClUht+FtLYMro7WHejuVvefswkI6JdryfTpsy2QKv6l47Os1L40q
ke0Lym8dLYZqDZGo/jYGkkMbwq9/sWIRvCYtULwbzxTBRo/AW5+0Ogz3QWlr+roTqs0PlGUAja0y
sFYnOZlxukdGHPZjLvE/H9YJURO63hiIPhhRMdqnEoe96GhCkjpWztSW9zLWG2muwBhHxga97Pgm
sNN2PLX0YU4aKCZjA2GhcLez6cHXIEN0ewMYFtBnqIxe40YurdcoBzu2lwFR856CcOJtfGIZfR0N
syO2S34WitWIcCeEv6Aryscg53l7sePMLL4Ad/HUqab2O9IbM2VOj2WstUMZSfEeKsegjcO93dnb
JjfsgWZog8b8SNiHMZvnVP63QJjBC06I8bTWxzz3VmFNSrKB2+Dmm0zgknDEs4A8LY5sC/CIoTWI
5CYtWhR3Y9OE5a1K3K6/IouZIFTlHvEIHd+4UM1rr0cyPva0na8zP0jT67yrh1MOXUR/6ILBPlHG
An0dVyaZ1eg20oDd21VHy8DPdIPegJkfZdc1ybrHDi8gsQzdx0HUwbMNFN8+1OXoRS8hlNX+y6wY
/MoFUr41VqTdTDQrslM00vX6Bq4x6LcR6G4da1otNzY+YOL0iZTCqE6tD5C50rlqt3riCOM7VGYN
AodZldezQ8eRjiTubnlGqFwjHS1NB6FX+gTUe714kvuhlZPkJA922lxPQJO926kp+vq9dSPvPcrK
styhymE3B31qmp+QfxB9B0jhUtMPIdLURJx4DGwalApRroXpvJ+cvK7fUG7p5cb1M/s9KPkp62AE
J73DCMCwN4MrHOOHBHtZXAcTlDbMFVDez17AYcvkiIuXEf0K29C0Qf6HxcuQYcFzEDFN47Wf5d0B
0oLtHy0tdr5mBlophGmjjkYBijTRleeMg7Oti1qzDqPmVTbNSdvMrpxa9N9jL+6aTeJounYVVbSB
r+zWy8Q6ELHtXYedr++BGEAKLwtIVs/6oAf7EYEyAFl6qec7kBll8Sa4J8S6KP9H2Zn1OI10YfgX
WfK+3Dpbd9JNA92kB24s4GPKdnnf7V//PWZuiBPFQuJiBCNVXMupU+e8S2kiqOvQQ98MqDbah4T7
VNvPy2mDpwu8yOfdpRxyc7AcDDVQ4fhAhBLRVhUi34UdhsCPqTKCc/DzsKbPXGiKWtADdHmjG7wb
/lcorRns08zgwi9LYKLoVur9Vo8yPTw4E5DyPTlih+o0kPTY7zTg6c/ZiCD+RulF1e40kYh2azeN
9c4LeRQbEn0kWyutdOJdn3vJj3Is57ab16FO3USJs3fNsCONcfOADM0rkWY3FO+LLih4/3DiPFIk
MtJq+6+TO+gB502MVVKnRuiZdKHuxs+VOWl649vpFD/LrEisx9Fxo20SpJG1U6bBgItgZPboa71T
W5usKIxgRwo8InHsSNtEXlxxom+RiBNy3bAfXqRm2lj/loXdbqPM7dwP6EPU4UvqZEDqR3Dth9Ty
JlI6XkveQWlqJ0MfOxcjb7OydnE99AtPAgfzket2PmLYIovnKkLB4TOKFvEZWN2UPQxeBdmEDEMv
tz3w3H+UvIsd/BPsJNU3HXDa4gF+TudsqyixlB04XywaSgst4i6zhm5DCTscfBct4CLzkzJU+p96
lIved4rcMHdsbpSIXT0dEUpBW2dDwEntb1KastrhGdxLIhX0y+2gO8ATSgqMJ9EotdiUvVE/R4Zd
2x9gL0TAzlU04YtTjj0r/GkF8fdNSF7WboQSa0jqJyZUQbV3vey5sKqiQggmUMp4k5Mcp0895OCY
PZsoiMy28HnIuBEd+oQTc2uRPJql4szC7kBdYjtNR5Tyq/qNJ6glt1oO/GgXOTaW1caQtS/2FCvj
z34CxbzFe6R/LFVZIakM6MJ7FkEy0WI0uAn0j4XX158mVbTyCQ8Nr8I/ovYqQWkvAkLxNKVa+M1W
rLB6DFoe11uu8Vz/rLiNhGTDA4wqJKFL7Gqq6iEoVTdRHN/LoQCgTTWFxp4btYURFKPRtG3qJBPb
TPQJ1GBAh8+h2lk/dHUoEIpsPCc8UCvrHiLDGwq4jVJKv0GGWH2iWKQYGwwdomqrIZaR7tOIfG0z
IDP8xtCpvWnKccqPEd2I/sAmKi08auJB3QS1Z8iXMakn5WDVWoqCSRGWGx2YsfehayPSJTOkdXNO
p1kYPBmzUB7DoKJpO8i2rne1ihKFLZJI3QFj5IGnIf2Of7JEYXtr5bkK/ARpKiWIfKv0ypxIVnrZ
plNiJyUVaWT/w1VISPykoZuyE56XqED4hVX4Fs5E4yP5CDW/yS21j1Pp2RUQUsUJfD1F28znpgIP
Pj8Z9V0d4S5hSU26z5knzGnHLOOVFqoVL42mmOy3FIYL1kV5X4pTPaZ1iaWMjYFN2wyAj5N0iAhW
udj1iTuFbzBygr1Hli+ybdt71dkJ9C4+lmYevWnR6Iy7ZNRG6DdNTCvD14s2zndDlEFW6aq2Sh7q
ruTvyTIc90QhSklJdiq8G1BQby1YpIPE4iCNbOtrMI2IeQf6pLi7sqVP5+PoXAwQ25qpgeXIvaFt
QkmMyP0I72z5NES2Uz8rtp4/u/qQ6g+idl1a1bjSkOei4dv0dCEHlXVLR7npuir4x3YRsvVtTIa2
IJqokNtgEEtqjUPmHAUwamcHba37NrZmwzcY+lDvyEACZh9Op33GLbZABN3uO3nkSnd3sFKnbAvw
0/tVEUFk4HONNNXPRubx1xJq0nBOkxzfJTXARCrrI+MnZh/l+OzUSJYfei0T30A1dONRTV13pKCd
y+ZTHVTNMcWpOt+GfWr0D7LR9b1WUNja1mNYRsc0dwRm4aOcsvjQTV5obYU15lxkRtSi6ok6ieK+
Ua/pKtyu0WQoJ6H9W0Tgn/zENSvzYLSs7cBFlu68wVKnbdYakND9wojKMqThX+P1Qn6O0LBeY+bk
CzT9P2n6INU9ksvJdMxQvGn2zpQXSJSYndVvUDXNv4xpiSwzKqG2N8JOlURS1ZrMdwer32E3doFW
7DTcBbRtaUT6plWheb1DJJ68fRrqiv2qI1BffykV2uzbaMLHfismKzT3oxO5jm9G1uRuYKBq07eg
tofhA5dw32yJ3Kn12AGz4OVrqShslzA1BwJm7Ogoy06JPJoNPx/UAlFMbESMds1BysymTxmbY+BP
lA1D0y9TmWbAtoXWkyTaU7PjoaPmPomg2T+39B0/CQW3nINtZ7p1mM0k0IdAutPXkhRvFiuetPIw
aXCQUKFEauJZcni+VxGBYmt4Qezu47KLqSM3ZSSjXWCE6fDBs8vGOXPRas4X6L2k+z7SuNV3LbDq
+GOJ+Kn2RE+OKwAf0HJ6xt1GQ+SfijkmZE7p/SCyco9l+RAWWJ6STfpqOaLHX9VYn+ySVimj/RAL
9b0G66vShwpRyQ/wHEZPeuzFL1vEjco7zlYa4cNYCpRspdy/KP/+J4XiAovW1ZnYsewTxVgklTXG
Byf4I8a7F7Tai5IP6Yn3M15nVhAPR8+hkGbBy1vpbi4t73+PTafFAshM1RtP28v6ZA0LUZuMJj5R
7MqTB4mZCEQPgS8CtS1BFyaBzc5EVANGI8U0PYJiVYKNFAoeLE3fYf9c6eO+HTHqwrOT6z7t7YcC
MP4JSfD4e1eHf+v5ChQHeCeAflAE/Ie7KKlW2iQ5kmp10sBFdi+xrQnuFjfB5wKPseJQOZRvPqcc
9L9UzGCy6E2ChrEol8ONWdoh0qys3VjmycnI1WwP75q4rSggwX0niptDDRe2OwKEs42VvsuyK8bI
YM3oPaHoCC/Z+90w+qMj3EBBTITOyIh6kvFSmEgUyoSFjqShECouRU76QwwSUxMd5rtvV7q9aalJ
/U/rRLqiPXjz16Dhhl42naC5cbHYNM5g9SbtuVPqop5JdjRNRyqsSU7RCFROiXpucxplheZYrZXf
YiekgoL6KNZSGs4kK0XnZcmZWMsfHjKkqBbAyssfowxjEnp6I56izkrOejLFj7VmGj5BP0FLRxZw
JxoHsxEo0bv7Qy/aytBqYHlALJnJSrOA9GJo7NYJ6YiIHh2Zp//obRXsFdPADcU0uhOGZGu+ynMf
6I8+0XxYwXKjnQczCmmPJbxDRRKqAcIdHGtVL/dBMGpblJVyipYGDb+6dJDE8rIDp4P6bddEK597
Fac4dwDYUTNFcQL3pAXsSgtLMWXGKI99WOabsO+tFwvi+fPEFLED58ph37wTOsO1DXdr5Jm2TzeD
rgK0t8s1HmzKGJXpJcd6QOF/J0e3ij8ZVjsOmKL9FsFshbOxRxRVN244ZOG2G8lH906GHfqoVlj2
2GM7ertKdpn3noVqNhxQEFKmTVSMcjwJVTjpW4Dpz5rQ1aIbM+8RBK0JFy4qCnC/FnukmAKAjMqU
HEfSG5tkqtftzzh7ueocSp36Z0rspBGfQCNZQQPdGnpuZ6psUIMWwqKBWkyjDPJGJKgbpuoHFiiN
NoaGRoXCgyfeIC3wr1DDcWWXXEcHvhi4OngrIiTAy0XzOg0ws6zcMaXApI6GD+4/P7hjFn8O8z4j
96S5f7ArJwKg0OjuB5l2XPn4hNs/7QoVsPtH9OavIV7qsGZ+A+gXuElLR5rdnezk2NTKrMQwO1p3
bWK8mQoMNh/PF33O7b3prMo+nin6RR1vsC6b4heggc2KHO6tnQx093dnm5RlSYWyi77t1FRNj3Dp
f0WQNndTVpH95wGGg60AE+fo1ATVUCdNvz8Vc1S+iB4gtLGSAE4AhtRChP/yECX4qqgVj+WjElrl
gx1qOboRvfMDgRzx5f5QV1LU7Pr/WvdQZH/zvy/HIh3O2q6V+bF2wvTRMBKQaIhERJ9oGuf5Wz1U
+VfY+Ir72nZ288VQjJx0GJGvg0dqaPZ+0WjiH3o2iDbGo0yaDR6Tve63Rii1vQr8c3y9/5NvzQ5c
PZTLsVmHL7nowSfl1HSRxB635+n2VpfiHI9V+wxjNFjJuW6ORJqHoD9JF8Hhcm7ot5SukoniiDiI
vp9s4VCOD6tilxail2st2etFJ/DMeuxwuZDfnPfjH4mDB3IBM0atOOJzCAaJp3U/PKJ7Kj70SqVp
G50m3t6zjPGrOaVuv7Lbb3wq6pQUsLkgf9OALkfHwHQKW1sWx6ZM45cWds7HeqoRkVB74+H++l0f
LAbSdBBXs2gutLLLoZS86sx6zLqjwINnKxtsnSAAWo+VoSfPimKHz2ozoash1lQ/5yh6cawQEiC6
kBiC2ON2Xiwn4juqE1CxpK/hRk9p66B5DxHNXJnKq2COXwb0SYvTxAsRlOXl9zVuZEe6WrXHyUm0
3dDg15iJajqoyqhsmqqqHwZRvt+f0/mnX34a18dM4KWRNDNXFpHcrh2gErZVHGnKR3iXNUm5yykL
v6kDhim8qXLnY15UFi2sQJCEyyppVvATNz6bbAN8zG9CLfXCy8+uqfGF1Lm8RxikDv05XON9Dfb5
KXZnNdscAXY/abNuZTddL6pNmoOaFHh7Rl6i7dVMxlZPZn3MtYHWudYp8pPR0OG+P8HXtxN7h5RV
RR3X02e/gsvPU6KCpgXWccfQQ8H3C9R37NomWjv5uZoQffTHKI5oEXqRpjxKV8+afc9bQPgujlF5
81C0Q6R9vv+jrld91ttGBhoMCdLCV7irYvRw+Fa6Y9LaA9A7q0To0pTDI0EmM3z8ceWvIA76HbK+
xaPRoIx6/wdcTz4/ADoPisFMi+MuJwWKpN5aSX/UVGH8zxgVo0Xwx5z++kS5M3/P4l1l4M1lLpJK
KHHVWBdOd0SNZPiaGMkZbhbSBuVQPLnglR7myvLj/U+Ddnl1phCVnQH3msNbHy2vyxWPioZatK0P
x5Fd+xGvg6LYsBhq62vlXBBTkEV+i5zGoCbSYI77iIEhXpGWZo9bQKpC9we2a/TBipTwmHVmMOID
mQy451p9TH4n69rZptoQqBsKshSGQDgFgCMw7DLJvWpsdhwYoa8qZs75Zkgb7dTMLqQ42Qxul/rh
FCQvadWFxatEuw5PQqrp08bpmvZNeDZc44ikunilo1FRzO2jyHwzaWO2Lxwo9yGLRql904CdeL+m
TqslVHua/Ls26nr7CZKEp/nVYFcQirWS/ltkh+gRUQqEjl8oefMORrU446zqoRpn5cZ3XQeNSsUN
FTHdJz5o2RYMnW1tihLfBvinbXIohqLJ3kk8lV8ZLTTvYTYeoVbHtOR+4DbUdrp0+DfMB+8JgT/6
vuy9xqXB60zeoVNb3i908bonb4j0CuWjoPpikna8yQ4AHhZlgQceoqutjr52JYdDjkPWG2ajdA4p
RHI+qAq2qNgivB2+T/oQ6Ae6evHwS8ZYje6GQe0SCmsgEh5Rt8RPq7Z6AAaVYyjP9BW715hydfk1
6r3uY4AaZLCtTIuOdudMYnop3JnQZuiV03/UixB8L1jj6DXgpSU3wg4SuQNMVbqP+Ndj9lHGaIhu
66gPqeFYUVr9yyTR9ygLIGibNnZnd9XUcb8FSdLmK8nNVbxGHhoAo04JlfWG8Hy5vc2xDgcNFMsp
sHCzacHUQxyt+lNlWTQ7qNGkH1HaUtSVNOc64YSj5LJ56EmyhyxrMe5EW8Imr62OrtGr59DFKA8f
WirDfpzWxj86bXsUNmJ8gZ+NxBn0YAPgfd7XRau+oMAmgGsFTTtgEoPw4T5tmPTHOJwAxfs2zyea
aJ5RTGvxf865L2/YWRgJ5iLPaUoYS7MaJJFEN6pRfXTg92xtzKM6vCDjHOBA234JgKx/5rGbo1Ze
pR9qrEsegERox0ZW7jcrVabxb98ITKOH/u9874Hw9RbXbQc2PW10u6Ibz/KhnEEtaVR6aCRCWxNQ
WJLrQMaTac+uEnw/d5+6eJBgVwliwcnqI1GFheLaw7A2N2vvJ9ur+5iiVYqxFWrfTpKnn8OhDPdB
AppuZcvOEXexBsAVidTcN7yPls9kj0dqCxkaa4d6tA+gXrrntKqjXWLkf8lURY2KmE8Rg1IV2T9C
BJenQ6dIRqbTm8e00stPiczAeXRiJCAleVhqm64Ii3/u3zhXBxIQAq8ZJtmghnh9yxVQqftSL4+m
FlqfcMrOH1GgVp71PJ1+KYoALiCLNcHX67zGxt3VRDoImjPzusSBxl2mo342midQiMBmaHzb3yak
i6j/23HzEx9QvOGtyKqrDTn1+KNHkDVEcK1RohnPpa5c9fNVfrHE6PLDSgK4bnN6oSddzvuUNDXJ
nGOdajEZjxPPpH2TmMpW01uFngn2E/cn/eoxMkdB6lWU1cHxk8ssxutspzKr0DxVnWXtuIb6n3Gi
V9oeTS4j36luHX8SaIjGz7gUw6e4P/qNr3VnbiR4cl76yKBcjm6Vg+F2raufgOV4m1Rzo+qMmlH0
MwkRrD3HaLV8vj/iVcpo8/yBi6kB/51FoxbfO4a4CyleoJ3QadTPbmFh1Alu4lCPjvETTw8P9CCY
Q7pKpn4wKVIWKzTLGxPuOQba4HB0CaRLhXDR1/Cg0as9VbAp/0mH1nhVqkTZouKtPMh0UB8TW5TP
2Mg15cpsX4UPALJcdnByqYrOIg2Xs623DWrp5BMnOTZj7eMXM73plUcXEq2fNcbmdcxkNNwlIPkx
Hhrti5mGrdsju+BqJ07NXOhW8p0s1Ub3Q3LcbUaAeVC8IvtV0pR/xWtE7x8HfYj/erovf8Xim80u
qoOpVzWAiYF4t3Kb2IXxtgFALhimrxT5zU2RCoFcupeJNeu+WzMO9Bx63CxbhOfZ5YyPKX3/bGDG
0fZwNiXYAvBuuqI+2Dy11nj+1zsLyihaIjOem0fwkhIiUjtV7dLWT6HaS+PUqi7wqTwVj3gx2BHo
FrP5GShyip6TIG/XDK2ujzKFOks3cfHiqYJ4zeWnGnE45piy2CdlCoCkCvq043Zso/HFKZwIoSHd
Wika3xwR5BdblrIRT9PLEV2Qs15OwfRkZGmxS3CDq31VzbRPaFbagJX1Na2wG6vJ+x6pIa7Guak3
X2B/VKjMVgtUeNfOqdQS72RgmpDuUkUGKmjNpny4H6hurKbBfYRWI3oqmCLO//7HYLgVWMgYOPpJ
2rb3MhjSfqUFPh31bip9qWY9ND1LRltkKp2Vp9/Vd5LjIEgOkYyoTJ1xMXTf0WWv0gkOTy7Meq/K
QSVFlVORbx0dZt9KWLpaR8rd7FgCAqRzFVuHyy9VAcCSY6glXyqLGcMZPWKcJtFSMEIk8Ibsb2cW
nXnCoEezgbcoN8/leHYVwwMDA40qVazsC6T9N5iuN5sQauZOy6X2LpHg/KIlnfHp/ppeTyw4GSp/
SOvNBlbmYgOhQmF1lj5WpyZu9E+qPRkvUknlJgZjU6xc7FfZFF/pzhoj80uTXbQYK0yJ7F5kVif6
fu6jJRp5rHjaAOfrMn/SeAv66MavFXFvrKWHxzT8IYi5VCsWo+LpnaaZGPBiTGGQbOo+Ut6q0vJe
O7AdO3Ch7crmub5m0N6Ar0SPj1CAiN0ixE5h5KIJrTUnJTARlzeioPppq7GjsWURf09AREZmfA4s
K/2KFUpcPUJwC0KPulSUrzIBr1cYhRfstGC10/6+CvgAXjlaoTueKj13cCafARJi/En+tBZvrxNX
XBPoylBLJu4y2YttnDdpG1aONp0ENYT0UZ9sHuedGpQHvc+o7KII4vbbwRDOrkSdqHpTJ9IZEGy5
OY4+fjZF/OX+9r4KWfwiqHkawG1ySfCKlwerwIzdDMELn4qhES5SAlqdbIKIt8oJeDLUOvQr3Ggj
wixqDhlPYPft/g+43vMESqIWvUuEAlH0vfwBI7LSgo7ZcELhR5wH12izDU2MxH6Yykg39xGWW/03
q3GNtWLC77z8j7ydSw8WG7InPJl+t/CMy6EJWI1F4i5ewMKW0ylBUCx0TqALQTb4ClSRMtukfS7k
d7weZLsTYsphCQDs9l77KVA6c1sqQwwCiU9zVo0Q5s3w588j6FD8n2mbUMrhiy5u50GLKxd2dY8/
0OiZNd6qSDdyQkIwuw9ursA+VA1MrSnND8LWdlNAgTfxp9Ip80elCZvWb4gZ09rxXWwZZostQ4JE
xCBpQCf4ctqCKfMU+jowhCjkjX5PCbt+CJEqq7aV7fSnbrTGZ0uDULYvuhED6/sbZnmI5vEpbv5+
TpOOI1pzOX5NS1VjXvSn0jWKQ+q2ns1lgMX6zy5zxEEvuiHZe2OCZJqfaAiB4lQaqyPCBsGw0Yzi
bx20EaadDYR4EZEEo9r7m7b4x7XfYioAWrHLvkDH76HwgkkjZ25fnExTUWoaER9MgnWPq/lo/rE/
qELx0Of9NV9Pv9UUL+fBQTLccKHlz4BYzd5XtWa9Y7njeMcSnUhnD8qo7/ASmTBQiBX1hGgoNdmW
rRQeCYV2dPTcHOSc2kXN9xRuwprqw+Joc1NTYScdgfVsGPzaxQYOwlhFYT5XvrTSrkwfOlXxHYXC
Kt8Fozl8H6wxeC1Hz1VWdsgioP83LgpvaE1wsfFGvpyYsOpIXYZMnBUrKL4g8W9s2anup6gL893K
ZpwT1otFmL9xtkgEQ0VYXzorjb0Gy0RTlC/VUNSnpm6K711AzVmJdB4tWhkZu9RNPWtTJ50aPyJa
Yj82llOvvcoXh/L3N1P5p3VH2CKaLw6FNLmnsTkKvowdMfRhwuXgn6ROM5D0PQr15kwF22SinfSn
NILDv5K5LHIIhqeJNnsBoalM73/ZdZ40VxYORvZnOgNqjLun2m66POjfY4gLOZKUSrAy89cfPI8I
oxydAEBzyyggdEjRihfKc1D27dGUVrHt077/kCau0vqVgWyAKmxq+w1Q08P9VZ837uWiewjwMMs0
gukkLQs+EQSqvsEt5VyKRD2oda8+5UkbQAdpYguWXt/tmtiwXvAuqHZUNLKVBOp6g/PdoBPR/gAW
BmDxcoPLcKTtMHbyTHm3PxGMnYOFjeJOtqayxt+/Nc/sbdrPYG0QSli82GoHsGygRcl5mIps34Vz
SuYAoVDwOj5gAz19Jc3DW65J5Jo4znX8mGXoSE9Ug2I/LcPLz2zLXpmbs/I8I2z2KVH8VQ3bclfC
jTpOtVe+Bwpo3Ptre2MnU8ekrOkghTubeF8OOgwpoN0arJ8pNbzd4a9Vqc+FgwhvFMVy8DVz0NbM
Nm98Ka9/lzzMnguIy7xQ0YxZdiBPzzA+7WPTTs0bO2vajA6qh2ixGPY/zaSsKVff2EYAaagazz0N
ktFFfAbtF0ytMWVnOk1HYN7C2PTIPu30HhPCleN648jMZSxa3mQ15CXLLUs2S13USs95EHTf0mDw
dpoZKlt8jorH0C31E0i5+CvK1tpzUiCbfn9Vbw8/Fx5oI6OZs1hVJl8oZWOzqu2QDpR2Kjfz3bxC
Xi5tc+dzOXatH1IrsLZhM7Vbil6xvRIjby0yektzuxXzZ953lzuriQZk9AKZnQMAOWf+j3orncrz
m0HN6cHHo/AHJa9XKi43zi/isVQkHF44CKMtFrlII6/qiyg7T6MtHmxvUO0d9gH1IS9qW2yGuWSp
Zh7+sSWN1PuzfusszcBEcgBeelc4h8JSYslhzc7OCFtv04P+hmdUD78Ct/YSrClHMuz7Qy6zQyQ+
SDdwhUHjlYnWl2onYYfAgBMZ8Xuh6GNLC7nCtzzqm3DXWC4ctzxKoJEKTfkwdGQKB5Q9rKNT4XEM
x0yNkxXxleVb97/fg0Y7ejYqWetS4lC3QmxzmjB6HwNhQHTN+y448MwCLuWZGHViFVBHw442SeTs
1KGJi22F/027iah5uysLcnUMiKLWf4kKWCaU8i63IL3AwO10Q5An0icZ4bM84TgBYbqNh3E4NPWs
Z5pBgrM2ra3H8WPmwAy6v0I3fwMydbwcuMCpl13+BmPE0wzKRvRe1da07dk7dB2j5LuU3fdenZwv
kZHGqZ8F4bQRpQxXIsHVKWQKKONzbc9VOkgRl8PnfdHnVhKL9wxQ7o7zUsZA3YNq2zWN91WDsPGk
oxa4kpIu35p8K0cAEobGU5fzv7xWcowJpjqulLOokAnI8ZBTAQejL5PoXvQlNQdnl7nlONOhmicT
wslDM0o8BYTav/RszBWRu1uLANofIA5TMAsuXc7CwIMEHRVHvBtDp3V+mCGpMYz5pO6NjAetkY7O
kwhk9ZDTH95ybqeVXXAVlpgPZoEHLo1g6nmLHF2zZlN4ewrfpR2JNzhc3lnxMvMpcczkiw1cV99G
UZn8HCbsg+5vwKuoxNBAMMHkzP4JzlJ/Hu42pk0WO0Ab6vyhycyalShRuSqj8Wh1hXu4P96NHTe/
WTn+gAho2c2/54/noTFFWge/J3onw+pfWzVpeIrp6saOLHVL29L8GAp2w/1Bb3wke5se6fw6RJp9
nv8/BpWubIah1+N3r3XsF+rGhJVSs19HtcZcSvlL1sy8vdFKpaBPNgGqalm5HHka2LB95HusCPfJ
UME+6Mgh4VIedt7GFvDBQUp6K8HV4iMu8nBG5S6fkfsUv69udaXo8RMeXPmeGWixY4iJ20o7qSin
SISg7k/orVWkCUgiSsdkftNeTqjZzh1ANCPOnYMZ2qDr7Wuhjdamm2IHxqUledSq4af7g944JXOp
kCY1mSEg28WgU2grhtqlyllp6bvR7orlu9FnzlYkoIXI1o1uk8H8PTmx7ayc0Bs3KbkoeG5KLNTl
mOHLL86KXtVjyw7OIkdc39chjFWo3lR6uClqLYB/bON0kFhJ6nvkr82mwPADfbhhRHq1SfqVYzQP
d7HYSJchFsz7lkWYM/TLnxOSOI4Fqg9nu1bUR3u04PxGdae626RBEXllua/Ozzwa+4oHyLyvl8jm
SteFrFs1PLtK5O2CLlUPZSCPbZa1pR8CYny9v9Jr4y1uxQBcYDNAZzu3Qka/JieoQdKVXZ9uxtb+
EeFAuYYiuDUigBRekrzYyUwWy6umcSGq2gzPUVl8FwAD913jyDesxVU+MIv++fsP5KkMHGmWUScH
uVw+1GrxmZQiPqtNHX2GCwyDwxHVXgmAl+BsC/ft8f6I1xuG5yOoDC64GSVi6ZcjRrboKcMV8dnG
Q9cvvU6DkapS+uiKVF2bzavwYM5vVYvpnDE44D4vB3Mx/NDg8cdnNybWKQg9BOAnnabYDlU6TlvX
CYxHjdJtsr//ldfLyMAEP6qxc6gwFje5NurSqm0rOocD7fnNWHgAExQzktoORYb6CyJDU7Eys1dh
af5YitLYL3FAIGtffiwCFjlaUq08N02TgyMDZQxx3PM+OMrgvgVTMv4vMKpUg5ocym4lDlxn1FS5
kJKl0Ir6DLnDYl3zBlCoIg15JrkJvkEGkp/SNDTEQUkD60eOUUCMTeWgfzSckLd7PdbDDgmJcuV3
3NheINmows6JPT3JRSIZ4CCRtrUTn1HMnLpdFVtS7GD5jKiHKs7b/VW+ytfmbyZfnTNITI6W2wsS
7Fh7hSLROlED4m021D+qkbqtSwjdRx4lAx8GYvEtywSKB2h2yPP9X3Bjn/F2/p2wU1pVlwXGNAon
V07UnGK9bfVPxVSEBynQrNyMXS/26pQk2t8mqXM5kysIzCDn6koPVENtEXivJc9T2Vb1Fstb6te2
W+SvChj2BwTVvJ9IrTQtcFgD31RgI+EKFOXGsQbvQy0RSDU8k2WamgzSU0BCJmdYp67iF5qTPHeV
0v1UKSt7O/pLvfuOwli+cqqvavt8+n8odRWYF33JyxOG2BcJXBUk59SM43oXZ50+PpStma6s6o3v
o+/Hy4RyBJXb5b6yW/QV0lRkZy8Cx0qXDR0oFAoxduzcN6ZDvAzoz63crdePIXCg7GOefyoRkxLU
5deV2mCJPojTM3Y6g/guA7NIDp3QWwpQiiFeSSUrc6tyrbc/gE/3kIAlKkXosnXtYz2UzbRTyj5e
exTdONHACmm5zdqwsI8XMdzOkf9IvSA9awa2tLsCbRmftojbnUYjq4aVDP3GaKAGZztCqrgMuAxj
JhrMbcGKomfUlp+QHXAcn5qnI/9noecUrcTsW8Px+CeTgdwOWnPeCX88CBDrrHK1gvmBwFGHlqDB
G2tDvav+V3Es++v9YHFj+zJ/cPMQGAdCtWzwa3UrFYhoOTIcljEdwqDNhmMQZ/LL/XFufhQm6Tzm
ATBxTC8/CuHOPCY05OexkMVXzUPkJjJq5HtzrVuJwDfuPMC/1G9gdTh82fxT/pi/us+gTiA+erbd
qe02plZ2JwSCtIdkSni717b21utZvE8mo/07fClBn8cqNCE6jNQv4WhdDp3BuTdCY8zOapnaqm/a
FftfBs6hRs7stW3iNaurG1GBaDfvErJf9O8WAw4j1FRw7PnZwVv3syfsZFvzCnsQyHk8h0FRih29
Pzwm7q/mjStm5jAjRMDznoi0mGKtKZtoNMrijJ5mucHZOdoVhsy3xlijOaBMay+Kq/FYT6j1wL3h
m0PvX+yeZES7phwT7WyiWXvK9bxGddtEEhiVN2TJanTC1vqFVxuWUeazTgmKog19w8ulhJhNmd0u
9bOYBHpkyVi/yLBJUbgcalxe7s/ndabEzqFpA7AFrxsP2fPL0RKjyfGf0fRzrI31q5OV/Ue3R8Vo
n6YAIza9LKDqdpqGVlqCWahml84jMsZ/ayo0b2DITTPpa8a8LFWKDdqOiGVqxrnj5faA+Njwbimo
WBBZs0e3tg7q6MbV2sfPH3fxXpxHBdPEeaEpj5bC5cdnSZ+PAkQwmJI2eY/DLj6A63A+tmOto6sz
DOUPdTAGf4C5+Z4VVbwdYAE+uyoqlsFU2gjGVuHw6/6SXG85rr4Z9zgzEqiULH5ULgESq61lnJUs
iX50dZQEWxtijo76XCDShyqqUKW+P+b1nmNM0I9w0ZC9hwd4ORENj/U4H2zjXGSu8z3O8/RDidbm
FuDPX3LrwIIwFBU1iraGgzjE4gQjUzXNF6h57obehFUtRJZsq15ZY8VeBSjGmWu3hESSQ2BDl58k
3FY1y1FYZxW1zSfa+uY30WWVXwut/p9lhTLxW8NYuwJuLZ6top1A+QEA2zJtsZVxyCW/6Ny0qoRP
b3UoT0U1qrz0151/htZD2Pnv144es012RuynbH35oVVT0sYQlXHGH8l8UoRjloekH1BHzTus7O8P
dnVrz5ASPowsgeDEaJeD5Q2t8xRT5nMVGbrywUEn1dg1Va3aP+8PdHWXMhDgDFaQVo1pLyWJQJQB
mJks6xwZqkAIqZnf4x6g3M8hsWyfuaFub3sD+6nBcZ1kd3/0683D6MRFG4g7d9wSu0rVEKpaa1vn
ItKGQ60UyUPVl+UDCtLVViDApfiePZb7+6Neb57LUfXLyU1kGSWJrjCqOnavIXq/jzkwTwyjdOvf
GJW8w/3xbs0xWSzhljQdRYjFYlZoXPaandtngFHJLnH1cEcpMYJwKepnZGlL+Fcar2MvWjMivPWl
fCvFAVQBuOzmbfZHphT/n7Pz6o1b59r2LxKgXk41xXU8duJ4nJwIyS7qXVT79e9FP98HZDTGCNnY
QA72gTmkyMXFte7Sh9U8itl+C1Ur2zmZqcabqJjbZld6ov0STeGwJoPy+ZCcELp+4GaXJfZ+dDyU
ojL7DdKneYuoTrAzRYHAbWc7NsYdqV3/ur68n20imowqGaGUI1EXr39lgrqZYkH/1lW2e+qbUc/3
Y1yjD5mEkJp3Wl7S1O3aPmTN/8vQDIudg8b+lz/tt/UdmVFtoXH+hk1Q5FtF0DxHaUP3sGm09k6J
+OYh5kHu7fVhZag5u09xXqLcIotNLgd3CftLp8ktki7KT30dqreWOkLfVrvyH5eWWudnGTpweJg4
W6RqQ/T47T/dz7gbUIeG9onWA2jsxaxF36nIzinVScSwlCez7U5arAnYr8gRVajtfNOayXhw8iZa
GVn+5cXEoXZhFkJrgwVfQheMcrTwwxzqUxImBfqcmrmrh768MWAno8BbhfdxnjUrl/Ynqw2yCWyQ
zYcmSC5u0rqqXNwA2+aEdMdwasqwfkSqrblB/NvdeVms7WwjqnbNONVfzKFTVqLVZepI91x2B+lV
Aunis59vsqoILa9A5/5kz0IHSOoo3j82diHzUTWm2bxxSJZyP7QtpSV1iYviFjx3at+lU6CsxGs5
1fP1p2MLLl1W5OGbeYtIVo2pyQdI2xNWbq0ABW345jzFPxNtsFZuwI96x8VYNBeAlVHXA7Z4Pu2w
SRCqb83mlCVR5W1C0tqv0+AIbVcYHvrWZm3OfgVMP/VnvBIsgCKtrDxFMRqY5qhgsJraGVV7wh52
V7OShbHvJorzbESWEuzTth/ui65t1E0qhKX5VRkF6UaFDw5XE8FtNNVRb3Q2UZnOX7MWIarrp/hy
M5OF6/S+KXDIYvUibs0ZIqRdG7QnPeus7VzC1k5tr9nGkdLcdaJ6IrurVgS2LqIzewmZC9pYMDdo
oC2SGICRwDGdsDuZGdYInhDjfhzpKM0zlgiqW/15hVgOKI2ETCyVoFQsDg8II68JrL47WUI3T1VL
C5IrQNkj3qLcUzYE8tKLOtlpyVzkm0hizhGtDr/88VIzY5qhsiUAwWDxK3pkXMtRrcQJdFN05Jd+
F1kc3vR4x+5U6DO3QaevQboubn3IibAEZZSGrWIt0T5jmEAzG01xymoviDclJxskiYXIsJhU835w
cvfG0FNIs1Se3q/P90PNcXF4JEMHzrVEsVFAOD88o1616Oj12YkadfRtSNX81h0bAYmuCAtkpet2
2pfhiC5Dl0fD46h5zY+oQ8BcadB/vxOtJrD165Xy72GMx2MSBNleIOUL8w5nC6N6jsq9qujebeLN
9k0scKJZuVovoy5VK54tLi8Y+T5fnI50UmHCZ3F2stIp+d5hHffYIeePbhdSqTsl07KtJmgvYFka
+fVs6HfXl/CTk4IxF50VChPAyZfiKCDUUctSy/xUuUb0XA9q9BQpWn2X6x061mHlrFSWPmhhi0+m
I/zn8MEQ7tKXn0xkKbh9VLhPtNKbx1Z30tuyL3poOPPc+0pjlkfPC6PXWndy4QeoCSibAunulxRX
zacM8e2v09yMAq8AEzfU2anfKNjP27i2vW1m2d0W2KLyQiczFX7ZZgLFDqyEbxtDz78aGNhtnGnG
kyY3uOVitC4e0zTiPXV9WXV5RSynSROQRzCi5pIpt9iZiod1T6XnJw80su0ja+IM28puygJCXjv8
ALXo3XkiRVSZbp0R7poOpfk7qQxo7KckcrtN3lfxr3aulHdvjsxmb1eIaPhjReVDwmWm2M84ZveA
dtAOd/TIPlR6Vqx5ly+VKACJWlTpkZwDUoak6/IyrOn0NGU2pCQ/cdPsTD3BqKNC1WyjUzq+nRyv
nJBy9awnOhpJ5AtaFndYGAWvoVVOL+1gDj8NlRba1g68DOObfLb3uqpkG5R8/72+7J/cNYQBXq+8
Krm9nUUO0dMiAYjRVCc705T3qcz7J9AhSJyjPLGLgja9rawg/w+Zi1wckheXbX3RaB71lIZnZJUn
zld2N9aGctsjz/wgn0OPqlHMbykdidua/Od+DLN8E0+oRv/xzD9CPhGEnPkCRNyNORYIxPhTg3KL
T/edNvDgZt8p+I9PhjF1W8B5wZ8iPeFGUutzkCGQpZclMV8zM0pPtdGe+tJudgNcab5xOd1Fkf4t
msR8Z2FQ7Bf5tCbzexm1GJB4j3ooTyGuuvPT5SH8LLS2HE4s7nDXtUZ4F4yqskM//mdeue1KkLy8
48iJ5fsSJQEmumwuoLGGzFAx9idMGoZbx0ZWsZ7ccYvHgrENjSx5aZGpfRk84W6uf9ZLSIzELzM4
IBRUFi8e1QjOadkYd9OpCrz+XiCTvXUU04MMmmnf1EBN91WW5lwXtWX7ieJO2xZFzttR+WPLdO5Y
iV0jI2aPU3NbJMXRONd5ic/QKRgn/Z8O5NmtZTTJqa0Ro78+6w9I5Hn0hLTIM4B0ETQFV/v59037
WLEzq51OXj965caI55lg3tP8xefKcfHoqpC1gZxZxJ4fW9X8S1BUhusMFaW9i0ov+tZA5Mo3Ikhw
QcMSRd3GFVYZ92k+5D8si9axn+haYfp80i7cDCKwvl2fhIzwyzlQNKQWwiEhN1zMAZX32uRdPp5Y
UxikE/YhJbbYU3VD8b/5cX2wywPhSKwvHU5JMKRtfL5gUV+XM74J2slx4oCaVhOkuzmf8RAGEQIj
qNbdYa0kKg/Z+QTReuNegMn4wXZfHEIrRB7bNoR2ynFz3eioym81hIknX51U9yFqIu2mqIEGdKk+
hxvYGuPzH0+awjZQQ7nC9OQWZZ9MEnIA8einIRz0HZZ65SN+GKo/VKr9L7YV/R+n1/CtXGg47H76
p8tXhR409RxRIjkpnRvsbCfNNy2D7myt8fZKWIVbNwLV+h8m+cFC541o06g6/7KY24IHg2p/wvKi
uQkKLbvLRd49WXNX7Qq208rZu9y28CUoOkB0YjdR/zgfD0iykmGkYJxC+IzvqFt2rW+EQnuZxp7X
4/XJfbaFqBZK0CisUwRtzgcj5TOaIm2Nk1M0WoT6n9dV/sBbqvGJ+0G1K7t+8ENzSOodCG7nOY8V
jOuu/4iLpMFDxwjBSzrH8NE5Rec/gkd5RXHUsE/oC2ixbwJWvZnQ30E2vlQnX7Q5b1Rr9Y16cakw
rEtb5qMuTeqwyBBzBSSHhRbhqZjRs7O1HnfEGJPabZIo1smhxv/gtPp04+J7e3t9xhfRwpOjwvYF
OEZ1yVg8OjjRioIbhXUCdJf8wFw0ufemwHkxK73YDTGsq/8wHh0a2pAgKUHBn6+wO43uxCVunczE
LAjb0lURXYEkfnL7MrppsLNemeHlNwXjIPH2cFUdFHQWu5iqITKDnNXTqCjDt6IqET8GEr1XtKbe
ZlHRf2uQO1nLleVZ/C0iAjChti/F28k+wQYsxT2LLFWCSEmMxwyDqtuO9ufkR3gPrak2LI4N4xAH
5K3CFEGzL6/irPMmu814mzmZgtsZLllj6gMIdpxNVmRNvOvzorQ3RTx3uc9rh3d5PbZUz65/1kWo
+N/PICsg+kPlAm14/lkFItO1USruY2phgePnCj/ab2ogssDFwNusDLc4MP8bDsQjRTkyfHKi8+G8
zAKfNNruozD1ce+mk1bemUqAkWQZpZs6i0dSI83eqi2UnJUY8dnY3Kq0rgHDwdGTJ+q3Cngs6rwa
+8x9VGzEJu8KpN2Qhw0G/Y5CeKjcJsgxeX4UT8VXsD4we66v9GI7y6lz0eKvSUcVrZVlvgtCIOkn
dKIelRYioknncYuQgLWfFa3dNNOk3LZRvKbS8cmcuehssPygBmhrLxIYDR0GK1U77xHwacKpMRIc
+tB3nba2GScPYTtgkEJX4MVoBk1fufY+mzGUJOwYqKxB2FgMHuLEwkOPGcOer3ZO72W3UxIYB1vV
Tm0R9TuELd2VMPXR2zw7vyT4OpGRS0CSuJeIJawvwnGep+mgpqGRbKfEbN1flJa019Iy8ZHHWs6T
1My+t18LNZ3C97GpEA6mjRE/525mfcXDMcu+UMkwx01mhZPl+NPoFOGps0XQVP6szprYeGo13SDO
P6/hWS4CA8hlZD4QKTdxNKAQcL5Nx2jOKlOhEiCcRAt9vdJa5xXBYU2oGyeBTPDa5bzFUVLluST8
bIigAm5a2bleqcAuNw91Xgn9kmLArCfb9/yXlN6IlxgqkYepczx8bj1lnrdVqQ09QViZhpuqdob2
dipwBfqBdbSHBdT1M/MBt/j9a8pmPW7mUFyRt5FNs/OfACi8wEi1Vh89+NjhVqhxFUJTpzTsJ6J2
lG0QzulDMqlqeAd1TfvWDEAkkCg2Wvr8Q4mfkrFJPWRon5qAA1Ij2lo68wbKmhcEvhfFo7gtglov
jlgh2eOGAe32tQqjyN5lGj4zG0TPIuMlD4bZuhnHfny3Kk2Md04gVHWTtI3ob0IrL/tdaEZGtOl0
NTy26NJEe+rMHf8j88ATu8ZMXR5+Wq+rtV8pubvFdqvofDoYiolvIwxTfk47vlbIJJFBoYKbpluF
HgZWdz3l2XZnDkOmvVByHu+a0AvHo2a0OlRxYF7mdsD9zPmeDPP8qkZ4LPhalNPVvP49lieaXBJc
AZcj1TDedc4ihOKv50TQ26NHnM5VbW/pfX0MqZU88SbSt1ae1+UtCihrUn7yz57vAk6y3IImrXeS
AblRf4vcxhwOeWtV3qNr1POmVNL2ri1kE6KYRvslxWLsD/U3AYmgUgKHRYYnCRlfbP3CA40NG8h7
FIXlbgM0OV5EZw1bZFKqNdLIsj4gB7Pg2apkT1Ar6P+cTy8dEVdtmyo6gB6ZtdvUig3bp8StGv6M
Hu+EkJxauts6mTrpJ+fgS+t0k5puYyuKHuQpzlZO/uWC84vow8PxlmuwbJu2gYtmMw33Q+E21q8J
M+hv6EqhD91KlxVeiGtEiGUa8rEEhD3wbcDqgMucLwG50BgDvggPpWV0DzrD7hHEje/tYbRWbqWL
oaC10YCXJScpVrgMKSLqA8SBbP2xwX3jSejx+KTUTbzpatqE14/L5VDgRSRNnk8r8XuLWTW9q5Ru
pxmP+CaWu8lLtGRjeI13II5NyspgF2cTnrwUPACZB7Pggiuv6vmsF8DCH0LMPXdam+CLpZXDvZ30
882AlO8X0VtrQpPLywpOG+VxDeAGdQSqaoscvcfHXOAzYD9kXlwru66tvV3fBdSxJpsA5itV590h
yIC2hhmN371iclYKCHINz2IDKZXUmaBDRXCwl/2ycWhEVTeZOKiRY5fbrDW87DGsp3z6ef1jLgta
UuxJ8vg82JiSBGwtvmYdggdJsa5GpYhux6adDWzsh8gItlUeGM9TCaWBmqJWRWgrAQrfUNHIlT0f
C2lKH9Cerbxqgg7AIdd7jbdFJga83cwS02A3sZDOxmDS9t46ZLQKH4yT8RaEntE7K4noxeFmHvD6
4flRtQLjt5iH1jQCxUTwPIiWdfeidbQj7BftPoAW/69olDV43yfjcX3LCq8kj9NIPj/bWt9qFPKi
9iD6udxkZpD/5C7WJz818ue8Ku2VS+ri1AGUpA0mnQJAE5L4no/XKonVk452B3eGGt3GdsBtaqfz
T15+4vX6prg4dHIsLkSMNoheAODOx5pH10sgoXUHtW70g5aMyt5zk+BBC2t93wpr/FePxmnlA14M
CsWQthTIWC4mCbo7H3TATXzAlRXusTPPdMZhkdr6kN5oosL2AuV9Z9OnZbpSnrw4aHJU8lLKK9Bq
aJWcjxpMpY4HcKceKm3G6EOx4um7rjbR3fUVvfh61DTI+tgt0Fdp/i8mVyFdaxqKpR2cxsXVUi/M
/IGgZ7/og6Ptro91sTMZS25ITrMsGi1fR6ZKBh1jVnoYY7O45wzo+0S6ZVox/B0/sIvq7fqAn02O
C4GEmmY3fQ/5g35LZCo1Rp4u6fHKhZil+uxe9IYoz0V3gPKHtX3yUcw8i4086bnrSGJYIJpKi5MO
9ApQyGSlT3MQmu42aVBt3I5eIlBh1kCBzXVteGiIWM1bWdnpO7r8aF2EwJgtv/TU5AYtCU/d6OHY
fTEwEKg2uU2LXQWUOPiCFEL5gTyV09IaLavsr3bM2YpT42T9D1LTIC/2majwbO0zkb8N6eB+aUaD
LFjNJ7y4sOeNqxNeNQpaY9fXeYnIoSymy44nGChOJ/XlRQwIwGCj9x1qBzu11dbjldS487Cxea5N
u9CI3PjBGjzziAReiANbGJrPiVFhS52YvG4QLm5zcQ88r9Lv0nh0UYBLLGf08zxtASfCGPOQSNP1
9K0cYBEWuwZx6+Exz0Awt5sJAYoGjF2sl+JL2bJ838n1tXgbtN2orEQ7mfuef2NQdYCt4PhR6r3A
bhAJYK5U5BRTGtVfzcSuVT9VVO229nDG22e1Gja3gSNFGRsu6nllpS93NAkrQjhSjoETtKQm4IPh
hiKogoNpIyrnC8UqMeOVlgo8wwGMXP+ul5PlKUhOBc0DlCrCvOfnp9YcKcBf6oeqjAs4zlm0c8wo
33tKEt8i1FLeeVmGe3iWNisYryW0jR0lweMmhRsAXrLEcD60DQEgFNGsH+wuTB6wHo3v9CzCqjrx
DMeP6iHfVlWnH7paNW7tye18lK7bteKADBDnX1sC6/jP5DkEx0Y//xWYBCamSHrzMUDM+9gK2pYB
QJ1dkJbTRsegZK26f3HXEKWQC0N2hQqRjifB+YC9Vzp9OXXxwcvT+Z+6Sb4P0iYwHbtgk2dYZydz
soYZvdhTPDpIGIBg8bYma1iMGXeuEkZtkByGUokfQjHavyAc/og9b8019GI5GYmKICxRyRS9AMoj
rGSiu6amhxkPaOwqNVhKW6MYJpvTG4ofk2p1fwjO58bBKguwINgGivcXMrai6tsmDIL0kCVdcTeH
QkH3fyhnTGGUcCU9+WwlmRrFbPIh2muLlewjt22jxE4PY8Bd6oaa9tNQhuKXUcR9urt+Nj8bi3BL
BZNqNt9ucTZLRs9DU0s5mxUhtbGMbeCq4i7RlGRFweOzz0YHj0TcoK9+MS286el/BXl2QDVTbnuh
HuIBwSYrQdh9l4Rat2YgeXkMiDZEHMaU0n1LYCvO2qEDUTg9YJievFlx4r65qA9A5FCTjtNfzrS4
poq3+vVFvQw77BaOINIHFJBB7sil+C1jmKCqZIbr8AW9PvpZWKm567MWw2yce7p9NU0OihqeFm/y
xJx/FLUzvulYbK58W/ntzsKO/BUkSqasi1BgXQQ/kVlWP80xCy7U8Vll5a2o/jsNx169axBE8zG9
n40tYvvhhvrWWhX74ntTypVtGanfgTqXtxh+dkZPcbNhOppdVvYPFMbMbgevOaktKn1qFhLxeytw
tyuLf/HVSQkpFVD+pEwI23lRiu26uDYberZHBPVq1/aLWkm/GkYNSGZTgz4se1xEIrThO6TKvmjS
nOWhDKw829hKbmsbBBeTvzG1Kju/78vBQ+WRLsFw7+RWNj06AUrFPngN8Wvld8tjffa5aDFKppGs
pEhK1eJ3D05F7buvxVOMWxmyUVIXzI7wzC6RbMIWt8WjyWmV4CHyNOVrnJbeTeLpVbcZarVWwRWX
0WsXdOHKLvpwrTn7XWxiXhGUjEkbL7XsZgvtwFLp+6c+xvnWH4ssizZZp9jHsIq7btebXfON7Cxq
J98dsRiDJmG227Ft3GSjxVU1vqSWIn9hrHvJUUOgVluJmBc7HegtgZnXKnk6gFiZgfx23mLYNSUq
fumTOo2Vu4mgNO2h3iVPeYtn5bZMhtbcY4fu4hfrBk17YwMaW6sbXew7RDO5AqlOYRsmW8znP8K1
gFsnWdM92TndRxHp8S8rATO+w0lZe51AlW4L05lP17fN5dQlT0ICBCnuope/COCdJRpgtHb3VDat
2I910KOXk4y239GZdGJ9U1p5slWmyn2pbKdfiemfjA5YQQL1ZSpLzfV8zmVAqU+onngKPZVqY4cW
7J4n8KDfxLy+w580mbtnirYVQJ8+GyV6inLoy/UluAg05LKQBRxOPen0hTxsGeKmyQ3QPemKjTCr
EtU+23j620W5aFPrSvP9j8ejaiCd90CFANxdRPfGEXNmG2ZyBPStIuQ4NejtwqConrU8K/+xgYak
N9eH/CCLnh9CNCJsyL2A+Ukjl0A4SLMlLTJRHEPSXNefymAKFZ+kEnK/X4gA605IIihnjBX8210+
KrbYk/o2VQl5UbfeLD3U+0cjFUaMgZtZR+q4EiguUgm0H+mTwj2lbyll9873wlTiy67XQ3zU2ynP
n8Z2gu9XNCJ4SwGurXHsLnce8BVWmYuF/Uc583w0hk+scairo+cUE66WyhDxr3WCt9N8rTv3O3Vp
LKOj3r6f6lhVV940H6JQ5x+EhEm+3CSIG6EAuRq/hZwmyRs024foWGLsdkz70TA2NkaI8fNoB3Vw
iEZzEm8RpIFi6wiUT5+iPjUzvya4f28buDPAGS33jYDWhBsx43SPHYutlPtMzXmBtNNkadverdAm
rcak0n3LKfXxxk318pm5F2ShMxAxv0V423wq2OcHygbJS+41iuaLOC5eOnfWvZvaGkSzdcZ4Hrdt
nRbFLiiNLIcWYLRYZWUVWuJ2GyhfkzLWk5codLpfXm8H0SueMfnsh6HHzpk1ayaO1Kn+milO8Ab9
wzPu7XmcEnh/TpD9EwrRVg+pNlXGtyJWu2njGVljbK3IDINtO9N2us87Mxv2aSofPlI1otpPlB/G
e6SjG/OhBnLxnVpDFW+s0ZkhuOE6aNz1CQbKR7ZQqe3HfjZyHz0WQPmOErbOl2xQq2iNE/XJ7uK5
KgURYLHIi+/863KZFE1UJPHR6rrhfmrK8VXHLegxcFPB6TPb+h8lhZlHdUaLc7ZZ9ocqQBp9LKSz
wJrwfOXeXSofqakqON1kMRRfxJdGyaLXKMq7beOoWYDCODYvsaKaT2ZcBXvKKupKGnW5Apxiekgf
kvOSwX6+AlnjzPSs9OApsKK42SelN8PbBTiVbXTEgZrR95rZNt8TV9QHgX53tvVad05XbvYPrY3z
c8aDixjL7yD0gQFZ/A7LnubS0+NjXMyz42MIGatf3cZoH4ehb11f0/P8kXvZeS/wfLtHIS97x8cp
dL/MXP425K6qSl61IC/t71ZGD+whyVrFWuvjXN5BsJ4+ytdkndRCF+EIKO7M+4LGqoaLw/2kJ0GD
2itXk69EPZGaa6v8a+VOkAnhYmlkm1/CTrkYLsaMczwQPK8vjn07a8NOUYfiNXbbAvJtn9N/ziIL
E1M/1do4+TZHnpFv9EIZDoOW1Bhsob6TWt+v/6YlL0hyFXhK0siSnDqdYvD557LmwtaVIdeem7LJ
vKcK5azueeIRrz+GatIOW3TvPNvPCtOLXiZrtJSDk1YTrEO17CNfb5IoewV0WQ4btevpvOm10qW7
vpmK9A2swlDddPk0eK9jJaZwV9Ixemq0SR2/gHrPx30VGKG6kuQsKSVyUmikaIbKvcY/ywvfqEXq
isI0nrFine/UKZz/ckVZGF8dPQhvjK72klNc15xLL0Km8t7LrTa7MzvRnQyUcbItatPxo21mpnlq
sqh+dAbKFTeY3wjlUSvSPv/mWXE8fcmdXlc2TeHkpyzQ4zUv6qUYE6bDvFRgjKFHgYsEyjbnXyey
hwLf9kwc1RaEIxALCK9bWy3L8Es/IP/u5zM6+7d5bA3YwWbIH3YZxg1zKNUB0gBJ9C0FQ4Turu+a
i1jDb6GWj7AaPRnZez3/WXGU9KLI+/FYoFKs3YKQDJ/muC7vA+BRm7TI8u91YMTAQJx+fJ0HN15J
XS5OLz+AsWHcUJa9DDJ9kJQ0KrzxaArsn3yAM+bfud3E1mbQwvKr2kXDypQvSwSSKkjBBWyGlIlZ
QpqNyCNtBOV1VPPY+KUO/f0kZWIkjMRPeJZ7PmKnQb3RnKB8bnnoHiidrAkKLilGbAh+hU2FkFIh
/RtvsfLjqNdGx6PkCFIcboWoa7PbKsWo3yuzl4WbXim08U7tqbGX1tQXD8boJjGyinWOnEpKcNYA
es5GcoD/hUeOMrRxvdW8LBn8ARTM4FuTtmYsdwm94FdLkQzKupD3+GTn+0VrAwx24acd2xYtqG2m
97+4P/J5Vwp9fgq6+S+HH5luYfg5O6VVxnGDLfKLUtpwn65v3cudAwQfBiZZ94c27WIBzdgMRZXK
BaxMZx8l7t9m2emvKmaFT2nWVt5K3nlRS0c06aNFghMGihrLms4cO+qod+50JJxjxxy18zNMTPMG
Bnn4NRKz5c+jx/lwRGO9X5/qxfsWpiRBEBklINhcxYubmJJ9Qxm7t49z23dvfZC2MU2TUHN2Qawp
z0ab/Ruj+vB2fdRPFhimEeh/xCVIhZYvTIzCRq9qLefounkOTTGO0n3v2PP3vGuTg6jjf6+Pd/GK
oXxARg/MF7kkCRs431ut0zftgP/zcZ4tImGtj6+ia8RGGtGuxIDLsHc+1OLxPNtpo7hlYh3tIgco
7EYNMB3VwpsnqqNhH3hOfJN6ebZDuig5YjKy5ux3mVxBHKa0Td0e43pJ2z6fbFjCYEoCTz2OeF6k
d2ZeVe1tEzRzSqOwbm5h+ZjRzsZu/C9PaNX3zm2i5CbravMJ6q72y5j75KUGQSg2eLzF+wK7krXm
yeW2k9JkIHCJzBY4I7lBfntoKb1WjeSg+rFSBrh06ii2qt0Mr0MwjeKgK3N2E4StXv4pmArcIbAR
CYPlmQeu/HxYugFjk5CgHzFXVNGsdapNCy73paTQekudIby7vu8+VB7OsjmJrqaS+KH+wx9ZzNPD
GcCsqt45ToRV7SYlqzD8IM1shAPUMHPuo06FVYQgyninicGe9l3YegoXctwBHTBqCKhJjDPyTcpV
e+QRNQ6PxozByc6cTPWfSo/d6cbpiu5WaOoUbEKnrFO/dkenzDeBribbUjcybzfzlrZuRKeBmtTj
tNcoI5lu6ut5Mel+HuAkv21Rt0lfLGGZN0Hjiui9UJXhK/XApvgxaa3+ZhqzQmCgjeP6fVwNd1HX
T8F9Q/P8PR/q4iUWrQgeB17Jpd/gSQp7qRg665/rq3p5msEk4O9CdZC+A9DN869otW0pykZzjh3t
smgb5BaSFQVoRc3PhAjWXGw+aDPLj0gqQxWEIrRExp2P14WGovStah1hsQObMUqT5C+lM+E3mDXc
OLXTzjfaFIvc5/XflzsDjY/4rkowF45iR+9+DGVOBpKUc174svW7FcBcNT/2gBjvGyfVqOq1OWnb
9YX67JeT28pMF0At98pipfKqwbBjSLtjgL01PzTXo60+t+bRoWBqvYam9LfOYDf+m6ci3aV0r9xn
re6K2rcLyFe7eMIkqKmoFWwUVZR96qtwxsVPxStL2FpukX1lxdHCW7kRL6OolLcAsW4StrGjWgRs
JLSFXYNVOHIkZuwMy8hXC8e4b8uy8htP8bbFWP/wegibXCF/2Gnl4UX8JHuVNQKe7Nbi1Kb5PGQY
jiunKXa+eVEYbEpNE9tcQqWkmc8/udq1a6boi139v0HhLBMsqLURvc93GZDuzOwjXTm5WZ//rDob
AqZRV9/63nG+Xd8Xi3zj/w3Fm0HCO4GeLfIbN1UpT8WDcgrsWH2ohqi6McbIfG8MHJoG0wQm0vXA
YZDSW5OO/XRoKj40saQqzpL+XvaV0MY4Ct8NtP2mL1ncml88Kw/nn5kK+BvBFsXaa15OACkGLahX
9pX8cr8dZTlz9jDVfJl1SJrj+SJP1PLZbU30biZV+a9bTOJ+HJ36ZeK1acH6ddd8Qz4dEENuR2rO
yWL2+YAm7bLBq/TofYzCPPJ7HV2Nseq+IxZZ+IqaWbfXP+0nu0hKRTIS0FPs1eTF+9vFmnWNkc+h
4Z2mKg5bCLtchhtF4K7m5ybct5X1/Gw48CY0CWQP6aJgSkGxDSfDCSCRGOnOqrl0fVUP1Fu9GbJ6
JZx9spYyXwQpKR8IF3ywrHKnNg1maCLo+2q3YuzNfdch0rmxUBWxtnZb1SsX+CfzY0gY+bCVaHgu
Jeir1K5gTsfhe2WJPNhReVa+NlnJ2yOI67+vf7rPpgcUgT4ABXfWc3EqI6hDhlNN0XuTetUWwkl6
xEo3vemmLtljIv/PfxiOdSQdIsjif3i+U5SA4tZEK+e9FnOC8mLSmfd60nT7kKKw4kfzuMY4+3SC
IAkl4pXr+0ITOzFEoyVZ9J7pZdptmjCP+/s2KRx928xFkuKlkuJdc32an31BOgmSZw/Qg57n+TT7
yFTmFHrKSUkyRT3UuFcWm6GKp27Po8ha44IuElsZYAhuH7aqSOxfsLzwtG6j3Mujd+4sGCfkcUqx
bzyh3MzJWFcHtIwOVOvLFR2Yy1lK3AzwC87+h1nY+Sy1nKyiNfL43W30Cq8ExKo2ZTNaJ1Ob1o7h
p2MRu3EGpapzASLWSy3F06eO38Mi0u9wYTf2ekHWjh51uXLiPx+KJhn1OfkgX0SzpnPNyagapkVh
v9yOparvsC2wXzw1aP88lrGGhOr/P9gizVOHyqWh7UbvVTIMtQ/aaur8UKf/c+smxRo0+nKjMBrv
bap2eG7SbDr/YrRzhKcYTK3yenPaiNBFSic3s8KPUrd8mhv8rAvCxeufHocPn2iijKQ+gug6H1ar
w0jSe+J36trxrZYJ7x270XKnRkqZ/vHRYyxJ8Xfo4UvpnvOxKrvT7YGO+btgWt+8yoDEFzhGRSKc
mZv/MC8yGfrWUuVwWVGodVpOzTBH71NumI8YNSmHrBv0zTC1axICn2xKauHMCqlKCR5bBE4PxelK
c5TofY5GOml125qtb4mhDTdcDE60soqXUVNqWZkkLZBKZB/4fBUT9qXQ7TR5b3hBPttD+W3AVUhK
ammv8SDEl+sLKf/ceYZ0PtxidpNdRlYYJjz+hhkuJm/onMtnGLwfbmvXRy+s1PK1HSrLlZXCP4SB
Ez7PRl82qBTSft1rw+Td7uMeIQq99wOyp2dlaHgGaGa+sm0+W1zZ0iDhhrXCO+l8cYsgcAeT++/d
o+37kHqJ8jV0nR43v8n62dDFXGOYfTqglIPH1wbo+Ucx/7f8jDJiWXB9xO/95AVfKfsVh9IOqw1d
3ewON3mx4n/x2efk+Q1K9UPYbUl19kxh1P3/cXZeO3IjSdu+IgL05pQs113qlh1Va04IzUhLb5JJ
f/XfQ+2PH2o2UYT2ZDA7EjaLaSIzIl4DufnFRMnI8GUHE/ipmwDJHstOL+eL1wnVuQ7JOKcBTIc9
SeKt76UysQggoxwOxf71BPeK00YhnK4XtzYHaCA176fJEbeiVKsfzMYeBnvrcKJBv5iuawy7FgrL
cyUxAKwmL3nd9LSRO0Q2DPjVDzYQ7D0h183B8F9i04Ls1+zViw3GSU9XUo1fKiWU3fum7cWDXtVT
/TxC795Rh1oXyJezYSE5DuqOSwN492qv4iGgDYgEpC8FCP8Q9g5Kd8E4JhbEVW9u/TES+d/UU0Wg
x4PkvxZD4ne6lr0bScR2HsYb1xeNDiCfzDXoqDWurSzLvO/zmoOjVbb13oi8EbpCHHonSnhe6Gt9
FycXNF1oWd4PUOt+1695ALq20KB1ymtrjmbY0lvJuzZ7SUs9TA8ibKe/TJvWrC0zz/RN4j7/1CZ0
jWRS1beSyhRvh9bynqe565+wlKp2wsiy0KuguegQcHB5QSzKVq93uVEXToULZ/pSFlYxBT1wFQ3J
QTs63//2jdNES4eeuUnuTalgNU40ojRvwUp/0c16JEFXEWafZ5lHPiSO+WcnpPPx/ogb8WPpk/4S
zwUJtNav0TOud/TYi5c8KsLrNEE6oQU+64Uf6vOPRHjKJxlq0k8y19np0G587EI4Jzhzlhe60+tJ
zey4zMYZlUujL1+EXLAnmk0jKsqV8uMU27uxeWMVAWqif4R6I++VNSqhV3uoJkgjvOhp0Q3HSnhs
XmFVOAncn9SNL1vwD4hxQWIgMq+C4phrEUz2unipMxOsWQZz/WA2yUKJtwRunbbUdjboVvCg00Nd
CzgDvHF39YroaDQ0uZiLlyYJdUqOMGsm0Ds/qZdHj61ZJhfweG0AJ8e0gkUQjj7ynJ5AjE9/3f/4
jcjhIi7F+4msGurVElR/uwF7oUfzxNq+xI3uKWj0pGmQVJwt35bOS6I6eBIamXq8P+p6ysFUGEtf
dCkogmpUVycHLe/OQaZnutHbk+eJv/OQJh2xsx76n07mRXsVzK0BKb0i7kaM4iG0GnBueu4ivhRB
N8O9jmnUPlTDgrBB6Kt7R/8r+cOX/fKFZPKLcNeSB66r1FB8owI/Hf1mIGZdXmIarT/1Dnnng8zm
PUm59c23DEaXm9efyqjGGjyRUxlsMJBTb+Gc5emBQmohPymeE8UHehb5vBOFtiZzcT1a0jwQVOsn
d6e7rZEjOHCrp6bVnjAiLPJ35oitwpxG01FMU7PzblqW5/eIvnwgVy01H+AV3Oyr5RN9rHlj2c43
N4EPEtvIaVHsL68DfpVxUM1k8Ko2FN+o2sznLvHQkL6/YdfH5NcPWISeKVIuQkirGCGsmr5RnWo3
ui1W4eudbnwqLETglMgz/+mVLv3Qm17++f6o6xD431FJS8FkUR5dH85o7qx+bun/q0KAMqpLUi0f
cKh5uD/OxoKCLP6VhPKceVPKmwqkYJI6UW+zM5jybCGo3R861MmTc5Lq6pdeH+w9cOnmmEsRdjkd
yEuvKkFKW2DG7FX6DVli0zxXUdUphQ9dzZEPWNn3jU9VrlK+3f/SNSYEIAYPUQCtbF9W6k07lm7q
QOFrMG6pnKsPMZCGgxrWXYleqxj41xgxETP9pPUTXdlmHOZrrjf2zuNx47xCFflV7dcJuuvdlBpS
6zJoGpSFnbwJpGuHD7RA0dOxcnuvA71+MyxfDHLNBWu4IArWNX7sgUYB9tG4ZeE0e4+qpohDPerX
1ssa7ThaHqUbaTjVO+GBJbk/3Rsb+BdwnJcDRFtu8te3S1IXXg3sxbz1k9EVB8RaUvPotVH1cH+c
jc3E1Q1lbelT8RZf/vy3W6zMdUHyYpiI1FqNh4FAGp+xfA3Nl2Ga02/osgnvcn/IzWn9hWFY6gG0
xV4P2WQKGoxJyKcNQzSdZVRDZ28RtTD90DCUdy3gHsDFoxm+5MO8J9m1ERCBgi/iDhTi6C6s4hEU
0pKmw8j1YoT299ow3eY8loWendDOHx5HuGzTg+y94ZPVRuQCgJm9ducS34iJNmARFNJRq4JMsyz+
b5OOylLdQ7HXbgjvpNl1UnRIlk4+aeNzE9uZhsx2pV61JlaT0/253/x66nXwXE3qZmuMXRKhr1RH
g36rm1jPnpVwLA5SxSr2aOT94ARRkszLI7isrIPFX150hWLt5f6P2NpzND/+/4/QX3++oidDPGu1
fhOq1r5Hzrf4VlAiOdolIBISP2Nnj29NN3B42rBYhvBsXILKb9MtnJgOPtZWN11BBpSbOe8PdED1
L2lLo/BYt/ksAmgS0Z9KSC4BhEuFJzKFe2RhVoe4nfLW1frMuMXwX77HVqsDvS9URTkl0NqLUzil
7t/6oqPy5xPMVU9CDxALvtZqf4FzQ/mjNo0bdWZ5RHnQO4WQxXNft+fkOFvjnsfP1gyDSEJslgfn
ovf/eoZRJKdN10jz5laafJd5Q/9UOVWKzJHIXFyIyzJGu4Ta1Z652ubAABVRIkC74g34NcPmt3Sa
yrgpA/j7BHtHfxiy5slTB2hOdRJWmHVOepzv3Pub44Kpc3nNETjXHuCFOfaaGTXGza4M+TxO3fip
L3qaProQ6oIUjsfYt1Pk3Xbuha0LEO2BJY0khiFq8XqmS2x3q1poBsYAYu4P9dRb4ymP6gG+jYr6
+v8QqQBNA8HkG5nh1cJabR4N6KyYN7uL81tWK/MHhPBcqDP6XHNYm9g4VkDwq/Of72CuPjQVCZML
hvz1Z856FleohJu3GkPhs5K2aRSYnuxsP0m8cjiMOQWd4P6YW2sKgJEXFZc6EuJL7PwtTID6nkar
KcybmpjPbR3pt1Z0xpmk0lo63ChcGMr07f6YW9f8glxcmhmUxNfZlYISshHzJL5NTZlGJ9SR81PY
4mGwE/e3tg3ZKlAQ0sZFdOX1tzlqirVt7xg3RyjOT6yZ9DyYhx6dcnNS23FntK1bhiQH4Av1B49W
xuvRoKInnWZL+4Z4VHjV664qDtVYPYmmeVHqND9rREX3UdNhbRRhWO8Mv7GQRCKESrjiqIWvDRdR
r8UlyKnsm5zG0T4rfWhH/qyY2BeV49xcbKVB6cwskmkPsrzx4b94fhSYSNFJml9/eJgOjo0cKCNb
5hDMSgthPdWT1m/r8D88NewUwpJOmWsYKywfxiox96gxmx8PWl3l8uG5vi4QpLVMK7NQnVuFYOC5
LzSsAJWRBkfsWTO0pNGUJ3qpfwg1XrID2lVI4aORRJa85iRpLt2+tnadmxgMNTkKy8h6XxPef5Q0
6nS/tgdjZ5W35nrRDl4CP0S1tejaZMwqy5w4t04ZYHcF+ZjG/9RdWsRAq7tQORnlJJWzZ84VdsaN
o39p+C97mrs2K7rKrxc3XOr05GMwolZbfdT1SZ2a1LmlTdH4czvAqRFj3PhWGn7CdDje06/cWt/f
B1w9nnChaRVoD/ZN7ZQqPbYARz4lo6f2lxDIycHFN6b0tTRSxPF+qNoIIaTxdAsBWIPyXjPmG12O
Y44aAPI6cV3jRy21Ky2nMg3MqO12AK4bcRFtCfrKy7YCQ7I6SIY+5p1thjAms8YMfdh4iemXbj/+
+XWKPCBIWUqYC4ZktXwlmUbKu4UUz9HFjI6tUfYf47HGZCcZjam5/fkcLgCOhRBNOXq9W0w1R8Jo
NqxbNcVd95jEriODsLbpfqaidHcEZjYSraXgAgOVGw0U1WoSHTNKVUK9dbNLpJeCJAHaJHCZ/NQU
uOdZXqe+B85Zfkr1YQ+xuTk0uFbgppR93rCebSQt5DzY5m3kuoVebajywczMMkXhphqbR130JRqk
8ZT8UPjfe7Dsrb1q/RLX4R+YOC+H6LerPPGaXmZt69zgPmY+Pj7p32ovzGASTvPh/pK+PY8gqhBd
Yftw3fAkfD0UqFM5mIlGNQZVpCFQKln/QNwbBDQqG1Z3dNUEcU1VlLRk74/8NvQgMMP3cclSJaUa
8npkGZZNYSMmelO6+J9EV0rA8FMu7I+yMupL3NhNtNfDfzuvDOnwKAPcuSj4LjH5t3nVjEJEg9Wj
EC+K7l2kmEkRCDLZQIX6sNdifhsDUEnF4twlTeZVtn4bqd6MVkue2De9r5J/NQfo9inKPdHtvPu2
5hFdZMSkF9AaD93XHzXqrWZHLuNY7tyU8H+dZD6kk6NYZ9uonENmh+OepvTGrgHzshAbQHLRO1jV
QNzOsaWVNd6NtqshTlJUdKZSAZ0auI4Mr7Xbuz+RURR7Bcu3tyZpMEUX8uGFuLBWZGASJxq7AEfD
qrK8YFT76JTQ4kxOroyM7wUs2cM0aHMCTjruzEMxdtlez3Vjwn//Dev+lNBlbpZRlLyUlpq9j2Sb
pMesxqf04HZdFZjT3IZ/HAqX7B/Zi6X6vrBJXq+xO7ht11vAdbly5viKrXxvBCLxMsO3Mf++yiKt
AbZPRfs1TNtuJ+y/jYbL6AD8TfDrVCCWCfnt2CQTmXNFieNFDy3ENigEhAHPCftL0+LiKMYy/cAT
tfqcRIWxk6hunFhO6y81t4Wate5vG0LaeW7aym2kHHM1FeQri8xRPreAgs5/HI8YiocQ9xuCjmuE
Yo6O3VyOWfSCnHcDC36IkAIIpwOCFJ/10bO+3B9u4wjBQ0GFgHwGScK1dzNgGLXop0y55WWMHeqM
gvZ0LJj85GhiND5GfjMBSIuc0d5p6G4EJqAotFPQViAYrtkIsosmxUGC4AWVusk+Zf0AKaF1Eut/
mFC0Q6D1kgVTXll+x2/bpjdgXojYSl40bGXPXDKjPyNgcM7duZfnxFIotN+f062TyZVCQ4wWK+oR
q2PSFH3ipaORvLRYZg0nZFLM8gwXFLIZVAKneYCoLj7eH3NrHeHt8YCnqUvasjocRRaiv2cCF9Zb
1G+HWR2DQgnVAKqZ99HuUKKTZrFn4rt1LKgAUx1jdmnOrwZVoBGlunCjlxgPttFPiYYPemIUH2WD
0PD9D9wcC9908nxQdlTbXy9jSn1OAVoEdD4fxAe0E+ogRHzcO1TdoJY7e2Zrb/LsYvUgfgCdX9eH
HA02Fhr0L8hnFd9VLauic5snojz8+UcBFeGNzuxBQVhdYDKeG2lkhXfLE6c/ZVXlhIHRQjF6sKZZ
7ulNbE0hW8OhcE9SQN389RQaFiq0mqJ6t94dVOcoZBqXvtmqZXKUqRH/uP9tW3NIMkuXnU8DFbL8
+W/nbgxrJ855adwsevzPMJzAAYGMavbk7bauBS7iX6grwuZaxRisfo1iRx7e6H1YxcVDD+6Jdon7
NGtgWXGUcMseOBTOLd8jMrzmeP8zt54CVEdIW6naIiGwmlRV7V3YMUK5ZbPn0kA0ZH9Er7S6VrLH
FnH0xIkpTs4YqWbyWJSy/Ov+D9g6+VAEwIMBCaX6sX5NRnFWQ9tXbnGH2idyRdNTRs7yrrTmnO6D
TW+oKYyd07jRx9QB1iEBwUwCvlqDVsxSw9g0TLybFkEKe6qqJvQlPpnGOadqo/thGRaR6yNxrutX
umYFIiM4MUMinOXP+xOwFk6iakKJbNGKBAzFy2OtvRlRdu1rrwpvsOcJQw3TfcGysQ7Rt9XaR7X3
onOkZS0OppN1VgAGFwFpqXYM6Z1NQe6I7CCsco98s3UNIB3EaUPeBYDWKohAWLVmOoEhvKqqMBFL
y8XwUGdqgkTWFHUXBe7cw/2p2BySI44zMzuBxuDrM1domKzolencxnbGiUMxRPvEzxvco2GOBk+z
uLC+3h9yrR23zD7YnV/4OzCs5FKvx6zRHC6LobOxFq9d7RarHr7A7AwFJR9QidKHaKEbfpUqBXop
KKVgrGSo37J5DD/CS07ac4b63YMnwrF8MZRu2PMV2AgQ/KyF3UYOv+yV1z8wcSovNKwopI9Tp+iG
TUXnBRN59K1FigMVg1q3iqNl5K71waqlsZfFbywKVyMF3EWgkQfhah+M85S5Eufwl2mU1hOV9+5g
N24ZmCmpg2Zb0x4mciMk/ZLIY9vxrkOy5vUHO1JrVX1Uw1sHeLD4xyzr/gW1lfAiJqF6T7hVpMUn
CGiW/UGjauEFYo72braNqETLkXSTpj+v2DV0pCRP7MN5Vm5JOofxQZSeyhtdAOH+MWQAf5H8sEXo
W1PU1DsReSs2gSUjLi3lY/wAViEZG4ZU7wFAvaRj3x/dLkqDWg2tE97sinfBd8n5j4CX9CzNsjmr
ZRunx9lu9nzuN2fgt1+x2na9lIPsJWS4yajkcMkNQA/Ilxlz89FOkvHnMJspj7S0MfdojesJQCFw
6U/wnKBspRtvirqWWgCFHeR87S0sJ4JOzbpEHrKw0ZwvuZd1KXGZkP6t7YphsYypnEDF7ETDtznU
dgWal9rNb8Xd//drqK7wPF0slFbb0SzNCFmHer7GZZP5Q1aagQiRcpvUeiBLbhBkRsXjPAzAkjsK
wIewMlUgIXF82AlVm78E9zgaYlSb0IJ5fTCqckKcFUPTa6n04vuE5cP3MRuVQMoouSTTaOBxZmOq
63YNEhQzTsKPXqu3B21AUHXnBl1tj//OCiEB0g1Sw/QgX/+WmPw6dQedNSqm9mLlWXWkrTYPB8Xo
62c9U6vz0vDdgz2tguGvYYFsLJQVOlnYZbweFmHsqozSarpOniLVQGswxwgyUgqElmwXGduglCgL
uIArkFzXuvYPGXj//QGLv/Cv1sob8J6hcGS7KWE3TKqJltMsfMgW5YtbONoODW7zW92FMA6Pi0fA
qqhoUhLtUeSbrx4yctdJpuPV1ZUOE8xaL550WWkdGnxpVnysO8Rjzzu7bRFLWe/7xcKV0uliC7FW
3lDKypTovbPC+IwE0LqsZ01DFg+55zoBIlMJ8BN2/d4qzPTjMKq0mMD7hnvN/WVTr3/Gr5rFrwog
zaXViquV0Cy5bHpTG/yynJJDVE86hOpE2fnk1ZP/19rSBYBaSeg3zfVDzECGvVu0Nq6z1uofhZ3L
o55o2k6qu7re3oyyOjmRaJxBtozSYkR+a8c8fIE06p60xm2Poda5n50yzB8cWzQHQxTT7f66rg8u
JT+2KP+H+BjA+Fo3O8hDEmt05+maNaH35Dq5eMnEmN7UqUjQMqt1r8TWFL3G+8Ouv5qOKGjBXzhx
nnZv7MALVyYNhmIOVbcCck6UKrrnI5g1nbOirbsDvZ36ZBW1+Cxa2leHPKPgvdNPWm+l5TeQynGv
0uQx38QsTxukN2Wac0WrtHcPrY0L80Fr0sHwSW6cPcbg25nGK4bUBuD00t1fU6BzTx9TgSwLxklT
/ldRpCIo6Pxc7dkbPk6K0I9O4u5h41evNV5pDAr+hrlmmd/o6kdul9ZmWbrXrMPSzINlbvm0B53P
lZk1zzOldnm8v7Ibn8nTFLta8he0tNfFZFFLli6u3esUTvQAurajd6Y2Vwtdl+TQKLL6rHlDuWcQ
sTksYQm7cQrZAOFfx4Wss/BdxHDrGqW69aAZ3WgECSDijx1QigNCMA4y2c64F47WMYL5pR9JE3WJ
iYum4ethkSW1Vepj7CEadpmPb53nHQrbrPawnxublYGAv/DqBwS/JgaZqNK2UZS718KhVlRmXncS
oaU/FB4w/PsruDnUgqNFJBYP+7U1jqyEmXhD6l6tuYufKH7p6LuJOhh0VO//fCjuMwpT1MGXqtvr
6ZML7D8VsXetO0s8aSpSq4ZGh3fonT2K2cZJ4FvQugR3B1feXK7X3wo4UL28WUkK79opUf++mfGL
KXQvvA5hFH+Q9bjX0NjaGRSmoMmTKIH0Wzbsb+ONWlWmqdNo1zTJ2hfZztm/oY4Z6f0J3Nr2wFbp
v1G9oLe6uj0wXm2LiFfd1XUwoQymAiMGv3Fa66EGkheeDSssz71B1Wjn9bkRwKmzGwgg0qqiV7X6
PCeUfaR3mXGtaZVBImAbPoJwHy7SUhCxhrKlnwtbnd51UxErAWr18V5AXT+IlrOH9A/3B7kRU7B6
ECFn6aReZOvXoROwlGfTqRDor/JTU4x9F7h2XvNKSIE4znqe/aGOzhJZUe3n1lzU00lPVlt3IBwI
E5XJqxNLDc5L3VxwAqqOiRI3n6dEcX1pRnvJ99amWiLr8tFw69fnpTUyRaZurF0Noy0OSZPO/yRt
Jb7d31RvMi6+jSIIkB2qqjQG10RetazcGCdo/VriUPlYRq442q0czqbS6se0G5xT5Sn1s1hUX/IW
uduDTDz36/1fsbG1naXZay0kFQNAzesDpFulq8+Fp11Hy+zN6FhQjDSDJhOFFhQIzGUI+YeKFSEY
35eckeD+8Bu7a+n9QsZcAAtv0u7E6FEOlKp57YYoekoKV/sSVS2KiVWXt8E0j8VPwymVg4vQ6s5L
fyNULZx4qJYLQZCFeP3l3CeVnDJhXkFnyOqSdFVnBTLTvRdDjlYdHwWy9fqebcJG2McjnDWnvMOw
7kotMYwEAFm9Na8jkKZjaM3yEzBmFwFjY08fYiN4kMeQy1DSsFGHX0UtZ17AqXWtXxUjLatT28CI
wac2qk2sK1CIKoOYhMJ6P5hKmXwWeFg/lEONcMz9Jd44TdBNWVymmoVez3PhooheA5m+quh/en6b
mPkR2Txz3tlKG+sJvZmVRJ4bPvX6OLnToLvSTIxrC5fqPxXkIFBhlpDHSLoYnMW93OlsbxwdniK0
sWBD8h5ax6YZzEJe6aVx7QcV8akhy54aOX9M+to9x6EzvJtTr9jBvGx9JOcF1JS9DLxukJg67IUo
io1rLm3v4g69iQtJZR81qzOPJMbVTsVhczwcT9lBMHKof7w+JKmZ83rtG+OapGZycEJctBO1gXkE
RZC+qNc93N8sG/GA4oa1vPf4Pkj/r8fLuAnSbq6xIMVbuar8VoMW/i2OJ7c7Om6qjdEllJ7XoOmQ
x8p4GlDFD3e+eSMwL6Ij1Flosi5uPatbt82gYsdtbl9dYbp1HWiFFtd/DUXn8MRoEgysYZz2vX5s
vbRERHxupw4ZSL1CrzoPx2zv+ft2UkiboG1wGyL7TnH09aQgdOpkUyXsa5lFdX6MKtk9ZvhiInVm
Zh8zJ2s/uhDXv7pG+T9c/4y9ULCAT6DuusZzjd0MsIPNdR3yuR8D7hIkH6OuyhxgKlXdvwPfkfQB
5Tct8qWmDD/vb4i38XLRCSLXWZCXDr4Kr7991ttKS5TQvKLmUZn+TNsAaO0MnBdrtj1uwduIuQyG
wy89wQU+vboM21TnJgR0fnXKZDq6tDpPmYidizHIzzxAwq+elRrvSyMuz8gAAH24/62bwzPHlDsh
N1Nqe/2tkIlrK+qkeWW86V1oY+EhUKb8NMTaBN8gxCuiM2R5GJy8xuMe8UR9Z+tvzjbYqGUWfsEk
X/8CDyqO48wO1zH231/wq/ok9aF6SMZx76BvjYT6AC8fuqC83ld7upmrVNixa14VEV/yyA7/jUBk
n8x+jHfu+a3TQ5oFbYPaJSu7CmELHwXuRmNdw9GT9Qd696WDim6cFOOHIu6iIT40y62vMX50nUfc
Le8v6+anLmKF5EMLMH+9rEaW5hYunNdsHoxrk8vxkxqLDqMxZw8L/vau5UWDWyYwcB4YFEBer182
ZQYSm551xQLDFkHFgz45RrZR3u5/0rI6v9cH0XpmJskbuf+WJVyfSsVsa7MWzpV8OT5p7vgR6Bw6
/VmIzXkVznuFrK0pXLx1fhUAKLYsf/5bmhfV3IWiY7zQ7KfRl3LxWm2HsrzYfVnvbJhlPd583EJ9
WVp/C1/89WCKqB1BmuNcKze3v2IpOjRXb7a74sfkjmbzXR9g7PlN2Fbmw59PKwFGdyG+LuZsq50C
Um4Alxfa10aVTeq7luIGdWVZgVLkaeZrVfbP/zAgbAXOH50WwuvrT20MobtV5NpXdCvr9uLmOLOA
7sij94DZveGIYMxerWxrdiEDsn14diPItlrKXvSu0U+KzYu/Fh8AI/eX2BH2e6vu8sucRKoMcjcp
/zyNRbEByBp6L7wqwAu//lLiZla2BTvIaUy0kuTskrA2Wf4uTer0oFntNB2HUJk/41v1hxJRXNtU
RBaxuwWww0Nq9ebXK2i+UFzdaxkqXYD4inJMijg5DUINA9Uxyp1ttHFa4IkDqwXYABhvHfE6Xa2k
pjIeRV3rYSxH910PEejvAb+NneruRiBg96Dit5ipU8RaBVdnJIk1xURlzq6NI3gV9Yh8sokKiNaf
iFF7Oveb41F55HkGb5qW1OtlTPs8tJ2QAmS5KCWNg+I9z3ZR/zOrk3wusj7aSV62ppJaMrhVqJXs
2eX3/BZ4QFg5IQIm9lWkZXmQGKV+GlA0+QsoCKbS9w/jWmFled5xR3H3I1Wy6DOt9mhaFrXMvci7
hr2wTogUKV8KN52PshTTCV/nJjAVIyPKOlN/0HJqUr4DrPVGUdbYyW3eXpr8lKXjx/bh0lwzxe2E
NzZ9EI/rSklwHknjW4nxVI8KeJs/2NpkfEXkN6pOTZiV33fmYdk0rwPwgtBGpcmAxQvLf3WL6Y0b
6YMivWs+62rhV2UpfWw45HepJn3uj2bRP5he0R0VDAg73wK4TRvMw0PqMJm9e1s8mt47irt3jsEr
L/vrt58Gz4jHMKnJcrYWu4PVfo9EXWdVo/THSoNOgflFlhkB5bG2DWLUU8A0F6GaH3qsPD82Fom+
3zZ4D/pDVyny3CNCVx4sxev+QjjDMo5djEAWflgdeZWRV1ZzsLXGfAwzI7RgCyepgTyXGd5iBUb8
oXSiaf669HkuWp0rSjBYYWpMARxNfWyDNPXszgwKU8+1LhjDro86H9ySls5BL+H9P6ezWmY3ul1N
/z1SdYEyv80b4WLmvHWlj6eYFX5VOr1pAWMVhjMOgZsrU4QPvds0w8++WiYZQ+R+UGwfGa1h+GIu
QtB4rg9ud4pnLrVvlBaq6X2dVGXyYNSm4r1YQ+y4lxCHnHryJVeA1vue6EN5rpI5blxfnyOveKwx
/ux8J8XG+8FWazMKZO+G2gfLFXECTr3r6yBOotGe4XjxAnnBrY4ZmjPMjLtEnfLO18w5rR+mZvG/
9Ca3SRA5GETxbnLr3nwfR+DBrkBqzOSsmzJ3Ay/TCwffkqksLqLGrPChFEM6/gXyeSyCUsub8Kh7
k22+yKyZskviUuo9Gl1oTX4bka6dlEaG7rEtDK0IaP9E4tDYkS4/Dh0kyx8hBSXjCeF8bXwaEM5A
T82zpqJ5VjBHwEjUpR/5obPteP5hKU0GFyBNk/ip7ZJCOY1Yf7cfnQg1HMT7HfabXrkzDl9aMTv5
1WJRo/EhTsTsBU2ej+5LiyTJ+JO29qjZPlE7ax9zuy3kv3NIa7k+DO0wJdZxkCIxA2T+PU6WZswi
z303LiMoc44hjE4PMAtRgeIlVZE6f+ldG9LT4Xpsqycvn+rwEMWkfa2PSWqkpL6nxKb7brZxmztC
KmqHi55VI39tzpFPSwI6QnacPIVz6zRPiTJTNA5qezIQmwAfq82XkX5WrvERnPvnCJtO8mmvxUEv
DngsJOKmlqYoHjXEvGAX2niL5UcvV3rzjLWdPohjbaTxmASUWd128GFZDvHgA41wVHEoGg5p4ZcS
utdj6TkjXgY0SaoHBOul90GrEyO1A8Qw8+S5R+Ze/ojQJEpgaKSphL1pF52UwTBLDLJNT9jZi62E
CoHJGwamGINFA/2KQKti+nWHzpq18mil8zgfSwXmkj92yBp9Vwolnq4Q7qqnpp/Syg9BF3p+YWdD
8TXDjKY7tnUt6yePPJcCd9HU2VdqMq7ygG5aW59mQXNPDwwdwaBnhxbnfAh7aervOssW1sPkOqRS
h7xSHfWsT2Eh/g4LmgSPZWG78+ch7yFHYq4nO81PhzmLfqAbgJcc9SOAd7xn8SSd1UBXVFueMXgr
w8SHyqtU/jzPakisAhRVX1JVON3DILo0fxpVqU8fpDUBWzqIKAq969hE1uwXVeqYP7JKlxESc+nQ
pz6AdqVU/aR31PBHaBbK9N2oq7r5qkWQ/h6brI2zT1ESCRXVBC1S/sZwxTCpuxdUv4U3m96HsFE7
9TEGyT5fU8WWuv4QV5MT1r6saB4c9Ag3h+wERA28hMjrwv47NoQS/Zt0fWOBEKJ1eYwRfejOWV2r
4qR3PdJlLG5T/1vjwdE82RiPIVRhmxmMfh+Xsnj4p4vKbD7NRuemua91Vt9fogF5Aq4Z0MP/Ut9X
kf5qgAlPn4Aq85cMNwmzS6NPtnPKqNZF72spuv5Zi4XSP6i1LMavbBDHDoxhhFRlN6asz72tjeIS
670aX6a21vJHNADH/p+pcpx0vjZtROsJjrOWPrQtyLxrMiWwE4KyVmgI6VGTaN97AAzyIXVFiedr
q4bj97LmQglcwEht7tvVgjs+GlGTjvO7ocZQ/OvsVabVBqEwW+2dGsWm+jeez7X1WMbThMR1PhYR
UECj0czj4HIpaCeunaI7e7WNA49P5bkEsxxHi91IPSOsFaThMNQX7kAhviTmWMkXJyH4V0e7C6X4
e5zYPlwWoywdkhzwS/V7XUus6SFzgaA9O3ZMbbPP4Kdf6PuOpRfEbWRXD4XaJcoDYzv253mYhuSv
OOJUP6DB5YyXGnWT8VpbVjUlfm56ybu+tcOWzFS6+XfLVuzh2tEHwfbWbBFn/UoHIMtfkOIdbP3A
RYD1ZmEBVai4NDOJ1Yqwpm7wJ2ra9rkD8tN+osZsVgde7BW1yaa2ahtR/L4mW/FEbQwfJura5bHE
GAedfIQcK4wIhypxPqQ1r+gnkRZzccx6VzFaPxzyKDkUuecpQam4tsTsDvC56neuO1WXeOoaLgsh
EC1kbVET6YvEtC8RVm6z32WYFF09JFDjY6ZMVfzNsitvejTssTGH42gUOFPrRe963zrZK8mnqPf0
7mgXsmuMS9M4IUZiskVu1Ye3CPb8oHJOy2fHHOK/OnVKnXfdbIbKuUfzNImPRVomTu3PnZ3M3zM5
1Pl/ZCNUfmFFpdv7ACRTzF+rNDYzgJNkzP/H0XktWc0rUfiJXOUcbh32njwDA/MDNy6ibdlyliXr
6c+3zw1FFTDsYKm7V69gYcvKmt7RhDvfaaA2YtTsngWoMzfFdulX4NibMJQ6aer3Gq+vi5XOskMv
20x7HddD+i9Nd7bTI7uzqJvKtnWJQ8q82ycypGn4h1tpNNWOk1s5Ktex+enbdc0JhByWN7E4fFWn
HkaSKfmgcJKYs+jf0Pbde7Ku7UHlDtrzQaljoz8jRPexN2f9e+k2tvAOVj1LdbaJMxf4c0TfI5Gm
3cs8j2kPWz1dx6saexpwd6vXF3ds/OXi0VzIC4R6ok7qZW4zXqvyxhe91lHC/7a66fWc8LrMZ8Ix
/nRI7qIcjW73Yw3q5mMNThdaY5Mc2KlINbwHQVNHr2awWlSQQNTk5z1xiNl1p9z2F4UJrnoyvVyb
OzjcMDeXjjL6IIdRvxs8lszbsqRO9r0ee6/L/VrHn0MAZOezg0WR/r1IGb97k4ccj7avfjttxNdp
giPyHl1Xqj99HFLdhnAO37d9Ct5Wz9owz0Y/Wx5PPfXlGS2iu3cJOxb5nJhdlNLbYzrhJYxo7fwG
wPhsTm+6cts20d2MkD3MmznY3me2AB1FgY/p7zqFy1ok3mnPElcxRch5OLfv9cEDWWCTLd+7aZn/
9Gm611c/U9P5w8okGP6cFvJ+cSbIRLO8nT2XGEKiteuq1Wwuf9BgquwTeayT/tj9Ldovsm6MvCPc
ohsLF6tD+USfNINkbz3NzEoxJ9lwrZfkE+Wtcx80y8mwzNIzVPm6Ihi9YJftWYJdG5H8q+FuMZxl
jIfXBu7KfCUbxDkxDJ/qHk7AEao3f2WF+ERGltbfQoe1VT6jPRorZK9NdtdPLA1oomzTXIWKmyAq
CdiJeXyiwCTVHrbJQ2jOmG7Z4xp8Og6FKgT7GyfuaO+ymBDnI3I/D/1g/gqXrETEG1H4pQ8cnLMo
YYgqEFke56utTy9jigppEzDqsWfWlYR0AYVEw4KUoT+Po31gvYyHg1hIBi2ctEnmu8nIIPtO+ZRR
JahSzpVlmrF1bl13dUo9nZlhV53K8doH6Va/tGsfNGj612Ss9OxuwVXo0J0KpJfReokTHKiet3NV
bJTmcZt+gpqooXKSnhLX4LDTfl+EnXwkYZ7XXU2kTXbXBDqY/gvCI74u9bxC/ZHBqWQue9O3Vabj
Tr8xWSS6DPY+FVA1F8/e+zPKZqZFEun6+tGdUoxsHPrE5IEbBKprHq3pGheiX0jEFmeGM5XO5Mwn
6u/svn0j6zIcBqy5wgS366sNRmjHYdr08r9pdYPjIt1gtmWijDpLHPfrIz8z4ifujWW6r/xhnYdS
EABii6CPmpOEyjVxv6l5IOUYm69hdDlCtFjNHXPVafYviAtriBQwtDMNtXfzdqmwF4yboXuMaoMo
+S2tzyCh24zDVoT3pCa4L1PY8awad5iyMoiZ1pixatTPRUh2TPRkIAFi3oNpUUuYy3oQ8Hz044Ef
JBaJz53K2vplhSHQ/F69ZRpLuIJwXJVqk/11dLLGFibAdy9PcTj90icxJD7eUuKUPZyvn2m/Hhy+
1Qm+nWHQkUG24I34SEqNDu69Ru3rw0zkdly06dmPeedu2XuMYPNrz0v9EdHMurkhp2knrZww+rwG
WxgqjnGwFj1vJv05jHjoFCjtx+vNQMzmxCf2wX1gh/CTZOACKdm8bLk/R2eZrnhOBnHebvJMy3md
tj3vDH6XZZ0SR1c65jRpMc3T8ap6D56Q1xqoDYOo/f2xn8KTC2ETJ3JkJxbl6QVrm5MO6UZ3puub
oGinmYyjus+6y9ThKFo0uFMvxTIGKBKEnSFxBWmbhLnJenRyYyqRUvmOpM4R3GUu2za6cR76e/ov
O7bmO/EXrpsToRj/c9es+cXnis5IC/Kdg2y9WdOF9fkcOTdqAkk/R0LTgcN8NWdhg6fY3ETfNBvh
f63BA6toA7WcRZwd8kefDGFbzB33QAlrfGL8mcVY31vhqqVIJyjEhLp1EZRPIJVyDzva/SRrQrzO
rZ/+inDjW3KSKmOTL3iofYlXppO8800sKtMPiQNFLhn6QuNDZPJGKwI3HWffHC7TRH0atVyzogbG
eHIOA0hzSOVt1RKeDQHldJlOHmynwhUnPGtVTP4qbymzavSKjumkLfS0ZgkyINO+8owTfRYvCvO0
gyHkNe7bG+e8jgz6R970iAdmtz95iTj20uCM8m3BEGwpNQE1wAOLQVDU1Ef4RfmC0DGdhP1v5rPJ
Fq2znuuduR2+p2NZhVd4S9eRGHAgxkX1s3lvaWB7r+zd7HhzwrBXZYeFtSpG+FJPOovtM7qJgWmV
G1Jz+27zP38TsVvVqxrmqtudiWRiLmn0/IfYiqQfXKqlqdsmHxrmYiyCMlanNhvHPd/i1f/ndCOR
zN62w9DgKcNs8+in/XPIK/MqyF5NW+3uaWzZdmegyh7UIsmJO5Nf5tE3Ok/NTHloNzr6sok777cM
XIM3KglkohQgj7yWRsTUZphUb4oQya4YY6f9Ofn72KMu6l3CezoN3T1SgyZJkNnjgjJyeYZrBQya
ahEx0RkkD1WjlvjgzsC6oUiTPf5PT0zZe9qgAjcq3j9YlOPiFUQ28LmebYBnWudCsNQCbmBtNj+r
sm2/ZdttKR1OaluGAi8QquYzvrVwvmnCtpz2+E/i7PWblv7ZFX6fLH9nfXJuXO+jb7f0NtpGv+ZO
eD9Mn+oyW8/GFG49ihd1gLZwm9TplwXlYXdZg5iK20L5WXJswGJAkMkG33ZuzQEtRUQ8qwQ8uOOY
jUGeEhUlc5Q5pB+IYAmTEgu2s+Fna1m5RC8IfqB0OQXk9ejSs+Rn8ulQJ/LNeB4eOlibcX+OZ0wT
miRTdGPUxzrHou9YH4LGO5Y8mYXflGM0SVl6Y+q+xN22I8UeXJ8kvXPJfJKXRfYnDCYCj1suvm+d
j0I9j2uyG/NkPaZPNEA7MYCBxHeXFA475z7tgP4Ee7GGIXDyshZO7lIEeCGPpdxPh65nnhddJN1g
wte4htLLJ+L5F7kx/eSedKO6jLqx+0XL4CO9WZTzR09bH1WoY+P3kaosi0m1MwM2vsb/XLFPewX+
dP7ASlNNpVSMbfnekodRWALltneYy418pbyY7WXCg+MhOeLuvRMERuZT65HeSpUeLzaF5/tAqCgv
clSJR8IM5lJz1ZCK+g/T310UwsxDRHcfsHoMaeTvetDEpOgHUn4JWM/iOufZInBRgki0F/hsw3QJ
AZ7OCwAiU8sUD24+LxvZB+F01C0l0yFXqom67azoLlbxOAA0d5XLSiX74h62BtiM9cCkKMW3Uztd
Wi1G88kG8y77yleuQKrlhO69z4nRRSC2Uf1Gzgg1ehrWEOPuBYz/vlaIEO7qzorhPqMZmMuatuh9
DqwAd1l93kAz+guwMGPyXiznljCkz374fLJO93IzKk1XVWOReMUsNT7Lk7wE/sqO+dA9zYhxMfR0
rMndwGpZsDFl2eSNp2jvZoNDa5F20e7yxYT86aD0MV+GQJ/y2XHsuJcHzUNDjyCFe+cKWIDdOsf9
dXJ3IdiDQDoq4ul0s4KR/OhyNuztdpWLGpm/slVH35JIIE9PNgChgkBzIXPw0H3/Tf5oxEbBYfgs
BEkpshzTaCDX2pIqm/IAuJN3w4P/3zUp+8Uy1PSfUuvrD59Oby7mGVvE67jv7fbcCuD169gobDWA
eP18wQusYwV1YIJZHNbxUGNNdfwv9GcK3GiTWeaYjzADk10yce7h9jiVZiwyhfU3/37O9mW5jvAu
PhpIl7I4mu18XPxospc6UusH0Wr9np88aaLEZkjKHHJnGldUejBDZHttUoWJTF6lkwDYRK3e3Usf
IxguuO7nKsk6py/YLZyfybBPv7mNk4qHtLHKe8PCkjggss3aphqtt+Flhp1/8HyDbZfS705r7xMY
WZ87RBtbqbcWzmgvOZQXz+K1V3CklSZtnuH3HhVK/ba4e7NUao68z9TcrCHq1B2/bVpFS26POZoe
O1dFYQW8yuyT6SD4PACXdvnsjc6vPhmXEU9rLoFCg8mCR3QEazLCtX5QYBO23IeitqpoQqn+8d07
f5XKxjnv6Qf+TXPCdDNOwg65u4aGZcTSdFnehSwRLpkYGkzUeoTWlRj1lKKp3obfU2DnrZoT8Pcc
tvPxMu1R8Cu8TT75ZpkfrkwDsmFTPEwPY8qwXRLT4delng/1vcMl42fMQvBf7XXTTxIxsQSta4cs
DdeGvqkoLnRVYpOgYZvEPu2pJ26jkvOxTWUPIMB7ZqzL56g/X4cDFXyxizP6xHebnBzmcPwIl2Tq
Lz4JlLhgt0f0gavL6hXpbBU2yjCoVMFrk9OlocsGOCSGm4RZ36X7nUICnyrFDf18O5VfcQkmdCRF
biarml2GvRAu778vJkm/cP/qr2tqOlN2xIkud6dv1DtElrEtw3W3b8tGhavScVL2sQMVPivmLL6u
btxkVsjDYRdETu+I5eFyhKKILd1/sddLoIsZjGSsVsxH9zxTUMnyyAzo8EXaWz7ndoy7wuKQ8yLV
je8l6X2JddciW8AKti4pk3VJS4Fx8czGq0kvgAl+cwndzfz2qOlx1ZyyuUcqn/XkrLIdYTO3+W+1
rlvgDxFO7UXhRLSCfGmgtGnp2neFb6LMeXZHfGyMoVfSse4LRPnrnO9qGt/s0i1LuSDA/squ3e0K
1tz2b30wGZHpMaxRMfdd+m6mZUmui13qH7ixDw/aWXc8sxiZ7ruo3WLae09/FZHe/QKF+WDYLe3j
WSIsEvq6d6247+2SZJe0JsK9iFgdOYx2e/sA2KL3HG+T7GEJIYljN2uxHjvcrX2EMtOvxRD79Vz2
FJoHxuGlLfA9C/ZSbjOpOusJ46RY1rm9wW7Z5CIiANgEQz0mdrl9oxDVIqz+ikOVt1QRiyf6MTox
UfaNs7/TT09HfgRHB0bZ9kRbqUDZf0GdukxL/mSfeeO2fY4ip9UP3Xkw6/syan6mGPE6+XqAQhch
j9RzOkFOLVTmT99nTGXnPO1MjfXCMqhvdj2dOj9lutSFApw4Lw3quQ/XIPJ0Wct9r0kP+xo2bv2T
lMYtpe/pAasxakepC/5KSLjUk/uwBs2kC99ro8eAnvQogvAcv9q1qf8ZbuAzZ4ruX0OEpEEO8D+p
3OCX7BUNdu/fhXH6seozRsACHrUVlZMFIwu+YEISLeuRsDupnBtDr/fBn/o5I/zkiHkQS30gI6zC
3eKttZ5zFOexmv0kn24+H5giJWor0yBlm4iRL+fDiFWzGnGiUeZonpaj1GvELOCu7Rk8RGpxvOJQ
GxDRHB7jWxLom+TW7Euau2aVf4TJRkhJtTTfkmPWzeWMMucoAYyO+t5p1tF/cWCPDpcmBu2lXHfJ
0+w12gfDIXDRUwLogAqHV6uYbwHPk1nO4+KFg4e2K3aplPPhcTYSxPj0nafp/gtmHr9L0rb7kpMl
0f5Nl9RaVl57x49tkjYsHfal/Hvp6/SuY6JJLypqgdCM1wWYc7ZDe8XPckqu64za/2VHTprk/qhB
AVl8HMzJK51shXRoSQu6WYG5aMgdfYH4Veu72tvVQh/ie18EmXX2CnhNI7vJVvdlYgDjXzsUwZyc
4RZjf3vQPyN1WsfqGPTqUSSadhg48EvrAAVmVuu8iWM9Xwmi9CvZhst+mWZFlvCp0hkzwZTQlbs4
HKL/uFN5OFOAAJ6+AS/7PIhV5FDgaUrQpa/n49yvOxCldvYzd4CsunxnzQdQ3wgjyr3ZCX3VLmlA
hS9a+seMYXnAggS1fTUBTf/nc1rr0qx+fPtCVCZyHj1+XbAFeZBiy97t5HCc4bwBPx6jvSm4QiN+
nuxw6GpGeAtV25y+dye89bR0dVH9M5DZVucBJpu2dIkAfEiGZP5vb1tozF66MidAL8mGSsR6n2nr
4VxAdHODjbXB0RHlntKZoM4VR4G9SW9LpXwcUpbGZPm2BOlzMrc07i5GYE8sMPAgYmvoyQeMnuv+
2ZHn1nxBZrY4d7BNKPmeDQ82/7N3fs86tbAUkzppH6OlE/t/PBEbEeV4UQ8vgs4BcL72tSjGND7Y
+AUyEFXXzgnXfdId6aXRNVsuJwo+Z2vd+pUxo8Pf7smILka/mWjQXeSozzeG3fmiAWDkB8ewlX1e
Z9o/n4fRE/JdU/M/6saX5zv+R3zkOFaksmLFO/0K12CTF16WaVHlRXXwuu1I+r73xtuX5xpet7pq
v92q9KC7v5tGSUmcsdkhm3kN4x9mCnasgIG4xN2EA0hw52oySt5D+Av4791iRaotjVcuZb+zJ9fg
bj+5nZTnHWQgFkcYga1tdB0Brrwcb0lpn0jEEEce0rLunyZp+LUH+rYM5ZinR/c+K/Xk25DASEGy
lB3mbTY7X6hZUn8HMBXR9C621pGFPYJFPB6CieYyB06SvdkjPpzLHpN6XeGYIafHNnXtmgc+O9S7
yI7uwa456PZiGkM9PbXdgOz19iHpxzGzUfxFj81oXjyesIZehm1e9G6jTXtRBfdxXUQVdgzGNJNW
yufezOfv8ZTUrYOyc7emfv2B7SSar+0wLMOITUuTfFErYSt136y/1MHer2I51v+wMITayo+6ISuP
+MSettnb4eWI4lPeNw5GwcBBR4FL+ycG6pU7rX+l3nzUcVoXWbyuvwjbW++50aJvHVZ3TJSz7n5Y
RHfOi6dDht0NCQAnJv3Zi3H+SHT0X49N7SXqh/lrc6QdZjWM9IFUXFxl2E/jtVub4cPbTRhf3HnY
gQpa8yMBGM2oVUOt/gyB17/E7gqY19OBqDxcFus8qKxLpwJiTnvkYl2bMd+PKPtr1c6uAjl5d9cs
UfYC3QLgqq6b5PcShE14ofpn4ecpOWf/0tKtmVKKpi9F5/ZxHh1d7N81EYE/bM2DR/AucL1wkp+x
y4ku4BspltFde/wO/VFeNrgR3Deh2Ks1ncVx0eOEY3jQZb59FbIOizbygrZi5T9WbtROhYd+LCpT
phI2OYmIfoqxBQZI1e16aZqz/sUee/6ZivMVpnk2lj0xIUDeazZSPH30dfnmjFDMEEon1drsgKNb
V5+qtHo/rlsoQkLydlfuV3+gRuWtSjq35NHJppzbFTvZyDBa7MYe5D2kIcOClrP6dNR6u986JL4M
TVn/gwZBvkB1dRnB4jW6W3kmA6YxFUDOnJs+xcO1a/+JkxawaJnmvt+iVDzGs/T8PTVQPQtdz93f
pOVLibDX3j8hOE1y+HN9y/ZNjS8iMslwOY5pDb4tZzr+1bPpAZvdHWQ62dvzPxnM+LTW9gYARZ7r
POGqtmbfTihAwYvAj/gbXmvE7GBLZZy7elCDgJmzZpprBfpKbiNHJ6VcHE5/uvssDFfoxNegtkl9
IROzW58XZ8CXej7a6G+bTu4fOLHNlgOxu+7nk64I/U7QafF+Di7aSZniPerYmpNTG9FX42i29hrp
hNXrShP2BKeqf4Bk5WF40kDnCPmuHBYZZqv2qJ/mzzyCDICzNL13cXd300UXi2WtNM3vUqJKmva/
+9yqAzKOT7FxuP+9Ow8hE5DmAshWBqxLjqdzNYvHf7dk8Mcp0A2hSmnQAg7rvaVHJy/k0npRowsY
QmM2FgMckL6sE6+v6oHcq2/TamNeVVwz/Q0JvLOLys6QWZuZY76pqrettNiQOYUnvPm/eIBFk+su
VBiMLFak+aGaGnZDFoCOBjhdZDQ3IcUgddpky1fI/rDBdNx3D81K0lZu5jn66+zHuL2czkFzF9r6
OOCiuFneL2P8G5+ofSq2cDV76dgG/oxOYa2W57gPTk4iyKweBmtP/3KbDAC/XJ6iWIO451TdsK72
k+qVZybpAGdmu1SsHaB+ZLvI4ByFBKOW2gFIKUYVQ3kR0IsYpM+FVcY8bO36QDKujTETgkpU7tHa
nPdD02Ml2fFmosthwvRg6xONBFiMInpujRg+za1Z/2OgqRm4HXf83NRedE+t2d0ys2phErXEU+a4
2Tn3q7QNsYpNiz153eEvfbLH/SXMmb2EczBr+pi1+7fTUgI4s4Kdikax0Qfotod/lxCUjbdlPb4K
9zz+YiyMkbyBPRfkcsnko5jEfr8ANGLBwrLr1pl6a+7KgQxAO0uYh4Evv0yJ7EW5Lh67t35rBi/v
48ZNCi/dzfehleaeem8fExB6lpth2wwlt9Onxrr8jtWJRlPteGk5pMNpr75u+eCTmgyHPPYmHeWs
P86s2tMQK2sx6I8wazeSyut6MlWnz4FFWHBMD7FcSYgeWD1EqBoX8eY3uj8eD8W81I3wKHNk+S3L
/VgGQX6G3vpx+lN82ZD5QCfwE66gkY66zeGHCUYTZ9kSIJO+HnJikmjGfdPNX6NUyL/chzBA+mZo
31yyXKtbqbc46gZp/RebweWSpjWbVuFFA3SRpV4/amww2MbSGKfXKKujoezlyF1AJW95zlsYRBya
IaSgmZMaYcJVqwItlvcFNkajLwek/afMGuoLaPVAHgimzV0Fx4O9sTMd+/C5F974PZQgFIUOPaJ9
enfYh6dkaiRbLV/N81l2rd+yRINgWbH72YfrxvuEc7pHkcxBm8aRBT6PcRWtbTeXQ7yE7BcCwdBg
bOvY68IYMb7sGJrr+xqwiC3poq7LcorPm0ndvtrbRgzvQ90jaBK8XHoHyVsk24gFSNOgx7rbu3rv
+SL8LnkgqWPai8j2IfiiA03hiZAqrympf413tX6UMG1H2oGzIEcfvC92BveODMyY2f/EsqbYiavt
810MoyqHZN//mL5val50OgwVMD98XcXw8ytOptYv2RFHbQGVMHCLwa2Tn1FkcGPAg3UrScNFbT/1
WXtJZJw8DaFef/OpOn9dAnrnamEIde8CQq1YncGhZDtVNzShifBXBcVQTNsvONZM7DDIfWJ5rCX2
epFT0dXO8XjSi5vKG4X7a4uVfjox3Gqv2nHTzxq1SZj7w6CIzFCWbjYinNEvOChiQLUrCbwM5IEz
1g6NFCRrqScahQmfJgaEOvmw0Qlss/tHkN2Fcz3Xbxg/N939CaMjLpLw0BLbqiRQhdN3kX/pnNml
AChPqXKxUXKyNh8y93rGMTu+1Ru2F4tf0FL0Xr1NPKHQ86O8dhPNumDNsuMa1sbUd9pfoTztYmKC
mFMakl6kIrhnCELLpjjtUcFdqR2U7MB/FzuI4AUTPhginj93XuluFnAVMFYleRMZd6YXH037Hy7Z
qfPDMkA11wlQbCh4QqfDy9m+jPqeAhkdJSRV8DwD9ygpdTtByQ4xp0ouKgHzLLSOYn2nMfyRRUy+
GyUbmlzDMz1TTqZYuj8zWK1/BVlRAy+h3qKrxxCS3P4ltVmcHMd3dqlCFatTp/zLpeGmhmlDDEQT
axjKaKBEHjrsVkyyyW9YMA/zc4o9fXsJ9Gj+6/t97QrdiTi4hMxmrGnGkfOi1Gq4ArKk9+43h3p9
7XF700+kiczOhfkr2XOfdVZypccCxRSAeO4dIhbHKRd9rI/BruLCHWvugTTt+XgdZ/lzDHGsrmm3
1yEdSNdbLhwnXJ9iw5dXyKU7Pu0SOie4ULQGebbeePYOa93xEtWkYr7agcV/GasgVJeYGpH885M5
+UATW5uLYYeZPIgs3X4FnGvwD+mDyM1xHY25C2C7XaRsoKvg7C4Lmqf12Ztd8Si8Lbz0zqGfs7n1
cBegJLxMsfC+wpHc4soOaBpgBaZb8KzgPmjm5iD4NCehbYp10Z19qBcdfonWJXuV4XL2Jbt+qSvv
iMZ3VICBfGzgfxxgy6S4wX+pnTuVLcAqsZl8t0pYOTLThOLjVM1uv0oxxf2d5R2/oAntcXKLYcRc
nd6fnxAEwXVZDiQSN6KIWCjbSHUp6nETl9A8dZOHeg/pdW3EYJwEG3pzJ8SbA2oiWfMNt/sOihba
s1hE3fxTts/Oa4Lo6CxFZtff0GIhA7dg2zurjdBeiEtzK69r6wcHVsJcHYHpvp5bzLN222Z+Ps+G
uZ2l6o0/3rS7W+xH1303DrBvHlOHYbrWPwa5JU8sqs0nuCjnH0RRCUIDYG4QGliu2Je0vZyeji6E
+DLqI6yIshUfavaAYTSVsHRh3Z7kdzrBZ4gy6rc5oE4yGIjkLYjbgyCqFo+yG6Y/P6rGpA9bO2Vf
JlbGL5s6hr9bppimNrxTHsTSR2+dfxyv0+qpb+4cZDQd2aFfF14cQP8cDf+Jhabe7pEy+T6v4V9p
OanwtjB765tIPsrFuvRd6PBKfLTN8yJdVonUEhkloylXK2P721MA7/NxY+fvkfy24xqZn2KgrxlY
eflN7BZLGprqBhxXnSIhtDfjfLVeMv6diVy/3+sovt+UO37dPGJWmnBzWKOGjETROLdlNrHqizb/
GQalqpij9Se4p3/aEVrN2PJiRoE1kTN4dBZYM8FkkbW9G9rsJwI8PD7Ebf80L1c3mfdXiHDx19uB
vvY+Kz3H8LJxeOzuxqDZr+mYPjUzALgfnmGuxtuCOVqG7zB5sxd2v5csGz6NQ+qz3qTWFlMWXsRx
bo8NZg+jq37AUPgrMbqu6vF8nOAo5vypAcaKzdM2b9OXej0zWXQzTBz9tZsdxqtpMKrY0/mYSqhy
8de0h95QRckWFCOz5nPUYteCYdm+/olj62PB7g3JM/nhy73e4q0B+l0XqPDpBHmkO14QrvN0gxlA
905HtV3sdEyqakV/4mYze0kRp330bfet88miAP0gE3i7tlOzvk7O2PzREMZprbBx+BnL0P1PMVD8
cFYn/DI60ntlmz29udsgH5aG7L3Sbfvg0lArnrzpkFUGEP3IVp8uWZ2+/DfBs4RoM5EQl4ZzXCmY
Q+zffWLd9+jGNDr2Cpx1+OH1/nnmQ+aJByz8z2sKSZqFWZ/2H/F4pj93qv6Dz7r0XyZhHCUvHnsS
srcJBal6+hz8mxtjnrGtHL823k4Xny7LI1AZunXZ2Pndr3f3Z4T0pKINYHl7LOB1mfW/O2sIV9T2
fqW2Nfyaclbuen10rDMOgMyuf2+o2283c10O45r4v7rsprowUQPhLyJjoHEHtof+uMF1zzrvwnIt
+YDGJZ9okSdONLT0N68PCZUTKbmTYe0/uA6un5Agznoq0Cq6V6PT4dEdoWZDHHJG1iueNL+C0Gk/
mRhhztAJ5yUhXf2zFatv8mBb/Msx+90PMr+C751eF4PiYj3vadacA+1IWL9jHiC/G/x8YA17Yfd3
beuAn9/UHdDIcvg/AAT2zyiSZtgqZ8wzZ6aBnyNYkL9BASfmiR67ye49GTpgkRkKJq4RXGtOcnkr
agrnrZkQyMyj7Co9LcEzbMr5cYcf+ej/j6PzWm4bh8LwE2GGvdxKVLXc7cTODSeVnQRIECT49Pt5
r3eyiSQSOOevCDh2Ou63x5XgsHKPPs8VWbj0KCGTkqOuZY88ABUOTxTAWhh9EMT3vJiq5wbSG22p
Q+chM+tQ/Jht3s8YrpAQ6U0Mf8p5KrIpIixkF+kwZWkIqy6mDKq0CslgEN6njJEPG5YLDcxrtr/K
BTeBXEGH6AfJ9t6k9TBnrvJGU2XRlx/rijh0Mj+dbYUN382bV6oz44gbPPuEVXtX9jAwoi0VYv47
dGpxdqBrzje/pHgCxTiCvs/coIM/NzTHdL/HUvb1I+eX79+a1nYOq16Sjwc2Frq9k1k0b4ggwxZZ
StO73QGFyVJnamrlxhrVk6K/azdJsc2eHtcmHPhYS+NdcXo09sKWoZHwlXlbYfdZh2ThTggG1PTs
maJLXkZFI+e7iEqUdnu4+2o7VrHK4yed5Il3X3Toog9hWCQX7DDbnxGbUrcvbTeX55ItYHjqaeUt
jyiC1tWhrM/tku1hEJGK5XFiw6iL0xSD0lW7RBlp8OGl0lavSiHJNdx4eks+e0iHiOUIAh5bgy+t
xaoQIlaeTv6IkqPCOrfRwTpY+IYD6tgE6YLecoVVWCCfcG7tgHIxOfBhQHf2A5HBk0TYDaGk9ivy
urXIfEob3Ycedik5e92kc75JCBz1m4PNA0BdNuUaffHyZnC+d9NmxAn5WaXnXWIQ8PoM7flcDkcn
mRI77U3Nnuwc46RairdZxFzGyUzW5ANSmHEGx5h8pzn6Lb6B98ht5/5isNfFECHM2tcAmUDKGrsu
yz4ovNy50DrsF4cKpV9zK4NY5xmfu5ocmDMvWT/4LUq099Gy/pxx2TpvduR0/DHFTreyE9gauG9X
TEXnfCbEKhE3szGtNs/RrN3xgVjv0rvgnx68E7EZI/L4YISQ4RloJG6ote2qh0jC4yGEnBz/EEDX
xKd2yHv9L4r6ZoKdQXb8ipUh778P/uzCPS+eByrir4oZ1VTSrR7WDusrYPmM92tf4T7KT9sarTBr
LGZcF74jNMNuh+I0KxIyju4c1Br5hskj8auj8PzK/yh1FYt7WE7LzztOYrIPObRW8oadBVeB05cD
IbfbkNZPLXrhGO1j7+dnLJRxvqvAurdLZ3HlPU5pNZFWncc+O8Um+EvLHd9WUpxFMlsKljdn0trL
jC+RIgM3DmH9WA5cpE9b4qCj6CMZAvz4FbaER1ESHyR2hVBNke41ZEUYnviEaXx2nbhBn4wfeW4v
GNhnKON4hD/fRctQFMQ5sTaHH06bzO7PoKYm5dAsGqcKmfVK5vCcWKC+AoPyMZ0pL2fyOUj+iZ6b
tXoK9Mm3pZP4Fw70hNF6rkYAot6Tvv9DOoJnJJ4a4Yn9l06eiVfg2FKGxKycoRV3TbjeyMZnXsff
KoYs5/eMZyR/XwjI3he9RIQBDp+732pn8NVTiEyofszpL0yQpel2/DfTlNBfGTbjEY9SiWAbUVBQ
F1dXp645wVBo8ROlST7+G9UQTpfeA6U9IO0tcx7awqrTHM9LdyNfQaRA7HUqz1qtvbkTfZ7nmRuj
At2nCyUsP/CaBvWBxrhleaoRMYnjBAyIk7XHfL2zcQIuhgcZ2rrs2cSBAAu1HUThyYin1CNrJ3Oa
cvEyt255+I8JMHfxnUFRqx7SW6y+cw1TVc3LkTvFgzUYq7gSd/3im4RjwAdu3LmN2/HxefZRtTPp
rEvLQtfP410QmFTCtE66DjIVB8JqIBJt3VexwjlALbGJv0Yb7hAUt65v7nlgNWUxKT6n92XtKELE
zsB//+KEEROsI26vuwVtkPnSItt6z8ve9/8wAer6WAyuH3LM4WUdyKML6+hk1QDMXORSxuE5p6HL
vg5q+J9TWEt5hXAN/A0nhAPsf0iAgtWjjuu6/iHpQORddfPewQodO964BuQzrptwTmSxGAs5irmo
G0/0a0CUfIs0IP2ng2PFsyCzvPdPQxJObfTu5T6u5l3ZU0aWudWcVKxRhWqTay+L/p/hKEn3ojV1
egwLbbAto8h3tlO++s1yI5gcA+zGGmWeYjtweVek0TzHi3HZguhQWfdLS5gPb8bke9OvwS855ndA
oGj8jtWQe93jnA5jQ/XDAsp/IwZeBJ/xNrjNMUD31B97GTojbQB8iaWDSR3j3UVFQZrfOrrlASLo
Gd+Cq8Bx3R58DkxOWsSM6Z0F9R8u6BVmWGuKTqho9WTTXGOuWBicBYZj2KEdIGkfJeriHqMeOJZE
+NVqxMGxPxbffdEUwxlgMhXe2dBP5Lvvo+HA/V3G/lB+7xvyu3xEqPUa6R1k4zYhYcpnqpop6YuQ
BNUaYdDqgmMcQgOo4LE7LpO+Tn4KOnVYTNLKW69dbDYkIzVUJk4ko1bPfQI73e/ahB7VHcZ3eB8r
xir9ORIVOBUg8qKsSiIDSco+BmMdLHSMWxI8zWMSzv12wVct+1+4ImA5+BS+eJYSqPPmJiioy0yK
giWtW9Y5f8GurUvwG6CKfIdDGFXz4Kkiv2txczfwRFsRFlhEc7GeRsbWP+EWKX0NdE4EhTDUJ2Pg
UKl83ZwyHT9KgZYg4FxrUnmFBdICHBJWjLrqzgtoP/IavqcyK5MFjpNZR0X7tUia5sSGLiNET2HX
/qaGwymfIqIuun9IJVX5z1+qPCUCSxNKjqwdBZtlRKschV1LhTg3cQ76mfCoUACDrUzxDWNDW19m
tKnDY4QIoXxuXdxWx60O4v6y2FozA23kPrUXv2KWWncxXkKMnckWOvDG6Ot+ml5zKRGwp5l5zDLJ
zhxbqUWNY1yn1pzK0HGLIasNBMEZ8yZMfL70S3rnzE3UH1Q3un9t37bNM9r8cDIIU3n3rh0irmvt
gY4yn2MC/hjmNMl/I02fF7Fr6eEaM4UULE6yKJex/OWsTb7Zsy2KeP4W9qRY9LvSI85pV5BVQrIL
RA7ofWKKJiTAN0xYslZvjeJMdYUxRwnfqj67EYQdT6Tjrt/RWZgehwX3j/vmo6vhZqL2cBizPkBz
9iA9m0B1WdcpTg6RYEhgArkIACS3yY/c/hysBsQciipRAl7RaCjPY+vVX2oxeFEfFt1ZvYvrrWN9
yhmY5vMQM+PXjICU43xu4BvIWXHXpN+DeSC2YQ8mmet1N8dB3f5hri9Q6xI6y6oSQsLmN+vrWJHN
AcL6Au8z+/sawTYTF8Rp/1SgurLfCoRfJFUIrutsSEQU/OZ+UZyNOMsIWM0rUGxTEgNQ7XwV5upY
pZWnHjBbiuqQaCuDP3nsUFa4D5wuWI41mV01Mwmi5ZV/YBGNP0Gs6J2itlvWe1cEwEA7/HY4cG3Y
eoi7i0qQIjAn0BjCMZo4uak3MjqWeT+FX+NyId9FbFaU9uFc1d1Rjzou/+mc4wyZaEGf1hum68Se
Co8oAhTqei2IGWdAdL+cY9gZUQiyknguva6/7Nbni5PJ1jBLzKPhBYm4B+I30u6X+obCBi93bb5E
AWM8V925GmYH4YlElp4Q1tP49i3QKXZ/+IlI3mEmJt9BxLWtV4ZI3Fs/SBQZx5MKcZ+ddbq2g+ZJ
lmJ9JVgC2u4o7QQaY0ODtejUM/WUWQFQ79qjWJAVn5qkYMvlp17CUxfOERJK1Euej5tsWnNU8YMt
sNctudeGN773zT7Ma+nLY6CNSX/hROXEypxE657jovLsm6QP+RMJWPApA3flFpMoiqpbPYcggAe0
peQxhN7slneu1wtsXzzn9YhoRAM8ZZaI3e2my9GbvjN+Tuq7t2DCXveKq2q5tY7A9skgFo+ZnbGM
txee935KMstUhZfWxFygghXK6OTNaTBYJCclmrlAMprX23wybU9SeCLTdTqqZrL61fM7vSwoSpey
D2AcJJLNCyav2ZvOE26/WhNWtM3DoxvzZvdg+9PGIyxHohdeEd6L8mljZ7Y/GmQp4mdI79L6qymS
sroMHKzVhrzUcdOffK2DPdkxQgSFZXKti8zppF7R2CmqMDPH0EP5m9Qy/E0MaybweFPjFGE4DFhZ
CX8Xas3Wz3OojFA7ki8CkUI5Is3m9ubCjdRtI7h4Gg9gjDF134z3JqJxPVyhq88Bo3j9TqPCgJwc
iUO4/km3YrS/wQEc/Ru2LvJeZnyr8b9ybhbvr7OqyTQ7mNCg9e5b5NPLdMid3vQn5VQT7/e0pCZO
uKSKRYeZuw7kSOxjlJ5YWlpHV+2pBeQnjMHDyX4ehBH2Lpat9b4PhXHNHcGmSr80vUzCh1GJvH8Z
4VXrDzWg5zqWy5bKBwcKLtr5Iqi7w8pqX/0MQfzzS4hmmnuEW9TNTJOitXPKwC8yF94neKc9UEQv
jmVmJfPE77/+DxDbt9XYhHanRqbWVncjVwgs5+CboLvLC2drv4dhG6YvGNlw7bMnN16fuZIT+Zzm
deSeFbBWcIhpqQJi47lQJyKffOQ90iE6OClppcjsitP8Sn6Hs3xFC2zsIGE1m5VDyarAf0KMswXn
yCXoqToTejPP+jQmKWIZuO5lw74T2ri6Gh6wKMpwDsTdBS5KeRvp0wFwzlxslTh0MDah5s5FQqYy
OjtKNF9DmIjxFykxXTvvlwJqmKleCUZRubj9KrIN8ur/VW3FhIzIt8Z9uRujLaztDommL/4uPuOI
3BWGGtoT2smleggVfpujwi1U0og7FeFZB19uZcIn2C2u00pDVYk7faBACOIb+/U9v5pj2YrdTqID
WArlXfBf98Gx30SnGT66Dev/gG0tuWcG690ng1XOjgdM+A4mAU7W+V7XKuqPpVrnUCIfoVXuJ6N6
SZoY3l9WsqmL+j28toNpbkNqJT5ZIMKVJxrF0roPAvTsU4besiCzu8K9YepbupZVz3LeN9r/FABU
wbNqOLAu5QqvcdcjAMYZyJ1lyCdpXDeb+igpARDroq+vM/RoTVLRxmE2B40C2CYkRpXHjT+YPpsy
suNpIuhqehtRjXydb4MfR986y/r+l7iERL7PtFXj4Mq9NcZz18ObfsNF45BfEiGg/WaG1B+PqurT
4ROdgGV7Zrh3qt+LdIx8Ru0oGOTwJfIaI7nwzLOw5BdDnrnllqGxbLvnpJu/dCuuothvNyYzNkkT
tYuId+mgchXdyoEW02ws0HIcN12b+WQJd6HJlKiLkGSGEdHFrSligLs0WNfudQgCmT7KZoNyXPTM
Z10Spjc3S4J8Xj6Wkq9XMvuEnL2nrgZnurYA4s0h5LtP032zFmlwKuJk/Jy+IgAwdqYW/Yjx3eVn
MmsyHK/AfLBMIXiTc2KeNlV3iyX2vx95ElQA8oj9JDO/B9lQf9vIJFiY2FDMNgz2ETJOxGo57kEE
ElJ8Uvkb6jf4KN2/QxRDiu6GeSqXe+QHy/b1F4ObDkuK3cTrNTB25aa9HR/dciya+GDTwQV5zrVP
QQgaVowspnd8nOzK0/aBe3OAiRIaUwcay6GZDD7jtAzYCeomnDpEwz7agRpgq3rI00CJPS5QPf5c
7bTJM2LtodoXVUTsQcK4g7yoKhZiQGmcmcMw2a0A8rArtG+t431Q+m36vsohRcobyMQJdhxfpWL/
8Ejo2YGNrSEGmETxT06wlmYVxrfkfevx1+OvrHKOtUPl0md2Huk5xUQ+qFjgKgsLt9+ywcnbJHgo
XI/J49IEagPxV4Nn5RPCm7kMX1is/OGcR1MdB2916vjLhRZ1YqcXvt8JQ7BNY4CmuvKPROM53nPb
9ZV+Di2w97smMcH9cBKYz2NOPEl7h4GYFFfjmCHJd1EZ5hGBCrFMHpZZN921qaYBX2hRBclUnUob
LA7dRz55+zW6XFsirx0qvbkQ4l7dsdqH9L/rH0M6S76M0nWvS5KK6hEbnGQVHAdGmazHCdKfhJGw
wjsUiTj7sqgoYf+h60rSCTqkFyXOjmaMWVvxEuTjdoD2BT5NEO6zh4kqCsYDSU4mfQTU7aozpw00
FICf8JLPQTL1fthRecCGfHuI/XEfAolh/XWD91lYxuXdGsGm7whhBFeGB4od/smsXvXF4DgNspp7
StX7qugBNGOql7yXlkJI3HBxXxfbpyYAgzg4mqEGRAoovXMeLT/oZ3NIFcJS1IBl7XoHIoKQynWO
SaanDSoK0B+lCjV6tZhJu4xtgcKcPIq2OnuV1l15/xV2Mx7acbPIlybWsP6xARRwqsv8NZdVDBI4
AftsNnpAmIRgM5qT4hotht3vQS4pHgVk9qGe/7EJY5HcQ/V8ya36qG7X13FxCQI7phyq/R1bv3X+
bpNKlb+b07H0xNEL1mamJmge+Ea3DeIhw6Sb2+dWlk73QqxLEi2XePMD2V6xmuj6AVdOfRxYvpu/
AOggTHBVKO803lMiRDx3fnOXaGZ9lXr5veIK474stuUFXCKJT84wVH/KAhHqblvD2Y+BXZ1JdLuN
48s/ijndvge8FH9yQ1ATvUGEiu1YKf27JljH5R/jvftUBH0FizmXqZuFMx4lXE/Ke6TDcluOrcjL
5iKAnI5da0t6Jst1ejbul5YDtbKJf7hgqgP5IgtBMsiFUFMuuJTr15Gcwf6h5BZufhnMnI7LVp6W
BtDJm/zlnXM2TvydEw2R/TYay4SxY1Vy2+MANPelRfXm7WGSmBKxKW6j2bujO7H4BOZrI4Cl0NmC
CQgJbalQLHkrxnLE1mjljxNXPIEYcTHFz1w8zq+2LZF94/Txr0sYl8MJiTOLuSEQzOMZHdho93ND
2fitxPiVA/ZU8Ol+Zzcvg6jr/xqvJ/k+Rhv1hlrHR91A+Kn3MXUJ5RrtgNjsHM5SNdc66X2XzPO0
8w79NNXzrUK+qJ5DitD876hudfC96ILZe8wTwIw74cX9eFehNCAbpo06b/wOhBmEF1Kx2quc1Are
HvVpiuCGcNdTmpfE5/JhRXOp2zzXKFGLIfJ/Ic/rR2c/1sTBXRDixPWx9DcMW5HrpOJhqloD2t1Z
Np4dPG+yfSubsFvuUQ+RBLH8nxFPunb5FKAPVbuk1el2TTsR6U/BbZloxkVATVAV2sPR39bandG5
kbJl0J3Az8EpGFXwBPKuPDcOWCsw46CrqgeETbt4PfDDrWmHLwKpBJze0HZpsw+DrUHzRQgbCCna
3Lw3330A0wDJWQJ+7zaTCO4YoyLnrkCAN98JPFAB4tBmaObvQRgqcXVSpPnA7+HqIX1LJzOePUD8
8KdIFSFw1CaEy0U3DVZT2mObR5Sma8/E5cfNwQ1HBgbmmoVTJUHDRbIL0TENQvco5ZyqXP7PbDWo
kutuDeQhafs1Orag1MGrR/QhzsEaV6vMEIfonyzN65IlbOG4SOvFvq6irvVx9hafiKUCfeSDp5Zt
+HJmRE9j+tVb2XZFsRwmeMf6acmX1M+oqkzKB9vaLwfCUv+oMOk8FOgRseG5aJ4PEQW3L6pGWH3z
BTFcdytHJKRWM3rXFgMTIzJDB1D5FuOTegakw8JJTpPjn5SHXRq1OYj50+g3+aXlyMOPNCONf+Tu
qaZdwkGWnL80L8GOjAnp8iQkuMWCOYpwNZFkoh9RzDb+74VQiQK7aEDJj0DOakecXEZNKI0JSCsV
8cRBi6JkJBhQ9yGYmGTqpZZkqke7HCjappagcFj3ORmXgCjafT062hBfIUTKfD24/zhPWxRJCudc
11+LCgVrcMI9VsK8goZth2m1RQCs6XW/ktV6ctqviRo+SfLEPVzFc5d8NRxqkfKQgmBgEcPdKlEz
ytJcqV5s+dFzb0rRQYZ9HJHfPpRiOG+Es9hnkjuwULFbT/bdluiKyaPp68A+DkPj/1O+P/zFCOqE
pzRMigc/Z8Q81NXMVOX07CisyqyEaMKnjYCzWFX6I0S7ao4Fw9YlLipyo3UuWlIntsrn30aUwhdm
3UW6OeYQvy9o4emyXbEO3wgOHLCMI9R2j3wO/wV/V//Tdb2mOtf8ON2xHccQTIFcRruLGVLElf/5
eqxFvFWvMlz/93Exjl1zZ43KjJwDKF+WVl5ccKUIsmIpf/ttZN5iTrjfwgsSe6uUjscHPTjqnU80
BZ9F10zzr7AEAgLU1k1/diszDpeyHWFG1SCL/AB/TChKkU6YEVyLAx5WZGgOkogJdOdl1c3PHjp2
exZA0+SXuG1T3Hi0+l8mbNvouI1V/jIDBfqZDJiuD2R1olhU6EJn4IKwTDJCUNFTF/SKIGEZJ8fp
f9pGh8Weh5upqGI1VAePEobmV9NTVo0cD/qlxRXdh17tZQ6sMsr0FDElNjPVmuhMIHFB6kZSMxZi
IZC8SPZAv9gg9zAxqstWA0b+Q1SBXC+eIifkyXGK3H5lQ1Grin5btjFJDcplwNwUKtZd7UwwcLsU
s119mJtKIDsjDC58KGAY/4LXifDPTJ7pxzi5Vf0KD4z8I4ZufoAfJC422RbvAlfGLV8ox4ozKGfy
B+ipvaaCnC6sGEEpca/H8XPBLl4fo2khkQXTp0viMqHAHakBMzBoOxJeRzoLDmrEs5g0Hn2srcCA
uapIHGg2GHbuVentDSy/escwOp5yQG/LiNWQqUE0oXQecsJy6suQhqiKc7/YwqtKef3h4d3ksXBM
P+z1Cr9yBTE0LROVJJzPDC7aRslFk+Ht1JIEArs8eEgyzX4g+MtFK5XErwvrmDyOPDD/BBGqX/ED
g2VHRZDqHNMm7/JTOSXOpZOtCm5Alpgqp+Yr64XVqnxrgHxI+mNb8PZEryYnC8EIvB+2LrZvQXHh
vepj9ehsXdPuKQHr/yw8OHCypqnaCBSPuggIdkFVSQdxu3Or3o1ARLTUWdPHzbDHkjnFZyYBiFGz
NA46M+gjGq2WbXzhNEDBu1XltGYEGG0ILGGe/fRktdoe+jiUTzpfgvYUfTHiEaRNfIpWOZHTmmII
qO5o9OapPvb8UM0ZGqRgSWbXcg9KTGE8XhMJ7OJ+c6UItTrgKCzRAmAv6X4sc+TWt2bCs3tiaus0
tatR/sfCsN3ls5vIk15qMu583AYfJWJwiFJ25m8RYR6sfoxPNGNE3BPivBIlrH+aFv/MiUlz67Oi
DjkKgeXxgRdN5PGKMTsHdwXphc5hA+iyP8k/gdT/BQHZ45928q5siRmUuUMZKl7cpEAkoZI7hz8Z
d28wb5KbJlYcGUhDOMGrZ3e2HXSmW1ZugYCIEufVWsTLRdF9a6d0Ow+TOxcfrbPlhCl6pCKZYzXa
fsRegTw3m5eIFIrJc11/5/kmfSBXd4ZNUshEjmhv4YyEEGQJJS7vG9LrkQ4lbKYNDmmurw1N/arn
j2p125VooGFtMp+YsPQA709W77h4ZObwhFwdPJjj2dBY+ZDYKl6zuLOGGpnSzJX7QgGJaf6sig7s
Q5UnkuQeEmZc/zvKKYoPDh6r0XDxxph8Kd0P6SeN9Gl6AJIDBa9a6c1n2Wm84UlezFfcZ2HyO7Fk
PXxwxtvyRtLEmJERZhPYlHm9VHyVACNdQko0+ozqj9dE07DjFg0t/INaHtnh1/6N8nbzb5ox/WFG
li2ZA9TWc0xO/dR0maoWhMTYgmxxC9B/AufUCzkfXoc+5+IRJU/YSdXZ9rQ06Roe7TC29rXyqAmF
SE0TeVWkmZYIhLxcnZKxC7HXSmDdXb2howULJvW1AZKE0TjLpVwRYSUkShTo5+sjgh22zXhZ2+dI
NFZmlfYaeVxLbyYFpW24O4skXeb7VdbyKnnWMZjFmzh18qtCb+6V85yrWiSH2g/n26Y2F/H3xpt9
1yInxSY9qPlS+/jvs8KbG1T/tkILmucuFOiOxi+JulDH023Fec4GtYnx1hcK41xvGNjeRgj68uQZ
FpldbMM6/NFpbFa7BsD/D1ds8ZRM2O5P+MXqZ7GIgPCDL7II3HlcR8RMcPBiR3gH3NTiruGPOPqy
qfCssLljLSRiRWEvzayryqeRVAL+vDHF94kKuSXDTOG2P8DZZ3+HGnB7IMpIF3vQoxiRKcgdYVxt
iG48jb0AJa/GV3R0cWHLfWKN+BFNQq9IK1xWuLkmxw2vvf61WoNL6yujAUVSRHMbvXE4yruKXdml
G/B9HWJN8ofro7Uiu3j5EYGsVo9t7RQzPmVBpCFHZjfqp2EcPZzumI3qU+lEzLGzMHgQqPPq4RE2
CkbGdcI7sKbER+Ox66rTOPhyvldMuvNZNUvxy9QcwiCrzvpWWLP4h9luZDhVsHcqAxBipiFD21H7
lh6YM3HhBrS+rOe3tKjC6Nj5yzIfl3pRv8uUQftrKdYvfS1CiSVU4LBjf/CJ00E7u2Ag3oLvLcr+
9tA01m92a1nzEActF/+OTX75SAsZ91nb936dkfRg4Lqkl5z6bahwAcrq1hW2fdfkTKCM7PvmB+rC
or2TJOB+cz3Cc+7ILPKf4fnbb+TqbLB5XjFdk8TM2MoR4qB72+yCgzJfN799QJ+W/IVRLeJLQNbb
ckVfN6iHNAr7yzxJhKSkRKTvuK2JUjctXmqUV7W0D0FX4KuvGii40pjaP0AqzAckhRZTmJpbIB2q
n+RXVleOopf0ovRvZExnl2PAPm+OtQxhHnKPFO6jpKYg35M8kV6bHCFLhjmxWc6N8aMLsYj61LdG
4zhYyhS59sJw8oChsnMO1WAFVm5JgwUOOJToHhrbU4VzHJgLrR2b32Ybzp4mdqIjaWTbu5vXnrgv
B8iqr+DzESMi8QC8wDkh2YuuPuFfHR5ZK00aP7RRnYsXqCnYo2QNR311IuVPl1UV7XisUH+LXS3S
9MeqcvInWiY+IndXDw9WNK2Fc8YSyfab9hAib6pJQkh3scbhBw7zOuH2mBBMOA1Zzdk0x24+oBu3
6Jgi38bwhlvc910mc/K0iRov9Pzpeinrxi6fSv1uaAID+3X1mM1axNVL+6UQ3uk+FeqxGWmOOumW
isILPlBhT7p2YrLBjEK4s6mGfXaawC72G0I7FkdarsbbbJK+/z0Rc/C4aLbuWz4SFDv0LA4gt2VA
OPhOT3XU30D4SRMj3M4oVBMOh/9isT1mw7bVz00Qt79zPuPrVLPsYOzniwS0NOaNUFA9Aji2G/xv
bInaJ+kcekCGiMB92cdA4YVs+qyKt0SeI4tmi2OtSd3rGKfxdZ2s/y1Mqu6B0mLSdFwkbd9KxyOG
K4g98kkBMddXy/hE6Auu8uke1SScebGi4MSJPrtD5paij39uCx0ZVzoHk/JUTezkbJlgw5kktA7n
sCAKkSwUjpta48fYewGJrruYDJx3uFt+4Nr2OedCaVZ9ZLpsSbsMjU+c8SDqjymMlnfCy8EQJTlv
39BK5M2NQjsxfUZFTEWeY8rxCGbROg/ELof3vQ/dAFNZ1b+tU/S3cmzH+u/k+c5IMwuwNIN+QsZp
XFhIK+ZhEiuNsRqGawk29bEkg8a/0vG7ndHr1++aqoTmXetN3Sewv93PJAxC9YQeavmnieqr9627
uT+YpmR/JZl67NBCLM0vGYrmqZucBoFe5BEnZxsnRa3uarvce6GDgYiNBuREp844PqdlCNkY82vf
rKmr37OfO+KXgz8Wl2I82vjIY5Gzy7B+tZnrxZiBoAiD8zoBBVyIuDHB8wZBrD7YNNbhH9FM4XrX
OqWXPMd45f0MFf/aXN2h03+MmzryNC9pO9zREtnC5FQh7GS/IDvbqUStBuzOTk62eBHg0k6HYlOv
rQy69An9rbfyN/bO36Gp0uDqhYnn8Nea+WXQbb5cp6ozMTYI150IeUWb+8Rq0uZvEk9Cvjdo1dfD
SCbsy4oacIBxmKdLWgO5vw6k8lKw4c/hqeknQsAZ70lZwpJQI4z4RKUWhfcJcbvVziToPakSo2nh
3KQIL3Hb1WlznJwETVgKO7MPCIc+kDROD+dcBcJ/GheqBW+59dCHkgY4r3tIMFDFbknX59IWNHkx
uWuzt34Vfjbr6A7Ffijcbtl1Mu9QZodk3SFRUSXuHmYCYhDH3P8bDCAG9w7Cq++k7NXOKYeXiEkO
8vRLuHBHZVE5eBuNIrLWf0IC0WD6UoAZAmn5sg8dPzPamqlyQVa2aQizqoZlvpUKXM8Luzn4iLWa
/V8Jw+dlohUBFJBqmua3H1h/2jPnDFgLeCFQQ+Q6vYI0uGz1WydvlaZnMsMKl5OtOrBU7UvaHWA1
6+k/js5sSU5ci6JfRAQIkOA158ya5yq/EGWXzTwJhICv75X9dqPjutuZCdIZ9l5bfzWBl7Gub3UY
4h5W/e+4bABD6DXQOQupEcE/DN/1x0l8GghY0MHPWuPQuEutWdhxRWXCCqClo+kHI+jU6ITbDTEe
VGvgdxENTLpyaFqbCSId6E3Fs1QF1fBAwArzGva2qdqGpV2glw6EO2pk5xo6Ukm4CF1WewUNooU6
oYZImIkZBBNeDnOPzVMnhy2BtU3PAMcTbxTsEvy+30ATK0toLH4Wmo3gVvrnLYjKIeLq9g8pASlJ
FXQUnMQJY7qNOyXjI05Pw+XN/ZgBi4zsq0Vl8gfOO4SGOJ/sQufgwgRz/Qmlc7iE88mjNp5RXQIc
3vawmp4G1KtIBSu4KZsewZC/gwNpvrJyhSNaMrgiXyWoZXGXrwpchuoceIBOOLWf68C+/aouUgCl
bP1crYs58sQA4YFz4Dz1SGYS6rWiv/hx7GKlDB3RMGE1wT8/dplqOL5fHfKldH4jr0fkFeq4eDBz
xxmXgO/qGP5W+h2hBVBYVRBAxihUDNuyu46MPWwOV4sIzNBd7M/ivROZ+zLUU9vs2Uejvy5NLfgl
pmn+YU5Sv4WY/0IwXGxqNqL2DbE7DE4AUUHbq0G/yRBrar1+tWVf/V6lyCCIsqMhIa8OcLIl45gw
uCulZIDOaHXj+VH9nFm0q5vKorflo03yzwJH9cSPJpdtBrmjx/uW587BzWRHKPhy1drWZdY99nUn
UkydOfMGlG4jISZLDHyXmNi12np0Z6+mkf0jN2cFlDDkQMfD2JBmLxFdv9cuWG2KyHb9MLVEA8ib
WWdbNcnoIfcm6gQabYMZUjhLtTGeQCMKXbOFsZNgrDskuF2iLUHOtUeDUDAAR/vfvU+DWL/hBhQK
kybi6ZR9IUT5cMr+XdtjOPWrO78oVYYg3NBaUcXxfVOypYw+l4Zsj6A1Dt62BW+yS4zGQy/UDF8X
Rm+0uaotj2TNNDG+Wo2hvWAYkm8L3uczTLuovywV2+BNBssCj2wWIW+12Fy+rCgtGniwr09TKVgr
VU0S/akw0MItkZh9D6qT0bu31MzNK0rYZ0ac/E+ErNfUmnzgxXRG06n92ir4HgOkvXUvoqR6ylMv
++7MlTYoS9ZqDddOttXdwNMFASe5l16Nh5jigV0hXwSX8ZLE1NIqjed2O+fXTqRuGoqkSsg23beT
PzDzK/IeLQWBYW+IS1m2Y4G52q+XWJ8nD2XIbkRn8NdZnfQv8T9asMiPxDmR9foxcQ6abTxU6nOe
HZ2xc8rzNwzB9rOqQxFh/QrMQwQgyd22voW3N7ncWpucTvYlHryE+a008ILYYNPz+wWKdeYQqBDx
UpXhpVBD+xEvDLUuCV/eH1SEsEMAyNHhr2WmLgoVa36oWogIaABGs29Moh5kuDhmP4R1divqmSPZ
n5Mig88Rdg/T0ER/lpzX5YAhI3Y2BCeJeg8wkv3ixJaCMTTLXzIIJG3o2s3snEw4W38XhhqwKrso
78fLlIegL5jD4ZSbIXkqax8UxuQju9zN8IrbbduOFhKVzt2g2lhfCB4W1wYXXGbOd8z0KaYEn8t7
vkvW1gM5kGc2X3wC/D+pOTREONFiDXN30xaMu3dR7KM0v+Zcv/gJu7R+w4bHo2SEzo/BHfM0/hTm
P7V362dOAjyhg7P1USCOUodogNCPFYiRiX6sNMrYDTFKvL3N2gOaYMmcRjdpmEe/kbej+fZb3f+z
E8IDckFaO5L2OQLz/LN60FCCTe11Orq/EgEQo/FYtWjemFD7CPkRdDTiaOF5m88KC4DGgEyswgyN
COESoTJJfkJa3TFKQMMwjcS/ulS6nypcGNEfFprI8AQilY0mCzWYwyyyuXL6LJpPrJuxW7WTXk4F
aQiUhqrMSOyK8WGHmd9/51rqaB9lXgVYuZfZ746D6VuBDmZtP7ZxRoOdMbWbmxGXqmY8+RPHnVyT
bZ31amwvq/b96MwcuMNjG6Oq5evXoTbB7cRFVP8lk2ehqR0H0VxzoPS1kwHdVtNRdLGJfykPvdiO
mWwaYi9jI3MUXZPd+jWq4+21mAPTX80Y0RY8ALg4Kz0U2zVn5GCqzMPn7yf2m5V0gPLA65r5dgFq
HoOLFwTK8+W2tUU1BKd16p9DTBa9xNmjCPjIqdwxL6eMaM5m1fqtdAv+HBkUS/eQz8xDNqpyou84
gWRFVYbFYNMguS4fbVoOxLCUSflbMXGNT0aN0ZujI7sgN5S4afy6Nf/6JcAjVkOM5IdxwPESDU1T
v4fNF+ljPPTtK6pFHW4MZS+oikbVBOSkelZvI7GGrxZeN1oCPx6Wkzf7sKxTknSWY4yZutuHbePW
u1GN/j0rHzNyFDB2jTb4tcr+xno6H3+nbFndvw5ydcEtMVQwdjB7H60/y8fUMnD96HLL1rnw3c6e
2zKqMYGDS2urLbOsvPo2rDvHYddkeIypKZYUC+7Gw+/n3NLb8HIhklY/kxnB/vFRnOo2b1Y/BsYy
hGyTk6IPb4YIBSZJSnlSbMYg7MiTguQ0iAcC7ykDO6D/KxDOTCKE88uyQAFi7bJl65YB5EIZUs/7
zq0SDalblL594GjJ6r8he259CpjbkvZhGOpvIAelzQue9nZ59gq5PC8oWJlUzVPEC95KiIU8q7mF
BL8W4mVl+J5xjcdT9gbPOZ4/sqGY2lvXG4W4y8j/5rgrigCAAnaB5MYg5SPTqMYOt1cSdxKO4/L/
/VOhHxgkFFCOuqLUu478bkrVkAXLhlF7MjxERi/Lqa9afcP1zlWD385OP0zEyDQKkR+hOVgS9GWm
EfotXYpG3dkyjMOda/gbf1SmaINPnKSeelLwXPm2USQzdYWOhXaIOCzzwCHeUlpj8UQbSt6Fe7DG
pEeq8VxtKyvYs/P4mXZTI+QdvpGEMweFbYTkMVkssztAPYAj02qe+jfMUsAv0kgn5p6NQBvuW8OI
/cusvCMVvxns3gOShip/gjHGgiSQpnpHM9nLzdgv9iEbLFSjZp1WFKIwXNXJr8JuvmGn24v3dujW
aeeEWhJPwtobH7dNXK/4x65g9s8ay8X4OJB61723vuQxYZTC1CNEkM1D/2NZ6yInUjVqjNUbFARR
g9SebEyLWoemBNvRBgB9gHOG7VF3Q0NK21Uj9AmeSKTQ0ZsPoAvPK0qM5CsSMnOf4RlOIL9oci+A
aLS6NwhQhtuKbe2R0UfTIMJHu3DGWQK4Z/UYSv4GwBmyzEH3LJxzPjmyeKVgRCcPjL/S7rStC3ws
r5HSTfCKB8wHIcgYDgcfOkhnOwCtwDCIDdmFbw434DVHCiGPlPvuCWVEFb2y+yOIy0NWme86uYhH
W+fZcgoBHtxam3qvSVxiQHQwC+xL0+SXsHEZvbGySEGq5DXFUjzy6JPgMVW3c381lEjD6uypdlil
X0bsN/h5cYtgNZgWiDyoCkfnvCKJzHAxuvAIH/whJS7SXwe73LNFQqlJrHfu/yo9lrZfvFNFuEfn
ieKDTiXkCjcVEs5fxMWju1RMFAhwq5SeapLqFwYWFLkKU8RGBdzNF8GMq79rWpb3bdcl410fOzGC
QBfwnsKQFmNP1WzvMSCAks5i1sEjWqk734/7VzROzTc9rEq+Yz7mt1EDA81SiJJFSr42/7C56Yhx
WSVYIc3znGXnuU2zJ0TYa7obQR4MWwPaFWIJ24M7hr2avRy/Ul5te1Fcj6MQM9e2d2qxC4ugr5+T
pRu8Q7DW9KnjjHQVZIpdF0K/XPUQRnUYHcq4YVAQRhmLiGaaQXgkdR/vAnZKPHV5btvdxH3svIdM
dOXnODpvKYYbvBStcwwUV0XQ8A1vCIMQ0V1FYzcxufFbrnWNv0hQssadUxD8Mq+YjMcyZzupexZq
0aLm21GQTU2ZBr6c4I24Nt2KeyFq79rK1W9Lr7srwm313MeCYbFzp8GiB4/Q8svgaHjb9TFaeOPe
W0F5tRk9GHOA5uKpPBZjGH9lWaT+RiiIKQjWePopa1kT8DCYDgwBEPcXPcqaxE0CdxrUOM38Tl+L
pGPJJ+82aFBKEetlM4qRHqfWKWGAifOaiJLs7HUhQCEEErhI15zEhWOOA+NboVtYXq5cg+UhRnMK
3rRnp7uvlzzNtxJhYXGs3D4n37Pu/1Rx5bb02U6HbtKJrX9KKdbafYjG/7aP2ervGKy7lpliJyxY
VdzeyJzL6mFa+pAFEnQU9x0KDiQ6CNW0gJOqxXo7rwWAXs+PO3Oq5dD1h8Vl5o42pxfVlqhXzzmV
eLdp0P0CLhfkgVFuyWN0GQgqTE67hC3YU0gdCUUU3vEwoF01Oc/h4jTLR/B/wkzRzzlOW0HW2x0K
+/lMJRRkd0K03SedaT0chSdDQAiDAcqeimzY4dLqMOVATTv4srEHRxEMsiFAd5kP9RDr/FznSN6h
n3gxA09eGoZ80qr5mLBequ89KoT1JgzlFO7HRIlrtkc+Fe1JhFnwmJgp6L7CnOxoAkOWwRxZ5qr3
hOQwCGwV605c2REgNmDyRBTkwhkt7ZIQb22jqKgC2UvK7ThLZfcULF51DmSVO6Bt/WE9eAzHukc5
rcPfGNkrG4xlibz6ZmjTZWfElX/NdGndTQ6z+huGtWw3nBZ/w+MEkp+wG/wWj5WIuvzgUXBc00va
Ivjs0cxjPp9z59vzXextLHqCeo8Yz/j5dgI4UZ3YPqzPq0j7eD4K3EgBBTYWfcHPYX0W8/7qODco
mpCH1HVCqZlKhzUsHD1cn7osDhwnziMCxs7btiNO65hIv1LW+0gGato2GRsFxNXapzM1jfm1DFF5
E87otLYxo/f4KI0ve4hJ8HwkpaSiwt0utdTc4LgB1Jlm2puR9ksuAtuAKGYjsoIdWFlnyixG+trI
uXQ+MiSIN9pUat5KGDnLgfhA0k97B9kAFSWVMDCjdfxY8QTVB5R4YJFHA5YI+XD7xAHnvhALkqxP
ulcUeKw224ZaacZyVnVX7nIY1g4ghGr8JK0OTYeHjAhBbJO8JQjhfrFLFAW/4cwAA22U8E9tHdUP
Xh+0321zJYasPZzkPo4X/7ZwBi7/cRUzLKWidW/qzlvM79rN4+7Jxb94oGDu6OmXUDavXleH6UWx
564uLoOyY5D7GkXF3Aj3qWN7iOTDk+I78K5PSh4JS9hfG7awT/wIl+cC8NDuJXEkCZWJ8Zh9e17a
7dYuhexNOiSBQawQ/Oxlmack2NWoIdRu5lco91d+asART37ngQ5qabjpR10868Wd3GNgSN3cQMBg
yMJaDYTGJFx8OozMjZMc2SVL9oZDmqjwmEydue5CBn99DjI9/5BuIf/2lES3kCAz9AmCyOrjoNW0
vqElp9oIvTn50aZLxzvtOckjBw5ULHTLIygxH1zrxh+p8s//54J8unbhgkQCrxPxZ1Qpgc9uj59k
D52ck7Pussb5dgaMvULoMnooszx8x+vRul/sVpvo2TackygpuQpd0pPXLtx6obuOX/48uQ5Lo6vy
YZdlfZQgBsG5vLF0AAjk66zT5xwYr3pFohOAw2In6nwNa4DlG36UBhpYeLil4tJAHjehDzPd5R+A
UA3x6kCuai7WU6ndYfSvblH6DekdP1H1haOzJGhj6NRExEM73JkBjCdc226abkYvI0luk/l1ygvN
T958p8yF5GfQDYOgcWhKYrkYuSJVpyfiZzH8vlR4YLQCzp6a8O0InMAt3j9QMSM+ll+gDuKIM8BN
prPW0dycKoVc9xAA59SXjAovPLl+mNxVdJLrY9CtaD4Gtc4pISGZSM90wYixNy57yuTSXwO4H5EU
rOvRzcPOfTA+4PEaQBpKAIJ1SszMvaFKbfi02B/LWIRPjV/qy9Uju+7b64IAWIb/KIFX/RULs7Td
hEgKsTBh4jsMgN4FV7BkB9dGaTq8lpMdpj+jUw/NiO5Lq+W5jbLK2Ws7Xx90ISStA5XUaypK4qA3
lgfpm4WcI76uAgd/DwEx8R89m5v4HHc0a3d1reRlJc4ivEVcyVQw4hUfPxhimuoYV74zb7MhHuHA
LHrYgU6pxv3A0ILbNLq6YLeVDOT8vSTJAJOYx3ce122sVvvmAO/2H0JQXmyfCZVm3L/rFgcP/LVn
u0PUrvt7ZolyOLQ0FYgwsorGHT1jOX+PS2MYLOrO/ilslyyP4TT3eLfHKSYsh/MWZ1tow+mJSYrn
Ib+7yqu4crJ7uJeqZgLHQI1dPkFaWxEutnkipXOojtnEPnFryQ25uPUoybiwI6domRdduwPZpx6u
jlzaJUIZg42cvdp5bMghWzahPxCvMvYwFw+uxQ0O9YsU+J0NnfSF3A/hXRD4Kj6GSaf6oKEIvM49
UP0t1HRFZso8ZWzf5kml6lDnnnMhPQnJiijg8ezZhFJNdWPk9duCPE9MOAXKJkI5isKrF8jBqat3
KwAdefCZuv1242JJWEfEwz3joKs2EwLtLsWMvfJtzDD68H1QgdjMgARjYFE3BwYwbNghi19pZ4Lw
yK0a4Yv7fTdr0mf8zu4Y6raPaYEde9snA50CAndNFsI1FnjxgMxto9GZXLZ6Y/hHdbVp30aM3+KB
ja8rtr1MPZSfQArvkB2WNxrC4rpdC3xlJKPVhb0Qrlf89YACpYcU3NmNr3Segj3w+/mtKXoHdfMY
OzcFSUryNnf9Nb7kedhWQLKC+W8sOpN/cJRNT3Wcq/bCqhar7EaxIHsqYm++0oldyyQxmpCQ+iRZ
kl4+dzQXlo0pgyiPMsczIwZawqvHfdJm7ScexLV64NdsmgsWOsLZlhwE2pkdIp4CHnN/+Skoebgz
jBzqLbY+QTqBYIS946JhPe90iSWbuyGGiII6qUISR0pk7R32+2jjGaxVEbBcF41t3l4qANIgfJiG
nVRP7AT8QIZZO4MUqtyvLEyfV4SB6sSWUM5v1ajwoAyAG0460GW6Rcl+DZ4k/KZ9HlPkOzK2tfMS
zTgrOd5Y9j0yPgienJa5wGPKN0RGepYw4gnwrx6VU6BR7dh4fbc1OcObzmqDtEAF89FZ6vyOtb0I
jgUnyMW6s81QhgDgvI+D0JCWwgFc+Fhfw6h5wDfrHiVJNmAq20YPhyVDz//CujJ9JT216U5NGTlH
W48kkLh9pC9lxLzxaWbdWXzjkjew7SK55j+6cEhBhQXKg8+C1O8/JhQbF+X0LkGZM6b1qXfS+tau
mHI3sy592MYKX/02wvTcXRYDEZstWBxWB2WcGdDOQmQD/8QC1vH4nDuHXAemEhPbNLJUwvRhAns3
XyD5AGHPIHz+A3hokDKx13vm98/4fJHK1b70IREgJxgr81FVSYudWrEzFAQTM4Fk39LsuQ51cBy5
dTDmEObkbfRSAR/FaWFu64Zd1aOrMUExu8A+TAxq3u5tX8AaZAGyUv6C7iXJ0g7Juk+sBZcbMpJR
twEE08dsIrdu22VZ+THWUeEfIrLmcyLV1/Bhabwx2WNT6kPMilfw9soq5wkNDQsOZro+aojCi3/h
QYJ3A0dk7O9bhuJqg6ym+wWHLmPylFzphgWlHIuxCQONI6uCkL6CFm8TLlASnmLrIiUUbtE9tVRl
7olGQXyEg/FYDxeRPeVou9fH2UWchQQNKTZm6tW9KTro24RsdFH8nKk60vtVFJqx8Cj+MRG1tHc8
eT+U1PaCThQBsstZDBll0u6/q/aZ1EmiFP1LLzvzFIEzCreOY1H/IE7DNroQ9nUlYvfkEpmy+vGG
HAH7lsouOkBsCZJXEw3ZxQNrWf3FvuTDnMP9KhDykQMNhNAymSel25/d6WjAT8zvAc2s+5N4fp+f
IuRODAXxL4PJ95rXKQmRz6xBnmL/TXvyP3esy6bxBh5GBE0eN9F+hcCPU6EJlpcBDgiVVpwt8Rf5
fwrAjgAGCNikye4JVlh4pRcf7VHmKJGDqpxz0hdzpKQ3SZQX/wYlkZhJwGdQ5Qgv8vAoXPM18a5T
FKlJpy+zXqdbu7As3rbEtiZbd6wXYhLxmT0I7prhNWyipN0M/djkx2ZyAogQ8Zzes1LjgwttCNRr
vFbcxCMcwI1OViwDFgEr5xRal99U2CblPxwwd99oQ+7hSVXAPk5mcPpjG2DSPxJNcK0MHRbt577u
y9OsEfhvl0qtePpST98Ak51/I+6pK0IjqLTul9wEyS4b2ghesUH+vgOAGOJGlbAO0NgT23BydbSk
RBAECXl8Xl0m/xgXcWSACjHxjo7Z+UYWTfeYtS74xiQITP1eLsnKminEuf5CXw8u1VG0jFsUEkjH
RKHEidg8sxzk2sruYqssbG8p9Wb+j8IJ/0HXGwFWDUIdkziKwHvJGvltipu+P5MhiGlugTWWMErn
C3uPxtx/BbUesSGW2KrA0qQC3EaBTnDFhKFPTDe68TONOqXkjU+ZvHw166yd80z85t0ga5xITBqD
d4mIRW7zISBeC4TBCkDQOu2AAlBmHZpA8i/hALixlkfenyw42riE2leg2XkdNJFkJ7DnGTw6XRhx
jTMIoMC6AwM9FnU07WIqaQ292JQOXofZXF1DbrQPdL88QBISAeLYeLj2Xbip96Lwk+kA4oBsGAT4
sLjbyY30hkBZOKRcuOaWCMsrzwpxLr3JMjswmvxi3bFGMHoX20V/TJYcJ2oY9Gh7JliYDyIlzBv8
3JGsSdqAL6NblskdWmKOdUhrLjp+oqo2Ce1MTK7yMD5DtCKPgp7UwbXmiu6iByv1rUszfIUrjsoe
Pbfp73lNs/VmKafgV+GUdO0kcwzrbVks7vdAGFG3TdZOvQ22bOjKsfKTRspJmm2xT9cLC37agT3I
RvlGc5ySnVD4Tk+qiBvfz6U7RndDZbmgoWZ4b5nt43sm1WXOnZdVzMkba28b0RIIBTZlOugVMtpd
afP8YfZslG77VpOv5xSmyS5cPOVDTdtK/KOn4uhuZsyKU9sf/X8F8I2jp5YSuX480CkilpQXKJgz
h4VIskcuM9duWGRLb2/XHAlm1sKaEyhheJz63vnEzS/+RFVPpCZG5f5IBFD1txNO+7sZCUxDhJQw
iKeTLYoG0mzqPYZkVgIYCoSDEhO+Hs2wWJhSbAdvRIaeeANr3cQfSWttmd7eTgS4iS0vNRCosVtR
820UD++yS9clNNsuANqz86xTHloGef627nI/eGKLXpr9THzTdQU/6WS/ruC9Eas6dXdH0UDS32Yi
xfCFB6Yh7ZDpJV2Un4zvsmwpxdyCKCkc3zGiUW/ipdg3EZr0HfADjOIDJt+/gZiit5KylkRmMGa/
4UqiFhGzXcxdZ1vRf/hs/PZKVyZkZOiwOIHbPn4Q4wGfSSJlfHC7DNE6+cwodiBrfdTkP8VbnBeA
I3JO+5BN1TRewjqa3V0pfBYkJdnNj0vAsPs0FOM8nu2QR88QDZgbBEwtYv7qhpThnO+cjCVoOhtC
KejymzghNxFDaBadoj5USHkEpssz+eBokWGQCeL9iI189+khnN9IjBOwXFbruzm0afrkTwpJNXO7
T4Q+CH7CEFflnslTxpI9rYJm+AjbJF7PdGtmgizaxuDUo2R1T5pvmvk3CYDuFZoUVs+kbywPi1G0
KRl+szMWt7Q+dKRktvesuqIb6LshD53EswNxoYU1vZJVU93UkNm8Y6L/Z7LPUQSYtAWAP5KLtY/X
JNDHPIDq8QuRvniwM0XhziMGw2yFBtxF9bXA2tgiAMkIKJltpyq96QAOlEdsghM+yNDxBJdX4FVk
D/jr0yR8xfS3tMNTDb6NifEYYuF6D12yAL5rCBXyJoYtC0ssVqnxuscoC5BU7/ivNYvDdV16jC6Y
efosQ7kQLQikqCLueAUzwIOdT8z2PcQ1LxAVbHuws42eKCyDdj+uc3PTDZU77UIvwLrerhQkn7RF
WXpkazAxCi/FcIl9oHk7ig0/3lejHN6axdAedJlrgQ4teXhqFTPnvdBC/uARNhyOhutj0zWN+Cgm
Ed2Aniw+o5Zgiw2xLIaMPC3771a7dNR9S8QC8bcoZjYhCzI6HG8MH9FyJiTkqXaI9qMemhbPY1ue
fUQ25rS07RwcGc+QFkQJyeJ2LhFaH0lpaL9WcjudT9ddyFd3gOJV9DPJdCKxdH6M8fgisHD6sv12
HFS62xjqATWsbJESErznMPrIdO3/gmK7lueREIG7Ab7KvBHJMv4DalHI3Rr4uGVXiaH7RPaElXum
Z219mex6dS7AX0K1SvJbzHoPHztat3D4o7w0/J11PU7vyBmrFXcdkc/Z1GCVwKRaZees8ZwnzO0a
T1qE5OKWTIbEvaE+T1BCL6K34bElOCs9E8xb7eBLItfYAj5K6lMcwyO5sf4ChQYcAUK2gIH2lo6m
zm7Y3C5PSc5DesLNuXA3y4yUTx1yhSLpA6NzoLJHHrcq24cvuOKI6qxTk/l73Ee4CBCqWgsZIyB9
CbAanUs+MD+Hgu6bLN+rsZIkZoApWuZrC4G9BEqJXj/jydjw7LjVkP8pyxKHolNrQeAKCH60fBvq
x5XKnj8HZu/AhrXU3q7Az+HviYYic0+2AQ1tTTu3woHAHUhaFP/iHb4qFPvwIcY91X781yAjHVEf
9yyC2oB2YRPS9jPH0VX6kfoNI80HyRomeSEjDpsljMYY3yYvCUKYm6UaOv8vVchaHCYuqL8t+Tdf
3Uhw9jmOemBWlgXNirBBsDXhCWziC+4KfSGJIE0uXT94L2Msa15LthXeocJOZS/kRcz/SGJ2/zRM
garrC1NFe7w3kiXoGHXrTrtQudESOsM9tDbrvIkJJ1Sy5EwZmDeWPo1ymiPZYjpWmtcavox7l6TM
sn+6koiA44Ikke8UilXwyQOI92I7AHpKThk/vvit5eh65yVHzcd8q5ud6qSU75Z4V0Xwjya6R78/
8xNdklmSHrtzvGBEHxkwhftxwoICPOLdIyAhGbR7BoCFn9hBypucvIWH8pJgdsXRIRCPciIJCPRJ
6AadIr0VtfVWJoxyzU7MwGIhp4A5YRPnOyHXmPG5hNwkc+RdB5LZueHOy9Z9GgNc30PdkPLZ83r2
zrhdpvzgTvyN71FHI86yQ6jP0nGkf15VWDGTCyROrQlQl08v44T9Ie1Vdc9zmpBqNjGlB3pcwp9R
Yy33OXCsgK+UZfJ8cTNEeMyIw0i91Vgc4MRVWvksiFvz6ead+O7RzsSvA+ZEYPgsCC+xHQwJu7JQ
z5zzDqlmi2XUCpqguZ26gPDNfq2R6gOwiU8DSyqy7L3RvzFgg+cjJSbNdudEEdNFbC31LozmIDwg
MVDVh1+w+jhnlpL8Nc4gmGzMmGbyjngJRNAQpWWOuqCoZfbCSDakeS8ZFMjj2EPuZrRbX7kUcQie
FVy6YnezW1OHnnWjepJMXxBYBfX9CqYqPzBJS343LYxSLIvI0Q71SC7mtvYsCylaJLL7ZtXNn846
zZ+ZstI5dWGngjtmalj5kFKWOw2j5KcxXYCcURZ+8GYHz3M2NdZui7ZQMmha0SqUm2VyscwXxsx2
XxN2E5NlFXTNKWjXONqD6CSkBTRXhzF8Ig/pkpoyeiWytrtnoMbCJL6q8XdQ1IeKQCCU1tw7nf+l
CqLbNxTRC6DQJETAuGI/IJ4scAneidwk/EVJwTkzNNRnR7EwxtgkyBwQ3FYEGx3rOCBwHtcn/FMx
hvYRRXZUvSmGedcwYSNu+FiLz3mJiGRXJjHYTd8H3BtX3VJ9xbjXF7ADXT45z3JoEL/kBvIK1l9U
HO9QfCV8Qew86PAtogG516YY8puEdGekuU6QlTdLZ4Pma5Uk+H3zl9LJdxeKXnnfzcBG9YRFPY0P
rT/492NEV4MPPEud7VRCurhwC60gKSkM+W96snGeCwBWDG3Wrl/HF9u6bYkm3IAhuBigZfJgQgZj
F/YVZvnORDl9XvGm8GfsOjGNTBJ3B7shCxjkeHWanbFWKwcscKfQho7p5N442pXRdiaHsLuV1UTG
YsxgjrFyHqSNJQaNExW2BTi6bOuVOrq/7mLQMhV5DW7SQPnaIPdVN4VIUtLEwdwghidHnE4ZiRTU
12tP006rKo5zVBfBnhwcXik5QH4Bp9jK6YXpcwRwaIk58WGaOHY7pyjZUMDGAXdbO6bJH3wtU/zU
ae7j23JeJd+P5M/GD4U0y/BKKp4uniSqnatmx3gJtQSJOViaWXGeG2BY8PnA9WG4L5ZcgrnCqXxQ
cyxoIiAXd4j98iQ5tjID27/xZr6nq3hwHU244xxceWTUNAZftL/zkyv9xoNOm+NOYGwmLy7rJYfW
3gmQy6tSvJDDvZLaZStoHnv8jDUPO4ctNpu8a49G9r16C+KcXpMV5XrAm433oQcENCIGZ3/DTsqy
28+VUG8cumjEsRNL3jKtDMGI4Ld+DZMSPxmMOdRGHKDASWOGSIgvXPcjYxxLOCU6QkLK3S78Necl
+dUUKGTE03sSOZl0RPIAPOESfUQbRKaX7zX+Q7/IkGw1kM5Uke2gON02fQLWBy+6BgIhyjh39wti
p2v8iQzd4wq19ZX1M9uVBqV1eZQMOhCHpf+HI0PywytitHAvwSziAia9JKdZ19Q3rA1HskpHPQe/
0KaAMGGPhvFwiZjWg1/tw+omrnV48BldEPDSV3LeUVAKzltS6dCby2JmFWcM8i9OpQ5aO54JRtJc
2skW1Eb6Nx/dnujFduq/CPr1f0xOHl9aJflvOiNYFygTf0DKkvLgYRw/+zUDtA1R5IXzm9MZgX8y
8BDuKR0JAa0cTyE0q0AS3rZtAKQu8E3fnPIZrex/HJ3XcuO4FkW/iFUACaZXUdGyHOTcLyzb3cMc
wASSX3+X7tvUzPSMLZHACXuvjTQOevlDShP+p2KClW/9zs9fRase53EOy8cun+173x+LOVo61yEt
ZvFhO4aLJZyj9mYF/4MlIZNyWBAZRwQKzhe698Hbs3FdMyjrI8VPWS459WnVU3WB/ltNjSezoqsE
XYQsEK59XTz7rT1ll9Fei1+5NkruqgrDw8hvZtEMRXT160+xoCw8VKvTzhGaVUK4k5FO8U4yEOyj
2pd5u7EKr0EIUVfio5sK86Gl9vW+CowMd10uLefcJGH8yTMx6QNwUzf5mEqH9ty3esbmvr94l2qh
09gGqAAJjJ7bhMAnHdsL925sv4aBIaauDYd1eu+0gctpQlfcN2SdVFvoJWSEMg5z5m0jVfpeLwI/
llPAzsCAxNYx3M4hKrxIzH1fXXCcNNS5dY2WZ5GLOIvFJba6xY4KMSNIRoEGLq+oCF8FdkBxnTBm
ZWei0tr6D8P0AVh0l2KgWngS57i80g8nnzD5GLlh0GLSNfpxoiI3ERYGxaRCA1xte8IHkN41HnC5
qEsba7hfa39so4VuKHuZXN1xiM2+G25DhGe4CyeGf7DOcKrMiI87HZeKQ30UGOZ6a+RnvClPsKow
doUPxQM+yT451E2PJbYtqzYEpA6wqWW5oZOciVre4urRrWFkWWfeiPzXWIFENI43j1aj7B3ZiENK
tIlZL1iRU9a02sKD3z3Zbablnn6sbd6XWqxkeDlOO4T7Iot7zOVeinG59zA+X6tWjXyw4OYgUSA9
HrFgsuIOl7tuRdy4nwnOqS46qD3vPs8GzsezTFRDxgr6baJHtg3nnAKG0LrjgWX9OP6wnZrdz5i9
af7epRUKZ8JQAChEsifedpt37VrfC0b4aMwq5rqww4J4gCGlfSzzE4P18iBr/vhLWuKCgrvGAgP5
bju61l0+Mr0+rKJKsyddouDcMAbQ/EuVMSlku4QQAZTwU3c/yLmcv/KksYlisxZFeIMo6yhsVX8m
lUatLwL4nHPXTiXEKEsuk38aaY/nTUZhSpAoKRVMHmpvoQhWGjbTwbBU+KUrMjgGCl8iPaO0RF/F
JV2DBkpgCdFfgRS961i0jlE8OvZK1wxneyvBfoJH8ISpt0ODsngb2tZYXkVO+l+30R4xupdu4eJC
BDZAcbqwlPDGa247fX1BcLD0766hJ2biWSTJ1rVmvIQO8lyAJl4z/MaQi5OHPo2H+1qO3Svib1Ed
HW2DDPOwiAjGCA3BNotDfVjWNhOiRtaC/VCmh/t8HoEjlyaeUaDo6YYJa6BHfdU5mlnMQUXwU/B+
mR20Ua8kooVCdDOk0MUQqIoQLDpfjPIPjg7Remfweb3jEq49SzhqxTJCx0UsKvxmPEphFhK8yD1I
0cZWxrSXubFp3msNYZrQ3RlFYUEIS3gqBjUGn5Jh7keDHhglDNKcS1rm2fpgTZOo/sAd6bInYhA4
Cdj7mxWReFeG/stI96a3ABjMd9NbFPKNS2VyRCUff6IYbk8gzNDio5YTvPQ0WfdTpdE2DrdCjYBH
5lCvrCG0f4ayi9tAIMmUkdGznI8jagN7pys5eE8pDy82sRLsx4M1EvSwnbn2foIOkf3B9twxxRfJ
yHHTycDLt7Juy/COJ1o/uWD/bqENpv1iX1J2W9ejQwAv0i93M9+3iIzLuPleozZAywGQdjh3bZus
49EdV1n9Xd1gse74P/jVSyb1/EQG7CzuLVu4H1SGqirJcZ5zGJwgG1CcRG3eB/JjrtS8FAe+iyJh
PY2p0GXeSNjpnzZ1xpgwGz9/z1iwErhW8PJh5rtR1V9YY4YpS/GwHt7iPEk6fPd2h7USPl4p9y4V
WnlhKR3Hf3h5VwdCLmt+FA06TcSWvvNm5h8qQ3AyrqfOr2AD2Hn+PRRQPG9nJX1R7tr2DYBSuL69
tYOScd9Yxj3KyjHLlH4x/GV5KlxOYc5Q5tHqtVmH+S4Nc7gMmruFzJu8wbfceoDkIQe7t0etyL1v
mjPVf1TYTe94wgza+inAr0UCB+0h2eoK9G8CmfgHd5arjn6Qk1afgrtvP0r2KS3ZU3zrOPwXifxM
wx3c22jHP1yC4x8QOBAaCACrN3syx+wB6UXczgxI/GpgcBWod7iRHuFt5WQ5byj3VXMwyJHkqbhh
gSinyDS6ei4un9EMU3ksIaKnu9yVLW5QJHNnk7ZJSLQS3oudI/EDUrpY8Um0M86jfs2LH17y7o/B
+w5i1hPOJ1slEuoWUInhIfVs4pvZrbWftR9LwmynPnlfdTU+wZ5int3ggUD0RsQ0vo9GTfUPVVlo
/hWWw/3SugRkbpOxy+Y7LCfVtQ7H4L8UJokhnd02ARLZAFxWng51ESEYn9d3f1b2qScpzYksh84v
GpjTtix2uIoOrFljBML1CDolq1310gTdUuDBAlPVyfJWMbWyclhn3MLVUaLnM0NEAkdPwTAhtqna
qar22TB73dZQmREKCaadbGHkxyT/zi3L5DRMGoQzXcZEE2YlEkdqM9kRWzLa+5HAcmtXuK57sQtr
RAmyOvkj1wv7+Sm0bQDzne+yzm9mT/tRZnE67YlWmYNDPPs3YPg8JfnwERc3BFHZBUmHmkdgz+wT
038XMoPFFkAVwgZMRMKEK6Fnmmo71WuNXIf3nEJObQz2FVCymKbt/mrGEJHABgX+al8mDMb/rRn8
8KgzyiqiamHCAyaBgJwK1FvyIkG4o8oT4fLOvo8KGjCgBSUSWDvQ0kw2CHt9Y/3rc52dVdWExV2z
Jm16tLykvtQFEdpYAfU02Zs5Wx1SvBWznu2EzexrxjeX3GUemL53Kof8PIquzm/G2rC5GOIkxO/i
2uRR4d6N4fBYdvfJYwOsO8G6oCOmyi7MIy9P3h2J5eagKxv95QnadzV/TTgGELXOblgeRuZpV7CB
wd8JcR/q/KmS6svEwzhfyP4h1BPVLBRnAP0NoWAD1vxNkNot+0dZ/+K9CC6E5iJrcPB+vPjGJokY
JYUSj4HFKEyf5CpWtp5QWcaHWrqDA/qsq+STu86Zc3C5jUIE4pYqunY/TkVpNNJ0ohRGiGLICqng
azcQy5loaBbim1L6atqAiS4smhUW+ywRtQj+4pUKFD8ESdBHVDqTT/Axgt1NlfWMH3A5Ghg5ol8w
UWeyh25fLx5oKUW3hA+vwgND5Tnfhy0Z3XtlRHAHbiL+mXw4m9uxlE77SR055aTbc1Z825Az3mGb
jGSFJPU/v5vMoVaz845Rw/+XciOTfyHpCHCOk9dF5PlDiOLAMKABkIddBYoC/fW0HGeRw/BrSQV5
R6nNoY/NjttYx4L9iK9tpjSp8dz4DDt4/YNWZf3GrOn8gXXML2MHLHuY62G02/sIi275OljxMhJe
1uM6UjJEuEwwNIWUgp+ERcuVTz4M5yPxHOPNP0hz/sg0Ofee0FTVAvELFZe+uJntrfcgDK1li4fQ
x2VOrgpAQHmDcXU1XRLvtg8tsENtVf3o1jP9qYXaBPHAd/LyHAO5sqA0k5VydQV/Kt/EaDUZEaPA
5/hskdteoLoWmA2nzr+u7UD0BuL9jCzrEbcbbwPZyBlX6JvTCusv9njpHH2gZeJ5ToeY2xuNAUkq
uNWabedUVf5w07y/8ZYQMtPn5RLBxsltFrRLcbSlLuBYFzGZXb84XJCEDrGtjiNZKaxNczXfe2He
q1NOPCegNmp+EPcYkYhcyUKW+c27VeYVjVhG10yqLTb5nTNVJPCocbIHYGypaf/Mnd35W0fLYT2w
zi2Wu4C5Fht5MMz1X9TFIR9EzvvdfFUedMEDbgPH7G+JQcu7W1jTEOXFDQgK8oKIEZZdOg6vTs57
TuWqPJxkmP4hLxGuFnVFS27tJkfBshGNpcPHJKGcuvPCqtfQeVGix/vbdQ4hpiRey1bDTfPqSPu1
ZomWshtd+jpyiFy3o5WozumlpJJP98C1xLVJ4HFuxO1bZtxZDdkB008RMuJoOFHLZDDoi0wl7oUI
qiMBlARY0CKt+gjNB/lATmn/lS8+FoeQk/Y4oX3l90WU9gSlxot/AJJlOGoST1PyxB35gCydlgtb
DeIs4tS1AGJOLviugCP3zdgLUrxRSbaos+d04BsHa9kJ29HOU7pMK7cN/n4kQqiqX4fUXvAnrpm+
TILrObRbE+5TJZlMsaatV/S/pSL5FiVId6Wf6LD24i76F1Ta0WeCBwwBBnM23vPeVz5qXdG+Itcg
AhyVB/1LZxUmhlK4jOlubFz3MWd7uALVxEaadXr9aXjfE7qrEdgxw3pX4uVk/QceBdBtDEsBPyz5
Bf4RJw6bcegygPg07R9CLCe084PDqVOferqwadeBX67HPSuVzN7xvUos8KkJ2DiVo7PuNPOdsN92
DfsX74DWY+B8FBmcSnm1i5wuT3euZR2Gxlm6g2v3fAp2xoaBRzFBNZJbi3gblWtKmi0LfUIrmDlt
RZbF/r95LduYaCiiPJCfaWh6NXBslFdm7nnFmKyWV+SMy/KQt5iueJZh2zbj1HKZEp9wYUU6MhAd
Od0OYBPcb1YfDKVn+urhoGs49CeElOiusgLOQuTi33i92cNS7mdLY56op/6SWxS4ryOj5mNnzfbA
bDgZqBqH0kYCSPJBgn8IlcNwZywujC3WGI5OQtjq5M4jCReCfR8kj8zaAQMZ3Dtm5wdqnd+mfCBI
hbIhhVmXkFL5GRSivIQJdAOymfHTYONGID44KmJYynEeWzr4UchMwORplL3bnnk5I4Y6HZ/XpCf2
hMlDcEccB5mMbREnZ1lYQfiuxTgeS4JBio0XTAgmiAdb0JiFZEfRD5puVaI+APK0zT072dS/QkQC
68uUPniopCC9qsGx9m/N6Lq3yCqNisTNvHD0qnQGdOSGdOEWglaD2spRxzZdQLuOLhEEFEB1EOyp
X0bz2BKVtCtp0P1dAp7Due+DsNO7jnQTtZlGIAX7IrepuKZM+vlphpX2TyczujtMitA3CQv8r1sT
TLSp58P6huNCzMqRlVS2nvRkoBRmOQU7b7IiYh12VpccBvY5LHp9zRX90KIy8R2+jb6djkXR93/6
fB5cdE4kP9/yvoE8cG93Y5+19zhqdTAdPSL6+rtC2KVE3cN1+il1iyehMpCIEGrpiq/G2DP7To2T
MUL+DtWxo4351n5bTOgQFr1MyDWBvnzFomwOMMYq8a6QiBdXqB5x9zBDxyKiFXY/2EFAjN4tODWL
Md/ZLKSZLa7wF1Cx4STeaAZt+YtX+WgSfBK2A9b5KRVxTu2Oe6lIeu8BJwXhQGwAbuSWlcShJWrs
ni1DUUz9zc1SFQTdZQUDRb3akDX6uLZOOuNlZRZUMjsn3m4g/wbtLsc/+/JyYWEb71QZ1LRRPJUq
zvd2SvQl1JYRBvG1qIQMb1gWq5+vIcJ9xBfabathUxBsuSR7GoxS6e26NOEf1yqLdKultfZvLXFu
xbZEp/yAEW1+yaw4NxtcsAx6Zrr4IOrBGV9qBpLXqqNQZmPZmzsncNBuutj5r4mVZHQzhrj2PVGa
+clHSr0cWvC16suiW88JbkETlEeTlScw/9asBFbZT/36tSqDPDfi5S6h6wrbINpQjhf+WeFSjb9r
MTvzaZGk97wEAbhqUBAGThHAmqKM2aSiNl2GTRW3SF2En0FqUylz4ofRR3lyDuDLsSysYqSTWy48
V+2J7LYCci5IK28eOAVjhd4zcVlN4rEHuYV4HD7KQTFpC9wjzCo4oVuauGa0Nza7SJjuSNyy8jdw
EKhxZHI4I9EnhQu0WkGoI2pFioHUurf0bC+XsU7c9i8TwZkRTiyFh6+9sTN5qCEjIeAr8brjnYcJ
vQbDDmV+kXw3MgjtnZrTOTnbUFhGMi/lnMbr58yd9TdFKDdTS/WifCb2BavCtkU8MlPx9qV8yLPw
ZquiA37vKix8V1aSjvpsncGC72GrSWb3jVg7dzfPkF52KImL8Z+ikVAx+9YUbEY3cQO7D6x03QqZ
YxNDuKXccdLHgLR0idgpyzt8eOUydQ8YPadix2FY1o+woxQyQ+B3yX3moup46iRd9k889yChdrJX
c8xeGcVnio2eTY3361JT2DdVcFx+Olxv2D9GRll3oYDG/Lng2kMdX/WtyFi+NSyMjGG/125t/Nzh
jkofLA7/RUDE3+E8rl7yqnA+sFlkz5L5h4at8/TTq0B2mHbT1tqbpvPkIdADhfMKMDAFUuSTvrHt
EYuFxGIFsRH4qSvqrMi2SFdhBZ76zT0C8TAhdi1bFVsXBC9Tcupl5wqQXtozy09DorB/mJTHnhRW
L6blryKneEaTaafJdlJNu6C7NGF1PxfabohRT2mjpxg8yI80LogbwzxqQBPBTRA/ggPhisDOJ9ln
hamwjgyA5bxNoY/76BJd3mJOiGlyDm3uZcFzCoOfhhznqLf30H46z4tw2+QYrwMFSuzaib0thFvh
L5tEKq1XWZsi2NskVC6cu6jMLwOLFRgnvi/a/rC0qaJc6PNqVQdZZS7lSweL0vLJE5/p07BbrHYG
aRC5EKr9kFoHXC7Ehj3YQV0XxwoMhGqwaHAwEq82+ZIfmWyhXGwWtuftVzEMg/fqaaS0BDJ1HrlF
xicWM2pykzo9ZnO6W3bJTMXCduvnmE/4m2wufupxKeoIP15vNnMSC/VVBGmXp2deH9/BOF2g3MdF
UHO6/vLIVXTbK1E0l0R0MVgzj/X6Jsi1ByWzU+Q5sBmbIUABNMJ8QPPc8rt03OGfM2MQ557VRSH+
eTXSe7S6swXeGDW1CgibKBiMQjUm4twT6OrBOvrq6LTJ6KBBXNgu3FUeQ9ejUUF2s0MKhwOeKBEy
sXDXINIbGP9HLlqPPyUl3fQXAQQTQCKO7GAkLUWDUVEgXHpuP2Os60BIBg2WMjz6SmrPg1ftoF1m
aD0I7ylwQOyMMHchPmEVbdLxCrx40uEdg+0eklyELTSDz1PjBy6zBx+kkMkfgBc2Jtg3UNi03mEM
tisQjLXwRRCB1cdIvZCNYJC3B/k67Ys698svZuDhdA7WfB0Opu7IrqiSMDN7Olef4CS4mOm+FZKE
PqtX8IyYYOCENXJZSF+6UUhPTP6HCZ1witCz6ysbfpgJggFrMDiwXTV686mkzUIuyodUbSsEbcD6
EC4wO8vL7IqUVjPyd6eC5CNNBxEtGCXabV1T/m8tEw5USYwyaNzSmvQ6pNX2pncWwnaZ3bjL0WcJ
KLZstwTaijwNj4LQ5R/OeuaNVe6p+8YZCLlFd/GhS2GPO1EVtcE33mPvUrhJGC+5MYIC7AiMSNs5
nU5ESMX/+sYhbrl146D/h37Edb/pcmTLV4JELvLQuRDMCyTSPCOvIxZnnB3wC03eV/6eER+M5EL3
VtQQvcbmz5msib0e51K/bTH9GZwoxCv/FIFpzohHcoh7xUpDJSngqY1Kd8YFkti43QKQpTjKdZGd
+75rwjNUhqnB7lwidEtItrd3bKmo2vwkIdLEzzMeLN9qcuSdzeyuHI2gHdH6BumnNTTZeqxgOvY8
27KOzxwC6KiGKRh+UxaQr6IUM9tfLGlI6WVDaVwrlCCMqSgZmI/Tu22CImjczYyfDurE4vEOWCBR
iV8KufslFAH3aXGoSXYUOh5aFHqV9I70GX96REueZ6c+dAdx9udycXckR6Rv/aSCAHkw7eAFvrl+
zwPUl99enTCgq114W1ukME6ybwtp/UkCt/w3YDmv+TZk/zZa64LnikzAKjJIwX6gycAAIKeXbUIb
3/I5J0/oK57lyj6tJLv9lonXNrCeIJAj+GvXjETBxNhs/HJz7qFz/hsmRGLQSsNwfSZXK31sQEIt
h7iqXB2x7L2F2zTCb3Y+ac+E0HR+fUSGnKqtbJtQMw5FBfk82Kyd9kNHbNXjOjDkf2FxRUoHn0/a
cNoSn7Rhd+Ae6JbA6aV98Q5jwfnPbbL8iOYaDD7OruxV6THRd7nnwMYghwduuhdY4mFJJqzBRI9W
10moqdlX3iIDEphCRdQeKFy9UV7Wv+h6LphTcxjtc9TP9SHImuQxUGy5j5PD4ItYnjLEtzoRJbmz
eu1Bl1JpLDaOzyz6Ma0r44EiHxXuh34ImM0kuRV5MsOjIJi3+ifGLfPJtyTKptH4io6hTnD/kBGt
H+D2EsdjeT6WVImOiBBbvDPEVISedai7mNSMAtFAwSBaIXjCdchKmuBR66kJZqiFgG9yZ4NqLUG2
iRXqdlrjettrj9f4O05wum392HKvSJCA2o+1SZ51JfK/ysrFfc3EnJnc/yleVuii6y/W9XYgYs5H
tVgtA4z2IWeqBq63vnfhWCAgG3rBOhMneEhGEryz4kY1HM7ACHz0aP3KbeMVlfmVknLYJ+kADIff
ZKeJqILbyAl7IFrBSZHdZa3VsBVeq5cz4vekvUe9hmdiztMvar/FI+SrTV5HzCDunXFTErGwPhQf
tTW0Pznh8n9zMJzy7pb0/Gp1aDIjFo71neZXyrYpXnMmN5I8jtdG9uF7wjl6deeiLZGCcfgKRPqd
eK1A7rYn0nqmPStAPuUg9gkqdFrXRD7q9J4SB7DsDBw6/mGC5aDsAGNWHoSbO/ZR6CD7XYVY/wbs
mUhkHNf8EEK4xbZnlSI4UvAtbCxDfnsSrEWCl5VXJ6TfFcbfVuhAiP5K3P5+gDSoWJTzpDBCaVzQ
nqpgfEZC03pnxskH0IUS/4LqakhOfIMOUGeJOHpbC7dg59GGNHezVcRAvIeyl+cBk2O2GZ0Z4xU3
b/2wdJmZ8C8YCbbIlvXWWcHv3K9rp9/HoBg/MULC2wmtoCh2fkI1GY2DvDWLWdL+0cyFgKJkzNu+
amvq/3arwJkfDoawJHQjuRecS7v2ph+seUxqgRN7P4lZeClHW2kWL0g1D0wIoNl60Pr2bBlj8GLk
1PAQrzHazY1Xx8mvRNlTALVbe+cYZKSCbxroPJysSOftvT22QX0ZdeDW+55uz4kcX7vdi6pi9uNe
T+y606UjeSDEvt5e4G54NQnIlh3b1Rt3EG0FYUpU8qStAYuhCa4JtzisHWqYyAwKd0WSpvaXx5bY
ve9JDptfa6zWEHCctCLiFy0TzmhrggHkxJY8BWNYEv1SdBTK3hC79Rm1GXmi0Cma39xaGVJnlPov
QaOKT2xnyU8MNM/s6oV7HJFHSMM6TD42+Ex1j3FLwRgl6QRhvRm65ItyA68SjCePjV0Ta2ZECbu9
jc+4LUaAs45b13fIzSLUqqyiQoEEaBQiNZpaZakrmiD2kF5GaPNMlHfwVEnP+QtdYAKKrjrnu0yR
mRxn19AoOw0aIILBFn/nEX1UPzp4TAru8kwUD1Lg6nswWefekKnAEnBcBVjRt6UbrCcI7TM8w2qG
ryiqsHW22Swxx7Sm6NXW7vUIRxPZ4XDUUzNDQQO9IQ8yRDjIT1URdDTALdmmeJDFBitIMD6bjiZo
E3T4Wu+a3s2P9UjfcF50qoGJdwwGNistkbtLrTH395zjy4kmQ6EcJvbVsx6MwrPhH0VMG7TDjepM
H0xLU/FYtawX/sODg6l7N/otZNL9hPI6Sy5lgnjCPWTTWvbDLvcxoFJ5uMNyAyXY60fMT4UYZQ7j
kRCF0XXerGZC2pqNeRdSrWVYHCYShHsI4p4zyMgzeLzJ9VZO9a3T0juPAzYDbCiICyqyotAib4tF
jfqCNG/p96NZGiSGiGSseetSkMU86LaFW1LHDPOubH1xTrgwdfWmWChHYTn4dvfhFSg4Drh12+Zh
wUFqYa+M4UJHoLrq9ImAsMxmFr4yxkGHsyAyZpXKL5XxQxGUECReGRWWWs3ZcD5mx5VzGuUX6YIJ
XmVkRycUJQOdpfKnWx6BF3J2YI0ro9UV81u6hp3CFdxX3R6hkax2Eo3i1U0wo239ipghBixW+ZYT
JGBf4tajhmU6gQCVWX+n3pjTjf9C3l1K5sCdSA6cPW5nPEKeYD9Ivm3EA3O7BfxGVwevdSf/2EqG
zey5QN0cWffYyV9SwJBHgjVU3r5pUwThPkbg9EjQzuKwSledqM9uOg7jX+55O7sAj+DzyjH23WA7
jXqxb2X7FW1EEr9Ao7rtGJdVATEoF57ofY6zPN2bFSQYV10S2EflJsgwKWbHD39Jl+yQJGiZN7qf
MZ/RniNtp7EXTFlSSQ/jUTlCsPHKoIrygNI3qtEsyatLh8+2oSJxPX9MA4ysXASgpooVAjS1EXRI
IA9B4AYAjNrlieLH5ugMoEddgEC6/3pAHss9M42gf52kIBuOKblGUuRb/qkqgCk9m4wK+LPFWeEd
nYRJEaKq2mBRT9dpsySuNX6kqRs0d41BYhsxa20F8yPdhY9OM/dix+hScEWQYtn8Z0uWhHsEbS4s
1LROGYo68D5f0MFP5WlKDUM0hjMhYqgEsad6dpCkfo34xpxLR7jxsJcxdQasBZt3Zin4uvYTAe83
qkQ3Gx1hAkwJ2u46ZCi/rOR1E91u9AvywFnClCfxAKGqFbfpa1sFyzflxTI965CcZ5KMjHQPaOJs
rEVWq4Jqgya9bi8J3XN+JtTBzx/ahnXQNgR0yBIbT0jNpAfJuYOxE7sgnH7bgcLKSDyA14RCq9Uh
iQK42vr7Bi3M0D0DalgpPxAEIGp0jQCksiC2qrhhwth6yjzpd90rDYchoTSRScVOyloH8iq0igfv
o8XIMgO7GPG2808CJ/wYgnDp/+Yh3fQRw9ToHhnbyeyD205aT8zQTXxVSa77I9UMAYRm9h285Y7k
NqncXtVPM2rtdHfbAsmjcPHG7Qjg7V5prVlws30SRJXEClt6XLnUqFQ7PWm0EDGsDhmS2jOtNhTa
NplHwV2bYMzZeW7WV7+AC+BfzKmffWplklNntRajEk/aNpkf8fRme8w7kNFpM5/klOMdU4nxfuO8
X/uoY1RNSFFhcX/64WQ/eDgRYzLbeVa3t8vLu81hvY/QBkHECByeFCvBBnwNwiEgnXUvu+M6ifFG
tdIYr0SIAJQlzlK0wAcCkKVdHax3sY/liQHYDFtST4HQgAQNsT098o8kKgYkK10ZzH+sOiuflzRM
UwxWqYuGE3E2hGfYeR9zy9WIdbJL3kQKG4Z5vbEuFmYIHE09L1SERI+iHhmbmm5Jvdk7Cuzhv8y0
6JMsRPnsmNvM5Y9A0mDEbmWgzakD/2LQxqrsoi+O2SrjCdy68YhlEkE4YmVqkeCj8Iq82WoE+J8o
/Vn3Zd5siKPFj/iFysYmV4jIlZPnknK3mxiVvw/rbevT29Xy0PGQXmAfMuUsiyYYP8CPlt/ravc3
9JqJrSj1R+cZpJC5Gjsevoi2rP+ze1X8xIsf39m2GYE9tkj1NzP3OHY4xEbfTErRYnWL7todqVSh
tQurMv8MxxpUnkQR/ZXhZ3uxUMunCJ4RpGwN1saHKiVXaxN2DYosYG/db19QqLB5t4tnLLfOeygc
+78iy/4f6jSOfrQGVYdee/S0gJApCxIE0SOzz0tqueVR41ycEaMWW/bK1TlAqwkhiTRkvUHTCHvZ
gDWtOfQ0PsdFaUKOsFGy2shjzjXCU1glVYGHmchWOeftmi8YK3SKnG0T9ILGgKbPKnH+qea/TrW9
FxG62f2jxGqynW1qP6N2qaF75rXtnwdkiALHlWI3HjQtv6smAyeju/DD8s5zygEDEufVSKYUUtZA
oFpBwZjH04HDoPpnJq1+LMN5ewOHV9bd2Hr612fpF6Lqq2oCYkOm87vEgpC1G1elHwZHBi/cOYl3
JLCPmIcFJS3QjJrPaTNyrtLEWZnfnbrhZs0yU1K+dLonu9Lmvib4t2GNu5MsYf5T/Wi9GjTCx1W3
9iPs5RuFB3xTzxatSJGgcLVHJszt6pDFCWa1JS2Dc1eu4VsNLWOMRngP6B2bBiNJZlOkoAvBBhyy
I3yykNHok6kC+zpNQ/qsY8ldiKRwAamwJPMDS5AagAficmeTAjE7Y/5bf8REYR6lDpHYG2+mGWfn
KnHeqmme341Y4GnSk7IJZYvdodd2ahWxZ61OLvKnKRo7d3hm0aZf82RpLnlNitYGFQ3zM7f3++cS
OiTTmsSf/5NFjpqE3Zh3cIqhbPaDIMZ8b5HDy+FoM29iGDKvf7BZ6ZegmxJkJeLmIR4mWVd76iaC
z3nvmykSFuXUrnaz1UQmC8BgIa8TG0Z9xVNeiPQHe5TPqMg0brbF65hfQ/pbP+KVq75Hx/J/w3yY
8i1PAlFaLZ3ZNYQKxI8hcfbs2Cjoc3gzLkRrUlkM3Na2eOvCBeVKZRn3Pmllbe9DKie98fucAzTp
mCeRLsS5ugmBmH128+xjUvb4/qkaYh4NLjQkQ5wNMNzHNpNPRCZyTgHukt8JC20eqobNUb8M5ac7
2uUngJf6axgcpJZSLOqe7UP+GtcezOihbt3qNFV5dShnqIDbmU33F8IcmqPY14j7zYositohp+z1
7QZCp43+PD1Cg2Bd3mODnU6qposOYiTgYKAWll4dLyMYp7alHCD/BtmVZI5/nKaJ6p8r2/8l8r0z
0ZS43WdF0/nieBbZzFhCAgxCmn0B/qF5Z+HN+lOm6fRoAsx8lNe2S9E2VWq9SbMYhoGeK98sgfZr
g8VUoJJMktBsGfr0+U4gC0La2TMO3vRjeMO0s3phqNP48j3g/WXF7tUFiHJDz7tJumQcImZEU8um
HG3ADikFXGjij4sPl3wwsVkLQ/p50fUB+LkpJUFC9zHdVwJeTO0rjsqHwF+TM1KZdt7Cyc+Tr7xP
nf8yxE/eBlVXz5S9HLBlVGnzTdtRnsX/SDuTHbmRbcv+ysUdP6JobIzGQr0aeB+dFI0U7tKECHXs
+55fX4sJFEpBOdxxVTnIQSozzUkajWbn7L122M8hAb2AYsypw1cEsIzZET6wGD9Ss62ghKDhegiG
wUhvRDRAPAHukYI0MkoIoNE0Fvkhq6JZigmrAj5UWen+VgPR3N2BtKSzaFVoPqlZCPtDV6bazxZ5
9t6efzpcV7/HTEfw6Xc5pgI9PAY+XBmdPYtg4wp2oRsV5Us8pM43t6p7vqKsgfhZYYZsR92woC9R
Eb23WgscJ2czkD4KuFpC1502x0ak0HRWlWGkAxEJgOZW8BJ6Hby04ZBLjEyWc9WEcHvd0muDwtSz
fedkFqT5CtxCU9Mk5Si8FRyGCIQzaiPEwqj7txkLEcVjUmV+aR0fvbUGB4a2hwQWhDUmGy2ETxFB
dEYMU3Slc0LU1iB2i88N/EHQZHTT7+kT09XS9Y7TnS767JiQohvB4c+9V8T7GEA9v6ev1dDH5PHg
PBcEGM7hmoOandgZpzejSL9USZoFd2whrI/MgBKleBEF3zAr55+BWFKHLjzLT299WBxU6DWd8kBI
S6neVZ3KXzyydNhAx779YOF8AtQzyP6L7zd8p2l2WNUmEIbvbDtJ4P1KN9ICrQ+l601Px0txdMU1
iXi/rj6a0uhw8dta+Y13neQMKb3814ATiOBZZBeIV602elMuXmuz5Sy5y/QAYhRuvebJJZiImmOU
ZzeI2ouOQpRDPtm87aTS4QzGMQFHT2OE1vHseiawBrClym4SP5j7AHWMhrDFTkyyAe1YvkdlgALX
NAfmKQ80+zCA5v7uQzQiFmcqw3IdNLH/WiMxHXh1s+aDytNBo5vB67oy4hZHS2JWDVkIrveTKU4t
ByZxRpU90l9YG9MXf8qqbGM39fhVYMd4ovPQ2Gvq7CVQcMhZH2g6znIGwu2OjjP2N0TaWvp6ql19
Jld5YDaE38U+CJNhOgnkzw/pgCN0o7cgN7h9OvU3x+4KtPukUvfrkr2nt+JmcN4fBwHlS6fPyrYl
1ux8k7ia+SCYjaS6hKm6IyYc+xKP08g3ZmXSQhwHk+1YQxKlvtb6yqClzf4Ee5CY3H5bxZqstgi3
ufssRM5rYoUUbwMEPxQ9ysI81Np8aUUqyqM0FAe4dOiimoDbJH8a09k+xfZWbTJA/NFc5cEqW7Kp
xUuUWBzMWowEhwonDtEuYdd9Jv0we+Ho3X0jbjDGalQTqKNRbCjWGcXLdBWQPa6v/SkVe6hexH7V
hm8W7JWy+BUZe/Vaw+iL+DzO7oZQo+TCTisIIDdEJH+ZXej8YllRzgY/SoSbOGn6twB+1nEq6MOu
pEk5d0uuXCgPpcJstvfZtX6sVcvhC8V4hB6sT8JX08LRALSTBPvboNayZ7SGAfodrPR4t7xs+BIU
7LbWQVag4IbqKG5YuzjS1whTko2GeqA/YC/wP1Dtob1lUvuA3xjy4SHCLLWjNf5D6eLWD32+AnS+
wan7ef8tTWj97HBL1VtByADtwhIBDrXOqtI2NPW74JlCs8+Gq8i1zYA7Uv/QDJx5N26WoD0bFf3a
m4Yo0k94fOsDaEGdPuGEBJK+Lb1WWtlG1G6jdvKANDAlzA3MHvNLqzUQJiuiKpubQGF7383Txeb2
8hZt6WpD5+AICtcSLWFFepfmyHKnYYXmCEVu+Ah1kHjyIS/ZYCXKgiKhLGIQEC4REEuLtdaBJbp5
v1eiL9s1208+HliXy2eHVDN/Vwo5fK3DYWbDVAYmYnqvFoIG1B8EfDVt/kah1QJwYGBNWWlIkD9H
oG/gyQjC9lZlhiBzY8Ux1B5dD9GKVLC3AdqFuXhrCnDUa3z7xscJMhGqGbsnZapDx0Via2OxeCt3
BtDWQdxPN2KIwnqXpTI5qhHFwaqAx4Uegx1DcmjqwiVuGneftyfVi4MIpUOgphWHm19RG+GLNBoU
Xjep5tRwDdnMUHi0ess7+BRLMMEPBGVDJkoeprGzNHxwfpd9kg5BKRusFJ77IWJ9/toGfUDTKC+V
2JSZ13OAJfj3G6UBqCTtUBeUlWjqmU9QZIpqgwczegzjyuzXHPEL0r1JouK9wF5COLdim7MxbS04
TVaKEtwPTf8x6TKz2ZIDZe07Ryd9abDj9oEd3xDuDQ6V4criQ6Tz9rdwd2pKGN9BQUVvgmzTOZFI
y6pPEN3VU6q3tBj7CZ/K3m5Ri6Jlrjje0UwIIX3DqqLKY5TRG1bU7CeGc5GvE93Dx0FGpZi2miUD
DZcXjg+W9VCjqsJJBSYf27uAeMxuwwezYi8DA+zUxQqkH7oN+WbJSVX4ZUyBONMP5hhr2XYHr7Ut
xJGE3WU7xZ73p0kJ0t9EaMvZYka2eMRCxAfXzunfYcxqfqohRbpLG94Bu4RTztt3Ok58ABZ2+oqA
iB5eUTfWlpJKgqQx9jnKJTAZPlFxK+5LynL4rpIq6z+loA+dFfoc2i5IdYhfRtpsUJiMnGgG+5NR
6qd2eKgRpDjM4nQEj0/Btf0xIbSKtnWF1mIjEmc8xazuPzKWo5cRWG24zmw5bRWHTkj6uW+/mm2U
3ek1mScbKzdpp5t2/jV1TFQ10KaKRxBowcfJVBbmgzYZf1GnHX7qWFy+sKEsbhUV12hTAAOEb2U1
6TaBS/oa8ICf6VYhHIpb6vphkIO4L93MQmeezrU2t2jrgW5OSkAVBp/4A28Y9CN2u11fAIcnA7r9
wfaLKiovZRElT4hnAoluVeWdQTGC5XkjgrFlEdENu3NfXPxp2a4JOumsDDH2MZ2gSnc8ymWeXnct
ZligNU8W+oNqkxdmZ34hMYDb5MQ0mylx16Fu3vgQ/Vv6NvlYIkSisEzDPZsMal5roaW0gkPm5xy4
0ZjhviFYcKDpPeq8KaXw3djiq4c+9mYGepjEw5eARprYNYdHg2RV/BU2K1j56BmOQecG3oAkqS2S
Seu/GlLoqVq3PHNcoWVkExEATQvg5UtEejQ4/b5w2jtC7lxrZ7VjZO8l0YfZd3yuhgNDwijqHlpj
kcstsAdwiremC8OVE4AvWvD0QSIkzl7KnkPzEKjWqbODcklnknd4+Ok+bMNAhdyQwSxg82zrGMeE
tQVaOABcCUi4W+lU+PX5/MAZH5/fwFbN1abHBKJ/ukcGTg8P2CeLZGo1fPD5QtGdiEga1NaDyHLy
KRA9kcyK+WqmhvUg3SNiyifQOkQIr4MAGzsYBoPlB0dQcIwIZ2xXUYVWlZ1FmAl8tdI2OaGz19tY
ZJt+sJHb5/T/0YzQRyk56dCT/1pRcvslLat6Rbtb1esI/AAbqpRIl3UTevaR7jZZP21uCCR5Nuno
mzDHVLPRfZWY666T1a9ZRkxaQG9FMyClsvHmI28nFB29EIk3YWZxIBvGX0piviYxOx1oByH1Z+eD
zSHe4s3SDygMDZsiRFE9FK1mjyu44O43J+nHHUx46vOEbzSSzmNDHc2xTERyfduEXwZk+199IvXC
7ZCZGZUnjmtkk9EUsw/8DprwSrP06YCJil0+KGE2ZcVQAnv3J7u1+LumHqwUowy1Q9tBDTQ1uBAH
yW51zenGq7awkUiSz23yR8Iuc0/U1tGxYI9N5a2kl4/Cso7RQ7pNqj3r0qJCY5tR+SswMnNcp5Nt
t3cqqowX9nxIuHyXjfFq0skY3fYW4peVbYNgsnTdjG5IScFjUmS0VNYYIpEhhYYi7N20NKe8beYp
somw0mh7vR+mEOpRib4GRgtUC2UTHQaIc1KfJWdaOqkIKgxS9joDcxhSUFJHypjY9X5EKDbQyGIP
Z1D2KQpM4SwPJKVxDEb0DaEgI2KkDSolD3WVNbeRV/tyE3ZG362V7VGOAMnCvw2Bx15FWe59Q1JU
H11EomxSMV78tEVp/gAl1jFN5MjMLowGrPwA4XYVNmBON9jdrKOrU//dZdSpn1COUWHi2uJDi+7+
CRjT8M3OzOLBkCTf7kK6ON6WUBvL3SK4M/limjMEyaxwDW8sAzPy2kbtTCvCk1WyJn+DuhrUV1df
2ZYFx0B13kinNIp+ZElG3zurM+0D+KcESpyjV7dZnEFidqQq92lI1OONiw3/Tm+q+OQELMikiYIc
3MBAQIuI4hkhk2ik5aw8tMRHxB4C7x/Yrm9BGI8IAh2ScLGoOPXKHv0wXFEa5uzje3RrVtwOvvw1
VdHPMjD6L8bU5I+ezYOiwphRisg0CPeEjZmAdcdef4tSO/vJCS98jsVcYw1Tc+zAsSvmm0U6HZa8
gboNpz2MBWxeMQk4fh+96Tl4VxGHHT4GDbgDXqgpPLqjcOQmQFTo7gq608WKDQG9AvDLNsY9wcca
FHofAI8gigs3MJY6Mt6c/juHv5E85XJo7niOnMoj4YXzqYt63KplKQJ7CVVIzZwF54vtWrNVeUoh
1HD2ytDF5Vb7kSPWkG/wGNjtgdpkVa5bKexH0D7DG57G6i3ixPLdTSHvceCbhlOC3/iZDmhzAvBd
vQzQzIsVpReQO8KUXDG4SG7Ef+GGQzfPTn9bQjItDqXuBMA2Khe+4K4taAXdhmj9CbKSeAuM7b//
9T/+9//6PvxP/2f+mCcjPfZ/ZW36mIdZU//3v61//4u+wvxPb378978d09Z1y7Zc5JUOJU+0qPz5
97fnMPP5l8V/BXoY1FWdWNvCTJuHDmh+4QXd4+VB7D8HwUKiDOJWhIGUzXw/SMetY7pJIrfkSKWT
bIzpE1LRBmmPS1lr9R+PptjTC2XDezK5sPejMRUwICoHCZzOfnKLDws8/Gi47a1Jw+HX5cH+vH/C
pr+gHOki0iPv8f1gMch8GulEgqFCq/AuEfnJGqWZp8vD/HkHbeJZDZ3dm2E5SPreD1MgrwIQ5VoQ
yXCaPQDtkMGxR5wvD6OlPO/l8nBi/v/9Ni0s13Ucor9MGyOXbUBtfD/eSD2xJXtPPmUQ0PEiwN6q
2cr5LSXA1WDXZb+nOYvWOxVdV5L9YMAI3bitl3zT6E8ZW2ewg5gum291HU0YQrNhBGU+3JDOKliY
ZRSVUBZw//Cl3l/59eKPX68sV/L6YX5wCIOfH9pvk3ok9BQ12SSfAEWmRBmYwIFGEiJTqnfBw5TL
9CvUwjkoM+JzwbcrAUBS9KfCMqL69vKP+fNOMtVcJXTOtNJmN/3+t7QjW2paAsFz5js1aVaWL9mw
DeJrXwUOfCqsRzqNnrvLo8o/7oDLWPzFG0fypT3Pp9/uQBZB5mz7rntSfeb9IMAp/cRSSmtk9o9T
GOqsfry/PKT4864zpjIMS5i8CMKe//z3MdM5irbV9aeRZ+PeIPkdYYaS2k3nPPPIM+q36HTlng9z
SrXWHWRSfNFIyp02o9v7FbS3Bq7XldXA/fNOSEFgs+maEo2Frb//VcWE/njoashaJOg2TgL1i8lx
0xuRZa9p0mbwDC1WIqi+mXkIRj7E6ys3Zn7Ev71MLLE6CwOKXxQtlmubyzXCaaDMjJ54yjhKcNQt
ulDuOR9P2skkJPBxarI+o77fQaGvg7EOiCDS+/SWDqerx7dmEOM05CBnp8BjWI6szeUfaC/mKD+Q
hQIUA5831xX80Pf3qMorz4mxWT/5fSmm6Fa2Ek4UBY2AyNQe05N2b1VjN9xMgcK8S79tcsQ6qqQr
n3TVu5CfKzumV5AB9cDlkRHk+MJe0q/v8JLDbqfc1f+qwD0Tm1pqdPTX9dincAQjIEIc1tsI0OpI
UpU3ECVdNS9ElQZNiWGi4DRIYJOmmo3ha+JALojd7wbBtuQjscZFvOMwSzAdor5ufFLwkHrQUk3Q
bHGiB/02StCk3OZeiBYDbWX/ye6Al2/JAKVnvg44XzcfWlZe66mI/2nyJlrUy0cid0FcZpwVpzWY
ItLRDBRse22Kde2ZX5WcBIWiuQjvc7yxkz7sDj1O0fS2LYcPkwaW7RGBG77eK9N5+ZbNz0pYumvp
ju7ako/3+2dFfI2eQd4UTz3Ey3tQynQy5hQP4lwhVawzi9COTQywvN9R8vAAavYl7aTA2dkhiIZP
l6fOPDPeT22DWcPX1nRtVBr2YqVt8t7yAaaUz83kfezrITi4eNDXfVJbAy99/EtZGQDQzsuvrDZn
B7ZtQ7CxcOf15P1t0HqrgHZUVM9AuoKDHhF872Q1hbfCSB8jgDQnCkX8wwox8eHyNYt5yVhcNIur
w9ssbEdhMH8/NpIw5sIwBs8FQi53w46YHN2hwM+H3hlJBxrOxPwUdgIpAvFmzz1i72PiRumVheXP
e2Bahq4bhrBtW3fV/BH4bcEFsINoNtcwsjjMdMsTxkok6XifgjfdEw4QvkW6DNZwmLXXy7fgzwXD
knxWpMutdylALFY0kAUTaNJce8LbN0Q7QODBeM9ROrI2lmWMGyHpb69yBPtXF9N/rur93edakZ/o
AmwghvrFZ0YPk6FG8po8cxR1iEfqTCxKuwF+m0hA3MDvpRmU8K1HN0s+UuBa2fQyDHZbrZoRY1Gw
QRYZIVnTOkMesPz13pPBcjf8GirSjaKfYwoa+2HsvNLY91HaB/vGN1y6olDlCBwt2oDmf4AtdyUL
4vLg/1TCeKqQfd3RuyVOMal5C2mqhPoD0SUGJ2qM7jPJa0JWgs2RrDbquF2F9SrAG4SfJQfM6VdQ
HrDDx239iY1Z/ohLc/rqsQJ6T3ZelnI/DIJibYctw92Vlh7V+xo3KW3tRnI+D2SrO98nfLApDRKs
Nre2tKFCgCrp+W/NIJKPNETT+yzqW20/wgtC3wcxBVntxA1rbisIZsRVgfdrN05nKpKea0NS2iId
pHwJNGrFj+TYN+kdZDXycCixqNhf5XbnkcSIlyEM7+shHeKdUw3qGXgEOFUn8KojtqghwukIRveL
LVP7K+g2aAZ0o2qCyJ1M7tuQxj9KV0htYD6AzuwaQ+8PKkW+9NpbY3VAHRyhJpUcnrE7ssVbYbwa
g62MRIyflTDBujLwhNZW9KOisUOuGNxjN9v7Y2mVX1XvO/KxMrADPTpRjezazAObuOQRWPq2ZkcE
BRY5EdCGss/0B/pyTlTuJqTd1qYiS0et8QvxSg+UGJsvlRR9fu8gTrgTZK/Ln/2YKgBgaf9q5ONA
99um9LLxSSQjtSMt+i1mWANREF62Qzw4HJLWiJyDek0Hb9TWejKp2wCD9bi3e5V/JXEAFU6Ph+wo
dTsBz6lJ2J0SeAVhQZNvVONe9oYeneC9Ru4e7mox4iUu0SlXuSJGIlJ2ALNn7Hv6OahW3eRmNIdE
v6Hm3X0rk9SnKAaKHPulBYPqc93LybxvMf47u8BA/AsCrOmclJDnyJgjL63uTjipY700o4DTOzPT
RbixUleOH5kISfpWY3H2PniDkfc3GoJNIO24t4u9Q/cIw6fo4/Qui8PG/mRbvt/dT6Vu16tuCIzv
E2QSXq6e0sddb6RYmdcwMUpMjgHkgTk8stinDnLsT1o5aZO/kxxcb5DQIsPYzZsadlSpo38etEIF
sKllMee/eHa+i1RtDOkHoK99oW1tSAAmgtG4fsJ6GiWPBrEo5JXHqeZ9vLxI/rk82zauSvbfaJyo
Jy92nqnSyUZE8/bEo52oRrZqaNF1Uhg26WKH0toHKCe6DybtvDzY1Ojfg//8U2U7hrBg6cHIQLuz
+FTJOgXDOoThM9UxNgoY5uOPtUt+kZWW9NwxNx1sc4SbgPfpaXC1equhGr9yHlscRtiyMEUpLkDI
dflSuYsty4BpLHEFCV+JnQIDQEAZjv6e2Taord9zZLiheiOdK1/Hc6NSMmZ/wJGZhPrFpZPXjBmX
rPVnR9eDp5x+/M/Gg3YiEU5+xHgizP98ayZ1R+nsCgRLqzIXm6GuaEj5NrP8uSawKDtomMMGvAHw
5Koyzx2QxoFSH8ayf8V/F+07tKpYI9nbIGYm/PU/nX1SV1JSCWHyUaKYP+G/bQ7wxExuIUTx3Fd5
8rWGAnwPLdUGeTcVd6gLpgHvKO9IP2jtlU3hn7sDPs9SWjaHbBNH7HJ34PDNSoYyfzbbOvrQtaa+
GXq7fRscBYwvsTnpYZp6vny9ZwYVkhY6R15g+Ya+GHRAqZXVMmyePdq4m7rN1TYqAv1+1PPgM3iL
+Jb2inXlSv94xfnEcbAEQoNiUjnWYo7FzkhYXqF7z3Ei2x0pBOEnFan8O/w0IlRzvp7iDrcUrvXG
pQx7+YrPDG5YhsO1Wtxme1nlgIKbY5nqoheE6Mm0QVFUHmhG2ntRkFXmuGFerxzqGvpGz0iYuzz4
4ljNnJoLUSwufAadeS/8fnrRC8N0OxTJi2UHPbpznSfL5/1eHxKoawB90WHF5kcTDcWtFkbi5fLw
/9TV3u0CDTHXd/i7jjGOKtX78SlsgoHBivH8DwJ4rUUJbopcdfbPwSW6jWKLhe5Ad+p9VMrsE3xQ
9PeK9/fz6GXpqoHD9Xr5J/0xAVliAO7NR2g5T8PFvhRRqAO1kOyvKA6TZzN1tAOwATKzjNKyD1Hc
effdRP7K5VGXqxzaC8pDSmLpFDpae+v9fZC13UBKcIJTD2ngIVR18cB3NtrgNJu7W3oosyvL3LkR
FRUlBAI21R59cfISulaMUTsEJ1w02Ud7an6hJIypbQAvRJ0b/MUF/jbcP4ex39axSkqtzUMrONGP
7zeEiEUr/KrxVsK8+zUBvPz5n99QRQ+BN4raMee79ze0HbAEaiZKiCB25A+wtg/2yD5nnbWSTgye
oSsH2fnj9/tEnh+g4mZKl/mjU6d6P14pPSDJZR2cUH+iUyi0cvxUx43n7sXQmTeXL265ZPwzGGHn
BhtZKlHuYo4auVv3uFrCE9YXfWsUBkENlEfvZKC7tOPMOmdjoM8IEEN7uzz0uWnjcqWK9YITo7WY
NjleeSSgWnwaG/NLokH7W0m/ju9ohxoPDVqc4+Xxlq/jfKm0M7ixLE+sFYvx4jglbEkb4lOJEOmn
UnqTbdKc1Fk8bubBGUL3gG3HmLaXhz33ONlt8he1Po5pi8dZOxyrLKdNTmU7GDcD8lHgdFILP1Ke
0dIr78bZwQygdfRo+ca7ix1mgy+afNUgOaVwg05+VfCG2E7XbivHaofdX1zZ3COisC5Ny17c0ESn
wURgVnIC18vWunHTJ9x4IanDc6X/8lhnH55p0L0hKlnQOHr/UiBRTaeuEvGJzUk5HRwVT28SE+cj
KSsIxccYTzAgTbAYl8c9O0ktqvUG12eyhLwflwOrg6XPiU9NVFZfrJztGn2maT+FZm8Qx2gp58p8
OXulv424WG4mFdoKtnp8qnN9fKRR765dDnFPlaesNQUAcFfEKAT7y9d5bh3gK0U/jg6PQ2fp/XWi
au1US/bfiTZQ85TQ6HkxzUzTtj1AXwCII2ALlUh9j6wK8PDlwc/eZMck3nTevLCFeT84Zmu0ufQA
TlFdjfczjlE9oTjy7ok/9LKbosIeG115sGdvM1VcDkNckunMv+m3r4hIkyqQjZ6cMrIZ1WpCHP8D
v2H4pZvgOI6B6HdZL+Jr1doz91mwU3Klg1qcFsTi69wBYyjsMoxPshyeUw/XRadinOyIobC3Dsg1
j7GYrfogZxL3yhZt/p8vviwMrtR87oODaC4W+9EY8eBldXxKjBKNVg4Q7hZKUdIeLj/PM/dW6Jak
HucYXOiyFCsrlJgMw0VqMt1qWoDkAa0GmuO+a157Vxv2GbnlXy6PembtY8ND7MW8wFswy94/UYUV
c/AyJzoxyefsPhimI/nbRQSaI2+K4OHycGdvJq8LU5ZlnbrI++HAgdkcjwtWhsrHGigi+xiYAVEx
l4c5824I1nGp5vdDOst6eiemegAAn5y8fACPKqDNOLsGY5mDEgOuQBkY3u7ykOceH3VUop7YiNA0
n//8t1dDmwk0Fe78U9hbBsVqFSN00hhp5HBOZeKrKn29IwYP3eiV3ui5myrM+QVBfUDJa7EM+TVx
zhCauNpipJkS4cUoyYv0u7+Yob+Ps/h0qS6elAhtWGpAKdZDU/ovoCDKbVtM0LiCkJDK3A+/Xb6v
Zy8OHbhBldwy+HC+v6+iUBNGCjM5OZTyuo9xXBrdkwyievM345iceV3J5spY3ESAlU46wMk9DSgT
Sc+t9cl/zisYIVcmytkLknSfDHoebOAWF4RxVTZlm6UnID32Ps7swd+SCujYV9atsxPSNehIsqag
dVg8rSSxPZToQXaSieN/RlsTiK2pmy6xVVHtIH60zVpAl4gQcl2+lefePrBz/3fkZcWONQxmGduM
Ewm8+kfhJALXqEPzlN5kqr7VDRLwyyOeu1ZqFdTnkMUYvAbvJwn5L9HEGp2dOFFNKw81zkNTDemT
Tjoo/fAcpx9q6vjKqOfWToMpiTNWSgqDi1HD0pqKvs6ykxdHLlQqfSq+2Y1fcKRT0ffLV3junv4+
1mJ64nvM2cSFPM3QbF5drZkzaMrchvftO08deObn/78BF9PHBTelm12UnVKVVFycJsNsC36veBG1
YX0pMwCwfzFvWL0s2nHsjSl7vX+KVMsTg0Z1csr7xNrjK7ObBxW5AVbLRNG1J6FMllcUHufeRjQF
Fp9d+n/W8i0BnwQttuKggVOyLteVZ2JLY9+sXbmdZ2fo/xtn+U7YWVSKSLHtp7T0hk1xXPdYYp5C
FdvqU0ZCcXjjwUa+tmE7O0V/G3ax2DSg8YPOqZNTR+lGICxOPUz7lFFjquaDFV5Z284Nx+dPKRel
Bo9yMWmCBgL9FIYpZAvd28WwBG/YGfqktKbhp8vz89wNNQVvuy2pN3FKfD9Z+BwWPlRYtr+GNXyf
+Vy3mYkvd5UoiuKqPCBBba88xHMvIcuLTdmGnjnG4fdjyhRviw0a89RjlHLWZIUUN5AAnbse5wPa
+qysrpQ1/miSc/4Ws/7OmZsfrqGM90OOpHvRd7b4LKkmeHMw5VZdd6N1OY5lMAOzchrEK1LpAUOd
popmZ/dZq//FSmeikkDCxvZULXVQk9tUdmqq6IRYDZgDtPn2znewfq05cWBH+ItHS5MQSRxuN57t
+2u2I81BQxJEJw9uz82UtgXQKXC8zzJFHF8kpToOrm5dWWHPrQSmK/jsoTGjZrVYYa24UbNRYd4J
BzrArbGraSaJYNhcvrpz7wgbGXbAaDkBhiwmbgIUGRN2F58szWju2gFVzG6Ip1Jg2y29K8vb+cHs
WTdlGPN2+P2t7PKezHh3jE50pqw3slS1Wz33JcmGeru9fF3nXg7wyTpKUaq27lKh15gjAALN5Kkh
4ovWEL2i9RCU42ON1WTYA9Esrzyxc0sASm/EeVQPdFNfvI5lmuupA8j21DYVndQgH/pvY01LCY8r
2N2NVlVDtUeqLK7thM/dVl4HQNS0xNCOLCpGqkZfoNGBPIWYWZr1GBZiO1EBxPuMuvXKtlucHQ0R
Jkjpudi4XHb4InrZCBbhBPulWhf4Rz4h6AGJ75TmXgM4uGERaGEjy7F/sdpWEpoWSPVYA9K8w1Jn
ExAyOiGuL2wQr7FWypvLj/4PNdW8SrHPnGuFFAvZQr+fZmOt8qT1+IWQppGEADs/pFo1/YxBOf8S
sYgh2tjmU+eOFVKSVjTtms5aYOwCIuUv/5ZzrzHHZ5cuEkc/ZHzvf0rT97ogBjg6JXmN2xx/Dxz/
vNfr4C++db8PtJh9YWQMdVzkHGVTvf46gR9Cj9IJIW7aHCzTlbdrXn2WVQiHqevg56Xw7C5WJ722
AZiokioElql8DUVGw5hPuxdHFPFI6NZr/wGCUfiB3I76yvI/P77l4IovEJ+8+Xi7lE03Qw23h9b2
0QCDA8Cvcem/qsT4Xke6WTwSlm5pL2RSjtFeFX5gvUJPLI3Plx/smbeALT7vAPUnetHLRnRb9EFV
89uOtkGoC0GNSSsPSE6z1yKHv3Xlks/cbz4BeF/52lEaWZ6pkw4aOmU0F05dW72QE0dakShLd9rZ
1QAVHZUcoRCZ31f3GnonbLuXr/bM2mY47DPYbGBgRP3wfhob6L6Jv7bcowBDpWZDB8sr/pbSfRqF
i2fSAvPzbGdhmV35Pp1bbmYFviUd2t14wBYv8wxPKCOMQUfZ0Q9Yd60hWGag8T0WKRSeHZYKP3ue
tBooh3J77cgOGqaY3tfeVvNccm7NpuuHe5+Qi3g9FWNrPowDsK/T5Vt0/oeqeQXmXWfFm+/hbyUX
EycdLFbDO7oDBJo9VbooXut2Nz4iFEfRRoR9vBIddXEEhcPU3niwKPp9EIYDxtKis729jwoGn43l
xs6e2aD2ItGjK3u4cxOXipDLFxgXgFpW/CsAnr1X6OrYa9BNLXiF9yFZ7t+JG2inv5g2bId5Iv+s
w8v6WkyInK+nqXc0O1JDN7Y1Yakryl7caV3ml4Tx1X1grYtWuOEVnc6ZRWJ+O2mK8VXkMLyYNqSe
Dwa7EPcI8An6eIt687ZPBKd+K8Mi/rGu7PwXVGxUFIVIngeieqPD5Rlx7qWZZSMKfTgnOrlYkhO8
eoCUPfcI/AELIwkLMHiL3PrcehN9a6OL1FeibmP75vK4Z7Y+7IzpyWGV4aVZblgNP2vBXwrvCDyu
x4rNdzebU5eIi/WnONwjwg6zK9d6boEinBPhBJYqug+Lnd1kxWQjFJ53jEkiDW+LDgtaNCv11nPE
8xbi56zUhCbnE1oUdF8uX/G5Oe0CHcftRKVaLPtzKDkyAURRO0aphlAVBGUCccZQpRkdOqupxu3l
8cR8OYtPEKEX3GV0RSyIavGu9x2zpwRtR7m4FjVGW+XcTB6K/lc/GvTnrszHl6gZ54TrEOmhGozo
oLSMxLC0tMErYlXUt5ry9CsF7XNbH3Y9lJlROpl/fpgth9CorjC1ow2b/tWvpu4h5t7gPCTxLNp0
dZeSatVIMrwy5NwbXKHuYxIQebIPk/l2Xb5RZ6biLOd15gMMbduleMpDYiIR1mvHxKNtwMHQjqyf
UxKCkqAyVSFVJOT7yvQ/MxU5iQsTzQZtKPip79fhlMaqakLfPbalY97mmaEXa7jmntq4sowRk/dE
HSIgAeQJFyVMvNfL13xmyzf70+a2FFVElEvvxxeJlhb4lZ2jhjLyy1i6BTzesQMncHmcc/eWzoWt
z+0+joiL5UWgiCphh7nHJEzBCmSj0O+doCPKvkaBSlp2jlPo8pBnVjSTNYUKDuNS/15c2iA6Nw8I
AT+CGqjvot6cZdShEUOLCHJiC6oIB2bu96w6lwc+e63/9E8gYLO6zM/8t2+r3eLwdvvePdbkst6m
hVdCDTAI+XQQJnzuhA+i+y9GpPzOcmYKIdViFnW4O0fY796RuFAXsZPhf4EzS4Oawi3xne3MfL08
4plFjC8Vx/C598VHY/E8qzaHaeM17jFmMd355LTexUb4Ka6G9vPlkc7NUHaSrFy8kga6xvd3E/tq
2bCDU8exssINqL5mghM0TsZfPDU4ruj38DFgl1uskh3oYCgMmjpaZd3sLVBI5JW2Mno2NaINd1mu
ia+Xr+zcPeSFwDP8T2N2+cmVg2hD4FrMkzlMChoefcS1BoUAxGNnhc1/Xs9AkuZyG6kxztWo9zdy
CIIw8kKXAhDMB1gj+YQtIOgJAtAVzLbL13buqfFFR4KJ+hX7/mKwiIRTomND96iYjFubRs3szSe/
7S+e2u/jGO8vyuzKwUy6yT3it+yfExcMxy7HbAkCNZ7Z4spo0h+XL+3MY5s7Lmq2GvL5/mMpG1WH
08NUR80w3iwvdo+TOR2ruJRXFrBzBUxGwtiLxUey1V5sC9NsAHdPsu3RVVa8T5tKf5h6AlHQtFfZ
nhCBbkvOHCTaXAvV0e7BThl1kfy8fL1nljNEfew+XcSO7FKXVQGOcm0cDMybhgRnM5Lic9+T7st4
6QdRZP2Vyz5zfzkoUyylWoNo21gsZnlAZkfrudqREGo24JPyn+L/w9mZLcdtQ+v6iVjFebhlT2pN
tmXZavuGJTkJZxIcwOnp90efs3e5KVZ3yZWkcuFK0CCAhYW1/iGINGwfIFB/fJvOeScoedUEs6su
xvLSKsgL3QxelKnAfDjwgrHCq3Gumn74I8JOc6GjzBBJahHn+xTLq9bqE015Md0GcRpdk0ie1Lml
NDcWJarmm5agTnTlWbGSXBAy5uNuzECw5ZdECy8I63YKaQpBSvoaFaG70/Shc45Wj8nzVhs7PXoQ
EQTCm3yorm2ctfyO8R2QHzSGgYAv9u+kVXZdDUF4Qg9O6/Y6G8nzeyQP0KVECuOLZoX6kbJEDJWj
kMjkDFnxA5VgnFjRTcYV/eNrwE+heQwHgCL3IibZIET0wlHCE6psSGpqM+9ZQwMIcUakpRJr0p4v
D/gbArzIvC1uZRJHSkBwFOej9UcmgDqEwHXFYQFcBfNM6iLWKecRVN2MvRY5eHPZhRd+RuHECFBZ
F4l56rKum27dqcjVvTpQFroJyzZCshsCR/yIKSC+jT0dsXrv2SYmJ1puhphhT9z+/cvADfoA20TR
PrnNrEbIzaKmKJtkPaotgTCdHaSUIbzHOKet3y7Pdm23ATsGCg4a2OOmPp9siE1MA5VCeSlhvjgp
giWVN3zKtbF4HrrC+ZJD3TkOme3cd2Fu7C4PvhY0eN7gBwbanw232GqwxtDw8ZLwhHNy8z2IMbbQ
naJo/JRK55Wx5v/XclWJyaR2KBRwvhYTjSV40coagxdU1nkiIkWOYnrQ6VL4Yd4/OG0I59aKXa3B
T7dXex8HZTO5splXslu6vEQtopdOSX4RlQ29kfXYzo86zHw64GSZEX4Nikh9IpBn/VYaWfswttaQ
//fxL82dPjdh+ADvQOahA5WQaBa8BLgh7ewGhVmfyAy7LLKmw+Wx3mHsKYtbjgceieK9ZUJoPt9T
VWWhvoOo3AvYzxP6NPGnAGOCYyzy4F5V0BiBr5cMn7USevvedVvAtKaFcqAfY1DlICZaD+JKSWrt
OW3BcecvSqk8LebU549DXSSjpUWdzvvdduN7OZjmZ1149sEdtRxPS6X46uBtjhu9jQVCbhnf7cyq
9k2tTBxBvGj8eAhL78r9srYdZg4C1QN6nSSU5z9KehQOZOcGL5CP8Za10QVSb8q0R6QXR3Kh+Sq+
YZhPONc4TusDexbFeXJZWCDnA4eOV2nCbJWXOHNRuXSaQX5SIxfEQUgpfzMpIK92ZV827pVTuJKW
WO4Mz7VodoIjWQwcRb0V4qflvRgpTmgu/h2+KtkgRQKvcjT6K8u+OhwOfeRjs8/F8hkCcRY54DZi
23t1/m0mtCFOmSj6BiLl1NxyA8bd4+XdvxZnCKRk0DR0AXEtjjhy5HARE8madjoSNXFgB76KhHr6
KGjLITxZmTmaianMvtVmU+zNqHW/Xv4Ja2GV2aoWcENX4wier25paGNTD7b3EuOWftORLLVY/zn/
yCTqyu3lsdbuj/naIFGgTmAtyy9xSkXdHpiuhYHADWqXyNdxGQ7/5CqQFi3OQuWLPbU4uboCxOfh
8uhrybZN8QfaHOYvyB8tXhKjUmIPLLlB+poqT5Thn2KHNixqc3SRqrPTnrPTjsFpNFx0DdCK2lsl
OM/j5d+x8sUpTIL/oDoJF2gZ8RoNsEKNoe9LOysoDrpwKui47Su82iq+8sVXx6Lo4AEQpBaqLlY3
Tyc8ZHDcPk15HR9TTCNwaMsye29ZZv8XwPa520AGQgeOqusiF5KdOkikw+NTV7nJlxmO5o9Bnj10
CEhudaW81lNfOT2/m6ogLxChe4f+QDYyQba0ik/SSA30gJN4wMe1buvs3g7H345To/2mYqF6i1hW
FN0NqozkX3zhuSgz1y5gIb5DRvZYHmBfD4ZAmdvs4FXK5x7w58lsVONKhPrd11rkJfafgy3ugLZD
QQ/KR3zCecr7FYNPVg95oslDPeI4TcqNTLpPSoHSvsVb/Gtbdvgt+5BjYf0nyNdRhTYs+9VVyklH
BEWO9ZVbam3DzWpOXFMAOID/n4cTIzWB+Ef8QoTMB/xI6sg1D7nR4rZLMRw5pMtnaSVm2zq4dyix
cztyKfoFedsCdOcxXJ3b+j7T1brYD5DkcFYD9BPdm7Z8uzzk+iLAhJsTfoqOy95CEEVhCCIlPBW6
B8rKR1TRfhLpOCK/jZ1redOp+F0cW/w47guI64nfek7qRL7E7PCokrtQ3qpSgEkKYO9/XGn22hXM
89oqUJOZL06KdxQMz1cBJqaEsghuPUKfPMG7xsQIHa/uG6XGxeLKGqwONveBQXnOqKTFkoeR4eQN
7KOT5gZt+KmZlLbdT1mXt4cJ76P/Ln/+OWItj8DcSIAPSzNJ9xZJQdVZo4M9d3LKqyLKthYca+8J
WyV8ki8PtJaZ0pDkvcFbUgNDsxgJhLqF/0COG16l4FOXUvJ+RdscmUV9Kt1qA/oJcXQdAC1F52Q4
BkYidmBbUaaxYMniv9ztL/+ktd1uAcDm5qRqxLP7fFmzFlkQo0eOwf2ZoOR0C/esetSCKA7QHDOb
a/F89cKkTmr9//GWxP7GbEIDOff4ZJqJ1h3HZJT5XhoD4shovtxVVFuCz7jChxvbbjUHcaJZsDmP
KpQGLs98bY8hMqZS7gf1xvqfz3y+S8igcPLRixylIRWtyO1UdMY/MFOzK++uta9MydaELElggdpy
PtbU9t6EnmoCjcfCLbsZHERDhATi56td5ZgbUjP1ymZbyYwopHKLGBSP5tByPuagtQh0lnl8ynnj
Fg9eMKTtQYNF+YCXYJju46oPx4MUuMNt4KQUf0NKA6IEZGtWD/PeKZhBF5H6mBLUJhvUxLY1FGRU
1Yjfuou7EBG9hjbMNdm01VV1mS4FUKqfxvznf7yzFMWWgcpxPhml0n3vxfjUFZnHxZR3+enjG4ja
CwmmRe4JEfZ8qJp0HhghDNgIpxzExzCo2sVmauzzopTqzeXB1spioGJmKUoebFSSF3l9j34P3Ctq
gblO/kgFp+RyKAx1uo3aDJlxWhH0/PDLUNQDTTNcyl2om6ACLeR1k4ZZXMkc1vY0O9pALRdEnrnU
M4oNWThlMIY4YSnObTiRF8nKdOKdGFHF39KByT9f/gbzjl3GaQo1nB9yXYZefALR1hj/1nV4yvW0
tvAjRbBtM+IBVd4LxQo3leJ22RaR8r66EivWR6Yt+P9GXrL2VXTtag2c82lyXWkgfGha3RMKvx4A
9kFxHnIvR0jfIwUqdn8xZ5QYSbRBR4FpOd9kppmiIad64WmExvQFvGFw6zZhab52/JGPJiXyO86k
Vv9+fNjfCM85JdEdZ3Hba+AWKUG2Edhcrd13GOX4MYH7JkIe/nsn+qFFcTxBmfAvhqU5yIGCk6cv
X3PYQFpyCCm2lnhjfw0a0/3aZFN1W6lYBu3TPMU6LsyU5tqbZq08Q7TgXp+DNACnRdjA5sPivo2V
F6lq/XjnYsd71FToyZtQbZ2nSaASnblx7dwBsLU2jeNs0fNx3Y1WywnlbFXo31qA1eFfZF30cGiC
s+913pjny29MguSuZuO1QwSPjosVQeMiDJJTV2PkfSXtWjvSlAaNmXc+x5nFaDbuBuxjMzyFWa9h
LdY5Q7etathDTqfJbYYXyd8suMnOplIA79yeU7M/wjWFLnhLahafnDQsn4bJpfkWi+E/PU87HC6p
JGxV5WqfcXWeJtVYwJVzBF/sbiTHYwxdo+iUTPF0opcj1c+9VxkTIixqWW/NRrvabZ930DJ4kdFS
A6JYwXW4+LbmaOKuaXXxCfX95kedNLMV2+SKjWPkWDv9xTmySNZhdtOEWw5W6nkR11AHodBGDbL3
wpm+8FLAC70cjDrbZ06KMn4dl7i8XB557dPOUGCqP5QHKHeeL6gxJS2PNO7fCCeM1y6N3HusWzpM
hvXoZzXSQLiSWq19Vwq9XIozRpXlPB8wUDIdnXEDnQ0YTvpGD/AzuE0bS7S7jld0fAV+tJJV0czE
V5qHIZ2DZXeqcg0xe1fwXOZp3tw3Rl8KwkE44gSUT834iGKP3tw42WwDEivpKPaXP/DKfB3ghjPB
kJYU7fDz+Ro4mZYT0iknzHn0rdAF74XWcv8ZQTh+vTzUylryHmILzahu2DCLu0cbYXenZp6cBrMY
hu00mZq4Vaj/4EfmDkA/ew+l0SsbaOWqpZqAAutMzEakcbGetqwqqmhmzBOp07aeV6NUGYSa8x9W
SNZdHWbZIdDAuF7ZRnOgWRxPnj+8zejPkzsuySgOjhSdYgHkAFTbZj5Q4Lr7gpt8n16J6Kvz4/gz
Q95AEEXP12+0A90O6wGcs2kF+ibLkOLkIeg6wdadhbXwZY2r6ttA2L1WV1pbT87lTG2izKC5i2Br
RnqVq2MGvCJEAxB/HHPfJaLF9drUt62mjFei0No3BToys254YHJozqcKTwsJvqkFZIDQIp5hVgpA
1hFZfwWjslY+QSABcAXtJYOn7CITxxanUDxsol7AIvZHpEUjnKWU/jg6KBTiTZE+6zlOIYewLnH3
7JV/KO/gwxDarY2VlGVjeDM5yPaW0uiu7Ku1eAHPcVZaJ8V+13Co8knKQTbuC0ghT72tMjMJb3Sn
7eUz0kq2MssKyydAFEZ1MOlIhcePn2HyBipwEK3492LNna6zcKQCKetUuXsoombcjsD19uNgW5tq
Cv6CGIxiIOGfZwEcqCWWvc61yMgbxmtgl7+pwkBV0u9tfMq3sZiU2LcxNOzvhkmf4i+Xp7q23cAr
cK3PNw+QwfPtFuClSlciV14CBzTWxlAqiYR76zS//mIc7jiIazMCZAnFDQynzDHJo4c0xcNNKmon
28xqktfQH2uRnh4vog3UphxtWRQscbtEYwMoItZc7QanmPzOUDEqgxAYf7s8pfWhKD6SaPLEXPap
irxVcCVlKENJ05suV9/SoO6/iYa79C9GAtMwa6DBH1+Gd0Rb7URHLvQlj6N2mxZl59fIvt2zh4Mr
V/XapKiyUX2Yl+qdkEGVWt2U02p+0WJ78se8ycct9hv47obC66/clWthnSwEpCpvU+ix84/5I5HF
vLUxMLNWXuwoFPE2Vvsp9h3RTcUmNbPyiKgoT3XPmMorSzfHtuXF5c3xHJEquCNL+pWRUYO1AAOf
eJzUr5wP8TVz1Dchde9eS6IA92I7wvsgRkixTdv6SjqyMm8XKWcqtXMt4F2vXQngw7YYKkDK8oqv
SpMP42bsPHGnW1320668+Gvt4Yx2JayuXGWzqwRdVXYRV+miFJDi3DWGbhqdMsctfuRylrDuGyvw
bSU1n8gakivBZXVAtuwcwnkTL/dti5FvJ6yEvDacyu8YxAafhyb8qiGwizmCnYVXJvg+mIGBmjl+
oNwZcQnxrmbPybKDwzJSxnnCkIz7iiTMeL18HN8tH7QRVg4sCE/HWZHrfNsaiYpQsRWJUwNO4qtX
aG7rd4MjIt8ZjRYvJsONMZCzPqyVsRh3kRqg0pEMGkbrp1nmPvYDx8LxoS8POUWdHSY5Ki7IY/DR
u3AelAqOhqQrUNblYzob2JiRaYhTx2puefqZ27TGhbLHFugJ/7fyo7GO8XhezjJu0LvegYM1OJBU
R5GnsOGwd3AkhKH6bWsL5VMM2Cj76FGch5tLgxTHXG7eRbqOk3yJGXBa4SrsIkcT9eW2NMbihlpZ
fSiFaW9Mr3WunIv3G4jjz+ud+AzeE5TQ+QYaUZXOTWsoT3MB5Tjo3l0axJhy2j0V7rxKFD+J+voK
RPFdZDcYlFe0zbOPaGstdm0flMht60550rxedbYRNaqnbEzUcVu1V19Bq4MB2GUpYXnQYD+fIbbH
I2ofmThV5DvfZVmKL46gq48jrjp8NGOeJ/bHWItsrYvdutfHQpyw+7CGHba+OFQCNMTG7/K5fxfO
5oFm0AKJ2txbXbwi9UkktKJ6lFOEcL/0KUaF8YQFQOCEOv54rrySoq9tE1joLlU9HgMAoM8/4sBt
UANXLE4tlOtjy+Y44oo89r7IeNU5ZaN8qeJ2d3mS73JvJvnnoIttgl5kQVEnKU95XU737AxFbpx4
6NKdO9bFd1ll4VvkIVfV5VZwJbCu7ZrZ8AKb95lB5Sw+sIFe24BeQwmQoGjAcGVutx06zGW3tLOH
l8sTfXdZzBMl3Ub9b1bKWGqKBW6Gz0XSliccq6sv6aCMGAWXRRFuL4+z+kFh4MPEd2BgLQ+7rhiO
MjWyOE0jLUkv91o89qZ/azV4G0pHHbEvRKfcV0WRXQnd77Kc3zP835HpoZ3vn2rq9DCQdXHCeNn9
LlyKZ/YE2FWXIT7zsvOeJ0MMAlPCAt81gNLK8+Wprx0YDcYT7yh2L2qS5z/AlDgTi9goTwAh7nRd
mI967Ta4geNC0A168fPycCvnBWwNLmfEVJqGyzKT8AjanH2Ujkqz9YU65BM67BQlCR7pMw567n2P
X/n+8qgrk4RTxwuAsaHOLsuGKWomhSfd4gRU37mL1TI4QKybnYZqPQJobU/X5JhXdu5MYwNZDdJi
ViE+/6yV6OtmzhxPhWjT3RDVenVTYwvZfvgqds/GWcSfEo2WAc/D4oQ/a9BtZo75oZMYvPlpS/Hj
8mdc2aw8tlk3FgNU8TJXlHlMQhCX+akxRKXB5/bkUZN182tGUZ+qNIGW7DfkfLj9pXXjPiXIynqH
yz9idS2RASb1IL4DtTz/srWstJjiL2uJ5zClpXQ6hG3g3pCQoAvagpm/PN5KwAN75mqg8BjzXbIj
NQWmc2cUJ/yIKtT4iXJ+Q+f1Zpq8oriSHa9ODjwxioZoUWPjcz453arawArCkkAU46MbldMTfXT1
WDeR9piOWXjlOK5OjhfWjEHjhCxFgTQnHLD7YnJl2tX3gzSVxheyj4qtEg+eceUYrh1+tCcpD9L6
oa88z/6Pt6QtdKfOmrg8cToGH4sghD8DR/2iuVJ+5lKfdoHROP99fP1Q/QMBg5YHxZtF9hjaapHa
OJ+dRlNzH5Dgh+KFqfTPwsmvKYasrR58Ch0QPT5ABJrz+Wklnq04oOSntsX69z43khirq0Fq4wM5
8hD8VKVCd/HKnln9qjBWwXRRjOSf81FxxaZcDXPnlAhVfQY95hqHVh3SN63S3ecqSB9KNcI99fJn
XbkycTJAbH7mr1KkXOxUpzWBSRpNflKDJv7mJSMWnVIX7tbtYy3bBIXl4cQzunp5Eym4617J81Yn
DRMMiYBZ2GmJT6XXUwaagmhXlmERHARB5HdeFbhYjdXaTkYTPrBZh/Hr5VmvrbAFaeY3JZLYswjr
iBa0kYgQJGQH56CY3GnDHSlukmr2HgYj8xfTnEkVQLgId7xjz9cWNptRRCJErE/Tsx84umPaCDf5
86S23dFqQZFucEkTV6DWa2vLHp6VH+hT0JU5H9VV1MAAnYpUmB5g+TqiC0QaFL5oajPsB8yKdtIw
219pG6VfL3/ftWUljcZPk1saWYDFXi6m2s7ojmenqmudB9x8202IP3fuCyHGrV7nYutZ4po22sq9
RnSZ8QCMStN2eaV0KuIdcch8SfbwX7H7pz4MQ+zmYFNu40bYvZ8Wkmst8gLrKao75+3yvFfSBfYw
CQPFLmS2l2SsKe00Naj4BYU+uckt3kvRJ/on7oc1w2cV2xnfPHcttHdgGz2JzLpykBqqQsfFgC8b
pTzWU52W2B1i2X1zeVor1wvbSJ3LybO0wRKERw1GpxxvJyckL9hJJdwt/d4OzGCCZ1ZmCPp9PCqd
DbgI9phD2byXUe+WRNptg9f14EvFa14EvnObumvKm2KIi7e06qcrIJ6V0MDQQGloo85UoMVRdeoS
KysHXSUjbF3Tt6V00z2G9vJ75fXePynmy1c2zcphYcQZSI2SHjD5xYiolA+t2Zjpqa7q6JNqRA44
raHMXmMqE/8VSuf5WWl30ZVvvHZa/hx28Y1lVxWKZmIcgEPaK5Zyzl1htmnq22VXvYqgvgNK9Mlq
G3lbqHFZ7S5vqdXPTDkaWMXsJrtEHDbFqAc6pn6nqRPhCbzhXZWH42urmiM0daf/eH7NcwHgDk80
/l7uYCS7U/wn0+xky/atqcuRFCXUTkqnWdekpleiLsg+CvqIjSHNtXykaFIGhTebB2DMcBtUIr81
6mCQfqOE8hBjWVoCFw3cWxF+HAM9h4U/hl4sqVe52FM2qFxrdQKVxqk8Z+cppvXSkgZe+aJru5Z7
EjQ4MA4i3uIKBYNO7z818UnLZddskklvu1u9yrpmXyuOt00VvQr8rtKs6eby1lmLRhS6aOPBgQA7
apxfa4UMvTZTQHqDaB3vBgsKmgsZ4JcpG3klT1gdihwQ4spv0NdiqABVcKlFSnICdlwf3Wpqjl0J
6zNDTfzpL2ZFG5UpQcXiBjuflVKOVjomaBfGdo5q2lTF/pBK8zF2uEj+YiispGaNRIr4S8KCM7Fx
MXYj4ExV1/ldOpp7OzJlt48ypxyuxJm184Dgy/+NttgomEoMyD8ijahHIm0wlAXa9aAFvbmJMzwC
KmfIAx8JYecgrKa4kgK9x3NzJIAHIiKCsgH7ZfFZJy9Q1LBj9FySEOKaiIXqttH1Hi0FqGEOuOpB
v6cMZ33N48bGvR5k/22WKtk13sbaXkKUjJAHG2v2Az5fYL2So5ZUSX7K+6bfd9jg3NGYr3e2lSrX
fD5Wx4LPxBsNRvg7sRY7bWFYaUrGlYLlQ5zjA7wRcQOQumppPV/eTmvfGBwO5rlzA39uYJzPLLMa
oYxFmZzom7YjoF8t7XejOsldl9XSPBi2JnEm1iZ7vNVarXz07AjLBlBf1ZfLP2UlKPE+JPZigIFr
whIgGHpJNDQZwnJxmTn3Rdwb3sZRet8KfgV5Oq95rl/b3ys3Gc3v2YXc5R6jfnw+ezph9jQKAF4V
qNM3C2ietnfqPHZ+9EldIQoQu0W6uzzP1TF5NPFK5aByi5+P2eolqqvTEJ9cWSS3wTSUkuZJP2DC
p6uPYacqH5biBuEzP01hpyLFjR7u+YjIOajRYIPrVEbF8SEKu8cGc7DP0FXdjY3d9LUBV1JpnqMs
JCkCshlLeoDRt6XqdAyYaIm9ka0+lLtU6zX1yqdc2zIoU/MA5tHNhbbYvI0W2kOouXxKTJS+4FMv
qmNemn1419PiDA+VcKktBuhLDB8dmRNDa2rGr1EmAtVw/knjGLSErkHrKXqPh3VH3TxCuskQGVDe
NESLRB+zemN5hfPP5e3zbs7zvuFa44mGsCNiDucjIzykIjXsyVOo0R7fOFqCbgcuIxE07tgejI1W
TO1+7LRroeJdXGLguWoEKAWIItWV84GTwnXjcsh7BPHb+qEsu9tQokPsj5iIfrQkNieVsyIvTQ6s
QpcJ5hCPdYAKl3NKzWZ8yaU5PMVhEG28bnT8y5/z/awYipYwEQeAA6fkfFZV3VtDpyXOSdL67Hel
Ah5gZ0TWcJcXZrq9PNi7oz9PiyoYWTO4G3BT54OJxCCjSszshwszfRc24fSf2dvjS9So5bd5n13L
Z99vFianU1Sj2g+9cSnhPgkja+o2LX70kZXvzLqpI3+CUHCXeWL6iQDZcERm0/uLafKOB5aGixI0
qEW8CYLWLgZI6T8qr7a3RaEqqg/9JPMRJchvRJPgQ/zxD4vwAXYprBIip4sWjuAkJjTDsx+5mHp/
gNf7kDsyfMC6utiL0u2vjPcuL2IhyZvdWW1jltBdzBCXX9Erg5v/GKAE7UYZK7tWtYZvdFvkvo5C
3LDzdEh4OHjBBy2MuDB4xcOqBY9MXH/35MyLJNJdJvZVaLU/FdOmvWZetOQDkeKQc1Gi4FqETEjS
c75PkRJRpN0Y2qs2VOO+rEX7g1LfT32cVEjJRvRDDI2yT920/UbdoblPZPMFOFT7fHlVf8sB/YE/
4ncA9/utRTgDHIm357+jKFuQIupU/bT0zFaEbyjZ0N2FBiTxOyk9RKb8Ek5BvEP/QoUpkSahgb9n
0CT9pykzJ/MmlG4pf7UtOhzbHKXj705g129OCrALhssAB+GoxCVABrCtXvdY93bzL1hd60Uqrdr4
mjl7EQtbxr+uTG2OK+dTw0wNZAwEujnULeMO7uQ9JuZa/HPogTs/gnRofyZjbOGD5QVg60dHDXcp
KtHWTWxUprGr7EHNjF0RF9l0N6rY2H52YiXK/Cly+mg7Fkk4wu6MJ3FQxjINHjUg1eUxCSl6HI0B
fZ2jyPVc+5Km/KFjd4Z1BTmxiG7c9QAnOPAzuXxWq5yLFn+0FiYAfYHjVOMrUOPySZdeLH1Pw1qh
1T28qYtrLpGkP8uPiGgpwAmgfhRISR6X8TTuCyWDjPfTymJhHZRm5CHmA4yv7FtN6XXz3gEQoz3U
EtKYh7LRuLOCUiv8uU6T7+skdH+qUaRo28Ab88QH+NW5myrGVm+fKFFdPOVNqqZ+X07hJ0vC+ri3
3NZwANp4fXGI3EorXhozCMI70wyNsvpUlc2otg9tPuYH06C78jQlSEnepKXMLZrXiSJyvzbroTvQ
h6lv1aTIGyyoBy3+PGlh/1DYte76jiKTN7uJYnjQZj09mwXKO9tG6TiNmZNV+2Qch+6mzZU0OJRJ
pzebIQtLjOOyKkn2UniDvB3cqab21htjYD+WOIb/SimIdb6jB3W1cwyliF9Hc0RKvkkzJ9lkeWqF
/oACp5ns7awP4q8wQLIf3sgnuytokTubysqz5EFUqHRLygQmTXm/tSpLuTOqwPnpkBhFO6Pysk9V
PckWQYUgsQ8Wwmn4yXtjZh4HN9bEttVBTO6mru7FzmVLt36bDd4Toqq68NXearwDGL008EcLYvpm
CBuj3qbCGNs9bB4ZH2uFCg06BpPy1HCNBTclOgO5D/BqiJ69qhfurtDsyN02ElzrfaGqIkNo2869
boeOh4pHI+Kpzh2G5/jXhzqacpuqChKIQTjVfzcokNp3zqh71TPvJlM+WqVVmHT/p/RWl6gGfBUR
p/W+LurhUbVqKf3MimIPhdqpDo9Vpw8eV19dWTvTKLX8oEjPSR7UVE/tRxG3NrheRPWnmyZ2E89v
3Qj8ej4V0PHNQbmLJa24TacmffEzRA9NbgYu+DfXbpxxU9ml+EzgnL9aYobDzkQzfbwzUJLIHp2y
n/4JpzZCIbstHZH6CaIpSD1gNRo4ui+6uHc33Fb2eAixjckfp15VtMw3UsKq2Co5ggEPJilJ8IzJ
jSaPVRV62oOp1kpxDPKyHsqNIasifw7zXAn3A4qH0avW2TjfNqqTteW2abNA3/WBLlCgcvJYTb4H
SiQj3e+1xin1Td7HufVVBXRo3+Ul4KqjU5VhSbuId8OGoyfbZ9VV9CLc65NhiHDTx4rT+X1um8Ft
39sDPiV1HKY1XO4uc5PWx0gEccc60NNoq9tjQE0dS6WTGKNQ/RaFtfo00RYM/boDH3iMCcraHrF/
/d8AtzAcV9EF2MINH7ud3tWq8TxFyti/aoYwAKJ0qky+9aKzHk3FiKp7S3Ir+cQm5JJdN1Tr2yro
vWETWnpbbzvPBpbT62WuPiVVnvwrAblaj6rKi2ikpmf7g5Lk06ZMEuswIe6s+Wrt2G/2VBgvFeIX
Gts70uqtPU4YFgfC6DMIoE7T+CWaRuFGr8IJ9W+nwc2a/x4hCTMXA1CjKdYQy53kL1eLxnzTpEr+
uQGy6GKpXrrDTUGbZfS7JgwG33KKMr+tMKNq9mrURsfJyAxtW7ftqPje2I4t+ndKItUd6VSZb9Gl
dT91GAFXfmPiy7s1A6uMDoaZ6Ga6w0hHQU0etmh67OAsNaAQsG+0fiBDkv8KOpNzncmsibZI0Xbm
J5h4rbzNalRo79GhT7p8n6iTad/GdRC9WFkyNttsMqwIiX7dLDZOFVrPkM6TfqtMo9O5PmqPXRn6
lcsLeqOjlv0pNNOgPWUemKUNDSI9wRtQnWdXik7Z0tXXxZ77H0kuIQlRX8pO727UvtB5rtWwSDb5
EOXTXdNngfwE+Rp5hAx27qmmbfQfF5sZfguLcdwPGlpWv1osl/WN1UyAvND3z5qDJabis+qlnrUp
7TqxdsZgSrEfaTZ1G2FX5rBXaGuC3U7xwPTHFMzjTUZ/JNoWgem8FKA7xru+nZnGbmaZ8ihbbzZA
hYXs91PbFvd1CtprJ+x4sI+F1rOfIWvrtk8HsayfzLiIxQEUU2fvArUAjd4IR9Huuw51IW3bIFCl
vY05olSPKhRT5P6sIcn0+3AuoYIDCPmeHneG3AS8Y8SLTHpRxgdI6qbibDMRTfnmSh5kvrvCwXX+
bqGA64Aeu6jANHXoWrQTktcwapWnBApL+8CBL8utBvzc3VohdbdDYXWW9wkv+anaVWpbdbs6nLhJ
UyMBCA4FqDoGYKifTcCbHVW51uv+C/rILc0t3GoZf++VSFX30AJy9Rh7dfNPVdh2xmZ38/JuApPW
3XBBF8YVaOL7lIiuxawhT0NzRu8vygRdMtgNqj/W62ToZOuEYC38nOpRfdcrXR37FBbL+kppYvGi
JQ1DMorLcSa6zdpgi6S5loU76tTnXudQI33g7H18KxVeun7phfKaYOmiFUXTdvayAopEvZJK4tKk
AOBDIL0RL+IktJrupgzb7LlCHVx+CoyAKO2SCGg++YI97Mu2NYSfF9K9Rj97N2mAACr6HdSacHel
MHOee+JRodlqZGuvgZHFfFevOmmtlxbQg66JiL5bU4ai7kL3go1LNWTe0X+kuRBPkihshf7KvVac
mrEN75worn+2Yhq7g9Cc9Jo5zeK1ySe2qW8D50ZAkxrMsuSTIm2W8iiJ3rzMjCxfcUT/qHW5dt8q
yNqFAicIpxQ4XwytJq4c0PcfdpYqp9D0+z1vLcGRhdXT1auV5K1txVBt0tGOf+SUE7f2kGVX3nvW
8lHEOaMoMlf84b966F6cf9qwR2R0imL1dUjwQNsLoRXy86A0/XRn8YTpd1atTfB5CATWttAz9ye4
jE7f0JaBJzXivD1kfgKXM/saVUju2Qc4pFP9qItCajfZGNre01QNrYj9ZPZVLnxhGJH4Nx5FYJGe
d/ASBjS28Zz8JrjJwl2ACEf+6LlZnm90QIvpTpe69gNlyV7zbbOqQE0K+mc8b0TS3JZ5NEXPZi2s
+nNY6KUs4JkPstyC71bDjWLXiuJuaqMPkmNuAif1yzjQsTqGrqnsHD21km7T2p3m7NEAniZMt8zG
QSmHrUZpfJd3VjeUW1m2Be2zIBFd82ROXGEvXhDmxZsT1VbzwaoVO32mCPKwUyHEULVabHi0h5O4
r/vxB52CcBdPBV5FUew+OpPxhrmjcqXDtQwoNrw3nsawuCih6v9D2pn2xI110foXWfJwPH11zUBI
IIEEvlhAwPM8+9ffx/S9UspVKov7qpVWS92tXT7DPntYa22aWceHoC79Xun8Wn6SMnKFrTFE3naQ
IvWHHOuxt5OtsV2rVqyFTuRrhedURhaJBR86v+P8BvR4ueAUP2i0zbVMO0+WvNhO1SfP8LQVo9aj
X2mX+Q61e0HIAYltoQx5UnL5tMgbAVAD5QBqAsdfHeVKoxdhpT6ZgqgiqKHtx34ZbLvMdR2pM8Yd
yhzKKg3qRymQwmulEd7KKuIlGf0zX87K834gVkGJ6TPl/se7Jbqf8FbE2pNbB8FBhnO1EW053AG5
kq+buun2lwOAuWwVHQkuJwUtQNgsN77m+MPLwWw6vTPE0xDa1V+zjo1bm7zHuIZIY8pO0ISWva7r
aIx3DP6SSHFLqdw0apuPa7cDmbYFZeEulDJmddP/fhRKsjAYqNSKOaXAY/BOA8lNPAEA8lcqykob
Kysa2RnbtHtOMlQItmOpufLvhdWYVzSm1aB3CdEGn3sqXlpFA8g2POOT71vuI+iSMlkjpZnvC7/W
7I2f+cO4jtzQf4rsrPxN3zTcQLmVlS8GLp+/A/vAlKhJUw083hVhB1mod73+1FSt9SMsVXPl2r5R
EwQWJkGnlUXN7vK3n1lz5vxQ86eWM5FpZ86fPqQsjWjUPuVB8BF2IruWRcbMqQTC1ZpCXf3I/CH1
a4ihaaORBoFLLNAPnuQzjr+zVShJyEljPLV9J++F7DONoxvH/p7StnAsPfKWaDhn3BuSVdOiIvMA
oGW2sjYxdtzmqf6UltVYbtKhHK+Z8mKODmLc7i3IrDpaaaHediuYQNlKLrVhobE+jyemj+ZTKV3T
EuC4zarljVbUclzx0XJax7sa2McVEV626kmy1nIE6TAJtHQ99PrSnKPPUQT/lj0n0yBGwWaBXGXi
0eR+/nEvjUaBjcGF1lPQu1H3LUw5Efd+LHRwIJGuNhvUwqLyFpI36ktGY2mblgy+W4Wok99mCNz5
hyTspH1ruM34wdh5tQkcmX5DsK0qU+nfetHVTch8HF+5HyFWoKLjj96d3HWjtb58YE9dJbVHmlSo
6NM3App+/C1FmSFOlcUsY84THupNHTp+L2JwEnYU3SpgiRaCsdOzg0VgbXSQLLoPc/l8wxOuUlOd
fmo76EajkOo/vVQP29pPkiuboVX7SpOHXc7Ttot5SBecwjwWBN9G1xPRJoK06b7M3ihmEdaC3Nh4
slu/2alWVq893+7Rnu3H7eW1PfMeYowrieIsEElaHceL6+diHNw+N56MDpFtp0G76VDbSuM7WWGI
et1aTUwVq1G+MUo+tfc1122j0tECcBfkmfdl58TP4ZkCvC5bUx/9+OdEtSvaeFCMp2JQ2zvfcIuN
nw/x1vRzxRnhlO7MWHxRnBTn9N+CQ8BC2J3JyMdGe0uCd5nXxhMhorkzMrl7DU0TOEgFc+drLdf/
awv1Dkr3zEOa5+GUiLWqDCPjScnU8LFDO9FJ0fo/VFmWLuztqfuZvgtJjenFBzk+87mFDSBLYuef
YqNlqBUvMAJzarkaouwQ6J608kZ0G1XdCxbO73nDKHABmYfRNv9GX6MmJFrdeJK6yl73QZvumUjB
7KfURjq7yTZtV764upIs+Nu5hgiLi5wORknfiCkROD3eSL1tAl34RfwsejRKfoEsthVHszyFpm8j
x06m0+fZDonWiW2RiMJcc7YihZE4eZdcC1+pOfBdThW5arVwozFnZWlE5pkLRzeRCH9Cz0Jlnvf8
gqzOoizptWc/r59dN462ehv6Ky2O1XXkMXgQFKZYiWrMncLr41XVe/YupHS34FVPnQwDqsBfMp4D
qQNjHoDWgVw1vt9aT8h0+UCO2v5HVbTSy9Dp0lL16TTkAPuITgRFGkFffw6mA1qeJwYZ2FNEB+La
VbTy4Pp6CNxelh5HpY5Q0yyXbvV0a4+fQPpEIN2pHNCVJwg4Pgzh6JnxaLTBc6lqNC9ovz81TKeo
SKpEs87Lpv972ZeeM4j23DQcYSpazKc6UeHqfE/I4XNb6cNvoLvVxi5VeQeVYfjT1PLrZXOfwfH8
A4kvIKVMM9xoVh9/IKxbM29M03suAis3fmZJpOYrqjGVfB37cuBIOaVRpLX+Vr3vXpcaAxWdwayV
XU7Mu2mNKgJD2QVNvNU7ZtD/ySG5LizJmY1H8NvGjxODQLucRUCD3Q9a4FbWk1uKfJ3pBF5hX8fU
UqLuTSSN5ZR+yANzeWXOHG3kWWGWWeRWSCJM5Y9/gh+piouRwdpYRd0FoFKk3ox2r/+RpbAKFxLK
U1/H2fqUlCTaJDiZhZlSrIexj2Las2wG4aqosnaXlFXspITv14YvN/eD0uQrL4JO8tWvxBoUCiBn
zFA8IRzkjCSousaPnxETMzUHfFK66irmgDhRIpaEds8cNqyBowOUCTkZ9ePZmjJlqxm6KnpmWKas
rtK66JlXKJDd/SGFjHPcxFqCnHvdC9ldSVnbeB+QtPvvOT1Y19FVV/6QEUE0r4e8LYYNGpRW+Cuq
K87pF5eFXApUtcnoI8qUJ6XggGGYzCip/ddg4NFZZQwZXRMlD+4GGeol5MTJ7k+RCpKepLBksMA4
jldljJKS4U62/5qobnTTGlG8s5KEDjnL47SZpD2g8HijVW258MSe+JqpTEQBgfgUYSq4GMeG/bSn
UkZh7yXkfXihRDdet23e3+Vx0b9AClka9nHeHvAt4nCqUyfFotTUMtFH6otbJelejRnS1fZpvEmR
yiscDw3mherUOYNkMCjF05zhqZx9oOnGXRC4vXgBgmG9jG1v/EhjumMy0w7XWisWBzhPTuHIm+Ke
GNbEHf7M2sz5ViqyXza6Kr1ZSdkY66wrajIe1acF7tpBeq2Vfty+xspg6tLBh+qc3YOFruufqTYU
3pZZqhmuNY3U0F3InYnH579tYv/CkuARNZXTuKaSvbCs+6R9AxXgS8ZatSufSAoUb2Cuuj61dPfG
onaz8yQrHr+Lkl4CbcGK5E4Kdd++zT01WSM/k5rrXtGT7rbOG0RhUlPI1b5MzS499JKHxFAMxRrp
ReBQ+n6sAhHsSwZ2tttObhPpT+02AB8pVGrxxmpq/00jVvAdYmei865VgvQ+ihF991dwP9Mh3Bi5
VhaFk9I5fqB/Kw1/bL82nzSdxPibIgLxRGwexm+jaL1mE9pp7K8ALMSvfl2bgZOnJsP2cuaE7myv
QFO/a/vB/1GoJaWKOtf4X1e6TDKC7h5d0O6QeYYe3Jth2NyjUun2eyl1k59ARlA0kCYE03oITdqA
UtTn14Naq79Gu6qV5yEZGbSVRVESfm/pJl0bqEEGzkhHMZ4GgBjJQyV6WT5YfQXKzRkrENPrytDC
Gxuyq3UlPEtrHNOTSsakxGXE3OQgt+sDTTe/eK8SKkerqlBK6vmjmt2HMJEFTfogim+YHqTJbJ/t
PuhmwzSXSskGw9GNSCAc1PnSOsggBeyQaZZu3CTp7VXQmVn5yygGX+42jSjyKN0YLnq8PpN/PN/a
9oDZ/4xSKIu3yG/DbhskVHm3diFpHyJwxyyBwmTZFMyNDjBUt/AAn7jFqZw1Qb2Jb2Gszst6iu3J
QZLLwxsuot75cddsA1F72ymrdkqQdwjvoiYuB120kAKcWDahhwGfpY9KyYVn4NgvZgaiAMnQir9G
Jycl0hIwitZg55Q7WpXZQwk6h2ETVD8ze1czLJ7GweXn56R0QOCBHAsaUyAGJ4rc8Q8Ykj7QkyT1
PmrU+bw7zaqtP1KnjARiSfkdtnkYXo+FW25Cv0keeJ2Ghbj+JOQCYUvtgEYWmRfd5llAQudWSUlc
olfCe2UXMMHGW+fpkGoOyiW3EmPkLJrpdr4El5w7bKqJqMIQcBNyT0H3LPeKraLu81I2Xgf027fF
OBSHXLXyXYzuKNqIBfMuLq+0mDlFmqDoTSDQQN8O5O18gmMTeygNm739ilabOYIhamNHmt7oBY30
eTQ54d3B2PIKoeRhUFI83lFZkvKRV9Z+pVIUOKKv2l965iXvgG70L0qiIfyENMEUTxK9qNPkp2Nb
6iDcIVA791VmBtQ+rMb6qgoKGUVchFmKdlFE+TMA//fV+zQILAnaH5eFMObYIHLYcRzYmU3LU/fv
zNZuv7sW9ONW7urDwLg3z3FzagZJmYuDVuQvap1L+8sbeZISf/4I2FzEUZxcOsvHP6JslZy2aGy/
JkWjlmvXGC0nIMJ78Ot2uOoGS2x8I4zeut5z31V/7L7Heionjp7I1vbyb5n7j/9+CqVq+kPUjOf0
6Dht5H6sW/s1t63GONhtm5ZO2zCK1LE79GvWmlKMtB+z8E5pBu/usvXTI832o6Dy/6zPFgIJLqE3
CH2+Fl0arI3KGryV5i/P6D29q9ixCKsgn1ODmNOsBk3tO7uuWPBYjX4KGzaOMdb6jqexuzYCe1xo
85yzB3YF5jMDgADjznxS1lrGYNuD9dp3uoaOa8+Q82HoVszDEc91UQYL78+5Kwttg8iYSwswflrn
fxLAdsLw9olnv8Zeqf9Q+9J7Sn2rP4wijJdoZOe+jU46pYaJZkT0eGwrKokIS+YdvzKe3ux3DI6O
rzMtsEZHiiWbYb2xrj18+ZgAO1HIbijbIGM0W06hpJ0lhZn7KrlK460qulfeVo54yhdc7JnbMI0s
YNPoVNKonSV9eUIhg+kE7msl59kqS10bgE0ubQzG9O7VcohXReaWv8KwrHaXP/HMDk5ZBsR9SAbU
pWc7qNZIb4qitF8Vhrfbu1EeQ2ZUCTFu5B743ULUMH8zufUIUZLAI5+I1tecz24Eai3Fiie9xkIS
1VSQHWKnUg3/zc2lmCiiThxPs90/lz/yzNHBySP9QGWMU3pSd2aMChVmneV1Sw+Jiazdkyr2B4kh
Bhs9apYG95yzB0sFSgwpHDan2OWfa0EzsIwVeZBeJ3zElQQfZ91m8Kc2khWEN4JVWGq3n9vGSQGL
OGgix6izbaTtFNou4iWvHmqb3ho+LcUB1QjTVeqHS2NjznhPbJEpcfU/+1/HnxfrnV/lfuu+piJv
VBrJAnCS0o/ygnc5d1qIO8j36d5zXGY33m7LQotG0301E685jGo3bKI4Cq7oW7s3ZjHGh3IY3YVH
8pzRaew4RW0YeGA2jj+uz9zMjqrGe5PIFFYiLrsN06MZ5uErxb7JG/EtV4Nw4RaeGkUpjWKmSgMV
HY0506BzWzlwZcN7awIfYmyCnDsdIuhoW6v3iptULe3cgf8t1pcvxulOYneKgKhrQQCaT+WhYl32
nm9yJ6JaK52CjSAkoWT0cdnO6fHEgaLOxHKCt6FPe7yozEAzkipr/Le+M+0bbUgGJ+xM416okr35
uqmJPwHeg9yAH3xsKvGCKGTMYICpLrkZJDX8xSRJsM2IWHzZrXyOW4T3wps7wWqOTXlF5VcQOvgq
W0u/JVIlHfpB4Sq0/o3lV9n28pedOSSocvA44EMnGZuZVxFubiZNAHOnkit9HZh9/ceWtPiQ2GEA
/FJT0Z7NliTZ52kWi0gHBYVwWheU+ebfCL6lTEWaBW8yHeedRtFlrTET1QmGSLulwlzDMOzVR0Ae
/caOZGPhYTx3cAgtplLYxNuaq/C7QTGYhSYFb1Tn2gPPZLgSZhrfm2MbHC4v76nTJiugko0oOneB
03q8m3pmtfpoFMlb1cdasZGTIIt+WIjlqw9UqOo7L4duvSQ5dc4otTAuGskkoc1sT5M8ioCwZ9mb
0kHvlZlafEddSLsZ+tTfI6/RL3i3M/aoE5A4M66TVG4eaKS2MZbAn7I3rTR1ByBsgKpoV9XrbujE
R0iZeOHFP93A6RWkIYW6HkXNeT0TYFCYek0fv8mDOm6tzDMf2kBjKJDSjuqXDwv0OsSK6UaA8aRa
fLyDhBGZ33V59Ca5dAp+DVFJ+u/abiIdMugCvy6fl5Mvm/I4ZYJBT8Xvk6VEX9LLOy2o3yaBp+ca
1SNHIUDl8ZW09v/DFpkZCImp1EEx7PjLQI/lhjwGzZsmZzooAQStNryJEDwqKVhqQZz4GZJwarNT
bsSXkSceG2sFbOXCVfs3u6+qG80NjBXSk/r3vg0PrR1uAjWNFu7eyTsEWg5cOfg0lWtgzxGZWW65
aeyF6pscyYQvtZkW8kalVriQ953u2UTnY7Q4nXqqdNp0Pf4JzOyorVryNPWtpkcBr5bpIld+77b1
KpbtpShwWqejlJ/9mrB2ME9RXqYHfGxMqXQ4L40d/431RgP8mOoPMELD1djHJgDQIF1BZLM3XqSm
fy8fzZNqAwKhiCtM+tYoz8oglI5Na72hJU3Zlh+UTI2XAImzazKr4b4IYRvFpdf9zZEN/BUKpb9i
tqT1qCZDt7DW8zFhE97Z1FAppZBOXMOf4x8RpFLvZqNev2saNIHNaIRu6ehB4xXUxYYGYZNARvUI
mX/xIInEBxQ3aMo+6fQyomacqC91BJHiEMtKJm8XVmh+4iaAP88ZErVkyUhXzH6cFiAdUse6+o5M
kXbfCld7kUBa/aHiXTK9TIHO1lM92hRkotdFmLbmytYlZeI0ZlMwIdrHcoz632D4myUthhMI6fTj
AJBO09U4qcCHj1dOKa24bpVRfZfL2v4W0Hn6o+hSXDhqZWnfOziCnWPXCCo5HeX6xKE74fvrtsy7
fS18yLO+KHx9YT/nT8f0o0iEiQTIaiae9vGPMlvixDYylPdxiPt3vVCyDz2mqirYtXtkypamnZ05
P1xQatSINCNOgXLCscEeYlHiK735HmalzByKLq3RQzST2in8yvueVXkq35j+IDsiDhtrnfFU37up
aB34gcnfdCCe2fpqnYTry4fndCUo/U7JOgkQmO55XmLFGYoSjeL+jRr9RYoMl3Z/2nY3rolqYxKW
75fNzf0xlV5667DyOWokJPNapWs3Fawa1Xv3eAScUWY6TCUV0nWZV/Wh09L2SnSWv7lsdO68Po0y
tYsKP7hdKr/Hiw9dzodjhtFsBLJaa77Y0fKyIQRmyo8GxdNdj7rMofJg9F62fGZ18dHUtSl0T2Dl
2bZ3o1/oeiN57ygUdU95bWVrPwy0a9H00bq3/P1lcyerC/8EtVG8NK8d6iOzDyVSkoMgDMN3Lk6V
OBqSWm+91gwV4hxJ51DXQptXF+1Snjl/ihABYVWnggiggtOCsMK8moZ5EdF7GXN1YG9la88uXZ3J
vrx7Xz2xGKO1CaecUGxSrT7ezbw01dZKm+gdaEUwOAWcVgkgAdUP8PfSBsmOMv9iMMb3UceHuKSB
CyKWmPkwSJIhjfI2edc9L92XrmVdwwZ2D2MAhPXyFp5ZSkwBwOWhQb5mztgaIXXnkZwn736sBpvE
VqRt76tqCi2RAsHCd50cz+m7mDUyZZiMxZgrkFCFDBVJKtN30Iv+Koh6bd/QjNoNQyv9SJg29/9j
D4kaiyATYO58Vo5cg2oKlSB7D0LdQwsiz4r6IKu9fu2VaSY5eS60Bejkyd2fPpHbMLkb8KHzrYt8
evJSZCbvRhj2d25Y5JsyCw2nbCIAN3Kl1jeF0KehyHm3FDSd2UueFxSQODtT4jf9+38itEEnYfCg
er77TZ9BZ6Ldv6+KLgzodCfGj8sH58xeYoy0BD9OLD+naqSpFiSxVmXvYxppm4xZ9Rsghf2uRY9x
1cHiXPA1Z+3xctI6nbBk84VNVLXx86TP3psyNPYUJCLmBJbJDx6udF/xzC+0A04XE10lhbou+Ohp
7NBsMYs+Mb0uUaL30ezk+8JrijUF5uEHhfx8c3kpT0NOgii4TSTOn4pn8syPKjn4ToKl+N2zipzx
O6Mao7lgGb/tSg3vmA8PZyyUC5BTrfbdgL66rdqxWGghni4wP4IGAa8HCiRUto5PD1XJQQ6HjMtp
juFOj7IQuYlU+2v2ebSv7OyraB0sMZ0LOCxFA0pN83o2isZtXktj+l4N4qVqinrvaTxc+WiuA1Kl
7eU1Pt1OoGF0YilLToPK54JVUISaSHOl5l2LhHsbyCOSNaEdHITWvn/dEkhCwg6a+7S3Z7FeYDMg
s5bK9t3t1PxmVG1/07VesGW0fLm7bGo6F/9kScC6ELMEHQuEQUEAbD6IZxgrpDqkRP3w0kzANq3U
TaVYHTPIJQRevMo4JJburf0uCB9kC9TfZfPzWPs/+xO4DI+nEWpPR+ofh9MB2exqv1Y+oD4Isamt
Qn2sRd3sUq/T19WQyzey5z7JrmrtQXADwjHGcSvMavwu18mS+5u53unXUC2hB0S2T3wwT1Bp3QKZ
Vmr1Q5Vac42sARQMI3W1+whd8F3lCoQPkspVnDAq24UgYXqRZzuBahhXmM447mJeOTV6hsyoXqp9
+D0NJ6/Jxkc1NKWFgtA8rP/vE6cPJB6BST6H8iU1Rcw0VbSPGszPAXEWzUkrG9EYtSz9rTzoTGoP
UfRDEGb8FlbSrYb06CEw60OcdflP8NPl0qiWeWOc3/RZ6ue9I18leJ85SqtveltKhPZhqNlLlSXu
3gfhvuWNfGrM0CodBbn/cW27bXBfDAE0kaABiDUS1Fw+jrMr/t8P4YWAH0Elkvz5+DTmRYoGoRqL
D2COwaayQ+MQ+GihSq2QNpdNzT32ZAvQF19LgQKWxLy023R2MA3+8j1H0ixUNIjortuu9p5R3qkO
YzUGa73K3HWCCP66l1wK2qB+Xi//iln4Pf0ItNxIxDUBZIQ/xx+seFbW6SB2PEeElX3VWPZdXnaI
+hRKU/wMSwHLuGJu3MJZP3MKkTpjhQkyCDdgUBzbHVwGn0YC4RCn14JbRCXc+FsDFQYpEmn4qOLe
2jBrzXvpGU4EnwEZooPeS92qQZG1WAWtnF91Fc22hWjvjDvi90xqiGTYEMfnMGc70n3DjksEX8Gk
yt+8vvEPqJdZThOZ/cpP3f6qR+AE+ZDY2KLJw0wWsxLXw5iqG4129ePl7Tk9j6hrwsviVUcUgwU7
XqZatVujlrPQcyJdAJRh8OR3NgW6uciW2Cwn/mdSawWSM9miRDcfSZqnWSdJldl69IbQegFdjuJQ
mydevrD5J2cOQxCCOHNQvrju07//x+WbXdEPZSv3Hnq7yRhtbKYDqOu4RmrsLsU7Gw7ov9q7alTU
Qhbc3ydg+MjLYpyYc6py0lPB0R4bdwvD7/JR4+C5UK2G7UjFU73249z7ESQacmmxZdYyOHaAketB
KmT7SnERUIMxNWarIvSM1CnSbKgdNeoSMtZeIa4KHfRAAvEjS1B/W6EwUgsHVK/BCF/0LIIXPWwy
6c4ocz+90kOplREFYKSfoxnyQAyv9Ag75Y4LjzXoV0LzrFdUldI/fuKjGWmMZqk1G3csLS1bU7Aa
4TaV6FL8uXzYzuwLKsE07WDtIIw+d35Uvwst7jXFcwzeg0Nauck3TRTJyvfz9Jmktf9TWVa5xGI4
eXOJdGCSTCAISgGkPMc70uqI4ogqUT3Hh+5UHboiG8oV0HzNvtGL0goO8Lq6a3Tn8mRT0LBZevRn
UeskEvypizx1EeHRzlFCBpQ0qEid5js16LjBAaRbU3OHdyCvMjttXg3h6Qve/+SjsYkAJ4ofRHlT
ifr4o0G1I/rTov3kCD37mzFw7nuKijpN5s6+Uvte7HSYCFujH42FG3Dma8kQGKnN0z9RR2ael1Qu
0u0IxUdnKIO9WXtFtPdUdfTu60CrxE1GxJ4s5AUnJ4t+PoWzSaYUUhgEmeOvVTzRhA1FzRC0sBBO
jV5ivVJKXUmcpPPylZRL9rcSsI274Go+a4FH153sC7zmxEIE9QI9+dgywk6ZnWgadJhabuv0qif1
rcpV3mhK/LtGlwA0tGiUem8xtzCoV6YF1OimN4K0+WamHaHAluwfPY4SdcrvTTNKvqOUKpD5REqa
fG3Ztdj5BNZwDvMKlWsSAsTpHGjHnvnXj2KjWQtCeflgaiTWCEPRX3Sv7ZrbrDpSaioBU72katyI
JJGDWyOiILRGRbvM1zGAzC8KjxNe4vOYVU+GhhonTYfj9YiI9WVyNPV3ZzdrXX2wY99Jhp9fcyRz
I7NFj5qu1kbFV39rP5H2kJx+cILv9sKZmp/juZFZwlv7zCjXJU/9TZrpaMrKk67K4GAtqRTPj+7M
jDbzToYJfTyXPr/F25v38s/hsPQl8xRsbmKW7WWerudqzJ4giuDfKLUjDWvjzftVP6j3lzdm7nXm
lmZep4DubsollpTv0RWKYfpG/+ZfMTTmspmlNZtF0Sq8hAyOoPrb/Zauw7X8szsoP/43EzMvFnSi
diU3UH/jqFdi7Tr+RtpeNvE5a+Vf3zFfrVnwFTAoScsLPqN4KW6L3TaAIeE0Dy2cgr+B5AR/7IO3
lg7I2ulL1du5rsH8ns4T0SSQiqju+L7Q25ViX7mrIfkhV7VTSvqVojpo19zq1sbTDoomOZJeAB46
SPL1WG35zesOfRHjF0JyFWToy8syD0nnqzLzIDJEgzDuOUO++Zp0d1X61JQL/uPsheC5mGrl9Hnm
BFPVJ/JDL4TzEzm/kivl2X721t4221/+krPH9B8zs9uQDWFg+xFmso9on70Nf6TDsPvfTMxugmTk
tZbQWv3dbLzNdEwH56vR9Od+/PMVs5tQa1Dfx3gycZXfeFfqoThESzdh8kAnN+EfG7ObUPoiN0uB
DeV7ajvtDfgxZsOVr3npNNoq+iu//m/LNosXKs+WpTrh9Gcf47X0qF2lu6XNn3Po/7th/3zT7Byb
keLnEtLXv93n/EbdZc/Gj453+6ott/Wj/yBGp/7jL4yQWTpxs4exjrK+9ANsDsNK+m0Uaylf2b+M
h/9t9WYvY5p7MWqUrF636ff/HTrtcNnE2ceXAi/xMkJjXNPjMII5QCOAwkj9bZZXmfTTEj/1bnS0
7ul/MzM723LmuXE4Yib3N7a+C6OrPF8FYuGSnpSfSPihRpH6GExAALc0e4BrE458Gcvjk11Zfuoo
Qd/cuUAxWyjtkOi3WZqhwYdqV7CXGCmSriNUCT+CqBSEHQxsePnaVwMeASM2AW6B5dDmnvmloetL
Laxd5cmKYobUyX36vSRCJlwrNIc0tF+IpKZV/Pd2T2AVxgyBFQHfBLp/drtRhePnRLb/7OmJLRw3
DGJmT7vmUlg4fzmI/iduBMsMlp9O7yyUanoX8XChuk9tpVqFvwKX18hXJMajpaxorFVfnCsG+AdI
HzEuqP6Jl//5yP5TaIiB1gZeGefPWpHoK+5dKq8siZlbpj4yqDis8yWtzPkFJ2/myZoq2Qh0aMzA
Ob4XNVUtcGJa8FKpUnA9+lHw3WDy4jfEl63vYzZmNzHkgoWi5cn+TVPMFItFRUSHNtDsMiZaLPcS
ItFoVaogZqg67BhfoK4un8qT3UO7f0IFADqnYgcy7fjTpNxCFj5R0pdSKux8hVx49tOeBj/vgMMk
Cy/O6SfB2pkmgYKVJE2dy29aOdVDxvMkL7mRNjclwyXv0kJfWrh5OMxiUeqd2mbIdpAOzRZOdkfw
e3RHHkADIHMrGfq31gyUvTlMgkCBMYB29VAbiCk9/Lq8mifV38k27StEBqgpoIw3Oym6HEeF5HvW
Q+HzJEDJ7a3yxexlAO5p5jco8FplEIAJH2Eb/0KENVVtx/C8SHqPYv6zhQX/BIIeOQGadohOUf2k
HwTWZfZ7eApdBOSF91hLaDQjWRJVZrrTm7r17hIkRszrsk6FsqZTXlYrD8Fm25EFJ+9niSpE/s6U
4WZwVxUqf1HtGBDHjcKx48qorhK10vM1qW7dJqvBo7C1H0QVii8OXwITRHsGTibILc4Oa3p8QovY
ZvBCF4mHoTWkW9DMiB+3dJF/l1aitFvEejLAWpf38eTCWzQfKUtx/WhhAdA6tllyeH3LSKyHXGHR
KHi6DpId5hVa+NrBBc/8TWRmcbhsdNqL473ivgN/4mvJ4uENHBtVeyTPInhRD7najsamDEUVM+uz
0vR9anuatdUSocS7IGnldGsgguftUD23lsDhp9eHtiEcZEAr3EbwnMc/o51SMAEV/AGBoXS876Ta
1hxmpBvawQcdV6zHklreJpPR195kRa67d5fX4cQlTeonU5eGShpkkXlZSQ5zoQeymj2O0RB0tA7C
vt/qhTv4TtoY3pJTOjHHWoML5HCBVAKYO7silleazAMxo8d4jGPqPVUKU18Kob87EbMJFjzEyepO
xBteS6SleJeBsR6vbhfRZ9P9RnpgINZwFzdas8pjLd3lkdc51khdaYjDfk2xzlo406e+6bM4yHSf
6S8gh7NDTYVKR8cmLh81v5Ruy8S2b0Qb2rfZ0OgrPlpca1Gi3imu8G+F4n+oSp0sxGQn94rXbOI1
TsRG/mHObLT1JBKSVxCJ89BQXc/jduM2k0hr1+nplSi8pwCBtc3lAzVfc0TIwRMA1iIIYr74HFwU
WK5e1GOrP6r6aN9U9GDvuqQT7R0a5+NHp5q1sQbxW9W3Q+XaS8OVTqyDfwMmNtln3SnAH+84Eu5F
1Fpd/2hkpnXjxtQgX6tcteNVoIUlLQNgR8mOt6nbZQPqvV/d9s/aN28hHQD+fgLHcVuPuqcRDI8d
mZGy8kPVukojq4mutJY5OU4GyP42rdT8Z1hUxlXaDsGrlrm9vuDe5snF9DvgEMACmSCX1KmP10HS
lc4emkJ+LKraHRwihLzcdWodlyj2eR4QqCbJF6A6pzZBSKNngNn/um3HNps+YRwFMwUebWa4rGvR
2t/HwkYjJZLWwJGWRM7nxxsAG8OIEGAh45BRx5u5kkivR7Wq8vIxHFE28du6+4YKybiVbNtTnSJX
ifsBGvy9fLznUZUGXYInCh1YTheP/exee5Gu5UD79UetYfL1pMcZ/tbFoC09iufscHmQN8QYzaTZ
QU6azgpKBIpwlK0UXI2uFJurBHyBWDiyc4/MBwEdxRkTpOEo5wCrqh5s9OQa5dGL+sqJFDfbdIjV
O77sLk1ZPL2cmCKkh7kAJhdc7PEBsRs4nsyBUh4R9c9utLE0r5tOuPRlOaLQJsJ17Wfja9yixXR5
106PJtTAaVQeSB32bA53VirbRFxVlR+Z72Zu07g05auCkMNyisgwfmkNk56+bBGNAvrAHFEiwjkc
o4tSOapa2Xs0/ajauoZZb20ltTcWOiyOCfPzaxpIUDOAu0w9kokNwCSy2dp6KaI7Q9qMj2Gmxju7
qiqowW2x9xLZ2ORZ8+fy550cT3DNE9ZBTE/5pAd6vJWy3Y5gItLxMY384LZvNW1DdWtJaOmsFQvE
GGR5SHxz0rP7f6g7r+a4kXRN/5WOuUcvvDlxZi4AlKNn0YjsG4REUQmX8P7X7wN2zxmx1Cuu7nYj
WmxRLBYKiTSfeY1At7/H0PDR06YunOvcxBYpnj7YK/nofNrvg0FEsVbcH17BODjCrDlJYqyhWHrk
PJKHSGkURAebGTtVG++o7Mtk10mr+nEGg8PyAcvVXuobaRIXT0szWHJVrQfl/RU0Rjvv7TF3sYLp
8hgP3rTAESfIAYZ5uJtVDjZYBi48+bPhpdFQB0psj43nAwrvFWxRZndChMaOjJbftJTiojXKHuJz
MbWdvaPt3VPmSuHKaME4N7GVhRHms/OERLBTyXNRRZhl+PTlqfvu2pZZEgdptxg2tXYXc6MDHjSw
DnxY5LkLSKSRA914Izerwdr3GBVjJzKXeq3ZfgyWO3OoS4Ig8ocROsmFl+KlcwXbxGjGEOmjqc42
Vt262TkKanH5lKR6Wd6hZBcn6QETOhPe9mirEf5PczHNIvYrTcdwyI8R3akVX9erHBsdzSgHMh2l
s+kGjlZdH6hraOmnJdUbsLNxhLaG7i9jFds9uRLVir1UrXm57lpEm3bkdW72DcCZh8mCKdCkvI6s
uafoia1ium2w8EpeYH8VxSbB10YD/QGwkXcCHj+cjRwh0ZbU206/lVOXqdsa/aExsOplsB8NZJ5q
37AyXW6npFzUG1eYcXehi9xK8Nsxqj4Tfm7ECNrhkILlqe+YWZ9fdVqUA36Zevyn95C9HWUvhNEN
RxNMjERlmQ1/401ebt1kDW4yz6pKmWUKtFQiGBLArzKNxvemohQHTVfKV/S9q1VjV5+STZQbI6gu
gRfNzvMKRQ1nvZ3au2pU2mI3E+zGu4qq/HyIbQK+sJqMKA2HIhZt6LiKMIMxGvPxvBdGY+4wlPHG
oKkNDKLMaKiaM+wwbfcuc5XefZqj2WuWIB0Au2wmJS9FkDR9bO2QmZExPArbHbYEZLArLLfFCDhf
3GbwZ947CQcNdEoWeAnOHEjhAMh2Zl+3RzdrmPKYfW2Q3qgxEMSNsZtvlFhRljP6UaK7HodeT54H
vTWt3RiBJXlYBiQDz2uRT6MvcwSxPosUH8ANnh+9LIjq2tVkjtJbq95DHALo7dhGbLsb06lQDEVH
1TS2tj058hJIqLlScO0BiRlftFarFrBvZojtvtsjeOUbedQ293wEdzxM5K35Pq0HT930pjHJYwlY
tnqtSfQzrIAQYbmZXa221CBBvwtAnT4iRqYz/bAHqhdzLoMqc6y5CNRca1oU9auykCGPzkjwrFsw
CbmqzNjB5zlPoiH6o+YjYSGkYAIXWWHemsiFjDWgqc/mME0RJCJDIC8tCzaCyzSLpDhARE1cOyir
Lu2mYJgLb3lVFUcrNT8pRLpYPkzZnkNVK4Si7YcB2P3XAtBE0u3RoGMkQr0mG/oKn8NNNgUsKe/L
z8+LtwLo91ssanREMSZlPWoMK1H4/YHRygTWmWjUR3S8BiPZxajyoMVduOykN4zuNOXbbiYd2hpm
5DGEqP3L+VUUjgQy1A55WyKxrOImEnh14Yo9xYvCFiG2VoyGUY0fqgqeBkYr64/qI3JHq2ImoJr3
n9jDQV4YUaE/TYis2Tvp1Jm+HyuPnZsdPf4oOPohY1zVuznpOMCBR6+8gffXS+pY1slsqU8yXUzj
ijKhPoWRa7TVNplqCc5jFI0id7qudKnmOypNihtRWaOxbSwHR7+fP7EfQiZu+0/DWHJn6tonD4yJ
l2IcmCv3Wt4Wrm+oYEuDvGmmSztPOBy4fPKLMQwEeJ2sBWAF4EG2mZMRV5y4HZNBl8+mmLvy4Opd
3W8NVTjLU45WYbexK4vT5ef3eRqUmmsoD4SOPAlcDRjS98NepJhueE3WPKfx6HlBH1VN/AolpnDP
s2bglNCz1BkKlurStbtYtybt+eef4IeJBkLNQRbIA7qNKsIpmgi6SFVxVOSfKiwBP3mxEX+dVLe9
1c0aq8hfvtabatSqBQpg/DSiIv7wxrlz0k89isD7srImPaSP0A1gsmu3/iDs/mFscYyh/kGbgoVP
bfRkDunmrOAK2GeftLHEiQ+QonfE9bi7GRMpd5hd6s9kJpkeVk5efvr5nf7QkYJlQPEHXRBoI6hN
nKbAiWlRTCOw/4RXQXRf2Sklpy2U09gEra0grr7NRZ55Ac6s+kvZzGKCOge3pXcCfTEn7XZwImX6
oM/ww4gAEiZkBjqJxPW60N/PtqlWddGZTvLUtpGz0fJsAjAHI8BKtTbUl3jYRotVB5OSFR90qE7X
M9LPb7bB8IQIgNnS3l95cWolqVwZP5GXEXV2KTo8u7U4FuFRqBjPA3Rz+YsVAa5JRL3SPeyVDnWa
ostubBdJFPzkLE52gP6WHOzWU45J3KUHu9fzX0S0cD10yjT2EWY2xY+T0S0UremifGqftK6McGay
B/nYJTJqwq4u9cZvFwuSoCEj8wNA4A9LeEV+r9YA69EG/P6kFjHSyV13j+nJAladntWppxSXcVIs
aegUqIt/MK5/c1aseyV6/ZDyEUk/1dwo6JHJcRibpzFNE/mAxuCIFW3tFhi0zMJMz6gToAJY4hYi
Q4DA3RTGiFomgVsm2Uelih9nFkt7LSJQhqGYfMp3k5l042wY46cVoRrOlh0dWuOqcYxAUNna/3xZ
/zjSpBiwFikgm4jin/LKp0hHkLydvScXhYeHshq1m7SykQVXEes8/vxabw2kd0HLqgdPAAuRAcFG
KC3v10xkF51n943yJLtCkFwh5+u0SYBarkcztKxyOd+WBPjyAgUuVcGsFq2Ex6qmo3dRGYoQHT2g
1ZMD15pmjB7UtJ5Wf2z8bd190w2tdpnNVZyfSdBr6L7jaWY9xJM73v38Rn4YNDgCnDHURFEyoVG9
PsHvmridwADXKVTtE/0cJz5jbtTPLplhjKRCZivhr14N5Q1kUlHWfmtpnIyaIRsVWV9pfzKVzPqE
/y7IMluxNnVVuR8shHVdvXtAq8gHMmwwfVaBz9N2+IzkHA66trXCULU1JRNhUi/tXqLqHi6iNf2U
x3pgJ083YjHLDwKWH8eV0tyqG491BVDg0+ZnbwEcypLa/RSRlCT7pfeKjFMF65dzIVRP+eA4/WGh
wQZcVZ3hVK3XPWUX9Ei1UvhRkZ22+i4wh8UI0l6IM4agBdVdpB9AbU6vx6wB40y7mj48Jd1TDFmW
4MDtjar+ZdDtG9cdxFmT2f39WMpPpEUfWYf/cDU6FGvdHmo3yj7Ajd9P0qodu4zOwvQCd4D2+9Ko
2PY6pZfsdKdKqs2MmPJHdcHTwg+IFXsN/FYGDTvqKR0xH7pm7LNFffG8qLiBaVGc96lTf7Ag/ubO
qFGvai3rsU8s/f7OcIdNCtMt1Relj4ZHa7CmDc4LeVjOaEz6ulK//toCxEZKBatNGZ7KPwiOk+v1
2JtPVRVlL3iuq37txflmGGbpD2m9/GJUwaXwjIHmtx5FBDSnax3WvEcq3L0Uk93s1GoZd8S5lxW5
2SUCUMMvhq9vAHggPSvVYSXenVyO/DCtZ3uZEQcdVyMQt9sKU+SBXdof2WKdrm2LuJEq9boG2DpR
P33/0KY0MzMGd3ppnb7EVl4uhwQxiYsYV+fHnz+vH+YHDwq3BJTYOESJWtag8bvtGdFcezYWq3+Z
Oy9/cpGVcYWTVNhUdvG+EfYHx9oaBX2/aUJdYHlR6KQqzUF6OuktdQGmAEnmRTiV82SlqkUhbVJH
fLh7Zyo2yIKAel3RR+IX90t6kago0Bxjya12PycJnjlW6ry4hXzxSk45nygu8hcSq2AaMLH+YK78
OKrsJ7S0aTizezE5349q36OxmPfW/IJusb53kjmu/AKBla9eMdTHfHbkB3f3A+AYCgz91lUNA2QK
+KWT26PQFecQnZQvCPK40xcbmNtyUJw0ibTAzZuogPO2zFmlbxZsP8ZDNSUYYxR1UsaHObJQUPSH
hNnoV73bybAbkrToMDEbi7Q7J17XdF9TE1XpcUcyIqn5PcJHDtAaZJkVnFKbnj4KsjnVR9pdp0O5
YkLQYuIIoJUNm+4kd1BbTcrZRqh8jrT5WFLH3OfeXG8Qn8qeLW0eP3h0p2sPFhFp8JvTEBsZNZH3
j07tKyXS68b4A/GlNAAfMvkKUkW7jCbYBwnZ2zT4fjWsAlOc3SvWjC0FQtv7a5UJi8CkzPQFacrB
fq1UL0UGTcyiV/Kwxxeo3IqlppispxbHYTAkACEnXyAbXCE8l2Np/tkbJhDkduymDRqKSWqkYQvE
y8RKxmx6n62Y8sUHY/RDfmujuAJahnraSv0FffX+g3OKxkMeVflLb3rd+KrXeOSGxTxkIxbjFHeV
jRG3avY6CMXosCFGVP9W4NNNJTIjnBW7gqNffhSjnGwu5PqrsBAUJRY67kanMYMVmUoUVVp3LBVl
CnVj8LZz3uUHlDD6IEPliRJK/JFg5mk+9HZVGLBQv0kJIN+drDwpmjSyc6s7omdWbN10jPd54dVn
pU6NsbHG4ZxgYtia7OCBDWvvGgfXj3DqJ4tk/QzglwhCQRKyWE51CXt3acrI9OpjNWZVGiDPprmB
7Gd35zSte9VBvP+I9vc3g03RaBVwAKlFBnYyd4H1jtVUavUx62fjphinaqdgpPMUC68LXZfdZ4lM
fffz0+pvLwpIkoYcEIcfhFBxxcKUPh2bo50P6iGmebFTtTq5RA0uCuA2Dj4CYx8paZ3sCG+Di9qZ
xaSikAxa6v1kry23osjZtccyK6CepQ37nQGiGWrlRxLzJyWaPy9lU6yim4TX8WlIk6dKQ9dDb45x
qdjFAWJbqeJKUprROY2+xdrHkd6kvukqegePTRP1B+fI6b2CxFpRyyuEkK2PY/r9vS6Q3CZ6IuVx
7FMDzpub7ztPpZUSTdkHGcW6R3y3+SF1su6vRAH8j5rzqdgI8j+dPqoF9jR5Ii4VTxs2fRl/FGWf
ZGlvV4EIzibLwc/Jf3J8dFrCTlNXxXEq5/iyL9uXRSrTXaeKGMEoq9kYyI7gNJbWeyCUf/x8uv7d
aFKDNFc1CsippzDYVBFOOggzOSqLl95yOiuBVy7DGSp+5Qcr429Gc0UTrgEAKRMgoPcPjvbTlCuW
LI/KgFqiaKfuGqeC7PPPb+hvRnMFhVCUAPGKo9tJtJjLLMLYSKmOmQZTD/e2JkijyA4NL3Y2Q2/W
+2E2LRqsbZsHsTN8RLs93edW1RaY55w+oH7XfOb9XQIqkzl+r91Rakt0o0YVPWrVSNQ8xCug+iMy
KvWDPPRUUYAJtMJDyfWRq1sVwNYt6bsAGVBHlcW13h/xWEU0rsUVKdSLBTshYD+FCAEXa1dF1PUv
Xt3JM0As3UvvxfJFQ3jwS859/OUc9r9epv9CD+7mzzXS/uu/+f6lrGDxirg7+fZf19Vrcdc1r6/d
5efqv9df/Z+Xvv/Ff10mL03Zlt+601e9+yXe/6/rh5+7z+++2RTI8863/WszH1/bPu/eLsAnXV/5
f/vD317f3uV+rl7/+Y8XfO679d1EUhb/+OtHh6///AdZKg0YwKBE3y7zi5jvu/m5Xu+vF199lrzP
A+pqr19/u+s+d6/tb5dJUTa/Xfeg2Ogs/nZo88/F1/bDt3/93Hb//Acw8d+Bj4Fco44K0ZlM4R+/
ja/rj6iu/G6ra+eC4xXCzOp9zZW6+J//0N3fOYfWAhc9OgfpJOYrOtzrjxT1d+IQ9AnIASgp0IJA
RfTfI/fuGf/nmf9W9PKmTIqu5arvFzi1EAR+sJJBP5I6L4Wfk1MIhyApwLSL5xq3aH8AhHHU2vQK
0vK5Utevtex2dYYl/STybqtNIkzpUSPH0/hJqo2bBhmn78b6r0/4/Sd6fxb/9YFQll/NOWhyuCd7
wdh0poJqm3iWWVVvFWFja7N+gZiVYFzluL7s1U8/v+ZJsMUYrgIzKI4R3BGmUx59vxpbQ6d9oiTG
/Wwr55bWbKQcm0eBeZWPv3G+aerJJKuRMqiL+NFuPzK+eb8B4itHw46mGCinNU8g7Ht/fRkXPUM6
uccFB1QvoXVVG/PWzBLfVmgyqJYPcPxq1tXl8PM7//HCRDtv4EaeP8TKk22oaUVMF89AKtRWtBAU
8+CDtSl8IxruvHbctqZ9Z2n4wpfm88+vjJI+N/Wfk5opzAMmkeU5U1D5sXGUAlooZBPL28wHRsSf
y8s/DgcZOIHYDX50YV15G+sKDn5oHxDc2dmH5tw+YOK0iUMcVAJvowTrv6+vq/bNvth3/k2z7/ir
t9EP+k3nQznghS9D8HJjh8VefW7OPQiXDj9Ov4zP801+vuym2+loXYpDtdGulitx4T1Mt+NNmfrz
jX4YfCXofCcYfGfTbF5ueNOXl46/TkEfMk5BEt5aYR+4EI2jIApG/mb4yh78faju1F25UXeQDLby
W3qoNyh6B97e21thCnURtRGn8Jev6pV2mI/T9XStnMtze+Nc6JfKXt1h/hPUmz4oeTft0Ly9PwI4
B2Vr+N5+uTGvjMP6Tr0fBd/256Xf+27ghOvH8MJ6X5+3+zy4k34auAHg+10UWAf7Kt559+1+9D9y
DX9Tnfnhea7WX2vv2WA+vZ/Eidd3UY0g7u02vL5PfO28DqAc3Q5fADiQrsWu71UbafrT+bIXm8VP
Npqv+fl22SebcsdLN3WQbl93V2ezH/tNcIcZ8F6ERQCtFCJ3uslC3KIDcM/8G38uZ2Bj/m0M2N4f
O7948G4K9FX4Phz3CsxgsBj87n7/84n7JrN2cp8k1Ujw0w9gEz7VC6xMOXbRYMjbKfcwKLJG9wxY
YnrAIHw34hRBERRba4FaS0duevHnFxmf4XgWH96+a+fxuRBDu6tlAuPMKftNQpobaFNlBi7aFJVv
azC3Iw0kkz6VZ29ftLR7ifVKBFTvCn/tjfgN9AekQgrzvNPG66hI1bOIhXfmifavL0UJoZ/sxgn/
829vr6un/kPFz/e7yduKBh0KDI+DjXblaf4eLcWUzkmT3lLGOsMD8cIs4mPa4bsgXxW8IjXgP06S
XRmKdgmW/q5N3O1SHwbhbRb0m/TlLFW/iti4KMzx3kmLzyXK+7WTnGmZd772vftyCrB9xV/2S2KO
z20n9yV+htbcbIFxXXmAWhLt0dUWd4NY3w0p5q6upsWPlnhnG0mIgeMFqLhtaiYbYLqbMr6mzbXp
umoTCXNTOnbQ2cM+RwCclDw0TYpUVnJtIIeh1fkR1am7sSvPRuMjkP/JCfQ2dMS+EAWRPFt7E6fp
fur2NJ9kfKtmHDUd+AzCXTwS8Y3tnPY86XYasKzO3uKH/VEJ+n16uD4xHhgnIHV1YhHYSO8XrhuN
1jwB8dtYVjEFtTcmQQo+0TfhcG2stuuOwLk2qKV8JNR4Ml/WsIyzDyoJsZmmgSN4f2FrbNwWT6zl
Om3110ziQRkPtdwuQr+OwIz5aWdY/uJVie+lrbb7+To+aYVSzQEDBHFnBb+vslOnmk+V2Uei6C31
vtaAQc2mOKYS8KfWA45VAadv6XsMfmeVl2WFZTxC/5eZVW4HTZ7HtCQvbbP4jCVTEYpuyX0xVS8V
RuX30mnSD9Ln9+P070+KHBo9HeiB+klMBC4uKXPih/teS55JLaxAqkD8EsM5L9rkuc8sv0zqIgQO
Yvk/HyXzfbK5JpkMDSAednWIF9ap25Y2ygbUEpQXzOFCoKTRphqWwxank0ru4sbi1NGFeZDZ0l7J
hIK0dIqHucj7c0EZGMBg7104uPmJJu7OB1Ojy12Mt92oN7umydrg7Vu7jOuNZY5zUMxOsuvU+aEX
Mr/CW+narc301umq6MHsrhY5zhepOPOceLgrtbgJ4kpM6J7NahhDXAjaEeXtpSjUcCna7uiI6Eq1
BysUs/HwNjK/lC/dl5L/TlOgd2nTT1Oq/weTJcAe382QH5Kj40j6Q3r/Z+K1Zldvv/BnumOov2Mn
Qi1r9YYBOrIm0n9mO6Q0AN5BUrDWWXbU9/4n21G03wFZrBsB/QVUt99oL/9Od/TfeTVcr1Xvg0MF
PsevZDusl/cxJw7HZIIUFtduIrKSpwKD5RBHdKScuy6LrdZPvNz10RH1DmgmN4+63pmoO9r5FTjb
8rZYZvdy1Kzpi7pq3A9pZIROLLMQi4/2CqzD9KxP0XhHWK7jiWlU235s54OV5+njMmv3iiaWB20U
cTChjH8b5f1ybnaqtYlneAy+MYh5a9d8X6RZdzB60wmcocsvjCR2zyQhhup3eWKILeW7Xg0r3Yo2
K67tKUMXEhgA+msI2haO9YcltakPhYlhb5DbRnsN0tw9T2urQTQPy+ozux/hpTW13Tk+fdTF3UqK
kivCxFuxy/CdQ+x1kz2pRpX56DuUs291ZnUrjcJeg5a+f2xtDeR7bc7mrRwzZ8dHaS/BHVmrC552
Y1azE3SmNhL+WNXBxsTN8rOi01YDqwmz5RQHkUo7awledhHqjib28Ocp3GGpVtPN6Dx5Rn/TJYTd
KRhBu66/1cYfVqyMt2Icz4bW/dJk84VRtJtIni9lcjYO3YMj1YATvNmMaC6qanOnxtFXJfKGs7oZ
n6oykoe+GvTrxnSxKMoIK43WCQEIf9HVyb1ou/qMobp2Y/Nu8lDUNod+G9dYms1RLL6kqZWHceW+
WHrKTmM502dVdl9tu82CCkXz58lqn5PaO4y6coZaZubHSFMcR9TId1Y9lV8L1b6zi+abuWgPgLzu
CM7286BtsqbZtpGbBYXC32pg4WGfGObgmwlvvURls00rt9rPMtI3MNCOdiXvG7D0F6k+fraMeRYI
Ce7rYWZM+z4cm2zZDcBZ9XOjxypwKpP7NsU9yKdPK2CNA3nYRGOjfitHnpeu+PAM0wy+BpLsvg2B
FNZQucPOGoXk/gB4Pn0kPprPJiKibDXGHp6GHNWyr0rS3zVEk6J4rq0O4ieQHygsEnJtOYOYBxIT
u4D9zCYOo7hxFt+ykJn3LcXQOLGiuT8rPEXvEfis5XCBSmL7WVGd4qYdqLC7Ri8OVqxrmd8gw5j5
3VQkVBqKkLhaPkL9xG1jQKEqXv0mRH+FezPfOd6Nk9aeP84kNmb7ichp0xjyaIxzKIV+RzSDuv5s
hp1e3fYiT7bWxCGP4F173ht4eudm8qzO6RbiITkU5WKfNOcMUJS+wVzuomjjeF/1WNn3QM3cbpkD
aboXGSAevx3GemsW6jYGd38ls0Y9W4zMDTJdlCFHKkfzoKj+5Cx8MRfHN+HN7CC/XxN2tLo/1dFF
oRLztTK/ULql82WB10mryGHjKIUXxjRc/LQUdzJO3EMxT/q9Ii1xixVZBBCfoaR0O289ZyRK9br+
K3XvTzJpDkr+rZsz7T53l3oja1t5LGyzPWi1t4+r+lNVmPo2l7iVI+64z6QT9rbb78aJ8VBTpKLa
tAJ6b0OOiVr8PFuFKvrSqS1EEcxhg8Uw9yZONlv8OLUdGoHOF408Y9vH4xA01aI/z5N3RChhHykE
K1aV7uNi+iJkdoshlOmjdoKFRJjGZXfXDrQhZ0n1YVbxmrVkRFZrisBt05eIoQtb6bRhFVkv8ZAd
5joL8zh+FFX7Ys599iUr2j36p2gPjXow1X0QSbzOTXoLjP91YvZXhWYdkTGtAlUZjEA3+/3kqk9q
w3JUvXKfZL1f6jyDZJzCbIhKv6AhXBSRdZU6eXXD7TTBVC7JlbTQ3Ey1NNorZj9uStc4A60v8B8f
947QnL0ZJ4+qvYRlp+vPaPmOPHEnju67YhFnrdTiLQpGng+ntvSHLhIPeZR/SmuToCc2QsN+pkgO
Lp4+VbHH09CINmy25qeY8/PGMCrjoRqRgYhc8UVLdNauGTNws+3ndVr75eIMOzMRBIj5YL6MQx2y
9SDqqHeWcqg8ODzGFCvnhjqo/ec86+S5qfXdl3KyxwnjJct6KXSloEISoXwZaolFAO5mah3KpXbI
rZLhqkwQPbyEGqU9oH4LsNdMFWUHhekq99L+SmIZHPt2Exk3U6N1Qdc0WsjO7W2FMjeHsbHSc0eL
eniKBhSqEtTQVVOM8XYsbORlszFnYbZqSJcj8afBs3zNSgCiZda8m1zT+VQJNLOkvDIjKj292FVr
Djjke01Pi72x5EMPKijz7VYMh6Ec90Zuf1O8sj43JlI6MSEbusJs8GSvTWXvdmO6LdUs2sJgDFpI
gOeQubSbVpkCYY8MAfcwTPZjBz6HD5RUx6W1VD9qPw9LmmxhGDkPChoXW5g4bUh634WlaMd9arbR
JnJr+1GoWfkZS8DlXrhOssHYCgHVOksflWQEJZEVys40EnE2pmV8lumecqXg4HOrJG71nMy2UPyY
UITTc3ajA60KnQO7s49dA6FOJmrx2Gll8SXW7OUugRoVqvbUhtBS1a0r3egG7moe2lBTINXMy8uv
B8H/x1bA/9dxMLiXn8XBh+Zz/X0U/PbyP6Ng0/2dUBccA1xnoC2AMP4dBRvu75T7VzVb8OMAq/9T
8jecta6/Ai7/+iGB618xsO79DocG4tnaGbMB3Bm/EgKzi74LgeEKr40IVG0ofsBMoeb8Pul2OLRz
YssirGMlWYIGZY69KIhfg6XoDnGU5PuohNYQCqc2bb+aGqAH1iLS+MHBBHyCaRivZulaLbN7lXCf
Ce8WTbXTGBU9EC0UDF9t2666kh3Qk61TzEAz1BEnja1XJ7F9humadM7spYXQ5mdtY9R/9LU052NU
VlUfWErq5Wdpgfzuo4mkAfYm0KPQTu5sqbm7OI+1ZwyuoywowSgvW1aCypYIUzW67EVv0pbw9LEO
RYNuMcijXFUR6m7TGzRq8sRvSJUBg3W5km9E1fTzAwC4PvejaVlsX/VkyWtAeIiNZ4zRtxRsRL2h
fk1zdVApwZjBMNCbuLR6yJG3dVdN5gNIm15u5rruOtu3ywTBp5ByC4Grhbzr7MuKalmQ6oWV+n0/
D2Y49o5wdviAa/crJwnKQuzgeo5lV3+Fd0VRI2yR9TH79UzltEni+brN54ecEgR1P5Cxn91qGq61
NCUIxESIEC7rGoP6s6OUX81oVM5XwpNLKaeyy0AzBssKiT/1JESoepC4ETtDBZIk4Uhqa9uyGIwk
rSpfW0qz2onYXPAg4kYRctHA+ujUJS+HnMjlkKU4024qGJXiWy6dXr/vKug9W6NzKzeY+zyaNrUL
vcyPhjbpgwElGGrdhOWXozDMbEtu0cz0lDKmk4AVV/uZJ7m0WQgj3uRto3KuiLZKDxbN0IdGoGQV
VJ5mwI809GUBfzS4TsCJHh0hGqp9UAN2HzYuCd3XKHOIdo20KsAslQAOL+pZL44xzOEchXYjep3c
eX6Uc9R0m7on5oJDC/YraFBflqGZKWW7MS2px/zUfRaqqnCINKrcRYVrN2ee4kzOzuZ0qEO9Hzzb
n4cpS7eIYnABCZt4m9gTxgSFMwnt4E7IhYdGVC1T2KPJyBSrB6/hvMvd4zzazqVBSlaHXondX2AI
am1+P6clkLixbTm6ZZxf5/EMA3SJ6hpdTen2oVbA8fEtM2uo71sSsMHkdO6CBJNQe78dI925JDHV
5rCM3EYeKjlUn+EwUiJByrv75iY9CZllZcD15NJGn+xudlApmozqYYmtvg0iq9KUADzxeIXDOYj3
Cm4POKzZjC5NHAKs26SJspgcosMconLTGR3LWriGL/U5NVGqGNzPniZ6EgEDh2Hi4DJZl7vd3qmc
cOlmRE7GQ+GdSbYd9DWqTrH9qS5H8ujBz8ooyUJZoWIapHZpPnipo7cbw8UtPGgbr0ZlsjUkVMFW
cbOwH+fpJdJXo0qqUmPr07LrboqE6CbTpPe1Qo5oDlR1GC9rpgL9gjGDoV0pQit9C9vTT1lqR7qP
8eMcB61Tzc92UmPHSl5sM6lj277J1Xgow9GOHNTwF8ArvmpVLRITeTr2QVoZvXZAiSGtArtJyWEs
nFmSba6MKnrRKZ/A90zyRn+Ku+UqISdPg6QvbPpFbaZ2vuGJqQgtPVaEP5t2I/eyFJOJcZ7pvpg5
OIAA/4WK5kc05CmkUTGKsKxaiPmz8AriHnaPqxxpKZ6boTfRNlESuRWxrX+pAXEsfj2axhMAdFtD
K6jXz2dcHQ1/Ker2aEaOovgDmw6pfzpLkhfJVhhUKoiiTRG52hEfLztMcrc74nU8EB8Zydjs0imD
jwzxMsKRwdSWfR+ljkcgn9dDALwMFT9r6fM4zE0ZPVmkRQgAMGoGUvmGFgemUbYiyDuTOWeMmXLQ
4XEEdbIMGz2NrwtOqkSH8K9FCKJRG3moZkS0iMr9eNHTKzjHwwWPS2zmTr3NLDFex04aiqzKgTKK
7DjZ5nme1v+bvfNYjhzJ1vSrzAMMeqDF8gIIRQY1mRQbWDKZhHAHHFo9/XyR1T1dZFYX527HxnJV
VlWJAODuOOf8qrkWfnUr7S6/Wuh1Kl87V212l5xk+m1unvdLfZ0gbw7zTrMhaI7X1sJoRm/OXOEQ
hIEhuV5GnP9qX2YWhpPgQ/FUN81N4qgzGyvvLCWbI0AWTJHdfeMbJ/gBya1X+cWDWKZvDCrzjc6P
cPUsQiY/vKWkWhml+Q3PjUOSZ17YZYILJe4VnNudCJzXaQUI6TU3aseFN5KY9X50V7asIS7Wpki2
otN2+Vq8Klc8dCRRR9rQn50GCj9rY94uHCYXPSJ5HM67fo0HvSye7DRnvpKNy6l3Tw/ulN03/A2G
SJw0ZOaVpVFS6EAcS8V6DxNox/ustS7FZBrMT1yGz/Y5nz1OOWXGIw32lbmM2IvlpZuEdO3U5yPh
QITV+jdB5Zp7wgpBoYxMi2ZH/+55qOsXTwl8iFWzTXN5nkzqDBu4MrJGhPXdciXz8kb24qiNJB7h
HuaIt6F1LoRWFudrWs43XsUXxW0IH+Qvup60+bIghfu+HJUbG+Wi7e2leJjavLrgtY+h7yn3iHmd
GWWcRTsfsmioIS67Erp9k1UoMkbHXfAfEO0OLoBHdycemlLKOCHL8iqXkA9EMZybdnLfmmWwb2xx
QYixTes6Nqf4H+PGGEw/mhzrZm6ZRZT+VL04JtxBv2z860Tjc7K6KNiqnk81tjeXvR+QmiAC/PVj
p6r6u3Gqq3fHW9QRaYWxE2O2bJdBdy96bVZXetu9mTiNHRqtYsZWce4smiglW68LomxufnbKuCLW
yyw2lW2Xe2Rz6s6tQcvErMuw7KoqXIIhv4aMN6IqMiXNXJN5cc1Qk69rX6ehn0/Xog5EbGXZfTtn
j3rdazcGpWoEj6nd5Hn9mAzjGMop/SFl/6JbDSUNsgb7Tkt1dY8qytomjSDdy0geCr1cH2SpCWZz
NvUL4dJymeAY2Pm4MUqiy0mxibCoIGygtl4kpQQmE/bboIkIBDZsKGQ3eZBqd14h+eqN0gXs88l0
LpJjberiMPcLv9+jZs3VUTQTXehalZFpzRed0bKbMycodp6wrENvBwdyQbuQYM8bVUElxRNF4UdA
AAGW/lvf8OQ1BnHmm2PJ22RanxYze88HbbzRtGm5Nx1RvKR9Q/N6yFC3mlGOrQYUDbeqzR0Mia46
FEp3BrXhQDUN5iQkw7wmOmlV1wh6R3FhGsOIm4rfi9l5b1K1ItBFbmUTGY3zCe9osLvutu3B687M
sp2YVdjZGMj3pNFMzOVE0k79xqNUWOt4VqR4V5dN62dBuZWTN3p8XoXWqR+j3/Y1qDr2A3PJYDi1
KnHprNpgYU3UoFQ+gyE2ELUizdLAJdxHhyRuiszqmzsrn7X52SnL1Js2U0kdZZ25C8nuxS4rM2XY
DCI1w6yvMTjUZ3FMFT1odQ1qJf3uehQB6vLvSdOmTRl32D+867D4mBwrfCEIT6rd6cVOi/kUF4sT
hzmDdMf+aLvzbrBq97ZAzR1iuyUIqqv9iQ858I2vX7ZaoVkPReXXT0zVan1TmZmhP9Z5ZmvV5v93
tf3yB1hDM/q//kUY+w3dufu5/Mh+SvnzA8ENFhat7i9Cm+P+AzoQaUA2IrMTRxsc5w+Ex+bfoE0/
OQafIEqYlP9GeKx/YGqGf9yJCQfBCrj5/3S3mqHz/9knjin4L2CjZfx32ttPaCW0MZCdU/w7fp9w
5z4rZKplaM0kwG5zkLa2RV/XhmnCJKtnFhn96cn8BVHtBE7/mwZyYqhxKczFwGRP9qi/mHV/YnBC
UShLOOXUzDhLxp4GaQPN/1e++r9fxTvpiqiTTk5Y/i/ewJ+u0qhmGfNGaqg+rTJ2287eVFrqf4GF
/8VV4EaiwEQ/haPJZw/LQeceEhLII57Tui8TgjO6vsu3f//EPrnJnh4ZkD8sX0bTmD4TaPdx9EA4
JH7gssroUZe3Zjg2VUskih0SA0NvjHXN6p2RLAWSII8O0o+h1GOHMbrS21PTFK7qmp1/4a3Z3d//
so9UtNMPC7BGIZ0SudMv2drHH9Yzuy99fAwiWLcJGT/lHfEbPR+KbIpZSQsT8PyffFuGXv9X1Ms/
LgrlEgom/qEgC6eX8qdXO2YVPKIiSaOgKnzUJJoCaDM7PJS9bofPcU2n0UwbXxTTYQxGPWoN97LK
OChdq8owQ2Lgm2Kb9Mfh9x9/16/k6o8LGy4iWhv8nOGG/JbwzQx9CfquyiMJKZL+MYCJ2BqmFnvE
VbnhYIwMQo2MahhIR523cwLaZ6qQDGH16OMdFmHWMB19guV3q0eQHX5HPDKvw0Kx0fEvpllP3Odh
dbRzfKvX29Ec6Xs0RqlhoeX2Juk0s4xa61T2//17/n2dnySrUEt506YF7eTjI6fZxr9hpvxevBVS
mpXLXZPaU/z3V/k4Yfv1YrGPgreLFAH96G9qB2EtrpNbtMYIEzdSuTPC7dKNa2VBcsJ75YuT6PdD
jwwjvPJA3fkDTejjXdl23tTe7LCtMhwVJyzDQh1IIF4WSDx/f2t/9QAhmCBp5uznxLA+XqqVC5HO
DV2b5654TOnGyOY1//n9/c9L8CNM/+sJwoSCFYroiFf12WWDJrfPaEGyaLWD6jKf9PnK8/t2I3If
oKT29K1u5NZ2GDwRSaLZrhLKse1KKxNOF2OyyUYPLaK46zPMMbKlL68zlAwRrZ2zb8ziBdJBzphe
G7a2kawbtPjdOdwnfSMLawzHtKkjk5Tcgx8k8otD8MTV+bS7CBTg24RFDgvks5JZH0l7GIBdo15a
Iso9BA/mKmTsBdKMBowOYoClC4Gu7ItV8hevzoWbSSmuUyBBgv/46kw6N6IRvSzKFivbBw3JDNpQ
qC/W/l+cpHx7ia6EZ4G6yTr9+z8dasDwsq1MEq1G/A34aC3zbj2BEhVzssiflmybcKp9cdG/eqYe
lceJFI/T3GcWc+2Q4sU3MosIxgOjROh81AJf3KFkbPYtqNXjYC0U+AxYD//t/XBiL5/qDRiPmLR8
vF3BHlmnJc8Zei703hXMhc5rhi+O5L/Y4MFJOfXrS0El9WmD+70tEU3qnMhovECWzXnvNTqNDyDZ
F8vz17P68/qkiCOS+uTF8Mvqxvu8TJaMKqSvmd+1xkudw38Y5tjF/X03tYS3u6q7S72+23qT3u18
3IXCQkcfoIoSijR6qV2V+3JXN9ZwmJEKRWADX/lbfV7Jf/xEvNwdCHyQ5T+tMbruxrcMfuI6AERM
61pe4J+if7FffnGBfn8S/77Mp3erTmgNeLcdVlmwbIxlwPx4rJ1IW5f1VehJduicpDvqalzuG+wO
CW904E8M2XCTz4sT923yY4b0FOY0eIc2MIattpTPfDj8jedPMKODYgqJxSo3zL2IcS7KcmMMwc+/
X6K/HsfH+4BcyW7jxOYAwDDl4xrleF5ki29f2Ps+E/K8eZsJSfvG9s11aHzDa59UOaWPKXRFl1Y4
kRUMzHuLN1tkSReClB/HjthV/DlOk0NQ7nQjIAzgcOv000OeBZdJWxTpfgX0WSORT0xDDXtkEIa2
RNqxCRYaOkM6plGzMvb5+xv8lBrL8+JjHpz8sPhe/KKLfbzBZk3KyesWJ2wG9OSAL9MztyU3M7/s
jNpDxbQ0zCIDvd3Q60y3uQOphMkUTCItKjvH/uI8Ou2RT08cnI2oc3SzJoXUp69kZzZpIOzFo/JR
8zfpWO8axHim4ytEAVsuX1zuk2761wPAsgXuLtNULCQ+H+0lLiNdxZbGBR3v1NGAmeIO0TALLRqG
st0JasuQIT9jRB+TUyVg4VvB16azv902W+KUWuzw4Qdj+bTQFnwwT80FznpmWW8mXaT3/XCKdGTp
HwdA7Hg2VufCxPjwXFt7GU0M8aO+VP6mnslMTevC+F6bJcdHXYqzvG36UGp2cD8KiAy9Y//Ei/kL
t4/PRysd6cm6GasU4EnEeJ82uXHi7a0JM0a3Xdwt7qM/ZGpgs022zxdv6S+vhLqHHhf9Fiz5j6u0
b5q6HZuJWDatei/LstnVToUcJNO/cis6PecPyw+e5KlrxKQOyjA6w49XYui7GE6LNiFvDGf/cpgD
19mqcpriOYeE9fe777e1jj49wEEBr2HqaRzVPl7MWLMBxriinulWc8e0KosCae9UvfHJ7v3iYr/f
2UlWYOBKAWubnMpPGyuoG0IuJk6ixF0TzE1H1W4MlTSn4Lv25mRJcG6Q3fbFl+ATOZ/9xQnDjILW
GIcPqt9PiwTaFrQOrRLRXHWxrw/3YzlfqBEOZhucF/l0BkNnh9nikeruiwLjt1XDdjqJb2lRGTjg
S/3x8crFGTAsWrPIykZrA4qYRAUWxdTf01dv8reHy6Vg2TpIirlh6LsfL1Ukdd94JrWMTCvm+m0A
nXGuvQ1gjcbwG4cI4I7+q3rjVLt8WKyY67MFecDQZPHT+1RvjJg2O8nQUwrTmu0aTBzjAlPXs2aa
0h1ZYrASgsgrrPqqhgJwbNqkvwJUDA7QLR/+fin/fo6efgvmSSb2Ewb2IJ/Wsp+PzTrzDqO5n7XY
9HAhDoNm0EP4s3UkE484IKgTV7WLWS3lpl7hdagPX2mDT6v4wyM5Za9zHBEaReg8b+Tji9AnrPk6
WRKAS419zVFSX7hmrbYtTRea6PQNQCqBez9BFyhm48pN6m7XwzplJKw5P+bS2v16MP8tqvv/mywf
qoY/rZHf56En1e3/+K/3Nv/xifPO//ZPzruPwhfJOPwCyC6ctizwfyl8/4G516nnOg2+eIn/lPdq
pvkPvAlOe4xYJMzeTu5Z/yK8M0aFlXMSg7IGadP46/41rb3+Y438odn+DzMmPiwfFhNtGParTPZ8
6hEGOhzQHxcThGJmBiNMwdwFaoxTfSKYlE+wB9sCLtCzOdvuEo5a1XnHzNJX0URWM3tZmKROV19a
xuraR7eEnxO3dTtjr27jgQqLQGbrJWY9g38zNSzKICQ9LU1uhW234xElmmw2ll4H7X4t3WJHUD22
buZUG8AcRjVkQZy79jTeuatuJidH9crCS0gzV4jseMB33yUOCxN4ERHghh/PiZbeVEMHicIJ+FS/
6J3oa0Sg3HW6E8VMIlC4EvIzX1kBhArqHShw42ZqS9E/TB78G3jPNkMAyB+rvCpVKSmMqsYv7nRT
c8StSdB8+dqRdX/jpJWr3zgDFfWZq5pujq1ZeVVsgqaMW5gUjdrLsR39+wEc0+kgTfvUC8EIp+O1
THuoroB700rl2yeqPBRuPsKdUX1rxta4et5ycTLLKNa4L/mQO+Es1ym9NHz4JnnE7anl2ekD3MOn
GaD1pwXC08iwH1WXf5eZErBFUMI0KoTdGSQwoIEDzT2GAoa4qY2saF8gq+fdZe5qvhZagIDaoayt
wn/Hiqsf9sag1u7nIjDUxtXdAoHST0RmvP9iiY+xxH/A7SumVVlLET3HvUtK3b5IeSXvYImug+5g
NVC8KkPx2uBu2RZHoVEHBJbDMcC6e7EgTnGDI46zWejzY3MeRC4TYP6mbGV3JYdRWZdjgLf3kzYE
5IxH85yTB3gA5jO6Fwxru+RpNYE2vzX9pNS111SbSQbNjlSUe3L27HMxWQIeMPqJdAqmsBfek724
9ZuhRDJH2jg+wSeuY8R9fEFZuDeZEAqndITs2LczAimbVGvDMk0Bw2YcuwFHlWc9WqmdDM+NSdTi
OSBuHzJUYQwVd7mO2tQfEI/5sTeMlTPjnRmU9xI3oAIdUqG2xbiuN4kGQM5L1RAQZ/pMQAYBNv7J
0UKGnSP4ORj5C2a/eeE+Nwzc0Y86eRtUUYn+Tr8UBEzr4NpBkiZR6rsacmI3z4kapvFdhmPO0EHf
Yf4zr6+kDyY96r1ZOOalKPACuZImzPBHL/GHZyEXWPk2xP0IPJBvgwrkuGWHJc/8p+auIPW8Dnvb
bETUpPy5IP27dc+YsKkAwkw79rdEjgsXa4o+I5E61JVg4xJbamtP+bh04+tCGNT05ttd4B90t2TK
RjTTlF80S63M91aHAbs1tCFPziBNFcUm05dhCBkM4Qtx1Xa16ver1pW3QESoEvqlwV4sa0GRo3Xp
cLYfYIRt9NEjHM72RtDqYdHUszZmTRYXwqoLMhg4Oi7rhD3DsD1nNhDwUMPJ1/w5DoTw94SROd4W
YELb2Ao6fBR4vQo2qa+cyAwGCf+L0IqjIAddhVDzhXWerH257qHXQslKE1VloV6nvrkx8Yt8Ggm0
AYKnTDrXrHa8VkuJvZZVFMQ6OLUtO4IUnOppMMv1Z6Js99xwoVuOQz69KdMfN6ma3Nsy85/WxIH5
SBdqHXJu2oA5lWjbyezEjpwhmlR9HU+0ds5Pfojmh6unq4PX5MZuVeO0IZyJX1ZqXfc8B7PrhDmG
XT+AvbTHyh7Tq56/Mwb3zjdysZZbpzrNZyCI7ppkWI6VKcv7tPiV2Sws8yzxuncml30bJlg8bhui
AZ7rNVAPhUeITqT3hvk+mgb0m9Y5MZcW3wtb4oqmTen3xn1qrStqj2pM3/Xe8p48aboyAtPvo3yZ
UcX3ZSHPBrf1ooR4gW82xPN1tyag5VlJgHRoKlMc4YJ4WTyaSXOVQbfbuGQmiI2BKyhU0M6afw7t
+NC37piF3jRWT+gvmntOAAyRDdy6Tv4NGlkGOLK9+WTvXOadnca+g6+KVZnLhWy75GXKstU4StVP
WMzIE0/DnIorrym8Gx7zfHDLQLx09WCg/VXQxUd4JGlYpbrdon5hsBHN4KG4Qhj4I+B32D5OfOzT
uMZCrtl5o23fSs13ORW97KnSvfEiHX1tpycg6C7Y93OrT8MW2xB3y9Q0v61tC8tTQhz3o6edQcPJ
w8yq79EDN5eTHUzJ1dJpYt8WyN6tGq/kCFrMct4zpeKf+31u9uRD6Unb7AeYO2fWpDsPrZG/2vgU
nWHdcRRZ4CC4JyPkm1GjND+ZnF949nAlFl/e1+u6xosxttHQrhmlpIL4nifHXqEqw521vRnkoM6D
9VQKWLTpz3nSeWfAINrt1C0i7isFSwVKICRWLUX7MLYI3L1xg8ZNe4f7oZ+CDgqYtrWm7JtZJ4zm
UC9qhuzGU4g6WClbTS/yo1yH9zQvrghNOFRNkzwnhnntTaK7s5tG2xR5az/i/V1FVl5ferK/aI1m
OBRZTf66pkr9PRHEsbdtdm63nR4ZjZ190zTdDHsiQ+aqtA9BOlIudN1ZEyDOKXXYbJw9OrkMc2si
o1nxV58D5Wz58r2ZVpKP8FEQxeGlDkeoUOf1VG2rqi2aeOwkerfahLEQNrUOIJL3V1Vnz+cUOf6e
AzU4lmuBRKJMnW+UQZr70qh2TBnDLQZxmbLC7UyCdkAXw+M3yDWIOgCD/aOU0Pbj1s1JTXR81ZXx
qCVDXcde2hIv6DtUa/sypSq5NVZ98p4ldlevGHu6ddwt2bLPi6GKEQvoREob73U65MuWU678Kfjm
X6LieZRKK55x4eB8ViS15B6w3pAAFJxb9Zjvkz4w4lHPVzRlTsYBA9oTVp7eXEgM3SPHzeutF8Cm
nBeoIGW9+E9sDW3ZQNZwdsqyIPSoTJLSTq35bZZjrh1kfTq2ByNFW4ageei3XrssP9ClDGWIo7fq
r2w7aXZpWzc/nLkyN0hOlmg1JvkyJkUpox5Jb5y4hGqFrWYG26Lzuk2x2Kj46/rKLAofCprvJZBn
VBprSL+WsCVc5Zj0Ob8nLfpITevRge+Xbsu6qo54Vc5hUC0kisNzhr9J1shWMybiBYWmYVJZmrKB
mcaBGrpTOm3n1Rw23QjOacGvjWpsL+2QlnR6CwpR3VUir5594YinRRvtJ0JO+ts5cIgvIfqh2cIj
9x9ho/ckl4hqOw/qbS09fd8UrYzTQvcvaqMqL5Q7MWiHVfxWTqa1G4St7zMxuWETDC0npVVetaOO
/4FbDHGXdjluUnYVdZlmALOU5QOYwnrGvM54zLz6QeJoRY3s40pSrONP0wHmmqX3U7EadrCMuojw
EC2ETpWGjNxuqRM6vqY5mErTBE7kdhDZzIrBd7F66UULhkBlN6d8bAkzFqr7mUunYOaY90GMmKG5
bXmb1lnXuVCBmEQ+2lapxarCX29UMnsl4cTdZ4vPjoMvBYHRqeTO7srqUk2D/TKpSiJjLO0ZRVA9
YwQ0a96un6F1xogKsit7aodQGoVQYeL1DnLKXjjgI3pQUZzNI7lHhfle5c5wkCsFBrofwiEnD/Yd
U2rPQGkmUPaaiI6GjVlPLpjhStVQtRVFg2baB1SEEJUJ0zQgFKdtop0B+MDvTRAQ7cghNB/KIiNx
YTXqkwwiHZIQP3f7STNb5x1GoXw1m2G6yIOecnG12xeY6GaMt36iopaA7SIEaa+/w6spzwy0/CFz
rWGOltXWYbonddxobTPelNLLMugAa0pN111Lc7IvmUFhcquLYIN5GUp3HKYuex2TkKirmIWnUhHx
YSf5hEB/gNcqhyo/c80VLoXUW1ai1XqVF899MYiLpjAZGNdlhwfJBKjaaoDIPrxAJ7bNP1iQ65HZ
rqdfKNa2xJXTbLmlhRkd1AyLVpAVO10GILL38zpxbGkLUVfnaPK9fQZec9to+oKPkMDKf2xzLzkN
dLuHqWYyFE6MMaKlsxcnGjwDSSpEWGN+HLrlAtAJwrChCQkrGwL2fskqa0MN41xjUqTtwO9d9LmT
boVSqAGNh5AHexHFcSag+NXrSr87pHpqehuhGBdOtoNWVSwuh5bIFSS+AAYz+JVs13NHnXKwrC4f
0VMO4lmDdXOeSLe9T+eOragoHMMMm8N3GztbRH9JcdA45R7Twclfx8I4ce6K8QnrtOoKE9MyNFwS
t8BmSo6qPtOuhnVIr3yOeDtKTBU8gg+dStgJ+GqhQbjSVJ8gi/ScTeFkyqd6sPTL3BIe5ib29N2g
pkRm4to/RgXQEVWFoyehhGpxJTkUD22CRSs2ftV95QcVWsKUerq2mbGj++7r27oOiASrpDxf9F5/
cUXaIT9P3ANmogRX8f1J3mzmgHBoUbb7aBlu9FXaIkR+uPQxCsGUvenkmwFgbKdWBCqc5sGDGBUj
AW2c9nbvDY+28NstK6J+cfRBPyAZwLm78opjk/v+Wd+paVdraNgxanRILfTXJXZ0RI6GkRwQ1i93
S6IVP92+kNGCLPy8QUMbDnqf/EDN3OHJ0WWXbjmLWzikJh8fuPRhQMt0k5GLyiKbu++Y6AQ3eaIn
W3MOug3u2wfH1YejdMsUCbIjoMDzCKKqks2dDzX9pe+b8sKsW7ruCa1vhrbu1LyJ5dJhJWumgy9M
BR7WkbsKlwAl6IuToEV30ZUeCys1No2l7rqVyiWcDUNtA0L13C1n+ILYEWOcHQIlvGxSoh2MIcck
0p1a+c1eu4lcCbjBHGpSxV5JY8gZDqOY1M/ukQC6zsUOfJmo4gdidiNktjDk08kNbtLUZdJe0J95
IaQgOmxGKFTWWOSdcDt331M6kfRzmrzGXjuP35tW2U/D3E0PtbES+WDPUMI2aWP434xqtUeW1Bwc
+sGpg/NlbfLidVVeEBAYRqE/BaWwDrYtmnmr0+h1O+rlN9mNuE7p3XQ9EsE1hRCi33W/GJ+7XOrd
+bz6Q3GlyJQ8zQFmdNC9XCSzc/HaOe083xejYPPOZo6EqZnSxyBZ3H03290d049k1+Szq0WTmerO
wXIa4UV6my77aW4dG6KLk4PhgeyUsZkuSMiLpa3ONMfGI2kCmThWQ6UXm5UxnNi1q2Vtyezx41w1
zpub6s0uEaqYNuiJuzbyqKiiiZCcGF9m/ad7kl1KhZpoDrxyikglE4I0L/Tkm7akkD/AZh3ZFr65
HJnu9DVedQ2WIXwyZVQ540nIoRt2OEKaeZhbO/fDqkfTDaVZhV6Zlz+G3nDOOjwfQ+Ia73K41XE7
TNoPvSthvywW84DVmu+yIrdBF2YrZkjlRXNp6pdakRc3KLOqnTlZgCFt5V0Mmj3feT1sX+6Ubkwr
xbPLcY94Ol3aqO3Kkr1MKNPl4mvZpmzXGoefuoD57QeYcjnLctGQLOOFAcBZEikSs7aOaotbV0Hq
yLtKBvhXEJob0XfJa1fL8XCZCWDULwwvYTwoYN8jKSGO0Dsb1mzVb1sZjAzfmn6R54w8YIGJ3MyQ
vsyDM4QUEZp119adSq+1pB5o3lhZEymUpshs96ddrkP1ihtM4WyZe8OSjnu/xRKodZtVfctR2Pr7
QYisQLmfiDl56p3BJxeZLL5E25nlmA0B1CviAncERAnnuqMjtw8J/gc9QYAT3QwJUkFynpnjsm7w
2uGqaJq8ozPX/vtU9EXwMvtd4hAx3HM4bVRnue1xTErvmvbBRt0RTG4fojjIu4Ot/MLfZgOyqwsk
iXNy4yRWoraS1mE6rBMH5XbtBVfN09J5Q/C2EonuF0WogAQgrFtVWWAF5tHezmFd2GlAAI2ZGJsE
zusajhajqJusLGpC/IxRGzZcu9+63hoYm3QY+3MbC9x8O5FNPdw2sMLXbU7gY7LT2U3OBUYaPRpn
IRZ774gEKhBDotI7xw3YGHbWvDKWhFixGsmt5jtcvNN0zY99bjTdMS5cxkOKyKW/XrS+XELLF9my
KxCaaluR6VW57ztT066LvA7K3UoNY4Xu0plqH9izmxylfiJ8tvRS+oMLfY5jtyoG4qvawgZ2xc9M
uw6Ipg/itV+Z1v7Pzlt8DETQpmEnuhy16WS4VNjfg8yozzo9CVa0WUG6xmToqCOig3mFBjQu/taF
W75E2gShBp5k6V53czkdk8FlzpyYDAAbticdityvdrKjRlpWkgjnPMrV2EWDaV6mRXdjKu8bU8uJ
WWda3zJTRgTe+VYsh1MBuNQ7Tw4eKORKRsuQJkasKwRS6FeqLSvsyV+hFxpOivBET8c90qb2ucI4
48Bg2P1Wdh3CClrmObQ1eIEJ45WtxD0NBKp6a5L5YfbLfjO2/hPLrwt9fPFDs+9Ri7qCOX4wqg0l
mEQ8WgX4rAiCRYk/jLKe+RY62cd2pfwYi9oLi0broqnX2m1vryVGMmm2y+ZO23tjS2NsU48RDYR+
YNp1hFWcPD7LqHZWbrzUl9DAWWLDmNy4dromiUZb2GtczmlG3dwuwcHpxgZPEiQZzFk4zhdIfRu/
MvLviHz9k98G216gQAfMA8nUL9Z2xRAC83sNEdK+sFS5sTUEL40pbzvf+Z67EnPEkgP/JsV3fEfw
sECrhIFFttQITlEUvS++m112tGltyLEorwnr5EvWIGPyyQe+MFAuPUNV6CO9M+WBql8vwprLvUy2
TiflVBb6wsI+T/NmfverANsHp2Obu7kYd1i+u69ZMR7HdZbf0EGmj2OtuTH9h/eDBFLvVS9zppg8
3SevowoZuyy/w5kFcuxsjJeGIZdNC2oEYaiuNiV+Pwz/xyAisrTdskrsrV5njy782mLXG43OkdZM
RbQQUnGrDW6979z8py0qPC6b5cpixhiK0XswqqyODaFxcDe5zmwUNU4wJ+/2OBUHIyv9V+X4RVQy
L2/M8m2prZORsl3H6+o8Dq5VhIZnG3GG+Vqs9U1yPnptfe2V83ekTlpUyZEpCNswVI5Ir3N/wX/T
YEIbe95wQ0X2iuqDUN4k4Fs0F9cSRCekZJm2UAFIEFairTbSNtAH53VzJ/ocoDovZnm7qgWN1JrQ
xg36hoza+lAOqRbbEhhVJTpBWzI3osoSd0VWamHSBG0bJ2zgnci6+vso9Nu1t26XfnlYhNi7FcpN
u1dPmteq86J097mhp3ucFfZZYeGwaMzrRT4sZ8k8rhsE8QmZrbW9S4wKJ7K5VRckjs5nhsMEaKLS
PeCLQydUsxkxvjB2wVqlcE/JY2l842eDffldB+33NBVGVuA27nDwrPZH3oJoNcy9zrwGCwl/Vnsl
T0TfPpBbvaH6KuxgN4KzxelozPHoplNkdu4TJ+r4PNTTmS3H5JATzRhh3oOKeWhwCQy9otv3gTpb
JNRrJ6slA0fsmJjLGs4U9eZoXUG3F3aMascp6ans6oxerspig/0y7WTi5ucWNtqXlsuyrdd83gdW
ucQkzz7WesEXtk2MBzJcidGBmBaDOFVnGFxRs5QtZCqnQnjtPqUtK1Pk5K1hE8Rh7hmPJWmCES/r
1MMVYOQ53skjxQFJq/S0j4Y0fig3+9/sndlu3NiapV8l0ddNg9yb400DRcaksGbJluQbQpZkzvPm
+Dp91Rf9FOfF+qOcedJSnkxXotBAFVA4CZwL24pQBLn5D2t9qyFUGboMCFmc0xP395CUFkjInryS
cNJ8Q1RJUI9OFSxx9anO+Eqnng1YYDDag9fTiaM9pC5Tlya6QyJLJTj13S5xJMu9LG0CUALFA6Y5
A0TSPPHpFm5Qp+zfaCVT60p23bhXCTEbPq7q9bEwR8+0plQegmitKeOA5DCsuY452o8j42AEW+Vp
n4XNZ6OtjcCJmGWn4cRN6TblwTESbIPS0aatHlk2x32/H4i0p1FWytywM5zHbTkmp31h90fmhReT
intEI3l3NcOS+sh3WL6YSxoycihpWXTcrGbfd6djmme3cUXp4S8WXUEgyvFpHRd/0xS1dQU065OY
9WTT01kxRWGZtCnyeAwWXZKbNRvaaJ61NVfsCQqHLxNT5RMMKZXJ4w83/VZNk342AEHZ2WwSN+DC
vsZC8zCEai05YiGKfrnpM02vfVGaRFWNjpDHKW3VXchY9WM189BM3Li+YtVdBpmW4EVbx2qBnowe
GZOJ9sgwg2Jay/a0PuA9pco/LWFKkO2Cykk1ybM7YwplQHVllN6V0jKXgyic7MBcsmVDjlO0wYvA
VDszSRBPYzX4LZnz1CKN2OhAuJIUmVbBbiLcdondRFRNbVZDJEO0HYi6Vj6Jl0yHbZTwhKraVLeF
uBhYxDIMMrvdkPRMiCYE3gptJyvnth538yI4fdJcDLt6nuddrOf6gWgr1nqekb/0S3lMnSlnDK/P
H5PO0C44qe39PPNYpmjVNq0b6re2CeDWwdn4EynI++U9rmlSd6B+oPgwDdRHb5f3TRGNmiyh+2Ri
ALZEBYwKlW0v0sIfZA2/Cgd+pG6vCqYfJCf8dMTajoGi1tAtPDrvFE6hO49pXZTJVrLxdLbV4Chc
nYUXPgwVpd3G43elOrK8+JYkDGv4LjD5U8H/ewnn+vqEjUgAIc6qXbNRRLyRjTco7SvbS+DgaiYo
Dialpk+egXtFkLQk/0RzvPoejUM6nOl9blzqUC0632yscMPSW4tPI6/WvTND9Z31E/nX+to/fDaG
K4mVFeiheJOeKd4rosPRgsAUFimOlNJsjoWdiOnjbC2G/l0h+LdkNuAk+e8viZL/PiXO/qVacfbd
+x/1nxA5uert/tyT+G/Fyyq/KX+5eSyqNyqc9d99F+Fohu1+ACArYOMjBUaPyAX8XYWjQTX/gHuO
vEthOxbidQQ6vylxjJU9iR/Nw4mxfs1rTtlvShzD/IBaE+IpKhx7pcPbf0eJ81YmyWBU8u6Q1jNj
0tH1vPdFtMprBtManBuxGKhwZsP2LWKLtxkrnpMwVd1PdIOvmRW/X7X8nraN+tPjnOZuQvX97ugQ
mvSagv3wrePN+C8SyJI88A3QkovX9Rt3NMUpw5SIEsWUh8qju+vYVZQcwlF8TEMmEhNDqpQObzBP
ZCLnl7LuHwp6wtF3DMO8bs05/xJp7A5oe7QL+peBgCb4BydzOqSPk5lF7N6Y9m9iWzGKNylQrCre
GeFnp3cneI3NIlD+NsXDD9fHvzjM3p2ar7+6hcjWJFgB1dN7IaOBniici0HdZhyvPLYE26ZZ3i+t
YX2/Y//03HormVw/ZAeAPQksjL513TTXP//B7eIpPW8lVKLb0knUeYJ0mL18bAANUJjKzaiuPvZj
JH6mmVxFn2+/21UDS0oW4UGoUd/bNfHmV1MZTyAhG2nsRNI7UFS8dmNKRtuM8zK8TSMOetA3MGie
eHhPt3/9Eb96yt6/BXIt1zPRJRvqPUVK1xknmaIobmVT0ig3bbInutBDFFCcVw6/ciSzcVtrbsQj
dbnS464/8caVTkadt806Zo4q08a9nbfZQ2ZWLR0j296BJLajGL6ZbVHzbG5bdvWzOPz1m39/feCk
dbk2XJ2kQGP1K7/91qKllzJnzXqT6nc2ps9KIxH9Z5fG+xt+fRECXngBgslR3r27NIaoY0MdZdoN
ubF7GjlV1HtOgf2Ufn79bf7WU+Pf90j4L4ciXp2Tf/5guOmfH9/kvIj17/9TlYldCnM25Gocx5x/
vz0PhPEBn5bHkAwSm8MTgSP/t9wV8UFwZK5xPDj+uKl/fxp4H1a7o8vPMQV3vO38LVkmL/bmDl4f
ABTpPFvwG3M4/yHl18SGAerTvgeB0Nu3cQMhyw0ipFF6e+qWoBdeIn1s05ihzNLV7RdTjZqYt1FY
FvNhljS6QbtU4c7WJy9jS1iwoYzBmHrx4u07c6FZDGsplTiXUzOXYofYhl1NCrfChFEFZ7kD+dn0
S1AlI3hVDQ5OlxJkZUY21IZJivN0Qm1W0yEkkJL8udIrJ9s1ENjiPcsw1/4K2Cyds527skjUbkTU
nDkHJ2vlsGm6HBsIKOLY3jIR9whPmRY2awlLGb3au5VdjUBGxZREu96a86gNlmgas8zXsMceM1tj
SbJVIUvGDSCJpks2+fpdHrWmtqzntMQPe1ZZrdXvKNoTo/bD2CyTnSO6AmAkjQHskH5iUVuVrcHK
Py1r7OMw2qrAqcBSbmquEIWwrlZnTRUtja9DPWtfKn0cb4ouzepvkmUfyJ0FiFPl6xIa3teUgXZz
bkdR1QI0hZZfMqJvoa83KBvYyEMZlRmSQrdefLRqrnuiutTNvs2VWTIHSETk9R+Z7PfZVhuRJviz
yDOER9Ko7kJDrTpJFq8w+EowsFOkT4is8ry57JsBIdHkmf0NX5nVQ/pJlPzYAKmB1pSWvTybgIJB
dstgOfmimcKPaR+xNmr6UlO7LFrGVTCQLwMYrk5f2n1elnBOFK7ToHbbNt9m+JlqppoxjC+G3Ko8
FnoXVdvY4C9GoSwZ4YeVJGCEMTeDskxG/ZFeVb9z9UGnS8c/FvvMTWoldwlqBiivqB7o4TwYNcRQ
ZNMQ6MrlwyTVby4B8C38wkYz81s6Q7l4zA0K09lonXIwj2QShU6+sHabNmVkMFBn6d6AwivyMGp8
cCv5wC62Fr17YdcZlUogXE2Cb4Xf9zwy2B73jl0S33oywPCWjzwRG3mv1xUCT5YDWh2B0GLhJU7K
qiOhbk/MZIhFRrWA1XoEuRUIuloKEjMTeVF6gHq37eJWUWCkEW9qSUhLDyrSNzxfJNAT4LB69bzP
XA0e2hSn8WVvWN2z2bdgVxessMqPPDdkpSlrGG3jbBP+YWCKu+SunT5z5fIx4qoEbJTMqYXR0B1R
R8YZP1rEGNf8dAhbj+Zs7rydh2rzAUBh022rXoT7URsKJky07F9KmuQbJ1zML6so6HPdtEXrszsq
T0E8VMbBdfJoxJAV9xCnasFSqqOMGnF62tDGFqCB4GTrnHm81dIO+V6h5LJa973kCGzPZeAx2tWJ
aeVot5Q+Ddcu2Q33yKDizq/neDSC2sFzGJQhG3bfie3hoTE5ZnxHn/PxwMofxlG7aAsuUit3v0yx
rip0saYMpwsYCK6in49i8NViLJqY3aDbMdyyExtq65jOcpNWwlIEALgiPysjhTIrG5eq8IKoLi00
t8JGitvDkCPWrQvoep3lTmWeFl9rylPM+LVmZK7DDTgvU++3k9mYZ6AJS0HmOuS0ZmVtNUkwLLUV
7YXXxY7BVZrp+rAxR91oTyY+jmLDOkfStELmtj9qkWaqk6yymu5s7mMAY9y3sXMcWUW6zQaz29QG
mlPpdqAJvQXWp9yhREIDkbaKnhDvx8OXyQtbeHQjMi8mEJWBhtMdUpB0m7xuk8H2hTbN6E5j06mN
r3BJ3CU7KVMtEgVbDsmE++CNqR19WvQO9HFUtKzLI8f8NCKfzU+jLjLlXthD2+7rvJ/Y4d6LZuAg
87AAyLkIYmOZY/3GhvdJYfNRINrF0tln6i7tgAudDr2o++sSN0F9ws40nHHOVSKGTj1IFozgPYrN
BEMIGUUFbIpvX/UeCfIS/hUjUV1eR0WHi5mGX10hq7GSgJBfRIGi0NIJIGYd0tKnY3EeDo1wAdnq
4tHVkSTvCqQxpQ/irzhHLWtXfHCrmzTy1ktSTyzEHJ7TNWB8R7vMzyym6XBT8GgqWF8yKyCZ59n5
gKWBB2pnqaT3baIPL1SXE53aaDlAKmRz4WVYJTH+V68a5xOeCsgCEcTC17Lt+t4ulwXaNjDCswF5
81nE82m9NEjdKVjo5eRnAT2FVxwuxJmM3aKfJHbHE7Ti2Ss2IUJMJHNaZVMY97mdY7ytB2zxy6yG
R8SL9XPkYXI701rR2DvmuTUUzdRj/oZJzTBY/IxQDvKoY7EGdVQ/jnOVtuyzeQBUfoayCO6UxKzm
N03lISDxGFj40ehayQYvrPExkc1MoIpjjV8oYNkxTi2i9F1Y1i0ejsxRnKpDTusWuzVChFkw2Tad
CBHWvCxN4VtcrodMeaSDRWnNsLGOIzTxeebUzdZ18I5DymboesDDpJZru+litNY4aPZon+3qyAVF
WEGDUnmFz472jas3gKFSsBzPdpg37oqwm48CsYW7qVvhVjtwe0N73pdhe2SheI1KpeJHFmN+7nmD
O/uuNpePRd/Vt6PW2e52GmwQZL6NokCesQ7iGkui0mBtYMdavKm7JNQOYSfEBZ0/8+uugegNYzNb
qpNUzZz8FCDxFSeJfJBVnyUH4uOSF4tvmQ+0SKW4HxQQ8U+IbLx+r9lpRSav5sXiSLM86PvSGZrm
UCpn4QzyCo5Fh1GVsaVVbGrtarJqqZ6TkoXvSJfmsLEbdW85C9tEfI2bKbpppAmuUYsN/Smc4rAI
EvaNPG2qpui3M5/1NfN/ohpg+jvrgy9ub20Wnc8t42TmpnHk8L3qcnmCgGtwzILzIgWsy1lTgZl1
HrOJXDbWNjHqZs+V8qOOfI5vuJuB5YFwo3cDzSFOrIIPwrdLE4AXEoThLI6MLuZ7q/VPLeEOjAIq
tvs+kkpqRRZdxFIiqgSIXkJ+5ThWOW8+NZbmK/kIjvJDPVZQQSt1tFsZ3zFwqK6N2Mai4MxIwzjl
quEsqWi3WQYryizTi+xymyDOUYjOCu+kAyr3bbCs+LRzVPgN1bB+31P+1fuZ3TgNpc6Yt00WfE4I
8lpxorRBfxn7Aev6ZDXhZ0bW3bfY8qrwjhBsmfFkq4tp6w1ZLB4miGjDLfPhzCmDKO5LZy+SllGf
ltMvyJ+MFt82ia9zIEmbsvpnsR3+gdziDQ3qFX4p8v5EhfjVrfN8Wxl6d5U4mSq4MIf2Z1mDf3hN
jKx0HoxaCY9kZvF+METXNLgdA3zHyMC/y9rdLxkrjZnNOeOoodv+0JT9i2kMndYPwwp+R16PpYMh
xfqCTMLfdtuWNqU8FJh3VXN0ZfO8RXOKdpbcYcwXmhpZqBoDIN3SY/gM0fivX/3t8Pb11R1Ph8LD
VUwd/Z6fhUB6VrGRUT1Xtr71kEoEkyif//pF3g4U1hdBpYKlj60xBngaz7e/YqpqpjEc5j5aXzuo
Z7shEkMiGwJwvI40/9nj/ouP81+/FqGd9oowApHz9rVCI+2iNlk5TBRdG4XC564ZPf20b9O++8lW
4H2S/OsvZvJCLn2vxNW/vpkf5luaASUmn2qbnobTx54dILNjoS+HFjlPUKicEQ9V96aZ0uboFNL9
qpHAs40lcN6hjjgXRte8mxCePNZ5OR8XDbHAT97kH79hMOsOOwub0S7jzj8MWiKJH4kPP63catsD
nDigpQh3rx/7f09Z/gcD4h+uwD9aYP/xv6tfWEn84//8QvLTL5ftP/5v+ZTUL0xaXrN3X6mC64/4
Pnhx8LwKg4GLrcNvIlqNe+H7IN5e3bASNyzMlnUyrf8+hzc+rNeXwYgdBCBw+vWPun8G3uoESTF+
9zCyrulNICT+ziD+lb71++QSOyViB9O24FHSHQAOee+oNwXdZ0PeR2IG3qjqE50RyxSMTMH1PGnP
slBoCUqZdKEvzfvwxGHmDS9jieVxiLUh3xSZU3zSp6i5tCBBG4GK5uXL3AxkTnpudWvakRI/u8j5
BN6comtt56JUEvw/ZOH3CbVMSGmonIfBwtcHVd0wLuMkmtNAwbW/YtaKA45m4ooOijlQ0YbRBfyq
5htsA3kmc2keZSemz5reUudMtqOCvtG009E2K4AGenmf8Eemr+n98smhUmoDrzbmO8NYzBuDTxIx
eJJrT21ojS96MtTXYzlNO6uXw9cU0MuZFoXOdog5/vy2LdPTuSJbZqByYq5CTkUA8pf9oRst3TdE
Z6zpecSfgr1H780StQp+uEL/xRn5dixPkPdrpCzDV4v63eVIfntsKeG5ubN+WI7aSN07j3tauQzh
K0WNQstkoHj67+PhV2Louj755wPqj8fDI8HSvxxe8pfy8X/+8m/d0wsuhap8PStu26RTLO6eH38J
0J3woPvhyFh/7K/LO3OdyLKtAahp2t+Hq/9c3rGE49u0wSGsE9tX9NVvyzvnA2EZ7LZwy1sUF7Ar
fj81TP3DmnPBbo8ZPGzFv3VivF23kJYB1IbKhRuQM8jmgnl7OS1TMSUF2Sw6SPt819HBCwwQwPjL
Q1saQ/GJQ62uvkaZOdWhH69u0K8SGnS1TQW+DfmTs2BdWP5wFtjc/ZyxjBd5PIPs4JN5+36oJOcM
dT9wnJgyn9lC36LIY3/fysCWc5U8oalzVbyrrGJAW9ktltcdJoZcGFQTpwpLbUv3JcjMwMPzE6DO
O8inzcaNpgmjEGZHQvb+sBkSspGlZifHtmQ+NG8XvTenUy3z0F1umxFLJH7R1YYC9lPHf/95Ggk+
O8kMDxZeYJCyB21fjtqMoj32cFdu4BN06W1h5M4d+ut8GjZZm4L9DdrBouSpQ2PW85+cIK87wt+f
EjbnLGvktZxDygzPlmfOm8onYmjpOYPkMaEYUxM+USBDOWbKifM9AjR0t2DBWhMZc8ji2WSWwyCr
uUzLfPJ24DU158pA6qx//3T/P5Qh/xEhwX9GjcD6Dfz5MXSavDzFirNHvSRvdkJsZn87Z7wPLCq5
h7HnvK5tbR4b30sTtjsrW5e6gBqewmQNov31lDGdDzxMKH05AFxB2c3N+Gtpwh8B5nc5Zwww5Kyb
nb9zyljrFfX7FeegdTZWFcLK6xDk4lqUVD/W2r0+olJoGxJ3RNFuei76j4syL8DkZ9DBVb+LrFye
xxaWN2U20xaptoOdGeOtrrNDAnGuSHaBHblUnbnPlgEFYvRVM5N7t2C/IqzCDArbuvDsbNxkQCNo
2dG2EpeN9PAus9FxtbkrToinqxEa14yribKgwKc4E36ThE3nR0VF55zXGxOJ9GZiFB8kGiWDVlTk
9LFuP6nTnKwGOlCc0i66HTc3L+amg5kwEI+V6vGlplWsPPQx9TP8lQiwUwJfyzLeeShb9yH+62uz
6X9Fsv2tG+c/cksgCXiq6rlNolj9r/9C2hpIo39133yK/hDnuv6DX5eoFmgblqFclJgKuNJ/X6J6
PJZZYbpcqGxY12fAb/fLB+4eSn9XggXzqMS4jH8r5Q2WqFB3gUyvIjP81H8L9S1fCdu/3zFUwzyP
kW8DRgB7J14TuH68Y8Z8Jjfa9q6bxkH42CYK1glgiXgkhnPSzuaovWnAZMFRqvKw9evaEmfw3rC4
znkVP2gjhigEhShCEcYA19gr0ecWfFQAhwzqPfYPeUqAq98V2LMYi1VdhTdvGe/1vLLmkxGvkUNR
u65mlJeEt4NSw7QVMGXQNjKmfpwxm60JR+bSnDam3sThXrLrGHE6GMsQXnkkTjkGqURj2Rk7RuQl
wSLESrbmHstZLYygyoHh3IxzFOcfI6sjGGWwXw2x48xbHWsyN8iDT5Obls1tu9dbaoNgGIeBTANc
F/F2ynBT7KNENfCqhkIvwEMYxf3Ya44Ez1iSnRQJQ3ODWITpN70X5n1D8A0AkqLEZCaAm/uQHEvS
QrqekkEsNBaBjpWy2TGhmEh6aUFY+dAZI+gN3Ndo3btaP3hzUaKit9PsCQVli1Kyxhrnc5Tlxm4Y
dflFpqL5VPekv8QuK9WdS0mF9jASLGFGs073uW7yeTRuhxctTTib95xQRGCz78qerDBdQ2WWZunu
IE6O3oPQtfoBpXmWbcjJEGIzU6+dFLNBItikCuuuTNTy6EwJ14kW42AN8iIxVlw1oZcBxJKak9ZK
NyGewhQfHiUeA3WZnbaOwQ4zq1pMg2i8FxIcBMP1bYOU6mKkGGJLzVUf4xqbusonyWw5hVcszE0z
4lI8SDmZCL8bA+NGGRssMWzyb5id4myAPOhgOsFvVRKyydUFJjQr2CKtNFk7ZFE9ENpAqbugs22o
dPx5sshHLEqb6X42VaO3NUoJQimdu/jFAEymYURfytpnHNYAWQwHm9nvqC2R70VWNvrdOLrnrRAJ
ywpPQzc04RqOz0qZZl+NujQuJzYTxR6HP6LdTgFhAtITJ9uhs4fbpHDE9aiclarPTqUVNVRm7gCS
vPtQYkphxwKxYc4iYiuioslxEgicy/1JlKBpWPvUCQTP0lvUeRV3OKuOPHOfIrcfHUpCbH/7mMtN
Ba4xEAQjF2lvI9bs1hmrO5O1RNVjsIWDebbYSZ9fJ/nSudcUa6HDQsTq2KFmWfmkYT5pd60ZTsVp
5CQpen6njgn1NEzDOgErM+/hxqivoYqd23hJRhUsRLBeMXIbRl+zEVSR7kkw00flQK7Zzr02HUSN
C9Fve6g9CLWnc3fVSOyKDOCTmWftuC9ocW/HkTBUH5eK9w1eTHbuhc0ynzma23SblpD1GyWS8UEf
4pbzCis/NhFBnCnATFzRsXB4ULMu2PYdmIgAmhOkzFqP61MIQ01zXY0S5YC00TlvU7esHyzcRdU6
KpYPcWmnd03BDIQAULZwQZYhQ8cXp9uXoy242KymRSw2sdXcdJhgP0XQdMPztE6b0m/JoyEOmdzJ
Pc5DOe0ga7dmkFMgzIFR4wbfG0rN3+CYl1MHod9hqL5zJCAgBBjlWFzrJH00fl9n4yMrverCyS0b
u5YTL2RDL/HMCkr1xVlKtmvMirzjnJMl5pZIrdPukBqo2VleKc3ACmG0kEHmpmRtlgkY75Jiu7sy
9djWtm0CA8lfsHwhf2Bu0m20sSvSA3I1fg481JZNakuh4neDO3G+rz74r56bmjjlVDw9NRzu9xQ2
mHjKwri2SzxKEnt5vvWmdukuK6s2yzboZBsdgKeGZWDnifdk6WNpbSqmGePRVSMZbXPU5SXXfFqO
Pn70Gh5BYy0HwxtCb2uFNR/HhI4+8nlLtr1Ns375ovCSpr7DumgJSCOuAIvZmIB9QHJOv51mCdVZ
dCZJZmSGN40/kvS7BKWhqY9LnxlkMyBT+Uxgz0R6ORf8Ua4fAYKUlp0RrXRn/Pd0A7Pg6+RyTV34
87YCBXXyNXk7uFj/xff6SFgf1o5A0iCuRRDzzt8aCnTFDuoyJpnMH1btPlXQb2MLA8LfmvJJm0H5
5DAU/b1CEi5/xiiUJQJDh7UL+FstxZuOgpmKXP9HcOg6uND/IBOtBW96pgnwWfcbV92kvnTwbrd2
5v5MkWqLtzMSXgsCOnXdq9qYsep7AX/XtAwN8dGBs2ldX+u5kUedl6YdmLRAleFksTlGi9GYvX2u
D3m8re1pvHGKsHxEMgTyQ6fSano87G5hZYeBuHY/JRKRKYd48TTbPNT1dAeTDKBI32mXSS8UswFP
XGINMh/kHLk3bADOY0Njjz1Z3razhpe5HSp/xGX7lGjcOW4Y3WMZBWJm15IPxiyyyFfEkgN30dzE
DnhYDhcd9tZBNOoF524GUspyvrrQb/aJZ2J2AhHom1N6zIdZBmHV4JdbHKQnbd+SXYHd/HmGwOMz
SOIUHlr8RUjUmpuW/MF0U+OLjLf9DGYLf4WKXpaIAm0jpyjZxYL6MpMWChiKNBlprbopNE/LjK1T
RBjSb7wYSZ3hHqoiqUJsfb1FLOBRB1WyqN0wVbMzHp3J1Uaiq2je0B+kEe7AkQ73ovWkRzyT0bMT
jpye74iQ7CDXS/nYTY0xbSMmNSf0AimZfJDiWNh1SntYzfhXSxFWzz25ptcGOFrGtwCRzM1gdAMW
6nG2vqilsT3IPoXl+ZxrfObGWHnR0YphgM0Vke8+oJFlQPulT0dcR8gfjNYODwsJoZ/gQZCWOAI6
so/gEIj3xmSTztj1WobwpJG4VD2GntyJqkvVkYfyrAM4IRjHjyBMeaRZMZTyiQhAQdiyKSfLtMhM
iipeuNqUrcUpqvCSVru6Qd3u9DV5otqchhTiS1t+tsArqB2/g7pNdYtO2PTmTvcTGutv7oTCcUOu
NACgiKzKKSBQmwi30CzQ4RiLQ+gdvFbBimAmfZJMWviBXTrEVeAZiUPeKyXZyxB2JHW2SS6e3TrT
FqqRzrtTOLl4NAgvLn2ZgjoLBs9FvlTFrXdcxiSE6+ZAIvTlkFgdT+L1yq2kqJ4IqskvTJ2crU3a
uVOzc8DarAHolbH+bdU8Q+xjuT848A22Wuk09mbM8r7d0Fw0ww6876yiK6q7mXOBQ2muu5esdc14
o6t4fDBzDcViWWjTsUakuGzl6hzz3c4WZRCzDG/IIWLoe2ysua0OjlLFo80y/X5uYxhGuTQmtYMm
xodTeFJHGZJ1MEJx6OtrdZVMcK1YnlxJK3WfuCYSWApdCCHMyAeKSN2B4cSBMc1fWyQb5laJjIi2
lIdyss1wD6DybHH/ZYuu3Qhs/e5mNF3zYjFMxC1JJ3M3MFMgTXuv4ppBbBeNV8WQ2A40fhvro8pX
M/CMb+szUasoKtFDOieqggfE2MO1EIU42jz4E7CTQ2kDuParSe9eSnRPiQ98sd+WJaXbQRWD3UAd
M62VdzqI9BJMw/jsyK6dqFWHDMVFhRCOuTC2+Mhoknt9CvvoXqaefJ4Mq38ycpVft2FcyE01Yg8M
HG1IyLjVnRAYIAGLYPgsGdNboKaCo1ak22a2u8uwHmlLQdTFzdawimQ5VH3UXhuecPE5o3wXiE/q
6FsmiwiBTaGZ9XFpm3raENE5ZFuMq6Tt6sVU9RdI8oiy84pJIY4sQziTriTKYNfGSVsBPGxiKu9w
cMQRvCS8M4wHXBRDnEjj4CmrghiTpuK+Z4IkYXV4AyJhE6iN1pTrjcSYIjqdER4hlSLgzd4upa4m
fxF6o90KqqwnldF2+bbrIvG0J2/4mCUFUMsqkuO9m+AKPxiUUC5Uk4Xg50RoWDFBXHXuXZdZ6NYY
5dqUpIAWEVPEQI4SPR8+l21ErEqkG7M6yz2riL5UU2SpF7eFr/UN4dsyfa1CkRabTGAcBzdr4Ca/
BglkulddZWkLeCioVADEiLNd2Tt5rY83njZGyflcJsyrfXghtFZlQfQinNAwLolVZo3gIDpoukqD
29XO6XjB52xAYXU1xGW+bg948iU/Pzxgnsz6j8gdIeT6k5nn6GngE4TyW6plpNsriRqFTF81aO4a
0GDNzq5qpIavOgWbmwSF1iOwAZurhZxIutN0n1AEzCTILJleuJ+dmUEJh3OUNtc1Qky5cWchlgOY
qAo7NHb/fDtKpCabFKIVh1+TFckxQlZtH6wcfcelhu+7sfxRVDxDedD290iHsmqvlwI5YdinmRFE
YWJyRzWO7kGrQbiW+EU5NuY1EaWVeShJPHVO0Ngh/vGLOTPSZzkajXc3d7Yiza/1rDCH09E26dOC
ukrd1r09iDPCWqfijAULMYETnXVLZNhYOfFp3fGF7im5i/AT4INl2KB2GeK9SK2q4N0jrd+SFzpe
jONMCxm7eRKfcf6O44tayEHdDBl6vasx0+XpFHO+fhyXZhw2XRYj+nVneyqvM8/T1DGOQ/upxhc1
b7TKS/ttQs3vbNTSxf0lziLx1WJK1H9r4ZbGj9Abiv7MBCganVZ26jBRpcegjal0T8XByDGq0x2W
UJz2XCpTOmzr1mxBX8VmtJhHfZmfJ4a19A0IvLw0Kc5tTaNcoEoB4NzOtZdypi7WoYekR3Ba0RGx
Uc0JOjBaGGLMUyoOslwPlglbR9jlA8pn4AxhYdXbBGsANoI4P6dmmL5ZFS0PykOxIou0bgdIc+FO
RlNXtFN50WZFvIOMIeqgRnLlG1ptbgeYKSeoKvM9CrPZL8PG2rBWrU+GoVo+l1kaGz5BHBa9HjMn
0ZEOPCO2LP3ItLQzXPnuvhXrDCRBc8xS8Nx1dRKBHecga3h6hoGycOic53rOhkOsFAMunZMki8J6
1/QQ+1I1PS/kdu9tkSPVBp/BIKPq75p0Ki+9KRuD1ImNQ2ub6X05xuHDxJyCiOKK3nEDxtPjS86F
h5N+ETzkxEyRqeWAiyLHwSGdWjTzkdiajk24KGp9wQVd63Jt/HFHhObq63cW7ckL7a9cJt3lZJKU
LZXTADUy+7NW9iMqI02s2Sl5ixymXy7nKme6NNv1sbEba29YSnuKTGBd8cTcniDXDaAf7SK0RRzU
TZNhO57bm4HUeXIcnF7TOcXadO928beeKT+RJti5fb1EMxd5Ceg3RmyBMPPPWZuH/jjBiR27Ub8G
iTts8Bc7J0RyVjhAyuKmDqf5LDTc5kyptCWy2qL4KXR7k86Rjl/Lw5xhUz6pKqyPc8cVI6Ge4v3P
9eTUUOJmUsCCjAoQhYxiKwg1ABdNB2okm8ronpu3BVHZqwddlDobgkmc0Y3X38pqDq/CuXP8Wpqk
lxvykhXfJ1GXOpMvTTvkCPqAwBWHEXooUdwL3Eqaf2wRVb93En3+TLQ8/MTYM79YlLj+gGT9BHQ4
jgBTJ0l845K0RvQO4NVHMmycSznxWHe8zjpj4Vnsa2P8zDCyeJhJKGZQ1MtjPjnIFIqmem48AYKh
U9WRIWd+Usb5jdcwH4z/H3fntSS3saThJ8IGvLltAN3j6ElR5A1Cokh47/H0+9XohM4AjW3E6HIv
FCEFQ8yuQpmszN+M/HCvCyJkRvKx8BOcsS23jXUJIQfV/OLENU4XehWVP6E7mgne82bzS23VGPSw
GoBtM0rHs0PUzk5t6ohDXsMpupI6eJgopqRsu6T7uYDg9YqilXygJAtXiPJ7khoWb5zM8KQ0Ne6N
zgGz3mmjDJR67n8ldYSlzvMD91WNkv+ndDKVl/b//db/NP786+eqd0id+Z+nvv4/KPnzjsaCC2sf
en7/PPVlBPvhhAE0Af9H8+O/vUPToUEIqMkCvEObgp79Py99w/gfDeImQBQD3x76K/ZrHvq0W160
DoFU8QMs2of4j2EDJj+35F/A9OxgaHoJpJ2b9B2O6IWlfgYi3Hp6tKh3NScr7/AaPEA+JNl4gEZY
ty3/jo03KVgqW+dH0NNZtS3VHHpXm2KLZTW2gq+1Xr2Jgf56NnqQDy++xw6sZz+UwWewmU1mdB0K
UFmkqEthUMzWEbFIacvjfFh7aFUejYqPdjWjWAcIczEFEIO2gXwoIdVcrWVUCkCDhxGOmgdDZH57
e0BrnNLfcwfyHWUHyj0CL7ceUI/sPK4rlPqrxXTI8+bgPMxy9dD3RX0/0Lig1ZuqWI//i7AUngRS
j5a36Ha/7JtxnZtZktSGW0uoj556vSnuc1pa5yHXJJRxY4SoRrv/+2D5P7nSe1/P4cNRiyQutaJ1
VCcbK174RI2R/+MymyfYaXFxVzXpEfl9DTl+nlfBjaZxQmseE0JRrHq5HzolnpXc1HF8mCPa0cjQ
XBKgwB/MJp08XY0Hj3Qw8B27md5gnqL5tyd4Z/WwZsRZoDJcY2uEVcQRRWlahC4qQ8mjWjrkMC1E
ceMgjsD6/rcB+vc4MWlFwIBrRrgnr8c5yP3khAjLuNqSLfdU0eQTF1/7BByZjlQZ2Xe3x7XzCSHI
mjL7j8IacK11PFuaUnJ9OPWprGh36BgNp3k25y9GtxyZuu2GwmYaBBdKBkC316EyYDkg09GnnMb6
R9ZU1iW0s+5DZAB/vD2ovcVC+oKAKYQGoYW8jhQMidM2RswkznblWxoiri5tW+UNhpPtZz206eDi
vwG3XU4D5ake5Pz1+5G2uNBfAeSGr/bmM1pSoSSSSh4Fm1H67AR97FpWNN83CxRyyl9a5qkWidTt
ce9cGqxRBXI0+gXCPG497nKaqwnWmAEDGHA+ZvTgRnnhnuHhSg9pJfW8Wx3jXPVx8+t25L1vq4Ga
BxxMSU5RN4frrCc1tVuuK7NPv2ZKb1yWDP59ldJYvh1pd4xwyih/U/3RtwtWaVGCbZRAdzvTKT0s
2Ib7ARXBX1U7mG/yfo7fD5mEz1VMWfboCtkZJcePBjAIpATqIpt1heljEsqVAfU5SrI7ksHEaxUn
9WPy5oN9uUWriQQAS14I5RbwOwFRXH/LlqZlCuZCd8PGjjy8YvoT9jK2T44cAInInhCeVS9jW5uf
tLyUIV9Yf0lyVN7fnu6NUdrzgYTaCLcZTA8bcQpxYL04eAFsDCCK+B2RNrGcg+jLYMHriCMqG0tV
yx6kwtzVneQ7BL/6LPXyz9u/YOdEJD/jh+CGDExaZFwvf0DXF0soR7qOBjYixhOChY9aShkLmldx
TrUmOlhgex/ZQrnElkV2qKERs4pXQVtG1mVkgZXUYOWYYr9sUGwLhWbm7aHtnFM6OShZAphPsr3N
0JZBamQjoDecBZAGS2uAwKUr8/jJHPvmnse9eVdbQ/XTqsYMWXh48Lfj7wxVx8cKcVghKINB2nqo
vAeBLmQZuzasAm8gScbxyWwe0IRKXj9UxBZIikG8CUGqzQGRG6IITNWXOlJpvau0Wj6HoYauYuOo
fhbqKjU5GQ9SvbNPfaen/u2RipNvc62+DL/13EMBWgrLWdK4s8WSDWV0D9r5dU7Jz2k60GL83aCs
8F9bRL9s4s6NFXPlFxmkuZwa5aPRzvmpn5r5nBlLcg5SM328PbT1R/xPUI3PR2LLnSNv1qtGDywc
Fe45u0+bi5qNIa5Rce5mVnJ0v6zX63MoJJWQyEGFkAapvbnVZCqYcmL1nS9XVIBRBwjPy6L+kVZ6
cG4HRqsjUOeZfY8SK0n2wZEo/vb/fsP/ROd2U4CF88wSL7mXBwEVURn1ab3zAwP9z0hDkzhVzfah
l9HdjrMRzUDQVO9vz+5eUPFEZOkCzcZCcB1UQc1yVpUEkXklye+zYsx8udUT38FW7ZdlJ+kHCKHj
wSdd33HPI3Vk5I7wQgaGSvN4HRQUFBITadX4EsADIWlv3MVQ0FzUlSxKOBYcfXTEgY8ulXYwyevT
9u/QbE9Z0Umd0EgTP+3Fcd8HdNnzacBupwsxAJWk8KmrHEyjBksBBgf1+fb87g0VHTaRETJguufr
eFDJ6TGoI2q7MvR4xEOsB2jMtVtNpomTT1bDh9Gk5iN+YOrBQb87VIushUcu6a94/78cahZJuYXe
SePTYk0erYJqOKXJ6beeH4H1yHQ0tRuQ/3/m1gGWTAWB5vrWLpZOklkUod74VaU5ZyQdDBrmQqIy
NJbqS2mZEKUrsJsxgg1O9DOCivw+CbjSUVyefWUYrezga2+yjL9/EjURagww7fDe3txAgNuyGJnj
hm70+IX9ZZ+dkCpDmBid2zkqFjGNaj4BvdNQ0QZamYyjdqaj2B9cDzuHmLDsRdlHCPKQva6/hUVv
XB8yvfWxlcItzJmXh3REVlyhQX2wudZXwd9DxlOdug6QDbKKzWeXnEKOxiHpfCR5nDc6DZDLgE/q
77fX9d7iMgCSCHk4iAfbOoDCVRfNZtn5TqMgYx9TYM7kGW3W3uy9SS6S1+Wm/xkWgF4A8RgSUwdY
zyClzJpqat35U5MV5x619gcQveP9SBP68vqxockp6JmQzVjM61C1BpYvQX7TR8im9ulpFndLAQlL
x8MVHbyuPt+Ot7c4TMptqIRQIwJMv47XNnM+lprgmjTDeO4to7urTAfHFjCjB2fC3nFE2mfqvIlZ
HwLq/PJM0CeZ+kkUdT56oqrXGkvxucSb912mh3ReSdghvgtf+G6i/Xt7lBuWzd9fEN448Gzkqige
bfbiUsGVRECm9YGa2PctQjbYnePhMltDd0aAvf8c4/D3Y46jFpXtxZHvujBOz1JH6+wUBVnwrovk
1kXB27IfTUjvSClLUXCPcHMD1g3R9YOdtJMO8AozDMEMhRsqb87uQEWYApu91h+LVHnj2NPTBLDq
vQPy/10Zd9Hnpkxp+ccoEJyBFzpHh5dY0uuEADoPNS+U89CaYDGuPxbGRDNlTNwFrCiVwBT1gekP
dQIOMkaMA7vBpVXDkxS0zh9Vg14yfkUdguuI4VycrGi+JMai/Xb7I16vH0fh2tZFTk++8Hzevrg+
wTbXQ2ellS+IRN/kIIjR8gMTOsZjHmJjlNkfkG+ZP8xVbH77F6ENk+mgakvmsHkwDjqdNqdsqXcY
aFajA4ksOZIBF7XtpYe6LO27JWvDE5iu4mB/bt6IYuVCAOboxpgVvNgza+/lrlmoolh6j3w5s2Le
VUa7XLitZOwIq7D6ZUmLed9isfWIEk4V+dpgqu+UWB6/3J6A62MCSiFNLFmDsYYL7yZVi4BWLGUx
l74mVbRYMiDnHTDod9ZczgdZy34ozk9HSDzAVVivPLYwVnoBodJF7/5spMbwAQO1AEpQRjrYZXtL
CsYAOTe9AMWyNrsM5LOhJdqANrysQrgF4FRkLvq1iDihG/DLjpviO9CzIXdV1NUPTyWxbDabTOGy
5PxFywLeyOZemehFz6kTVX6DlsZjYEa2G8tIybRRt/hoRlaPCAknbji3hVssjfGgF8oB//D6LgXu
yHtDKGOK+3STHCSBUVudmmGK09vF27BC2vq0RKb6uBhyeadkOIrfXkk7Acm76eYw34TbPlaHeeg0
W5dyhKcBC8e1NLhZOxnQwq1peYxx5ysPDv/rZwYahQLQKQ5TFJ42HznQKgtomIOgOgUmr+fOfjMn
uUWprkX3raIKPACE+xf7VmVBUWcmLs+6zY0zlFViqwNgMrBe0FgyI30zaW14BmnZfJAAgz/UzpAp
3hhCDUvKLn0L0nr86/Zk7+wlLjvB+6HApFCtXe+l1lYLp0Xvy2/0QfkTfFl+0cCHnFWjab7cDrXz
Xbmi6QDRXKN8+Mw+enE6L7JCwQX3NX/AdelnqyKOXwTqdNI6ufGMNkEz8HbAvZNRpJk8bUSdB6mE
zeAyFXsVu6h96sADLV/Mj3JsTdLPgSGhsyVn+vC95kQFxUEd6NIaZgC/HeZ95t/+JTuzDKYIEpeo
DYOC3+wh/mQADxHXPic4HiyZ09ADA+SAKFpNffF2sJ3VzFCNZ5UYCv5Cgnl1H9jaUEPpqP10xp6m
z3Pt/WKOxh3Ymw9cAaE/SLF8dzum2CGbcwrtVzonDvI7CEduTn/DwDMEB+UagZZaeT8OqIhzfuc/
bkfZOYwp7RBDvMwpc29GlmBaFhszoJvegZk9d1r6gCBeC1qYjAyOM392StCNgW5hR8m/WL5kwJwQ
tKAQc9oMsdDMJjImi5RbC1qcOTFoQJ8BU+xCn5SLGZVAB28Pd2fDkEuITib1dlbwdrjdgLQmnoWI
gOX9KZpx1DvZwGtP2HlbHwbsCC+3A+4sU7YlMEZUPKjt65vbJhtkcFwz4MfKiqf7PHXstx32QB8r
3bB/vx1qb2zi1cu1whplXteLVKtapZJSfH4Qo8dQr04xiQxy6VGJ7fyEB1txkDOIrb5ZoLqFxRbs
AfIlSATreHwnALB21voq9gtuorMpeIvOlhsjqep1yKc+NUpTcsl0weQvGAIclLL2fwDsd9rTYg1t
BmwMVsQlxg/AsKX4ju9y/6TWPGPsos+fKgdwkDGRrqOPVf6eNOrX10836gHUPuiikqpsouMRnMhj
37Y+KcZy6gIbEci2oi894KPywGGfHyyl63KLaGwiiSVADEKEYnP2WjkFNsPIgOksqNjGMLrccJpw
c5Kmz0VSaPdD9OzLCblukvLkN+hgsZtMjnDotF8pWiUedZyDsiXktYWAySY7l9Ox7h0dE9W4Hrs3
zZQY3mwH+vn2JF8dgkThlcgRqJG08WRer7HASSGPjyam9Fa2AKrD96semqPelPhUq5WMBAR3KM1S
GgdoZ2yilIxRXaB0emU30kiVpx8451kXpQFvV0ZaeHd7UFdnAjKZNkUULhJAN4iDrAeF5hRHG8r4
EDJDgI/sji82gDN3rCF3vDoU2Z5wFSDfRqRoc/w4U95RdZtVr8aPEWtoCStjUPxhgcRYiRmcfzvc
9UTymQzRsoU+RAa2WRRGY9s8DHUNBKj5p5QHg2+Mc3VuBpSWsQOXDiby6gAgkhAaIsekisIptJ5I
JZ1xprMm1aPsGXlxYdZvk6To3smjgQVHiXU2wJ888oI2Wu6GppH0oy0pIqxXDmPlMxo2Ai9kuWL9
vkjArKqsjFjvVW/gkG3dUAmwc8MxBp/QAUdJNweS+BUvRp1uWF4PgMIx2SQpnpQ8OmlpMzUHF5y4
wK5+EA8rRcZpj+7m5oOPVb2kaBQDn24l/btdAZptOlSg1DD7OEvt8gkoSfczmpQjB5KdT08qCsHM
MYVU7RaNlLdmi1MXvaisjOeHMcPRq5bD7jExNemcLK15IJp3Xenl2EebHIF8XFnobW5OQ6dftH7q
zcWjkkbJBNds+z5WoCed8qWJaBdlPaSK1qh4aU7g9kGYhpWSXSDB02gZZJUC3+3Vv7OvhW4XFjg0
rnSyxfViAAql5gWntKcCZr8vawtEsjw7Pru8Owh1nYcLTA1XPZ9Z4aWz/c5ggpUmlO3Z0+jQwbGN
Bn8s0+FxHvTinDtU9AZ0K/1lGWfhq4EEzNy2B4fLzicnO3V46QiI1tUXGCQZDVEEeb3eUur7MlDA
gAR67Fc1r+uxz8KD02Vnu1NMpG2P1oktcvH1/FaV1bULLp5ezhME8EBUv1GkWnpobchLSqtpNfZ8
Tv0hMDgPEIUNzer1Iwa4IFIeitIU6LT1L0igD0zywiKnKpY+qDIaalPQLl+KSV1+QibDLOz2ktob
soUihWpRlVEQ4V8HDMHAOQlHIB373E4+pqEWPWi5hIO4ZBo1ZrDkgjXK5Tnw4HZRlPcxBdbvr/4N
Qrce/ii5DsMWR86LMw4JFw3oUSR7eNnjB5hheomeQmZeKrOvDHyQrOZTViHvjd1z4cqpkd/f/gE7
+4pEQ8hzwtq8ngS8sxrQic3ijWOvnpIeHl6phJNvo59+8NDbybF0mcqvAI9xvmjbnHIKhww+kq17
Uw8vx0urRfNH1j8Y+CZAQja1vrWF1nh2JNl3aeZkcCAkxXg7N1aDMAMSBbfHfn2ec61pVCBVKgmC
kbue/JmCnzLQyfMMnFrehLE53ZHZNqd+WLIHgNiV20fNcKFEfTQV16kX1SnhzQM6kQNmW31MNXLr
yZkMb2r1+A6W/PAgsS0P8LLXZwhpkMAei9WFgMvmvopnOtxVrBseW0v9ZIe1egExrnuJVuuYcXKI
HJyc14uJcKSuSLzQfUHFaD2hUtQCedbgSAwLfAY4v9AGMVM/8aWr8+1vtxuK+h7FPgs28vY+GLPe
luysMD0uZGi9PdoZyF8gKz5ZR0fj7jSSgXAowVQkt1yPakFuVVKiAN5/ClOoT8JzjKKiPwC7Rscw
iQ9O4r1VSX4HHJiemagcrMPJKha3MDdNbrq6+gwoODuzdSscH9vkY7VIUEIVLbiUZpEcHIi7A7Wo
d7E1VV7wmzsAL4Ss0IaROY2Vxh0qLQV9GclvCgTS7+iaHPVkduPRlZFREqJmu+2pK3YZwDdRTM+h
w3lnmWP+GYES3ndIf9+bcdX8dXvNXB/4FNfEZgfdAzVf2Lu8PGxxhowzJSXeaDKBqkAURbPRPI0L
Z2/oUCSX+sp07cZJ7ztkhw6W7N5whY4pspSUpw11sx3xjUVLJmN61Wp27oLA0C6zroUQhxz9AZGe
oza5+FzrdBV5RGiPKuIw7JJtL4CbLM1yu4EmXi3jvTSO4WdUUcPHEZaNB83FOpullB8cAbtBedJB
doAWT+liPcfaAlrVwN/FA3mpPzho87o4YUBxs+fgDn+x+jJW3ZH8wN6HxYhLYDN4/SFHug6qwHhz
aqHM0doBkim9EjfnFmiKflKiwfyVymGO94gSY7tSx3CN9MaKPt9eW3sfFyAg5VJuUe7yTTLRYVax
dBGkNznojIdy0gZ/USTke6Sl83pAapfXx6MexcuMa4SC+OaUwCIgy3LKi56kavMP6IzKGdRn+Q1W
dI3iY1qmf94OuHPgUv6iYiBqBSYAsvUcp5lclXmvad7YKhoX4xyfDdJeHymBH7cj7UwlJQPEPtkn
GhfJ5rxFli7PlBJxO5Qdn5K2+APCMR4bcYKQfG0eNfF3ooG9BnlNVgJ269mZ8kUGVqaZhDWRbHly
jyBEr1GWsHpNwUpnary2i44sPa/jcQJBkwGwL2oHW1++BopobuIMhs6Lkp0tLmgXmwrJzZME0mAw
DAdJwDMudH0MmIB26PWS3/OcebaiejHAKhswHZd5MDQoXv2Y9Nj+YS9t/iEfB/mtvGj69zyrhvdR
lIT3cdXX6SVAmuaMufX4xFtAptlQID1gB/ZXEljevLe/tvia25/HCweRFLQXbb7Eel05mkRnvIgC
DzKnecfOrFwVk5iDNHdv1tkpOmc/Fzk5/zpKWw4TpIwZH8RkLC9VW8bIOluf0Y5o8QfoDlbw9SFI
W44LBg8pSwE6JH7NiynX6P+RObaBl04tMoxAzDF5L7WTHBbTOTKs3Nei4ghPer1BKQuRN/CVueDY
Peugupa0SWQuoQ8REt/FJY/cJEU6gDTj1S0bUjuyZlIUAHGi2LYOVQ7OAoa05W2cRdMD9jLWSTfr
0l9QUMOIR64flxJ67e2FsjM+g/chxw8kCQEMXgdNJoiyMhIhoO2gq6pyjnDdaPWf8q7rDnrI1/cJ
oAD6QrxCqb4CZF+HcuwhNPoQw5rB7JBIGXrjXEtj/k3JA9ibtHS184yOXe1bS9e+aQxsk2+PdW/T
oojMTYLVnPiXza6QbFpg44gfr1VM5c/KHBpo7Asa/LCwJaxqRuOMWgtowMlWmx9yX5Q+vlEoSY3l
DJKh4/pxRr3/guxF9KYGenOQpG70fkBxkFVQJAFfy84VeqrrKSqzTAsQWURfcEBMEf1ELX6I1Up6
l8SY9OLAg/ZWPOXq+2VUq7ewMCAcF/jZVfDbvtZaOb9zEjjEmgRcdZKboMXGrOnfqejyfVPxXVFP
ZBL0OGtpOppb8fU2J45oikGUEAXwKz/fSgfvkyP75vdy8ams5OxeqdNIcKgit7AAB0V5213SvlJP
Iy4cFzQLJIgLvf02K9TQB1FSHczm1enE+QfHUMglAwVHT309mQI+Bk8dT/VktKL7sEjb4TTqVBZT
p9U+GnKQn2+vr72AbCEuBZpaouCzDhh0RSn1k6S7lOf1OzVqtYeqVyfPyoryvhqi9CBbudq7EOEI
A3SXohra++LPXxyISCb2uhHAsdJRajzXUFmALYBTWEZ78l49NLJrokBVQONR3swlibCUDEahu6gU
GM2ppXr0y1lKqNy5NHpF6bQHAcVcrZaT6D6Sg3HeA+8hM1qPDZZ/0uZVDQXE6vqL2pfKva73/cfb
w7o6kvjL2XDUAy2Kc4DL11E0ePrUpGBfyHkDxmLhQa3MReZXubWcRntsvSyfy4+RCtvfDvMjkPl1
RZj4KHewZ2AO0DTarJhICmqtw1TNNeH3eIbah4/O0jVn1Kraj5WE8Z7Ptglaali9jHNStjwJQ6i7
EFkX9/ZU7E24wMpCr6S2QXd7PRUVYAgEWiHChKqTu3WlWF7RFke2NTtbhHyBVYT7EUXnLX0LrdZB
DaxSd0H1D+feQU9TAr54sqvB8dJSO3od7o6K5xpC9jReeBKvRzXDFbEmAM2uRmPhHsWy4qmvhyNd
86vMRHxG3g0C8cYBuM0+lZHeGyps6CtKWvCXhkWjp8Vm8WdK70Rygc3r72eARwc85725FHweFFox
4gbhvB5bQv6HLpOlubHS4XmqFvl0MpDUOC96rSR+pzVH5aH9iGwVynvUtLeYuwZPO5T7oPDUw0Kf
MYUPgS8hDEdtAaueBN2r1yTu4RRNQMxQOaFovx5hrlrpohbEU3tVukC96+7pOhrn2yv/+usRhVaj
0Noj9dpSanQnCCOq1MiDohr3Tm1spCbQ8Xo7VqjNuMYsoQxTyq1xACq8nkzyLo0HEjuB42cLqTPT
srepP2Ol3SfRQx80qJ3Ko+3H6Io+DmW+eLeHKTbw+kQlnvDbxfmBe9rY3BY04DHSbB3g051eIMMy
Ffc90pi+o0wkRCgJeqVht6cy1484btenLJFhl9jiS4La2xwtc4ikB4BqzcVDO/CCMonvJ3vM70Nl
wH6wn0bPyFV0UbtG/pzLk3kw8OtrEmcc9GctOk9s0O0h2w3gncyEk03C6MAPaiHZrHTWg4nG2kEW
tPdNWUyU48ngEG/YHDdtHGIoHGDMi0wL8j2VNrmhNkD3RQfNVdpuPMgAduMZzKggHIsH6XqDtAjC
YXGn6q4+NQq+X7n2EXZD9tTzKWHItvPBs3dvKgGOsB2xAkYJYPMle3M0eSYg4JDaeK0qcpKhBm0P
PsJER415MVXb5Sp425S8YYKCdVgPDT3I1NQKQjVo3vgOyRuy/Fio3t4UexMIboHCIWkrVeHNpgiF
BDhqf2h+w/HF7hjDq0ifA7cJkj+twTpyids7agAgga+iMcQkip/zImMLaHiqFRbZqH63GEpO6Cdn
aSG52AS1Dy3EbrdVCvNgkewF5XJCSkkwRehGrYMq1Uzj1+p0NwhxGTxJidO/16hJ4PBIQ/6NNJiF
cZpSefr99tyKL7T9gvCFSSe4GyFti9/1YrBVtBioo8Iaxlgt83H6iC+IiDqfedlWPFEKx5PMavyA
S6D8L74qpVmSGa5Gi1GvI2tTizPyyDTbWVWfWx3zzTgu44sTdt2pb7Xh4IR55tZvh0qXF/kGBV8n
cCvrgEg9yakph+zD1hmjkxoWJhzJsLf/Gu3ArD01zxB4rKXAzD1TCw35NOdx8VaehvJ3hRfcdNLz
qkLrciqU0C+nyuK9FHeoF099OaA1GmXj6NoA8r62eMT+ykLcsNx46YIafLClD246O06HnGe9dCdL
MtOPdoy02omaP7ANI1n64lQtQ3UAadj5xIISBJaN80CYBa3H3ZXRUg4Ln7ieoAW1kYLjF+wcKCA8
PWfHrF2Vwtwp64ojmNDz0baZclB8FGfQ5mE/Xe3cAg/GbMY7EuEvvMA1vaOFYzbyjzFT0L7vk6b/
1ClgUE+6kRbNKY819TO6U2Z7WrpY/7209ZCueNQgG5Z2ffDeiPs6wHO6kEEjN7ihumllVfcIX9WI
ZtFqiTD2SVXFv71Ldo5UWsHgnJ5FDXgFrKcwmZfciBqyOEtCzV5x5uwTMmOI6HI9/YtQBh1ikAj0
+MDarENpWV9VSqprblEDt+TT0ZpR2oXbIusOmsA7Z45gBP0TanMRFro45WJGZRi98jioVfb7Il5B
J9566Mp1RT3dTUa5nG9P5m5YQ5SYeBerJHPrEep6iI5KzAjt2hxwOdVbDHaTsS9xTKv66nfHiSU/
0Bv7IO7OR6RbquKdAayQYsMmboSR9hTxe1y50fK7tERCt+rs+ilQ5R+3R7gbSfjjkMQJNOPmpEmp
PDkLnq4s8Cn/llWTdXb0ukH2TU+dr7dj7VzB3Ij/jbXJLqYCcHHYkxhHaLh/QifT/I68879Iz+Bd
ANG3qX5Cm9ysSl0u7TFTKxQ9FPTmkql2PvalWjygxXzEktqbPIz+6GXBQIBxsVmVyYTjmIGbD72s
sHuHi/fo63ELXSo78i7dWYikE/Q96NjxJNxiTQfkNUc1Cni5IJXtj0hYnPGdp4xbDeElTWrl4zzl
xrfXfy/gbGJd0MPivbte/VQL7KjsMWDES9D2miXGqUAFRXY7yt4k8pQmj6BWyTfbfC8qo7go1Qyt
bRr1W9gUPytEfj9yCv+Lpc5QyE0QnaJ4tflamoUvtDlMmluiI/oGA3huEjUMK29ZAun+9YMii4ZD
x1HMY2UTq9Iwes+cUXM78Kd4N+JoUOTL5ykLtIPpE3/T5t5SSaERc0FFnvfVJhI2OCMW6pyMSptM
56UMowuGy6/GNlKlE0Rd6NVMEkt+vRSqwrBHEx0M1+qaP+epr/3GAtdXomfjKuZQ3d2evt1Biaon
2bp4YW4GZUrOrFd2TymCIuhTgcdG5AaZFcje7Th72wra/j9xxNp8kVKK+0bVJOJoI8wsRTGqk4qt
FVgfZzmn1Ww/oAfe/3Y7qEhirr4YBV0Cc2nSB1oHhccSmlmxELTVKyw5gjb+OsQom9eRZb3JOrs8
alTsReRVQmHHcAwSd/HnL4aZKNiP9jIrX+nsO+SKE1euuj9x0l7wGrPVg0fdNTITcrxuP1P7eNpB
Il2HKyRLzcp+zr1ozAZAybgtyZmKaUfSz49hN6VPxoQ8wxQZEJak6Ukf7Ob97TneW0Cicg6kCpkh
cwswb4oh0Sa5Y/8t8BEc7MrutCGQL7ej7C0fwW+TKddRL7vqsClJkccdUtpgqOInK6AQ2GFOiwN6
FENSth9HJ/h1O+T1wKjwqBSVgF+i4bRlQCRKp6KOykbMeKt4jlGZH5VBsz/fjnKdh4s6Eg7AEERF
aWdzJrf5gNUNbF+ILFZ2CUOnewjb0XhX1EHl5iPpSInyhVsgIO3fjnw9pURGpJMyNgcnxLX12kGv
osJlgPHVdpG/1yQt/gqmun8suxr5pDBrz5hkSQfZ5fUVRAFLVDwFhBcemJj0F/uDqmqbRZwESJQM
4dkeTJOB24hXZnF/cLJdb0URChQpZ/5zrW4dSolDE70gQs2l2biaEztuwEXuTUn3Y5aCI5jaXjiO
bdxXObVBNW12fmckNGMXzpp06GtXoAE9M0qjk4LMwJe0z6WDGvLe8hTHmqBkkg9tQdm4f0EJCnlF
WSH+Ng4SvF4hBerB7bq3SICBUBd7rhttK3AJXsXkLQMAF6eN3/IAHy/SmHCqLSOv2LjGZsCYC+/2
ytwZGo0q5EwE1xKAxmZlgt50OhjhfDkpHB85zyLfGbB6ux1lZyny7sXJlGVCjG0+rtcWfiMZUfp8
Bt9rFdEp1s32HXpj6cGq35lFFj0VHP5fKrjbdt9IHQyXOja5msiBR7aH/WNkL56zVKWr6EXvTgZa
1LfHt7MgsegVBWqec9c9xqJeYr0quHEjvf+mpKH9QBut+CpJI+bVQZ4erBTxUdZ3raDqAvCgK0Yb
dQsetoycvvCCh5xqz+N7PRknH76z5aJLE7pZXY2ulEv5wxRG+Uc7Uo80I6+/JrwMkhiZvhDsWWNz
E2Y428nObMEKyMPxu20Gco12dJ/7SzmH/cHU7gYTtRM+KDYKWzZiPi4TxuAFZOQa1bA6nvWnZpnN
C49l5XL7K17vBY4SulPidkA1ZosrADgjmdqCCg4SvNO9jAeBH8ZLdP4XUcQdR9ZJDqiLAb84lnmQ
sz4yO/dGte/uYlJdgBO4jt2Ocr0iRYIAg0YU+BiVuo6idc0kpQWFNK2l0q3Fy3CvdkP4EJsjOm9K
2bX/YvI4PzTSE5yfrgDfod6ijwxawFtqrfnYKan5Zqjs9tUXDSMC8gE8RRXSlpvJyxMLbdslKoDI
pfpdNMH8z5ZyQuVsyk+dEh7Fuz5N1vE2N81c0kOGkFJ41iy9yYBAfaUOO9/FRpnA1rS/d07kHCz4
qy8Hm5hel8DMUbYDqbf+cjIuThWKfLk3qY1+GpLecUfdavAFAGyuxOURUv9qgxEPFgCFKHwLxat/
Hc+KiqXtkoGVIkX4QDUVPR8N9AK/sju4bJ47O6uDS8TSRAeBRQJtepOBTRxNJSK+udc2w+y4lRRG
n3MOjU/W0g+I1sV5QZNtztw577G4rBztDzlOVMyLUjl5wsVP/bKoGpKic4IaLhBjSknTQB9ZL7AA
imx+f56XX+dca+8Us5k/RL2CB8KgYFEXqdFBb3J35ngS0HvhdqM7up65okLieWI7eXE+mU+jjIGe
MfDisdtWOlgUV+tQTBxhgF8IgdEt7qCf8OkceX57mTl/N0a7+GMM8vmCdH8EUB6P48HVs/hI824v
qgCAwYDknyvuX+FE5HPalHulpMy+s0wVlAc8NQPkcs55J8kg819f6mWoFEzgHsMQBt+3ObmWNOmD
2sQtHv/G3msSFR+MMcJrvSuOsNt7HxDcLYBJBRVB3lXrDzgu7WyFIAKwU3G0kxEZtZvGIz6YVMBf
ex4zKrT00HUHEyCKT+tQmMyO+mjrmdeNuX2xaKh5g9ENvpRG0Vlz8uC32+f/9XNVBASpqMM6QAli
i7aQJsptKlAVT5nCBB85vXTOYJuzh76RyqcxXNpHaUpa5HjT8q/YaVTfkpPy4MG6s4CIAtQDuhoN
iK1ui5MDDiwLO/XaIba8JtZKb5kw7DRQwMCaFFMvDIWLg6A7X5Wjk3yMyjoX3xbNgoEeHEVbTz3U
C2M/QIfo86JYuP9NICNuz/JuKIpUwDRZtORE669aFzzq5pFQYSOHl7bNwvNgq/3b1miy1x82IHSE
nqhgOF3159EdHHStkAg11M6pDBb7LNX15JZFc1TquEovyX6Eih1IXnSdeT6tRxXmiYAlBSn6L7x0
5DA1LhU65a4xOM4P08D/fVAQTW260XJRlDp6kuxNKlhsodNFGk9BYB2+JiMyZR7FXoPm72noJTRb
KxlkQBX0B0WdnbsWFCmYB9Ek4BDYnOCLlUR1bvSZt2iDDGmsqT5lwWIxvU1xp+Radrm9Xvb2A8VT
sj8TKAslj/XQtJ7ihJlOmZeGavWQW/i2lZVanJH7oZGm5BgpR0l9cPSIQWwuXbTA/xt0c+nGc74M
DfqZ3hRoiG/1eTZ/gsttXsoite5TTYvOTmrhjDXpavrt9oB3Y1NGAnYBdBpU5HrAtjIJg6eFp8LU
aY/CeO1EZmi4cqtFblP0f6ROoTz0k3kE1NtbRJSPhRAuWq1ATdaBHczJbCmOM0/ulvBu5t35Bb5t
6HJcHaE+d0ORrT1fk0KtaR2KilJWVHKRwSJQcKuUrU/lYI3u0svBATZ8L5LmAIvlbSIU+zeDYtIm
HYIeFpVjjsFau0j+OAHETCarOb/+w8EThe1OsgcCcbMzCupxiSlz3CAOWtzPeYLBkpPl+N03EubV
EJW5JCWM25vpy+3IezcXNUBUXglvQZbbJMBmPKJMOBqcdIukeFi2qy5s++h9OeBd1jcTpvBWbH8d
6qhsTmpqmlDiDfsgVd3bqTTNIVVxLHBrb8Y/B3Eqahap1+mJc9+rEUJ9ehG5dVb8odih5v0vZ+fV
IzeSROtfRIDevLJYprvlzUijF2JmZ5beM+l+/f1SuNgrsniLaC1mhQEWq6hMRmaGOXEO7ZwjNre7
/JN7V4JM6BgR97PytSPViV4MEcpjAaKwjOeanfgI5Y97UMzaO5LMocBaJGsIjHmurfQM2aN+7WVc
r2J6X5p8T3eewguv5Q8ntOrl1PRO/W62YbE42NS9h4XBPMa46Orwhm0WOJYDDEZtkQfmoLf1yeyT
8Tx1GWpxVtZ+S/va/cv1oin2W7eYT93iqsrBL9i78Mke4e6VrB5EJZvFi6yJoR3NAptH7kT63AMA
E2kwqlRO0hJR2sfOvHdi5QtK9A58mor62l6S2/RQFexZqZWf3NlD4a6xU0TE2vzgxO4tjYkfkn4q
Mxzbjam0nZwuqQzCHi/Rfa9ybab3w+6W2+V8HrvFPPCj+6Vxv0oGT1pnVPa23XzbbLUljKIsQHL0
U9R24rlXCTRzkDwfXruJoDAoyci7iJ7ENh5Bk7JqUT/OgiKtxXVUOexg4odL0SIE/NjUPU+ARHzw
Dx1p+WJu7z2vQ9SuVQoiViWZ/tS7bEDdjW5x4rfduHye6ez9M075dOo8kVwS2xKwi5W2r0PScSnG
sTq4De/vIX6MJEnlSmTgcoslzFXFMfsl4x5WkvxLVcKnecqtzrzZI+UqdBXr7msk6vL/SrH9fxWT
du1SYYFj2AVusG31Cp2+fz+kWQAJ6n8mRUnOoA+cN8KiDE22PQeFsIzPjzd/z6MY1kCPQHL/3YHr
PXpOJlp4WWCOWs544JhdnHRU384GUhq/YYpXDYo8bgHypPW5XEYR8ZfymVuAjRfLRfIWSUMbDZP2
SHvq/lzqwDVwYF5sCebfXDkd/KOWQOsbkWC98hHBbk9oU85BE0XqDcjZURthbxflqwXIBkQoqM31
0trEFnqZo2NdlNb7GPXCE295eXH7eHl6vIl7KyNRwDskTvPuvUKC1kDum5XldiIpiRhTWJoCicEk
6T73+Vge4OjkL18HshImQtTMAAZZ5fajmfocKU7lpIGtNc1lcJTufeO2+sfHq9rbP5Avkuhfjq9v
u/RMjQNw1eo0mIzWeBczP30K0YE8dRMyLo9N7S3oV1Pyp/xSCi4Tsy/jHlMukIP3WR+mV6i7h4M3
aO8ok0fRAAS/z5D6JgafeAq1CN0buMKy6cUre/dt2MIoag1T+LdTMtVc969vztMaQGFEEq5wb3Gc
10uLurJQee6TgA7WP2FI6QaJUQf1C8bL5lA9arDu7ORPcm1gpST9MMqszYWQUbkVfCaM/jcdEEt7
+gDR5es0zxg8BE/2sxBGtA8WYOuAracXZtxgRRT10IIRDqtTA6nwjwmB7HewSR81/Hd8kTkE6gpE
opy0bS0M8j0Xi0YaiG5qT8x6WSc7jlHwTQ+ZRvZM8eBRWKCeyeu3uabqqc2irOeD5WHRBsg9dJe5
5LEBQ3LUP9p7ZGUdkwkqYhWi3U3GtHQmVOcoxwZZ4VW+QIL6qxYqJrr2iSRUyaVGDLIEQTx56jUa
C/0E6Ul+LUVZnsgOxH8fH8O9pUs4gIqbklptkR0m4+WjpbQJbOxK8l5b8vAtlx60RGp0BIHcOYsO
7Uk6hbQJJQXi2k87dK/sYqkTZlHt3DecpgWQI8BbI3U+wEqkoTqeecvttQvk9aExD+YIsgGIzNZW
Y50WmqtmDFm1iXfWJ9EilsuFYKVJepCi3r8JBpPDQMQYd6cLu1V3AM3v1GqWJEExjTmM+s1wBrSG
SkvFIL+nQan7eGn3Bx8En6ysUuxjkds8jUFgoGI9TPoL5HDfqPUWZ6YEletjK/ceAluSQ67E4aC9
u4VSiGyyc0bZ42DqUTAvmrSBHqtDXAfZF/+xqb0FMapKYgZN1T1j+1jCMVdqShQQsSsg3xhEHinz
B4+tyNO8fkqxQFWYSXO8EG9eewR0o7QFh3gKSlioPqqtl15sC6qpltzwmvF/851IKT92zey+3kF4
xKkuEg3JltMmTWGw3Jm8EvVtXmBEXHpPXDqjm/8tlxSdiDKbD3x/xyGJhuSEg+ygMHiwXilyS2Fn
9dgL22IGulTlp0IV0ZOnN/PVzhnZPfiA90ec5IFIj/6rJolhNjW+vO6hFCqIkLu0Ca8107nwmy76
KUzgnKdZZT4bzLIdBC17RplJ5Q4js4dXTDrwL5HEkBlE5tM0BQzGl2c9E87Z6VC30myhvLH1qPqY
DIcqjjunAnzw/zMqt/4Xo6regk8AfEAn1A5PVbO4LzShxlPb59Gnx/66uz7CdAj+ORl3I8h9lrfj
UOOvaOLOf2vaiF6GmyjlJdFnJegKXKmsnFcPjpEHMnjIkacWDbPr5lOa8AhVU5xPQWYxqULXbQ4m
qMifiUE96nuW+/prBnuEaGgIyER+8xVrsXjIZZVTgP56cyLU6c8mxJOn0Umdy+MN3bkASO1+cv/R
9+ItWn+7MFS6oRL1FHT0bl4W6BTObWgwbZSmqabdoL9RrqGmlm8rYwwPbO9ccbT3ZDeMMgxFkY3f
ZPqUisZbRt678XOHhtL7qTHTL48XuOOcyCczaQwlE7HGthxC1KSV6LeOgYgNyaookivPex1kydwc
5CU7zsmcHz1LebHBMrAJZ7wky+bK4/Z0S7rzbTYsVCTV8rmw6Pflddr9oRRDfmB0Z31wGlDCk/eo
xoO7/oCzqiyUZpIxsL3J8+MyVwMo1rtb6oyd/3gr5fdYPxZMbjMWzkA65ReIFNambKsLNW9kuB+P
TH4ogNBOJlNSn6jiFUFK4f+gsrRrD7QkSByAP1Q/1vZmEBf12BIPmbPlPhf5lLyN86hmvniKir8b
TxQHBu8dkgXSm5XUbCTN245T58bNOGnLEGgtAikRyjgvCUN5By/RjhXI5iTASLIAgeNdLyuOl8zQ
G0UEOGx+kzCIZ5SJyoNsb2fzKNowxQgUB6/cFoyWweiExqsalPniwsbF0PAlHKPsm9KK5GXR2vCg
CrCzLDkpJXkhqE/xzq6XVVljldDUFYFXmeq1dgblHB8P1d+fMcJWGhFw4kg7W4Tw4upZ49mLCHqr
Sz5EbR8+K+1MBmGNGuVk4XyAuaQ9+GJ7ewnfBGEK/E0ytVwvLUkUQbxiCTBNhfs3dL/5KWI85hbP
sG2nw3TEbHN/psnAqDtKXk5mBLYwyc5rGPuqiwEBqGI6I77ePLcmDkP19ghCu/PV6K+ApKLexjjm
FvUzi9Rbur7E5cuB6cjU0K5ZTEry+ObYWRCnGDiYpHRmTRuXX6xUaV2NBU1hnn/Q07Y/p2aFrmB8
xKd6bwm8CDhnJuiByZjbO4NmVez0aUUs4qrte7NTrS9eUSy6n4yNFx8s636sUs70/PxK8CNzBW9e
Txi2hgS5vCkQSVwNUICXQOPB4UUfpijp/g3jkQKVakblPxYRDdQ+c2JBGVWmankqillkvt0J1BsK
tJNBQ3SL8c84zvN/FLdLvjSl3v3oJ89ofK2B++w2U2E2/HzUjSO2A3mTrm92pgCpL8CMISkytiCR
YSjGzAB6joPX0fM0euI50+OK+U7PenY71WRaNNPFGY51BrK88eB83TO7EJpTJQLUDzcrrr95xDxu
3q6I6z4YGPb6NoWLAunxYC3auRZi7q+JGO2LWWdxc2lH5s/NmfZroMVq+rRksekdXGX35x3WbXJI
CeWAYn0r2T3FIPFHOg1Qj3fJS0fGfJ6jPD8ZQ9a/ZIkTHbw7e/boTYMeoUWO78pD+ksAbSL3nmlp
TxBWWPqpgBb37DXM4sZgKH2BiNbB23B/6Cl3I0lOdsJFc/ewdgPtlbwivkycpAHz0HISy+woat6z
Iq9MOrf03rmy16tCAhSoNKDMYChT71ohgnuhNdUGr71aJBmR5DPk4SYu2QQJw9JqVYTAbBDpbnKm
/tZ+NMMm81XO4qtRItIUsSp0zTSEt1iCdAZQnnsNaQASYwhPF+OPwkGOldB8utlhFf3x+qXBVAHp
ElSXkhh9vYG1WhiMNREf1+bknlo4yVNfLytoygw7/8/rbcmABPejiE/pZm2rU2qBw8BONXdm/MIr
GJ4pQmVvB2Uuj0Sm7t9wqEVop5PDEa8CfV7baimgcxNEJHGqUG/K5Dl+KG+bGjDSUzNb00knXT8/
XuAOnACrBMlQUfNAMMC1thpqzeT1qryrp0aAWkziz0U2ilNccr7c2RK3GXqwJx2xuFPXqMulmwft
++MfIW1s7lkQeNRxwW7Bz7qFNEwUO5cl54uKRkDYN0oiEh6F0f37sZ37V1Ai/aje4K1yeGuzVjd3
HJGM2IF2Mw0KWot+Xrs14rH1dLCve3cXXEPY4bklXd2Yoqcwj8ocQmvGOfRTeOQudZrzvrvti52N
w5+PVyb9cLODRJewxsgA0ABSuP6Ky5QlCMfKfLW0NERDAW2KxKsbf1gW7Tb30BHGsfD8wViOSNZ2
3FbGYmQi3ACseBMFAtjQ9KLNCC2iJUNH3Mghj0iADxh6r3yna1j6k1NP18cL3vmUK6ub/TXyaF6W
kdqD0XbOLXPz+UWLoulUe+KI3mV/gbIiLYlDcZv13rJopVFn7rdJjZLLZNoz6JaKMofgOUZAfXxx
M+1I6UL+pdsPKqGpwIvpsltb6KQTVhP8HBq8f5lqg4dro3fhuLQHfd4dL6Ujz01KmEXSsCUm5ZEy
Q9uibhTrCJQnXvS9z1PnU7444aWIw6Pz93OQb7sqyn7UwAmskEeUW/3Liw6lQbj0FcAZu3OL91ac
i6chCk0QxUn1Tpsm5Z9+bvtA75zuGWbo6pNDg/EUwRSYnrglsk/JsMQf9dD+J4rN8ETc0f2XDiw1
2dya0YmLhHpwjvcOFrNtJG60w1H92tRHw2iEoLDmHdXjpQjmBI7wvAVyWQE9CiB0rs6RKJcz3X7l
4Fm9dzsKz9yKKncz/ZCt2412b/WZ48BrpdbJ7DduVn9US7UZfcr4yQdtmV3tSTBjGx0Yvj9aFGlU
cjoKpUhCbLENw2AAJJkpCfezbV+WvvFeyPlzfxnC8GB37/0PU3KyDnZnektb5mq7V0N7mri20lkp
mah1hjpQ2tF+bylV0/lZZxzxGO0uTmaPQEaAzGz5yFWlaSF0ETyyvTUGSeLZlwI9DT/RW+32+Iq6
dx0WR7cVTh+A5jjPxtlDoadmiesUvWNeen3J/s2U0n2Phm93rgfG76ye0UxVzY6A+7vbymVFy46S
ChWVtWUjMprG9pIpmOtlOnnZFL6pCh67OByhPyizuv38eKm7BlFeoqFNHQwg69oggWwze4mMnF2n
eXEYqvPzKq1ORTvplzgBMvzYnnzO1veIC4EofS1aFzKv3WxtZGrCDGuu5AJZ9OekNcZnT4OfZ0YG
KoC5Kf9cAfG4VkO9+ObS/vVq66Yjq+wGP4C+ySa9jfS8EXQK+yCxTbrNUUIp1zcKt3o3q+F4U/Kx
vTF4Vr5VQX2cR9M44ojdceLVD9g+uWOjaMXo9EHf0NqjaQKypC+GN501HY0/3b9DxBU0tPi9wFzp
Sa+/7KRljld4pQji1OkCSCEhBnH7I3zC3oK47TiQ1BchiN067Dhadj00ImhsGvnhzEUzhwJleGSA
To8/3o6ryn4oDQsiFsm6vl5Qwv9Ya6YQgZqhnxpqZuaXI2yF9Vyop1g55JjaWxoDhsQOrIywbxOZ
DWU71VatisDKovLmKlykcV8tb2vwmwdLu6empuxCDgJtB91BFKq2fmHI3mirC5CADBGf4smuslNo
Nkvp0+nyFh9lYOuCBvNcXmedqftzDCvPe1fEVkEDTsA9BIhCE2cKz9XnbA7tN7qZNdnBxbjnU1QR
6BjzqlI0l1v2SxRAI47yUN4LOI1BYYoQHqlq9tw/Hn/oneoJESJyYYzeAxCkbr02Mw1u5DUau6FW
dXdpuwqhOoX6bt2m9blp488pw1NXZHOmUxar7smFNfeZ+a324LPseBy/g9iB4hupwPbJaWYoL0SO
B1Qi9yKui8XyYXKzT+S3BsOLkfPqNIfnzWZzyQMIWrct1lhPhrpIozGY4kQ8Oe5A8XIYIKewQuVg
bTsXMVMEgNG5Jcgdt70PtahA6M3jEJS2gRIBA2NPS1qkAVIjfcCcYcKAgTrcmiVeAqNIjmCYO4eL
oje1OWzLfG7j8MJmrjapXFovSaQ+u7nxd4H4zh9De3i2dnyWRA5EJIeLsvAWm91A2lKqSQiDc1kb
Z9Fn9ZclbJKD6fzd9YA6p+KMfhLt4bXLWk1uEolDLdhOxfKcLuN4jvNEo4KqHGm67UQnEoMGVRr1
RSp60mt/PYSOVxa0Y4bAsuPiq1i68jkPPeOTpme6P9RIU5WJNvlFb76+NAXim3oKxSkN3J23Of6O
gkcBPx9g2mi0gPkbQtymSs9z3BsHccLuHcBAiORqAdvDhb9eJczGoust2oBt71Fy1oroWpRpdZ6y
+HNfWdmHwdL7N3rSF8FgL5kvPLe6ilF9/XwjVUx4+cgi+c8dp6smXLdxq3wMqhm2PD9fuhHNCS2f
vsVwEEqxIwjFHt9/O/kD0GiGiRmppNFrbM6GOet2vqR0eL2mT2j/DwbCVLbz4s7I7EwokJ2UEAap
x0b3jon8sHTFoV0lZV7v98xcodAtwX6TNvm5PSmfjLlKPzy2sndMCKilAxGBMVa+tuKkRmKZLSp4
Rh9Z5zAcKh86u+bdpFdH4+a7u4jf8IxQMgLlsDblRXMqUPYaApSOIVTUQuZtEzFUZwgi/4Xna/ia
q+ZR8r+3Pt4rYBV4jMvbtTZqFpol7KoaAxgyJpxSdFWgClt/J3LrSHNhb4FUu1W8U7Yatk28vF1C
fYxnrhxtiN0n2+qT5FMDfbT11ZjkKxVVsOZa+pgftYn23kWgqBQDuNJ4PTah5bjMptnDuhDUKuT0
EbF7UA+duIhEG88ADI+oMo7sbcL2UAsno06xl9R9GqjNEJ/zpq0uKrHHJRqMI56xva/IaAuwQv6Q
n3P9FSWxzyDmaggUAG3fkNxDKVuEpjijDp4ctEqObG3c1JjgAsh0MAHgUUg5Zst7LmcqYdUcHwH2
d01RMKbPDFMU/cT1sqLeaGCMBA1g1IX1tRfIsMRDoZ4nxX79QB/tXuAbNOFkKr2tRGSDp4yVjm9W
Sutd4btzr3oLJMDjeFweXyl7FxcUTQgkSiAc3YX1qniA3NLShyFgqsrUziX7OciRhKNbec8JSQLw
dniSQGJvrq44Syi3my5BqWknH00lt2ktWOlz7ZhRB63wcnS+9z6XFG9lMJKUlemn9cJcxOJhjolA
zxKhXVRbmJemRI8tnIR+ENfvmpJgB0Rbd6ZGaPNGpb6EBLrqXJ4zREO/4BiCUoCVHpja+1xAdemT
UB4lYdxsYxu6OjrAyRB44dA9laR0nxXlUKpgd0EAy22eUXrAW+QSVFmLG8PnE1SMVFxTu0AAyx5E
5SdVnR28aXv3MJCz/9nafKfeqAw3dUAzQD2QX5lrcl8cZXL/6nOmPBU1doKUObPf8HqadlAugDWn
zCmDxF+CwDyt+0akXFFUNKp/C61lnCvq3fAgKtjdx58zuXLKGezN2ozZqGNIZCUCIfRquGl5ZD67
kckhzoopPz8+ybvGGMqSwA0JSN48Ky14ryqaa3KCASC9b9RW/Dz3rUKqp3HL+79hDXgAjJUQFiHL
vV6aBpOUOmTpT0xK9c4OR6RBJuM5yg9JtPbWxd6haAMASs4HrC2FWupoCgN3gR2pVH7c2bmhB/I1
HirlAIO8lxqQe5BCkqEj2LMJP+ylae0yYQdrZK2+KRM0A06lZ5IOOzkPfa/65aTkp2XKvz3eTG3v
dpQhsgWZi1Qe3RyCyPaUrBjJsiDXXl7sEaHvypqrayoGeN+FYl3zwpw+NPWQfIdMKXxp9TRZTlbo
ZucqrrqrnUbGDzUUhf0mt+PyX2EM838f/8jd3yhbAtzhdBO3ztyIsk41j/eP9DZk3HJMbqVtdxf0
LMUbb0iP9Ev27NGiAW8BhFL2Idbf3SoZVW0cXqYy9KCt5ZK42N0M3b8OCgIZr6Mx6z0/k2gXwl0w
CoBQ1/b6Ukt4Tybe92yGvrO002/moiZ/Vr37O5kgM4Z00GQCCvnk2hTnN6ZTydLsJkWfAQWo9hs8
2wNMjDWCIqfHH25vYfK9cCEIYuBr21CJKoY/2lkbuGH18lbZbnMr9QRqvwIehMem9r4ZuDiZfIFf
AYG6XpitqIqdZ2EPNC3qgGAgZA0WsQYd4cEL10aR9mp9Z8kvSbOBxJmtJNldWxzMpneNJBUQmpnK
U5Tr8ESXQ7xwVPvw4Knae3whe4X4gPKBTFDWtkjpnWo2sVUN5vApy+xeCUgKB+fgg+3YkR1XpsmY
aqQhtXmdHL2bywIS28AajfjJKubmnIdN8efjb7VrBUwAzU6yrbtOK0M+xYD8sICur+uqyzIP4YsN
/PrV9Ma05ilH/s/Oxtmp4wBWzFmNPYeTP7tTDYorTg6ad/cqEtIMZKrSyWnobrMOy/SSQUMONqh1
I56f7byaNL+qc+6locmz72qfVH+Nc9WKm1HlGimJiBnANwGY/IW0lW6c1dnqnjQ1UmJ4exw981vd
HXqfsa3+h1sA4osi0bzrkzLXA1FCvMWllJfRu6HNSsYO8tkY/CEsjeUkmKzNqDWk5pPbkU+c2ypb
vrRz3oYH8eDOgSN2YtQed4RpZFueG62OQcoBPd+whKzWLZL5c1tF7k0dPZCHndZdXu80xIR8zp8A
820XIQtL06thiAg6K/Q+zkZrPoHBMI6C952gkPIco7aE0xTFttUHvWuKdKjlc9+2TKbpjAEQsalB
U9b9RamJZnpSo+vjte3ck3LMgt4zRUhyvM0DACC/ZdSSvVRKoV7owGmfurrQfEtfmgNv3Tt7kjea
ng8UCUSi65tE5FRWMjPqcdbMoghWZN8MWsIH8cyeFdkGkCSZcrxPOs8vUW6t6IOuRCX9ukZVvgM2
HVN/pEIePN63vWKjDF3o2kuWb97QtR3L6zOz090eKuhEqIGwwmL0W41oKkih7Uifm3CEs7Bpu2h8
O7Zl/xkJ9/nv1LYV7WxqGeonj3/R3sIJ4ijuoH3EaMKm+qlNbbWEMc270Exnf4k0/dYJXT2oPeyd
PejhAG7JUQtG5tbLbkZ1UsMFjXSXmtifkVVUt2lqSu64Pp98NxMHF/ZOeIrPccaJUeW/bD5nNkVZ
3hlKFwB1p0bWDMYcX3vS0pIxUaOcTjS8kuyTlypu7sMKOP39eFf3zgflVC4buis8GZsgde7yttNQ
vA2cZFQyRHcU59lwMusd0+rzwRfctcX754Duh1t5y3kTW4prKsoAAjjnIlYcxYHqGMr/2tbrA/fd
/YyEmFQlWB23zvoz5khfm9lo9UHVm/1TZmYtg3n2ch7sWjxZkpP4N7YRUC/scOAG6His7bUUh4lt
uWbMjhc3rhQDeR1PezZi7ajXsbc02stSI51aEmCatakB/qJ+gE2AseLOuophTk9x7SQXpwv7PxTs
HwQuuzcBsC34t4kBmfXduOgwOCPMp0xGFPR6TsUgXM/vp+mlnsol8seim76Wizn/py5MUftxG9lX
8A7RR9vIyvI39vnX37I5ntTqOjOiJh8M7A1U9Ux0wtNvQZMSR7/xcnDtAXb5yaewhYHEsTEgmcNw
DUxu4pSYpQaWM+0uTTuZ58fes3e1wREsz59UBds++JqKRNQ0kw3Hs5JJhZLxDWVY9ftjK3sddfDT
kqSB4ooERW08xzXbblImbtC2cuxzOmrzxUgkS7xaMoNsu+Mby0irN3EJSq9rrJlrNhRTf2kz4cw3
QdnlCgS8+lKGlvXUk0EfxOI/qRs2UBg5LQhwGDJQfHzzWuuQKpawjwkmzdr+32pJnbemOs/TtS/7
4lZbSbkEReZ0w1XXs/YLMH3ve2wa2QUl3vSvpDa0AtrcyTUOPtDezUUHkzRS4/uQTK53rqxhENIo
gINIbZ3k1IyhewOqaf3oGLw9cPG98y0pA8gTeOmAS65ttamACWKaRZAM4/Q5Q7XkVLphiGSYsvhN
kpgfH7vFztqYdwJEDEMBk3F3x5tndSFgY21KM89B6U1j5Bt2Y+tnzZjc7OA62XnwoI5m3pvrhFbt
dhh1tM0S/kKqdKU5Ov7Y1OVbRWs6KgBO48Oxi16a11Q3d5iPWKt3F8ohY2cpqN3xADldxQRpzoAS
tckxMPU0vboZoHt1cI9IGHaA6HIGXUKmyZFQENl8xJLZpdnQGk50aSS3Zha6Xzq18L0UaWOld52T
Fnbjx0jhLlHGBOJ/Yz5inNldL6ESoA/GzJDiWzvSEIJ2inv6XUJ4Gixk9l9CdOW5gwPjwGX3l0uC
BkpDakJshXcdN21A4/NRh0VT3ltlZH1iCMx99kZkS9S4zfxlmZ2ggMfdd4zZObtpePQ0yDO4uTuI
of73G7bgVpfJDdIP5FpqvWu/TyqNaBuxj88QHpTP45R4H7u0+A30D5EoDWnODXnN9rB2oRcrRQFk
ZOiG0YdyQ38JGXO6PT6iO1eCHGmgTUXpQIqnrL9kBEtrn9tY0ZBU+BLFaZWeGrN33i3jrJ7DeKAv
8djizovE8K9spVLKkj3+tUVVTToRdiqbacbzwuxaqzIpFnvmv4/t7Pnor3Y2wQwzgzEKytQf6XrU
l3EqwnNTg7YZi7E5gIfvLkkH2YOSCMngNvpEfDMfFkfwqZpqPGvQ813MJjkqcO55IQSs0Mvgiih8
bMpJttG0ap3yqYRJUB/poQx0zeks5rYJYu7aWzHbR1NYu7sIlY8kOePPbWvHtSvoOgW76KlV+azO
MFr3FnpkiBTFB9f3rivKOgEQZ6nPvnmhtQWoRN/Tq7IryNBL5JM1f3G53sDI5UFUdt3n3/AQyVFk
EBkA79944uhCJB1NxEZGYzCBni50TBUn+mp3eXb9HVPEYWQnoI23s1javLjKLPtwWpdlDP7OVdC4
qXt2KuNocnvviyFjBdU6/6UyvclPzBYqeU2Rl1VTNX+IZol+QI1vvRlLLfzyeFV7fi/DdjkkDkPJ
9sF1p6h3xChbSGrqfmGGOv9DgbzgwC92F0TVixwWdjiy9PWF0asKgyU9Dx41O+WCelbjj1lb38ZS
PXpt9lyQWRIAy5A9AETaeESERMikubzjdS7QOkJg+pa3afZlMUR7gacrPLg49o400AAWJUls2Mb1
0lpm0SPkCkgEzKkJaqF67+NoksWAYTwnsRGj2ruEfz/+anv7yfei9gnyiIBlc87sVKnrCQ2yICoy
9wtz/qMfaaJ+CUco1R+b2ovIfjG1zT5IlEHF1hRZVTcupksSJ8q7vHKU2reR1jw5vVW8nZwSSCTX
nRc8Nr67TpqAukR4UiDf+M1Sp4lZU5sLlLqLPjJ7ZJ9VfV7eJnp8JLq+dxAAcTEIL+s6wNjX31FH
LhFK2BH0t6mGl9a0povSqa/ndELZjBROTpFxS24jvz4cCNlHpQ9EFGtPmlsjGJcdcjrt+SS+KHnp
qDcAHVuvJQ4hcEJ0C59cxAwmZ57PaZ6Wft9a+sXIDCQ9YnipH3+r3Q0EqEZPBJgTINm10Uwv9DTq
KAkC1cuudY8GBZMfR320PStcv7g85UdQHhuPCGH/MOwkp4UxFTWwAcRl5j4szo/Xsud3hKoQlgAy
Jx3eBMfTwuCtNeD0KQSd35KUCh+zO3PkO5n9O8GUHEhjJpRXRbsDwsK8nwubooVTu9YltaqCARr3
aLhr71okDuVWNJhdJvhYfx2p5p7GQmUOSOl7aNZNGQRYxbUusuLJcaro4OTu1YWIAChFSnACNjdv
GI07FaAFs5LIJoPJTBbvmiuJ/cZUlvg8hmiYG0ttXZolVfw+s0tk4szwuujzqzXkJX8M05pU++CH
o1m0XvmsepHtFDOtG3TH3hhmnp4KoC3IjqFBMS/V+CFFWufAgfa2G0YzqSWCzDEDAGuj6lyHYWEP
JJJ5pbwlAs9OXdrXT1UfxqdqNMTBdu8dC7qhEjQBgcK9oHoSzq43MsgWT613ibwu+zoiqPobIRBc
VMRa8AcSTm5WpeV5bGgTs091qCt+qaVRMCsuMazi/cbwGrM4DK/hQ5IDZXObVO0Yg7ljXDO1+9BP
rbDyGy0cvuTzOB/0THZuS9oGNMsB7MDmuS2yd1lHMcyTjGKxZV+MtCv9Oa/HC2RpLYMMjnuiFXvE
VrhnFF5EkijI+6U6wdpBhlAkuav1eKWhpD/01DVuVTuIk5tFyt+2tnRXLxTG6zH39PHAF9LNBrO8
7ZzX4B1GSLPHYFAS/eLBtXWq0ro+kcz99fgCvfNH6kVy1FHO5kCrvI2K7AHt9CSJa1iV8+40d0z5
V3RZPz22cnfKpBUeOb4aiCS6P+tNjLOmpFqfY2UQ47MNoOZdiVzIhfjwUzwor+Y5l+YgY2DoHGch
g1ubi3JjbIc6qYMqdt2rooo2UAYzRRhVM66PV3b3ADE+Q4QAERVXCE/DNhqZaVqGVV8HjTeJZ9Mr
lqCb0+IFxq2j2Fz+VavKiOQJZEcYoiIthZB0vSq1jwqniOoGXMMo9SRqy3daO4PzVfFuIcBeH+aW
5qmmzu2P3vRqPj9pnrQQIlRGx6gxrs0XUHxVSQfcp4D06EytrPlUF3KSlIgsaMumOpntfBSr7G2v
Rn9UwvZ5EbZrrtUWabEiagKpeXTqGEG/VAramkYSRpfXf0nKtGQkWKNxuHl+7IWXt7OMOnAWZ7l2
qc7FYhOv160zHzwCd3cKW0kMAd8k9XEpzLPeSqlhZSf6WAc8eWpLKS3s/tTpiU5+VJvKx8rorY9M
Y8RfH69w56yDwJAIAZlIAohdm234Ke0YaXUwaRX8BDOvXhJV/W/so1wW+Q6vOCjptZXRmiKyX/yk
HPryaliKHriJq/n9GHkHj/fugiQsgCuMQu1WVDaaHcUzQxakq079ySg4pBTU7PqIbWHPCyk5Ad3k
pYM7fbukHnmzODdrSL6S4uw26X8n4cVBMXhHLaQ9S3ImD+I+FkQ5f715cA17CpWSKuBlcW8uMBW/
ST31zZBa9WvfGJyQVpVUbgPIBFZ0bSrCSZTRoThi1cmIjPKoXt1l4iHtzPzpsePtXP+0QhhvxykY
jdkOV+ICCWXsqQyiyhaN3825mr7VnXF8AnXgDpKwIisO0uE9m/QHwHhJHuC7jjwqcUbCChEh7cbk
nNCs8NNuWnwN4epr6bpHXfG9M/2rvU2cMOUhX3NAI9QSGq913SundNLnJ1eEBvQMcXytm+yI5ki6
w/ZJoJyB92s8eXdaJSXvtdWpTRnoSlmeqYurp5yqyss0ubak4i78MVcdwkw3OhkTraDH3/V+zQyR
SiERckkm353Nmp3Eau265R4rIRt7yqPFCMaegY8hyvvPajY2T47OgXls9P6IyMlVag3kywzRbWnw
PH006chAysCfBg2JUnmeSCp8HVaIV19l+Cz/UNeAZglz6yMiKgI0PFrqb0/WH90wzf4EgOZz0Tr1
wRG575kyeKExWEIDD2gFM8hrW6ll58rCygK4xPsE0YnOTf1SqbI/86msGAdErvfUdEXUn8SkdW/B
mvPkZsyd6bxYUfKnHWYQKbgmkNiDo3R/zZJhExzKuTa5D/KL/IJVaoaqKTLTZhsUI/2cUqU7qYiu
fH38Xe8PLC0nEBHQIVEvgFVqbcWyRZ/HLuFNquqqnyWK5UfO4H0RWf1dH3v3tTAv9huDJO2UDcBM
bxa1zHZrNpQ6A9fuzUvL7HfzXo1d+4jlcG9ZcnqWQU+IS+7KnNNglguO0wDNbqAe6+MceI5tR37p
ddG7TihHpf17QhtWRkYPWzdgIFx347WwOalWq+K1bhpHT1M0Ve88EsIvvcLUDeqNtfnFmUMGB8PB
6d4yBCH+zGyvC8LMq76lpWu/dH3kvqhDSS5neM34VDexiZxuGn3Kay2hfdUcIm+ke69vMn40Crqy
OAujw3bqwwlJlg0zaZm97Uvn/1D2HTty61y3TyRAOUypCp1zsieE7bYZREkMogKf/q46k/u5bbjx
zw5gH6uqxLD32iuQqOniexNSdZEhffOmqab4aii27G1LouaTtvJvbwhUhRMXDZUffF5/X3gb3LbW
es5QV0/5L7+y5qYJZtiLOn+xYPt+hiz+7XHgF0Fyi4njia78++OyQTQ0tsLtNkQVvQ9RsZ55xGDA
9iGrie/zzwCev5yX/1mYVTgsUcF8hPTFgFH9NEcWnhzpfMMnmxAgqPm5rpfPXIf/ch/gUacWD+X/
ifv9+1eD9+QUd0jLAQPVzuFQG6/3Q4wG4YKBCn6hMlfvHBPiE2T/TwgLLl+gf+ImgrcZwKMPZ6cd
kT1rO0gBAqJV4YQlHbLYEhAbiVSMPvNIbw9j7MedXCg1CMBs3HpZZFutic2Zij8BWP+8lfFx4Ct9
mvGeLogP0OfgqKrdmNpdvHj/Jn0Of/W6X69ssvCDxLDtC6/WUR3GdBEP29D5w79P0r/sJdxVOEFj
gK+Ytp1W4P+c140LFPJr50Dq37o3jQgOUnHBz00VsbYWMjxt2i9neqw+m0H8Za2dgtjRneJd4Ir+
0GFARlgk0+rdTtdRtTPlwu7SmPFLcBjU/b+/5F8fhcEbxton3PIjl2eCPhqTlBH+LwNCjfvAcuLB
3mt7AZL3vx/1lx0L3OdkNlOfgNKPw9LRJ1Dqw4Nj52Mk1BxDZJcJV3NRdSSZtn7vUv5Z3/vvR4JE
9fsrrGWGgCa4fSJMucK8tKypQHNYlFErQrRdza5YP2HM/u33/P9fEvyE359oqnKTUUTtjtUh7Fhp
MSeatnBVdNlnx8Rfv9xps2IO/J/t1e+PWiKXCJp38Gzt5uxVNF5d8RI2uxXCxtc2Uk159+8X+LcN
gawRQNzoSXE2ffhumpc6DgJ+pjz1gtBxGM+bWfwUqbB3EEJvF5Urmht4IXwm7/lL5QTkAkRSGIFA
lZx9KJDhdOBcJqzdUd+VRzQ5toWz1v+9aYQ2DYDMiR50Gq5/OHY30/usRNe9Y7H+NsJE/DpLEgpJ
0Tbt//1D/mWRINAPw1MAXinYfR++j3N6DGxGU1VShE7Cls/slgXxEXDA/YwH9JdDFGUQvhYmfBAm
f5zi51uSQj+R9DubZd61ayLNpfUQAcIUKHIXNWy0Xvi8DBdDPnRX0oNp9+/v+icb6jS4wvOBd6FB
xub/fZmGupqr4T+2gt9WpPwu7/MMUM9EY360GXCbhJf1nqEiIsNUNkeU7Z9lG/5lp0BUiQYWZQk+
wx+eYjLe1kkgzT3vF3UoZb7cLqYBO3ndi75RZ//+xn9Zrf+BmJCcY6uAJPn7F4ZDultph+MGFhb8
Uo0lf569E5885S+bEU/5D4OKC7TdH+4I5RNeoQjBd0Kq8Jc57krSZL25biqtLztkITygitGoA8Nn
587flhSKPKjOcRjA9+pjobfWG19sDEiAJcUZt7reDRIDJibkcuaEizBpS9LdGrLxUNWrevn3z/u3
lwnBMUZcpykb8Mzff95UdorqHAiBTLKAI6d6MyiRD8rXv+KIp580bX/bqhj94LwDexGF7YeXCW5P
zgeBQyFg2axkdIO7SIdO3AQMAT7ZKn++Uszi8RRMX1IUYh8lsmPdWDkbeLE1C93ueVnQtke6BgGP
rzjCzV3vmKDIUqX4IP/+Tf9U56KMBn0J8Acsg8BE/fBODWXOc6bdrioYnUnHC7FPfWRx0CIaXJF4
S/OzKizFXtW2rvdb5dTBobXpDt3IcxJPxkoyTR6JHAMs/A+R77bDnC/Tt08+6ekH/73DAQsYcAUC
0oEiokb6/fXXJZOjWOAkale2XabhdB35Dllq0zrAC6uerkL5gGn/rmH5wkm8lsWZyOxnUto/a3R8
DEiBsAQBEWA88vvHgMtEqSGWgxPWmJXnUzR/YQ4RX9ucq0MCH9S9pOEz/PTPlQ/V9kkxcrKqgiLn
9Of/U5BC2zoKRh3ETkiqkfsorHNCFJw04yPI6/CEbCa7yeO/f/A/NwAK4BxzO7B9MEr72NaBa1Zl
yqPx9nqxLaaRrF3nkt46qYpPsIT/yAy/v9sKPSuai5MDOKYjH96t37Avmh6uVDSaciQcGdoH4mjW
pCQaK/uwTlLLdkotggizhdehnYdy/R5sNGf7JpPweYlDUV/X3tq+jUBv/LKkFokVUb3VL2pd9HZA
KDGbiBtidzvOqv6sTfzzHeHdFPjB4ClxGnV+uNpB+B2pkliUXqIhypeyakGWin6xkSuIJuf+6f/8
etCioI4A5HVyPfxwGiJRGf981dldJXNWwhFTN/cBpodPtljws33ysD9PKHDZ0CFiroPTF//x+wrU
nZTFZiukn6t4NNddmtHiy9ItyLWHm0Zf34AQUywkQk4vNIYqQiJl0XtJDxUG6fKglpNb9WaVfk0x
U3RkHMuUkzoe+TXrBVBzP3MKGCUKN5nvZ6i+Gt08Gw0tNwGqVgBsWerqDrRH/hR80CmJKxjSH6gs
+G1Fa3+11FHMduOIoogYxW3YdSqDYSKIhW7cg4BUINWYgvLXLpEvCqSaIw7wbIbwa2tXvWziEPgg
NWFQ0bKLvlM+I90IB/O2UWusyAZruOYSuS9MIkRbyPkwRab2l5FZp/i8UsLnd006sRQ2hA3cbzMW
07ts7RJ9BsMyZGUMibIVILKy/ho0/JD+z00WWBFAYEDCBnaFmcTvbwi805SnJaBsVomGMOS1t8XM
ehgoN81ebbzaf7Ik8O/9vmUhQIKX8H8MiZOS4ffnIUilTBxY3ye2CX9zudH7CR5Md8MCo/l/P+rP
rYUGFY0qLJXQBaAt/v1RyAVgBlpPs0sX0x9pnfDLakvAv6q67RIilM+68P/mXr9/Nwz3sKpw8J1u
mo+QTzZtGWhRIPZutEDK6Zba8JpKL/yxw/9wNWQZ/e7gxct2KGMpu1PbmPftCLwmtFVJG/o81uvy
jPtajKTDRJhe5tYm76M21hBcLubVT7m8E+sICIULFuobmD6j2zczW877SMJJDi1Xura2K01MJqST
cBjcNcVL5TL2ViB/+8kkdqCkKPtC73umVkYCNDMvlvd+bMGS0T8GJJk+xnKIvkwzyHNwlljqF+5g
ekOsYO4c01wVdmLw9p7JKP4JCjp8vHVDZSDVNqBqP72N19Tn/gUecOWFcl36c5sRYbIr8yC+o8iz
ep+sARHIWiHS9zbwusesRJrqns/KvUDPGYCqR9T1rXYQmF/2XVI/B4js2M3geFyQHutUPwbPF34X
fGUQFRO5fFK7lMVDcUd7GIm3DWovbDyYBlyoullfsokXUxtlZn6LbC8cJFpWbICESgM7TjgJAcFC
hGUHxe7Y94A2aHevulMcdZ5Qf7PAsikmULpvI0lmQKeHEQDFk48ketgBOSJTW9J8k8TPll0G34A9
5dcQ7RnDYOyT9f3xpj05p6OcxeQcexfajQ/re8E2A0kYfLC1tPoimRp1BcGIrFq74Q8+edjHJuX0
sApXLYoXCGLAmvx9M00TZBSbLxIEo8aqXZWvDjX1n7F+/oAUT3OOU54fbqYTildkvz8GI/ncQMwX
t4kceLQfarZeAm6i+4Lh3CU2bdZHygp/Wc7GwT5X1TlM0JvGiXbCrvysgoLtx+mL/e+mxic6/c4n
WvbJJfwjbRNmgqlYtwohFAPKuqfKq2jGZK9oLJzKS1G8LgzZt7nLT0pACLz9GVuKIZzBT0XC7XTA
OQ96QRohB15PVr+siITPQKBaOIgVbFj4Lm1sVxGnvZVnFNkNgLf0FKctSCYTvdeF7LL96NKeE7oK
muy7vqwOzk092yec+js7O4a/rfjpyGmUI/VSj+wADmOYW8RMbgPxxVz9WmJhhmOTzULtZdQk9zgp
qmGvEKB0yya6fLU6yU8iOVqIoxnZ9KZiKFPbOY+wvTl1+MEXVrq15eWYfzN6BtdTGOdvqIKonsD9
finP5SAF3dNUR1+6kZU3FczFYpJABdvswJPBNpMoQ7EHGdDwfW7S8VJyvs5Xeezrt9GafEMyje3P
HQ+OtV3gJj7Etl6/YPw3nW92lSCHdDR58nk9FSTyI9weOzbeYpQ0IoucBcTFmbruKPws6jFrWVrJ
ayjAsaowUtueOi2rC4QGoKyDszRGKv1IfU0QngQQe4J7tj+ir4IJZ6e2cMlUP4BBjlyUtoLjzlfs
A3zCFMSACx/7gkFG2yMeRatoXA6G5RtkavUqH2HNVCS7uSsMGjKOGEdiK9vpHZ17fsfQ88wPvjb2
K5cxfKAZEgqfMecbarLSdPkywG0y2g3pOrzHsQvl2Qj34tB2UV+/rYLZCJWOY10LKkTxBqR2e5zV
VN/wGrmw7RZNzY+AD/+4Wp3qkwNH+WUaE9m3cZQ3z/EKK4C9KznVu20ISQUKEU3h1CsyjSSDhdGp
3SrKbn0y8LRdJ4iKCJKMmQQ/J1sF6cutcS9jX7v3OVLxtgdBXt+Aa4YZRCaS4qoPJu12jTd9RqyB
5hcMRRjh7Bo3yoPtI1hGWVhBZAdMGKv3YVLbz9BtgzirpzHDz6HqAsLsoBL/C83EYPe8XsNzARHL
9lxlDJGmCGePXCsGu0RXy2YL01a8lnI3i6q8h3mLePR+S4vLosOvR9A8n1R01gn820Mp+iP2D3uw
2VwXigw2TBJ34TRfwZ65by4Klo9LO4u1XPcn6R0nyyTVsB8MJh6Iw9nm7Hxw6/CGeFy3ElNV0ZHL
CdkBMKnh38U60JtxqY1CBJKO34ohnSrSZxm79wvSl6F9SPNdwSK0gxH8Su7yqFBpW/It+zlbVU0k
9xDukBVWLTcpr+0pW2xWjwwK5PTYxIu67GZaF1dVQsGQZFuu43NEZORFK2UnCknYUA1pWyBy9uo0
SfzaR2uKvbp28mGgJ2xt7cL6RCPkVYLny0pNetotc9us4GCtWaoN6o8kRzrOCInZTYlGiJ3RWehb
KPLLb3pYKkumgCyX9pRaZQ8wsvEzySwW1UUus+6ORch0IzzzunptOlkf5vgUOt+5rWxz2sXzraep
EvcpAn8NuL92VHCnxSCXoCVK6l00zetDlaW23sF+pp7g6qrXxwpTh6GdMk5B0GG1GjFXLfHgZJVC
HSI78LyVNeXh0uWLVRd9yOWPiKJdPVeSjdseaT88PpgaFqZtwmTV7Ch+skDqdWVIjdqi5QF5qGzc
T7nobmBNDlJJypGqdgEBaqnFUVI9cjKy0PTXMyvZL4wpqmoPbv+WHaLcw1SgUlv8bV0w5SUwNFmK
nU267B2dNmqgcZPZMXhgju3Jy/AOhiQ9bY2mE/g51VKB9Z1KBZgxL6b4IorGhmErhmxpZYBq5zrF
stP407p50Dytbucqyb8y0cB5LGi9lHfLXHt1MGPD+8OgTHy/dUXYTvaVw221cLwTgP0cASlCBSzr
VOlzmRb9t/jkLtMisdTfl2MZ86PCNb1cbPM6eDTTffISejvhaE5XfjHD5bPAsCId3wDY5TOcpYbl
pdvgb06WUE0TwuAQHL3YDNtlVIU1hz7v6vvZJgjoWpOpKnZgFId6HznKLcmGRWA+6Ib6l119YcFA
MMMLtmU8E2S9ROp8SWn8Q+bB6Ivg++QeeRqZ30s3lhcdTPb0USvlavxIo32gZYmqMbZpGe4XK9ll
hNIUFQXFa2EOdtrnFdPqKRJR7HARuv6bWOcxJdro+DvktiIllG7TtaVY5rtlhbvXBRyt3AgxQF6I
Q8Gb5qxc5wD9EtJrLXEg+9ADX6a5abVFaewHSEp24MjZ/LLhdoKrvNSrAdvLdCdsrNm+mvlEDG+S
aXrNx226VTzZYlJaC4vHztNYX4yJhtM3EsfEF1SXOYLok2Yc22oGc/liETMXbY58cI2qIIkuUJ4W
UFVh1Qd1RBTfiOBEg+YSWaPbCJP5QuockdBT9mKtwVkoghfv4PAyQCUmV+zceLGl5HT6DnfU4LWc
j2FOzbWs4d3yHFByi6sR4xROMFoJDYIwB3miwPDktgtJ35Ay66nfb9jWc8vmRGXoCKZ6waFwunim
Kg+PCClMxz1oacEB5XBuOzu50fCdqsb+JVZSUtKZUd+6qKu++bzHX5MlK2AHtNrtVksIJlrGcFId
tGhkQ0ArkK8ikvpeYxA57ecuqdYDLFWX9BCmbpItLicK3/tKQz8ylguyg9CC24PSbAP4wFIek7le
sTqsK5ZrnZgwg8uzJstVkqzoEE+KlLwttKEPcYqmiiRM04coSvzQMvBqvq1MNhlEsTGFFbyO8Zq2
2NqbxIxxdVyEFfZCI1i2fBVCoIKrpC9enYyjqUXaZfVWB6Aeu7RQsidV6ilM2oRi17B7pzUBguyX
64LnviIB/yrogiNwi2ZKI0XWMc0AeAzU8ZIAYl2uxxlhGaTWsUTnjkhPQaCm3WjL+nS9rfwmEfxF
4/IOXVV97lK/RO2AR74j0pTB/pjBncNlKlOHXKarBumJTttRh6ZCSLMsim8xAPSGUG3pD3ALerZD
Ys4onrOB5fygy0y/yqRSPZH5nFw15Rzwgvoke+GAGOAAFHXRGZyJonrn0znPjjjVzVV1ck8gZkvi
n4AMil8RykUUBUtNd2ZVKKDijHJ6ttaLiFtpCm5bXSyF3MHGInmHaCE6vReWYBEnWbfraFb7A5xd
hodsLJjFrZFuGmwaYQJJIWX/CqksbpDO5eBMJwpRCLgvhhGaEybr5TLDUSUv61muI3a1AwkFTnrV
RejBzybbYiw9YHNa0/blFK7zwaV0V3umNiJAmsMNW+UW0AYIZ0urZq/50UO/7CHNMBiZgx8xHynz
9Xwm0iipDsk4pK/FACD4CNsfbAezxvE9GiTR7atkqJsr3iGlkcRULdcqK7ruXCW4tojOBKxoKYYn
j7GzybTnPsTfEL1m4wNlqbVHqRbzWsUrJkroIthdsaCVag2HHxwpGjjaoXLZMDmYYoQtsXKoL1Bj
Z1CpTxpgCaCrqNwZDE5jOLdn2MUDQgDXA8Y2ESflybQNIT/A7tHOjSXSFk3qSI6uA3gVwhFAACmg
S2mRs+GeaFPg93EwGnpzDD4/WKF8g2+E5zVKy6H42rl0Mq1CUhCOJSxwXOoAUK4sxtI4bGIH0laK
mVUEnKIyG+nSyV0Pq+pmYvoqgLMHMTOM3iwWb1sGVWSHnAFDILRowCPHu4eqC09mILwu2n93UpQD
DqG+eZGlr2G/2NicCoLsnFIeabmAAIgBj65RkCGhk3QgOz+jhM5RsuXlXBOzsOyHHmAkRlJkSLlD
HRktn+phbTDYQJZ6RYpiXmfI+zTAfSTXqr2vss7tR3ANC7SrKTQlPZQ9ONiaBlkkNkS9Oyq4k1yE
bJX4GjCcSo590fV5m0GCEkjIhi60kC2uSZsNfr4rAl/AMwXt4qdhrFToDUR1ZUeTI6BsqIcKl2HM
1R3Fgf7FFxPuEol1GUgXynCF4wEFdjZaFCnI/k1/Dh2n97YfzJsLfdRfZd28RbCZK9b9wjO42Jx0
LLSViOF9judtM+1Ml7TEcKluLiXbinu8kSRrLRqCA5QYabUXw7y+MLmB7tKBypa0+UwzhLcVrLpM
VwG6OJQ4+rpYNlzzVtSDgNANA9Idhc2JQtmlo520kd/axtnyV1mEorks9MRfOFJI8Pb9vL55uHMg
FG+K7PuYNwC2kjmvzpMxn9O2dll2t2bJNgDzM+pq7WIHcmfH9VM+MhScM5N4zcuEAKW2NEinJzZL
+6kdVk0vUwNHunaB+jTbiZX3qp2Z4Y8zTIUN+K8WzBfRCM8vNfcL3aWiXEYCZHOC3eBawCzL8Xy8
gNF88ZNXIu92YtJoyMtkYbDrhTZs3DlRTrCF65roOQypHdsCkOF4THvtoa7yfU2KoYTGFn8DuFgf
oydwcz96Eqp5ldh2jRY7LM/8Oy5B+o1HsmLErtojWByHeo8YeDq9F2by6XXVB+X2WTOVP1fMSZAl
GrRCT40SlbhOCrlbGgnMrUM4kMYF3uOvhAzRZO9JFNIf3jAs41jKk2MBlAEOMxKx/dyo4BcM5mAa
viWwh2lnoGKvNspBt0ROfI+NFg8RDkbn8+c44/WvKtkKhFwkU813cl5ddbX0+XQ/+JJ/gVtbqXYC
rUJHAN26cBGQt/cTwQDTeY3aq2mVitWPJO7iBTexALDgbe0fU70IdjbFoFue1TRbsAHjdfjVL+ki
9x1KtA5Q6JC9rYOav/lKjlGLvJNYA4bpG8AwSOlaz07yNyRM65AbUsz5bFpf++o+sgXmJLCPzkGM
pfC1A3/TVR4nX51cQ9YCbudgWFYR2BGJXwrRAvx0XcKfewAb/X1CuNF3Lx3v0Et1g9qBNuW73ZZk
EAdi9DN+nygy/XY0UfLIVz6bHcozJQEswllzqWiOl4EsPIBC1ZxinoBffDnEZi7eYj1jSlA2Eo6c
mRirkUgcM8PernHxy5QlGotZnGae8GJAAy4FWM5YXt1C+sEtL1CjMNEyVFKP0aqjCcXBGp0ZTGhq
AiWcxd08e0miDmYWJKMLQm4dav0X05sMme7r7N+jgZkbZQT70XcjfV03Ib56lM0Aq+EI/WwSWDe3
dGDheUO4eUp4HkHlqvJ6IxkLjLWp2uZjhSZNkESw9NpuaHZ2EE5U8X5bE3acEcL8YLdxethqAdzF
aSc7dNUGt6IFAg3lO8cF0cLlWz/V1bZEJGfjeo/jGjiFXKPlm47y8ZfRy6ihYRKVbeeQdwMJsO67
h6FX9kg97c7RFvhfRZiyB44N9HPVI+h7ChjKiN4/Bnbb8KyEZsjE5UIonHRrEqMZReB9vtXPBi3i
TDhwh29J4ka+A7elknujkbpFYHvsMFopgr0DoLMpFNmTnFtMZQZ7X6AXFRdZEyAVkGmffbG8HO58
ms7fmk5385XZVL1gNrlUBYlNyfSVsLwe9ujD4Y29Nsu4E84043mH2cG7ANZ/2SAOcriAtWR1D6+y
k8sc5o66zbeQxHtIAvVVPUXTU7dE4QesJocniHGr7jAMA2BjjwHudeXCyBDfVMI1GNytzhHnh+K1
71dPd8HUWp9ALveAmDCakiSPBnuG41cfprznESlTigN8xR2GwVg8RnHb45y+DwmuakidJyCSYP4V
8HeKkxHwqGTDQ1Jav10A28gfA2plzPpmtM178EmNIAzAO0JJMXw7n3sgpa0SscOasRHA+75H9B2R
dhuSltdRo/bblK19a72a8mMKft2tspnZzljTdPVNjsHhL5jZhOcRJm2+XbZTHc23rj5ncOmUKNNi
s9xjCwAaQl6Ov3FMDhY+1OXSt6qBRW7bdTZ7hg8XZhYTwiJOU5doSK4Mz6YLDhiDksVCtXvcLAtm
T8VQqSNm8CtGnUvQP5ZtFc9g6I5mBxM+JneUF4gScNbnKAYwPf9Fl2W92swc3lWHc/Q6HpMF2xJi
8OmI8ne+KMKYurPNqOis3GLmMQ4qPZJaAbMOR4ea5VuzruhkMx3Sg6aZ6Xd9buQ9ImSj27zS+aPD
BFUQb8rqHsLl/ouBhaXYD11VaOKiFP/kuiGdvC2LeUBjuOQUQMC64bqw6BqLNsPh3e34RE/EYzed
0iSHbfqKQla+cl/jMqxopBk2fY3plYAz2xmQkeChds2wK7pOoteqtljDgDEe4JbRmVOyayF+0Gwu
HJlmcLP2Zl6ZwhwmdT2BiH1cCdQa6TNKkvIhV2vlWq/q9YKNOmmIroroXM3blF8uJQj0s++9OFNb
yp/7ABjpisPh0RxYNWmB+n5GW5JnuvgS0KzwfQGIG1eCdB3ukqqmTbth4P8Mb6BCHqBDG4udV5vh
BzD02D3IUgrBKgmgKT0mzRFEev+lMGt1bdeow2itS+NzUP3liLmSxUbo+qa7SjDFmkg6d+IuShPc
59bPTu6HaaDfGKh/mpjZ4jREiDPUYbUKeU9ilFCPFFHbKB3V0E37cqbuNagB9FercVQQ+CzaZ0gY
ox8SC+DHBD4DbzGpoG95l8pbN6FqaMNiMkzF4fBy9MEC4eNCD34/l8wh7XDu1YUafMQOSeyiixqn
XbmHXUo+7Nxc0eGscyr0bYn0hJ5oUeK2ca5IrvJ88tUedgWot9ADQ8ycVoIfGpuyseXWJOcBMD2m
CqPxR4l5WEE8wghR4vbzUgNiN9MA9KzMcTnjiEWFwUDsa3D8bBgRN/K6smODkqgI6XsPJsb3MYfn
a9slKkEdMMHiomECJ7WHa3yLoZurSDNSe7v0QSQ77Iy+gq3Hhqy/vPFbfiwTFTM0Djy8TlmxxG23
lWO2myIgPqggEi/balzz11GBzn3Jkb+UEgt6yfUWbU3SmqZPbudwai1x+BT8EjTT8YkiG+REJUmT
hwLFsyMYpGGY26vuAqOOmrdwIIseKwNnkbZOZHqr0OEM9zTtw3sPqkN9PuaDf66FYHelqQ+C6did
rVECbKwvbQpUIN+6HCSDprmemm15w8Ci1mfQSfWXaILMe6QYTgZErOL/6PoovQtLcA3qyXkCTRQt
wK3G/YOoqjoAuaWoHADpVLlCm9llfH9qsmGGr7t6h4OVNYBuFm/ORvC8gB1phSnQhmB4dWVVxnFY
5ou82XK6fjG4qx8yvBxBVDSlv8aao9I9OeddTVkzrkd8x/E2l1KjdJUrBU6e4c9igfSskwsx/J6D
ahRa0ArLnCDrIodCtp9BB8SLvc8WCmQfwH7xtVwrlA2ppeIHGBHwfppg9ylJBc+O5hpjXUB+9ZAD
nkLATRHvNqzQAse3iiBqArvE3vKB9TEZSxiIIfS9nNh+HMz0lDcIDbv0GGu4/aYgoUMLXEKnq8ug
ERkSb/U3cEg6fdgi9NV7mI3iskktZ+HYAHJ/hlA6O4HGBbqVbcbA6WwDZuXJ5DroybhNGJhFrOpz
AhS8BgIU4e7A9VCyYZ+HAQaDqPQSdRChAwtyH9e+iQ3JzLIVhzmb+uimB/KMQFvdqUn/1NxafrOy
eqFnixMdqhwEWWYbTlGRduleqTUC7WRmYHPaGy8wlN7a0mXGPxtvTDiiatEsIpJmYDQ1K3ibcKlL
efSYTmtew4g+7UCMIqwvcQ7uK5MM8iFjpZkpieEuquAgupnsKUfo7nBjhmiNAb7g0snPXFxCWoVc
zRSV9RBH0WvM+6U/l+tiEHUAIxUxXnLYVvjHMpkD6quoDvX4sxpFinoGQz88Y9INRAzEj1GxoLUP
S5ycFWuXLtcmB4SOeYGeh19ZNM9hbDFERvN1sLpk9BdtQoXcaJjMqks3IBb3tUP0yvReJ7g7b+J6
pGW7wnR+fcGwxcZP/Vx2s2xpU/bJlzHSRVwelMKE8Iwm82wK4JyhDu/ROp5oPKjh+LcBrNnuiMdY
zBKZwarYcCUil+Aty6MYmzup4JrfIKyaTklEaps7+D6Ng5NAXTBPgd9Dh18Hugnnq+JsLoKPHvsi
HVFp+EUX1aujs93Abp5igy1VgG1Rfy9NVlbffVl31XQUmJIyTvK1lNoBdRJ5/6Zr3DLvDdpVul/r
NROXqxBqui02k5zYtVzB7RvaF1pdrhZqjaPI5rm/itGV58ca6RrLXgE4D/elxucfSVxjUAD7fkT4
vTPBVvVU8v/H3Hls162dW/pVPE4fp5DDHdduABs7kmIQldjBICkKOS+EhaevD7LL93CLRZbcKveO
JREEsLDC/8/5TVWZ7yM5s2zQKZHevmN8c2u2lns7iuLDeNDEyJKZqDqNFEpqU3eUyrAGKPROPu77
ciJHRFRFOrFUDn32ARlU0m7ryRnqY7eoSxaOVmnk932XRy1n297tQmqeprrvEJgsflaxf90Yiiwd
OhkUWAJpmZX7NeeLuQUQmM0XvbQ4wiwq62soZgEgAdKz/DZAXH/u5kXrDjaTQL6ZzTz6psRdrfqx
Mk6fQG7G+nZWPVLl69IYfHz0BSlLLH9mCNIsr+/jPo8cDliGN+/jhr8UsG7I6BDzuXwfrDYj1gOZ
s9whx9Q+4T2irmRRsff8waP25uOnUa7po8bFJnez5V62Tn2LMVq7k26sOpyS+jTs2yStaCGwR/ST
FsutTwMluaw4b1+7cDzQMJt9afmRHSX3gjwRLRitTox+2TTya6kvcmIjO6rqRhv09kkWlvp1GvL5
qIC4LhDD1PZh6KHdczKzQ8XguyCLKT8YWdaiFBDLBU2gsQjreDRPNV/P5C/6QPOmkVG3H8x0yi8K
h5TMyRS0H2KjaUp/TPRG0KQrUWI0FH4ey0Wb75q6cSiZOsVYbdoCZftmSej73mbMiHeq0vUUowGa
EgxhOYmkq2EgPSg0G6lHwtO9S1uMJZu8HruvqI3c2ygvtXwbV5Hj3NYkfn9pSbREpmPO1nevHnNJ
AcbqOUdLq6wCa5rzsIu9eaU85A54ZihiRTDNxOBe9EKbAHcUbXkY1SnZT+iY60sLFxP5EKnF8u11
FfUL2HJ0ayBPUu+ZdDW5wL1uFUEzRFlMvbknwJeFv6Lt2UYOLH/L6e7bmLUpnGWJiiPjvM5qnHtE
3w5LJPeUsmJz07t9mZzQUCkl0YZpWYRptAyfFkQCfcjZUT6WtpY8ZUrtuj4bzP5oxI2pbWXbpved
mBApu0mSXYvGTGlc6m6NWlEuovNtoXcnzkucWaHwe2SO21ocaKWdiAB9j2TPomj0esVYEXvQlASv
+iSO9ixWY2Eqfhst4mOScBz21byGmO+w0+k25izna5EZY8MjmS3VT5iBFj/unIIZT/OQWcVjz3Tu
eUDVdxplzC+09dE9jDlM6oBhSbE6W9LmFCN61MIR187I5LamElpL2n7LW8O8U705KnymfcaN3kuh
XyhN16W+Sh/oaxz3dsEZr0fIXfcd/WSTWtT8SVKQvXSoIykMHq+/sfp4WbV+ln5Zx519DV4H2mtZ
M337ypK7MkxSKa9TpLgfjbRty1NHEyMJI3PM4qBFbCDCyIpilx4P24ut29ENXysGFPFHa4gbKpea
1W41vczK7dCYHiUfjn6UXMU8BoPUhvuKVdcMCg0Wzhd8FUC3WxWtG1W2xIlDNfEQI1Oo6U9Nj47s
q5YtbhoupuI+OHXvGkFLYMIY8lkDUMjKqiTRfe4989CqtbgcZwKuAlBI1NTdsqyOeq1QsE40znBb
tgb659Yau2dmT5paeaqutSHq2CoHz1lzgy4jB/pTlnXLPkNCUVBxVWjJIgfKP3VJZ91pM3zik8ZK
d7OUms1O4G1R5i86MtThsJVcyEcqu7lz8FFVCDmwnaLq2mTdtpwT6zBm717lXG0P6xfkEfxvIHUe
3KMz5TvHk9Yul8oNmoaKs1Pw9q1aQ+uUo+WYpREHKSzyd27tFz3eetGf8k9smNQP1z//i9x+iDXW
oAg4tUnA8Alccv2xJlZgV9K6//1LEZiMOBeCFOvJLy4tu3QGLWucwEmVaGe4qdjpQ+PuElJU3nH5
nqtoV2zyGs7+MwgCKN2ZIi+ZmooPbnSDKGsqP49ISMidMt3xLeQINqvH3x4fqz6YNGrwZggBz95c
LpslQjniIRuQ+qFYxvngMoO+8/xeuykEzPhYdSCov4wPLO2lk8+ZF6DYI2p2QvBtRFq+KUaLbm/W
We+oJ18ZGhoJ7jo7eMwRNOhfDg0dQXjfY/QPPLt9TE0138QTkvJ0qN9jg7zyfZFohheI1DYirKwz
USi2uLZpldQLKH10H9EBOJcF+913nt9PBMcLVSSjwsObx4CwgSuce3Mbq7M4FvKaFEHFPqoG61Kf
ImrPOpl0Tk8xYGzdMdA6ywnaSOUM1yJ5KfPE2CGnMdfW4hDqyGU+/v7w8Sxk3yYLKKaaMzk75zwH
pwYPuu9Qzweph2oFwZZhvBdZ8otNUcPltY5T4IkmYdDG2ZUaOGq2qHQviFRj2LWUWHwv7ZQjxF6d
F6tbiW8gIQ4spdY2HbonpEpVvXn7dn8dV6Sz6HS7kOUyp3pnH6eSaD1NFQ76SpLPj3RWaHuC5m6/
4sRL34uiPjdzrHe8mnltYyXVc+cvB3GW9VpEA4SymKO5l41TPbT0r7eKBqPYrJOeZiYakzwep3d8
Pr/O5lx4hXnwta5657ML27PbKez7+Xqs0do2JHoF7WA629Jrmo0S2zJQtVLbvv1oX71bB/QZfBjC
cs/F/ChOZrPNaTkJah643dHBIwSU25lMQl+YeRvqWovctBreywV+9aWuISOrA9fBHvTyOVdmC5Gz
nBlZxlJ+LpSyupVGQcV1mqfy6u27/HW6wOQLJXldLFm8zhkzqdFnzdh6XKuK3Z06yXanLfQY3r7K
a3dkcfDFd8RsoZ3zCTi9R1RbHabb2erwFNf0tIaqPEnE8+/gtV4bK5aOLQy7qbP2iV4+vCX3+taB
2BR4SLo+zEJGH0wEQt80iA1quFRmhF7cdjIrfPsWX3uQAPNISiNzEaPt+gj+svgrmUqZdOAAvEx6
eV/oZF9tCk8Y0ztf/LmZdv0IbaZ2LJ9rvqNxtpL0ikZegrQ9fAb4CEHH8sVlQtvQuMgRtWZsGafB
+t6hlPwwGW7yzm3+unCiqcEIAC7GhKJ6HhE/jDqdW/rOQQRYOzABvPsZYYAbMWXAEFXxHrLvtZED
5JG9IqsnFsaz5SwB05FJjK6BO6jjlriYm4hAoU2V2u47S9p7Vzp7sPBGl1S2PNjYrnGtlhohEVke
bcq2MQ9vj5VXL7XGuOqALcCTnX3gVL2iuItMLzCV1HwEZUFiupE2n5s0eS/L/LX3hZvi35dah+1f
hiXbEXugH+UFY+IBudbzmCBHykRkgVuoNkmffPvWzmdNHcngavPG572Soa2z63ESAv425EM4KZO2
w5o0o9qS3jbXERQaxjxunZhKjyGL/p2Z7Pyh/rwyMCEMh+tyfG5szPQBw6OuD6Hb5+6Psq69Q05n
GJi+9rur7nopEIsqczN4Qss8m2NsYP2FFOqAo3Z0f6C7NwM8E3di7JT3zhTn72+9FF6ylSYMVZil
9+X7K4qh09MYqatizJc0ZrTPXTl1Pj0M+7Zwi/csc+ezJ5dbnbuwZBA2Qsg8uzNNDISluN4YzkqK
kNJ2d9ZPZwVGC3qrdc3vQZPvnTd3PqWtF2U6YcdmrqdC7+wbT62xFU6NfNOlF3qhK1a+H4GVfOow
Em/ZclghtaD6mAyt+5DIefr420OWPQ1vkbOUwT2fffhjTK+tk6UIS9mJnci3dX1rlPFwXSauFdKR
rVGT1O/d9CvDFe8+n8iazupgqXr5YseBrT8XEWHeZbRzbF1ZAvau9o+4S9EZvH2Lr4yiddGAQrUS
cxlMLy/mdR5c/YInHMUU0URpZjed1qcnMrK0kP5S9M4j1V69oAXSFUghWSDncPMidWI1zhuBUr3T
P+gUdunLuLZ4LETt7dtxmu6cZMmPmej1m1bL0s8W7Y+wxcnbEpdDMy3yypTaFXaOMKojw9fIH3+P
lf/qb4lubcUMojw9H+0zh3kyp2GbSxXjXivcxWeAWPuuUPp9Z1vF09uv4ec+56+npnWkO3hhcKoj
b1B/2dn16Bg7OQ9hgn3s2olm55PwhvHjVA/Gh1SnNqzHUXrn9RR9i3auTsZC7RDDU3TK06Lfj049
edv/5JfiTGqClAQvcw6XmVKZRimPN8whUgc4ldzQzqS3WRa798cxGkMnTvNN08slqHthXfbq0oRW
UaMB5/WHnSGK39zErc+JxBqXrTeECfOc34PwP45qneb0MiXlCb252DbCHa+UxHrMm9ihOzW378xC
r019ICLYDgOaZQE7W7kAdqqLMsUixFGUoZXRx7WJJZybTLpj7tP2oxxRRqbzzobu1euSO7ByLhE0
2OdTLv3zJaFMR+S5YdN5ENUKnx2ILaUPk2CzVVToZXlrvvPeX70uaMR14sP4ff7aa5HM6WBVgsCQ
wtg7WW7biJBFdopwiW/GWmq0UzChvTMVrY/x/BPgk2NVA6oN/vEM2TAhBh50A4cIuM3xU5rO/UYf
bOvT24P6lSWFfCBs5nzY0CbPuQMoTwtLeEvP5FZnoQeq6ICdAPlFH//A5jwGvT7rAbsFA1zrYLyz
v3vl0eLuBD/F1ILQ73wrwtZBdrmWMJSKzD5lNkJ7l2inHZvWPqRmgPCv7d+j7LwymXFRyjFsFFbX
+9n45YMCVuuxjA0D3WdH5izYknJ87kRp4FjT+M6Z7rWbpPawrtuENavny6bbr9Bm2xWhWUjl1Nt9
d5OgA663Kp7KNFALEW+l58jrt9/s65elZMcoVHUSnF8uZQKnhYX2XoTKsIidrLVyL6xGDXHlutc6
6naMhZ28+Q8ualLyWFOM1u30y4s2ZZ+qhcVibedJfZoxmeO4sJSnuGnmnVrpHwjjlfk7X8orOwR2
BgxhneeoQ/F/eVEZZY5dmJEI66jsKZIbw0chXTy4htdhXX37Dl/Zt5OMgdeZUbtmCZ1vRwSCw2Gc
2INJvMgGtrOjNS3GR4UOqC9wewcGnO+tyJfu69tX/qWUyGRPC5XA2ZW2tcbkvrxPtVr02JAeSiSK
B/Q3ZPuhpX35w+qW7DNCJvi7RtNZT24TNQToav24IEptvGNBXvgnujnTqdGnKtmgh8Jd8PZv99pX
xXLNh0WVk3PF2UuwxklVmLlZHF1kbrhT0fyjhrikp676UTz+Lg7w58Og+E0Jl20aYRsvH4ZMXM1p
W04xCdJK3xLQDnQqmbtUF/rvLwArXRiZKYFtKik0Ly9Fr8noE3xkYYQifccu+HPFV75jguE443XW
laeXefj7j5P8XGB5YPiJ8jn7kLDC1TaS7yEkGZzygVYNV1NaydCLkKSYRMbdvn2912YLwHyuZ7DJ
cwmUenmPbqUuuKKqMRzNSN3PyaDhue/FJ1yTGuTqMvpg13X+XinhtUEDDpUgGDiZK2rx5VXHNPGm
GAdCSFncCGyvRZNWpMoGSaGyIgyMd97kKzOFgaDYNHifBIqcX69xmYFpWE+hJeP8kpzf7kunm3JH
iS3/9vYDfeXWKKvDj+P+KAPb65//pZ5gLZQ/lyWbaGMi3HTc1sF+bGNcVAa04uDml3e2Za9c0MSd
zSJOr3AFAr68YFWb+FWwVoR5G0fbyp6eSzPV9ySuIWhG0/3OAH3lUcLgBA9MhxgGxflJiRb8QN9Y
ncKeSStEE5jvUESYiNHt99DjP1FwZ1uhdR9EmBpYMArMZxOfnSA6s9N5DkWWyL1lQDtoU2W4IcJY
29iT6DmRqtV1OvTqsW9w41i9t1yp0xDfp3C0H3GDm5ARjG4/rqEuJAFEH+OoGz64nAOPjIdsX2F5
2cdxLt7Dmf1ky/3yy6/nVuqQ1q95WYtmkMSJci60ur5GXBRh27L02TqRdFd9qdGAsIuVc/yVw2d3
qNsUTgkiI+VZGHWKhQSQQL95e2y+sobRIKDPprHXceiAvRwqMIeBw4zWtFr2tRNa8RGACzIwqBb5
flG8nnqUrn4esjT5D65MuZ7aNu0JyEbn04w1kCGfxHOYqc53QitMNuyL+IAT3Qo1oRdf7H5M/an3
hnd2mq8MV7oi9KA4tzFcdf3lLcd4xSrRaHMIUj1BmGbnPlGDRmi1Y/XOl/HKVAqse70O5XF4KGf3
yCEvNlgOZ1gP0SrrN6dyh8Zn9pthRhYpl27vtPr4zg2+8vmvMw0xFmwMVP28rC41a+jyGkN8IyGi
qGhpUXmD+dgv01wxA4AEaYK3h9Evz5TRTNCOtbYrqPCdn1CQDtTa7A4yrHBJXYAin4IhtocjIsz3
moivXYoBC9/YWNt350twkxWjnTnwM1a55hGnXurno4tCiSL3OxuZ1y4FmcrgDbq2xc7i5UiptEZm
rq3IEAsxRfuyM4fAQvSSIHCainfGyrqMv5gcgA5SqwS2Ts0Vye7Zl+jiqkFDC24hRWj9Ae12ZuOY
qwG3/ParYu7hwKPz/Pjf2U1pMbCEuDVkWIzwE0wcYthliAuOvbp9ePtSvwz/laNoszVmxubooa3P
9y8Ln517oAvWGjom13Yvhr4Je7yYGzEocks1XH5RtWLavn3RV16aRcXOWBm0nATOA7USmHpYWzVE
Swjf4G3o6W0lKeM5Alntf3IpgwCD9ebYK53fn6Jq6B1XfZQg7Nbq6eDDq0NM7zn/rO78r6f5v+Ln
+vqfA6H/x3/z3091I0GCJeLsP/9x1TxXH0X3/CwuH5r/Xv/pv//qy3/4j8v0qav7+oc4/1sv/hE/
/1/X3zyIhxf/gXkCR9HN8NzJ2+cez8/PC/Cbrn/z//UP//b886dAaH/++x9P9VCJ9afFaV398a8/
Onz/+x/sGv/y1Nef/68//PBQ8u8uUpEMD1XK0Pvnj/v3v3l+6MXf/9DtP12UCyR9cYTXMcQxHqbn
n3+i/kkKCCdPWyMFc/26/vhbVXci+fsflv0niizSzdc2NefidaXu6+HnHxl/QqJ3iC3Duvjzx/2f
W3/xkv7npf0N7NB1nVai55dZJ/i/ftTgU1dVE4dEgmbX6sbLEWJGVkG4qEVQlxM1OAQqzURnWJn6
g+LGIt/U5Si/FE0y3nXzfF+ofRRA/8ZXtqSAfEIJf7jf5JYoTzheyiZceoTtHDUVF5/xGGMDGdJ2
9K4rLMM9UToayCx4MvPnvzzyf93XX++DLvDZjZiI+1AWsaA4VIfIqnt5Iy4aOweYPCHc05J4eyiB
yUAGU2Iux3bqjDXEtEi/p+ACTk6pts9pw6kVuffEBi1tUhwCnZMapo+jok02o97En0TZpdeQ35AF
L/VQnGbQ0hnuvFjcqrFILR/Stp0eZku6+Rb+jp4EiusW8V5x7LndY4CXaExVFYpWBk+MSbmtC0we
k3qcyhERpAuUG0EJvQL92oun8rMpU3zmXq+iwUyWlQ8Y16J4agghHkMcxnOxSQp4EMGkApTGK0nl
xCcZySW7J7Zpf2MlLws/lWOOPQUpcOuPHNERr+WKHIO0i5tr3GwTquEmRyrXO6PbbPs4mkAD8ZIv
Zke4N7ZbpESq9CXNMGz8NtAkLP+oCpGw9lhTY2XaYgXrLqqhle7Rsqqo2Wm9vujgDIvmu5s67bFd
8CxmRDVAScFodygQMH4DZNdhsM5ig4ekgJBC9Kphaifdbdm3sDa/WcskrsdEGMO2mHVyx0vXHT/g
bxk0XwVFBlhNWRQ71AoHx09TRkgwlZVL49uRll2V6Ujwx+hVy/dIdJ3wy2QyfrQ5IRXcRDHdacUw
KgF+F/051tssCZK8S0OBKvQDtT1MPPVc6RftZE+mXxY1X8DEb1waHB+CxslUOAvqtNzlRow/xLFj
TFBpX0IJmlurv1LL1BO+Ni0IEoGu6AYJ7al14eKponAX1W69ccuhxI5F1PLnqtbdpxTKsx3YSoL0
mhBOCnwVYsrI100yYzb8JP3eKYEQ8PISGYde1c1XgE8nIFOVmrWbJRtd80JREMbt5gIMyqntsuXH
1MwMZg8+pgklHxzBloGI5aHohwUq2jglD1NTAgI1aBp+kzaCL78wWc79asT1G8ZaM8Ub6uMmFpJx
p9uqjbMjlzp0mBmqJ97hwgZgoCZrcVBGLWEKqSwwdBeyxwiTWzu4SWqOp1NBq1ss0fQFfWU3hV3p
DtceHoY6UEYhvkSZ5t5qxrxMdyyM2dcMdZvtp/he7008TjPue6VhQ1p1A/CrqrKTg8Sfgp67bpof
SjtoT+T+sGEE2Sr3ZYPAegdDs/iBHlBcogis72zgNXk/gLQemUIMHzhefAJpPT2WSWwfLVpnyy7G
S+KTZfYNl6Db75dERndStLzrRGHwcSoVT0WjNt4By1m/8HkrY3/Um8xWN73aRF3oOJX2KIds1HZK
37pfvWEYxR4M3rriIqpHo+KNRkqxYnZCnBajimEnqZ1As6IpDgYlcowwHzVDAsRrDKJl+nZmjtIU
5wdLoJYdRp73xgXUl25BkAgt7C0sYxu162o8K0zd1WrVgHDTU4sGL+PFfRR2ZtE/6iDTgJLEleEb
hRod47Fq812pOrTmBsMU9WYskGPjX9b0O6HkfMtYqnBiO3pM0InAhI1Pa3LkYx7pdYU3ENwgSr2Y
gEWtz0ON6+XB1NegixpLyILiTIe1mxgMVPyL24kvIKtaLwC8aK6u9GGuAFMljh0KGpbGCYQv4R/Q
R44x/x35CZDOLynWb7m154JwsnluMUk0QxHfJt5qtdYGoKuB1rtVdfLIHsb7aAkQYiitVvBHSo85
qA1jwOpHeYpWpa2l2nUcaWa8TUqoiWA9tLLe2qADlw30DcRnoCrKdOtZIgYTtrRir0AR4Qlh1HYv
sHpCmvO6YnrQ8YrduUYP6ZUajf1dHzx2qDD/xvHCZj4vv9tpsqBRhEHqowwRMIqplMZ+QaVoAQGW
FlBQMrs0N41eEYc+6bDsJ1edH3IC3y/TWTRDwLxsPhG1jGmIUb2CDT1mrDq1exAJAIM+eqktTlNb
yE9Q5goMlH1f3bDvcq+cJNdv9Gjuf3RurT9OYzV32zxH5OHz9eYiiPreKfzey3WPL8zg8xeRsDs8
Q541sF4l8VVWOqwUmDsrk1KQhtcN56B24Taif5A42xxKYbD/fDojKYyQphEySIUjPqXY5D1/7heL
wT46FkQoRVlUflSK78SVo7hvEzUbOKVkdeajHU1nbKlW/pSgiZwJu3SpOwHXibINvD3zjqBn/nZR
4h4+imFVept8H9fAqUjUBrnHCRlrnSsDRRcDNrfGGhPIlYQkkovYi6AY0h7eEQbO/AIih3c9dULc
zaWaiE0lpugaPwilDUyTEPu0turc8Of+5Ld2x//XPe+LffKbe+j/D3fH4HD/slX7ZXd8/1A+vtwa
//wH/9waG8af9Cqp5K4Jw5xh1/bsv7bG+p8sR+h9+L8R4tL5+vfWWHH/RAlIXeTnX1gLbWz1/rU3
hiH4J4A9QLYqSmbM2Zb9x2/sjunrrYfN/9kfI8ZDogr0nugSE9Mkmo6X20pBhW5gIQMziRLJ21hG
NiZHauitX+h9WhVQQF0LGINjK+p3XWvG+is4hUoCFdbiSdmkkzN9n41Mih1Iqrg9eqWqQvsRY+o+
W8hMUzhfZcyBmt1VYQYVPjn3E6lm9IRQ3XozvIbM1u5B5ObFdWkpottqmQZ8AVCLerMQMRIfPKWC
mxRFrICXcaoYuHvanN5/OUxfzQZtz3bBpeRuXbCnILMkpk0ZIOrGzELaymzYmIQ9tTvpRWkzIWlT
P5d+SZu4vaFLVeWxnyoKxiYVUoUbDiiG7L2TOFW+sxeYzZrRxvf16hZmtvMu2ZTCZVe08ZRYag+t
1BV8run8FbZvc5Re5fKL9cPHrl+abRrV38ymZKM2VN8Lp8g3utSm08TD9QWn4g3rXPvgqOsjttTl
gIKk2Kfs6HfWXGeXqjpcIbfDKq4PGI1L6seal/Rhnszmvhqn4dT3eYX92fgmWWeCqFHdEzhP51ov
1SjMTPWxsothg5h9oK7qWKFMjC/A0UaoYfZ4TEy1+pHMljhGbWPs8m5kG+hNxqYlvcev0XNi6XPE
V6uEDsH8Z/lZzWYa8JUpGgM71IQE6koUdq5XQQaFS5T4Y0FpfqL0PMotwDNelN81at3dKP2yeN9I
NMj7k5f3/BPgC3AcYTMMDoAiDIxUeJxAF0aV0T/r4vEqA9/pK+AQV3/CtO/ysi0+WLK+roDXxaFr
D00UVnYOIAXOn+lbnpXD9gAwCwOkanX7k97AtulnyCG2jRcMcC0ShU4JZsUE/Oh0yxqFCqW4a8PK
Q9TlZ7HJvzArc1RCFw+Jd5umemFvUdANl32mjJsVdnuzmBU7e/jgrYH9rNPJ47OG8dvYRa65NxqR
RsclS4zsso/bOj3ywnPngm39Y0IXwjwoRjTkR5rASeNPRncPuG34WNvgaLcxcrF4V8Su3uzJhmj2
hVvd6AunpS5pxPNiCeuQ0x77nJsL+M9GatfQPAAHy2rvGTaYLq/SylPpKm6gq8CyNlZtQJQvUM1s
h1ghigxgV9U/caZUcQ/mUNKDYo522uRkC7tWZ+FcVyAH2MiZtMeDG8lGv7aThjU61fRx/Q6WC3OM
bw29+YDso9iZmXg2+ob6C7mWvl63xheFH1d/7d2lrU8NsCZng+g+PyrAgKrHmLNJ5w/kJE8bR5qF
Ddy1stpT4dCT36ROocyoSqwpexoLzIiA15wPSl0redBNI95jKMlTFZjVmLSwPsx7STZCuqml85TW
+iEfe4gzWgwDCBwj7zRxV5FsE7dpf1gz6b6Yc3k0uc9qO+WD+ki7bdWxTJxaFb5LY/7OXNA4frc4
hUsHtZOccUEA2VtEPGnpx6M+lSgpDbbI8LRWSX3UL5uEjm73yC6JDVpkVEobIkUCOOnh4rPgy6tW
vWHFiLy90o5JhlOY7enYDEAS6D9eCPT6N3y8Mz2xsr6EbT7sGgKHdlVcLN+k2cl0J1ZhhjP2kBuM
+LuZ4WwYjGEI+tZUD+zkgdOPE+gitbhS6g6ztdHQQsi1ZSuH4rlqHHmi/KVs9UhxTi6YsJMoE/No
0sR5cofUYuKMazgjlt2qB80kE2XbaQvQY6ftra3jDc95nHsbLU/lPRSML72CuyEtHXks2rreYjB1
MOIBlAT1svGonASVYX2fkGZejqJw/QUkU8jQML9MKufXio3Wkb1kF1IymDt/rMkm8w1zzC9sG6qS
FQ39vqjUZwybyS3zbXThuaC+WvihMEqkjXTCVcHXgtQ90J8VvoCBcJ+JuN4qqrPck9qVFhv4IdkF
bYfiQC5LfoPHvTpmc3lFUfEH++5c+KBT3CPRefVFyaHoOM2D2EIJ1m/zxR2+tnY9Aaip3EOaj/Ea
KBZ9MuYiDi2mwZaMTHM6aLKfrlKWmC5sJk0acCqth3y0vG+GrLzQ09Ppemyz7Eaa7c50o3LraK2x
n4sUTonaKheNkud+k1Seb0w2D3EMgGgfJ8e+mEdxwhzvfHCm/o4Kv2Jx8PZ6SOSL9cNN5ltqFOYh
a9QRCHh0gZt6w2mQZ1HX+7rRHxptCDS7v1bK1bzKekkoq/pR7zjnVNkNsrRTjIUTu+m8XQB1nEgi
WbZZ0wBDMcQ+69jVctikZlLMIEBTayv0OvYHXtuWQ9CtDiDHl7m96cx24ITmHEwNGRPP3/zsmRM/
auL8KifT2yWILC/xG6pQGTVmi6SIjvYMvS42lfjR1IbhuCyLvrNkDqYH6eAlzJQ9pFXCGuEFg4SV
TzG5ETfutBy6NLmj1WGSr6hfWU28l0093Q3pihxLFXuSAZbfHW2JH/VY3+Twn6Ie3qUwsOuTXZgl
x74GcZMMgMZmlyyv5AsFs804qFdppx0dHaaNsN2tAeLkMivWE2uX3SZOewGj+kgyTxaqK8bTGOrP
+kRKmA0Mr1fwhGOtP9pOfspaTx7mvAF3g3dT7vDUfcrSRvPdWpZby1Gv7cnlXuatV5PrY0n4lfxu
32wDchC0MnvDWZOT6SKtJEztJGdegl2S5JF3l3utFSxjKr8SQRN/dtsqVQIDIOey1ZqYY081Yrzf
NLPTGVuYeyI5LKB/4XsXCdBJqpTFg24sVw1srdBOSmJc7M7YuGPfBcj7+AwhZyRPyOGLQyu0WhWX
YFfAgg4DkTTjeh5LSplvU0/TmKxz9ZQsUfkFjj8UYXWJOP0sJdS/FuOlveMLaraaLI0DaF6TJX0o
r3pyMEBmmc1w1L16+dZVurq1OukVmy7tna1JwP2NUjG7+D1FJ803RVbaO1RW8wM0R7dU/ElX2Egu
mQaPO5Mw7fwlT41Leiyj8wXUdevRyxwzEnrJG7hWdSGuFkp+exGnxtXQWdQn21iCPcBEBCg3acbs
MHkm/7cJ3/fQG9py7WXS/NAk7QwY38jDZc7hSMY5qKmBlw4tFk5aBYWfKFczFDBfr5pYqJd6YlKK
KbMOjvU4fKaCXdxMMr/pGl25ymN1CaTB2IW/o+6ox8oTPrHuUlrDbarAqLFcBgZb8MAkaYQt4Hxh
oiUvAiPOifsoRAUPuPwY9xwchdBAiWbdZ9UmXYjcxwtdXZLdbCaUHGpT3YCEjq/YtQDqdnDY9Op0
FfNBB3Wt7uEz8vSj5Tm2lYfC0ZJj4oxxCP1xLzvl0NvZ9EDzrd1YOBTDSV3EYSaQYBPpLJz+NE/V
Ha91/FYmQ3+hxN4TCQ7tdmybfF/31pdG6bsPHIGMAw6f2lfs6qOmMlAd6cgE9W7fhWbN7BoojaCT
uMAWCPlq4RZYrCeQIppsT1PcuO5gJ3ycUFwfjQTIgtTdywLv4A4EQnwYDdYSvPnyDnN29UWLmmg3
2U4ZmJnWbEZwgds5k1bojQqLqye+T4Nxk9Zz87VUATNRMb83BE5ze1LLmwgCWKiVc/zkZbp3UbsL
NPxE7JK4Zu9nt/XXdOG0H2M+u13m6qOaVuVXkGtQV9RDQZB24HWZ/Kb24zbDDr8voEw81nlfHy2l
GW4FEbFhRZTOYyMc57E2rOHqf7N3JruRK9mW/ZVCzZlFY8+pk95Lrr4JTQhJEWJr7Ekz8utreSAr
K98roIA3f0ggJ3kjb0jupNnZZ++1+8xxXsKyH2BuJH7BTSVxn2rFI0awZ3yazLU6G6DRUH/AZv24
cJ12riHnfSnMYW+MPmeaNRh7z+r8j8XKp7uqU/Um9UyIZk3eGVvbqZ4Xl792UDX6yZzVkRYnjFNA
Gr4rk9Qr/jrjl0N//MdQdtm2Ace3LfVU3M2tSTLVcuRdRRvFr1xKa2dC042toH6bbS1g788z1/5m
36jM31zxjdui8nrcq+GEqmxVJE3WJGrgJp+gjjf7lVLXfUdVAaCEyUKnqcI+OWsQNvt2nORDSMcA
DXwTqMVegohozPW+hFyyWZwpP8FAL19W2IVRnnrungf1MWvL4bSwANwsbfKQYY2Pm4yAmS4arop2
r6BM6eSADWg750Z3NP1yi2Olfc97UzyM0LBsU3ZnbadUdMFKLL0JYAWz5sEeg/KuMWx32/bXwlk7
DT/dIeN5C6ZfQLezeylS79yuwnoSg53d0EtO3wy2p9ij8gIf5PKS4DovVaUORZPZjwVXpF1qmOGm
ECw8oCS1G6qF2NOnLpSFpU6W55m1rbMtJ3yDFPcszk44DHwLB83vom6QI+GN3Teyyx4Z05kuEz8c
Ll7ZfRclFuGpsNtp4wZZeu4aKtDrxDBPdJ5AkwgnCafMYeZYjJY3iLPe5/Myn6/goptJdI8zhoZo
VILZhzRgtzGkeyk76N5B0YDPYMjifBQZyKKu2Sx2TjBiGfhtqB60tjUOmEha9xGUvB3lCiC1Y7Xf
gOZ5QjsRA3q0AXYgFVJx5vlHpThTrZauFLsfXgsNKNnLUubQUbXM3i1YqsoBlFajm0audoAG1++F
mVkva9ZPm7oDcFGKRX/xebmna50eg3L+PjD0v/N1PiZXWKi/VnjRpePt4S+hooarJ48ONoatRCig
ECdcCHxpAzGu6kMzB9B0Tc9kKMAhINyTUxYu1+gUdqZX3KQz+juwjVuKgB4tNvlRYRr5BS70S8M6
R5hEuFi93dpgtSLdodmpkuJGboAPIWxnVF2CbGuXf6KTSE79atx7UNLOYs4OU00XVdGtRzOtPmbQ
NIiE4zDczWb4alS5FYFb8e8WrrFnerfaJRLsAVT1nVl1ekAcnm6DwfcOFmLBR+KvKsrpd4m1XPfk
kM9U9bRPhlfkX/P1dB5tvZ2Mtnwa0uWm8vz2JhEGsBrHl8+dXz4jHA2vwxSqOzBFUMKmGWRQ7n4G
rXGBSvFNn1X9qfTQ31QLZpeNXSjz0KTttSOipuHGoLPZttbg5Lft1vBC4y2jyX7vE9L+LITnvmso
SXvD6m6uSMOIl4wDxWxF++wS3GH0EogDQ/iH3YhpMznju+fo33xFEh4Lu7lr2U/sdaLMm7xubsgj
Q0YDOr1zx8r5gXurnj1EnQ2c2SCawtnfNEsKWX1KBipcS30YDfsbfGCnAZIMeWzh0I5rMcsXPZcj
7+2svy+GdjwysnkxB68Rt1MBz6wl0uyIlIJ6VJStES7UdbnVuPMkYTOzoS7GdTqXc4w+rTYU3Us3
I40YenXocFHrA+7w6tSWFhOw+bNqH+qgMNNdY/I8UEZvDE/tsv4uEovd4RI41w7H/rY2JGdl0Mkr
QB9egeFqEEH2sG/MDoMvfRd0hIbmPu3WC3ZpumX8N65HXModOVygGsnjWPXOTQUsHbJXBXHJHxP/
o2ZLwNUw+9ELZ3kVUNE8zF59Mxb0dfhJ6N80/HBR0C5YJ93XKrvuCvo1YzG5FptwCmEW57bcl0Ot
P6tR6MvACvgAtUTGHQCcae3Wnb1M/k2+QhaJGsv5Y6SJEZnScB6qqSNoCSs/hqgnbwnje7HN+HvC
1WA95bXZ7AbLHJEUrnOdjXkqmgJmwq41+n2XE/gIDd7xPnPGFvPgQ9eyPm1606KUIJCHJVm7I8hd
A8gXEEQaMn5QoIJrq8QTmSbATcoFfd5ZCY33tX6Yy17E3Zj8WHMRnuvZ9g4AwceDJQqTi3+XbiX5
Jw9WBEqLZUaKHi3OwEGeFPenSxiMoK+WobCgHyJ3HBVCY+ygaEamAhXP8+NG1O9MD8j5zQ6GM+3U
bR8ij1ZDXOmA21GiQki19uLH8wCYh6TXCwc0i0RjWXF20ccDwG6Ax1HT/ZAZH5x42BBaZZ4DP23A
eil7Jwv3bqnlsQVAeBapbvc9eCbUU5+7I+8HZvsxKOLFUfUWpE1+KDTKEmYesbe7Qcel1YrtmHQY
Od3hpUn168LGKkJetD7gRH1R9XxH/Usfy9VVr+MYDtfv1nAEDDrtEcHv9Nqbcek5f0xO2WhssnKr
aAXbtWz0UHwWev481Z1slx8iozQjthe3AOFdFUiv6bxnfaiOa6rp8BoXJEQn+4Ryn9gnhvYRwvmC
Z3FDkVrW7EuPiqEb0If6qctq16XnoJzWe8oEWA7LIjFZkMwY9TeDJdzlDjZecZPbJr9agujmwuqe
vgiEs3DOXjvfZkOSJFkKjIKV/jugWI8R2tQ221mPCiu1snakM8uv3iqh2ud85gu36erW0MfJSnh4
8B80LJdCzVDI5t/UIIjtYea0rIyUwTJQC1li2fLOwwPBmKKW4glqZir+GCN63YPvKWWc6BWyDE49
0gvrhn/9aD2Ms8nEXXT2tMYiTKb21la9ZZ3oaAiZG8ORnsh2cW2srQLvYcxbU7CHKzxrjlW6VP3J
UTxMmzUD0nAjPZM10mok1t1Y+MvPjHuGmrTZpFJTDyPyJzvK6R7pPzz4Q74cINA9SxoXd6T4uafJ
22TyXyqRrGDIUeBSVfWPdeqeOkd8JSz8+DTpd5hlOWxM7f+eR7G+8k1QLwi4xd4z9YKXgj3FmxhA
S5cFWoc0Qr2DLUfjvVVeN6F10N6GxWCmNSvBtb7ey4MOW0A1F6866frxwYLvzPeh1/4hlCjJsFzn
+pGtaV1sWQBX8ommrfZsogixOkS3HPpUvpWwCKGJ06pwq9r1UmWZOFBsQZ9TVs5RZVF8yNnZvOp5
fqsa+Sw7P/nsg9J5nHLDfcTZVoP5X260xR3R67z6F/WWXC5G90mnLXMBb0lY2nQ17Lupre/lmLVH
aPk+eiea+es6JP7RbgN31xV5/26xif+xwY9DGMyhidpYNiO3Sd6rYlxgKmocNDgtjygA7lGJpPgJ
e+x7lNNqUGu+2wziNtA9XEVXK/FbE8vhHbK27vJJ45m0DnhGKotIMHLBwZ6cLN3zpQ+LV3DVodzk
Y6OHY55J0V8Xi11v4wMqKMb2XKBskZN3PROE1QsqN5XXoOJinuKviwmFjBq+op5E/jw0NGT7stg0
Eza059Jxe42oVuYcq8t2gZujaakD+LZ2hzSD5M69KGV3eRN06pNdUAInmc9mN64h/Js1WbcU377p
rLlHmz6li8lyPrN9EmJNfxArUq00i+BYZ7JkZmcnv6rFPLGkyB0IwQHXTrdWe6/23B3WlhJhBc6f
pSijmNLgNpzN4sLCg1Vx5v9K+/6uIjAfdbOWuK1Zn5fV4B3MRht3vTs1MVsvHc1FYF532rxJqEOY
u2PStsGwaQdpnUlstB8rdpP3dE78m044+VastvoAIJSdNBppg0aILIvzFJlXrs0uhWF4CDqdnqbM
ltNOtWMPG/fvIneiNnHbZmlpxBVfGdorHVtufawPtILWpti4SfmIg+6DxKl4YjNwI4U4qiWjgcHV
mfpZ+17vRc+9nBKWMuIOXm+pOEiiahgHP4JFY+HaD9q72eXR3ayBgTEMqWrnz1f4h49PCxEfzedt
HULI2qmBjqu53/7yuuHPAEGcRf/o3bQ2OC2+TUXMNSVFMbSa21Gv49fcBnejCsKYItlxxxU9PBam
1qcgz1p6A6X1kDX2xQt7Y9+Pyz6Y80tXEl9uPTBuXjL1HEhFdxcGc3rrsB7AeRHCjS7Dni5wcFFR
M+P8wEkESJYz+tnwkwvrDk5FpukHwK39xkQFfKRq6ZZGqR1IwFPOPq+HwCLZada/OqPpUJ/9T7dF
qAYoCLwyLNJHsWTeARkge6jgk27D2bH2nraQbzP+0hSfbBcrLL+Amh+HcP4ES3s9L5AocUcCnqRE
b0wfZGvqb9638m3uKWnnW5/sPHO5c4yBBjI8aNB1kQji3i6RkWwTtONEWuwJmgIRHzORxdFSwj7Y
UGjjZS2tZ2TZP8pLX6Rrsv/iubtx5aIPfqrWeAnWcRPK8OIlfnqftnyGm/x6WSD91x/nTAbHTrNs
6gdObdDVK2UQctk0o21cJgErUYhWnrXRqS0cZB7iWgfGEw233dM8AxeV3GITkkE4G0IwytDAY6O1
1mNKRxoFD7I51pP/VlNMvgE8TB+bUvIWnDNTYNJTyeYMX2k/MrRO6cW//lJ70ftbJrgiNqW9EBbu
KSkz3nsc06RCMLTwD71mpRwiAmywWoT6VIVYo8C4ZrqXrAg2Hq8QUhu1vE3H1otpA/wGOMqWBtP6
cx1wFtAFc+tBR9+uQq5HmxwOPyB6NAjaq1Z2ARaIeEyMy9PK+PCd2ti0vLROmtw/JFJaQOB9Zdnz
TAR3ONMzOPeXZeCeBCJ1SLyzRO5PPnq4JO62D/1EUFnUFWTPhcO5C0EXGn6q94bG+6NaZo+w5brb
Oco7eYm08hc2H1kRlSGTMPRo1YwxI2HWfSXEZc80DMrx+b9NGuNytSNb1+Dw//o/Toj/16SRy6/P
L/Xn3x3Mf//Iv2waBBkIFWK6gDRBcuNfNg33H3RjkzUn9+35Douk/2vTEO4/PELo9B6xBb/Chf7N
pmFZ/wCyQhqSVSL/M86P/4pNAyfvf3Jp+NASfVAfvNM9ohD/2cXcBTWP3qxopG08dzoszUTi/iml
zmlIbjXRNgjlfV6I2yIZvB2lYs2ZLEz/rOsm3AwJX0tcxWLHnrKJJFUszTHU+CHydmLoHVs9Rbkp
Hhc/eGN/fvbJme+HFuZxF0Dv9xM0oyCg50Aa/Xqus3Q+cHHCfxS630zorDTb4RnIQ7CbJv1qmvQS
9YmZGQ8BdUED5rJO02LlLPW3bU7VcSHLBqhiIgiTrfWx4K9/4NGYn1onSGHw2E1whg/q7enjEFTF
NVbE1ZJ+rZT+nMoUzHhO++6I8Wu6ouw9ifRp0og3BSBmrgW6zdTKQ+AASOdfek8ubRcu9YPfB5cO
ZnBEC9l09hd6NONlKbl3rZmV5D+2Nmn4kCnHLvbCROydBjkX5XEYTz0I7Zucd+UnFBBW7jpoIm06
T3UnDM7dUu1HlzbjlBNvW8u6onjBPOR+IchyuZRO99wZd71iE6/+SqVWnu/0On/LYFQPLWVvdx0e
XxqEC17ivCHi4GpvMQM0QajcLxj7waG3bQEFt3E9mi0zjvJsuF/DsT2iZOijMLPhTrDexpY2N2fD
cL1oui4qBBTjY2GMU9zVqXieg6SmRWmux+9esRRW+SDeVwk5efEy+wMBzAD92ctDxu/vGCDG8gHm
o7n1cgscYTvWbTw6iYf11rFi03dvJrS6DS/rVW9UggdPZHm3MZVaDnhu6EIb6XDsec0xyLvtvD6r
HLghmWT02sJ3H2SQGQe/7SGG2BMiK0ruOVgwAJqj6+zTauJ36Fl6YLFW+d9UzTfvQSHlASou7RCt
to4O9qPnYqZDkXvVtQIWNCy8bNg7KWThMPHEkUOfCxg/9SXIuTTnhZNSdtKOodxqURq7KRPOjUK8
OXtURQ2xTAflbarFFfukr5rPRal5D/fN5EZPIQEyFe9suwvMGZgoB62ijI2SlSS9YQ+xHq2MGg8A
ueW5Ae6N/xDkMaxeLvLGbH9ns/HFhWjv19fmw2JQxmtYiTpuxpDmgakJP2Gvdy+GkzlPfHFWvil+
GQ9uqR8c0bg7PUAAz/xx+E5XxzjRPTE/9uVqRG6fv9XS8feUWk2bxgyGyETFpNx0zm5UJ3TEPdtm
Dl/FFpBSv3NT09hq1JpxY5oDXSgYBP2fDn/P/srGP/vF8pBKLjhWXecPtav3IIvv+ikL971sDoPh
yovuvVNLkuAmhHk+qq5+8lerZS+RXXzXe4LX+8n0gA+hQ9PzxiLu8SDwC5tZU4TGLZUZj87sfFFO
QcdG4fT7jO4gNDW7fBJGSGEH1cyXoBfvvna8VyLoxc6uzelg9c5h9uUndl1zZ9WNuOiKRoaCdiC7
N2YcodXddUvaNDSgLuhRAdavgHrobF1fJLHKZCgf5LR8Kit9X2b/JUEKHhDadrRRuxu/6bfgIbaw
K9gw9T8wg9JzY7rv1C9++1bCLrxTgOurlHm3uwvYt33kZLE2QFMxJtM3+yfx2kd6dy5cl/G1aOON
COluHcwGS20WD15+xkpy9DLjHZo7hi2HnFued2wt2UMxx7Qk3aOmze5ZOJ/s1jfoOqJdd6rbnWOJ
G0A0+3mYqZyx252RpxQ3LTavCx926dA6T3C1aecrFl6NvljzZwz87k/rdDQO++mT7SR0RHnLOaj4
/WVQUBm4w0s6QtReKMZFNcdBtfjK3TpCe2gRIa3SUHYC+duxKZbA+N9Dk89ug4USoIQCoxNseesk
HesSpqyBWgPL2NwSfOgr98ZHAd2Ma/WNOPInX429a1iI/U7GiN+dcvSWjXaMlnk2+07H4rR26XMw
1wePqDDNHXQLB8mt3aB2ZoozZez9P0mCPEMv9kOm1LOsQtI36PboPdY7Ado6nnLyErNPJUmG08Dn
+q5IR5uhuofYHv6UacYgVY7eLhvDctP0xqXIOT0Lr0wjn/+DHX1dOvLsZu/nIcz9FT/66AC5pzmA
Hr+5NmNr9c9s6WfEuPXFvCaD+gKZmGpgyaE1Dk8ZoQ/WvOvHNAiYBUVQ/QmqoXoMDT40gjEoUbjN
NWPlOO7Bc3ffQR9qeoe0s2Fy63+vgCNoXPPGfWgZ3b6hiZTwOvGG4qz8bgwfJt/jC76uI2IaCGe1
Aw5Kj/eyohvQfY0o3bEi+JowZD61Hf8d92YNgi3IppmpY0Ey7ygfn0hvQCcJmfXGzEUxR8POVhNS
d0UkCjzlvJX0TuSOVWKQyREi18SIy9DJsV8hIvNhu0SHu72FS2tv1N0asZIvqdjmqi9GrT87U3p5
jOHIxDRBKcYmHTrYzB7WMn0axtA34jkfZv0sPY7BU96kV1oplaVY3j3NpuKeumx8B+W6RUBrI6WE
3BU1lDlIUIcU2hFg4k9CzduOVRR+AoIErJnb8pfZYbbMZpNS6tJ508U0HvnF3JuDG/ndRNewiWnF
7baKAtOEGSWhDCasEPuhrvP7azWmSCcXZ7Navtp5uSE/OsaUBz20UB7pgfLuhchV1JicrLSWKkwZ
HT8jDWANBQA/gUmKnLoQuo2p2Yz5CE3ITGuo42lRmp6B6rPwMAJMiQddgk0Kl6Etoiw1V7X13NfX
Z9OzDd4qTbVzlfG1NLq48+Bb72Vovzd4YzYTXP/IIv/AgpKCzaXxXvJuucVdMx7CzkbB8Smuqwzk
5sQkxpZQPbRx8N9uVLmsceIu8xEt2EYsMmc/Mt1kielYVLelkWZnEajywIoWrABVd7iS6l92gGUg
8hW24E3S5DmWpzG5abA1XZy+qmJAM8WrYgdwnudwfMIk/+FnXbfr6sC4wSD/g+lqB8m+JVRAGyR4
0CPXMO8DXK+/DQtnHDZrr1hwZCFhomY/sGwRYxA7nn4riePsKkXRS08KLsqX8Rwa3rvLrmNrpkvx
LCUPPD0Z1NxmDXWUHpsl5Xb519Ql+WmR3VJGno86QnBq/uxwaIx4rbncMKRysLXXoZCdGm61Obfa
cOMyZsOMXiW/gOZqDi5TPg9auK+mYUvpEgdx/ddOLDpu05IIytVo7Djt2p+b8WpAthehcSMD66yQ
ndEt8CnT0KGDnaKlc9nRXPaeLpQLbA3SCojrdMLJW1p/MT7PGLfTo3/1Q9NmfO2lczBJ7iRBxere
SBdbfAyI2scOzitmmF76fvBCF25JDeuIt/UiWtPEh62dxf/T1ilM/QgPRdKewspX4x7lRf1uxtSf
DUT9tVouUgVD8+5dPd/0GdqYk3VOhVbFU1RcF6jrmJ0MsAJhbP+dU43ryFr/nV5Bnk0q1oZriwMZ
SiZcVtBr/tJeB9/Wm2gVN3iTIWtTG3JIroPyag7OqboOz2zGmaOHvzN1/Xe+9q6jdo7hh7G7+juD
q7/zeH8dzYe8HWKWAnSQsM2YzsuCpeA05dRdLr0d9AcaglzWIjKU/Kx40Tnwm5ou4JV/xSfFi2WH
7rxMuIbQcUvqs9e2QNKbZWJdXG+ZmUksMpdH6AHyGTOj+xUWMjU590TQxu3qFRNUUGSCTbUuA53z
k7Nik/MImln3BeUM2ZFN/tUBpK9a4Ugd8Ue9GJ5LrXeACYY1m2CtP+Wt9a7SwWD11Xseb6IaC0ds
Y2NGQFdDgTKYgnY2HsusZ62LYS8YHsHJduGb8Ade1ba/5ObOrFiI7Xm6TEqcvElNFSofAUtqND3U
2NbC0ED4pO+Mfd1QFcnhP4IF8skE2SctrKwiF5ePAP0MzNIbwJZp/9umjItzJzOUz5Gk3ZvSTlZO
vCRMXx0cq59jwIt309RJTxdYtUgq5HNJV0lP+/goTC9eFz/Xt1h3hkOum1X8Duw5GPYsAcyZ6JUQ
DCubbpmW8zoXzcUYOf72PFyeOjVsKdkgBEaxd7I+mF+NYTTbmBINXd+bncJwXMuFwdguIIdTNYW6
ich23cMJMJhz8t7IwHvMzVIesWa60Xg9bfohl8yx1Gj3sy5xYNA9XhTIaYN9HewgrB2D1Tbv/c4s
73FQsxVQIZ9r3ybXYjbT6n6FKhH3oXacX0lGTx9B0HQjJhO/RFYnWQSEKIsmEcp3BSzhTuQzXHdz
pAF9qXui6gEiJ67kRZufYeU5S2xCWtkMrT/ip+AW/sasNxpxTzPfcGpZzJpxti7TGbyit0kt6gCx
JsBH8TqRNFGZ9GN4mkPaduLWm8tnLFGfY2l5t3kT9rsuEZiEA+eygssiACV+1+l0yx5TbYqseBhS
51pW1hYn+hk0jiMlqrs+LX6Wrhhi9opluFtQoyNlewJmh8P2bbZoCAyoLf+EtfVPnut/h4n+J+j9
/59O9XRNwP+Pp+n3538I6P/9U/+Uqtx/wEOFwAqnGIIK64J/SVX2PxxS+Ne8u+1gHLVJwv8zbC8s
VCxgjSYMcxz9AC7+FSjiD8Fe8umUgHfh+fznvyJUQaxBEPu3PJFvWfwdQMBfcTI2PR8IX/+BOFED
amvQk15nmLVbixbF/sZgv3M2ce/dceOc2UBOIXeP8JqUzdg8JYG1X7LG5YhnLWC01XgKqfjezGCE
2K6Ilat2degyN9/nTvlJvFif08450lFzX4QrtzRlONtiTqwD4APvMPmujBLX+JOCLNgQkTA3bJTv
RikfuDAfy9x47JuSm165Si4e4w+Lp7cqb+9IC1zYGdCJ1M9Ya4zkqMzOxanllvc2FVHPY43VhxpC
W58ND7VtHzjlUu2qcSCfZ+Kyw/GBuw5lrCg+UsH6HcCH4A6x5Cd/Gt1nnnGCm9L95ToV9zmUhuYb
tju0WC8knJ6OljhIA0UmaqeJIZro57XQacGWkOK8UKqfD0HZ90fiJvVD2Xvup50n2YG+o/Egw7l4
sabhKgGpJLhIDpUh5lPKtha2+YOs3J8C/NGJUlHrV+OwrRAlGIGdUvWde5UYptF/n+pQU6pV5zd5
l1+aNTutTnKf6OISDBMOSPfo99OjUWB2a5qt68735JtviqZ9CPz5iTLMJ10bkQU5icJ35iFfqmdz
xkdNC9eVQodPa6dwzfxGmbxFidQbs8pHEkJFkCJ02NYGY7zxVEzTnzYDQVCokLIgbnXcr422danp
nV2j+hlzfqZfup4pQalnh6F2DVkYGlB57xgTrtqHJN8K89VGT5+aLQqGnx8HXICDczDmUscr5cT6
V8OYsvisPICnN4caxz8tP0leUinf9+Yb1XpujsNJSvXoqEClr0oUALA2OqC6bpeB0C53QyGqJKKH
nrisIjtN73U2M+CFmdODo+2m2eeLQ2a6HLa0TNqUzq5+wD6HMln6EiT7dqMq1+dM9NbzwCH0PJNq
o0cw0IdFOlRxiomDx8coHc29NT0Fegq3DKQpjVx1c2esfUk+fK78vUX4BBft0lQXEnEUe9B6/ApP
znmvyprFlJ9gNumNkG+NswpX4bZnp0p5PWQGPqx5TLbS/+s0ca/+XgLpy9UsLk0uf6Jt5luj7ehK
Dlj89bHb5vQ8ubXNd87hS78fgOEdAoNRTjkc0ZvOLGb0hGswmNI/gWlQhVitEolnHpTyiXlhus1l
592XhmZRqQjkPiUYl7YlbAdWkK0s369d3juFh+cYiM6gpo9IDU28qyDoBa9n+MDNlsQMQNbH5FTu
WXMf4DYT0o+VV+UxYPCaTHJ7I9DVgxVO7rGxZf+AOVr8Yb3ePfB7dnapnnuUgAkTuKl4aDYjH9s9
unOxHU0Tw5SVSdwxNv6r/ewv7WUp0+IYIt+ctGc27xh9y32Tp+EPK3kD60rbfGdd7e90qdrtoviA
VDoVMX/D5awQumOCmc0OyFq2r1fuMYTr7H3mr/qAao4GPVXZFLNwd+4lhP/ImDNyXCCDblo1dXQv
V/MlC51ko7N2fRq6dGagzv2HNF/p0g5dVoxMMDDRF4FVGNNitEhmRCUX50CXu4nNCBMgBnui4dLW
RK5aEcOwxgRZLxYhooCpWDYLI22tUHqHhSWvwmBr1b786lgZ37W8nmKGMUTqOc1oVeNbGQ1OgCC6
KskskaW+d+oKZWOh562lzKTeTwlWTryjeGRHkPoTrow1ada70Rpfk9B0o0wkxwL9Uhki3a6B+C5a
LmWz5RZ7okN7Xnj5b6ss/yydkR1qA3pFm7ojjnheoG11JquEa4wUnTIac0tpN2bqnOX/4HI5myBn
3HpOsFcAbXdkEFFZGhfnYFNaJ7I5wAhqWuZjGkYVI3/Cb4AavWlVeQSTAQNYUZ0Laz3kk/+jbFAx
SVqYONclmDjhtIfOcmKF7f9xmoTYOm7xEyDCWal5j8mfeBrLW9p5xzaGRia2su+vq4Zwiuu2sPYr
dXArIXHqbt3nsJ4SyB9rwgp/Hh7GkP4WoxAMNsSFXni62F1baCzdcNuUhkI8kA/myAs3s/Ga0aYH
38ZGde6XJGbv9QWO+60u9ceyes/0MB79Urnx0i88vuHVxmILfUJic86YMZdtwji6LdLuN2fyfbm6
Fpkx1UZWb93nazsdXMsqN9IPyE8l1S7wUXTdoFVbb7BJcNVUny+OE8naf6hL47a3nO+md2M3pzQ6
rbWxS+F4bEqrOWYORoyU7kNWby9JXaoN9ulvpcY/6TI05ybgN1QyloaVuTMUO/lV3poTxaOZ4sUv
+xZoAPd4mIecuIF7y4wQi9k1I6zB30PIwYZBm6zFB5upk4nnINYz37i2mh5Xg7wXZoR8JHWVeFgy
kkSzg6EUXre0eQ+/nS6JqGf8aHUj4yWEatLWdBICHGJTa9xD/3myR9J4rO4VqHM8ijjYoRgnNWI1
uJOxKiXVvWFEayaua79+Hvh0jnLJ6tjMqmh0yxexUsJYrBAbfCxRXY6EMa6pwbYHMJ8O2LZ4dCpG
BQykjapNu+W89Aw20EV9mr0eYbXi9QJ7tWICw6QCkQgHUfCs25BToloPoNq3LGfmKHVpIPXL3+jT
R7og9vbsLRjzCMiEU04Wrbde8zK458P4YhvDieR4h9DoKNC1re3s5bcKxv8G8OnvMvd+VThGyjx4
siaH1dxQUMYTojCjKS3vaTHeeSMlm9Sp/nLxxL9h48eAq93u0JHH4KEah31dVeptZdVzq3jZX2wm
pFcaZ1cOeINJJNc/SIBznLWdFZVNakfD0u4I1FocoUUSN6sK4qVIy2dB6GzLg+3E69Q/l2ZyUw8c
73jY252Xj9R1Uzy4yd1+OvLzk9oJ3ICAU3XyzHI3sXSJknm1IwiizW0f4o4gDkF4WDTlTky8Wdqg
YCK2aMkZrKT+EOuSbAnSnQphfVJBme8H2dRH+jvY8A1Qi4ARo8PbPabzRPxhTYcSydpmsRP6qEP/
ZzbzN2LliCrm0PGDJFBkvNkSz3UNvT2b/Y88ENRdV2EAWeeaqguJ1M6YkbdtFySxm07GhbRCfTuZ
4W1Q5hNpsu5+Fpa+TQaRnmleZ5z3xb1YKefU+Vz8MkmI74Tq8JVUZXVXlFN9YTZXkV/rN5zXyFsB
zv7hf7N3Jk2SIluW/i+9pwRUAYWtATb57B4+RGwQj/Bw5hll+vX12evqrsyI15FS+xbJxRPJfI6Z
gSpX7z3nO+zHOb2T2f9kZIJVrlYm7cSqT4Y3Y82cwPTT7tG3jCdSMw3ch2L7OvCbPdEfYada9aJC
nRZ5aJXL+kWRpgkrS4nxXqc6TSjGJVkjVKe0OGrel8E4QtX0gAr9GCAiEUxqmSetiXuJRfYD+L/5
hLuZ5lbZ3SJOV/db17ENxv05qWKL104J6sgtk2BZbRwMDWfXpb3rJ2cK2nxJdumS5EFelhtTGXmD
6PSoh+lmG7qTYW7Xl1yXrGaT1GWLIpiZCZmLbKyqiTNegvl05VDKYM2gt9uP9r3o12NdziRsqOLY
KzwdaelYJ4w25SkDtkgnIkfUgX2/nr5T1ZIVSwvWZbr7vFxgTqKn/0nEenJNo4zh5YVi9a1Dukdk
8jZ5zHEoGTWOih1y13Psz9vZH3V7Qqs586axswPKRazkoVs6xBiVsZObdtSZIms/7UxY26EaN7W8
TV4h1L9SNOmJ2w0i1Ccjtetsv61rZtHgrxZXo/pOlHmT9K3jkObuKueMT51GOUXdTP+x3LZ4QfWN
FpftEaoYChY6I2bioAueQLjiDYG6L/rlPd6U4iTGtLc5VAvJqHRuYTYFhStTN1oWd76pq8xgjNuW
GcV17liFwtK51sO4J+PXWAr29sFzv7vawLbmutUFwBa3WTEX9Fy8mqMf0VSYXtUqgeTcmElPDG6j
ePZVqPqeCaWNd+QS69ZKOYrbwuZf8VSwxflIiyoPw4or14So8hZpsH3cyo07FMxiGPQtzjUFYrlA
faXYoHTjUneQ50EuNHZds79WY7bNN+vg43ncmfkwuF+SimAE4pSN1v1pzc7yvVJVcZPXWZ1EresW
vJ3WUlTTl5k3z7LHTJFXofJK72XUGZnexNV2B94ry9taZ967NXZ9/ArecopWBddgAHGVbV4SThtl
8ThYz9rGhiS3t8XmwR4gD2hT62OK4ni3qR4e2awQmzPJdTvekVRDBEEA1JUzoGijYjzd1eObFkzT
+4K3yHKhVrTkuGd9Y+2qUb1CgmDs0Tvz7UJK+aGsi4vGHFKMKcz4AGC9CvUEI390/FeFNyMtLBmh
mvpJKv1wqn2KRjg0Y3VsrO4GGSSWKnBbgcPpPVA9rytb6rsCmu7RIKztkPvqhVt8jzCL11d6lKNJ
5mnuPqdNau+reH7HsXWFqzTfsZWhaLffkLO2hzSdu9ADOBKKXHPFwXstLEZKGWfwtWHll5wrnIuS
V/bFJS6aM8xkP9CePJeye9uM6sqqhjep8kev3K476d7begPy0aNLE3QOvS17KUFv7ZhlxOdmGoGW
tDTtHVV9btJ6yA0KiLRkpFBe+AKOazJ0bgle76fnJSv1ecok/d6ObRj2jyvsPEjFepn1+LsK4VmA
aig/Yv+qjhM58OG0juauWMc7UShSmSte+QhwGacPyzvHTjPCffNpltUevL0BAwSbujY9alQ99heL
rj7VGQdEm2avnyAzoTl0Qkr7berq622Ei19n8RPmrSyYtNFdzbI4ZXnX02tN75223w6lKxrM2cN9
wudkBo/Nrk39x6zs975K0pDuLgnOzntqdqSIS05dl9kwpyIcVNIdOP4UNymt97BIBRdRyzdT8f5a
zYJ80sLDktVk+UMbA+xqitY6QMfPorSS3/26e7TlsJcmDXQ+Vx3Z/GbkJjlIemBnnTD/4ZtAFxKY
9fLdbNd3JVsZ1gR+0LlRIuo2EckNT1cOFD0H5utO7tUmMZUlleoPiiCW67VRFzH+6lCADMaZNfma
GgKxzuUUSY7GGPhrxinHczMCKZNPYhX1Xi7NqxRQbjR/vN/UFtR2mV7lskdzzIgANNehcqYlLBXu
PVpV1AvGxTnWfU5Tx+S6aUI+oL+zreGDHjvWvpLCbOU5gazrUINM77mRvenWr4IqV1d+rjc6/Qgi
DDRXWZrfcI/ezIsnGeOrF+re3cJt0jGVbZUc5n6u8cqUwcZHjhxBJHnZGRyHcixjC2m+aXqxnBty
jBaUYLSOzOK4dgofR5bOO2PJgef1VXukUzScpLDump4zb7uVWUiS7aOcutdhTDh8mJu70yMWAKt1
YaXb440tfTyVgll7XvgOPZ3pq8ADJBRmx1luQbsVUMPiTj+4skyjkmjIUFvZudTL7VIjnp+m7d1m
TwqbZCVuBK95RLA5h2RVItRcoUDEhWuexYjcqWKANDFlPKgGKW/tXdgbS3rHkj+UHMhSZ3s1pLha
kTHQQzfaoFZuTqvIYQhHABaOCWo/315vplbuPT/dI9obztO07HyB9W8ZCEVf47u4qN1g9tJr05i/
5p1+NegJxR4eFCbAtz5YDIqTIqC8O9AcxKdj3OR5ld6ZTYoaZDiPE+bSy1FQjMd45WXP87vvRSHR
+eoV4UOCenUQHEqH7zlltE2bMNg4n1RDc2I5RQWdhNDPiqM/1Hf422DRJKE59UErKgAfAxMFq/lw
FtGFa4moPf8sqNy1ZhCDpvqCoUOXPx5URXHvtQAqapg37ZvXVJgcjGMxN1d1vz57TnKM1fjk+AVm
l2T+WoBfF0xQkFHT1lnRszCh2Eo81jnF5LJHyIxMus0iWigWDD03villhftu64NkQ/MV2/ELQsTT
ZsOAw5iE4gzTSYD4/YH5/8ZZKk7v8CYK2hP6rluo12WNGifx6Y7WTz1sPS74ZNqASEr8m42/3PjL
fNOa63FD3NEwBmkpXlL6e8ztsNd0Nr2rlto13oa7kQo5KprRQh7IdlOmKK4dAFZTWC9sA8Pg3YBC
oBcxSLLt7S05icz6qACtQh+sow1iQ52M/Ih4jVV14yO89xOHwz8xHuyiobeYqG3mj3TCmhtjEj0s
U3Jnx/2PqXcjz9J45coPc1xgKboiZAaKrxwwbGhxQjbs+Rpl1nTOlPnKn03Ygkj3jtswNZuIk1YT
DaByfsikPTBPP6fQHVFa9gdJ/kOQ23OESyTMPUrCRtOiseb+XY9Dzo4Ej7bsv8lim6/Qht41Dqva
pnw9+A4GmwVhtpIrBZWzr/r6HarmF69QV61Io6rjZCkzptQxzV9mnM/ouKs9RjnQTTUyEt10YebV
d7gPIx/jFIdjVKJq/NkOwuCMhZ0bMChHtAklYHa9WQ26MuQh40wjY/Ju4WkyNVO5fnQRFvaAyNPV
7Q9NnojqyKyXkmx0B3Ur28WavuDhgQFRp9ocjix2UBTGtpbmjzml4bRUxbYesZLPtHPNnOosta2w
xV/nX8Ce6XSvu8461E417u3WHlGVbyXNHru7jK7cxUznB6M0s/7UTabC1c65ofWjpXH6Dy28Blmc
jXo8pVyd74uZGiyUJLxhui4lQkFa5RAtr5H/VtY32EPf6Ufg9bYzxrDPy2j2iFj4VwNmFDkzHwQA
CrGnx1iR/uwXQk6FPfOcx7rrqye5xBSPcmQUUUDVOU2Oip0jhDjaOLZXi6cyH3rU53N9oA511oMz
eiauCLODeJGP6EGpHnHWcUSbiyvXa4r+PSkuVu4GxUK/z+ERLAd8yBQJUED72wbyMcjEdfoC2pMD
cU0AT0ovwiZYm07eZt6YyCYekgZ74JEeuA0xxJlLWql1Lys6FOCPad/vxxFRLGJIiRoVtW+BrMUk
xF3WrpXeoVxLQWZVlU4ieibD1SS6RNyWtm33t31NTFdUzPaYhNx2jNw5x0BEvLqy0BImula7de2S
6kTjSNanscq8+UqNtB9VrYedBXzIqCeYnt0m81PTWvXJW3ILDEzR+NNOdAb/W+EbrZgdrDdoP/pd
JxyjiJhS4V7ylDCq45xkyRY5tdVRumhV70ZHOfqMQbyiIq31panl1fgMMh5FMLa1Fz8vzuB9GyYq
v2CtrVxGaQvoNNQooCs+3KhCF4sveb1bsS+tHjO64rgi7iZtMYwYF0yigCBSwENiPZigjXbVZFQh
oosC9chWh3E1VvcZMoKjkN5N6gzcNovVeLbEOuE9GYqDzjcmr1PSnDtb3mRJXJzjlXGWu5XvfYxb
EeTUeDQ4UF1ZZWOGeaFeu/myHA1AC1OBUrms2mnPpKsHvjCzy6bLwS8aeXB1gWYr72gzN0sM6UCD
akPVWyGKOE4SVVecNCtx7N2DaQyMWEgCiSw5IGrJOETVysujurtk3bmEz0l0v9yvKbgwNj56Y9Mv
1rAlCF+d3DjDk+Np6lX5UDKTDuLe7I9yHp5pFA+nxeyglF3mnSdOCszxOxwvcW44T8K1hqsK4380
q/7SqKmnc2xv2dEXGHGM+Sh6eG+MvmFIWPqxSbxrocfz1GsznI0SUJ6ToNTNyHe35fKSTvZPKdL5
dkyTFZddNt+UBJOClVoje1ryHY0ECGgu0+wm9z3wxh2w2QIPclwwz2n77kCC1w6Duw78uYaBtsxd
pKGrBLTp6N2MIDD07B0Fp4EA9am/zwpCsNFejg/wO65crWkmjBQwOgGGEW9rF7mtUR5qOSdHhlDD
ywBgYJ+IJP3ix6B9N+Kj5niPxH4+l3QcIUZP9gGBlP0jZnYQEQlCp91BLqomh7ue0zvGECDRtEzr
ScJgOFUTHm63trN7pG9Y09dkPGEHfNUwco8ZDzxjwoHfv4sNSBwtr49ctoErWnqkym9DjSYqMEyi
LHVt8A5P4UyEyD/RspS00kh5mW4Zr5kPVSetqC88HdJ8MvZwyeaDbSkjQlx3V7HHwK6LMawVdXbV
FviR9chkpTCYuRoTI6lpLdVNbOMSJAAPYWmJeXIYoqQkgr7dFjdwipmdw6u6/twN7DBT7HKU0uJO
DxvQ2iWlKJDthcgR9W7vIeRnPCdn6sDB6zNKPxMGiChTUL9AoJNN4HdYQePuysnkOLyY3sFhrhNa
nG/3HSTZAWli6jJV86sPJeuXVC451amRMkRTj2an7f0C+BPXZfKtQyl15RUt8GO8dl9FV60RMC1z
36TpS1wkK759yw7zgXFKGiukQBz9qst0g2kok897MKElsiGn/kJ5Lr/QZnIjDovJM3jzh6XIfmDC
wuw51c+VVTwjqqyPTVl/K4j1epAYkq+xis+XM/QG00PoK44s1q4Y4+0mNTX5HPQYd1VTqBDE77y7
OE0455btI7zoPJwrkHvoeYoSnuMav24JZ1bQGOqMXqR/qAHd7qYkL95rxst4QQsY4MrbJqbWldiN
i1Mc0MUE1gw20DXbZe91YL5t0rUp5Kk2dp2TvCfp+liWI00k03BAlTnxvsmbj6o09XULsqGYGUjE
RtzcD1NcBEmW7hfaApVt9S9JP1ThhodsV6i2D/J5GNhBajyFNQE+HgEwNNNmrCDuQsuGg5RqLDeK
R8rWGan3abCtyFHTXZksw4PV+9dT2xXhpWXGAbV4pZGUXDn9DMx7HuUTtCrmC4T/BGKZHsHBnGte
pKFD6XF0YEaGneiryNUbhjHT/CwTZvyGbp77dbtpveyk6/SndEGQgcPESjrk8IJQ7MGbjudd0+nq
4BJqctuN6/0wGIxVkkIuAaEqX8BWjCcbSuB9o7sypIJDE+uj7d75DojuqZ7lKZYxOmKRR0O63lTA
HCHPs/hFm7lvjBW5jJmLq9SornuD/S9L5vGaHF3k1U3KsNlNyx2uoHeEC1C7lbvI49gZ2zX9Tv/e
ANAYINmGdWkZ1s3QYYVFRp6fwADBCCg813vwEjrJENbmFxbeeLFVk3JlWG9tO9+bTf3C0/CcDlgw
vFV9z2mqh+iJkCL3krK2x8xKWPM7DFTjkW59dUvFFDJpvPwI7P792gFXmdv4OPJajqy4Nk+Gjdq2
xqrxfVzTF3xKP0kMklTr66spCyBHriUFYDV3OabegD3Ug8Ciivi5d7A4YI44ZvzeBwsN3AmHEWb8
zoflsg0aHFw6fWC8GQN3o0Wz8ElvBFxruokLZlmkGS/sn7m1y3BKPagtT8AIETG9KONr5m5JlE1O
dmpZ1UcnrYn8q6AJHCgl1InlIwMrE85xE253XcviHdpIcjJrr3s2xhWZQ7qGbbFtx9zlVL8NdXtY
QE2EG4kw+5lJBbZnV7K9wSLLfb5Y4ZAZ0yBoBsSeNZg9jSu15GHqqatFN18GTz9Xwi4ij+7wDSre
/Ab8+BWLJTsjT4a8PntEMuT6h60B++U5otVhYSy2jT1tZGDdYKuK5EoAXMcd8N771gyCyr+eM6Y4
PmGVFziSrMcd6gkL5EDmIWCbnauYqM5FGBxjWTGWRkUXO85NV1OVBdiFGGrl/5XI9/8VYv/L+WMW
S9AAHPiFN335f/xvcZjhEsXi0OR18F25kJ39/6sOMzzrPxQND5Rj+BU9E4nWf8vDnP9Ax+WjHMNi
KITn/HcWi2H/hyCii/Asz+KlIEn0+Z/ow/4uDgNt7vjKw4CrMFP6TJV+gU1bDDiUkTbVPiv9A5kS
xJaEI1Omv2jm/k1WCmq2v0jQ/nUVj/IeORuYbB7MXyRoGckKpaeHam/65r72iut5UQcrXW7LyXr8
H17KJavXuwSZEcvCMfDyhf+SrxRzaiEDwsn2jCJomoIbQkFr5sfm/wDWQaP/+yAb7tzfv9QvV7p8
6b9cyZ3NzN56rjTJx9l+KpfnP38T6xeLKclXFhU1UVs+cYw+d+jvFwBIn+HiotC2mzztXlc4QGI/
1s3cvHqFUXXwbS7mMwdJQvdZtd7iPrmD40O2GMpheWnLuXORKG0NMTiYucfp2CwaL5K9jvb0AuyG
gDcbOLK+//MH/+2ZIkrO9QCoEzTlk3j6Sy4OsyevM5Yq37f+cwnzFvxOUXz58zWsy4P5F0r65cdh
PbmCcAjO8HSA//7jzHXdxQzEsv1qID5xmQNu263DeG1lttNzmqvJ3sBPGZrbPzxh//rdf7+079oK
Pb2Qvz7NDokHeUOm1V7uvnW79lruIA8FU4hFLiLU4wtWvKAO/uH7suJ//77KdFhBAvWp9ctzbfaW
21RYYPZNtO3bcI7isDh7YXvlnOlx/cOj90tGEwuWX9d3+Gp0jkkTd35ZsG6bp9xYme27yPlBm+sx
OW7hI5aNEHvcDs9suETp7hP41u7p4c/fVF7+9q8/L+5unhxpC4fH/+93Fjwkc7RcZHv0hTsrtGCv
78YdwplQPfJ+f+7CBMMD6SG7LRhvGPyHvtzhg9ol++HIweu+vpmv0FAfk/1/ZSr8P5f8v37lP3y2
X7dL6Sc1R2R+F8VAnAHTizpm0XRuX7pTdXIehv1yTqN/uhvy3z3rmM2FZQsG7NK6PBt/2WlUjbtI
xnO2p9N+BBwbGnvvLIL56EXFLV7Ft+xqvCOChX/s+/jO3osr48SR+7r50tyDGTpyttv9+S79vsaV
xxzNtBFfolz79SZZNOGGudTpnkOH2Vybjtc/AnAdxiuNcCn888V+32l5ZVi8RS3FWv8tvLExyhgj
UpHvM3quJd12QTrC5fFcoj9f6PdvRfaD45ARqSxB7Povjx54kK6akWTss8T+4VbaC2AvUh+jyPyH
9fzbG1GZ0vNIdxA23jRiIv9+Sx0fHxEMNyNKcH74lRsJ/1wjv6BF8A/blfht57hcypeUGJd8SP9f
6+0vT0/KbDUeB03s6668H+/HO32ozsODvllvLjuIeHPOddTdbc/jQ36uv5nfvX/4rtZv90+ZAIhI
3bUUCRlUAX//ssgQfEPMpRGhdYnGE/y5cNnZO7Ff9/N1FbbBx59v46/XI+lT8I9NOjTbmG/+WtS4
wGDXy3qpsz7qs2BzjPDPV/j19nEFSXAN1ZtwhLQu9dlfVyTSGVHTQ+ftEzSBd18em+OfL/DbV7D5
o7y/8ROZyBZ+/ckSoWSnVrqmyYJ5mZkac0tc/f/wvFvCvjzSf93RXIfDODfAsQkE5Db98rJWBQ5P
zp1FGJP9eyuTWon0zgXXuXoZwMC2Z2qnGLQHiHH4JA6d0iFcAN2inh7z+Uu50fEOy6o3zX3hmBuI
m4TDZtD7MlmDFjvi57i28o760zo5dTmCRJwG67skhSol7hUhZu7KtglTlVTIx7y03XtQ4ulg286E
ioSj/cq82m7wJTEggIOWSn0x6kzOF7dPUffh9LGOSbXN5VW3GRxN0eg4C+2ANcc/T8RmvAOxSb9P
VdLkZZnmyRaKktn5C/Q2lB9VgZUa0k+ywY1OrZTTZ44bjwNzOaYqcCryVfggxfQwpIYlYFt3+T0Z
TBqi02b7d5vOZoY5aDdxG/gEtqWLzUdEvly+d5oct93glUxdQNkNj65OOIrFJrHMpQINwOleWWQI
6nKwDvyYeP7pdsR3WldEP3H3UB+UcoKZPBrTCkPWbKcPxlOgt2igqVu3RQMSTehP0UlhQHuYyJay
gy3fgJk6qTXROdmm5rbmQxFDQc38GncIMfgdEwmmtjFxxWb92M77bOlhS6Sb69I6Gp2MlaMyptpT
PhfXzbY5917rzfRg15G+0sZWs+xGW2ChstG+EbRStlxt3pLkEq5i0llwIacxB/Tn9lsn14rAbWtV
Zr9LzFJ9CifF8MkZnqGwxo1BoyMfkGwmfn5x1Fm478EB0jNhHRsxolfiooBg93GWnUo1+Ul+6Oe2
e88Foowd+Rq4DhVGhi5YhcQjiiyQweXQeNQrHfrGnfbw/4U6dxqFPTFnBunjNvuaFhukoXwhAhHy
rKyeaKU3xS4B7UuV0xbeshOmYWPkqmeoHzlB84TlVVX/DNgJSJWwtdyup9VGhTBrFDRHmjixFznz
BLA2rXkCd12HQd+xGow1FYmJO9oiLvhRu6bPMvuk9LCaNvmqrLp+seyq/ACX6byrxlQtFApN52IE
CsEdVkZznAEwPLGmNwdoi8ytKOe/Bi2H5y0wqL5/6OyCaUgGNX3ybG1E9tUXcMvWoKvYEa2A52cQ
g0mg3UJD4jTWtlfuEynRc+VLCY5L8zit9I3RLoaER2Kuc5qFxxtJmVFhTRu8Z4Y6LK9udCrwsG1h
1jTMIdoHM1KYC3WK6MEwFROQ2zIGAjW5E+r1tUbeciMZ4tzlDp8UYf9YLofEWPr0tCQcKxh4SfMH
wZ5ZEuFQMp6YzzlA3tIMjqtoFJhVd8uZ2/lbitqrc7tyCkYfSeEhk4COg7hZ0cOQPWllOAg98yui
ZrQlhlrUs5jhpbVO3iZhYthmhFkYVVKVSFr+RqlvGbWYVHX89LC8HAJvGmccn7UU0yMIisnid3R9
xt0VCr5DR8DK1YA7iuamrcyfYtHdjF+COSp8FRCQ0vAHEtWMblmeULUYiRtacYKIpkuFR/TimiEZ
oOYxoSvaM3NO3TDt7IQ/0fOerKqPHO2sIiR/A3dGn8VDixAU0UXom7prmVdVZxyHyxNzNAPy4sRQ
Z8pGA20waoufiVEzwmmBdfZHzx9dWILYEcZw4oVTRyVx4gs+y+wiuO8rYeJx36xbgYEXWHrtM04h
jwaYZsHUJd2l48KEwTJV7YS67HnS8ZAxY0qavtvIMm5RwCDmS0Q45j0pePD10voyYKDusNMWSZRK
acQNSUujahSYUvE7+9m3fsv8IvJtY6tuE1VUT3hlLl6dGTDhhWCNzjKfupHNtKmgW5DyYbErbQMx
fBeS0XuiUTtHS2WX8krjWRNHG6oKGZuwVn+S0s40wGOIq/GndqhQvLVHn+FIeAT7iX7hqz+0gGhh
MeNaV8RRXJdkAVhM2aA4B7AhoNYRKxXPNzMBMkXULVab3gIstKbArjQyeI3vhlyFws8Gvrqw3xLa
pE4gZ519drmB3JKVHpNENFpJcbKZxifIB3q29nnTBqPMxEOhv07m8LNdO4gctH4b1OTrIu/LlMEV
CB+bFWl5F794Tl3zoZHnugGFLFqU1J4dL4TQ7YmdWDy21hrhK689u3Y2FrOipSpWE4N1QxSWHdBT
6phLVX7z1VWQHzAnWKCgVlwTcPu0I5BOlULRcgRAxIGiQk8AR76wukskV+9PXxONEivKKw/ZEMNE
KEZtjFM7GJo+eyO9lI2HaMnmI77kVfBaq1rrnC6ut2FBI9b+aCl4vQHlIApAPWkwetO4AGd2rI8c
i8UV0F7krUbOE7Wjx2MI3gTVfDd5ZIcivZnlB2aurT3MHE8ImIihcIVW1mN5WSqdfWFiienP6KWE
LSMH5KrM8uz3yqnVzxUOx8KlEZdSziSL3PlTf7EHpMt6aEjvVexeTvMdjLQHewBpfxMO1grdUY7z
yu7ltiuPVjXgFCkblu5xqQF9pYFEIP91ZK5IItdAIsc+9dv6m9Eo3THurEQb8MTlb6Pds/OabkfN
YS99/m1aGvafrrsAavgm7c8JpBQ/xmyO2ARKcFdBN3WbHTmmY36iSB+6nZrtXgQDDaMksIl++NpX
wCpDwxgqueP0pF/gpWZLUGE2sUOHxLWnnBetFbk4v57wU9A3jm172eiws88pqsV3fDWXxaGGzGYx
lNn6kZsLkqnBANTKqMMr6/a2z6bFO/D2JdlVZyJDDVpdxjUsqZPuc+0EbKzOa1nYmQ7KcUxviB5b
fZSm/gbILKkRqcyW+1GP6fwjc2bRM0FEMBmMuRM/NqRd8XzHs/qSuQ7u60R62T6ziCva22RuiOMW
91OyQQChL3bd+an+NnX8IA+1NtXnxnEwjQbpVoJQrbHShwHsnwXuY4bJzZigkRcpnH3to6jm7d2b
WFJbHKxbZHKmfPZHr90O0kict0LDRtmZzZCm+6Z3OeZr94LnlkS8rjubLKj7ckIeEhSV3f3AFLNh
SDCWlnnUIsVnR2YuzyKRj3XkzjGyHzPPp2tIZbm/a9fKOaPocNjiOumPVyUXvuJhh7hhuSjjcBi2
vtzPSTH6kVMiKou9tgeIo+s4ajLCAfelTTFkouZVZGGv1YuL59u6z9bcKFCSrfhHPkeio1ZmGpNc
84DCyDwT3Gv82CoLWNluk+MEAZOyf0aJvdoTD1+WTe5tU6XFfANFx2tvZYW44WEatTseh3QUM2Tn
ecIQ38XzW5rRs4wGDzAG+LOeFJ2u9+SI3IFlh7wfsEyQzvlSoHkvVIZ0lGRTfFJosejHQtq6qEOL
KmRWilgvmbyfy7LxOkqYiJFkC4jEfhnxPOJLUbZJBIY/J6faqhHIyG7YrDP9zcweAhxA+A0KMQhu
e5GA97kafDIKfJymtXu90UqgGi9zZu6RImXCdsPccgqksBbZUn5UuNn6fRKLL6MNzeO3sU/sF+kw
tT4UnG6mnYXr9KIrZJM9+qR29gG7tkM2TWPxil+Qj4/CwXVj6OyA+NYaX0dyQNdAZHYM4UalvfXG
BN5DdVxuZXIQ7VYld9M0yflIKBEbNeW9qqJeO+62dzCGzGfXb9jGrdUDtmAPXV8fVBsn7Dt2TAoP
kyn/C0CPLXsjWnd9IwZD+AzoarWd8fmaP/w1p2FW5fDejm482Qk8aKefYBGj03YOGJvM7NTR2073
ukIpFg0jhsQH+hyTuhX1RcM4CYMNxGQIZTBVnpi0qhoz3WNemajh0DOgrIduag8/RVLUy6HvKXHO
dSziEgvOZmUhkzdt39nFUolDlzvCeVLumpuv09YjWPEHDNzzri2Kwjl51IXu18zktuD/ZWC8I+jX
H28GNAzWbkRo2b/73TwiK7ZNqFAFgkZ3X4raTu77ck1BM7mbnqMyN9HV+7pcisicEbuG+SYMisiq
sJKgNsCW3JtywJFiuVaPFE0vgAm9sq3xCeeIpQGLseV81TouEcuOzaofl8WAm4r3g/QWv2IAu3Mr
o7FDV9bqiRSA7ZHoF+9+0QNIKgje/Q+nUps+O5Msyocml/OruZYknMBnAyOxkgti3WizmcyoU8vG
a47Y3/mrmFc7ORaTaGZYhRf2CXmHlvU4Fln9rWqQRx4ECXWfFk6/8mxvHIpuB5ObFCpupHlWBVCm
/YzrwrqbUOZsp6nqoeywkAfU5plvlFYZoqfoKA3BgmEf4s6AvEhN3oe5KuwPKQsDxwLKUIzBuCvb
+arZjMwIx8yGGJiaE+9WUhD78daVPfwSaQyXvmyTJklkIdN17hr8NckVs1EkqCRjEN1j6ww51Q68
4aWuwWBZYfoigCo+S1F69gtKHd6HZRtP3+EXUnlk0nuJcTXJMOvc6Vk6faefnLZFvUwec/qzjTkm
k4fWDT+E4eFfSeuV/Bq4LcVBJnp7alp0BCQMpcnP0bRnUklB5MgPJL1T/NLPefW2dimphNuWQTLP
NgwSDhoMhLf9zPHEpmfwQRgWspLKrLNPMWykjNdp6zRvWN4lDmEvUfVVU/XGV4MCyj8t3SV/2tla
kn8ymWmgO3pJWMuWLp5thuSY3WYx9/e2J9Ln0inRjmG2wQVdV2NuoFOcvNeu3rpXAuzGac+5FIPf
iDUWVJKHrnGHuV4YnJjtZcaIxyR+57rIGI6Xvam6GwmHKLGBtrOF+XLi6LAuYrkmdRUrQpqXjiQJ
vSX0xyb9m9h7sHzPacVeEBj88afCTHjBp4UzoCKHKlc/AZuvs3vTJ/nrDAh0HK4ngxNIv5OwbRIS
8ezmu2NKQh/+k7Yz221cS7P0qxT6ngXOA9DVFxRJDZZkeYywbwSHI4KjOM9P3x+dWVkOHsnqk0Df
JHAy83iL5B7/vda3UIO3aGJA01WOf8rR8NSyMaYeUZQocjgkkCWIp0jxVKImtCmy4oRyXCsFAWRJ
ZxLLLLbw8aqsUOVdnAaDdINZewjR8Uoxo6UwTR8cDPDk7SBp6QH7tYmNzI91jm8Ax1Wkcshu3kHI
6wddJwFhGdW9WbDjkKXfFFsGYgDNqi6X6iT8syOAG5isYaQyl7C21swBCnm6bPA5VLMIy6Q5t2mL
w1EhXX5Vs89EZQmnh4LF0LUkQxtH0jl1jpuHQc5KNBpNIJaajY5QD16MwM8f8eYL0ar1BU5UA0NV
Q06pidXG8Gu0JpiTJrGlPOjoNDgMtLaZ+wlRNySoF44R+R1QVe7wXqva5C6rFNhM2H3cKM/g5cYX
PZGhErVJ4a9NRBBkqwIyw0zkR4jvQBsRrYOudEwOQ5+qjAClwsyijWpGpSHQEVHEkW8teOlDgrBH
lzFWUqQQ1z5HJ+LO68J8zyyF8evjaEB30aDQro6o1tymkOtohT1OOxxLwXgl+Pd4r5PheLxRAwEp
KxG0EdhWxDM22cWMPHLZ4HpygKnSKQEx2Viq3NebKq4D8o2KILa1Nh0hgmJbdAI95QNxsuCMnPOu
iYpIKmp4PWxPQh1iDDAq+YgBm+eqevXTSntg2zI+HFEj88OlHriEjCKD6Jioa99yNe9/KEQWwCak
MAmvC03dWiLXG3uGxCBCx5IVT1x9iy/KkW+H6JssNTtv+4L/syHwh/ACAiIsFV7Q1iwTbEh9DpfM
ls1BOpDZVpgOak3Ww2oo8oeuyMy7Eo7+bY/mN7HLWoy/WwMMMPp3T9JrWQUVyQtIzQ65EsEX7BXD
vy8Lw4jIxRKgbyR6ldhpB/0JygNbfEMbqeMZqa7vQ6BxoCX1UyBAtmggLlQnrp5JHSnLQ6e1rOI9
YAe7wrD+O/RPHKDMQPGR+pmDTOoVAuMAtIhIWGxkUrheH0ssTy4JaimH+oCqAFsVn3JMlUskanF4
sjqErcU48JEkZpYqVY1wQYVJ3WpNxeVXLBJ1Z4u41QnF0UODxHtIIxweCh9lj8x+gS2PbgXcVAfd
q3RSsPsVaeaDuMj0YFFhQH+AoWi8Nq1uEIgUqXxcdjzFb8MXmPSidEyhb8tHKg0kBPq/olat3q2y
KHOinIPwNxDIgdK01J2e6twinC8QT7dWkfSQNzutvu1lgmin9an6hXZaeGmbDoFZnEXD5BLTtTvi
7aUnDXoup0UJzJINxQOSZG0JyJwUvdNELCFI3m/045B9rymzisj9E1K74iNCtDY5skuTCcB4h2EO
4CMMQxSlRYHswApzC2tbpQno7Ka9Up2OAxkaQsi+Y1Qa6zvlOcq1plUlr3qlhtOBNQUGKyGTBMVA
ZAr0Ar/M3itoyMOCXZfETEHCxoBpmvqWbYAkk/iWA55Co2/TH0mHxMpSVYCQ6NCpjihJnwBaH9L0
Dg4ZiW19nbFJxrhchw5pneyeCRwBgdVJzKsbK2tPD7JB0aKJdBb8QgyMR2KXu0ewN6fBBj4FvItd
JQFucLh8TsQnC/JOlrQ/gwALtFBA1U/5wm9BKFMAZI8XPUhQ2xApFepGxxHqFejVUai2ABGJLbOQ
sCZHvftmsJkj8KeLgIOapvVSU3b4nR+7aiXLAjBJyslIXmXREBbTgdKVA8/X9UZfKFbe3WYcwx7H
ALYsxbXjttYGWLEFLI5XGeZb5Rmskhuya4yfmkheK7ZEFRa3GuVMMmMWjY/YLsUb7nWlndCJOdpa
IRl/CkRixxAEi+q7P/bNS9Z0JhUxIRrerLgnpVouDa5AQoASW87wCTfClJXh0CtJZy6AIFVvEneZ
DFpD6X9b1Cr4a1HTP/UEVqKRxpSChW4UrR9q3TLwGHdlvuiZIvGU5VX2qgohDjKpQzuMQpFAFCbA
znhQGk6urGokpZwEWN30UTYTNtoyPWErbaokmtRZsU76CizZsS1PP02xMJ5Fbju5BW6H02MILPKJ
WDiJu3W1P8ETG3pjYPMVycjFj9UpmHxLsKGjODzu66GsYAjkIcTKIEmtVysI8AgAF6WIoYzE04GN
yUkT4N3ZFDmm2oQQpb9GpeyfjMEqv2tdnzIy1eAXxUmmuCO3atzeW2q5jcQxfYdBynNo2enIpWAq
KetIaqPCtQhPfYqCqhHJ8JKNe2g2HH4JIqkBENeIfBxfNBOJxNYpyoP8IgNfpdkpOZZ8SWPzi8MA
U2+uqugJYfcvDIx9P0dqHBP5yBhBGOSRz2puBgBJyjLAgmsc4+odmFYv8/ta4p5xk+MjpHaPywYy
E9GpZCoRqQzGJvIEoJGlG6kWDk8yiBGb65HMmNPl9tAVEruiGJIeo788WXeY009Po5gXsCVE6fij
b0q4ECYb4Ya7LDTcNth68RZLh/aiytOmjOWsQWtB1IJmd0jBKhmcd4CwJ+sFnMImx7NiuhjDxV80
05hVVAp4riSBKXE7OcPd3DddKNoZxQOe+RiSopDwEkkMT5sIpwRKUcWGdUSmba8PyLqPLYQnNySn
vlnV41GuFqbKcWTH7K/LVxQE8xtOg3vgiXKGpsWCzSjPLoUbI4dsY+UJ5qIEaTaFm1Wvh89/7xrV
0JDeK6bM5aKOdsKc6VhgJpZJM5wkZxAAeihFEdzAVK3/5mWtgaxPMlDRoUjiDCoh//t8Gxwxn3EB
HyeuXAj5LjKkIxrlJFv+zWfREc+hyBGxw3O1pszunK2kq9p6yE5uGiE97SCcLAqTC4O/3wp6UqJs
JZ7KmN+dcwnQcshLobAfuWpi24KGYSHDW7qmgJhrLdAwcREkapx7NGRcxtQ/PskS6s6yfGAFPE6b
GTbIr3SBzpaAxJOoXhEg/KWr0ZRFT1AkiYKPhWLyj6ZaRO5ZKfDmAllD6svN5D5JsX/+3TdHKgxX
6GibMceYHzftnx6oMOtWwgGeuGNWHL+j8DAI2RUE7+tW5soDuA+KzkujTK7JFL+m1/qplagyVETy
WuRqdTI+il3Z7iggGWvctjLhcVp383V7f313tDdp7axJ7aNoc31ATWmNHXLk5gqBAOmASxnxmHZl
Mjj7VGgG+TfRqSBu/fOpGu7hkeWoOJhq+PexLOQrVePAAThUWeVoOq/08mly+ax6oONJEg+FiJaO
oeqzzjfgqtaMWDGd07Qi9aq6F0nS4mTH3ZOsC7dpgOv26xc57+80OUEiTdFkAcExMHtECHjQw7hv
dbIsxJmM0c0mMIDUeDFNrzzdX5uiH6IdFdlgmLqqz/QvRCoO+C4IEhFkEg1VUhYWJcxQBAnJtQ83
7x6mKFvyNLfKsoK4ZN4Uy46Oyxb8knAMqJcCpwCOU0gcb79+e+faUdE60/0ZAMaHyOlTt8fqmPkW
UWJO3CnKSjPYEGa9IV+ZyP/aLRQVxQ2oTAUBEfrhP7thPlToFVD+OFwIKfcsyAbbblLjPNDG8WuT
pNxiKU0vXukaf304xVSZoshzJlTG/NBPfXq4KDElaH/UFdMpkZ3qmgQ4Og+8v/sK0bWhiDaQzyDr
1GfrRxixSTDGWMWeULYbjfxybt/BZP39VoxpClRwLKlMuX++Qq0HOZFACydZ0QTmXpLHAbe9v7IW
zucLtGxIAnXZQFuPDl6erethzaG3qQFP6OVIIMB4JEmHRBnIB74GCSwsDn/7qSzeGjJ5VTdkY66+
1bpC66hQK1CUpMYD1tjeG1nf//q6lb92P5V1FImehQCXzdHUTz71gzGrThwRaIVDv3wbaoaybLSi
ejymhnAYY24GA9NkW/91q3+dLSZNKVOFgZ6ZCX72Lq1mtPw2CRTmQsiuBEVMBAFo1aCvhn809f/D
JNL+gjJR/vqP3Vte/YfXpD/falix/3tq6j3LhzL0g/r//PmP1T/+GfX+FDf1xz+wboT1cNf8Kof7
X1WT8K/+Q/Q7/T//X//H//j18VceuYf9r//1TmhiPf01n5/1R4qVwme9HHz1+BZ2M5bw9C/8wy4i
kVJFD5hU3ohPVUll9HS/qvq//pdEthVjd7ICyAo7TZV/558sYVn/TxjCFtI1UUcyaE4SPqALdUAI
l/ifmsn2GuUnCVUf7pP/fvDDP5ZD3tll9fM0dv9n1RRkCQ/HZDuZjWmiLk2B+2Bpm2+l235rHk4r
+TChPm/qp2v7mz/HwP+0MVuzVL8U+yD2CVG5a/bBs915wsun9/zPx/kPoHuHLOSij1c2/Ym//nxW
4T+HlYHBUmD7L22VrXF/3Lbfsm3miT/gyuyvtTCNlXNNzHZJGCWNekRRtS0DSAu1AY/O8CMOh01Z
urWh1bBnrLLfJJ2wGiBcrZuBTUBXiT03WYhJgaKoyxOsNhvvOBzOJKd0rVWGUxxjkrArdirW6aRR
Ey/x3QbktqOEwdQemabbqTJVJTnK3aaTQIBYkUjob0BmJA4G/MyT+KSsAL4EQbCUSt38ZkrwSuTa
9N8lsc5+d1asczrW1FWKFdLh7s9ftOIJajxuXHuI0oLSXJKXSx0cRxqQESz593WVAjJsc1djqeHK
t4H8aXIBBxqyWOuc+VCunpKDCDeiJkcZhX7QRA9yCL7ZJGfzwS8Vddk2pMXXXO79FLOmwkSpnoi6
IsCdtTL7XkSmQvJAmWMlrFMXD128P1aJ4BBrSvxELL/F5AQu6xqlaks9Y9dSRn5Eham6pBJ23K2X
+TZuMwQsR2CF3NRbNIHYBPC0+Q53MHOgPpPd0E66rUDw1zH6Jm5xtOJGDo7dQmZVti3l6MMDIj44
Uyg+JsepQqEULycI8ruIayiXC/Zi+XVPmvrLuX40jY5PK0CjIhlp0FFt1V240h3S1ZQlN9vXNhzy
paEw24QayDAQVvH3pwwc8G870hL6wykHudNsENJE90F6o9ohd3Ywvm2YKVPkygZ55Njef/2IH66F
c884rUefnjESyAAo+0LaGtJW4DkNrNGroCB/oqKkbtzo+l0Xrk2LW4nwylJ36bXOFlbrmGoBLgJl
e1K6jjTgdmL7xlR9Gp5clwuZkK++JedDqtyvn/JjJ3LuKeerqm4WmiVYI3G6Ifya6rHjmn+sLAeA
3U4ljDYlHTTNFKSSEXVpw4BALkUuYRLZppz0u6clGwC7k75B36WwNkXFRAGC3OylE3D9UAX7+pf+
KQT/74mXgfXn52AnrSNDrbjLKkhZa+86LbRVxzghtK5utJ/NtT22fH4VoUzyZ0O66StEuPjjNmpR
DDy2HTxNYtsa+7sBC1j3FHXEz+xmwY2x6ZIFWRwyCXFPbH3qZgWtJY+vbOou9YbZUlPVFfEngzBs
1SUaVaJRUmWr5z8sblGsbv31W51W7HMj2ZwtOhw+qRMl8YA7rHbim9vWI2RnETnaPt61a80jfm1x
WjeYxjpXdNG526LXL/aFYy2tu8J7QNC8HtwHJI/7DYUlu7m5ttLOzEz/+uLmbLEyxYbyX8VPk8yl
KJI7Z0v67tSki65yst/Ueambpt0G/gaIcLv48fUb+aiGnRkR5mxu64csbSlcjFtuKUHnFlxiQRLJ
UK1p1T57Su2B+xMzur3S3NR/zzU3m+owvHC2b3IG4NJfQeOzezteWMymysb3rr3LSxPqR/jCp8ms
BSIXmBat6MvjsnlO1+W2whKSr44P1lO6ajemhyTZDSaf2jpaXHm2P49B//MF5/OZplAAgH2ynaTW
o/ZGrBo8nJLkIvYEwb7r4DZqj9AylZD7AJEcAQ1Gu63KV3q39efZ4X9+wGx203G746/Mxm1qgO9o
kmdT1PdovzxAirYJNhK/PdLvMnutfMvJCi42Y9Wj5rIsAh0Rlp+QHrf0tW4tRvVbQjIQkgfDPcU3
cfpiATvltsIT+3GbD68jWmm2vg5VNy8oW09pa7eo1mazFqJtld2DepE5pxeT+wOvVrYRcrAt9w3q
9BTyl/YtwjXhj88d93WieYdsHfUWhIQQHaTs30vDrQIWQ9CJMQ7fjSEBnbU+jt8bc5nE8oTxOUSZ
vxnqCITDEQwAcJ1iWY8m8lJq7sHBhxDRQygPIctL4dqvdjWZF73GdVF3z3anI2hHb2CMiWstIwpB
AVKkYdXtpW+QoF97lDXAn0YXnfte6YJ3LC27Ih+df6+vzN24vZk0qVqiVRg23d7ywH+6wkJYlKva
ldzfwk84bptrbtVLc7wxG+MWaUPo6JjjzWV4o8m2uAP/vopvmnCRHiSaHN/Md3HbP+nf6l33IG+r
1ZXHvNAjp1SXz7uKsBnaBro9s4twAN9Vd4CxQrtcHxNXf87Q+VSg69HL81mGYicqr7189+81bc5W
UBiHsCNrRmNTZYtCape95BDJ7QAH555+J51eaujEjD9L35jlFKgIdERCd3Lafv0LLjy7OVtZjx3S
+CphtFS6RhKVk3ZbRRLsr/+4fGmymS2XMStZXlmFvA3LQnzt0XetSlIV3Lrl1jZCEk5E/VHzMnD6
COl6eWOgKd8kSHh42g7uNiqYhZzwRcwxDj2JW394FA04I9UCpuh3GCpyXCWE5MZou3TyhmupuofB
hdxYbZP6PSZcsbvyOBeeZl7iG0+CbtY+74qlfyC7heUnwLQW9+9fv66PwviZdceYPtKnFUEykHxh
2x+3fdLsRsVajCCh0dwhbwngHZntATHU2kLogwk/zaHGClRdTHmh8bTNo18Rc2Ldjz1wyOo1iAe0
uaPbG48gZSDBHj1RKrwJFDKKg03+SwEFBKV8XjIXtkenV9slJJ0F18Q2Nh/X9BExd9GO5X4zscVK
SFhSgk8q3o/+Vjpu/HJie76U/VbUb48NZf6HoEsgE60GFRpW0GwbmbOSPKk1r3yCmS/0X6vH/Opn
CHNJ7apk2Ab+spGOr6aqI9O84+yFwLbu7lMYpi1GFTyP5U0W3ZbKlZYvffzZsgXISYIbzM6nSJeo
9hKBTF7Sc/tre+mPu7hzH1/+8+NbXZslSAmG7cktXkXXfHmv1p2zRjf67J02oF88siTt3jVXqX0A
rrOQnXdpASTUaX7EP1i1f37dCz8wCOd+yGxK0Nu8tsSjMWxjaad270PmEaWDeSB8PT1Xd23o6Uvj
hpsk27TLJXB/uOuP0Y405ZI6hOhgO5F+n15af1VBGNs0V4rE8rRBOfezZnNJ65e+0GIt20ZoqK3o
NTaf64iQ6HY5/o5j1NV+D/nsXdkX3VLLN2PjhMFSBg53tDjEr0l70arNGEBB3BE8etKubRan9s/8
rgnF8nnQFr6oRA1ymu3oMYsJb43XusjTv0GrvrJluvTo+mzXLVv6OJ6gn2+DLYES2+6+2hVLNh7p
TeSkK2unfy8O0Sp180Vjy8vTMzdDEA2kw5UOMa3A555wtjJTQCRjdmDeG5JvVrDENgb6ubQ1dRHi
qCPqhIwoRMLw4ZF8E/Hwnqyi4/PYk+Jiq2tyg3FaqOELGEynRJXwA5klz9JcWb6VCx1jykP7/AFQ
vwen3tSG7fEoupqwq29rrd6Pw01ZLdr2idxPDBxKCUW59ep24y913HGDHeRLMdwrqJsgEcRenz6n
gJ+UTaU7AoxKDAfrpN1V2qY7xYuwPlTpPihVEPzxla34pRE/582kRkpw8PTDS693TDdaMHU5mg0E
3x4d5jAHaN0CoZSDJXbhr0HKrXVnCfB7AZZ5w9nArhfJ8t/8yNPb/bT2tFKlDeSWs/aEwU2p90vD
fDmNa8G4C8UVGUxgi/cYU1AZcp9LRu1Qbqcg3giMIIx2lKY1OTCvY8OaOKQr3Nqg8RA365woWoRr
d51A1GxLYMTXv/d8ZRYxyGw6IPId8OOQS9vCLezKBkHvyWuGxNK8//damC/3J9iJeWGlFJvE9+PJ
wdlhnzrwyQiQYEBXaG+s56vVuxm5558LG6yD2RifcidiM+ukLZCWym2/G7fyJr6v16kXr8c7uIMP
9Z73nb9l3pXnuzSsZytaLBhQRMtp4mLPCTbdkyg0+M74o9hHDhmgouJQlE33ovHkwyG3HEKFvm5a
mR7q3IwyW+tOOTYfiHs8LDEEoD/p5yMsdydLbStwzHVGKdW2Fsfn6lu8V1fRkvWc+JITFa9b31WG
1Wn0ou/SDbTS/oF434fT3en3ca8Lhzz6pmBYu8qhuLA/1meL4Qn3PHYffqm5VJzR8VeGB4BxoWz4
zbexk8Js0Zyv38qlut/8Qlyltk0yEG2Fe8CBG81JHvMt2GKOXMLi9Jja4VK1jY1/iNf+Y74QbizH
uNL2tFid+SDabBFrJyty2tK0vtG21FJg9ESrcWdcOWVcKuDMpSBhAZuvLfj7Fr6cx/7BWLXfhF86
5SMyqalTff0GL5Wn5miUkBstI1RohjqRjlXFcLryGb/xrl+BpZdJDHLqG84gumrr7tdtzthD/9qR
arPlB2dl3wYnX95qhZNjuf0+COvy5A3L5vdk3pRcDvNuj/DyAQeC9fLGptm8LZ+YNsFykoD+HNnj
nuQqkQMNQYRbsA4wXElC+vr3fdA4zn3a2aHiNDYBUjfeSU/iozfgRT25beVFhqNNm0qMvQUxjA+j
+RQveS9a/416F2SBXz4Q9VVHvB4T/V2m3wrNQt+n1+pAl3by2mzBkToCHEKZ3xW0S9Fy1P5OZt14
QAVrwzlX1NtwS+wGDvcq9Bfxj6/fhnRh5pnTqTAQiQI8RGnbbQjEBX/qVaPu+P73rnEVIAmZ8t60
h1BL15l+kzRw5ZVDs0av3hHZcWUrO13Wnh1ts+kvIBxD6HUePetXerFMi012XEiWx+UbOdS1jSQf
g6bwWz6InhZjLHFCWAq2qQHhdctd1HpW+1uUDx1px6obWndgJlAq57lHGCUBMJ1POPUKkoZ5sseX
K2/uwj5Xm82EtXBMOnmanZTb4xMs4TdpNbxkMgtEdGUoXZqEZku6jI2KW2paMO8k5xFF7+3RTq5O
5ZfqrXORnVGS+VdOc1y0Ju6l32Y3ybL32rXiVLsQoIYHGQbL8cZfDwdM2tigr3Q65cIios7W9mNp
dLIFVpUNtO3vw2fFK+5zp9qky2GVOyVUo9NbcpBudLt+Fnb6IVuGT6S/PVubox3s6f1O5/k7CqDr
7OHqyjaNszPzwqQK+Lzhq8n4sUag2VvrQchg7NrNXl9Q5mZh+y465Kwf4ttre/Tzu7UJWPlnY7Io
ZmI2zf9I5oTSAU56nz+DpYc/sguvrGGXZjp1NtMhjhL0U08jhNe4p43lyS7JR17upY65HB3d0e3g
fljXN6pTbOtFsKuX4o12GJaviZs//XvDRJ1Na7Jf6m3Z8SMUL16J7i9j2brWUlhf2yWc3yjyKmfb
tk4WJ9wPDdReYU/PVS11x3zEvmWLjrQIOD8I3s/gypi8NGGqs7kKh5kYW9OXC44/ctMbqx2lu3BR
YeEDhkGyiJNsauEhWBK1nIR2sBPGpXXli86wif9aWz9uyD4dSnCHpV0+7RP95+ytux/X3e9+a6z0
B/E9exSWlTc+Nw/Jr68/3aVqpTqbf/xjNZj4lqWtvDCX+ubxnpwgrn7uVf5jdCTvlmS/W39h2rJz
cir3GY7f4hom8MKSMIfiRQj8RqukbULe3NOCmcC9titSpkF2ZqR/7MI/vcV6qCLsUfzt2ispHS5H
z6R4JNqFW65P7uk+caoFAEQXeQiIQHAxbsSQOZBV9AZBxiMz8lbb9TdcMnLwd8QrH/fj0c79rNkE
pCrhWEf/GK6im3r9tnnGQLeBNbTN1+HqZEeuuiQJM3arZ3DZdv8728K28k7b3q2XK2o4a9khI9mD
8eV2q2Dte8b6SleYeve53zabr4hpI45gGmRgalYQGNxmOa5yN16STQY+09qV+/Cgfi8XyY6Iu6W5
CL2vW/7YNp5reTaJEaoXECvGdlK09qAKm2hxNJ0iWiAn6QWcKRy+dzgH68aTWf1vrXInZIdOt/F3
HZ/l7sG3XIQXhm+nz03uyXe9tKAGlheuQTY4uUJV7JEPqkYvxUR5cnD+KdqBxDTTWvXVCp9wQbzV
pCz41RwxEsYog541BH7Nwa+R1dz691nhQk8qR/vrJz67I+PgO+sGA+DVAb4Ii6NbbCTcPLAr7P6X
fv/1nz9/9ODvzz6lKrSjNGTtpA6L75VvAf0534mOdSfbP680cXbw0sTsm0WIi1NVUFh4iLOJtyU4
9xZ2hL5MqTPl9Tq0tvKDCc+l25DO6qmHcgD7XazKK+dp6cLO6aM09mmE48NJNbze0rZZaF5yWyyJ
2Hb5dE+++41S8bJfqp7oSZvq5tpkeal4NUdDTnoXIxZpUkNtgL9r+SwxVIhudeRFwD4i8NCs2L8k
JAmVk7vY1JaFWztPvZsvMYWuA/vhyts/24FQ985WqBwiOU5xfol0O25JLV6qi/yW4CoH9toae/mi
Wxt3xQF3ze5Ki5cm1NlWmHRz4XScWsyByojGLbEoo31QjsugQgfm+Bj4GLynRbuA364iFbsyZV46
M33QXj99ZxFeVAtAkYOD3bmnfbzJFqBjXbg17sO1ue9SPXWORw6acNSlnEbkpcBVEgmrtvaeNDd1
4I58YYm56CDs2zUpK9boYGEfV+39xLRaYBiTn6V1nLwomcOluHg4co3ppSknkr3ZHRqONvWVaePS
xuQv9EnYIiHmbWk7vgvfx0euuChFlj850b61aGJu85MD+5/klIdurf4ovl359hd6mzybrkinyGtM
wawMzul++D06OetCMK2W0gKhJDuDiCq875TXOts0iZxZED52K5++eXSqKTsbCN5GNj6/jspDU9yR
sMjCeKc1DmOLOy98go5K4tzjlYe81OZsQpPJcIkShXc73Fm31DVOlRf8bOtFT1IglV5beS1ZVGLj
ftB3YXjlJuVSo+qfZ4ROUMpjX2kIGPtXSSPLB4ti9E8Z+d8VIv9F9l8L5CmVLa9RIyBVt+Wdf597
8U59EL+XTBbPX7+5S71jNhf1fVdmeqIzQIeEBNdeiPETi9/zWqwWlukvs/zIitBHV5q7tGX9EFN8
6hxHQ6MoGtFe8Wxgj943++NzsYtuY44GTvNYrqrtuAnXpR3+xhK9yjeyx72pUz8FHH2+fuRLm/SP
8/an36CEoD6Ehs7S/SbzZcfZWvkeHaLUHpeEP+a/lU1+X+6Du6sr+oXp92MV/NQgRqhED7GHbv29
9W4dHxv4CpxaFbuzbO2X/E1+CBuHpEn9p084n3SlAHKpPPsxEX1qFutyMoYmPei2fcju6+kdV0/J
beec1uNva+M/pGAWbPkmc2NizzncF7f50zW474XB8XEa/NR4fSQS9pio02UEvvv2PihIbLnmyLpU
Gvn4tJ/+etFZRd1ndCN9KW/Yr7hw/rhUoSrPzVPw9vYmrkZ3dKdtdn5lLfs4VZ2Z1+a+mCTV/aHt
eSLe5TaItipK3qN9ojxCasnh9IrbmTr3orsVvx2/GRuS39P8OVxr98CpyMNE9jWiA8GEvQh3/W/l
OalskjJ/5JrTfdNrvgMgmStd/NLLn81MOP39fjD4qQiT3PgxvLKWXNi1SbOTvNA0ltVU/Fld+37M
vcR47et7/0WE3hMvpGH59fi8dJ//Iab+9HGBDp2E7mPmew/v5b20VjxZs6M11Majmz4qsq0/ajvz
VrX9J91JbJYUKmF7NNycs3aZJ3DJH13bqU7L5LmvPts6jRbh5UVFTxtcVOr0r2AhLhJPW4Imcn4p
i+o2cIkOWF159unPnmtudqSHB1WZfU5zoKzckLPb6AWejkNEdw6E2S9al02Mo29ah1ex86/07Utb
KHH64p9eeTJUqmAMfNlmM53VZCDAK5DI8T6AYnVj3bc3zVK6kV/kR2EXHgRHvSvfq5vgNb/jTEsR
Rfc0zRO/15vTrrztXUA51yylF96/OC1cn36ZShAIjKaaZbD+npiUGSZUJprPSISVAPXk6/euX2pm
+u8/NdOQPO7DKpC2iY5OM4BUOZrCrhJCNzbej+CEjIhUo56UwG5RC4UbYRowa8pL2UvZPtSy4Mro
fM1pF9msxJDOioq9jn8Yp9yG1zHRtcFM70HS1tFTzgViaFZ3ArImyEGLMfihit5JA93GCfrYp41T
DJonaYCOTM9SX9rY7VJzfRTlt4QTWtLiRIGB9GwZto6SHP1rP7yW0WMpbY66+Jx20jKIdXtsQKZY
XMtK0KKSb3FxGwfQUqZQQb10BLWlUq+Fi69f4dk3yJlyNueIbayKheSzCwfh8Dt5IC4xWbTXNpVn
l1D++mzqkXxxCPJCELfjbX97fGvXXbZIDvpTd+9vus6Wlj1mZvKWIX3++Pp5zk52tDjbGR11H4hc
TIstiYuMiZRST7auw0V2uCYROjtN08RsbonwJgVCziur3P5HchOoV3rzx4R8ZhaZ+69zPRClpqs4
Yb6rqp3njvAD/GL5UG9kAhHeRQK/Ojf79vWLulTgndv0T00iiUCNOWEIP/rSSYTeRfYG/6u0E54s
PZCNVu0SHfYQpq41JGCbO8UE3VUke1//hrPdA/f5vPPVpaFlR35CA5Olj1mePaytq7pIrzRwqWIh
zjpg32VQugZeaem1zuDGq4jNeL1qf8B8Xr9H91OBIFnKN8Ij4s+vH+rS7bA464IQIoIy9RsOGMvB
rfb9jXQTPfibwJE2ulcv8Y4NN+ny68YuyZnFWWdMgqQbcwOrUicPj9pwXCs+qdIj0TSD5pAPTzkt
2hOAvCQ0djEOCtCM0JaUn4M5ToyaVd41i5AzdF2+qojFQ53LH+xsV37d2aHCB56tiydS3NVmoGIV
s8/bKS/GSnlobyOugh3l9KpnW4M74sUx2GZYbaA3PSDRl7yTsBifjthP0CN39ulKh5861V9Gl2HN
PZZFWkdxc+SzmMNbaT421rUp9MKUY83WutDMsqg/ThKhYXGUNiUX2FL63GrrynrSwsyFkv716zx7
6uMJjD9Xu1NEubjueYIKz0QQiHanEFhi3NRDskyCXdX//rqd8xMRDU3j9dOyOtZggqDPfdzZ3WZv
xaZ78u8MN3kzv4/P7Wt85YvM8l/+JUb68G58agdHRlWcNN4cAbX7cpusg0XimM64gADo6ujSON21
tm6LN/lTsqLQ8+3a1un8IOURZ1NPy8X4SQpoujzAA27xAXA34L8a9+mq38jvyhsguqN63Q9z6dvN
JiKpDPtImx61Wwi3nNbd0SF60oN5ag9evgydF2PhL3r32i3lpfZmkxD136ED1839IHVTy36s7WJ7
zaN5/pqVlzebdFQTilMi8sdrtErD3seGFa16V2aP+3UPnHr0ubE6mzcC6uj4HumASfKqdD+1u2Ld
iSSuXykBnZ81UfXNNs6hmtWdP03RrZdt+lV5e9oUm8gBmLVvb9qb2s2c7tZcYXbcqGgybqLiyuIw
C8z6V5efO9u0turqSGFG5Kt8TzziSzXZHo9LKJwSsZ/5SpAWk0pgJUDYp+aWuFVu+y8+OLrGHW4U
F5t0UXOhDx8T4JHhhLfK4euXfr7CwluZzS/g7aDrdrz1AgW+py/Yuv4EdCjcYwO94SLDaXft8uSU
9ZWvfH4LQoOzeQZSYmkWmPm32fO4jV8VB6ZD4hm7cXl8QKpkrbnp1ff1Mnw5XdsQTD3oTM+au+H+
L2fnsRyp0rXrKyICb6bYgqKsSnZCSN0SkNiExCRX/7/VcQbdfCrViT3d0bsQSebKZd+HI2aCKj4e
Sb3kVGyuXztHmx0GoP6jUTNXloUWMlSbZTyhDJE8nU4srCLlGZ1hLko2Htu0G+5CVz4q32vkOcTA
uNxLqd86l2udDCM3pgnMQURdimeBrBZAPA5Sg+12JlG2ze4E19cX+W4JV6ZFLHgiWBQJqmKWHQ6E
DiDSP+/A75M12BArw0IWARquOQLapnTJK/SvUEqTnO6QKK8VDzqAlBp3GL1kcTSGZPRDqp4t6YRo
y3gcp4u8SbZ1uR8OGFceFIecJBaATJB+9Z8QVAazOk98tJxFBGmnDSgtYvfw89993a/frIixMlcm
17oqgbR1nEyLzUaAuoV9BgJgce+g3HjAuvm/FUG1acHOiMGtr/b1xTyliDhj6wQ4cyxFQlB71UG4
JPcaHG984vUkQD+kcg5giBiXGvgS84kq1AVcnEHnNYPmgLugiithWHLfXDLtUg+nn9fxhtn/E+b/
5Q9I8jLm2nUd0dTyiPLljt51lG/VZ9ft+wIIthWQRyKyufyJHJsnBSUVhTvLe3G45+/eMmjrVvsS
+GOCnnR0sYSgIz8aW+NlDotIbm2dIuWlEjvb0gPOiwncUHvnTrlx1a+VwqDisQyiiFVjIXLFzaMU
lJvhw7j387c+yspz4ckI7tQEe2ZYiEVFzcGgi/oxGHf++lvO5lr0qRfGftYLfi0CcUAFBmecnAWC
GFvLXpZz4tPSHyR3YHeSrN8XNw0IO+IQ/7XJGm0B6QoSJrEh7KQPbTdhcp3YaZidkgpVRGRuYnSk
3XnatwEQHrayDJzVBrg5I6pqcPfQSXTHUN74Jus+ahNwp04SEuRV9N5m/Eloia09aZBbtu60UivX
5fjGpq1bqZtq7KypgJWXoxY1dg3DYXnELvXR2KLuH2mn2m0PPVqIGrt1RIyJ6H7uZugrQkP3k7nt
PYjHhffalr4vQBmATv/70ZAZNydIdiFTgPah2hcjOSgQwSeXdjvESCM73Mt8FmV7fTNtho3gwt67
KhpmtNefTdMNC7xuv84TzWTSBI+x40cdUyo5qiPcE3Amfv79G4dYu26gv3ZlOxHACoQGIZetxMIe
6iK2cEzOP//494ImWL6VTzI0IxSoIdEcL+VbHmdsOyeBATjNUyK7GTKTaC8YMvteKeBWcLXufuaC
LnSWMMMFwngH2FsnQlq7k8IFeCTNzTF0UpigHruYK3rK7lWXbhkSTf53CQUGBeP+Wumh08e70vmT
7I+6T0PSujKUBTZD95y8wZ3/eU2/767Gmq7siC4zDWQOPI6Y4WKFmvwl105ee2rhNRoEgaFcD99r
guJyQSFVo0byshGLECq4SHZ0ZSSg8a1yiy7O0QsL4Tbk2aJmAqkJHGFiABnjUgx/DhQ7W4gx10bY
q6q8V0gpoaGcti8/v8b3Q394jZWFYoKRKI2Bb0XiBZ17s2U3Z8OHDJHbbSd/ttsL6lEIyPXj/JW+
zu/5oYcqzVN//Pn532foICi3CsVmyF6TFLJQ8eyLT8PTsE8jZY8qkat5TUwiJIp+6ejlqc+iW/7H
tPS6UVrvkfIwruHftZdI2zaR4RendpujOgRx7Vdxy04sSO5kbb4v6OINV7ZLNqhltkA94WlPo48y
3I5daEDO+U77mOMkbOJs04RolkOuNwA0bv//MVd0/YrfWPF1Q7TVT8qi5nBIMF+0kUbsp3CpQ8hx
Lw0YmV4F+STK78QFNy6ldV+0lNSyJZVwGjPFmcGcfkjK19l6kp9/3im3fn5lw1o6JEbfY6MkE1ge
NrBdbDhjYgz4iZ8fcOuSWbc8Q2MKCmmdhg/lqo9LKD9CEb0KkqPyfHWyEfiivxrcQweTYjgXEbl+
rOCtRu1iuPMn3PC7113QgqbTkbBGjWWVjLZcp7umH+/c6LeCq3WXc5VoBGRpvJ7ZgDTShvVFlH0U
ZdRQsVxm+aP5mNCjTp/AU10wC9Z69Gxyp6bPDX0yF2iVVC8mCWcjGhKKUoTmIEELPsaIMA3lHC0e
NajNh3MwWXYqgLUZDka1bTsfmEWLjnd22Y2L8s/b/XVRNuBBogADd3E5sPRRYWfwQnuA7qGPQu58
hVuxwrpLWm+FSZEABorFp+yibBhi9xm9lna5g3vj/LzbbsUK63bpptcHowdzMQbU7zQo6i8pe5RR
KdU2leXM/Eu1wCabMg952Nc+r86DBvEp4QgAuKNrzaG17nkHf5yob4zEnxvuryUdahOYjWvGQiy2
GscgkOiPzYUOZ8oPegJSaTY7xrN6kDGflAPALQQdX/wGXN9AQe04gwwWiMt1eRWqYTiZ6N4TNyAl
qJ8tKX1I9RGC30S77+xbplc1op2hX0h4HgBZU4NcQpcZiMh4rdJJVU+XP0VMYEpATqglpMoR7k85
lOMBH9+B4uUOqYtefU/GiKbJYlF9+/l73Mji/+lq/2sRyn6xtBZoxFh0ugc9+hyjOhoDEvz86zcO
trJy77jKIbaVdLDD2i+RvSbpnUN9wy390xnw118NJcErBwefbqkOyB822cYCiCa9K1F14/5Yt98u
wAVoQO+K8URCLXGrxzFSIslD4DHDP/15bW45buvOWsANiWCMmIAefSi12IDchNKmComf+BhFto7l
nSN3Ixj7E+r8tVh6ow5SpxZYLAUjFuWr0WX2OIQ/v8WtYsa6adZq0l7ELsIGQhR7kKAaCZU6uFHV
pgvRELJF1s/Dju829RNaRiP21AXF5W7Dyw2zuO6mlc2OZSrQhGjZBRsOXpz6VG/NOMcc/zWfajl5
sHiZh45O69W4ExPdShive2ObgmSwHdjVZTj6QOcGY0wu+bbyTFcLTB8CQuYvHhv/cZ+se2I5yMcd
wErXocr5YEbFDt0c6lE4l7bkiM/WkZ9//pQ3Dusf/+CvfZJ1zQh4LDa9Col1Bd0qRLv8/Mu3jL68
sgMz65lipjD60jDsCqX3DJqh3p0cDAVqYsBJKb3hNMnjLOoeXVD5ShRXEzAXUfWItFncqoqnjl93
/pprCucbw/8nJvjrRRNormoLQVjI3Mnrz8Ou2n0yLKbsmptxl91xt29tzVUCqciAoALLG6GzVMQi
CC496Lxgxm6ruXA7tQrrfr5zCG8Fun8O519vNAFNca0qXufo1QjzARHq/HYsBA0GjLQ7D/nzsb5b
tlXkB1g3NNKvzU11KHt9cH1I6hU7+VV10ewFyqbdbTEEHqQPZUAejaMQZpbNEVJYd/6CW4n+dS8s
Kv6oz15fE6VmTFVRJ0edFLOUzj2bbH2/M/5Ea3+tIzfJKHYSkmRF59MKV/emL9zelzBhwaIhu3Mr
3srFrXtduwWKucaMlRQ2vZ38+WQYZ4gwjAXtEe4Wh3t9Erfe5xpU/PU+CwguliLDOLPeQ7m5xSx8
HubH7nSvu+BGdLJubdWSpEoLAw/Qo96Gd3yad/d6cm/99MpmsLEYNNLgpxXjUVGfxsRXCsxDH9rs
9LMduHFA/3ydvxaHKsZgCDMewKVgOCfQVLGufC3MXzl6cufuvRXn/7n8/3rIvNREQHyFxa88aN0N
zXtWAp8OQQ6ltgu+lxBg9JAbAlm0hmoC/ZItF2rIuQVZKP/n97yV61i3qEJbXlkm0F/jAgUkFaiu
g1HGaHMyIDpWgGD0ZLqN8NTkE7DkwcBeTL7RMQ9f7Uyg2B0FsU+7E2KIT/3++Q+6Za7+BCB/LQpP
QMJrJ/xBy8PoCttmL3v5KZACTbPRyu7decqtzX917v56SpfpQi5OCJkYf9aasONbsYHENETdFv2N
XonRwybPGsR3LsFQXCZHjbnhwtaYL+J7Pdk5SLg//ynfd4Ab1rpjVagNI5Ut5AgA1z4Oaefnrznw
cRin24yanyvTjii7XDnxK444HMkTNAkrKRQZQoldJWJ+cJvU2Z09eeNgrZtUh7bJrITijxEAih8Y
Jk1kyJwbmEqEFGd2p9fghocuriwPotVqNDKYuNbYLODpJtqZZsj13LkKbvi0657BYSkg993iHeoB
gyAStYUrBU27Vwi84SGsmwRrOgrMul40GNsN2nixx62yHx3M6HqoziP98fO+uLFD142AAlAgrDLx
mNEf3qEsbV87w8X4Xl3ulm++bgNEPnVUpWtwJ0OQ65g+cKc8FJHuGi/V+/gsvxgQS4E4UboD1NBy
MNhauCn0Qe7VuG7tAfnfA5hLbVkP4/X1UM0u5hCy7FZWuS25U2W6YcD/pwmQKMKU5dfXwzw53cMd
cEz0vt45Jrec1nUXX7+kgs4EuPkAR2ayPT3VvvkA6XfPnOzBXSLmGBeOFKZ2Kjc/74fvp+4MkCb+
XbFhyZamucbL8uSaMAwbCTwiu8TgH7FBU/HlTUdcPUXCtDgKV2PJ7zz5RmuQue7mk4F3yhsZT55/
YdSp7FwJPSgoentpoB5KX3DIEzQd8KbWrrgUEGmC6+Xdc1O+H6LAe6+shXWlCxfQXUDVLX1r8DUX
X3USGMiHdJO4/LUI+G7YoSfOxdxEfRZOS2dDBXtHtrrfbAYHjUrZ551v8H0FEHStf79BmllqJiuw
XJNTu7U/bpdT7ytOG/TRPcmSm9955dt0kloAzI2Wo2pvvdQjVtMBy9aFDplLHcglx4mveaqP+U4N
TRt3jsv3NtNc9/7J9dKLBIzQ2MzlL4Gh18jkUP9t618/r9z3xx1cvX8XjiPjnzU6Fs46gAMa9PG9
Dq0bDoxprQwJoMUEHFoEbHUsvyMJjpPxzH4pPvJlbTwe6S5/xBb18qA5NrHcbcrcKSPtVY75naW7
4bGY69Y/g0Kq9U8fY4cJ/XdItgJbgW7jXrBBlXHmT9MGbv2Ot3Ajv2BaK8eFg22edcD7QmkFEy0E
ZG00C/8Wj0ZvL9GCPNcvKGX3z1M0RfrdvOz30T9orv9+vRnE5YRftyR7qZ4o2rbhjv7SXcVNQuaJ
28K/O9F4fY3/jSPNdS/g2CrSQmc0bgxnARIfthHMuFnrHYWZuxN733qZlT0ZgN+VlpyhpGxWw8aU
p8XpC9rdubZvxKHmuoHPpDq05CTsx/QdCkeCBzqrZqfOo3Sv+eSWOV7364H2wrNhoGJsPKRnVJHJ
ZfpSn9CRBEwBMKn0OsYlHXlU7ya3LG3u1ru7zJzrqfru+1wX9S+/uVDJ/2vrWhAERJ2/GIcqsLwa
M+AFYLpe59I7x+qGxVg37oEKTspFHdBvhWT4IvY21/fmINlCfW+O/XsPCwimf9/FIEaXAgiPSCPx
oZzcCS7PoG9boSNJqJ0OoobkTjR5c1Os0iMcMKGFGTB/xvQw527SvQ8GKOEQwB/SV+FFmF/ye9qm
3zs+SMn9+1ZqYmmlmrawh7mrYMivDVn1e7D82fDnvnT/kzlfC3SqlWRqYkKVOJEy6V0nbeWUM4GS
TTeBFd1W1vgf7d1anHPM5CSV2mGJM4dMEBstCAgnL2XiDhhmAhkXiu0KZCgbajd1qC7uOL7WXeYq
907bret4LZJimGZfGmRc4jGJpmY7cBHAYrutPRGDQRD9TTpMpwU0yuewSkL+C2Z/SD+rMm4r8c72
+VOO/ObUrYVUEmZUFqTyIVfbXTAXZEstcaflVTS8TInJ7C2gOhfmsh/afcHeOE3gNKiO1LxUuZ/Q
Bthz+gies6OKGJoDsrXlxpmUGwXKzNacet1AvUqhTpVskOmA9OgV9xzoEBuWqq3cgt1O3idUomoZ
AneiJ+eX3vjNB//nvXTrSltruOSiktO5wAoL2ySSv+oLuisiw+F+ue820qm51IX9QB7vPO3GqV9P
9+XWVEuA5EH330k3IqQ8Jw91Xz+9Sj9Bey17R64XEt9QtbbvHJbvBVsMcz3y10gJUJGSAplkDN7K
l75HJqmuD3IKkb3ysdfRWp4eVaDr6XKpiRZkOgaD68Ir8zrWjeVA6QWKEFCLxxGAILGue6mCboXM
rsjsQB5y4G6rNvYo1ZCln20j89RhD8DnnTP4p4Xuu+23MpSmUbDFUCYwgBKGSX+UUxbVX7RNQQxk
Ii4mOvb7HucSKZpB5oGc/S6Efdt0vyEObqflr6V4Hxop4OmnWT7XEhJa4aQKdqduGHkWyGGAOjg0
o62HpAgKZPVziAhoZNpWOOU6tL17NIAlpUulZx2FHFGrD2oTtK1gC+JJyT4hMOG0GWTRMsGu6pe5
K3ejEJSW14NdwfFzECOxlHqH5mqgLT0dI3tTc6dEeqNQBw2Cf82tkBu0YBqkfEXkAiRXOEub2kXC
9omGGfruhDtFzRtWfd1OTXSuD1RTeWxC3kiFELWdgkWQNpiK5RdrfP35cNxo4AJ49N+3ybGhykmD
LvboTjtwUyy/+OoC9KBqGznA3dvbqA8ukukMAYmNl1HyQLTSDFt2mqm15bhA8tI/C1f0Ub8ZM2fo
kcyEhMG4ZxBrMO9syFsWY92LPUiSCqIFDhQMclF/QIp9qx4WT7yqwBQvhsMYZpDRG+9IxL0XaNwY
UwHU9t+10RKdielMRKSEW0zq9id1QXEBI0r6IX9uTTdtD4t0mdpfQ++LJ5o43LRn80WVZrtnzbOM
kSpMrPwC591VULUSc3+cdpw7WelWSPppO5LpdyL2WyHJurObyJh/FBS4iFIf0XTxLYI1gbYeJtwl
r09fLQxMo+G7exXpvZTIjR267vNeWtbOhYhHQk3uXPppqG/6473w9FaUt27oJrzui/o6YDxiNDpA
9C3vtRYrHI4f6gVpcojgQ/9wy7faxTrVX+O5K53lKEE4O2i296pcNxL2pr6OYnXFasr+ethPekRe
wRoKyE4KJbeIxm15qHbIfAiQ3ap+q/hTfj6T4BTfcIX/px3cVNHWwWRACCpyAcr+JPKXVig+6nE4
NYrODHSFZJItFegqWjCTLA0vinTOtTTq8h4w+HrX0NSVYQXrE0+OZu433WlsHogGjl5dOBRlB6AT
bQXUp3SejwmUifOK/86SIWIp33datTEbVOdJCyAPgWywDPnooocD1CHYtBKnosBQ5t12SRiyMJOX
lqk3QZ+yzDwlwWifyM6CZHG7s3QoPzQ+6NQunVUX/ADblMO6isuB7ibrgWK4SxFD9LR5rDYzjOoc
pMRjs+kI8juuPJclkz+YzfuQh6I2OhJeVzNfCVHRkgPmhGgnw0fVgF1Tlq/cap3a+Ep7a2POvVMs
MnVx3RTMb+dnsfIFhpx6Y3bEKVOMQRdjbsv8mKllZStSu0+rDFKQfEKfUz61/sIKjw1zBGfJ7ELg
siJV09+StNyC2/k8ktK1ivpRy+agVdXXzCqdua8+snk6sDkLJSsYWqh2slrcMGbZGHiQexK3eQcN
GxWnkMukhniNmteD3TcaDJeie/UCngPUheTXoggqOSLp76YfXBXiK6Kp2hkxYX1r2xgxmqeOmEgZ
WpGd6KS/9aaytzqLBJ0x6JVnAAb/a6xk+jE0tIIiBgUhorZmrCCEjMBZEubaTUFXDIUURI+K9oaN
VeT22Bn4l6Ose1wdbU2B8cJgr1dbEGgWupdM79IXramfSfXGSjbGWqEF0pWXPhbmplT5m9TzctMo
Wv+SZVBUttT6a2losEw91BE9wh6S7DANj51+yLLeEYDSaH3OIIY4bqCED4/eqLNj1jlFYnlKGhSS
Q5KI1xUQERUQi6Y1oEITdhmAraeCcgj//U5UW86PCsYHsy1Jw4psWBvN3aGHK5wVCWDgrZtAaWe2
IVeWTbbIXCirYutmsMO6WwnBDJVllsfqEIvcGdQTZLFLdYNAFNpbpnAe5zjr0dKiB1rnIIFteCD5
Kk5SPInLDoyNakKXZCe6nWQnAt+WIt0lEAmoUEeBCtXRXLKzBWAjx0BK0+6n4qHFvjVeuAjEGAXF
80Ezh7jpPiv6OePMqR2gIvJ7O2OTKOO5Z1lgFuozynXQdjAQkgizm6sE7X5iBpHKwUGU7mQ441J7
qdXjklyaSW5CoxYPEBc4lJ206+TOowBvhZylz4Nk+qmOfOJyLqR9BUmKeXpbimaL1+ATapMCNFP6
p4QuzmixLRdT9F9b0aQkVshq+UHh6hlMW+ViJlO/qYDCFTJXUOZyqxEkJXB426oGZqqGhhC2hooC
VgeZHWK3jeio5bNCM3fm5AKJTQDVbTUDmpYafkP347JQxzTE0FC8aqy8uQBopfOreXkeKQZSgXob
LQG+qD2n++G15DoWtTqMExi6AqR8shGp8hzt5UDDCCkKWcwTsFW0MvcRngElAZDOdJkl4nfG4jaa
4jRGj48k0lCibi174nXWCyoPTVwLdQr1zZ1guCOyKiIEjz2wrtzr76igQs5xrUHjXrYCkmuWT8W+
2SgZOtotvX2lrXpsZZ7EVfowTYeBfjLS2SAPMx4U9GLiq+s5skXMxdwBTkelN44xiE6vbHVhk5t1
4tbDfoEAqZnTWMjKsEKyPxWLyuly65IALuyOuA0VQX+QWQ+1e6GIsMBTQMsdMk9W6kEBsIsNWLaD
iNS1cRwZ5CMxuZSVJ3G0hfINnfmm9QDiijh+6Fai2QLaNd5KKxD5BuQRTBcS3WGlI33g/6RLSJjT
Akhi2tLkSGhlREFAsUfoyev5fgK/qInFxU6rcyMdc8gN1R5DAJNS35S2LDkJy1dWYUSv/iVVGNcH
8cKA1GoxpI9jl20EUoZ6Vj4yQiGnWjRy0FdRhkIH7avAHDPDVzCFp1kgAM960OO+GhQZUu2F0w/d
7BTQj4U6pIYrTYMVvKrobVPlAkuec+CUONRi3jSUElJtayG+UusJI+dG62jaJhMX5tRNiyekjO1o
beQf0kOX+7PmJSVm/XRHvpZn0W9ZBYphBBgGg/zzbDiSntvYPF7aq47QoAMlxxxSepw02V0MZgsm
UIrGrgegyExhRJew+ioXaDlg7OPcgsRQQPs/ZHrhsAagMFJPr2o/HGYGsAF4Ckh9cK8uY/C8ChlK
UcCJjd4gRa3iCZlHFdSMoWLB8FzTcrIpZxixwKq958W+hxJogbBowgzmrl5CpUAsqX4qIiaLVZc3
eyI+VotgN8gEsMjQPalHiaV7hGpPoPVxqrpphrlAOpy0Zt+OXg+1JBWJAIBRK2Cx2MNyGtHgQ9gZ
o5h10gFfVntAipiGN+TQxlcfOYc9qmdfx6hpLw8O4zOA1e4gvpnktwEuBUMY4+efgwkjAQ2cBnYK
DS9omgXLQQobS3Fk2Zckz+ouXfqoNZFyNRW2Pu6aeotqVFrtde51kIpGhlq1G8NpW9i5V2F+qJZL
g6BFHdwxCWXMtA1BzTYWyJ/I8b0s6Rb1RxWHY8neQd/yTdmKLZ3u4OWB2zshk29IzBtoBTtE+Lnl
Wpjii7apeFARhZZtzmIC3FHddShHoTznqHTxrGWOCMQGvFTsccXw4qCbyBtJmUd0/d18yzovrxds
WuIourxJ+3IL6ZlovC4+MrrmVPgDCKF0AQii8UcY+hbfApkbNs8R5vQdiQ5uzfclqvQjNY4dcywW
lRlz5ZkGfBhrh3Y01pAH0EHSVhV6oCyWhYdEKbe9/A6AdM0TMHvYeFRy4YiRE4dCmxECf5fBQE5J
iHQB+FMKdb95kmx1dohJdtNMFZinWgejs+m2g2w0jrVweFbSRk5fBgMpo0E14FSJPZw9OGWZbPi8
mquPZcSFTwzFJZWP5mXo0FpNoKa6z9UBqiu9OyyKPSD7j6SluDNanN8ixCVgqJD0bZZI5aYv1wgr
ZT3I6HSYpxfUi22q9o4I2baumlwZIDzeqE6mxVapoS+75ltrocATQ0IAF1uuP7RT72OwEhA/0GSR
C7CECvhkMXupEyMQkncRKQNk2+zFiizjBMppYKUywKfXzYxBoKRWbfPUdYFWJVFrmV9cSRV3JMKx
qsOkFd8lAn5Vjk+tjTSQ2wkrhsz8I0PZaQnMBzSSa5ppW8YWDd8UXsjSvXE+B1YHWZfxqbLeZPGJ
LU8qh1vnteVpAS1EYj4HdgLq5EmYQS4QroAj6+Q8ycrniPkuRwTGA5JbA7rSqgPN210zWrKt1EKo
t9ixQrcxRl9uArEiv1SDepnFoF56LSs2C+DxgLN2te5NpU5s6F7N4EylW1pXUzzpPZCjNcvCjM/R
CK1jG8O857GRdjrj2UYRx9cGd/gGs5dW0HTv0kK8mlif8wzGakOcUX8iOtx3tOwjz54fgXYHGVGq
PgqCwGSsAA2coPAwUrcv0b7FhwjebEgTYVtLZJO1SQDy5xOU07aqKgR8gosz1vmXYkHNNgWjTwPU
3jDfRG7AScO200Fhh7VEl0RT73E5bxV0F/ddvJC33HoVNZiKvVFYmV3gwNcjyIoQ2C+8FkmmXus9
gcKUjDNkNVDu3vbLDLwzRrHs3BqyeGbmpkuUQ2t0sYaiW9pW22W2MMKGYKBL/DIlbiPVWL5W3Kis
QaF84fGcVn6+5I7Gn4FmeGtnhGlSva0kHChkXIn2SfrXDB4Sq1rg1DEJ4FFN85ahP8g5c0TFz+SP
HrVeU6kfBOncQiyhmx4BpowrtTzOLMWkgYlfAuZnP+AJcs+hVV5yOG3Kc981r1yxNk1fPNXZ9CQj
PzPLRzrEc519gtoA0imIcWCLjTzBvYj6TSVgmM5O2ksKDqqEHfjAQMLAWSi8ot3DwjaNJ/fbAkVo
yedWUJUPFsIB+BrXs6u2EbPkjVSD+Ybbn07YJSCIX4yBhjSH2aWaywV0hkrvk3jRuTsQTA6p0qdc
Di/a9Bub0EU8BvvhJFXldRlxk2J2E/pLN4AbVz6b0VsMGnM4cv2Ux5Ii2gL71E3BlkClrh8V81Tl
bmVADBqp7gai4DNyqUr9qmjkaCUSiERCEXKMk1Cdw8ahhDo1rqy/LFkZcbN5pDm6B/pqI4tOJUJL
GEM0peYaVmTAT1R+kdSFbWXFm2pgkZwcYxgEKzds2txT80uC6dr6JVNcE3LqohCb4qb6QIGx05wU
as3166S8aGYIL2GZg6JHJkOK8gnonz6LDMvXKG5qhClbbR6Oy2TuUsiXY95I7GtXQLmXMbi00Koc
dWeEeg0rIFcJn4j9nhcQncDmUl4SHhCgBjqMi+dV6slkr9J3HeNL5kgAlERoN/qiviuQuYX+IChj
rPCpEenNHtazww0zkljBrKZ4kqHpN+P8tMw1RXCKwHhUTdcy31JIaHQgY8uhhhpk8s4fMzQm0Kv0
ayX7xvI0Y6SvLx2GpBMYGVLY4kDRfaL4WrIzLeB1HEQ6LTw+JriDsWdKBVu0LRmERhdrb8ILVgvq
SdB/QUJ46ApXKgZwd2Cy4WX3VRqmiLgUq/BSRAtygWMtoqZ25jWSvsxtebqDsFXQM0QUM4sElvmW
BLnC/JpIyIE4ol7KPhMwZPOS+3RsYOMaO++CMQ06rYTy22OnQlMjqCTPKBO8RLclZeo2RIFvnLu6
OB+mxgi1FPV2VfktphCfqboNrvajMKm+UPoJFNXmlwTzG11dhlz0FD1qqi8DpmeuEXZ4EtKlCQll
dFbaJsa2UckJB/pmqOGI5vqGv/ftUcXUR22jvsTAqYEFKG1438XoldyuP8EpsGmjP1V9KGd7JryA
7h0IE2hlJkQCIB6F1TeZC2qvae2kEp5RsrVw1Y4NhtRI2yBP1mj576sUHKJlwxhOWTNNrxoV51c1
oT1SleagRoLQ+Mo0B6RmHvIT1MmywtcBbE4YIl8ZI9+k+TJx1tK6gxb2pEZlN0dTmgeyBfCBvhwX
ScbEVOEzPoa11P1edD3fwQW+WGJab9Bq4kCh5cKU9kyr6StNEbihhmknSWYELKvPrYn5qcS0ziK3
dHvWM0QvPAGzWDg1Mnd6EKLxXq7Ihw+zHLMgTaQvwZS8Zkh+8+lc0P3SO+2bQn+hRjhg9AMxz+Aq
pVP+0iEoRMbO48PVgTPYtnkWZFBcoD4FSSozuBZbTERk6q7NMeDnGQJYT6402bz2pNlnzXuT46+3
Vemi9nbZOpl6HU8IcWLVxsvLyJR8rU+dpPOBREOKgVcv0KODI1ij5ddl4lZCxq6lgMGHkHq3rGPV
YFz6S/+QDuqT8ipwH7xtKZAGV9LdtvfL/GEgu0HrHVSOtSPDZa2lLpIVmGSFJHGWBUWz7/BfS7ze
jGyb3Ze7gYQ1pPZGpyYBhcKddVBIoINgjKbi2vAoKGSIgtNIgKPTPOoQkUnOI5W9obLH4leu+wm6
zqVQ3SnoRGwWqKt9GKSwywQlzyeKqbV+838kndd2o1gWhp+ItQiHdCsQIMlKlm3ZdcNyJOfM08+n
nqueNV3VVZbgnL3/mGqHoqh3qeFTAo/Vdeq/4sFVk12Y/krxZ7i+RP33mK27WvFa0mdql9WvBCaM
WvJZNzT5ds3Wrs+VuXKcImeLwMCyPYPcWldean3aY3rKdeJcDX4Zr4dOxnxNz7AonTnl0ch22U2r
IzbQ5ybdcpcsqauWRN6k8RE1sd908ZOwnoyzXj/hIrfIUEM2U7v2tzQ2bNnbyHwrQCbKczfulJVG
+AyqnpigxmAPP7TpnjFBwrYvEzGPqdJ+Lexdrb/HCgbEfHo2xLdJNmoKwERJ/cRhVr6LlkZHydiK
5qko3Vj+6VSSVssvG/1c8VePFx32X8NbXm0J9lN0AI6jWnyAM/XxOax3jX4rs2OrP1W455GAF7jn
ETfJ0pZLb2l3irpjIFirnzLc5pRH54VrAtr1W+IPNypYVTr3DxsiYdzxaLjxH1dSSMHgLF7LTnDM
eoME0EJ383BkHKlxmX0z47lNHShEMN2LamN9cal0b9Wv3nhR85IbO4Enn557SmF6nB2kyfaaPZ7D
orrS/LrRaj5MuuPlZzv0qa2MrVd+FrO6ljcRv0XzmZhXaX1tNSabOHHSpDzVPXs8S7URF0iZBt+Q
+eHWY3gvpRXLNH0/+k6QDZXVIDeH3M59s0x544kEs10lvkh7QXxvSWjzU9FUbwa3ZM4QpsYss/mb
Xl2iZVMV17DnkT8arDOl4BtAEigLkndp21ycyLos2c1eV8a+I8z62J6Rq21M82mpLqX22oQnnYG2
ggXLPS10RzUo8kOCz3rQAA8zD9wqLXfdc8U5SC5up/LIstfc6tIzjX/Dui8kMF6/+ddlwYTx1/zU
KHiRuTSxDc7/+LnM2J9kGgmV71IEgJubvNrriUcIC+0PtukNv7xlkr3tRQADOjGBrJfEfK3L3yH/
NJruCt6OCkHrnureERnf3Tt/1zL9mLV207RQhuYzYlGbr6+z5SAGi6ir61x8LMlpJSEkeu/KaFNo
1zT0S/bxaGPar2J2gd3sU9qCg2m+Vu5QZzkmJ9XIIgYIlFM9Yd6V5mAgO8riw8goyzliOG3H8/6U
cu8PBuu8wpmySi7QECNFW+6YgFiWE95HqnN4FsIZRzWN6RtQLxsjm+2F3HXRp6i+p/y9ax2Bp4gQ
GvtcVqVDJKcBVqIcugocxTgjYhhLKnl8M72wO5Uq16aRb0ztzWKsCJ1qdWQUsd21ITuu4PL4y/SL
Vl2K3DEiP9J+dDt3deMli5w83cWtP4gAkoNreDSdiST9+pWc0DSnREY6LuWto4O8Pg3pJe7uegmA
e+ikaTviGUjzf7O90+Q/JrpGihyDKUVljokP2YqFLXOlGQ2O0zQUEmxKnnmmF5l5ZBO31m4Kxa2v
IvgTfj6CWihj1Tfdz1QFvCl17Katb6VB2zK8vHT0RnbRb2gcjHC/IoKNXTP3x58mZVQjwQmbvr6N
32b6i2dX7c74hpkFOxY89cUGcX/SqI+2WFEAl2Te5YQr0DdASaR010S5m7dvmdEGfQHhcUgHhkZz
J3Wfq2U6RrIvyDfrKkc2gxKJMyUHKtepb56yeSvUt/VXS+5q5VAHPc33EJs857JROnLBt0/7kRuV
rsmJVRyRkkj6Twfc+rIIC2x7Uzx6RDhHc+pwe0/CMEmBDozA/DOLbX8gCHpRkAABL75wA5khfUJq
oBrf2fzeXiouljhIyG1hTAt/jfw+oQQGyso5aoWj9aGLRmc0GM+BHcE/NlO3W1BL6uZHpB07QWJO
5k0xH9L8qk4HnoS8ASN0NOx4jWt3J7lH2gnY66ringA+mJdxdkl/0tgjlTcJvluAJEuN4Y4zkBhi
DHNjNr9VeJqIkbV34sMAz4kZm4PFOle0Qg0bwyJ34G2SKhfd42Zdfh544AeyX1N+kufrjKSI1b+u
/KXb1qknT04luWG37fodMbVy8s8ad1lauvMEEyYPV20MN6tp+VFExHd3LWfeMNZPnVB5VHrntH6O
xm1bB820b18bKiwJ9/5j9wyRQop7hFrR2oa3AUH5h/k3ZG6sOJVMOHig2htcPtYUjPse/mDYqtzR
v1q6V34LQWg61U5RKLZD9M/q32flKl40YgjU8dq9a4tf8TfStuuyAlU+l5ESMIPQt+WwxYfJv1WT
HQ3JFuEJemnuuJLBZdgW+Bz87AHZcfSeI/1TSTgpt31xAKy31d84cvPuK8l9kFaaxa35VZEOXetm
cxDKPguf8Scy02k/UvFTD5+AvFRtb9J/KiP1LSstHrL6oWnQKr8Aec9P4dzsWuMIj73JlyfBrSsN
oLBerYEPzhSkfg4kAFhX+a+qnlklciMQUbVp5oNecU3P7K07M/tulB9Nf37g/wRBcbKpxeU/YOnx
yIlN+pTEAdExtqNXAfwAKi4ZYChev4x0J9O/LL/mfOUTv3nFIJ3dwJs3cK1meJNv8CYdjczG7Dfz
q57fUp6puCY8mGjK6Vns+vpUa765uOHsgZYgCCOHndDdAnUjuwxvF/lGfivvGsXjeTPnfwPXQvTU
61szdIbID+vSpdC0mm5rTOTBwW5uQMXT9xA1TvUuxI2vXe7cnGRiwx9bD6h6wvLwtRqHNCRRnmJh
YsYbhhqp4Vtb3nTomeStk37X1lF5cMwF3uPwyIAXDx2bY0eFo9VbW6ncofgh7cGMtullbe+aAF9R
uAmJ2n4nK07KAqboetmO6KUkrn+/FUgAaGxuvyhftfVDrvtpFuSKYzO70k5ikS7W+5bFGe3lrL6c
QtTNS0WQDT6vplF4INwS7XLASbkn22/x59KzqRdwU6ozxoFunhRkfuqxbwJb/Z74P9fdaO7qbFNK
97B+rT9LNdyH6SvMyWPpsQdE+i0xX917dxRA+u2sOVp+bY2DMnKZK9iWX+3wPseIQiqHL4FZTWHQ
XnU3hRLjJO6YnA0Y8nEjj48ApMTNKrTd/NNemajqFzEXh9lgaRPexLOVYUPdSC8GZofiV2jKR6Xg
vc3B8maIDNxVrapxcxyW0u2N+mj+/3onLL+ifGeZJiemIKeqPgV55zhXjKvZqO8SAMRG0ocHh10V
TtfC2nMNWSDPepGBElEUEnUvrdbsuyXeqWXlGEMdtHX4J6f1P3u0viQ18Ruo5U1mJI7oAiPLvGIS
W9PaqsbIxbIpI0+wzV4QMiEg3ViKW8U/avylokZQD6Hls4JTlddqO6U+PGC42JWNPyj74seWtCDR
CNnFs1edm9vQRNth+RtGzUWB0nFxgTkHgv+yrG2VVRv8uW9ih/g2b9S3reKtlldCtehD8jcbexXq
ZLaGj1JsWcabzhHWdMwaMlf78bD0vMQFmJiKvQaQWk1O1bPdfUS67KUTsW5N5kVmdgUC8LLh0Zyk
Po/jY7EHqJ0peK3bx5wsE+fNFTS38zZqOF7r9QimFq7jh2LdEi29VuEu5VfruvQspButAG3GNUGw
9SWOj9yb0+KtNjPWk/4XTb8TSusIBGDDgE8Ehekq4jAhXdRIy4pI1HI4ah9DL8xw/0AfFoDv/jJF
QTnuF5BYyCqoBC262iX8BTzPTlcOqwHkrm7rjFNw3VcLMNFuXWHjjtzCyeBYhifmW0m+brsJjW2F
QTOkQMIf5W5XLafqx0RzlZnjBXAZlGIcL9Kwl57X/on4ejyUo/mhWxGfrpurfmEGdh2hbfg1iEqp
zupt1nZFRnbfjn6xTUZjHqfeOHgs3KJ9EfYzahfiY5ETSOpN5dFnTuY7moQ7R4eUKUNmQCCvxSJK
DcIoIkiK+rORXwh43X3l5scwBaa6W0gqoilp/hnRBBYQeOeRs1wMTGvFNoMmDmfyhbU46MZzkb7Z
xnGZThksK0Cvvhc9ejvA3ebRvzY3Xj4koP3vROPAntwY8hhRFPIZX8fl3Ci3/s/+yRNjMyRbI/yu
ZwCsJLnNxvChcDMs/OYhvlf1Z44SzJ4O43+14FPiQYpqvSth7+pHx3pqRoVR4iNjemSMzD3wO23e
2IFNSVB4zjM/L2/2+NSOWyk/y3DLQ3agd93SrPvy3oB6/srs2uCefv1Thb+65WQ2Sz9a5Ux2+Nxl
/bTOrs7nPTt0XhjOIhhcnfItmSiqUYptnHzUzVH+svg1Q7adi5+wehtIdBXZhRUQEhL2SIjjWqVu
L7g/cQx2yj6quoNo4QBJJIJiLOTdOrJJgBwD9Xm8yz2z09HI37IVOh05y4A4IO88wceb34m+mcVy
aJjjVMO1+6dVOeeNM0+bsvIJ2vDEITQfBZ1iuzQfswzP7wjtd3nIKVDU2Fu2Dw3ZSsOw8dhvMpXB
AhVJ7lQgfowMKH1sjL7pR/eisJrUTq8F87rVnu3L2L4199R2eB4AQQErlAhyS/rLy3+kktWFZ3+U
DJrKewvMEqWBXNruUm4iFLKFq5mbOpZd9ZKU0OHuY3b7WBYvDAOcQLL11dAWegY9x2INU3S2uQ4q
hQ998kW/rwc2Gpusf/XQDF9Ycp9MMn7F6knQmOtXOKKWKF+mD+mRBNM/Sag02poO1t5LODTk3cyq
VK0E/R0jDVXs456BVVDrbTgc1+iULR9N8h7FW1v+J0PRJeJuZLavP83ydjbgHg85CLwN/UNQv5wY
r7Yifw2FdIgabpqQoMc3C2xfqt+NlGPWjekjJ/R4/CQiO85cdo0SlaH1tOhEXBl8OQj1xe8c7otU
8mX46zjcyRMfUHobxsazi8xvTDgciLv1XKOliyBAEWKPT3XIORG5Bq92XX2n8SkBmY4ip0VEErWB
1RbOQjEWC0PcfunSi1ZMiIMmNPnYPXlDIpPhHeljGXvpWjJDgGsb3FKNsTWzabvo6HHyCOBBy859
Pm1qxTwOMPo0s0iOpl6H6Ea7H1x3ZCOQ2jBvj2bLep89xzWJAGOut2igQEzUOsgMyiwstvAi92J2
RZhnEJP+btWfluLzXLKMAylK07GtPnObZyIBcGE6teLqpFiqU1pXqXMfH/V4Ff254A+M8k/+a2aK
jNG65uInrOkuvacy8nyFBVx9kSiJjXVvXntijlh2mZNDVOEcFUWg/KmA9nbsgYw0y4ocMlSFWxp3
qeZDOdQchetnZX91UfT4LQee/xRVjBGxJhyFydydOKp4nuYY5VfxwZVtKcCJprEZkWgXZvavM4BQ
85lMmzs4CDYdBGQQA+9y91TGfx08/MK2O/6tonP/E6qcV/00QK1H7GgNZ6JsWe8VI1HSvo95ttcs
NFlxulf5i0eWeaCR8FDMym0gk2Dal+IlzC4CLWMUvsnd1LmrrZyHfgy3rfqYNquPOE/94iDNH7YC
fo3QzRn4UYa3xH5W1dGb8323wlOF1zICUdKufbSvVJjDZ0UKdGu72qFrjL9ttY1hVwxzR68m065e
7hLpNVFHJu1vo/oSQExJv9MFdMsmbSn7K0HeMxJhi+d+6k9poT7nAqya5qi42OvEKBbfokUu0S8y
rHMB07l+Th0XaWzfiLHmnZvbL2NOXiUbrr1eda9URvgnlI9aW+2agTe8H3TONfN76EFKuIGVSbKC
IbM+w3jZU5H2Eg37WX01kRVXWAiS5q5L0bUD1G5ZMBJTGo8J7D5wmiU7ZQKxmzG0eLomx16t6s+m
ESU3TSAQaiJm+nKtdsKObpVJWYdAOFp9q1G2VXVtJzWoGYv1vsoPCIgjJ5JtdP+nPIbJRQglwocy
kL1R2O29sGkxk6xxL6YRLwC5ahtRqsFgx6HTpGbmDHIz+nEvvqLWjDyYUFQLS3y0QgQkQhupbVSY
7stzKHl9HgjFxt/m4juYtOlN4n4PaZEfX1g/2/RgW3gnmsQtUSSVX7ohXJPg83Wjt6xTGdXGFk4Y
p43+EulZo5SEJRSrjK1NVypZIOEUhA2Zgsds7jUa2prqObekQ6NIk2NJ2lYnl0PlRbVdq78NeuIq
ZbBon7oF/6X6ec/ToH62Myt+gZqiLuFK4CytB0FHCnGlOSZBRmvdnNq4vhuGQmH0CBOlbhGzi32q
6OeR4E1ggoUp1gLCom+WMThIDLgC7UPEZFTG8bhru+JpnAYBqxXCdhEwHFt+08h8mRjmHNMqQieU
OrFpG6Fs44jP27ShSQY1XVwInmNXtpdCtR2LU0Sa65PW/bNTa18QNNKMQ0Vji+7ONjpUXat/dOnJ
rIpdEg1444YEfL/w5fCsj15K64GNLUujxXyRzppFoC1JAeUp1RicHaZIUwkInde4LeboiE8pYepc
itfF2Eutp9r7Svej+TZaBzE8hFAb3ra+7q881pHXE9APnSVWsPpUAo/U0IApSLOUbTpr4P6K+Uo5
K9d8SUhTsv7r5nYPvsI2WvVO0b7UpORHbDdn6G3JPIj42dC3HVETnWsn4EwQvQk3y8Bmka8BG4CN
QQpLq2VtBxwN2hb5g1cRYDsspqtF/Lj1Lmqs3bDE3oACYVBZLJu3eNo2wxA0ubZrRC/g3hiZUjSH
iJ45f9+a5wo4dbC+Tc5tht9+/Mx7m8Aa7aNufwDOwrY89VFyUqogV6en1f4VFmB3wYbSqvtF77zF
4HOopZ0Vf2mCkgbJxX5GWtQ+V7rasUv5U7Z92vbctkb+YrfhZ1s2FGakISIS1HizIlypMj4TU1mZ
fOhk64Z7r8iBmsa3JcycsLFotxKOHiYoISoJHe7YLX7XmsR9ztVg/4xtLW8HebFcSYmSraKHv0qF
HpWXWhs6uvzqHtlwKtOUVuhaxb+APohrbvK1kJF0djQAmZF9QIKtuTCAvB3dUHhZmgZDYx/ieYbJ
o+wCFdMEIV/NEdhYrc9O3FUeUFtVCSRnI/CNNZbpIZ0bcKn40mBqa4BHhqw8SpBx2qgEK0rEeag+
JsX2Eis7I889ZUl6DR8GRQ3caWC8X/GtFKhuDMOgV34oB8+oHwqx06wfZJFazyvSzmoybK98iHbR
uTtTTEx+GO+McbNaRWAj9dcZqATbSYo3qUKloN16XvkGeiksWka2Xt4a4+e4/hNNoLJ3asjJWpQ2
MeMJHj3JjYznTj3Nps2sU7uUCoeqvlF7/op/XU30X2g8ZSgQWgbl0mRKNz4zqWGDkQx3Lu5lnb0q
1mKcF2husISc1fyh3lYyzc3Hs1lfjPhNakGp93JZPV64MiF3sjC+aoMHTXtH0+INGXY0GQVxrDV/
NVL+zBmt9ySKfC2BrGhA4TJZ2M7SWztqQmha+evIhOlmZhz7hoSjHc9j+ZOFX/EI3MkrbC2/iAwm
JuwixY/fg1IssrJtDW8dvA53hHwZhW+G11A5aWEfXzKcmxoqxJs+rz9JPU77tHuzcr/PjV+9SE5d
Mvo6cjG6uzyU8pV2NiZ6A8YcYsXtayfrXxJDdQzyYc3JyVHjZlof9A/lHXnXaENmG82vtU36HIjh
UjXHJUbwhHrVUgtY/sI14jYwYpTYW+LtzIUmB56uzUS41GOoLeEnZJg9KbBzCfPkO5cvshMkXC0q
EJmtu/6XkOxXKByvYtuW02mddkl4UK1zp6dOxBGTjW9j+wzpBLU8FRCpnl2CvCE6tbHlOpKie6PM
tQZDE4/Zv1GKzxnTuGgPs/RvmGyPQ/uaiMaTplehCaJXJ7wJmltmkn7VmfWKHDnD2HHS5tfIsPSg
b1cyQBj/t1U4wJsqV/77oxo7iJgYkHlpq6x/StjEimI9RgpJ3eAUGiBQP6bQqsvZyo2HiknxCznI
q891IfFjFk67qo6ifPRhtbfnnJ8DF2z2aZpop/iN3QMOhIdU/ooBAazabUww+R6vRqXliQsYvi4G
llOQjnzd21QHq6tb1DEECUHehRVN6ApYe1Ppt7AMFKSoGxHaJ6kfR15NPkwFgJ0lwVgvFvvdrrHG
yywvuFvGLqkJVYXQLnOIa9GzfjYEohjdAuageeP4Fzem9YwyoNmMcTlchhhEn2N/hteKYmVxZRmf
hw1QlT7JQ9o4Yy3eTGQoGDwqQ7/UpeYn+Fz2La5kjCtSGVgF9W0Sg/ewWLywKyLKWQ1j95Ho9F7X
5P4u6z1bRwnxRqD0cskFCDrSJr2vRseZ5pbaFNamUdNzKW1zBCJDRcCcprEumhLMgmzheszbQB0l
JK0zGCCD2HWQols05u4ya9ZTPy+fswRuqOly61oq6uHKtJ8bhaoke34Gcc3ae/vYlDs1+quoju8T
5aIxiIp6ypzKNi9qB6ucn9XwBZV6vs3Sfw2FI/N9aLk06+YWWleNAGv0hINMk4D1NmffIctX29zj
6UPhcIutl964zzqorvIqAxqmD0XQPRWQxRp/jstjc7InvANh3DRP5gLJFOq5EphJrH6GuFULiNNo
hZOrwtC1Ga7k0dMey90AcR6ujQ2Sau6mNhOf/dpsJ7XB0By+zMkYaKHpFtmsvMjWTzhIDteC3iTJ
GxIpehkMBBmtVpsogifpq5UjHCjpZ9cVv9Eag5Ld67XbNWn4JgEvyMNLMgPJxgaCm07PsyA2Z5XX
B1VvJbsFj9+Gc8jSTQUjQPQkjCCXv5eYUjFLQ1esfReJdQS8GFZLhk5mNsGWg/SNc1yvODBNvyz/
tNKAYOyJJJqV4SDPsUJY8Hc13Y0BnxCYvBA2913md0sRGKB40fBZkZI+xC84sZC7o0Ic+bg5HqbX
YUIaKuSSbSV1dRAVdYUdMkUS9IzRIOhgU9Pjp0lbr2yu0LI5m7xtfXSm/ByV9r+iLhigwS+NpZDQ
FjzCHRA9+kXRvvUG4x2AW2qMRwKJU8lDNx71s29iiELBLCBELLdt2Xba9CFTpyJjE0vQGxDahYbq
RTeQf9epHr4D/HKANb+GWn+NfLPoOJQY6Shhe9mFIGNgEulZGk4WtTROx37hLs2dXEfULFrkFBMo
J2nJA7YuZeCcZJkrKv1a8E8lW7f92O8GGRHIah1oNdxgK54VRC2t5eR94if0v9sq8Ix0XyK+sUY5
1uYTEOSxHQG+LeOiRFWAfLqIpvZ9pjeyHCr8Q6jVSHg2e/53CfvBsrysvjBR8bW8WDrRhvXfFALk
VbP9PmQt1HPM1i3hcC4MAS4jag9zwkzG6QlZe7PrctsKVrsBfo3FU5mC9jELyW5U2c1RG1CaWUqL
2FjehyrDcNq5aaqz1UU8hZ08MpfiROl0tOmxDVsowqsxGQBIpn6STOtmZo2jhKdqaZ8MJnrNir3O
Aiy2HI6xQ2Yzr0CARd29yRCnTHNQCe1MCRjU3Ss85ILHwp+mX7UxD0Vqb4XFNwz/xZ/3ArrbFlMQ
jc0u4a+ldGj4x9dKmTw9/cfBHyxVcUhsMwg7n+U4Ho76a4hmp66pVUa10lWKE4LtruboIMPex+FH
2HI68qAgromT9amOdK+H3RbzDBRrvdZExFUTrTTGxUDqjd0a6ll2mvVXoNTqw2HXlP9supiIf3hM
ThPauPLHHu6SuA3mDzqwOPmMZIgUdGyDm0ifEzndwrD5UUE0WqojssWd6hETWYp6HM4NiD8TFy39
CKcL42nVg2HVvMWILiTTk3vpplZtYMea1xIf7ywPLkabox1buq9ZKOCXKhil+9RkvkGSrZ0c1Pmt
xoykjs1eEbJjJd2D5jCUvHXyUQKMfLz0Ewd7SmDL8G3rUxwINdxluvkvps9ybHJ/NgWNzhjeSow3
BYI8NTNQmSFMMJRDwhwkMG+GXXTsxts0JX69YP0z6r2GhQBT4JZAxYcPfhB8UtII2YnsyhQbduQR
+3wFWsaaFOnzPkPtoYPSFfGtNb6k5CYbLv4i5Gsfi/ql1t8mvLzSkOo6fFTligc0nb6XucJbX5cf
SpVe6oQQ207rL8psvsarTH5BsTq1vRyk/FDbRMx1JabNnQIqlrJVPj6HKOavaWJBbPmeMLTIUfyD
KIn7+AB2zLvF6VmZmR9VyM8zqMzjUF/i8MYyE1eQwocietgmvWZIt72efusAp9NtkV6Z95MmvIw6
1NVMAIAcTYitw559A0ie/X/fZ+jA9Wm6ykhSV5S29jIGPcuJZSX5RrXKk9os7qoX+yXW1Wf6stDE
aj2eyaSft9aAAldRIs7uXPFrfflWLfOrVD/N/LJag5O3EgIXtUOSVdjRydLnTxTsVWZvxxAReTjL
oMrVYzqqwuJVaUHzWYHdKO0HnovywYQ/0h2YbOZ6YdcldkMrobIWduI6MgPZ8pS29K0EdWl5oi/H
69XWMXmbycYXlnbICsjl3gr3c6bdRBp7ma65kT1jxPDr1FcklKVI2wfhqq1fpifJCp8xQ/TJ9zSZ
12h516MfrL5Q+Wyhhi65avys6NdU0i4dOHtr1idplh1DWF5lyMazOWcooWJT81jiCHAqJg8r4r9k
wnU1kdBWWKn4NMOMtNmxofwvn/4/rks5olIlYz2xGgnirMEKPAx8T/rsrTGaIwyTc3m3rE+Uf6v2
XUMWaEgeRneWmGE4UOo3y1hf2Jl2BrdOqcCN2JF8GjFBSf3XvGYnMz8sDUxHVLlJmWOtMBENLUE2
L35sRScJrUEzp0c9rfdqpOORmXVvqFXVxf+zzfUG1EneNyGoQVLHb20mbwWKNhy21ESjGK46ry+m
U9SFTgS9Uq0Luvw1dTXLdPNqQkPXNcpnvdpGDLRCxKt078zWGWxO1IAGB4DrnYq4baINwMCt5uYR
IO1Zmz44eAflbi07EfKlOdgsGfaf15j4FlTrzwzYdXTj+RD2FT231e1sVubQeqlLAzbmthreXD31
TBJKA2ggen+ywhvvVykTpyf9VojktTlzWjHwluQ1wkS7RiqV1pKraFbvJFHHB6yUxT7vJrLoAHnT
1G3Z3KPEbeBrmmnam7XxTPlW7XZ6de262xL7muaKRDvUIMSK9to3FSN0xCKwrfJQ2zQNlrTKk2Fd
NWt28kf6EtuKVp7TecA4fsfStrPl0o+UTPVXZf2ejeeJ2axeL7b0U8x36HBW9IcjlFIcgnl1a3XC
KvWga/NFR7dp7RuUD1YXyLHyNXY1IuNiPwPEqOXeGn8ibUV+nnybag4WLnH32eSCvfVVcpwJAaeQ
zvqKV5a1UFsPAgZ/ZZYY5jN+l0ez/XbhIl/OEi/2KOtYEZRNMszvWIZ6+yfR/hQjWLvuUuhnmExo
4gW/sdSc6MJ2NRz5qd4e8/XSCuq2e7wXcEdacW3LDzN9W1ruQbzm1iGf0LK3yMW1U0s2VdZagJQP
vsKrTKxTiZs/VIjwszpDKyq0bjWPrfSnEZmb4xs2WmwwD5HSkNR4860tDqKYXLquD+gZcook3kLx
LjQmqjhuPcTPqmE50Ti61XoSRskvhpELIUQS7lapAVpEiIolscyDpX4q1CeV+Ub2+3VPZizA/mYl
B8mcMbSubw/iK9pW9Q6HbgIqqe8AjITw+/HcDE4BzBXdRLRtSoZs1Nnit3l0YwGMWNmrhLoDnQRK
pfgJMfkm074s9mfYBPRV0gjx2uLQlU5DjBSFussMMZ7NUq5qfEewA8kZRlPSuV5RVjRh4SRd6U3L
9FR3kBvHZDh0y8ci3NTQHTU79Om1m48GglE1OdeyxKMZZx91IXamZfHpfdv1pZXKvWHC8rY2qkys
kdIXY8eOtRy4D6M2ONK2y2N37a19ZdvUAmLcYsWtenjtWX+TxZ9elOi6jH0Sra9p82krQ4FvBatD
Myku7lR3UXvkD5kv/Y+0M1tuHLvS9at0+B5uYGM+0XbE4SyKlERNmcobhFKpxDzPePrzUXa3JRRJ
HFeHyxWRpRQ2sMe11/qHAICsde0ev6j+yTWdkQcvRXYa6l+tOcukyp7kpt75lGNqE+Ho4lpqXGhi
0tIr3Ec3OM4K/6Db/janp4WjrKi6zNWivqrUvSX3OoqohLCBW+L2F27kqryBbExw92i56XeIGgAA
KAissGFbBuLKCRFKbnRAJf2QLPrmp66rpItq0gNutkYXi3xqwc2/rVEqN+fC7q8Uue8XeashyZns
0iBCmcUjCkuaiuyK0bjdyrEqvNZyrr15V68HHMLUsIDdSeap7sonv0hZ7aUr43Cno7GiVULcuZJi
PB11++SFwf1+4TZ6fWUrJA5cm1yCZoPbtDpgolCgoKRI/bd8uAXaGSrfwyKdDyVKBeDhc2rPLyZH
e+c+5BSBdIgTdrFyguJVq+4KA7JEDx+s7eL3pITs3JcOMWoNsl/Jn82GUldcE3611Zunil2RK1vr
qAWRxXcZ2kVGavmbtDkUJI6pqQ1KOHNJglkUjk2FYxHKTKfrq9z4hbkROkdBd+W07y4UZdvjAuc5
B7shTEqsPrtNCkBq8Osbbp65JOtw+1rl1jneHjNKIar8Ein6d6SPpLS+iqPgRXXh4yZxf2/iJfBA
1nRD6Flp5LyauzYC+KTAaliWrLWivreQ6wG273tvfXUlfGkpi6Vl1ldUV9YZQk9ZFD946GURNw1A
1dAWJETHmQF0X6/9cMPbOF64wLNBhfo96Ib+zkfVfEacjX4A0F9PMu/iYZirrTMPyqVXlm+iytas
pUVTetc1Nyc1lOY61UczonSdO2tBZsjrHrSewMx4sMi6LkqnH+ZmHBFio44lxc3v+Djh/BW2ZWvV
2AHYyZ2HVsOU0crX2TG8IOuWZz+g/NbtyvJhs+FPZZAj51uhHuRiBYjISqlSo2eUmrcyGL6A+4US
IuZswD92iq4jlIDyBn/R86PFkCSc40N5Y7bSkRN5ILuTBo95voJ4Cxf/zqcY2nN7ewIvin6AzFd3
roA3RpJh5caPVr10+nsFTRbpimUJpTWzV4X0o60A1gSrWp93xQ9w3256V8v3pbP12sdeuWqcTehK
i86/c4JdBPbUXnTiIcpXffsriZd28upTlTd++DrFqeeKKqr/4rFXtM9ytDQxoWr3ggSnlCBPk3Cf
HUru9/FdF5Mxt5QjyNPfuSaBzW3IpmE3B0NfJN2NaJ4T7cFqjFvJ1X9knJ2RdUMMvJCbG0qTpVw/
5d62tr+pBMsZefCocdJlaRvOrVW3c1EyaD4cj1pAAuOyguWf1tbmrZ0jdliCsk8jU7tWj6TaPLeQ
/KQsPi/QOI+Vkki0vMG0cdENAVvUEJNjjNXbqgCNpab9ppYsKlFpuXXMlG2h7sW6AYA1z6FdKfG3
XH6Lgn6dwyXpM1x6i2FAAKfx+Uv6da86V0pQXBVZvokk2FKRtFYgAVgowsQ77+gH0y294ZdnzS0n
uJXTyibFbGwzRebmoYCeJqt5ZVP0L0nrZe2LF2JcnQgCGIPahrJWbfOhSYnigQNfFzoBUQ8dL49/
oDu382Qu0Smc4MA7NGbC9tuvLTRyunhdGbequBXqlUVKiAqkbO4iruplv7d0ZabnebHVTM9ZBJ7+
ndoEgiOUuQsPCSkKix4j3ijamyswaYfjFQ5UtEMQ+FQ5vEZliaszQ8DJQiBLDn7GFqhXj9JML7Q1
6dtMI6i1hm2hhvtYLR/wg98IKXqSXP/aAZuhS+6NXvrqzMogoVXBxra8jRggRKCw1qX9AqmNhgJg
ckD7Z6YWz1kAn6FdptLOqZGM7mN9nh3pRyFV4kPNVG3YXNUjU9kI2ejy3ADdbagq31ndk92mNJ/O
HG6LnuggC/hlPKtz+buUOy9SQFmYypRhoHbg6b8MDusiWioA8+3yqvNXhk+44vW/3SC4TmwQ7BAV
iKD0lCRdf0R2JuvarpcmMDZPSZaOcfBcf1+BzdFlshTH+DyCgZsY9lYpEHV6FCYyciZYoJDELpW1
Kl8EcOJrf6XDLiylZ1cUC5vKQBV5ADYOLm8ErDvQ88UwUNtN+l+5DQxEoiSD6EvTQ4iy4p1J1rAA
YFr7QIpABc5U6oFxlCxLLb930uTWiLw77J+vuti6y+p90CKqVNfvAGkCaWNJt26oL5Dc+K443rUT
G/I89CAnEOVThrRn5LD2oQPGKegAFF+Wo1KOWlcnxADHXsGhmwyxabfQbWby/OfwDcLz7CiZeGhn
cAYnJBPPyFGPPYKzMGh0Wegg+LSVJz1m1X3lPE98wFGZ78QH6CONu1zz5D5ShXIty212BIiKYt8L
LwCKqFMdUvosf6nDFmqsXuhE9B411/fatSgraYMH+mDiPc6oeo3dhMNKJEVjg84ZupujfG4En50S
4GpYgO+CpySWeTTHL52apyPtA/IN8kTT5rkuGEnZFZVqDIbJydBpCOui3WW4jgwhr1uSywMt/RBi
z0ntBnptXEfXjXrVKldG/dpVCB2UTDApX1c2XEXYIH71PY/EMpDsX5xipbdh/ZKYS+hNY5aTe9DK
g9D7ueiJ1Gw+Kr/3+m8J23D5qubKxgf/IduQzAPXePXaJ85QyE9QMucWDDMnw5N+qDeBLm0jrQRe
j/L7UBPRQpxnYqtw8eOZ4T7iSGIWKJzlrOxXuYFWmWzyutgoYbVNPAkskoZJK1Hhr4j7gci3gv/W
RTDvVKq4l4dUPfbfqal1HOpP6shNFkZpnMgDRoze7nYRb527dO3Pfi6ey01YzeQ10BJ59k2aQ60D
KzvbtrOHemHNSE7P3fVvd/4GB2kvg4VeXn4jYZybZccV9umVPEsSpWS66s4VzQaNKhmMh5R/R2L+
e2GKWWarpCfdJam7YxEMVCuoUT9oYSipxOXIN1K9iCqis21Nuaoh9NzkCN7/DMpvPrF5jKKpfpd7
d7YSbUyQ3rWL6npPlalFwFTWxQ0w17v2Tc6eIv26+633xwZMBLuGTZzcB+qzhEpitgTN4t7KHqpV
R3jAjWgtCE7fGvB5ibGF76rVS+COBxynl+YDWenBe+r1lYw8Rohc6F4ioKkXJiEgFWim1NZ9qRQQ
4cCBICcuBw3O9SppSXmvESi8P9IpydP+bk2wLlAP5zi7yHv1DQm67K6tX1X2Zc4uJkccXkcUfIbs
lpprl8Hzl7YAMgurm7WImDUzBy2ohPwHWaX22fxG+VZXdyrHGPFi3WwoXUB4K9srA92gOrw5qnTF
6mOHmC4wMvGrzFgE3IEd4AT4jg3gJdqfugYe2atXfjzcQFHkhPE8MZNlg4nu3kWFCydIe46EducH
ezcFE2PfxsAPESQISBGVy6q/KoUGjvPBEje1846ZTdXdql2+1POfQ3INpYhK9XMBB8vA2CNjgSKk
BCtGIZMlHkKWlJI/FJpfo7xtPYisuSvq5KcIzYXNnUfhyI8T7njo1KEN0V+Huj3nJuEXyw6lAC6b
RHAzK/gpHBzRu2zlUWPF6zpzN7HzWso3CYE01/ZMs9CuRfpKoGYCrGkTRuw66g1n2EB2XgV6m/BW
YbsGXQosbwjQMckIElVM0tRvPWQAGFtB+VT02zq5FiAMCrDOYOjyANq3H7B/6vVvC9E2R4buqLVz
LKmNgWwARnlwGMzurtb2cXxABUZxr2wDiRx/SajY4uhewkMLYca5L6Xwv1ue9xwmm0Se29lTWB2y
RCyUxr2XiPvipoHyjBVYYs29GmZJqXrrLg1ngJ8zIJB1nD5cXs9nzkVd+7qaa9QXI5xbxM4JSUb5
EiuYSUMFP0XU63IT1vFZpzaxkchlItugPCOp25HOhVWAYFeBkBMQNmQldTeYWSDLYjdaUZXeJ9Ra
s3An+W8OKsaSMwD76BZxczOAKJTeQ2y5Qz+8ckuSxIW0spKtFzLEClmkDKxqSXYgbhZ6bC9UQHb+
ERWcJ2uHUgHxGnpcYWnde9Gbojx4QbPgfj1nQRfKvkRWSC1JqoT+S53cpEA94d3bEfNV+VHgp1d3
K1t6zrw3JZQPxUCJIIgXjQeWR0G11Q5I7Uk1nlfPuXZocOat4hsKs12GYHr3I/OROEY7vSbN2ttb
yQYTwMm4a5O3bngSBeldL74pOsDuRIxUVAKS236UmfPLQ/ChfH1qCEaCy2wEjWX3GcBdNHcgI6HP
KTWvfsltBkxqA1zZoK7rEZYPkXKQtNtYgduPPihoh9YrZkCZOhV+aUhmK3L2bW7+ljRQ7HF1pNy8
ZswdmeQBt7UGUX3vALwcGYxrD9g6DJqwBqZqFHPQurlJzMomGF4pZUlRbt9K2yraS9a2ibe2oQCi
eYyoq0ZAoKLykPWbPijvGtJ+kU1BJqurdUR6fqZ73kH37bfU0eep9at0rh1AXTIkjrh6IPO/zKru
EHbtT9VpNlrXz1VUEroIUWjh3mjDjy65Uqu9OQxTUey5CGgk2yxXXI10oyTZW609Cakx2JHfJc19
0lwoBVsnRvkTWnIzERmcER3XR6L87HdtT5EbF3U3Mx7MIixvqRgA7I7T1EYPO0kQc4jMBTCYECEr
y9TvLk+lc1LJ2ijalaVBVrOkV6+lsqDaMjjJKuyNB6nmVEpA7yRm50JputXlilzFe5zLy0Yqwd21
XG9qslEpSQ5b9q2J7eWMo7g1NppvvbhsXC9Xr722lGDLRZWjovqdSC9+KqO641Od+dUKELVaY5KK
N4RMPVpHqlCrIkQYTK17K8LoCHCIsisDZWx0DJMyua5aqEt5KIpDZ3IuidQpH1vbCEAptgp1zuO2
Bl3bBzQVDWhw1FbpTEwn9YxtiTYKqGtFBIGMQuTeqA1U00xuxukqRfwOOssck3bKJCTT5eyHBAZR
t9J976O10t+6qn/MmlNdL/33pI4fsqhfawBHYyBKHp6AFs5uLui/oqg3bUFSHb5gW2SkUJHYM33c
6o0pE/Fz3zAKXjvNdmQR2ikSPS3FBJAPc/nVeUUXOCBZi1iFpcLRsja6yvV+AXgtA1H7rj9kB795
bZ8kIkSqLj/bG5YVsirr4VoCVMLngwDmgzCHQM7kp1EgjrAxg1eySsiAipn9rfodRjtgwMzD9wgL
ba6/YCu/FZgtaEvpjYhCoi6O2t87wA+pXIbbEqo3HFRcw9ZgfasEKatZ/gPqaSHP4jvUBC1tGZYH
5CQGzwXJdU3SM5lQfP/QQj+xOWujiFr0Sp4OyO/skNVeqZtwSyJ5B/Zt5uH3K80eLcyatLmxxfVy
7q1sYGszCbeobGVgnGMQ7YcLZ0a8sSETcvytRTyHprZA0GKucZd+VZfQkNbRHD7YLcDzm2hNCLRD
nxY445ryzVW0rjf1tbe0VpBf/uwMHkUWhuU6hZHyVfjeziFJr8VaPkAeRKEXf+Z2gdDN0riim2fd
TFugLjl/f3lyF+GK/NQ1vNx8Srr8zB1KG4Uf/lCHHeeqwGKLOtECvP/82EXGDHzjHCr2zF95TxOb
4/E8PTWUx//+6XJUsD2E4bEtZy89JFcIyd/1b0giz5Pln8xkaKODxq4o3ReiN3eODaw3D28sAX4q
6UIxMXJnLnja6Gip5Ca3urA1d4p0JKvVeJPkQYqitbSyo3zSpOPM7qCOzpFEtQsEsgeuttSnsrZe
aP0TcQGFYnPVGujMl9fW8DOyp8LQMyemepSZ/zQ0ddo2uRMBU25qRL/REpTybUyqDBkw5C7aRSbw
iEgmJsKZsPrjPv+pMZVamBZF1Dg4ONaD/KrCzDWmuu5MPK2O9lVXM7I+1FTsTVzz0OSQqJCzuzyB
zyUc1NFeZJqxlRpeTQ6pSNGYCQtqoKFnG9UcxDvCxJ0x6EvZhOCYgYe4VTpqc76OLBBy694y1j2i
ehw4kSVWYXnXecV9NrXdWTfINYhOgYxDD3wNdxHErGXJvzZKIV9Flidf13D8F10F4aCBe4s8UGK9
aAJVPbxRHWBB/mCbOytWUGR0HESLItn+VSMLOo+yDrB1pKUwzREPu9wTZ1aBOtq+qFcVA4gwlPlL
REtQQ2YPmcP7ngl9Yt8/l/hUxxtToRtQIWjCU0N/XYBpQj/Z05eNCURIV0x52XZmuRdN5tz6XlFv
oxguEFKYASSUbFgEbGwTZ/W5+Trat7w+pkBoGh3jlhNx+1sL6Env5xP3j3OdOdqzJEM1Arlz+52U
79GdF93KstHYmDI0OL3pfsRQnxZb2Tha2qlIqPtRQW4P1cxy3wh5+acmghjtU3Llx1EOenBnWGht
aLL9o0RIUpTtz6gJJibbOTsvMdqcIOV5gxhkGum5wtQB2No4bbZBrBHRedeWPdwOam/O0IZGK4ay
/eVvO7OTiFGUmaPBkeeO6OAIPdXxSxpM+PGese74CNU/jYhlUqMqcp7rKtswOYqNgV1V4KJ5S2NY
/Ll3H+1Uhl/VeZIe312igmet/DCZOADP9cpo6Rcw9s0i5slHNakqfGjlCc+dM8tAjBZ8jcti7EgK
D44WCLH2ygL8JdpilzvkzBoWozVclK3rSoKn66Y3wxTAEchnry8/+9yAjhYw0IXODY5vbsOEk+FT
HLm7yb2lzYGWXW7iXOeMwg4vdtyhiSj4awI6rEpxzYCQ/kbO4PLzz5z/HxYsn+akn7SDizBoujcA
0Lry4MwU0xRXWoPoGI5hFhOVvdeOqDmmAnXEy62eCT4/TOA+tepFwFEGLUn3tV//TENVJ9+pxusw
gnSehjVIcJRGLzd1bhNRRqvZqOsUPsIQ7GEnhDfy0xBD2JxLh+5JnfUTE+HMKH1kBT59T+b7VoY3
Y7Cv1JQgPcl9lDVz62dggpDL4BRP+ZKemXHKaHlHnW8rqlMiTgnUF/ZB5D+b3bXUQ9UpvzdeNpFH
ObPWldFaz2Mp0jRQcPtGtvynnIG/duzU2VwekjNL8uPk/9Rbnhu4tpsVwV5zMbd/DJpbecpu+9yj
R6ud+lolOVoU7CWUC2OzQ0V0mRcTJ+q5tTJa7q1JRKc09Er8jHZ0As8E/ScFobX5gHzl1D57rpXR
itfVoAG0dux7ihfNuvhFZjtAw96ZdUgPvF8egnOrQh6d372lVE0f0UqA8k+xCBqE4uGUz+AH1dLW
AVCdT+xgZ75nbHUf+lWIWSstAXcEL0xKGE6hVS5Rwi4Qrp/4oDMDL49WuY0XpxOmqN319rcmeomi
ElGAt8udde7Zx1X/ab5WsW47nR/HELrvGjiAqAV7lT/RPWdWtHxs9NPDoaWUqgBsu9f2SFfX0G7I
5d/J+VJLJ3bAM4tZHi1mraqbpklooa6eUWeCtTTx6spx4p+418ujkzsxWkevNZ7cHwK4JdgqvcfZ
SoDJOJIk5wDZwQH+uTEYLWzT8bI6kWgqDTzlykqKFUwoddEdiUF/roXR6u6TzMq8VgKWPnSop76V
sPKqif303BoYrelEKtoATEO4D8QClQEZ3j+CXUcw+CJHxWzKRPX0SJtj63otyvrEModwn6KKJYlb
Nbq63DenzzcMHL9OUsA7WmH4dQiTK2byk3g0Nao1QPT0RDxfbuPMxc8cG9CrChkcK/DDfesGiDUb
SdPfKlJSg65kc1U8spMDHvUbHC2CJVindmkPiboh/voZVpa0Udymndjpz3XkaMXbuuPViZFF+7K7
lbQdLjITk+zMkjHt0XIvvT6y8iiO9hlEfZuCDthr6Mmz+s35XsJSxPppCpRw7iNG6z4blNqz4jza
B8B6c/O5Kif2w3OzYbTsayUZBs+ww701SGsNEY6CIoaPjLo5FSGcjg9Ne7Ta60grpCyhhVpCk71C
3eLOkX5XBXqWarC4PN/OfcV4vbs+9Qrdp3sguNbaQ+hQ1qYinw5TxtfnBmC06kMj7Q2l86jjifg5
KiswmtLL5Zc/00Fjp3gvUCW7GMJoP7w1j8rP7LfzHcLh5Wefee2xN3ylVk0EizbaV72ho7IlvhWa
NJFROffeo2O6QoTDNX06vf6tLTHdezZW3uHya5979GjNdjJArzxwWVmYBlBPBlImNLRAhsDAVAt9
WSey/2QPjRaxmcVG7Vb0EPwGLJFqKPmXv+F0MGB+YAU+BwM5blfojDFjKkAf18lKvrOT6+x16hw6
9/zRyrXrUk8sl+7HNVF5xOfraGNcwOmcUYe+/Akfd4Q/BgWmNVq7TZb6nvwxxPosvilfszvpngND
/aHO3RdrM3eWgDAvt3X6WDWt0RKupP+eTTKzSboxkGzM9sjDrS8//txCGK1fDR0cV4HARhVRoM/w
MyqfLz/43FE39nV37DI1ojKN9rqYpTdAkEGC40lQA+z93T9qQI/1hfPNncg7nemmsbe7lOIz6Pd8
R0gR6bl4lO7hihIgrNM/2cBoVXdW0RIg0ABaJAPKPTfGi3hEIW941Sf2u7M9NlrdYS4plhrQhPva
vSVv4W/td3mQ7sE3V8raeqv2ylRLx3l6Yv5+gEU+rUEgHqaglB/t29/hMAfKB7EYNbN7oWEUPi+2
3nu9uTwNzswv8/jfP7UUSLIhW44c7qUE5J25tFVpYmGcW4TmaKF7rSP66BgJehIKOKmLU1upk2JB
WY4KfynD3fbxpkhi6hYt3LmFVJnZ0jLK+qYqU22dRlW65Zx3lpc/9czGY442Bc0o00rNlHCf4yML
6O67+6QfEXEzeAaXWzhzozU/QLiferOUW5jrmBnukze43kAoI2sWfRNv5sH5zv38civnhmy0Jdh5
aspYKkR706PmQREmLYqJDzjz6LEnuJfJLZh33l+mRhSbWJoGzsRbH8+lE1N67OMtx2pfwP9h2x+Y
ZokEs19tsg6lyDZfXO6Yc02MtoBUNpGHGJpw36DmBU8eSQ+DgtRUUuTc40fLP66THj9dwuY4prp7
3fvr1pvIgJ6JG8aG2rGsVlhK8uj2gGQ3hjrFonuNHy53y7l43xit8S73dclqgfDh2dg9Nndg6Y5u
0LfVj/K2+VH+nGjmOP9OjfBovUe5j/xFyEfg74Z3TH/0jpghY6asfWq5mDarE7P0zEI2xNc9q/Md
2/EB4+7BNKHBpVeIDa5bZ+a/ZVPx57mVPKY+HM2rNdTuCG497G0xXIHxQ6SyNIsVUCI0/q2p6ve5
NTdaznkdl9gu0205ZoSOtKlrfaKfzkzYMfshkJVucHKqb42ElBu2ytJLilDW5eE+89pjSoPaSvVg
w4DeVRnGEgRwjnL/8eT/fOv+j/ue3v1jypR//y/+/JYiq+a7XjX6498f05h//uv4O//zd77+xt/3
/luRlunvavy3vvwSD/5nw4vX6vXLH2DP+lV/qN+L/v69rKPqowFe8fg3/39/+B/vH0957LP3v/3l
La0T6Gn3766fJn/554+ufv3tLwpT9T8/P/6fP7t5jfm1/1uXVfEa+a/jX3l/LSt+Wbf/qsi2Yiiq
adi6enxY+/7xE0X8FRt1odmqZaO+oDFISVpU3t/+IvE7muBXNUOxTV22TfacMq0/fqapfzU1BN1M
+K6KoqgUN//75b4Mz7+G6z8Apt2lflKVf/vL1+WIM7Ns0ralymiSQeIf1+XdODUr22vFzrxNYLNi
g4G+9PcUAFu4/NQt/2z5c0tfg8g/tnSc8J+O2QHzidDUG7ELqXX52PD6WyQ00TtUbor8WtKmFtBx
Z//XjvbH9kY7fweOWI5U2qvMWyT/rhDjQmFwYiGdakTXVEHKTDAi9mgfwEge4kveKzsZCUfsZUT8
VgD1hSUx0dDX7eAfX6PbltB1nUE39NHXxGbhd6gTiF1SWjg1ZnPL8uZhtrg8RidaMVVDQ5bT4H/m
OBkeNTK2zXGq7dyuwfOth7AQyb65CKNS/bdi148PoimTqpOhy0zl0blvdkWQuFGh7fJWIE1j4oDX
aZ4zkTc9MT6mhrqZpaiKrBnjU7RJRaYouoqKU4vurNrgnutCFh5I2e77ptQmRkmc6kAd+qgiVE1o
2hgB0FiulFvC0naGJtdHMXMzfkrbFPfNzu8QbI6ojJLi1osGW8G2kbdh6BavdREfFXlSu9SXbquj
kC1pQxGhZp2Zr3XQAt9RKCF5eCAHwWPaVcPcV+UAtbyi9VFKEc2L66PsCLC7tTdBFob6Muz44cTn
jYKRfwyaISs6M9FUNHa1r2u4LltZc4eaxKaPkz00gRst9N2Fh3f2RoZv0jnSbazVPzIHtYmohBWf
F5Y6Ue4fHe8fb2EbFvupLCvQdT8G4dNOYmROblQNnSxUScFQGX93u9oHFoT3ssffhxqInuEfa8u4
RaE9dnmNnOoE26KYbSARaAj+9bUTNCJ5p1IHfaeFWYqZQ9YfEuW+LMphqVVVtPMDbSFbMo5E+MWE
UqHe6iaCEv/2W1iybNmCk0DYTLbRW1SWCOLKr/WdUELsV+rE2cim9YLCY7jxhUA9PeKCWPe4jkl5
lS0Vx1c2ZRdJV5df5GsowWBwpnGEmbLKpIeSKL72RqbapdpaqXSNXpix7m3UNwa9dSY2pj+OOc3o
ssnWxNVWUccVI1VTSrUUtXSNaZ/pDNvOzH7ZIUonKqRaL4CR1CpHJefC37sTIfipL9QVtM5VthHb
HCMru1QJ28IdpGtL2RaIALXGBGLtD5vU8dv+1cAYIdoPbiGHopWuhTjE/bY5Kg5h+DCxFX69pnwM
lK6qlq5bmmoobLxfBwouv1LbpW1fVw1EQsXXHzREnv0C15QgcMKNa0Xe8vLcOPFhX5oczY3SKoq4
DE37GmXHHBHKJ1RjSvXpciN/2HJ19UsjoxtMG3po4aQGSkfyjzZ51ZWrNprIDJ/4DoI3IWRZV+g8
c3TKy6pRhpLmezsJz8MAoT5bABx0Dw2Om5c/5sRc+9LSaJDaMkgUMXjerlacVapjseN33y43cWIe
HCNRMILEfUIeg8mQYxVdnAfers1qb90M+ZUVuuUycQ1Mo7N+X3pIcVxu8tRXcdhbBtsmx+I4w9JE
Par4WUWTbgENCrksw7z73zUxmmpN4fZ5mtNE0WOTp5qFizr1VEj5hxBWV02T12cPsnXi71EjyuDU
OCjVyB2Jg+M2W/yreo7zimmAioGVP1SWOrHxnZp6po7CrCYrprDGyR0UvXMRqTTpir189CtyD1J7
8P/NG+HH7sDm/T/tjKe4ktmB2aBruDPCYq21CryHPp6C0v3hsnHsP+JKW+HOY6HR8nULkiOn8PWG
RpRbSCSphiZvdNugA2LFyG5NBWMnR+tTa8eu/RQmAH43Bz9Ffj9247WoY6Qi5F+xR+rNRkUeOEmB
OLvemhOb3sfJ++XiMfrKUWSr9EZD7pR2C+9ezqv1UYrMzbdZAGFIfG8QNAoBbCj47/g1GlvhtRe9
Y4wYo0rnIzVTIGX51jYI1bvV3m2bWZsuAwPJYxuxWVWHt1otqMXMFKSgiv5P7HSfR+g4gp/6rJLN
3Ioj2dtlrQdd1kHezke/D9J0/Hp5wZ7ahj63NIpfWiprtd4zF7z6gMTGTT54v9zim4vYMKZ+5fxy
ax9ozT8Mion0o20ZMvy80aA0di215qB6u6NM4WBtyE3Y5Q9lKPDwq1/Uxnp0uZB2+XcpwIIDlP0h
OKJ1ih6VNRMHkW2A6k4A79F0Zpa5cpEfuvyGJ44x0/z0gqOed4LakwvLZudPIxsVU4Tv6g7CvTb0
U8fyqe3YkgkETK5e3ClHC8NH3kzJasXbRQAcF7WuAd3StHgiMDy1c31uZdTjfWN4ToUv767wX8u6
gJn6o+q1bQwx9nLPnfwcIZhMuuBCMI7Hg6jUQy7H2GzIj16WYv87Bbo4NTbW/7RAzuTrqvDlYGiL
hk+p8PAM7WJmFYc/E8dQ8zSErGq2JosxDaVOQbYW/uAhsomqp7pJZcCmajZx7T75KUhfC5NLMXHT
6FNSjB3UrHLYgpn6UvOcDT/abOJucrINQ7XJiciGUMZQFWGksuEHhrcLkr0zqPOwXB+Fdi6P+h+v
YWyz1qdWRrNYVQe+MEcZqxMJrMJKQ8XKcL2rwXEzFDLE3lCz79lRSNHVX/Sj5aCrFt3EW5zaxT6/
xGiSd7qrOprgU4cOP6gcWyEU3xFh8vtOn1mSu5TTdipJc7JNU+YGTubClj865tMe7fi9nIc1Q3gV
9w36nDgFDxoWzLf9/eUuPrmCPzU0Cnd0TPCKxjxuSQ1mkxjpkBfikBr6dqIXpxoahfDB8dbSdJa3
S+2HCsA4Vo9zXd1aWba8/EUnZ6apqfLHXZWr4deFzNmGmRCJlF0iPbmBuSz6JxSrJxo5+TWWwhVL
NhmgMW68xkGlLVCH3AXit4mVVhjc2FaENOIUzWRUpP1H0GZZJIn1YxaAXPLXz+kANpoFdoW7Rj1K
+VQLK17n7T75GXqkP5IN+swoouLqnWDrQd1+YthO9KZFVg3qlEpUTC7ka/NhGyHH1x0/1H6q1CeP
+9fUVnLq3v+ljdHUEIVcIfJLG4YmrYmCza3RY3OAwCHqpgihS9EvyRITI6jx4qNgwVJ09mKFFAtZ
h9HWUpuiJVB1/Z3ltIcg1xeKjOLYvz0VySYws4VhazqprK+d55h1JZVJ7KO+pq+4GmMlsSyw/bjc
yskv+dTK6D5ZG1JQYcbk7zwc22skXG2ydP9+E2ShFLSj+T9n19cPSfPG69CH8neDta+B17rNVM38
xILiokp23SBPTK1kNAfsxovcKin9XSE/+wLX8vTeE3vsMCYSi6fmM1uDUNFOUhRW8Ncv8eFH4Ayo
M5+Ndy2+x8ilQjzocm+duJRQbPlXG6M1k5ZUPwIccHYassVbN1SBEKZatialj2875oF2GR5kKz+0
AXbVl9ue+r5RP1aDnEt1Q9uldWc3iN+9VPbvy02MYDYfW9KX7xvNhsHyla4rDX+H0TeuMPoGqMNR
hQldGvU9RkvIVNYaZmJcvRALnfjAUxPlc+ceO+DTyVgJta29VvV3YY13RbLM9W8+JFs7fLv8lSfb
IXw2bQ1pcNKqX9vRstoKZU8niPpudK9ts9TyR1m+/xONUOjRFRRTaWbUk2mnGUgYciiq5kYLESBT
zGvslP93jYx6zEgUyVMHkwOxR1QCkYt7AzL8rCxC4EudZk3sFSc7zrCJXTh7hTKGSJmhJsW5YGM1
PdxO3GxhVNsoTxa+mJoKJ4IkKgS2auviI+k02l47TUNczuTcKBTYe8oB64Y5QPSFhl5VXE+gvU8d
xF9aG+0cSu84GBvQ2lAszG+xVCB3eVCGGQUmr7yuA3WWdU9tyvZrYgDmznqUgS4P5Ml9hSoaaoj8
o45TU0mXhY5iskdizJYuBcUTbPEQaSvkRlsUiu0gFqcOi6JHrCt1snJisv4/0q6rOW6c2f4iVjGH
V4ZJGkVLcnhhybZMEgxgJshffw+09a1nMLyDsvdld2tVNU0AjQbQffqc1dByYl4ILR46vXqNT7fi
zWDL5JiIF2ka9uM+I57LpmrzcrWjm7rI0rOUYMtTh5YH6N5XlPsGcpYZuyXlFyBLwA392XnR6B63
ohD1NMmjhu/pC9uaamge6oi6Zwk7ZVBtJMXSITu+zhQtQpyBakyhywGOMmNjOH/xTnPNE3N8J52E
MkpIUhYtzKkMwDfnsWjfF/J63WfWFu3UhvB4SUyFOTqDjXo8QGA+Gx5nSzJra9vw1IQQKV0lhZbU
yE2Epn7LKTNBizq/d5rE/VfviabmYHXA1+7ppjBfcayNhjvD/zsIleBKDOjiUwIhJTIoP4e0PqqA
JKIrbt/nuQT+tW4aiHB4Bb8FiabrqTA0yo/0sk6Mvb2UUKqcIBGdabW7hajk6Cdx026R39OOBtqK
t3ZZJpJ5Xj138a5BJdBFURCM9+f+QpQia1RNxfj1R2rPlCvdh8to/CyzFppF2dFQlj1PGxrQmgGf
8gj9u0qVlJhWHerkI4Scntq3bZKBG/EI6SYP+Ea1e5QWy1b3oWnajguUO+pYQmB3rS4fgTHFBarl
+ucgIN5bdlKhr2ex9nkNmdh2nm9UqzZ/XN8tq65s4lZoIvOPG7twHkPREBQCkOoCdqpQDxoUEokG
uU4XQmGhk1humDVsluTQ1pfVQsFddRDVVbEJfajnkYAKBGHdUm6H5iUfdxA+pX0P/arQQz5ycF/j
3IygbhghqxSNX68Pmg/qIupZJpKmDr/ei0QKE3RpBnvkrxQS3zo99KkhJX7dxKrTnJgQnAaNW7YN
GDgiHX1d6iZYQPRpy3pIV73mtxEx7dWmqao7KYwoJWTRcYDkn5gzQNEuexyzH0Uh8ZW1ew6c07Vc
2zKg0is46RLHZjt7NcZUHhawWxbFAdnmtJScuqsuaeMyBbw3ivAiKGjUFreJbbgkg6wIYFyBY30r
rCrUMvm+Wx2Sg4ZtG5Uv5A318wCjFaSdCwZbBCrNWaYHPf1V63NkTbJQtuoQDp7EOhYMIV3YaN5U
1H3dIZRT9OKy+GcKxROu53ezFHGwB/ExSPRvsh5k9TYI1iGRVUHMdP75F1558hH8I0/O36p3cJho
2HiEvKVtFvTZYcm+X7ex6pTIEvEkAAB4Yk9+ibZR0KEgNnu4nlnujhEN9JkPCRjK6028SKytT+tv
a8IJiS7nxWpavNOhFdagc7vsIGUu66FajRcnQxKvFJUJStYCa9ejN86OvyXox/xvkyYcdI4BeBPt
MGnVEPT2U1LGUZoum2Jkgffagjv0urmPRbiIgCcjEsLTwBzSsnhEjg2oep3d5znoRLt7mu15KWjI
DjUnkrXUJ2KVWwt6JikFtBkemcsgP5K5FYNKbmsTyUqMPC1IQNCdAFGC64NddREXBXqIV6JaL6Zy
lkXxoGE+I0pmw69ucJb9YltfKmZQyZ1pNZicGBJ2VzM1FitsTCrL3zQIGhcgLU/L0o9HWVO2zJLg
9VrcmsDIwVK1WLtGpweUbgBzCCsqqWeurs7JkATPd6tqqI1+QsBYksnP7Pc8a2W+L1sfwffBLTvR
doCNxXkpUyOquu9aXkb/zQkEhwdG2DGggYHkJxYlj38BcSC9xK2viuUhe4x7hesK668StMiBRRZX
Zq3YTtUCvZhfM+ia+kziaOsz9tuQsPxGUqWemWDGnMa+KY13F5rECgS6rk/Z6jns4u4N6Kxp6R+3
uJPDou4nh86gDcTj23KA4gJNL5DfFJQV0BQvMu3GTTQiCUzrI/ttk/vjiU1aNICPWrA5jG+qNkfw
ODB5S4ysnlBAOQLibOOKIQaEGiqPeNkveFVQcIBCnwTkv9n7qEIFZsMqdX99GteGZOk48AF9t21P
9IqqJwPxmIdcf1qp24YqXF+ATNsO/BwSUx9FGDGso4BoQi8EVVcA9M+nr4MOLAgo4gyQpAXEABqI
RZA2LKIupdAu2Xr9hj8ipxxspuMcOsuj5Qyf+sE8QPUWPRkQN1l6Wbvo2q6wTKDJgcoClFzsztDd
cfFojm/KMhbiKqdVv6oe4uhDdH2e10KVBYy3BdQ6xzMKm2IiM9ic3QJSRckTlABQBLv++2tec/r7
QigkaYzMkwKJbgrdS+htG9DWypPP9QxhHRyQVR5et7f6Age2G/BMTQMFsQjuSHNwfC89H5AHEce2
yc3NktsguWXU2SW1nqN70UuCxs6hDJqw8svsAaN7/SPWnJfj2wANQ9rRFhvrDSfvqQW2mqOWvOqJ
Cknag2K/XrextnBQhtc83kmCMMP/frLn82oZ+kWn5FgV5UuH174PeJiMA2QtmCEk24aOPIIKbPG5
kSZr5pnOFTk2XQUdazWF2hbQQBAPqn909YjD2rPZX8QZlGRtF1cPdMOIBTfkhdtZpTM5zupt0r2M
EAXM6VcNmoAgz5k9KonX/AgTN7/DkduQ4bBAMSg8z7LCQ40iHcjRJc5rbUC/7yvRd6zaZSx+0OoH
vD8l3rFq0TZ13TQAIcVT7XxSqaFmhVLY5Dh2Ee481IWmlj33ATUTpEwdri30pbHczXV/+aBDOx+o
qRrofEDHAWqZKGqdm+2gvVKnLEGh4oezMQuQ+d9oRTB8j9+RoWFa4LFjAz7rKUAnwpgfIA4KyWpo
T0vT8Zeeiw/Bc8oDehvzLaanJoAJizpp0qM3HweoFlQSB1pJDcMA2mNsF4PlEOfzkc6p2hjogAAI
aMKTo8/CZae08YM9N0BSv0zsHTQ9wQT+NkOJ7+bBlnjUZciDeVQmNc1D+dAQWxKa2rHndOnSI84a
P0G7/ISK/Ij2vT7qza+oK0rsXW5StIDhHoH4rSEdbQnDLSDl3KLrKz02XPgK/aA1uPCnHwVYMUqy
ve5Fa7YstBw5vBqOo1nYLUWtlClNAANB62+kl5+WZ8UBWS5kB8w/zh+aKLsCGQpYGgBQIgTKG1In
zSkuAIr5K4dwolcctDyTuMrlVjRRdwcsSdd1hBoxvpVar2RLiVRQn6E8Ur5AUDjw3mb7Tane9c/e
9Hh99lY8A+YspM5wqvO68rljcuJLq0Mf5RH606iKQAY3/mzGGz3fuxD0tsef182tbYQze/q5PQWI
lKzq8MzX7GJTQz1nrK19kTpbVxtfDeCGE/Zr6b8pYADsfVlGYyVfySf392gFv2xTl03ujLSJkio7
ByI8dIk3sVMfuuxA8vjWG6yoq91dPPUbXaVhPVoB3gCS3bFyIcBn8AIRepVUE6t8Pglo0IFuJM+s
2B7b670emOq3GZq9Rbbtii4wjK8zdM1HQ3Z2Xl4CsCk9D2ht5EtxrxTsxqWqJR4tEObs3Hc9UAlA
GNopZS68kpQAjB5gR96QgPyi6MNI12bWXADtvsw/VagEQpcCHJUm5JlMzZ9L/8Xa29tl3EEEABI3
1z1sJRwgzCL57gDDDYfmDn9yCeEBopmTDFkr54fGOr8gz2377pEHQn5ct7S2jGem+FY+MQXSaNNV
Jphqpjcyv1PrLispNJaenGVr2ocYiub0s8Qm3x/CkXlqU8yymIuj1SimYL/mnd/dpdYuozck3rLv
ffuUWib0ZNBuhgzaVmKYh1HRMEpIyLog6YlHtjCvoPfHdKPtH+mdozm+q81b/t6p4L4BranbP5tu
AhFt2WP/8skBdCJaf7GU6JDEY+B8hmOqtcMMkpcjayOe2I1dDw25S6BXkjC4UiI/tyTcXd28W/SE
59HKZQjQxah0n6tWj/DkMjz0zAYU3BuzepPW6YOul9vUe4pn9scAH3wDxymhEwX79MPfTvyJQSAY
vNkY7agoWtAqE0S7HQBEbAOE/JLlXAsFeJOoQE8jHKLd5nxm57hbUpCrZ2ilpYFp9Luivk9KlHJ3
jQnGM9N91aCfXThx6JhlxKuEepEfUwLJXz1+uf4xK0cexv37W4S5t/WRGANFXa5CyhD0aJDtfMvR
/W/bjr8MUOlLM+jIfb9uVDYB/O8nk+2hLYs/5xGDtfzFgzb0VDkbd3q/bmV1aB5K5aYBGB1eLedW
utq20ETiYbsu2q51t8bghX0PFQ+zfSduuJhGQAZ1d93oym0WTyOUd9D5haumWPGl1TjY0KtH7qVA
m8RYm0pQGuCyv25lbW+eWhEOE50qidtMSL5A5nXbp/puaB6NCYkHGQ5g1ZCGwI3OZFTPVf73k5Uq
mTUO8aDAPZBIiwDnq7fUcn6Z2IAbrUtcyS1vdfZwWTb5W8BGvufcXL9Y7tRQE11UMxAyy+NMh/Av
Zo43BeJ6bKHjQ3C9fOiApFQQw8vGCwzrVlMphOwP0uzi6gHFq2H/MyTM3DAr1cK4IS21jk6ZRk2q
B4SNe1QJQq0bbagssI3qkR9IO3z9b4MU3IMZVtL2/By2QYe3bJrioabE15JZ4oary4V3FVJSqAOb
lmDHhVpJGlvonMF9Cup5j0a5RNdHsnJFRvcGOhH548nGo+bcIQwwchZoFUHng16FKJLGXAJd+1L0
2aZGudlhkqOWL7940qJbRMO64R8XVJpG0eT43+gcIH0024DE7vo/r6Sg9//EhOAYs2KM4G2Fibl/
IiMLu6TwdchEXZ+41Y17YkVYGsOqVF2h6ASYflEMwXEe0c6x1G/XrfBfuTZdwsWkxmUXjAMYC4PW
dV40UcNucnbHyBDUROIKshEJrlB6FQrCgJUfh7q7dcl8oOk7az7rpH26PqhVQ+BRQZYVmCH14xl1
EvOGXBm1HmyDx0adQ7N51WbjFvq9LJHRGa4624kh4YACjKu1Ev7c7LQad3ONvwA961tcNZbkVFpd
J/SnAgbl8U5RvpFPhtSWteZVOdYJvADBbBxyVAmfe4KymknTX9enb3XLntjioz6xpQE4CuF34EIc
s1vupypWt+Xs3veO9t52Tratyvm7rS5UsnNXVw2sNy7iEXKtYuZa6/TSTAeAEBy1p5GToFeEVvGn
yrTQ+p8SJtlfq6HPQzrCsdH7b4qYv25RZ7OxYK5wkGu1aI7DHi18Ep9f8xBkrl28VUEPhP84n8ul
jWunrot/oH7Yw73xKI/iMiPCxspytxxdjrLJtUMPBj3q3dpUxg+yNl+8cQKZPqRwcDE6H0lcN8Dm
e8h1dI7RfNLGpvEthVDJA3SldmMC1PvbjOB8JBnMfq4YTl3Po7uKNAawdsW3oiXlpig8AlSxNodJ
uwwR8wY7ivVcDcdYScPKtu1oXPLSnwrb2Gkp5BZIuiQHUMdIW1f4PUaMm6efyZ35ZI+wRLf/AQG1
ekBtcJuDyJclIKowrJ1rHob4xvDyAK+9XprjWl9tgLYM03HRIibMkAZlLs/LUNHqIjRau/NGJsS1
FmuQqfvXgDA2wwKRTbYgy4QLzw0ghm7UmlUEeqcS6Z303lxkSimrVy1+P3U1BG2e6T2fzWlGyS6Z
cRu26tqL6kGhYTmp1FeqKY8gKpn7kN+pgsrFo67uaf21tagsy7w6rYgEuPGZH1Hh/BsKMtlDGus4
nbRv6J30SOun+fc/j6zI1qM9EyBjxxUVhKsETCB6nKMI6ISqfmgMUGzi5V99A2Ih6STl8Y/s44WP
nlgTZlXzoCFcGYg9ma5unDhQ5xk35fkRRaBo7OuN0n4DByQuZUPk6t3++lBXw4UFLhdkY8FtIJIW
e+BtTysTMYmrVbhQ4vqL8I21+vf3hcHF44y9oeD3WVyGmg6K2Ux2OeZh82L+TkwI+0BhizI7E04I
s5k2uZ5tdO2mm4cdUZ+p8WqBJFl2eV3deScW+d9PokpvTUQxFgyKmD8g3ev6XpqHYHwKuzl9J9rm
+hKtevyJNeFsKlVFd6cF3kgAXl6a9p4fGkPS/kViBme6aYMZAkQ4opZFrLmjSj66F/K3hnwn5PA3
HSE4NZAUtk1g4FAQE8sYhZcP7YyQBXJIlOCeKzdsumcmY51Y3VJ4KQEQztPAuDicL9AAGEWRqkh0
FWS46SkNSPm82ADsQiGlcEyotE6gU0iRosiG7Vy6suTw2pIhkYfqrYHAb4qyKZrdmBmd8JqHlHoB
pBOKKANMX/eLlfsffh1LhVsL6mpiNDaMMlMrCiPtiJKa0UFJelsQI0TSIqQp9adKEitWNhoM4q0G
NApOAPGSBNjI7MQaqtKAwAUkJvemihMVqnTJ7EFUJzsM6qF3ZGVbvn2F7Q2kK7ryAajXQVUnXGha
qGw3g92QY+shd2fbynMHmYleaeKwUp1CkjNcWTkEK0DaAQgFb4klJEaombPCZPkHLqNAibLWbif3
8frCrYSPMxv6uXdapEITQEzIsUeBcjbjQ+7MkFS/nYbXVqohveolvE4BtjQUQ8QqZTzhDmckIzma
y0cdv+z9xjLTjR6rxYaq05vSJBTve/v9+iBXJ/LErrBsvekWi6vUBOLhgZncqu5bJyMUWTOBYdkI
JUhcXLxEKN5YqldM5OhN7i3Eo26QMR+ZBAq9ckDiRQDOM3QAINUoCvB09jioXgIjjg6Uzjt1ZB3k
a/6N5gI0vHocPy7GXaZ1FhokHXLkt0RQNGQbGwjMKn66vh5rTndqRjglO6OK8XAD+iErQF9TbHR3
r++ytgxN8uW6pTWPO7UknI5IuzVGO2NAzrxRxrbyC1X9wqwGxT4I7LlRYfx5S6MJ9rbfU8i/6OQ8
rkxUEVTVJEfDe7OcWzuLRkglodHmvw2Mx8cTM54z9x1uiwQSkHtzAnOSQo882ZO/5k3rF3Uriber
/v17WGKphIyG1TuxAf9eUKV14i7oOMfjUP66Pq614xLzh0IiGpeQjhOBeEtueXmlxEDGVEBoOeVX
3dD36tTeEdr/aMbNqL6371aKlOBCVRmxy6q7ANkADCro0AA6OJ/VNh7buDMUINVcgPy6ugptrUIb
PmSoai5Wv4DD6cf1ActMCvkgEG3Fy1TC5KRp9wW0k1kFckYCJo+u20OIKUoT+hcxn+M3/jdKIRyC
r7OqRz3Pj7lNgjq1k01bGtSnk6b4bVrsymnMJSZX3Qe3Of5QB5eNWFesFxDGthxErBfRgDI7QXqy
syWFhFUj6MHmzVEglhO50ZjS1WhUQRnGHN6A2UyHF2nZcnW18Ozk/U8gTBIJ8Is6JSDFxYsvm/Qg
n9Fcpn6Pa7w6AWvUd7qMZ399N5zYE7Z5rtC0qhrYqzPymDSTv9QHd7nVss2od5EaQyzN2OfF11r2
vl6dy9+GxbY6T2lUEDkYSFhr+8pEj6LtRij+P1x3/nUrgBbyIxP7TQiWbl/GXcZsYG+QD3fooYXC
8GBurxtZOzVB1ajyTiUcnWLjPOj7nKwvYYRY2jFvi5vRjN+um1gbBwfUIdkK2hMwaJ/HDVtPJ2Rd
YCIHRn6u3kzvBax8f2EDBEroKcAXXxSrK6ukg5VluPH2BwWdfuXcQh6via5bWbsBAG/8rxXtfCQu
pM9wy00Q59vHylgi1oNZrjxYiiU5UD5aBcW79KklIdbarIjBNt7joEyTdq8UVukzAMl2/ZCyqIWE
W5gYvfOoKmBUbMzSfiB68dhN01dnggCvkixsS7Uk82vTpWEKMW1oUw+Lz6AZFBSt+9m1E7TZU3TW
d0bi7RuSob8vK9Ktw/rh2AO6D+pOPITGpJOxrKy6A+63HCaPer+IGYlrA1Q0yD8fF0ICp+gj3Nwz
R3ZYfaCHLmYQ7bV4v6LF+UKlz4gXvMcSwJytYgO488Ez5sA1S94HYkezTl704pNuctQzUF7tY2qT
V400wWg/GNX3gaThMtF9N92BF7l0HwGq36j6CzSOA6uK+uJOAc+ZD6feXPewtXStwS+xIClGqRx3
inMXKwkYJtQUt3G7viFT+ZhBnzRf6N5KSajOy3Em6W1fAiNeNannjylolOmwbbrOp04W6o5xgIxS
FDez+hfvrdMPE3ZxDhX1urMA2bYHFjBS+9mhM2VKdKu+cTJ6/vfTixsjnlEYwGx3EAFSXhv2XrmS
7MlqwENnMtDanK5IbJhsmrmBv7S4G7In4pFAVSXhbjVInBgQxpB2TTcrGQxMRQjqU7iXrn/Kk9fr
jrL2StBPrPCvOJkpSkZadQSPbebuq/EwsQM4HYo70ksccu1MP7UjvBFazfXgTAhEunXnKCED+hqE
oK3ioW7wEx54fVRriWvggUEMANgRNoC4OsPiQvaggZfhKmToSzA56J9lJQBPT5BPIq12g0f+qMge
DPymcBEsTswKa0YhjE6XCQmTNo1c0FiauND69cICLXX8zvACm2n+oDUybP3qKp7YFVYxmzK3yHkS
w4jvVSCfMDANDXGWF7W4UV+f21Vb6LDmTTyc/lE4vOYOnSazhZUcnUPRQ68q19CVX4y7Ls6Q8JXR
//Ipu5jSE3PCCUYcKxvNFg7qJW+oK4Fo4IWWklN/9QaIRghQGwLbCa0H4QbotaVpUYbeBD1mdqDV
6WFxA215i9FxXYLFJem3dam8gjS3asnL38znv7bFc6xamnJkE2xPxUM8d7ve7AIggfzaffcgy3vd
2Pps/jYmLF46Ki2tHfR8KHgF4VlS0O0A2OxjlS/lX+ByodEBLiXe8YRKq3AEmVpKWzohEXVTW02g
12AcVpmklrLqjCc2hNNkGcAuWE4aAr06+H3vBnP5ZrcknEBLj3LfX0zeiTE+uSexEtsBslYzMkOl
U3/WlCyKLeen6tnhdTPrwQvdz+BUAcuA6gq72R6apE9btKTVRuvPVnFfx9ZNXR5GSvdKvtzV1aGG
/Pd3iVm+9hc7zeWEb5xC9ELGlQ1qBVkwmG3iLqTECcr6BRxb/fjM6sI3RuobKAFuF2ggX7e8epSi
SoAEM96VaCc7n1cFFxgCjVrsPq10AidjbD/Farf9b1aEQBJr6HNudW4FfLWB4tSQg88Rvq5bWd1g
QIJwmlRoF4iVRKA+h4K1OHgccNYOkcfJphdJLZ6v/8VCndgQ/NBs0N1QMjxSDJLqPDdvBUuh4pCb
04ChJ+k/Dklwxx55NtvuMCQjPrjTmxbmuazldX1EINJCpRnZXZtv85OdlQ/MSo0ZJlTImRi/LBCV
9c+kKv/CBXgiHng61LQvFEhn23SyacJZUvQLoAr7OTWjP1/+UwuCk+kJMXJd7/BacH7QDoiH+L5p
pLebtQ0DxChQVMDIgHtZOK6UjCkFhGdxzegO6ERmSeiSPERpNzTxGpsDVtxq5U5R202VPJXVXRXL
ZA/X4i5a3FAcAg0piHKEuDvnywiVFyyYCQcHgz34xwYzGiCMWmV2uFj5y1/M64k90eULr/f6EvaU
0t2jdz0whvpWofPuupm1Vhq07hkmupTBOYSa17kjNkmRFSXDw2EY67B1br1p9uvmgKQamABHECmm
rl/i/WZUocJAT/48/Kn2AHDryBmi15TPKpC6wkgzJ52XybSAtrKe7Bgs6MoboU90ksEYxRX8sINu
Eh3t2MjjiT4EDA1rUclGnX4mSDqh1zSztHDs8SScy/zbMtaaZG+Im/zcIq6P53NrdppRg4YbxxqK
eCaElXTyVDWo8EH2+foy8jk6DZCiJeFASYsaih4VTjKjg6blNKkYoP3GBkcSiGV2hN3uDQ1D4Rsj
KhsK8B8JLWQo4z+lIMFoOEW5jS5dNM9eALxQ2o5zy8WjYmgttvW0fDcaUytZHDGk/GPEQyIFpy3g
6MLi5FNnqRNBvsBgnxc7+eXkMnIf8QUoWhAWZUzQU1NosJCrXVSYb0bVBq3q7BTt1i6MsClkCaK1
IdkIxrqB+jWuU4LBwSNZF9swiKL9fWVMO3VuX//U0QxAmUEJDjs6z0Kdu7RjWDHTyqo8KrUb0DTH
FfQ7kzEUXE4cN2LiVsaTnhf6X2Pn5MvAivJI63hTeNYdMV4y27xJGbtPy/6ANLokDF7uVKC00YcC
ugIEIxSIzofVxgq0vWwMK52QutN3JXtI3OfxT3HHmLUzM8L2MQev6JWBlkd7DrQ+coa7pb6zB8kT
QTYY4RmSQRYtbau6PFZ2VBQQosi6xl9KSBu33vt1d7iMqbwrARk36AUCSiBWtnRPKVyiTuVxdO/j
rH7taevXrMOwEqRMZe+ENb/gmBcgQvC+Qk78fJVidVB0W50L9C+RoMoqSAuw18bsAxBO/UqX0nfI
n8Y7Hh8cHJDAOfN3kGBRSZyeqUs9HE0Qk4UdlCxwFxzpzhiYjJzgIrTiAASQBipTQA3hLOZTfXIj
dFp9gIqMNh7zLDZvS1Z8YSTRN4tjDdvri3YRJrgldLCjqRvibriCnltqY1tXQJc5HiEvEuJZEKYy
3hMxK2SdWxDLumVc2F1bYyzYrQouSuoQwWK7Waq834H8jQS4qukb0+o8gKSY9nJ9gBfdyR/2ccSj
NMjF4kQehNSlWgV81ngcf5j6oxnsNWTf9tUThZABNNIDGcTwwjH5eNGrilwK6jGqCDF0S2rnDTqf
jwyZjPc09X1Us4dwkemlX2w3wQ73oRMfGZs4NedChx0GbRhczvTnJGyNO12qUr7qjScjEhzfGEyi
xx5GBI9vXsvA3GfvXtT7bZQFL7/UMN9I1kw2NMH9IYuTNqMKg7fLj4c01A4yirWLqMjnDmBi8MQ6
nPFPCPGqbSbd1GDulh8UfYgB1cPoutvJLAjRndakNUvuBZ19U7TUjzvLR1JhXn5ct3PR5Prh3idD
EQK8SgeoP1gGtlf2RLowax9M0+93x3j0kbcYX5PPzNjm1k9l8x8NC48gZLWSpUhg2LrXPUg7B9Mm
bYLP08ZQd9bha/tW+5I5XfXDk6Hyv594/NKjiSrVsGq9+pobt2byWhh/WN8XZ1NwdRpn6gwxTcym
8TCy7wBaUeObZOL4ZfLsfi44n+DdVOsATePOl6dlOJYhSDTNLzWIz8L+yau2KLhfN7gW4g2gEtB+
zBmsRQXVlGTEYK4yHtWM+WqMw/iPSQj4tJ2aEIbUpcBEkCSbjjrzp719k4X/bQg85p6svJY7FWxg
CD35pvf3ZHy6/vuru+h0AMIxmBqa0jVmOh1jtq/rPWVoq7wz3qbn8da9U29esnsSyCQe19z5xKaY
+i76BHyfTjIdi6oJqdYEdMr8ypZcAFetmLCDaMfF9oRNU0OqtywqLE3MAt3XK1/WbbZ23qGb/18D
wpbJSrCndn0+HaufEP4KiPXcldtxRH19a8oqTOvrhFsY0LEQebrI/aRVEetjWk3AjHxTjaMHHZMA
HRH+ryJwA/MbFim47hlrtxe8Cf8xCMkU4WWYjjnrW4cbDGojQN3f+d6jg30K6wVEIxI3X5/K38Yu
jqUhR+qeTkfqz78832e/3v7cGyDAxkHvKp5sF+gzd3AmzUjgczWwF+S5SG9n8nx9xlYGcWZCOJAo
rWuQazkj8tlfafET27Wh9x2kWh40Ktm2K4fsmSke+U7Cgj6gJ8dtvPFYgrZ3mt4M9ytz1UCTvUHX
7YBU2QZPGG7lQnjjwW0aDewhuADAt+j4SX1PRZOjJ/MA/kvC2YAR/bYkBDo0zOva7GAz9ZRAxAwm
KiWCMIYSM9+WzB6fnQtbiAqAQSJBAOXw89lL1Fmf3bqYjtky+JW5QM5Y1pO8OnG6BsESPKORhBCC
D5hklh6K1dNxUg9lk2xcXIdNe2eycnfd6dbmjaOswFDnguDz4tLdMGsyi4GBDnPwM7Yv6s9u9ZXn
17Rhf93Umn+jvx+5AUBi0Hop+HdBCehhDMqOzv34DAW2SovqJugqP5fJGa4t0Kkl0b0JTSB+3jGA
RWwnKFDvCIa2kj2kLwpuOLyRRUevPYoqSIeKJW0lzRJeZgYVqhFAtSCK6VZVdsz2l2Lb7Gnl/8X8
nZgT3G5yS4cqDEuVGvmN/VPRkzCbP+tJpGlb3WwkQJWV4+9scMJqzchLeizH4KwRKpsUqn3x4ygj
f5BOobBSLWOTNxs9O+rtneY3duB4wXinlrdpB8XDSJFkIi7wTeKSCftqijV7mizMIY3GTReQe/ri
3DVh7Pe+Fk04D3+WYXrrSTbZylnIyy1ISCDHwwV1zgNGq1kAsvUtO87NTYaiSjUmvtt8BeewEf90
i405pBJfWdnWkL7UoWoHmBGI/ITAi+6vvBiqCa4ZNre1/3aQHe8rW+zMgBBvOwPCuSgoseNk3FKw
lLcyLNbKnJ0Z4H8/OaIM6hYqxKewh3MWoWgVDCAASqLcMvxCd3wCclCZWOOKy5+aFBMubGqWHNKz
7Kg1OK6s2xT5MWTmr+/ii1oRXPDMinBXmZMi9moTG6sNtY3xxdj034/WYf7SR7EfBzKOrI/Cj3BY
wRzS87jHQmtELNj0rdmXJiROjlOQPkzbcY+bnw9mrG23sbZmmEXJTbdtI3q8A96ohhSYtS9Duvkp
GfXK2+3kM8DicL6cBDBJt0a+75iT/Tgn/mLYSDh2Edh5ILoYqjh9HJTnVBkN68qhc2ZXnO1CbXOQ
G7Fjsa+fpyj+OhzrJ1Wyv9du12dWhNCsayZZSg8Hjtsdiy7UBl+fMp7k/NYMX4yMRiokRqn33cwt
fx5d39VBV/yngpn/ONb/VhrA0/MpjgEDb6wBQ31+CGRYC4kbQVdJ+HEKAjAX2Etom5u+gue9meuh
DTAohkqUoANPN7SX4/KpSSODPS9QsURvd+MXXqAi+TVsx2ZDx3hvAgSwLFt32fTeXafJ2ojX457H
MdigpUYD6flnWpYzzr2HLTyo246FNDl0nt9XUSyrSsoMCQG2tYnb1hNYz9rNpPj7w7CTgbD/H6f6
PRYhxCpMH6cc1RrEcLwOsWu1jeNrYfo2Fn76GCItFvzNJtXQ4Y37JbRCLyD/GtgaYrCuHTOt8llR
+22PfqXxfQBUxGH+GHOA5wAehut2Vy674M76bVYI9agbzha03nEHVT95CcS6PidmDBS5bJeuxvd/
7VzIeKbQUVBbE3bQ/uUW2+JBGbfzC6gDuQenX8fkWxfWowG2cB3/zgIZ5cbqkYZuhw8ZQk5+fe6c
em0lpLAxvW6mHo1Miab6l2FYm0XpAj0bNwp7UeL99bldP25OjAoBsBimHg1ZMIp0xqOr0MBKWUDo
wYBUmXWTjIGrv5pOsVexX9MqShcZBcjHsC5OIIR3oOGBK7/guuHCN5O+aAj9VlltjR7ghzzqYyi6
NxtTHaPBmfdQmfATI0zzPqja+ibXPo2pEugp3efJTbt8c7zboYgPpQzH/JGwvvZx4oWwJYkCtkXE
NdvaWOAe6L2HeNgaLIwhg44pedLmfY2c8PVlWT2WHIg0ISjjOiC28FQlLdFaxs3GSbAkW7wgijK5
BbD5bWFW5LqKJH+xPtATi4IfGHOqg2QFFq1Pyu4Z1NkHdtAfmtDbZ5+vj209cJ2YEk9D3snRMJjq
ykjbPMehHVrbuwjvom1xd4wjibnVq8WJOeHcq5qsIqgosaOihfMC/G1oH5VfShnWj1WQbiXWVoPV
iTXhIExdL8/Q4saOdWXtl2XYJWiqt3TfOtpkm6a3nanhT68G8NQV0gIJ2vby/bjgOGplmJ/VeAb6
HngRzn6IEp3HE3txFFonOj5l2OrjraU/14bEbS79lCtjgXgZnU2qgafEuQkKrmojodp8/FJs+ggR
UXaxuIyJ/zB8QoEL/wF2kXMDy9wZ2VzDgJNUzwqKiqjJlYufmVEDuHtlftVrGe3y6pgAQEcdS/U4
+v3cZDyrY78kxnw0vkzMB6P07CsPwz2R5XB07njnsQVDOjEkrI+u9iY4WmAIuxuI8O8J843d/Gr8
H2lf2ts4Dmz7iwRoX76SWuzYjrMnnS9Cd9JNSZREiSK1/fp3PA94N3GCGA8XMxg0JuiUuBWLVafO
iS10rwTJnJTbIf0rkwCC4Egvx9HN9Of+Uhr7+9FClB3sErhMzsnTkM/0Z09igm2fMlRt3Z0RX2qF
/HomMFDQ3yAxCnQfEn2fZxQtGkPr1/6yb8BKiyRB2KNLNh7mSzP67Vg+2Dk7e9yZ1lW63rKvHkyf
tDIzGiKfpXmr7UucsM5pcb4s3gdbZxeDYdVlp8xg2c8p6KETlarYzTiZrgAWvyYr9ZLo9A+VSUsC
yrMO/u2qJVeSVgSB8MUI/Oth/zzHZ5FtzyE3YjUhvgdPpbpKc39AV+aFCPB7I+igRcDggqD13Mg8
1g4DKTgU3FPVQaZ+xSqq+IIL/eqwT0P5HytnsTO61PvON2DFrZ7b4G4CA13qIgaqndeJJVHQUGf2
Lozs9DvPlxNsJECeIlF3Enb4vEXdIlxGm8FmwNMqepuqLFDXgMNHjfP/fbVDBhqyCUCgYBoBsPls
abEa1+mGft6Dv1c+5BWpd/lRXkU3P8/iN0t1okd2T+ca8IzwzIspK1wiPvB131Um5kwfu2i/lpda
Tr8JG5C0gnz26Y6BkfMLQHdKzdNarftAHMWd3HcYVdMBukNK8ziHRBkj1u3SrfBNnu4kMQLif2xC
oGzOVWICBIwBR3fJPjwY5NhuVWomIlnxCDKSvzp1CrrsreRSUuurf/ls9fTzDzknv0EXVufB6uB6
1Ba7tiLuTD3ngQEqpcrNzyv4TWj+2dzZTkGDKqrOCuZWnubFwZU1meTDOF3ld7zOdGAkrpMY7rJZ
ihk5wz//O/PnO4hx35ha1ax79RY+Tj4eBRsjSDeKyoylaiYlAvBLfbFfj+GnIYdnx1D1K7oo2nbd
t2UHov+X3n9eXoDsp9P07+fhfW8JWEEXzVkobJy5MncA3zNE8rBN9H1lPJr5ayH/OflfZLJ/NvT9
MoIDDsh6kELC4OddA+kAXXZQFNlXOojRypzwviS4cA0kEocxBca3y+t4NFB6NW6711ENF1L11mks
n50bZhUILWwXVNrAuvT5C9Z6RZuUqtd9sRWJKsDqtOlQ3k3y++Iuusrpvb5vb4u//PnnkX+N3U5m
I/SsAJUN8rYzs3ZjKlDeYP+CmNf3ibYza01PIBpVgx3kyr772dw3xYLP9k5L/uF42o1WjQzhi6A8
ZKz3w29BkT81Yx/iIN26Rb7kwqXx/cRiQiPU+kBAfC6p2wVOI4JOrHtwm6R+cpBHTiFjTsutS3Ly
jvZdwi7cjt/6oA8mz5xCqJ15YFO37lGO3blxcOVtA3IpE2Hb3+2Y/7HyRWM3YBzN27Cik/Zo04eV
FHTdHO/+jOQXiy2KdzqtMxGXsUPff17GbzfrB9NnLiBYTLR/QuJ7r9aelm4PWnFJALUuLgoyf70i
sV8+WDpNwsf9EoFbFMSS6941MxfVMr9ZY29NOfj+6pc2f+gKSP6NmW0y2nXWFi8Fugxbpf/8PODT
+f9yOj98xll0LIc2HOYImyjKf5XRHz5fOBfferoPv//c/6xOpSDdflrLprsLc4C7jnYfQ2Ik+3kg
32RywMFt4iicmM/QbnI2oa308qGW2DVzCujV07qZSbeBWkIcpMeWOFcWhSNI2ysw/A7PF62f5ul8
Hj9aP5vHielhNCpY96+8FNUD2tAiLQ9yEwBOOVN8AM2pjN1DdTC27g4pdnKpfPidxwOJ2CmORJ8e
QA2fd1TT5pZgA6YakoOJcZzTMGGpFw9Jt7UX5Gb9iQLkgpSzXacTaQW9mOz4zj2gPdaFuBPajb4Q
NKD8tQxjMa578aQ05Xfyob2xfwdj3F5Pz/ZOUYeOeJG0u+moLnjD//QZvizAB9tnGy3w6rB1Tb3u
QStOlszO5FbezNv8H8Cat0i7QAKSOBmjv3919MnDK0jT94VUyWN2/fgYkpJG9K4mvxn9lT0MZFsS
1HjJQJPfe0bnZH8tr+3Uoyq7f5x2/t2lmPI7v/Nx5k7e4oM30Gsd2KLBzEHYY692zb6+SCd52v9f
JgjaolCGAZck0smfTXRDWy/1sMJ3s/rgiaKhyhlCdNSZddLZq3FoJj0Qpx1GkAx3SR2IfttIXaE8
xJz058P6ndeBcANeIL5lAZ9wdjkrc7Sg7WSv+7J/C4pjewmd/tXrYJDozwYz0AnMcR5z1MDi5G7h
hXvl0hu+1/v2qr6AKf3mFQBCbwD5AbSxkX06DzBKe3DrYKryffjYP5lJkQqKV2I6UzO1t0vsk6Qg
dTI9/zxz37i5E4/4qXEGU2d+0Rv1wAjaDrbM92lXJOtz05Pt+Md9QEgFPaqsI8vWfV4UEKHxWiF1
NF942X1zOcM++vnQvHOisTpvDzIa5ky6Ufl+F9XUv7KfjGv+2r7PxN5Gr9FhisVDf6OyajNsPOrc
mNeXuJO/OpkoBObVB3EyNH+/9NWGhZXnne3ne9bwODSQB7jxjBskyJDQnC4RQ/yXpvx8aj5bOzs1
lgIXPpgLclSoQdZ1LH9DRjWNjnY2JV5a3kG1KuWZH88EaUHycOfHjNxcP/vk+dqizc20nRMzttMx
MwEKWBMbfufn/fD1JAFLhNQZRCj/Uww9e2lHxcoDwVm+L9qeuGqrlwsX+BeJMCCIPlk4C4lKs4Om
xmxEezczUu9lyMRjl0Ba8zl6lNfivs2sGzSJ/Tyqb6Lpz0bPLvO8aXJRzhjWcKd2a4adnrQUxD70
EqziG0+BdAikL1xkEUz3/NIEyXfRzCHeP7NdEt1fN4nDb12Lw9P/PKTvDu6J/gCHBv04gLSd+bxc
qEkFhWXsm4Xkh+Jm3Dq7+l4cOpO4W3Obb4rrZe89ujt2zK+NfX8hPDgfKCqK6Lgz0bEIUCDO79ky
Wo0/zn3nGHsDKTpWvoPJj9RiIdJBQ0t/YbDfGUMQgCwdxopU9pmxHCBEX6wVO6hh297gdtk0bCUh
ENHFeoHA4twdnMb10dTZTlGLlHZXc3Zw8nxbzqEmRm+k/YBEHQPVboUsgQnamJ8X8zzUOjd6Fu3N
C+tk22B88uEYVnF58Lcc3hZb9M/Phv5jafnof/6vJXTEgcoFiFT/bNcgFem0XWFgP6DtY2/TLq3j
KpY7pHRrBC0+AeUZEWlzjG6GzQXbJ9/xk+3TKn8ISvwBLUJaw3bkzODqfvDXbJo27FBu5+4fWy3S
le8/m/x2XhG+R2jZxak8F65ehJ0Hg4F5tVRme3E/m8R8AWCSBPndsg3KC2fi+9kFRQNw5/ChuFY+
j1Dwya5Xjs2zlvV9PYu4H1sCpSqk1bbOY9Hc2+Ujy8kc7oB2rupbyKXSYczGtiCgBxi7v/ZaXtha
X+KK/1b8f77pvF2/tmZp+hHmIAL768E45lf6wB+XCV6C78W+uq6v9bY7lCa5CED87iwBmoNy3X9g
5XNEdKGmVhe8YwePWPIArann/Fd31FlA2X6+Wp0U8rPG3nkEJe72kjisffIJ57vto/Hzm3bqNYDL
MN4neCsm804dwXtDBeUHUJAXFMH5shsT8/7auBkNMjUXJv50ks7so8sVQGOojqIJwT8LwYUL96gn
sDyzNmv0cShuoeEM3Pb/0szZgXbaabF6DTPDv/FqpRe84Xk4gM2DQpf7H4zZtZDv+7yh0b1YtgiQ
4HjD8Vdeyi3T/EJC77/0y/lEAS0PDS9cI4Hjnzn3AmwseGePxaHahlmXhldr3FwNB29zMBL/fTiI
koBSMF4P3W1F8mOOLM1mg3IDilT1IUJN/2ef8d2BOaH3/9/32J/HXLchqNUtjeq2fBrDV9QBCYTg
1PImf4X94zLE2DxySgz5Puy5JmC8KJtHCL1fWNhvDs+nzzib+jAqA6NEG8uhznMCbl4SObeuEXN9
5fCs8i5Y+1K/xUpD5wAwKOgX+R6e/Z9HLZsiAOf5XB5OJPmUU+tZtWRZyFqgPo1ecICGu8Q9zgkS
Dv+WnRkXPRE70C9fuiW+Obf4EKR3XYQXoGY8i0CnoF6cwp/KQzTfgymtda4naF+B8YgUG35E8vPg
XXoCfJEjPw0eIZSHBxieeMj5fB68NUeOP0dLeWiGfZD2syBBKoOryk3LW6ivO1Hq9rGfP9TlOyRP
SBHu8R4S4YU1+JJcP/+M02n8cEEadcMn5q/lwWG/J2ugHfCi+XBsbvIG1fud7h7sLu7axHc1Nbzn
n/f9N3clmFROGGp0y6PGduYvZ1kwuOqgOnD/OQQVX+5RzwJz3asIKlJaedKCDepnk/9dAJ+OPnAJ
6JBAw7WN5CXYFD4PGH0sfQfhtvnQEIEEyUB9OhCf2sl449P1Bf/79c/NryXm2JAreYbKW1wQhfxJ
BxzDimjlr0FH8ryiOReA4o0mUQzxBUJjE8H9jsUdEmUVUmOX3hPnyVY8lUFJfAIZIDEF4r2z7147
SHZoQGAPY/dQgkiwk0CaXTgIX1zvyQYifHDchBAEPxeWqItiZLkY54MOIM106hypLmWJQNmPCT5f
AOT20OIFqmqM42zRtTKmOiqK5bDQ18NujDf0Rcbrm07YBllPm/6ZyXNJXhvM4IubkGPaxpm/Ba6X
Hh+OEbEI2b4+bN9GUsTPI1q9729vHRJf7Uf6619DrqbUJT65QWoID9iabk6gmmsrwx9l/G+kv//p
hBOP1HSi//yjS+wUCiTkfUw9/F0q0/uQzDQkfFuTayTZvCNS9NneyZ6n+FdLHvc1STT9eU9+OQaY
9o8zchbChdIEEnVhmJFsHR48IzbfZnApDyY0UrZRm/xszTlN8A8LcF6XNEYxaTeAud3h9WDSmJMn
QbaH99dtdneID8etTPDvPrm6+p3t/8rsZXPhDLqXvuDs+m3KuQI7IL7Af1Wx3Pt0+3pM/6bpTRKj
e78j98lIMp9kJNkk13v6tNknhNyQK5L9jkN6aUueTs5P83F2+fqL67JgxddANit5CehwYbhfQ/TP
6xueufqx8MsqmmBAyW0BvAIuuX/6r/Hm60Q0pMWm367JsHOPdXlroGE9bl8uN6heGuXpWH5w9EMY
lhY63ZaD6G5MgHOBdbY5uOihmUT85aF4N/IddOLJYOwYsD8oHfOW6EtCcO6lzzgLUdsxz1nr4jPS
pxaH+vByFOjQ33FyiHDCH9BaSin2wEua3inc//ssubnK9vfPDqW7x1ucwPdLy//1JgaxKDpPUW5A
YhkEKmfrn49jtHQgYj40NvAx22F4HEQb969l+2zhkhjQnmXuWRm3y2GCKtgAtP1AFNJmQxxBHOHC
6TxthrPdCD4QG1V1IA8DFEI+r1NgBNXkGWt9eDHIGMdqy3YgNbuuj3PchsTbVLiZoKebyU24xQSp
DPIaOZxlLFEq7dN/1UE9tpdg/9/MkY1XBeI0G2hFREhnc4R8RDtYbTEcylYAxCx6dsBlxOO8y80s
snOV2B7rM2uZVaLkqt7c1o62bSSaax7UdVwvbZG2oV0mbbQ02TQI42AGPkvW0rzULfL1psS3ulDF
PKVXka062+mzDd16YVfDoRO/NCTjxua+AuXJz+v01YWdjGClQC+KFJFzdqb7IAITSAQj/ilr+xCt
kOSgqJP74oL3OLGmf9kSqC9gT0AOGPiHLzS4s7AFlFyM+QFRTeGSGhC9lei8BGmMZtZv5o7V21rM
tUkhmzMecsNQf5cl9KGU3bh5QaalafdyCs0ALByN9Srb3rpewGL9T9Tc90AUP0V4GjuzTusO4fgU
ify4ItX3JNsJHEl88rhNwOnSPdZT3o9XeV2KbEKD5JxZem0fCu1UHq38YnYI5BaBs/FMrrNlxVYi
+SwMa1t7Y/3cj1PYxrUj54JUk6ve+7kKn6ToC2fbtYajwTc1lhV4zuv1yeyHYeA06BuxdFA6HGYo
17SlZVb/CifIGVr8wjwKRiBMh2lNheu1YlvqqFlSKHxOdkUKras/izY8xHKOI1VceeOKQKJcoIXk
M7VCRWDhTimRBuHuQCy/8Pu4HsrKu3ZFKJrtELXoh7O6suMkd7SeYt+r1xxsKRXAl3wcHDMZQaZl
UqeHqmhmr74uN/gUoG8MJtS7Ytg8ACm7oqYo7lpA2ZtAxIUBfjEZK189izCfcaY9Vfo7dzLWQ9sM
VrEtrHa+62suG6KF1+2L2ldjDPa/4XZuTPYMwVn1B0wutgl2Bukd7IpHCiCmNbzvAzvqs8o0hUHq
xVVTbC2jF0OydeSUdUM1ZHMXcgYx+En+nS0IncdeIGQdQ+Gsx/3kLFWVLqXDczz9TG/bqcb+23tR
bmSQKDRQfm4NnpQinNe0DU7LPTs68EhYN6qggzYUy6Be1jzkgYl2JK08BRFrbvpZ0EoLmvRlMKzI
2vLJpSpqzSY5sbkf6iGCL5sk745tW9T3+FuiJswtnTJtJPjCyLrU8hZUKFa1WwtXYmBdobJy6nIL
FOKmvWyCPlK7aTYXi86hxf5yX5TG1hF5g8yqVPaQCnSfVGQRpvdeCRkIoiZRR4ltOLVD5Gw6t9KZ
8ooWI0jkNlrqQBPZD6YVRy4v3kQT6rfIGdGUVBmD6on2ZrTUiDZUT8ZgjRWZ/RWLxpjSJmW+LUvk
3lZogUI/RQM6744RstUul4+cg+WN9Cj/LbHRDCV41yOfjWQakSWEfJ+10GUZSwVVVrP456FVklFT
Ll7WVYVlUccIBEyaAEOFJZYkFRa6HmJdhkDLO6ull6uplNo4BOiPDQ+Dgd61xGpLgSyGt7o2RTUG
JKWTjB7m3PRvJ0zjrTZVlNVYpYW20Op+H0EFUhG7RJqcWuaKelwplPO0umX12KBB+5F5fpETe46Q
z9Ij9M2IyLHPoPWo/WezmQKsqBX0f9Ef0eKdJJ31ilUlzr/CDciJo9BPBAS/Gmq65kIoghRWBD0U
sJihb2ie+JOlueIU+Wr5Z27BQWwZzVIS1njFrg2KqE+6cGQRPfWrbaaqrWAQLTmMRmVuUlkVcF06
7IIXD2pDwcZWE9iHGii/GcmaQ6Xe7OXplheeAcYJCwkIzpv+seu8RoMvzq4xW7w04Nciu3mv1dSX
VGuNDy1Xvw6p8hoLWgZdaTPqCjNagNgM8wegO3oURXI0EIBZzMN7LXAb792T+TTE7VREGLTvNwAk
5tJ6DNDCuMRIQ/h/ZKAQ+62D4CuFmgd/aMtm/t1NPS9oWC6Qy3WXKuwPdVSiLhlAtIE0kyyc0yaD
V4hsJa+MHJ0ohLc+vJayayharMFqOhDilPyPnrsoQPNXbnqJY/UMUsu+O1yZfMlRv8GbcCKT6XCL
uu6ChRinaPLRAV8tXgw46YS3sruqjpp547z4lhIulY4GZVkkFzNKWij9SlKWQ3irqxZxZsWZ3rZ+
UT0VTR8YWaDb5jlqHUNuw2gQ2WrOussarxcWqfLV4Gktmig8FEUE1R9wmTE7NobG1iA1qabdrFl1
yhGhnYvI2q8Pw9oLP1tnQ91HHTeukRbm9f1kGyD7NUwtLKAFXSdD9xRDqx1c/wuK0mCPdaxV/Rl0
EKkEaYLy9wxo6v0iqsEh9hh6t1oHqqdhG8gHyIugMuJ0s+dRdBY76GEKGnPMQgSOa1JHGlnlks26
2bruiU1rDlnXZkZZ+yOpWC8eJEfxfWP52vCzwVvy42zhuqE+OPqAt3Wb4M88tD0/rl4/KtrU6DO4
Nz2JioXr5H13mIcuPHSgzAQavw9EETuitjmdwl7p2J48tuwMNRVFXICazCfD4rRt0jIVoaCe4+up
hf3ZUR8oJkxjVdX5jZ7z4AHRxmSRGg5j3TVFv8CedMMF/d+KddSykUmmhSOHXwBDB3einIpfeLdN
FW5py4EGeFTOcj8gItAb3hjzLQdQs0r70kQcVHuQ0yXzuhiJaWrF0+5kLJZFaOOM89Db2kx1E3Xs
yoye0C4CGrqQ2SOLvVbqkYSGWl8ZlABnkmOiA2IaE8hJx85wwHISOIdi7Bo7LVrkcklumaBH8noZ
jRQlwrJElK4Xdo9UfMTjRg/FRCHoZAIzMwu/vmILZ8HtWEbYRR00/xQdO3McCDshtKF7LzwAncyg
aNGxh81N82jonkLmmx2oT2YDMGlID1SZqzoIPZtMsn+zx+cuaSovOAJUdMqeOMHE43oyakUGf+px
QEsgxuIcCVEZG5Ow9UlXzTAVZQ6sZJpBh4PYBuKaWcpCXWEtzKPhV0u+GyzdFBtP46fZnEejn42W
UA9BCfpZOubdYKa93/B+x8rS2Bk5697byqvvFm9c5lgVNaAFPut0mURMTSEyi8IdttHqumAvNZYT
QwJrwQwBKgCkP4Vjj1bKZmu8rV01snvhQFfvGHZDwR48pezHRokwIgPqZ8POV/Yy4jZfrMBBp11v
lk8t6CiR0XVzlJoQfsDdqBkE/bFrIFKli1oVwB2q089QXTP/rWPdtXRB98u0ARK2ZATBe2Sluepr
BHyIQ4HmaZyxwEtZ+GOquVVCtt1so0QEfdih/VhN3obZds/u1jayizjs+hbvNa6t+j6fc4tBWyev
HtFuIqaYmXnt7oMxWKt4HXTHsrWQAihQF79yi0cNHsIWmDna3waLAnaf4ww1xDAADYsnHU4mwiyO
IArRQhhMy73gYrSvW3yViMdgdp4VdsernftWl+Yr/jMVijW3osQzE+Q8ynwBp9dcgCrbFncDtJze
PGWGRWLlYXPboHp4JcYQ75WxrPk9y72q30rdmHegSkMh+HTpIras7fAdSYXiFcWuZblrch6ytG1Y
j/ABfMRFahbt2tFCQ9adep1gFS3bkxijQMRwiJg5v7n1GIZkAu1qFHNV5gDc+RJrKHGJOWQy4AoA
RmHNe5FDvT6FApf819Qif+yD0RqSHq6xpk7phYo4IXr2UHGSDOILTeAUZFwblHqXdmxSODJzoGUV
sOsKiCMELmZv3+AO8WvCw6X9JRaEOQD1jSPbLOWEczTzdV1IwzDLJJzKIsIbpB6Xv5YKqluL5ysa
/lTzFsGr5Uk/jHCMZdWD0gShRvRst56PIMDwW432Amc5QP29sMloOmuT2BVug04V0a2eg+apm608
462Nqo4ReRmHqtQzMzioYo12vDWlmee0dnPLTZxRWq9RYSJ7U+i+wnKo0I3NynP5JnQKyJE6QvtQ
2GJmr5Ki13N7ZWuzG5PSg2wCAUMrWEhQ63fdeHCVnK4xRQjCy1AitV5H0kDFqe+MK+bhcZx4M++f
clsjEV6EiPXBeQPeMWIUM3rqBmWHc6JmHgUJlwLcRRPUStAC5+VuGXtamGD25O7aIn5fUSxCUh2d
XHVQdAU1qiDq/y5TgDl3BlZoxEhlU2VjFQ0KbgvXzwFvMCEzWXnN1mOy5Bsw3Ll2bJuyG24D4DMb
HEzcWTWI1AzQ16DnG2wvQe3UtDU1SF9GF+kUk50iDdupEaOZM/jqaSDxmCbCCueS4O70X3Tbes+O
gtAR6dzJ7okRVj0wMmqcrg0tIzD1+5x7qAMAbgfM/zhLuggGVTTBujXx4KktaksU3YlfeC1S8FM/
MOLbjt4xD13XjddgVJE7ib2tyyZCZGWFV32pZ6AlfYBtyUkcdyXcjGYUHMvghdngUCJDu2iAb+el
sajnttFxdoTbkbpnPopT2uM+cYeGcxrWJagFUR1Z3nIW1CZxxqiu4kL5I9SuRdfeCs6NdxMEZ8iz
RWOzgMxd1i3VfthC4Qv7SSBULYt7dBG6t0M9qTBxBxkMpDfYzIhs7OBgFJFX0sVFsYSgcRs1kl6V
iEQnQNn/SZRvwAXhju6ux89Wao4QJ0GfGZ7ujcObv6M98WuLFwzCtp3Ekaz8FlLbNaImRuuSO0HM
0P6APgooIkfEc8flxjSLSkITDY4GHqUPHrDzivtxAmstwc+YEUPaWwAe2NryOENlTSb1iq7keBaY
APwOMd00zDWrhPUc6nNyDKsrZ7V5TU2/ayfqT7q91j4KDMyqvAm/FAEs3rLz6JFinMyCIAJXz8qp
q7vAtXzkmkqEw6bgpshAYOrbpOjMfiE2TkNJctfCZDV2x/9WjbRM0PYyuMFiDKMlify1eFv0sN6p
cnKX2MmR5sBfqaodZlYyRIO+uG48vFwx64Fxv9hgQreEI8zElJWPXksLCmmxDdwBJJxGtj7BW89N
zFkFruAc4gCQMMfL7ldY566ZTJXfHJtynf0E3NPFrwWvVaSGtKc80ncIh0hd1OERzbktWAnqBV7X
lkYZ3U2edkTmlryoY7TDgJF4gu5h4tpwwZsG1VSg66WoLQJNL/bLct2xvcJjQlgICTVyl2Vo4LkK
cOVq4x1W9yIJFotZCXN8vummagmSaaqLt74emxuBnHSxsXvu9Ju+GfruvotYjctam4Og09gCSFL3
TcMeQFQsS3CkrcqNQ8GbcausRr7MXIS4GQcvemJN0630dIUGxF3NDs9gs8OThTVuZ23Weu55JnJP
OalVIN4Ny9mqqQBxzIrLA5q4dDAgAQvtRXjuuTWHo7Qh2ZXU3LBx7hvcsSQXhl3shbSk3nlS48GI
NkHUSACSjRDrI4m/8SeVL3Ticj55Smi+xF3hQkq3UI3TER9bEOn2ucoxXbbbjfFQzG5IZYl3QIz8
8BN+3Zyh4QZpp4J5+nkNhZip6qXAY8xAufLYGOaANIxCTopEMzo8rhzPmktEVEqGsQVeNvR1YSfY
1JIus8jA0ZtAgqAaBGF4PvfwUIPd7nwQF5sxZL/raydqwFKLxxG83Wq2rkMnh7kVdQIGzDsfmAjA
fLZy8Kw0bQ+MZr5oC66vdJLJqvh6304CsWR7amwhi5Mb4HyrfdQRkGVH8T7E8+SvuQrj19p7ykp9
RNcKlyZ3HZJjr6MJ3NcqOnYFi3Ik/Hlw7CSbIqQKZ6tFdMkxDOEUYCURktnhpna85jWy+vXJNuwF
XR+jMf+zmxUSasjgWTx23TmkYb7kd1FvYMdPNsf9F0CIkhENVMGzUYUj3hceRw4sQt6qx0lul7QL
4aJJBBIceL0VvZaQRccVT/3ahVyuBslXnumlDmpi2CV8rOZY0aSujAp1+iXQA52q2QxplYMDhBaz
r345QzuLpKiYdAme18j2FJNef4eTdt7bxfGRvmk9+37slwHkZANiIxq0Lg4z5MWFQxZfcNyhkdO8
jdyPWuqfInxkCGUDBz4w5wTJELqlSlnoCKghgk7MqcTjKW8Ww8C7awzQ5WNzccynJVwTKG11LK6r
xnGO1pzPinK4g791xyOTjK4pDkK2DvKDpRiebcurnaw1V3UIw16U8SKQpyFlMZjtIeLcLzZ+MA5W
ai+TY6eVMaImXPCmxSGzcmdMUe+ZwEfinfjfuC1NFhuj5VSbEb79JvKq2ojt0keCCamkoKT96ony
6C1GVe4mp2oZGSwLLCpyEp1N+BKWLl16rd6cQlld7HVmEyaRDVAo7aymDCH27dp/QjS7Ym1W3o+0
RLRjJ6vDBklHaU/P4RiM180ioHpp2p3Q1Ga9fDW0ESF6HbSn47GtPQQAkBrG7WZ1/svknfKQM9CQ
WxEZYtp2wgSdc7dYjkiMVnubKMirJW7QGgBZc9ZYm0DjAZJE0f+h6LyW7MSBMPxEVJHDLZw0Oc/Y
c0M5LVEChACJp9/vXG25bK/PHIS6+0/di+YsrRBpfg0e5S6tnPRx0k625FNNVzXkq+FqOCS4cvCI
Wgq2Y8Fnlkr1r5PoenDjbYiTc6uDOiNAdkF/sdrUKCD/ITAn67oNiag7r0ThicoFYRawq6dsUsDD
E3NZfeirDFfbFDndAUGnANNTdXg3h1OiLlV1HS2mzvCKEZqeIngH0EQzlwilC28yyXRYpG++W07Z
UKx939H0jikL/casHg/b6re3zhILB8GMEwDC8CV2t3NHBaTNCse7Ye2Acgxg6WPohpsqMqa2i2Ir
8XzoBuNuAOBiuNf14vIRogVRAUESRPTsQ/MnrVPuwMq6n4A6nT14gw1omCTGT1qZaWjzDMulLvyS
rg2kSKf/eU0Ws/BgWGf37I8JpbW1yP0PBHm48kIjIgaWLna8TzwuugIb1sk5IQux/rEEqvxFR8a2
rLo1TS3ycRr9+TIYr2kAdl3h3LaenLbTvvIfNtj78HBpsEzsH6BMEPxezimwkF1sckDhn6pTxDbY
t27yutut6mOsxmM4RT2INLdXtZpufHH6tfLcfNvdxs/TNmPzmOkQUU/GWAtttZR37Q6qUoCvBFHu
9sO6H1RXmvGQABH/sI2hQxrI3nytYlH+iOo9+jOV7S5/dJI283mmhETvPkXb3uwlOeHPfErD/ll3
jihtZNX5d25U+uX3NqidByan8d4bN7EWMuuroeD9Wgk4C5KpO1SkhfxUmKc4DKFM36ctxTJQuqug
OXFNKd/s2G1ca0LMYKz+bKt0K3o9CAIU0jkGhy9ZDDA8baGZh5vK14NH2NUQT/Ktt47HsxjXuHnq
2rZ1DhFtLk9aDc1r3w8NSiympfVvL1udApDDGDDmI/QQ8b0KZGQwWe+uOJVl7WQFdW8jYWRZo2q5
1a2T+FzYsnYODt3qdktEiPcBOq4fpoQB7tzRRdTHSq1t9MCmJfW76tnUiSlchvox6NmNewhqK0Cw
mRYZvbMhhann/yRuRLeu00XHxvSHZU7MervCWHFNXzMm6Ny85UHMyo6fs437BuRhiLHwgsDj/pzH
8NKzYk9c9DqgUc6dRdb+gbsKIF4EjsOfHJeUQZLYhPp27HYe2rI67k863rjN27RzyfxIRQQ1RKjs
9ZOFPDSTVfFY9MDR8CEiTu6A7eb5WC7tbg9VlzrYMkFW50uW7tIrOr3G46tiUuqPTcptegiqrpxO
UetV5RmnSPARJvQqfHlp4xwa3dvvmuBUOsllLMv1uKMm02dvW/v2RmdzKO+Mly7xoW6Ttj3EnRbN
17ZzMd60JU1OCdJniawHCA909C9wWVhy5+5efKOrkL3Q2XBNLAYG+iFYLG//NrpKyj/gdSZ5ocgG
jCJWXjWKStAq1d50u4fDkEBjNT29rASvocGvncschgNwl6qHe68tAbjgBpAtWgNEpkgpvnBfKbfY
MznY/9Q67OLOiWpBYv+YyKe58SYEcs4e0KupeSdbsFZ+XzTTKPfXjm7k02lp8wobx/07dDqETsHe
eOvcZk22pl9j75OJNO10FDsRWf2N3Xk8xZi6YjxUszsk51hsQ/SUbV5DqsjYzb+9JojR5tqt7/KR
VWTxJV16/ZRscxvndtbeMW7D/aH0CTA/jiWN3zEYWCZoBlfFeVVmbUQ4smr/+nXnJg/rMC0uiBRw
GK1qzB5Trp25vg2CVanXaPDNdfu7cLFath0tb9WJEGDapAKcU6c1A4mPv2KVYr/xp7R9r2HPUM47
MULQZe3168RKlteVHru5QdwAyCCpkHE+jgNzUV26/idfZvrMnGEeOr3F32vGw8qHsF7PSbOXaZ7E
Yv65R5kOchH1NF71FAcVpyCZkOuPjQYm3VT84oFmClCDOMH/MU2pyYEC7JB7W+y8dwDvTo6ekyD/
VpZUhA3s3+TZaBNCX90mJA+9HPClJFRq3qLJt8eEO/t9s6P8pQDxnttV042xdoVlufse3TQ9CNRx
tMx7hddpPlMT9mo6iHB1/5PCC3QejpP3o6+d4Vfld86Sj6sRryFtVnhYGL3NcfaVetnIISlzQlX3
r6WXNGxjKqPjXtvJFMO1zYTFiLvPOt4ZzUVcQ/iw2L787Po5QvNwhes14/fRIH9o6GindjvUZm22
w9r1ccb7EKq3DDoapEo3Fk0hcIos5nrMftgajeVNzwjwuGMnfKuaFSav9CZH5eW22qfeUQDRnq3X
X1WZ0PTXTY+EwwM/u51l28WnzZPtTTlvFmINZoi0CgBNniPjPGeUtVCX6/Zu2pqWXfEWJOCTEhH8
QfEDP5RCjMO0lXv47rTUeOamZfwM+CL73BVU9txRwrEA743/K17m9HHupxEew5umrnBSvXLTBr76
1JlbvnghSQyp3rN3m5adC8GzWif3GgXc3y89uJ1pPPWCwS1igV1H1QbIq6Kvxd/q5jwlpj7XYeQ2
uYKNujcsDeTf72xzG5hMw9EMYbuqIqYPvDFZKAZiLzP9t0pgQnIgUPERV54EDgM6fCUUQm5HglXm
rOgG6xJw59VzUEQ9rTSTxFrypGsb3CaEv7X5ZJr1T+1KHJWUZuBaL9qm7UInuYZA9bDaBb55AXU2
hqY9jXPpPk/l5Cb5ZkC7inQwPN8ldDd9VuMAUKEb3EFm8wWM8tqbj24t2/+2MZtkUUmdwCW1On6X
jhwCwtqC4RPif5d5tjEJF3Lu0+HMT+0/VnXY7FSEJjuzqZITxnWLBVo0zauadn++mTrNoQobyyAs
JvLfeMntcBmntofgsGX3Vk/zLg5enRl5jBbiogo3sOmfvQ2woC2i3F7RCnTPgo/5tFTRxomYr9wG
o7H+MTh6uAceqP7alQ3nxUzv9ktPwf4gOh8gJ7XxrfCuLpZVZ9FbUNcR3g3Zx/9Js/vZcW2XWL6Z
AMKNM2jHm0VzrBRC/y8mjCtwviaozdZKDnfTUhOKv6f+TFfk+jd1b8vkOAeRRZMWd/WvrDf6pRtB
F3LNzGxPoJSmLMwWmF9OKKU82UWNPxBM0PukVcRmS5pLJ0IksMy3m28J19yo3xNgZDNNN52w23hq
aXzfkjrYp5+ITxcH21jEKtBz4KCmLUTiTCfHVGq6W+YMvjkO7PWUtdO6Ayv4dXiBtfBrSHNXiJtl
XK08mdgEwbnWzu5f2j4TXy2vWgheq6LgN4is9j6w1wbqJx1mhdBiI88HhJm/ubddawoubu8nMLyM
z9rMjXvsh03zBSoTOwxT/NNA+gkys2XxyHBADK2jZxd1AE1hU7L/MtrpZw/+MrY/YwlBfii5o9yj
7LsQ4QQkP6JyZpDmwnRWbkVqtjI77bsmoynsAKnOWev1E04zOwFVJNvwL82gocDfWv2ZMJqlnPaY
L3JFwtgVvBD6T5+mQiAT3zE2ZcvmeLcTHb46BWIBCs9FO8kPWUHV/En57eRubFyHbVZjkFE40REs
kBKVCA67akanyS0ESHJQbC/D1W3LMLsby7n96BdQdO6TMnmO2A/73zJZtzzq1Bu9vLJN8p1KjxiA
wV1cOGH4+FMctc52aWscIwijGUuRNbmEIds5XDuIUz0AHKR158zHaDNcssYBpDxhVI7nI8cObADG
OkRRt1uJtX51eFGldcRzMHRN8zRHAwhpDIaCHiJEaHNL9xoSFdYMrEBYmxAxUUnJFUUfhY0sAuVb
+tcpjd5cL9tXqGPLQBnNU+c89CKZNka+rAZQC9yuPyGGwS9vQ9RHcJ+JhLBbUu+j870r29GTtnNj
7FYm+ZCusce9nUW66OuMEWihr09zJwEo3TKY3gJQPv3Ne2yQjoyLhpc0eq4ORHmk9sPvFBU/FZt2
jqioxvZWNW6b5vVeQ46tiCni4xozuxZcqMmCX6qywYEEdSbdxbZiOHTCD8xTtc0ePK+CpduPDrt1
9+MyCls/G1XF5BvN8FDPUYAEsOY+XZPleQNT2w4yGvb6dhhX0T2p2K3d8xr2/naTqQ3QXsyt6zyj
rjL1pYn7LGHoNPIhnYdKE6vtZGv7AYzXrYw7oxpeA2VZjATvE47Nu1dGXXaTDgnUy9I7UcQ3DNj8
VdWjN52lJ0Dqs93d3gOGtDivPWWvMbz13B+MZaXsOSuHBBSvdfChD85o/iIbAxRzgzZZTwj+GucM
ZhkMp67b0/lUWijXIbTb7zVwluXkOaUcDnJIrSmcXZV1sYUDUj3L54JmYcZ7FvW6VCwKdTPqk9xK
c4cET4sCtR6oUc0uAOB1gCjwS7HJrFiCJGatRxeygacXPo45oXdw2VSrcXytRA1eT6Hd9qPXRTgo
pia7yovcLbbnbkr1T2ad6iUxFayInzSzX8yoGSbwD4K4jrqT64OC7d9PwpmqijgFGosf7ZpovHrN
mJYnHjKaONnDAecCs4Y+jNs4ZGgr/D07oVIrp/usrZsuD9lW2x4btvSyi1cHBn2Zmgbzo0e0yBI4
5c/r585PObzMJSK94xKJoH5dFzj0H1XqdCF6tJIo78gbenpuNmuuTwoDwcPkiEZ/ef7O7t8BhR5v
20rxLcqpIUa28mZCbceKlNIsL+3YNm9CwNMUZYjRgOBsKF6grXovH6wcQkijJOnwPrL4Ud6gmjTh
rZwR3B6BrRtzGpcMV+g6ZsY70aGm8REoR2I24JGXN7ap1JMDlTVcLMaW9m3JgLQ+3XSs/VtJ6an/
LjJJ9Z1nMTCzV82NzMVuXXzvDYmuz1VpxF7I2nrklcbIUR5K0+PWRl9JatWy72B0tZPuTN1QC82H
4ybBzO6GZMgedeaky89wDKgcTlht/u1On0P0axkqVrbyw4rDrrcWUhLZyEJCVO9RtboySe/JWUqy
82JgGS99r7MOxDSmmyv0zPtzhg+elzwQfuidCLRs7XFihWrGKdMJsoxoDutbmW6cyg2plTlPgxvL
f97k7uyoKwPkbnrMMgEzNg/G+UjDTkTHdnHK9oxWw3QHJ1q98YlbuX8ehUcZHLxk3J57frzsIpXp
y0+5OGZ9dUl656NTrsqHbitpb41Yqz+eg0P7/rptC6AepNq5g0NkYUEP6ktcw1h77d/NxD7rH+Yh
UMfKDCEcKmh8edM2wAPoNnYDL8XFbfrjbrbeO7nczfrdgdjRV/IG1o9+M0WZCFRd1jdL5Vd/wCM2
6eRIbwJ7kMqWLF6FyetvFvgAOOVMsCHSkZmznSI3Iozd+m1a3cbOoP1ztHv7e8LC4/3i2NavWT4F
C57PKiz/dHGFSGfBf97DlVC2hxxEBngX4QvDBvPxguEqcVjQCD+OLt9ZdUz5yCjWSNSUfxWUzIm+
OMPiqDtec+QM6S7C7rfsmcdy609edNyy1Y8P4bpEgEWeP8YEqBnZ3sVDst5lU8sIaLVDQJMO99Dc
rKb1gLBF6DQnx3bIRoJoCMPCnyMSVKmSlFV3tIwFqqSXnjq42POACtnkgqZH5e6aaueAvI7466X0
keE1QD+QGci08NpkEKDHVk5x+7MbtPstw2mdwBxUuR9QX2QqV1uS/IQnDpNzxILMN+Yj0o7s1IZc
fe08NY9QJ2I7Gwnhc9PK4Poua9fw7reC1TB6iQ1lWoXxVEydUtGds7uuZnDDC37rVI7PIdgjIG4/
6to9H8PrfKUWP7CoV6SX3kisAPbi7EMLMSsqGjKHveTXDmJmFsWIHWUHWSKeYAzsU4KJlr0K82ac
5//E4O//VXHbxkcBw/KyDzFoTbZIF0Nwmeyf3Bx4jibm0JcggxI9T+VsPjanxuqfDXJ+BdYfn7J0
akpGoNm+NUR7bOdmkmo/9Qz3O5rCKfgnOU1RDsxDZ9N4gQ0hTvcYijHePDRGWar/i5zZhpcqXljh
a0j/6ECH2CDIOBU5v6BSdIP2boxfZwvfVrCVWYmilBpdmarc9YG0jJUcFjoU7+LZLCO1UFs75Wwd
q7/cJvN/Mp2NjytbVFW+bJnbFSvCY++ivIWdjn7YjkjIY6EK10ZddYB9nXEXJu30QNxxZYqU9X8V
p3TQHwlywOGSWJRCvxWg94JAMOHYIiUXzS0wRTiRgSlWN1/MkKItqzjzR5Rjm6YD9DlwnZpc0IU5
Nv+Std8n3HHz6Jx0taKtMPXs7Wf0ZO79ytvTHWQWbbSw11W6eRYFNK9qbvwzUaAZAgGZCv8oA7C1
w4JwlzoTBra5lO6gBuCHTsuzHBpSAHld8VgnsW6BdNLavdmD1KFuJkG/EtyQRneum6FWVCMrSagF
FC10BqauTvHSspBu9Wk6eMFmOR616yNKNDE0LiPWVUUY+yyXLrYB9RLcwuZZdniUHPBytQw89Eau
ucyiXR9rROMSKI4OglislkwMBcC8HWmN24vDiuLxASI9e89QAfTHJFwcJPOziKNicfo9uGkRpZpb
+APeBmdHXH0UzUYvsAWTRM3aAgsVcVNNgiY+MR9pzHxUgHJ61XmLe5j8bs5Uc1SxCL3C3VcXrk8s
06tqXRqNKGHd1RZHI8Jau5bxxV9SPrNi/XKgu/RfNLTOG8Kc5HktFYqDkYXnwS0fBvzLtH7fF2O8
rQjPp5RUJ8YA+0cnUyR/GDW6Y55I67OgMm6r6BnKIqiJ1BOO8CFbqtDzb3qYOo4dFLOHIB/F8VG5
c7R/1CnwbQ4C1RBOrQPyTrtwXPrTHO/Ro8fTyYohUs10f1XU/AIYF30h9qmZi0AO1WvZKjp6wcm6
hS7h7AcRM+VJNvP8VrOuh/0vFkrxrHUF0mtnt/zBfb+nJ1rQvTyIcgSaUzNveJGwbth9kElgL8E+
VyhurZa02o0GXuYn75wfSbIrJs+uwT6zbkFYfmv4oAv69iVCrsERtufIFaz86lVn3hwn1LZYUyCP
b6kDxbwyTkTxkWjreOTwcxMDZXT2RZRWovSKFZsokhGHySnwfGVuBVfcO2xM+kdFaBxv+nRevieU
FPVhikLeLh+V8XZpVCIwSyezXV8GFhaxZKq2c/2VhFu9nfhu2exNI+h8rvOUxMe24h4upl5H5nYb
qlIlKDzC4H7D2LEiyVIBZscmSrIcFGFfT0lXZvFpbbrhCst02XcyeulvufhmRAssg3dHqPlHODku
Zi3oqfYo43KxxdLs6cs8di31lptGnfq49Rys7BVpU8g4WCwHd9QF5SOyzGY+6DUltIy2I5re4FRi
0vYGGtEi2WLC5d1xBNHWVrjfS7jWz+1cByzSCixQY98zrj362T6qw1g1Bk3M5kzkjEud+oer6WMC
wTDq09+kPxWoRMr3jRVZIzLYpqkoCVxkRyZjcScSnVLUwgoUmr4KLwZwcv8l3VH/pX/uzMPQKTCb
ZFuX9Ogof6hvGp7CPx2NXfcdujhDwKS4eQ7rsoFWBEpRQrPR2c1hjqpaH+N6rrpfPMAagTYT6nIw
mOHJwaUai0MchN2vkfL45G6u+UaJ20VFukeomCZvjeZin93412KCKTppbs6GwTCenA+vu/rlIKCp
0nIoM/s7wMnw1I0ozn4r1RrnZkYbzS7mEkb/riVhcH/bKwjNoolbUAW4XvDgI34a0d+AJpfzX9qg
0D3pNDb+bWeMHJ8cTynuNbNvQb4GG/xIpFTgoXfwyi640zaaywMywSUmKUev4Ws0mpCAj5ZL4LJT
F1jDUW0NirzRX+uz2uetO9XhPPWXaK5EcrtSop0bMGJoUG+YYONjL9TegepYu6fKj2DJK4YxMI+0
0q/NnDGtu1E4fW71GNt8jFN4Xw/l1Fuc6cY7UAx74lN9DO4ILGpIUS3Sict9j8fH0TooymMYqPWE
ENvjU5cWcTz7OAwyuz3g0oASX+V5Us4Q3nMck+poNHN8UXkA4Tm7JZ3wzD24L4XASetcMtdDy6fR
hvH1duNSVO7mfBPnML31SqvlJZv7IDwOm1v+jmd0J00f9eVhk2X9tzJhGeSVDprmwSTWAZDBnVXf
+4Qj/wbZyH6vQ8II3Bk3Sl97pn0XwQm6tu7cQZohNIYvXN5KrFAIMmox035GkeFd3JPSPc2NtvXN
FiEC5p5y6+3gqmCyp36b0/LedUufyrWl/vjMopS6OSxqvqr42jiZ0+/QYVbgkPb2axt05509TyF7
T8sx8+7XeIf9MXK3wUMZIoM5eYm/02gQ2bcm41FitZgWdD49MjdQMGnG+hw1NhqRNQzeCB4QRgk5
j9By/EsOUmMpstB58Dxg2Yq314swJENHj+8C4lGeBIDAXkxz6XM3ZKL723De6iKFcx4/VZQ0RAlg
h2DscNst+JV0AbsyqyzYsLBFoCpkWMz1DvJMF7Ztq/o9woD9y2woMRL6hBu+OsbKqs5HJ+0BMEar
3rtWuxntt+M7w512u47Lqa/GL4XzDdpodYef+2jWd+XaJXjNTMU6KFhL+cNXYgmLVejNzSMpvfgH
2wVGlKMNat7cr43g6O3bBIjY0kb5xWYim56ClDAMvDrJPpyMnc2dHyoGH2Rqe/20gVF5DMsN2MxC
EvHwJxx3IGOdDrpnHxXUnzjOW7p/2jpLnwVmJUWn7LfJgwtQKW7LsNTV/erXbXpExdV0D6GrZPVi
ArkHisYpawRKBhori4ByMOmLReK8fkCMez9nF27oSI6H0x9rjdaFC7pOKLEgC1teyYXsEOlF9Tt5
cN16WT1U1hA8xoinoGTfcL5hvNsY/diXcSx7h3pR9nX7B2LdBdhDNLBkz7EiMO6tTwmNLDiDVBbk
1elPPbfivUtgd3DSCAEgy+TqneYuizlHZa39AiGsvh+2hLl1HkLxiP75aq82s7/lvmejnypxd/EM
80nfZAhbrg6JN4tvEKuA+gULifZniQacEx6Q+xq3WZtHexPjmZBXgbPbeFt6jx4Bkq1fkhl1FONX
X1Rd02VU5BHuv4z43f8AfqvqJgY/Gk5NjFSJfgOhPfeX9qYD5k9PPJReX3vHhl4XEUzar4giezcQ
21NFr9jcbEm7L2fXleq7HZngD/Ee2JWJ31ubPGnr6Z+JTPxdu9PIBSG9tmjXtHseyi394WEF+U6c
ViFErDwchl6SztFBLgMeUeUN3bfaFse7ayIPnwRS9mY9+lU233SbjtK8RCsX3Qd6a5YfrYqWMufl
TdjrAY2qDkncoHBeQgf175gFpPK3sg9gwSeTftFQDyqPMSWQ9FRW+NJQ/KOHzEpreELJUpqrZ8PW
OV89ndba6WgqsIBrl/Y8UvYwzsLbfi5zADDYi8FUlzQcQ4yj2dV5B41EK184kEc1JkgrfPxxqXqJ
1Bo8gFPoBXS113+kSRP8NhEYKEATNpr9H52S+TTQbMupGkca0VOVoJ+V7P7st4Mf1z1Jb0x2jN1h
ZxYMXyUrKOZpkP6hrBU2CxnW4m3I4npEOiJiVei1nYju91ZnQK9RyhfMmxy2zF/dW1r0Mj24zlS/
seUgdO52X3jq0JqltI9zXAu6XjVmIYveafBpvmLuKl4KxB1KefqLdVpzXCwJXF9JXM0KN5ear7JZ
6u1rNzswtPLjZkHadT2mW9WF/wBqeA4t/svy4i7LRNfNa81TMnvgF9CGEU8yXNksEqLMOiRT6JC3
sV2hjXK/NklTFWDXnTP4TAT1jXtnmwx7uy+a8H2qpokdjqmPECeuqhkkrXKchaVEy/IO5SvR5PR4
EED+m7I8JL7a7lgR0wKI8k0+MZd3T7EusRSBQQ2iiNDMLsd0b901X+arUzpyXMjcBrtnmENo+neg
Isv32nnrlpu1tQ+CcY9d6F1ZmrNcr5JN+Gf3xbh8KY+rhqu4gVBbR4ICZ/kH8fzIgB5F8pEvsDXg
c2hbIUCaQJ28rGOFrVxDD4MRskY8EsOunmdnGftD1Q/M+k7GhzhGoUp/BcGC3QAQFBW6CP2FJrwi
gJbtnTu+b14HMaFLuEo7N0cwOLqpdPHwIhIsADSzrzjJ4t/SbQd+DZ79pXvXvWeAbfZigG/6rEqa
5SLc9gHrwFJ2LzMmNi9PUS2C7wLL5cjJQVYoSmh+RwDmP9y+bE5GSY9lkEdigpNpSuPlUdBb3vcq
Iw6cPmlJHprd1c9V49jn2veke4CcFtM5Fpn5T0w4UvI20jCHLAFePmAwxg8sSJSpNOi76OLNqPDv
FJzlH9GVuBb2LlijYx3X3SvRqivD/hQsj9EIQX8VAizQHfMk3kKjev9IUhrKyWo3La71ZcORJ12y
XeIxShj7vaCUkiu4GbMH7mAH8VcZ+ch9INWb8TtEj0QKDi6fuf3VoIhEsMiJELde6EzbQUVRhnGk
YufCi+sygT+Hk0zVLXfX+h/JA+wMZsRa6vMkIvll2IQWoe9qh/m9HcPBOTWyTx8bkElqa+PyYPlB
ENWtLqAIcQIBIoSxDaHyGFB1eOfhiZywO/Um3I5CgmF+7iKqnjcDpXcPyOm+dm7aq7s2i8GzdTAG
zeOWzJG6K2VwFWYvmVcfe0PfjhGp2/9gI4Y5YsKhpWEAhHKGIq5+pjNdE3+ijP4LEhDd3HF7zAYp
f6cHBkN0eFH7lmaF7P3yiZyrZjmuJptfNsd4wU0ET+z9KFUZvIe6nX/tobdNKJSWkR3b/ciwilQh
0wnSCdE5db50GbsIk6SM7Y1ye3e/ww0zpC/4q+1bIDukEKad8N5fWzJ9O49JbXiMPTY/3B7waKZv
U+fQjmpCQNlsQXn0XUGxQEJVXiAJ1g/ty+AL0KVld9CiWVeNojhNi6qu1PeepgEi79W1bo7po/ml
9kz/zGTn8AKaEDuKQXz616dDgkCcQXAK5NFm/dqcboHEW7gVT3A+QXg/e4aJGE+Rvu8xv2KRyyqu
I8b37pDZwYR5lQok0ysQxEBN2CEHlyB0cU2QkBmfQpcO/yXbtix7TnANofJLturVAS9cn0y8ZQQ0
BAw1ErzdQXCLobMkmsqRyGkEJlVduNOggksY1GjQOqaJ5GCh9LJiCqv5XXbRin9uwSYE55uUxzUM
3PBmmocRsqZO1M9ROfN8XkWPl7Velv7gqSaOub1LOaHOZ6cg7Zb7c1x3FyZajgNQaxuIiwfSe7Wx
KXEEk4hm3h+zi2JtfSa4JfTry9ZzWdzihy/Rtzeds/2g2xFEL0FzNY8d0hn9jwFOEqTRlwQE5aCj
fUJdr+3jiIvgc/M14lmp6SXywPe36c2S6Iaeb0dTysdNo/6TnnRpbsj3Wv92NQalHKnSxP0wJsHP
SDr2sXMth3BohrE7rdMyfpjWiLek6XfAiG2y3wvF+u+KQCW+GqWWZ1k3znggp9v6qPtdVL1JaqK3
qLRoCCOVBl99PV6vApuUosB0J3ueB61esY1oK/Nm0qTp6BBB2CHjcya55S76jAicQGulmupTl3XX
vAUouWD+uVf7t8k39UcnUmPRKurlGVxYjRzFHTPNUrnpeoEKAoKPKi2ik+th181HoMd/yf+knedu
41iXrq+IAHP4S1LZCrYl2+U/hF2uYhJz5tXPoxrgjE37SJhvGuhGoxuopb25w9prvWEgz3QrZYx2
9eDB0IVxVoF1gRp3PKND54HRlZFvwW50gGQzhOfXesxNCJedAFyVq/FNZHuXLiDS9NWg8o4CFVzE
1oXMgY5B2omGQ3O6e0YlblDhIkbRHs1+CwM+UxTERU2KuQUVETyDQwJRr+VjhMQq+h3PULzaco5M
sV8sPPBOPkDxKi7eRu5xcjAxVh55YZqBkygp2H4xrMp7UCd9uAax5POf9a5PVzoCM9ndeE6aZTGW
JauEZlLI2lV1gNC0BJ5R7+cTGFXd7uIxU19LGdCpbeB/jJBu2VHkFiwIPUCJdPBSFIWro8rz/DdM
j6ReJF4p/UW8o5BnPf5POAPRncc5s/UvX6ORQxD2CJuNDb09cdQgi+Q5rd0ilzPFMeJ8QEKdAQg7
oxyzJ0pjNH18r0ufOXTTXU9OIDpUaE2ypSpsSttQg/A3J0Aj2ZDCeutuQLWCVrEcWWsqxbD9gcIm
8YOKKkDLMDPqgGVTm6SJVtxtDRVcFkdejpJoWJBS2WF85sBpz1qln1q02YI3aCt+sEj1NroDOKVY
VBZRN2LRgsrIKVX2S8oqRbGsggZZBS0CPunocoSv1qCKhuyMudHBDdBS6+OCrdq29A/ExViZnUbC
Xgzl5lJFfgsRrIgBJxjKKdZki6p53wXmPpO6qnigTwXHLDEv0gZCGEvl7qykdTxrjFR7qSN/QHiY
7Gzv0XMilwfy9JJLA6SWVk5H2uVCOKTYHA88ka02bqn9Z/45pWZ0QW1Qf2chsBUKKI5iW5LvG8Ug
7dJq9Peo90R3jaTDw7Y54Mr4MYG2Z+10o0slsrQ6gvntiKooSOIOJRaeEfMsKjTPBNTbaNX7mODJ
V7rUbQHK2ompGl0/x/O1FZp74PhSIR3MoYFftZACOUzg9MAHTPwHa0BhodiYCphgXoq8txR/psOo
1wwIKrDDwxWOfqaAd7MmnQXy1DIo3vRcH0VegOCd3Dhsc4jpqW5489DDQid1s1KWkSaNTLJvVKBa
Mf2bV34BJpN+dddthcxSrUcw6qM5k7OuI/MSQ2QUlKw2PLtRpOGPgoBLth49Eg6aC2qeHrvQS/J1
wEmouQ0OFK8WAk7ioaKTf2Frc8ibH0KbdP5BNgaLno0pxxYqlX14blaxkBjjIlU6PKAveiKUXDo/
8d/GQS+T1ZB3gbKsqXb6W6tDAHSN8h9nplyNQeJ2YmT0jzV7GjPi1NB1uBkoIjwVjRyNm8qMNW8L
wwi+lcwDFRYX3VBgEBK7v5ZtoHjQsuyU3aWRt0IhmVH5KIUHiidQd/qY1u1aQGazt0U0YNg9IxoF
aBmdgeX4tTXwx9JEb21e3t2lxFfgidklKWA4S5IOCPnGIOubXhqhEls0CEBcRCetLfU3GRIN90Xe
WQ9SPqaYGssUOwdai5CFzklEZsO9k/IQtzzNjg1vOKieprZ7WlPcYexI9VQpJjacPnt81wpti+AB
n9taC1pp/e6Dwn+PmYBxFgAJFyk0UNmZNaVe/U6CjvSxU0NKoEZC/8hTOv7M0Bs7mHOqPP7KR1/w
lnKcC+WS9l3/1KZGN091Xa4WdeX17S7tS6RXTPAEj61FiQ/YBEzgZe/lsE6RAOpYK0aMAmrLCtyN
GTfsJjCA/gCb5HRANSjyZjS6y+WYjHUxy+oiexiGf/edIvWnQqEJB4Y+oIsJgSbVnYC4hhN0ltRT
I9diuCZFo/ZLL4uDZ0RHQl4NTWLdQWdF8aRTz9nsrEqaYYO0AKUaasDQbUq3TbbkeM85s9QW9Z8x
CO4pdkmlzbOdQl0l8gK7FK4kZVbBxHykhU9rWinOwn4IAkq2pZ9AXfdaq/nbdXrN85QNlM8i8BQ8
1akUZ5QH4aXtfCiiHsIPmdSsemooG3OsAU33+LRjooqGj7xplNwEZu1XYCdEWrMFGyrpo1mg5BVD
8716vJMNyqCQ00uvdbqKqjTqItLIg6RCgvhwLpU+XJiVGVxoWkUh3sktvAJaBwJ1u7zs294VE15c
Du9fEezEEIHFMrIKQonfIrRARy6y/UpWMleO/e4P0Hnefh6AU4QyA6NRF1ll+BBJuK8XGfKi4wyF
MO0hKNBMcC9aXvdiZ9LibjyPhxP4PNbZGbzbqfYKlWaxVVWuoVJrBjonlvcIwITUs9BqKO8MxMae
hqzrvV2G8+yzKQ6lG8ty0/4aFFre1NEHKyLvpV/P/qZPC10WUVDwjWVr2bR1xNRBGBOBFymiFDkD
cwLGVUFiAMAFTzMJxmapPeeXZ4/raWgF84v1PFlZ6uidStGA9UzjVns0cnFwoZa3+6Itz/MRoKsP
jl6vPyDxg92BH0L9Ha0+HhsjZV9xxite3CM3Y134yvRJbSqQMYx1KNzSTIDlhHQHOGQwhGAmIJfm
I412OSnPz3HSnb2NeT4LPRjvs+gmkY5cgCWZ/LuVa0iddVo3bgse7b8zaAZQ1YUuegjGUpOh0kGO
sUEgNwp9SrDF80iiw886s6pNJkqejPuJVaYPuepTR0nFtPqbSm3+nlEa5heUqckjnYrB8N5qSWnM
TKvo9wmlrc4OU0+x/uiiQAtJoTe/8KXYwsJpkOpHRCT0HOa4mfAqqvM0ASlQKOteLemhVKkW+KtM
r8zRtWhB5TOzkfHWMUHdb6SL0NBsyIJ2z8HaxjMaTaDQJI4DYXFxb1N2edIM3QYmAISJDgUSaVWE
MMQsHtXgAMWqetcNw+rvYIxY+oH6taXCjoXSYfQWglKtcGbLwTUMhGipJw1UsFA1gjcYAxGI4Mrq
6n3g93rF5+mBekVVo8/rHFLuHrF3uduKrdfTMIHKEsZzcAwmC7eLIQZKcIB/h9SA3yw4FwdwQ6C9
SShaA5kgC8Yj/y5nWwNqg7Di1dLKsIPr7Dwr6EJlKEJAoaEoEYJRsz1yKcGx8BmL5+WZhxM7K6Qr
6ISlIsiufvZMb80ph5qnpggXEBECe6jRtGPXHADkI2bOws9NJE38EcRf7Wih2ih7vxJSICzwicOO
Sy2Am1E6Eod18kANaIShif2YNu9qy8+WlhZDT6TZ1ijzEX1OdTN0NN0ulWCZ2eH6dXmajoETnqX6
o2sK5ZCoaFufHauhyrMdMBtEiirVRY8j0x/qYgPIJlFfJAQlaAJrgtDdU6IKSupBURgBGcnN3nQj
4C6gYWTag9QG0VVJn0Kj1X+fOWhAfyj0KIyxVen3dDoCkEDajLPblcDQQYPTeJ0neVx7q3Ont8YC
rZ6yWlgdCQsXIhgOyxGjMs7BOusWqpp9GTXrLE3gJAdtqWz73hd9iyp1ICnvY6qWd3JKdf/FANAl
HWqgh8h8jUNtPkR5XXh3FlRJqhe5IKCVPhJmUUC7FV4ktWozPH350x7PBvX+pVWUNPNhv8jA7yCJ
x2riyp5f3NdCncqrhtqCiQSTLD9GcugjBy/KJNdF3IHsES6EyELya3EtgLGJVz2cbX/OgQwwoC4l
nplWWaM1kBhm8MoLs68WaGc2h1Y2imoWdnrTglOuBX8FtdgXnbzNBuhcsBAkYWNSvUe1y7MC796L
c/l3lAt+scrNIjeBpls8Q2D46q+cKTUCQzXdOuScfLONqTYYikn3rAITU7xkIzdgDo0uCeJ1EERi
/WqKJNwUByDCz7JwKJSdhjxdsMwioAi4VCAfZWtU8nAJPkd+/IxSS+dfQLqa+JAVVZ7tJRoemVsq
alUdKqsA7zbyzcQVRCGfpF0WNKU4qk2u06NuKqoebReFvZtUgZocqJv3/VrRwf0IraJDBTDUzIPH
1rQqqWKvdVuUp8cP1Wy1EFxuHb1fV+6UfpLTBNaNSYIoc//KE4XVuE0kE+hTvQU43ISP8jmZJYDw
CAi6SbRHwT/643neZNLKXNaOw5e6IcEs/SRRasrgi0QcQrAKmfyEQk+NvLf4CVjbDWhe+zOURFyA
IdtkhWuF489vWgxcFFq/6srKFLJk7aLrrcBWnKiiCgyrPRt+s+3OxTBrS2xQSjBYNIQ7PAYhEoCq
sDjW4r5o5oJu/ErhrK3ENpD3PhwF74bO7TerCkm2gJNiem+I6KhO5cy1BjmdIMuaLf2PWTsso+SP
5b+g03XjY3/XG77EQfGdyUb8x5zM9NhJjQw5qdma9319zJyhXxlbTZjVjiEdw3Rbuoq/SNBjcDIs
HffJLXuWH770l/gT4VwqIIGMyAIU1Dee1HmNrak2g883fGjbbg62fEnrJJDmgXVjgqUfR04V08Ii
W2bs05EbIX58Yt1gwpI7Y7Mbkc3gteOLCyQILG5KLYdS8Jd3J3XnWX7BHNerQfkrd8I8z+IbS/77
PFCBE8XL577YTf+zg/8kP13WMDxbpMu2tHf2fjGnh7aNiofrX/vHIBIODqxvQ5emi4omrdKfYTBs
JTW5B8y3UZqHSH38D4LwVqUPQGomT/3H49RXal312i2Stk+WLv2BvH5vBsoNG5TpWNgW5CDwAQ2L
wqJmTvarLliVaGo5Ykrhcyk9yMbJLG6EmK4QQkgi6BJdkjSSRmlieyHlrYW9uBztAaLm9ayET6ov
y/MSeMX1KZtu9mmgyVIkh9Zqk7RsH+X3dfwQe39l671s9tej/DBjX4Yz2WohxgXjuZSifVW+y+GH
ae3HW05dt2ZsovqsBfGZZiUzdladqtkrXF7DDAS4Xt44N26NZfL1c6H3gj5Uor0Rnjxt56kfara8
Pl23PsrlJ3zakWix9arVMl2dd9D8HR9FjB6G6n+5W6affuLxErQKLCuRKEgJOmcpQ+7nRdXvrw/l
1mxdPtunoYQQBUi+tGivwD2JhT+oCMK8vLG8LlP++QL975GQWSqSKLNzJiMBIJALuahH+4sYmU3n
bC3WMHGvj+THj2LSjde4FHVgbl9HwksOQDOuKPsg35tIykZojkrhR9nlNwJ9ux4uw5E1DhjFoJKi
KJPdYrSpJAZDfN6H9R3ljbC6MxtEnQEQjvmvQaNsR6MLmcz5KO894yVG5ltJTKenNRMAvrRQA7s+
9Kmi+vQHTfZWX4/qIHj8oGCUZ2dU0EJNptfru6WAkgIKYfHz9YA/zfXnGZjsMXwwPL2iKrRvrYX8
liIwmZg0Nm/O9NSDbjqwyUYbjYKqaeGf9zEypgmgZah2wINQfbMWqOpZcC/jfm5Afrg+vn8rcrpi
TcXg1lMkcN7TFduYsSRCDDnvrVTYw5wEUndAYw8qAPp9wmP8YLzzVGzvkrV+l6DaRB38ltnIT3Ns
qiZNuUuyp+qTOY6UQGsGwHv73A2aWSBgqAK1X0tvDfVyg3wbqibpMhQDDXufyRwPkumBOqzP+6J+
oOZrI5p25pUm/fJs416do6sFlu/s3JjgqXGLIWPfRDqjiyRYuqxPjoQYjFdJhWk4yDg2iTxkK2Qh
cGmO2ge9O0rZhspgRMWmMRam/N4X58PlW4CAGVAJy5eUPeZam9z4Vd/uqMmPmhyGdRgOPcpvw6GB
eTn0xxAlBAuFsYbyhZTNr0/Bt0PxEozcWkFfx5Ix0Ph6XuWIgGqJxwwY/gOlH7ss//zvA+j8+Rd/
KHSYpi8lapZgjLR8OHS08RQFpW7h1/UI/9KcL2uHMXwOMRmD0PaaydN8OJAP2bp5F6gfjHmnxrMO
9W764is0QNrCuvGd/j9xeYkZhkYCZk32BkVfJBDTdjjE6a7Nf6GK6AoX3p61F0zUkN77BtXJWxZv
3zYkg2UaDWwCcTshhf36wSq4LAVN/fEgoCldJ3Aj2JNAV7ZqcGNP/hQJf2yJ1yY+GbiHfI1kFp5X
dn4hHlQfBXaUpbxohXw4SKkbNta3Ak3n0Ur7WPXP4qFBXmCH3K9AvRIBXTbueVUPluleXzA/xjNk
CvT/HjPm5I4ecEngRdyLB7mK7XP9aJE/IZJfJKvrcb5diLJ+qRGoskx91JDlyafSfMBJAF9EGPDG
vtbiRV0c/aJEWUmlPyMf2kx8vB5R/n52ENIgt6EqwaNjeqAlkNsrtRvEg5Ehr3pWhffK081TMtLr
SZD92miqkq0r+nZrtRqlD8p9BYL0tD2RjK12SURPa6RoiFqjHyWbvgbmjoibtkZKxG7q/LWG8gI3
W6uXLcoUdk3vwxE6YZeYWrRC2jP4Bcc8uLHTfppIBRoMuliseFmbrETQNBkMFFk8SN1j+iuKOQed
sXXrcpffWIo/7GnetkhFUmfhOJSmbqyU/4Ssyi22F+LhcS7Nc12fheNaMXsnR16nh6TTjQg7jcPs
+rf7/ukuxwjG5iaHpEFi93W7ZVUsY97RjwdDF+bIHyD/IczbZB0AYKuU1+vB/jkifj0zv0abTCk8
f4mbrx0P5W+Q6fWv8UN6FNfWPJp7rrqSV62PEKJtvSV3/rE55utyfv0HfPPUwh6U0h3Pb96tmqb/
c5n7lPKrAto9oFHHQ7f2H+gnbHCMFHbag+6Oi/xpFx4SDF6tVbWMtkCybgT/lm1cgquKia+4xj/k
ywnxKXiMLhIQYWM8+BXqTZCrNoGOMUOUvEgJzV/knpGIq98zqNKQxtxaGV/+k19gUWhlXcsKRYKv
v6CXNeDwCI8cqkpgc5VP1G1XXu92kbaCqf4KTxowvm7GdkNeez34TyuNjAf/bU26iLNOzqUm9Meo
ou1/UNLqaK4rw7HS9DEZ/5r54v8U6d8q/DTPAW13mCv6vzWd2SqkeRry62Q8r4QOipOZPl2P9/1k
v5SNeBNQ6NS4HiffNVXAPVmxLx4Y4brRvTla0IhC5A9meyPSjwcF5V8Iv1zGXP6TUBSdg1EVE86k
faFnMD9+R9URc7gItpvg5XZxFmdFZtw6n34c4aewk3WDxKCSxCVhBaOal+0irEtH0PPtOfKOnicD
Kp8FfrX18xKpaBeZr0bo1qEVz3Kq8+UtD/JLVj49RbhtqFAaGups+mQl9XLWZsi0ioe0O4cLq+3/
YjrULfsYhYDrX/anNcsLSBMtCTsjbbqSEjnVgLMybpUGXDyi07wEOZl3Jw368vVQ/0qZ01F9jjWp
do1lnxfqORYPndZA+MJaxqH/vFSF9ASqYtfJiuBEan83FuU9Xa1NMqqPyXm8i5CzchCajmZVAhpa
Q2XfNizkulJJgc0l7n3UooOxvvdDCRlDoRzdjAoi4hY0ZjzpIzC1hQy+0Slkb6a3Hahsubpx8H9r
nlzOXS5RHbCvTPXTmgzOKGgL+mlJUiJrCBsr9a6Jm2dRGyMnOaeYPSnpO4rIq6xQX2kObkMzWJ/L
TIZCrCwBZo837vbvDxB+j8INQLEUJ2FrkoyRelIB9xrxUJNL2J0mI7iI8NGNKD9sV5MEQcP+RuG5
R63y63mbNxauW7EgHTIbYdd1t8i6WbQHEBwVc1Tvrq+g75v0a7DJY7aExC8oii8fzBICRS7fJcZu
xGgN6La4vB7q54HhHKDTF1JE2ZocCAoqkEoOo+cAMaTT55FrvAY7lLjgyp/6/2hgmmLJskjybImT
gYGIHsOGijQ7g/cocooBAqogDeDiXB/W94OFGSSF5SS36HhNMz5Uhc6jPhBobCoEW+RiXNTYWy38
TPFvZOk/htJFFqGFYoouX5LPT3eUIA1J3vAAOpQ0wP/CGQsdP+zS33qo/74+qO9nGIO6PAfA+smW
aE4/FbrUmuUTKQWRAWbDObdr8BQJIlrZ+UZrQLokcF8PMYJZiDVbOqaPbPevw4rPalzhWyKDmsjR
BAZ2Z5xwl1qqxrE2XhNQBGH4BAESxdVlDMVTCW54tH/f2GBFdV4hHNcmLcLJWkkDKIRFh1OIOYBl
J8VJXJzi9P9gofCKM1RSGQnw5iQK6mYSrelOPpDUi0BjVACFcurID9c/3U87+nOYyW2vlnDx8W+W
D9mZQ3AthPcIugIGux5l8s7BRv3y4qCUAdsG5L41+WZihl5PmeTaEVKwWewSbz2+BeeF5Qrz64Gm
/etJJEmcnLp1hYAIUFTtuHnZKq7yHN+t29PfJVbC1wP968V/WobfAk2uG0TCtACfHO2I+pTttu78
tbLnR3txwBBYnmvO8sbbXpqk9t8Cyl/XfaQCUm6G5BJwDv1ht3P+fpBE3xjXzQm8bL9Pp0Zp5Wi6
ieklTOm+mAuUu/B/D9f5JnhAqdJ1b83kv5fntZmc3GBjBDFDIQ06Ng4fTXtp3RdhCbZ9tFz9t+Mu
n3I3sYc1fy/uO3t5Oq1no/Ocnu1fO+f0uLz1e6YHzLeJnuw8RSn6FqMy7fi0fZknM4QwH9rZEprq
0/Ul9OMXVeVLR4UCNObmky8KCSxu+qQjkJDiMvwCcbua+57tP37ciDQ5oP8N6XOkyUcFJmlaUUOk
8VGxXwRoCLY1p+Zf0ccobQf/+M5mMd2I+tOu/xx18mEteUiMvkBjPMJBGTHQhVgvlhsexvY9nX1H
tpfLjxvdyX+v6+li4mg0VZ6/xqW0/3X5tk3j1SButePLi/SCDCMEAVuygznSSPkSBQzPnmmOs753
mmXiucuPYXFj0JdBXfsBk4/agqeWKbVrR8Dc3luSz+VjuxQvfiNvquggkwOP7nEoFkp4I7I8uRj/
+yN/GvrkI8M1EIT+zNDBfRdPNujyX5Zzd9e4M6Z6bRuLZ0d0l4/BPdDGG4Oe3CLfQk++tBl1vn4O
CJ3/hp9SHlUZDgGCtGg3pNCHf5m/LLB03gY8oXVeZ4+3nmvTnuG/H2DwNLb46ABKjMnYESFg4GNg
HDN7Htr77VP24N8HZ/t06p7h3S9ubKhpOfJbvMmAcW4QNdTWjOMmohCP2qCju63tuTgVPScrR7d/
DfO7NXWmO+0A+WQWLNBGc5e4MdyY+R/22KW5oar0GizZmGbJfifGWiaOxhE9og3c4MC4R/BtDWjQ
Xg7L7v3+Xh3tD8u9tc9uxb38/0/XBAjfwFOT1jgi0+NseRO+FPardHwf2WsP6ko9/k7t2Ww9vq7r
7VJY/TXc+//jyCc5RVHL1pCipXH0l9rzuEnfy3R2//Sirl821frDnw/LGx992rW8fHSZBNdAL482
y7eEmjZ7AxXAMI5dfAiPsuusl8MmmS//cqBVG+Q7fl0fovLDjv4ScDLE4ZyG/rkVWGWD40ogph28
1sOl2M6EU7J6Wz96u8f1zA6e7jo2ecQXtw2cPhZQKG6ss39tysmxRlvBoBwE15lny+SnVMiP9rgC
CEfc/OIecrlxNN9LYVGGB42aupSvO+VX9o+siNjcPG7u0SEPobiEtJVz+a3It1pUwk1z+vO6Updx
dAdjJklB+GCMuRLOEJjNYynsgnGGGeD5TxLdGIJ0OXmvDGGKYBhg+2HtVwpH6bH6q9QrGQEMBJMt
xCZm+b2wKjynbY7XP+FPaeLneZveR6h/SJ2ZFMJRoPJK7jSPPgQ8kja4qwxzxzb3jrQVjyfRDuz7
m7ncpL9/WbBfgk/uIvRuEIREWfOYNg4q2DFEAP+gKw8DcqUF+uzCg5zeep79cDB8iXlZ058OhkIx
C7U3c+GoUf9BidbErhU55j/t5l2PZsqfolw1vz37N67co8qZWMDDvD7nP6WwX37C5HAezwLVaZk5
R9ghkp0/D3ssom0k8oXZOl109uPyekD528piV+iKQg1Gxo9NndbwzObCMS177+ibznyb7fJHdRbN
DQPVM+dxN3Pa2SyynWR/Y0X/W7FfVvQk7iTZAbQfaYFM3Epa1c/lBgS/vXpAnmJ5tObucSvOMNGd
24tqvjim7nzhLyLS5yhYPZ5xnnOc+3SBUebh+mx8T2v//SqqHEwExdNp3UETqZzqSAofiycLyWha
ke276NTvRYKN+CPWx7Z+qxw/LRax0C9f4H9iTo4nE2VC/HYV7+gav5WNda8569Pyxp33DzLwfbr/
XxBl8rYsM+us0E32jq/7bbLk0jPsl03utsFMP8QLe7TNA9R1eF6i6xRzbmBHcP8uIwdz1BtTPCnt
/PdwaTDhCK3R5tAnt69VoOkvIyp3xDDQns/373vswewIA29vF82gTN5Yad/zq8v8fgo4mV+x0Mog
wXf+2JfLunYsp/1otsZ2nJW7XXLkyMYjxF7Lyxtxv+dZX+MakylP2zz1mHHvuIn/bl7iHR4Ds0v/
8tWbP8MouBudmfN4eb1Yh/vH8/3jrSTjx539P+OeQpXNM+5IClpgxwyHpcpGiKeeCffJgayGA/v6
V/3XNv+2vnQV1JsFOtcwJ7WYxkd7QoTMc9yoC+8+OqR3kBltfCrdzlHX4ux1nmx7+4At8E61fyFF
1c92a9F+/Hv9d3zPcy6T/ul3TMp5NNfgnCMZfhQapLptXP7kOwcpJDec/41mdWH/3eiz6zG/5xeT
mJMVbWIPKsmmLxxd1AbceX83P/8+zmFfHVdbu3tVFftNny/lzXp4vl8uUQt9exvctxNZ7o1d/uNX
oO8F/1qhI6NN6QgWgLjKG8h0tu78yd9hAXRs98FLslOdeG0uIIFI9vo8q3hKqktrXb+iU++sC8l2
Nff6pPx4qn3+KZNKxKD0JbgbfkqFGmD93IswuDbdo48hfW93d8LqRrzLxThZgFTAVd4ul7HTuPh6
d+dmVyudyS4nT2l2nKOzfs22Rsf4fvnxcT3Yt5IERenLbUlfk7aNPE0oE9FIUItikeEWMJyf8nQj
IHvS7Kzj9TjTfvzlrCSQBtpHRzGXnszXQdVh1JSFEZGQ2G7y0KCZ5IQzfa/9fZPd86w9LVPn3nBv
YZi/V5G+hp1icdrYyCh5xsIxp2TGXEL9uyvm+pyk3blRSPppyUKkoPyu8I9LIf7rEOO+s9CEJlbr
Novivl3OlWV3il+Pl/PCrm0bTa7Zo/qc7ZeCG8zUd7ZNt2kc49aCvSQc3xbQpx8ySf4yszCaDH2a
Y4EL8Q6pCB3FG6c37xvjd+3gX5N3N/rG36uHl3n+FPKypj/lm3E+iEgOEPJps+3d/GM+f33dbjab
Ze4kdrVP2cW6sx/+HCtwPqdZcsRW7nQqfnE9p7eLtJdo3ybAQJIU3DJ69FO0p4R8XNNiqXg8I6Ka
P2X6RvT3cGsCa95YC/Ps6P0u/GX1TtcuKmt+Y6l/y70vc8HRTblUF3XRnKwDCcU0tHE6DlHD9rbp
PrRp+URuN5d/O8uPzHMau7+R7f04YMLC1DDpnP3ryn6a/jQS4jhrDAEn3n3L1IpZeisHuNzx0zkF
z8KY8CC6sKW+fmEp9/x+aJrgJJs7CYZuEq0wJsiFFx1ep5zOBSeZ6aDqPP8pVX6ZG2WEDesM+VqT
Nzg9jZZ3q9J2OTKmvwgcGnRFFcIaGOKvv4jeM86DeCufRuE+qFd9ca92p75/rqju5SgYO3LxJGMp
p1QvrexGozFDIG98iro3w8ArEyakn7kKEu/nP0LnhBZeBdm807eGAkQH19/6Vr54yRy+/WALQT+g
znSLxclDwTdyD0Gi1j8pc8Nzpfn5RTVIGOsUIR5bRTtNmaXlAmsKFCWV5HD2b6QU/xLS6Q+gMQhm
kO47LcnJD8C1I8G6SwtOiF7b+QGhttolj0tX3RvOzd3biKyYWz2N+VYqftU5/gm6o9nGOzJOUD+R
6HExUaIFNjdrGvmX2iaCscLb+FCcEssBPy7qD6plo0I9zERtlhhzUXGkBZxb07HmfbzSn3GBHnfh
CsFG0MeS5WZrdK288zz88ChEHOuth+qWHeEiJ0C+dIO3zode/HF9i/54XNGQVU0ThCurepJbBVXj
gffQg5OAT+W+sKMXxAfXdEzdebIWHDaQOwsdO7UPe5y/lrE7yx/W8fzNeFsaK82t59YSOY1b5Z0f
LkmDXpkk43slgkHRJwd3go2UgSkze2zcoj6D9l5+aAy0WUt/WRTbdhsiT4RgwKOJjYyw1LxHlG3a
hxoRRvXW7vp+pPBbOMYAkV1AbNM0eKDLhWwuHiM1JPt8hWLf+Y0vXPzRovmAP0geH0vfkSW8O9aX
PKizq6i16dSjdD2Tzxd0nQYVfCZdhNBuZYffDyMKzPzFXiJvoZn5desjGou1RJeEp2AlvKCp5B2q
aCn+hdbs7zwEvVC3AIgh/B7/JPFrJG7hUAr34lLeXV9HP+To/A6VJSSJpsgjcJIvoxur40tYhqfz
cLAe2T7aXXKizdAM9wJe1d04L/8gu9/gXmEuikc4jdd/wA8vM/h5dFjASEFrFP/lP58O/lBIRniy
QnTClatvHeAzmeFkfyrvGfPjYdOhMlPdoYzd7EhXhfKhz+aFP4O2nr37+1jbegJp37yCefcA0ku7
cS19P6G//rrLGvv060r070fl8utQECkCJwKVhCTPOG6t7AHL77Z2r0/HDw9kgxvhAs4DhMNHmVxS
RTk2Q4120CmSsQJ19TdMwZrILcRNtvW8OUdMeBTLpaTYwSmLHKTqffHWKX+53r8esgYKmTANNZE2
kDRNAz2sPcUWk75Tgw8ExQjvl0Sh1kVO5blZnU+ifyPgDxv1S7zpXtDzuvci4qXiX4vrTruFyvme
z1wGBALikknpmjkJ0CepZPhAOE+Wbfl2TqH9HTOgG6P4Xhe2vkaZrBXJw95U98sU+65Vc99vlHm9
sdYUq/1ymbnqRrhFC7ishel3UixQLDRtAApPiwq6l9egqILs5JV/62De109tdgOj8sPT8YL7+Z8Y
l7XyaQNgOGE1XkGMfPVSy7aIsc5RWIibcqArdX3t//SVVB5XHNegVUCofg2FZRZuzW2dncglmmFG
tSuNjmo1k56QCb0e6sdv9TnWZJvlLbaS2lhlJ+N3hwNTa4ubILiLoyeh3usvVYMA0hyJputRf6iz
kniS3+oW9hqU2yYjjJArSa3QyE8BuikjCQSsw3TVwkZvnUC5ays3iWfiQfmL45xNPbuOj36zFO59
3Mi011DC5wJxZsSa0YRDezByL158KcKiL7Xw1FSrsZqZ1aoNqbasBzIT0xaxyTjD/Ee6/lat9Pvq
o0bJ5XXZVqTT0/dwniptEHZdcULPXtNes3SrNjceIt9PX0JQQ6CCAO8N/d6vK+KcVp7gWWNx8ivk
wftHpLbH8EHstOWwSu/1h+ufR/q+AE2RcwIcFFKRwL4ni0LicsLvvipOFEPbBvFsp10F5SJodvqq
cssH6QFhAxsDI/LND71YCLc22+Uc+rqh+QHs5gsvlnxFvyQNnzZbFCVdIoU940UQFqdH26f8P27U
zm63XuVYh2aZq+71UX9HOsCo+Bx0mlL3ndgpKUG3/VE+vc/fo8fz6J430mJ01nVsx/OZYywc6oPa
Cvnz5fXwP31i1EFUbj2wy/SZvg45r1pPkbq6OGmjm3t215vocyju2cKC6r9I+64lx5Vj2y9CBLx5
hSVo24Bt5gXRPdMN7z2+/i70PlebLOKwQnM0krZCE8FEuayszJVrfUTgEGpY475F6Tb0woBlHoMW
AHcFLvvaZKoJoP7qpurcm8JoF6grQjgAWsSW+l29dCNU93TNglIuehxAwchF4EnRB9GYn4Cz0aMd
GLxyVN4+qhg5XH4yEZmlOjSlVDDOGHUKjS2jeRi/gBQeARnp3LL8BIFnNx8g+FhnG/mTb4ye2VSl
VeJt8kBLGP1QQBCbCPlGgCclSQEIldxE3Aiu9rmX6nMogF01NdL6Nc4MEFKAz8cQhl9R4bD+ixba
CZqgn0bRFIdn4QtFJklCcwWY1PRmhkCCpWWQfLW0BgRBtQsO6pk3WTxFUQpTNmAVC5VdxwGebeP/
BC8uxUGrK2fxahTEruSqtJTRvlWfe1uINFMB4Eg5gPBVm/fN9/wJtARKQL6TfxXQgX2fVSihQBnD
8SE3pG6a2EjmLc86kznJZtxuhtxBx1LK7qGZV5R27RvhkyScigflV/QklKBeeg0GkOmjsDxZwUn8
3fqWUuyBnPdfR2ZXO4K8lbVHBY+6ryp2gNRkopdEc5rklHD2zGz8xOYloz5CNksvj1NcWgkk+dBx
ODsdnmX4lRDMhxD8MASY3zeVBU0urjem4SH87KA6pEGaAgR6/cOAVomQ1s/z069zb1Pw13seIs6C
DNqw+sxvY/fAvJ06J4OUBXJpDmsCdg3KO4S2+vyFRnQLr1crd2onsmnvQ2lZNvI7ZFlYoksefVw/
r4ELD1f1TNhhS9Vn4TR8K7+LY3Vs3dDmnhQr8LK9DaEAJNmM2U6OoK06SE58ZPUd0vPnVH819kfL
1+GJqs1gHVjjJQGKb4OWADs6xZTX40r1UUWT4L9fumzQiy+dauiBNoxSn1nw1oOkTtV7XX7OnyQH
qwppHZq9tQ1/aY/IBVXlKAh1gJnhTrUNziTEp6hs2xVYk0Lbd32bO4qndAM1I4oHXnkCXo2ULEcK
OStDdxWW+cfkJdj10tP8Lh4G1WgaXe7e58lF3FGYcbIFma4e88/3/TG/cutdzrRAHHVoh/rY/php
bcMbUWCMSDoDDfQW4CTokY2anCm4xS43pHffaLaFVeyg6QZwyv3v+F/2pizKMuDnMrhprldcQiV0
yLLlO3bgqX2EROUuh26zzct4fe5wXFhkm+zUhcRI982+lg9jZVZItBzbP2xsaL+VTZZlurStnAIC
EaBW1UHpqVUGkwG3YC+7JjkNHsM5w7yHLqmZmf1xaRz+jB97OJFtYkL8+P6YVsJ3rK2CTugFwQHW
AOLcQxARqt1QxT1PgxlCuaD6lgvNUPN00/HQJaqMuGKOtfJfv5phFTEUcgqqhuQLsaIq22dSJPnY
yyIkaPTuBWLHOtoudkH/LPuU+5xs2IGJxZqCNDWoIGQ0EFyvWyWiJahg4uYcIrvTfEGlxpbbQ128
Ahgklps5/i1BzaUVnCjYst1C6U/5gtWje/EBRC4uDiEXwhZJcxahuwCQKMJut01ctdmNFC+xkva7
HivhleQ5r0NBxVjZ7YE5xd5ssx+nyvBkI9u03oyEJnpVgd4ojNduX7iZi7eanhq50VofaLmzv1N3
0/U6riowsNFeVSsvgquFIA5Q1hbClInLxyUuV26yWIQw0NP9Hf2DgSFvEAXpRTwIQExxc0rlhdpR
boOfHR0375XkpdJGOmWJovPKWZ52kIZiShuNfQEDxMShgoJmaLXjO/pY68lhIwppzkrGBkHk0tqH
ljEkPH8efRcXBcgB06mXsfpoVBugkTLaA+I+RE1tr6fMfi4NRmINVQOIB2o9D6kh/Um3YHS+Py9r
exBPS5bFqwEEISwRRwOtLJdQbscehLZuV9l++DIXv/0GAAN/pLxT1mypSA8pCvKGikjmLqE+kIBa
OGzPwGO3vxHIMMhwI1mI+gMy3/fHtfJSBxxqQaYCpKIgqCVOd6g0/VjMVXsWhp3Kvanf4PPSFQVK
dHoSOJBCgu6dBSnaLZ9QUpNr78Er08S55sDEW0Z52Z7r39xnIggGFJJFySigKDI/RgZ06UWzeJYl
Zzw2IrhWgTIo6h21R3ilBHw9BcShL/KhiH2pac+lObpe/CzBzb0rzjN0DYKTYvKUI7bqUC+nnDjH
vVgGJcvBns9uofyQ8IcKvOJljIrLYzu4amdwic5yhtJvFE/rKTt5NfJCm8+Cu/+5QIgV14TZL5i2
a88dGr+ycleKFuRx/fFQtpJVa2h/5NAGAJYf2aPsteWXSd9yaZlY8CnvZK5Bi9E5bga9Ax2LDNXi
bLZAXqqNX0kDdaOPvPqdTc9Nt+M1N5heQXM7vt//jB9g281nIEIW4FPAJ/gTMF14lIQLRwm63+15
QhD8EJuyaKJjqzpMsa6dy1/f6vFRQg0nsjnjLLnZTrUgm6E3G8nlaUdgGfHNp6DMJiITLKDbkIgf
INzRCVUBl94nv6ZDX1lIM6pLZmQatqBv/YBcXyK6CkiW3riTugiVb+5Pxk/0d/MFoLRAggB9qfA5
17c7LyeRwDdZc+beCkt6GJAQbBeFa9Ziox3eKYA4NQ7wws1oTztfrx0/RUk+/oKWAQA10Os2ozfG
GQ8Q6pZGQ4kgVYTi6OP9r1zziMjp/ecjiRNa+hWvxRKmCQLKUwXGZLRp7KoSZdrAQNR439gtLnUp
FaNAj+YU9A4KZN5X4rIQOrw1rkAj9yAI6qJN2sBD05zeEm9yQwupP0q9avVkXJgk9gFkLJJQgnLO
GXwnBrTYjNA/5rEZK8+UsS2+5Wa5LwwJ18tdd3GhZcLP2DQdnMH7Dm1xgomsvYW+CBe6oHvBiAC4
yQ1aILm6iAuilwWbKuaXyL6ledorZdc3Z3XLnQZwadUzrMTdKVUoF+hyGd8O8l9LRHzMzUOppSEs
tfkgG0POQCavqV4pU7msyT0rxJoFQsz14riMx0nOzKf8HVebHBgOYS9DVLJwwwMkZe/bXIkAQbcH
whIZDdc8JxKuuxtAxaVAS/cct6EVwzcm5bskUPbIz4OUGNiVFcIlQN5QjbKYb87DFlzxVvdV6SxE
qUxI5litmT4EO1BLISkHsW67NyL8NxSZ3N5i3dFIj+MxeaYh5Fe2DnYNi058VMtU9OBd71oNFGFD
BjWvczq8RoqoQ3WgR1tqZAt4Qw/QOPiLab4wR+wfKBSk1cz4zbnKv7oiQKL/s4Rk6t8YQUPQspwg
BCB8GiLweG5ljKnTDFBnZgK6KRIaIHhtw3Aq+qDRu4gEv0QsJUS0OgbSut058K1AlHSIi0JgguIw
VzcMYD9o50L5hQc57/XyMLUsMogUu3Ntpi70OUzxKzRMe0Zbao02SUt1IyNz1VPi4skYPgmpPgEa
IZwArbDEDW/W+vf9uV1B2gHijzw/WphRP2HJPJg2+NA1ADn0mQOBvFOduU+2MwML/Hp2ixyXYiAp
jYZjkdUj05T2OzReKbZo7CDLiabqapfSLvq1HXz5QcRqKwnU63Ix784K9wSF3yLdLbQoSWRCySkQ
wSiCVyPT2JkKIcRhO7/xjmxE9os8UVzjCoIEMyOAzBG4ZSDQyIfMyI212vd1dwZrCHLO+uj2p3mj
PE2nCd3QSK6nVqb3e7Pccoeaco2v+OUr20RlwBcq8MtD5vAMQn6wfB3asaBsxWWnka5LAH09gG6q
AFo8widPs9iUGcQ8zwKI6RDStuXO7zZpA/kcm7LFFidwaUpbcDjoYUSNAyi+G3ZsqEKokEcJhnMw
mO0b4EyAZDkAVuRGbh3QyDntQTyKDO9gblBYvG/8Ju+E+oOIvg0gk4AiVRUStTqPhTiXadV7Rey+
QQXIaj/9U4U6yr6g3Abkxv2xBJIolDvwDIfvvT7bfdr5RRrznbfw8g/ZthzYQxhrRh62j/HkAjlL
mVhyk/xjEKQ+C2wGzXuEM4EwLx+3tdp5DI98MPoGe7Gh+PdVEwtuHKV3YHJIUI7IzmmeQC/Ygzav
LvMhml/+S+f+M4iF11JCrysK4cSsyVrI5FlU9x43yzajPVRCogdBRRnHTdlhMQMICZZm6XNkNeF6
cTq54/p5MVObslPvVUfdqtvhRd0GG84EGaSlWFAzxB/O0JzCLY+dG254fYC/o2xI8qJZvgRoOYgA
oyy29F9efwk3q82MboneQ6El2uBFpYKOAPp+VsLtQnYDXaLC7T7BZ4rqx39vGqw9KOnKoCFm8R3X
pjsW4p21loyevCjgWtOhYI0iPnZPifgsQZyvc3v+IPMPEvTejjXELu7bJ10ORg7WDNjloU2PNwrh
1DqtDKu4qECTGoE4iQHuUT2jGtWIbqO83zclLOt57XMWWwDJq8BxAB9KrLc6iMwQBB1sKayOq1WL
H8X+AOEFjUFPM/w5ql9Kn0GLPcXb2snE0OjbP35jyUKtT/Vr2GyT8mVodil63YVdwjkQc/xRFTBk
bgsY7jNIqeXC4hKgHSuRdvfcuszrzydWSqr9gakVTFWruDx6YDkdFb/gKdG+IfyjCXqqGSmNbmpl
Y2LK5AUCKMjYoMTGjELRT8KwH71ENdtm01hCtyt3/ZYXrfK14J6n1Og0KKgcpfcO6MD7C3bzlPzZ
HAowiKDBgXIeGbii17+FXns7el39JEKPu0b/McTqcJx1H7BHgdP5cgPFX+RhXCa2IORcDC+cSuN1
WSb2et+AKgn5U+TvQacK8MP1EZGBmMHDcmQ9tkwY8EGJEDpMppziBJbXx5UVIDgAtOZZ1MVxBZOF
rqrgmQlMuCykQqE/nh6myR5ATxdb9yf1plcXpw12UIP/sXNDH4ht5CcR/tobT9ozlNqb7eg2BsrB
nr9XGSi06f022+/fB3fahduIo/j2mxvxx7yCixdAqiVlej2ZvdKzwIXDvLQPxkM0WGX03nMoJ3IL
IHemjPamfPgzWhFRLPwrRBZITPjUySBjnmGOK72K2ygQ2sytTID4eKxHoE5s53ITiuB9y8pD3HUf
0B7/ECXNiCenorn51RUGblKWsZHwkCcOkzAnecEt3zLWkAEbU2eODzXzkAjUUS+TSO4lwCMF8HIq
iANInOYsVSIKpxHnSY0lTo+5J+YQjn3Knvilvg+tSRQbzAD8xgyUAOH8kiSjhOxry4xGJGBnQMSK
gggZh6gQMxzKlPPS4XvWnDZ95DuYZFNLTD2pYilhz01WcllnzCvkAcASgbNKOMeumPJk9BXWQzlT
L/SX3Vuh/zqdXM/tdf33/rUzAfbWn0M0UW4eX+4fqbV1vbRNbOlMaHgtCJeTOx675qXeVQD9t7Nz
38oNPu9niBBxAZs8Mp544V6fnC7OoqFVcs47YGxvwLw6eOcoOqfbheE4re44ifHkuh7o7K1Zd/bv
Z8HCvz+WrvtJ/6ZSCN08XP/5IMRQYPXBUpPoqF7x47SSfdYze7cyCsP7dfj19nZIjNnobMh+memx
dnab5+fj8fFxk7zen4+bwsNiHj6Mh5IRmBDxP6/nIx8ARh6ThvOUxmrOGegaUrk2BOTf47yCWqCg
84ggH/v5PVPyrUapIt9eTj/mfyK3hSSN5ODKJogSS1LNeQJSming3fWmDlPglR61/tcIRWAkXEde
sloJCuaJKQxeldlJQnGni88gTzr473HQcUWD4J+YBAVtSUkojpzHy/ainDegqv1RvvDQ1x7OEYKZ
+5P+U5In7QGKDyeGFkpU8wgfVneS2pQJx3lycUy4zRg7M+j+/f44h2Y7oANgljZCao6+rflmU57j
F2h563LijDL0K3Q52MuSMeYQ0YUUZm8EiZHVn8B2pW4xHmZwJU+ZVRaUSbqpGS1bBcElFgseCe93
/nqrTFAVVNQaRwexQvg27yIUxcQNB4at5+/HR8ocrThfZaHkR75NFSFLQCQrgHtLUkZqRE8AHTFw
FvnX/TVYWfKr3yeWYJaDClKLreiFf5D+kNCr6/Y7cI9u7pu5icyXGuq/wyDjEQ2llbifMIxfeIOY
k9lRzi9lmkhgTaZMQVUx+H0OwmvagXu///k3hTqs+dX3E2sOJdqelXv8PjQL8JjC6/4obntXDyOj
oNhauQCuTBEPC00YSqXUYMo/fEaWdIgpmR/aVBGXWxn5kjAtv89/hzZq9dQ+G5qB5e8vanrRlHSd
tGypREc/mj7vVbQbmd0effffC+8AnRWOsokF4jKb/XBRs8eQ4LutztL0E6fjBQZwyG9g6azJHo+b
bxqIaiUouVqnZctfDBMtikKdZRhmpu9kg/nYqE9/KLtuWWrCP8LHIL2E9CBeTOQbM2HkJhmlUQQt
ySF/5oxi2+vdQ7zNjd1AqXqtHNArU8SuiKNoVMR8Er38PdkplgjNpZ1K6cCi2SA2htYjWxEKsAEw
VmPo4bGjTdhyQd1M2FI8BaZcwJucODthqrAtk3LL1gOizgBowCmR/tNpdm5ez0sL2YUdYrYSvLxE
BteoF6BsLX64gQutxQdAaI80lofll+6NiJgzJin9Oo8wogNQAJQn8ep6XIyCODZ4IElFEuO3s0YH
NnbYU/NBtHkizohYSHXZJLDgZaP5BOi4aAvoK8ifaIdxxQNcLQhxTcqAtddzCEO74Mn+TAzBGkzK
vb9y3q9MLJ9wcd4DCd0KMcOKnrw9BDvf7C0oalKuyRXff2mDBFjFYEeVY1AhetFT56Qvmsn/jQGE
2GDkQYytkGGuEge8D2AVwgmdMwMAn+97rNXvv/j5ZT9czNHcZmUhZvj55jt+KJx50nuKhbXoC9iz
f0dA3MSqz/GtDwewNOxDwt18ehr1r63mPG9oilC0wRDORJmKvB+R6fRMCdmTzii8+5O1FlQseWlN
REoB2rFkUJQmWdh3nIJN+wZmpEj/akxe/4sA8soIsSRtPlV9OsBIaJaW9l+nERdHeDEEYjVYpZKq
qcOvF3gp84YNuh1pa4S0QdxA4xB/Xdkh1iKIoz5pch9rkekvjy+5K9nchhuoZMirfuRiPIRjH2Zh
gNPCeJbYJdNPslc6JmXZV93uhQ3CpWM92CKKMZaXF6TlgfxAvGJnRhvo/P7x8ZEGVb3B9pFzR7h5
TY5af8Tt7kUb96A8GefnQd/t3o7m/vx9f2irLvJiZIS7L+ayHiIownv8Y2qL7n4GhxttOLTZW77h
wsWIYVLEaovRxG6jR/vt9+P9MVBPJeHnJ7QlM5Aex427C46563lPLfgedIqZ9Y2mgfwM1JAQmyOs
zIma160kiV7/Bg254guNMeeCxrK3ZoSTUFbDJb/oYxOnpgfLSKwWIYh1DdWZLA4vI7AA6DSRjDVH
eWmGPDQlOsymjhE91Yk2eKs7AQV4vLavLg0QJ8ZvAoVpZxgACua7OvNvv+PtRDuWiyMkI61LI8Qx
8YuhnUYWRlgIQTw0uvBYuPKJ2wZms6F1rtFmjDgocQWuI3mELd7h9v6mcGnh/LoB1AAV1MKAvCC8
PniPwOo8RmCv1tBHqotuPCMmopyUte0F4gsJGURkcG5kv1u5j5PaFwS8gN4Es37Nd8jGGKWBnCi8
2G7X6S9/YxE5FxXYc6TfyXz/zAZTC5kUwYv04qAH22J0xm1/NDZAHj5K5h/G7ozxRFstftlf5NYA
U89/zBJbYyr82GdiVfBe3kyJ1ePnHK1vYLczvx/B7/b9jc5D/Gk2KrCpEjjNaNHtTzb23gcQ+4Xl
27BXCnwAZnq2cQW+vLRmclAs/eHh6Yk7Pn+HVmh9b/7cn29+ub5v7C4QFXTNLl0nxMnOe3+Axmm8
XIewjN7K7CyDM7cENfP2aFgcltv3YtTrgCHWqaNee839gFT+xzpx7KWej2LoMy8XJazvbC4xfFd2
A+d9iza5Z3DeRmbu0ABuq7HGpVlitfsu5Fq5gVkftGDqn3y7eXxEZZLy+Fo9PBdTSyzpGJUiG9Sw
wsrmaWEhHXU8I7mQ8mpZS2z/gzL6n0kk7kulaTsm7WGn2YITsdAPw1N3kFIT2KrHPxQfKq5dzpdT
R9xqSZu0jJTCmHhYEmVDqgsb/0F7+gTD2C+I7Lz6JsL1peN7xIj7XSY/FNzCwVwaUWl+D63OPORf
oAANzOfv7fnjjFID5eKVlkvvZk+j/ooyMAo8kky4xtYfZClRh39CvLe31FWQpFJ01Vn4QMfNshSe
64oPEwcIOmskmaX//p2ArFxX9XpTWi3glo0ZWyq2/3bz53tJaAV2bnyXzvf3H6rPW3c+SP4D0iAB
0UGCcAQ+SIspQxKosfjHcj++KbZXOKEdvtau3TiNHrj+79wRjG10Ar+iWZho2XbvO4K1+gR6zv79
CGIXxWNWJHOKjxBO6V5AM2v6nB2Ss3aoYC2ww131QKNWXHzLzToBpICaI7rd8ETC318EetWg1EJZ
zUjpln1pLMRQBgIpqqDz2rUvcFBLWlArEugAr82Ug1qgia8SPe0Nza/u7A4i4BkmwFUWZeetBuKX
pgjHwg+MIGdKIXqAqM2u9Jq7IbRwHO3XtxIDhMnroNn5Vu3AlCmJt7X46dIw4Wt6FYSswlyKXr2P
LJw+Q0bDAM2h3QLhOPAMcAIPcJrGAgtFRJt1E0fAHimzVzaVLk2vcfs8xU4lSs7rmAKazNW6mNNK
VitDQ8cU6t8A4OGfJHQ3H8Up7tue9XaaZDWO/xu0QcWJxtC9chNdWSH8GuTuy57Hu82Lpe/gg+mM
Hiovs52Of6Y/LegqlJBaZbq9enHal14UkAhLUMEmTlyS9aki4DnqlZAb8VPB1uaXJkStHe12QW6U
ff0MsHUjGr50Dnmbct5vB3xtnRhw2VbdWPXc4LGQkEf3Q9UKtl9Eeim6ZSsasrKpE34HSiaK3dsL
BHZVCVRmAtgYWZEIOIZ06tRJLQBLmmwoYkHYUJ+LGajN0hKTYzh915AlDUAfNu4kCZodmvIEKK/T
Fobf/2k7yn22Egrgc0ACuHQUA8f6c5dc+CAxCHgl0erRU3434uNcP1bzpmB+9d9yD9qFZ9yh3YZG
D7niJq6NEnMQLYqwnAhoFsO2lso1Vg3hwXFfKZpex5tpemNa0AS5ajF8FuYUnwYOtIRMpM/5xyQe
2vxMWZNbD3n9PYSHZKt+iLD7Rw/qp1O+UxJcjIUl52j2fAy4h0nn48Kk4qR+Ystr/7+YBUkN6BOQ
YiJbL+d0KCquH0aP3fKBoYhPSjM6AS85TfkrVt8Fxa7k7BhDspV51tCPOBaHsnGT2RX6g5AaWfUw
coPehp4wObJ4UqOKElot4773gcQ69SFa2hoWCMB4EN5KjQmdqAt3TM7PlNN40wgMZOzVVBAroCRT
yIDOc/SC+iXxnxXwPSMLij78pLQZ2VMW1ThTAOwJU5Bt68rg/QPTPMXcY50+c7zNBu+UPbHmnRTA
+NAwgWI4Gtaub00pmktVCLjR09JIHa08KxMjEBPxQ5vU2c6l6qsFNvxUS5Vvsdy4Y2KgJFHG/hhS
NaMkIZd5JtdBEZd+OWwTAPwITxlrzJjHzTx6aZJjtaVcdFVo61B8we1FI4mXVgiPiKawNBJSjFh6
iwen93cDp7MCgK0fzPBGmd21nXVhiywDyDGEXZkGthJmz2TvavY1+7/kX3y+jyAeimbrMNnEx2J8
5qfjzODJSbF/GyJjrEgYISyCegm6M69XN4zUSphzafRM0FBxs5n1lq7VuuTGh0kXVfvlvr2VZ+a1
PeIk5XKuRDgCoyc6kGAHPVIPN2cjns4dQPidYTN94j+bCAI1E5RxUsekldlWoCjXn0Bs6B7zITcS
P3oq+56qp5atdKT/rSLeQIxhiHeKjNI1F526pDXr4l1uPyZIFM25i/wI6Gsh0/RVVJac2eK4a0s0
4s9Pc+4kjXRUGX/TqINRMg9NW7kt0L2DOBgTpYC7EqIvI/jpC4BQLAR3rhcNXfEyGH8VMFuFBmv4
zvKndnFt45+hMdb2yDvhlrJV1u5rIIYAgEa7EQsY/7XRctKkROKZ0RvBMyKaZVHhYRRMKB8PZRuD
5WOaD92MePpvdsyF3cU/XVzMYxW0spjIo9fwkNLpzQjdflIpGKL/oKRGIib2wLxypRP0B0CKhyDT
gXSIeHDJSWYov2VJoQcSeIThJ/NdQfm6lRQylkIBqA7gQWBTf2i5Lr4uVeHp5h5LUYPCXI7+pOUR
L+4UDUWxywOMPwAZu/VT2oW0gsaF3YUoF3BcVJXI5q+UEQcpDrAaUtjbsQxOG1ndyT6e12pu+hp4
IoLUFFKL8Xd1ibb2Q1l6UMDgooXUGA3os7BT8JSVH6YC75+/eGpJS6sMh55XJAzRbne9aL08QH+j
RDtJPR7RRKiX0RP26gg+gaTPwTjgBaU+THva43Vlj+LljIZu8Iksr2ji9ZMqVZ6qDdN7M/vScKhK
yk5TVPaYZ5YwUGKC5RYg7iLYQqgIZBhI126UELRMHQJR7T1xPJXgwemHF3TlyPy+V3dgTxOf7p+D
lTcXomV5oSRETzaeP4Sn7qFDLc2c0HsA3RTP4xjwVgm7NnaJwdaAsQsY/mOExXzmg0HZpnlOe6ms
XIwqZLhlAc8+lJrIkL0U05SvI633ntQQFD+dqLOFUzB/0rk2UhpXlbBcBeQEo8UL3UIg5QYsbvn7
y6OF3j2088iDl8hTfpxFiXlKlZaJ9SoJ0F8stMV27LDjhXIBJbc+KOtBc5xPWmdF08zvmVmtvhhZ
mIzJ7zK0YIAjbamSGB2ePLsuUs8JHwqmwoP7blYSedP7JQgJNDgzNHW2llCrHzXXlA6DNKHNQOoc
mGgozXboR7FFdpIqvekE+BtJqGaKi1/byPB5kJmXgT9HRvZ67GPIVkGUJYPXp/mrxLePIvOpDI99
dWyEM2VjrQR4KlCZEv4F6NHNxkrVFnxKYTF4om9pKB8UvquhJSIPIU02fPdpYTZZ9jo1g5EpjD7N
qU75gCUZcrPQQFkuXWGKiF7W68GWfRfMClMB6Cra6IJ2uiq0edzKJWjgh3lXz24ebTMGxBXib7Z7
LjoQnVeyPk5veRw83P+YtS2OAseiYwdNDHDOXH+LlM9SL0olGK38X1X3e9JOSanXsq4UxyKnDHzN
g6BdHg9gEaTI6BW+tjUp6K8O827w+Db+nBXwLSoyYrDoJP/uGVDWBUbHU8pra89c2PvXJjHXQT3y
ZcH3gyf4zG9BdWLfKUpcoSiwpI3DzOAW7EY74kbdz2eTbyPKmNdiF3wAphj7GtCOn8aLi1M9l23b
pVw7eJkI1Q+36vZSeki6E3vgWisajaIs9LrccTFc6Gzmh5lWVV5d4YsPII5W3WWVOC27DQzYlpRm
+ijltv8gVr7TRclRyUVKjL9smZvtfWFw+aCLEeMKl+NYxjLHE3ccucatMm0vdbTM31oocjWzxLOF
AeNCocWY2YlpNlxSmWyFi1d2I9Dc5AoI/ydocPWhHQPuIDn3j83/sq/+s6wkzYQ/8soAbvrBAy39
QZYNAFBCQ32z5vNzQxN7Xl9B1P5w1SNfLBN7mPFrlekb2FKy94rdtMlzrujM9CSAAPQv4jsV/dos
HsCwdoOiisIAzKNsPXhD/jVEBzlUDF8wyhycxvu00Qvf/i7a77+ZTMhRgKSaB/z8Jnoq2pxtexzS
DneXOliCLeG5VIK+12A0vZc2ate6XbsJv+4b/umuudmqF4aJGKOsNGh6SQMO54z61FPkj+eZTfRF
cqKGHwzl0mih0MtGLwUT7FIIVAzgL1I3GoK7oQVxe1S6KAmF1UPFPvM+BFVQ9Ua+xkf2jO/1RNyo
PeVFSZwuhcWyIOENSZmF8h9/rk9XFLNln09FvFfzl66W7BmKFypyiPdnhohFbqwQW65IomRUMHR0
IdgRKkgsJW1PGwUx8QIyv2WY4/e7+jipkB80B6he/80YwHmBLn1IArFEPNXzPSMlbYmZ8oXPMJBV
Iyzx4r9vZH0g/xpZ/v7C2cVCyOb+lMf7uN1GFb9VJbDO5pv/m5EloLgwkkhNjsCgivdaVG78QEWF
kwMj4t/sLERgkGnEKUTEfW1FBZs66kVTvC9kOFK/GwW76dNRnxkms+8PiAj3/tle4uJf8K7XQHh3
barkinIKYpgKOdlS3phpyXFupCGwxL+aO1FBHQiq6hgcYQqBnsSAJB4LFLFGHvzi2MJqaF18ywJc
+JH/Gc+/RohDKYitpCnsgAXioyWkGWInHCbFFsQs36CqTGtOXZ0/CYLmCNxQ7SVbZyI06SCzz2Jr
y+hMjFO4ohF8MjbDJbWZa2JuytGQUR6AZPb+n1FeWCUuXDHMyrmthXg/N/WWh8YH8mvOxOUmh/7u
uddcZepN/kPsobETaX/QXXtUJDQyxQ9zEm8F5lHlGzcEu+r9zbR6BCE3hRQNmHs4jdi3nVxV/Kyp
8T5Lt1qiOLUYGGrf/B+tEIOX0qbBC0iL9yLrlBm/iTTQVNLUblb3EV696JMD9xIendfnYghyNpvn
MNkXvGoWxYfPVsasgUmZJtiyPmf/3xD46a4N+QWSOxPDxPsECkxJDz1JBYm9jJYuopkhzgV0nNm4
6TGeElzjfKCBsiEx04z2oiICpH825n+mDZS116MRG4DXc5DH7iuft9H7+tAnWy0GXXt7AKGrzjX9
X1xfaFlDWVZbMmEkI0bmJzHLJDjvIXscn7gMY/qL7XZpgbi8ymEIq5mF2wqH53D+mpDsi2jCsWur
A8EyEGagMxTwC+Lg8HgIqUGC8yzl8SYsoF85PEJCmHJDri0O2E8AR1moEIFFuF4cBoXOoEviZB81
k86No5XUuc5lW45Bma2CQkZMWZw15wguBOhIssjborx0bVDggoV8sk32XIjMX95N/p9gjhRQTUBd
vIRyh8X7VLqAVaMigKiKhgwgGm2vjfpjqqn9gCBZFN9KvNd7CEu8SGBUrGmKHavzeWGJ2BnSkNdj
HtTJ3u8HCKB5YujbIFv6KBafp1VDAM4N2m5ct4nM6yK8B7AMsVP6auALYR6SfVfJg66qcuGUrZC6
s5YsFZuRtQBptKIklikFMDIL+HO0kfn9j2XCIwKfOJa51CT7qUZ9RluUv7rp0HUcShYG5FlCHXhQ
s44/kR+k3HdrxwPBCegqJYA/kOu+XlIwTAc+X0jJHk7rdcynyRWn5C2a5IDCAbA6SAg0aksVDsKk
JHvIVIVqkUaIVNEgaRU+Qm4wqiSFLX2C8H/Xly/ZoJmN+uf+vbm2ZS+skql8fvLVPhMRuhbcIWx3
eckY7PQ8Bls80ihTuXavXZoi7oFs4Ed1gm7fPgNurolUs6oPDUji6ck9miXiKmAwJjYJ4JnrQs8j
NHpHuWqN2RcSx4lf6ILS2wlQ0OIERkp/eOsyJx63BSQHi/44/D/OvrQ3bh3p+hcR0L581dKb2m7b
ibN9EZLcRJRE7ZQo6dc/Rx6893bTQutNBoO5AwzG1aSKxWLVqXO2jupyFOW0EJrc4PkEzR9G9qRb
treTAvCZHq+otg5m5zAW9e7+N1zz0WsL0samnREXNYUFp4mDPrdDbOzmw2DdP9HbWEByixSfFHKU
2EZOmY7Ioam5Z6PjV8q+LJBzxnEg5sGr9FHzeN9HhG2V4Fed9Mq0dAidVk2rGPp/55btVMRvaOq4
BVBDKveF5Wzs5uZCF++6emg5dmEilUdeTd1X00x9K0l3vMupB5TWvjP2Yhx94DouPCMb9/2qq4Dc
EOz+OurgihRh1TiztcTEXewm3534d5K83neU1XNx9felOAoGbGLn6NmdM+133bYXu9ybtAoV/ocT
E28BG/kESuvosIORSLoIsyl3RzapyJO1KhzZvFNLaBBBl7VKN+6GVddABgYEN0YBMNl3+7FMI0Nm
6ZjZmReK3wGG5zg0TDsnbHQzaPMf9zdw9aRdWZMckepdHjcTNpC4D7Ez+QV5FdYGjdTqR0LqglkN
sHVgZbcrmjW3BE+6jb3LPnAFsJdvWXrKNjxh+SPvgtK/RjBKfGsEDVaL1gTPJXgaaR/0CSgnK8zG
X2oiDkSHDtK42R5d9W60tDCwgU6Dai6f8upcZXFJW6HHKPeMH4X5RPQ2cMHqbDvOTp+hS2Iqo0db
uw7NSrd9CkGbsgnR2e1OdWGH9z/k6iYDT/NGlGW802bEtIOa8w6/JQW2iM/pQ/UWycBy62zhRleX
fWVKCif1JPq8z/FmzBS67xRwSKnq/v5qVg8BXr0AieLpC5Tq7c5O4IUT1ogXlt49aNQJLDyvG2v2
WQqpUevTXxgDjTgmFoGPQk50a8x1+oHwGsbajn4arRM3FtUAKDVAJqPut5QEV0/cwvYHRQagPuSy
t467mucurJHiObahzVWe2KxvZCarnwgNZgcxBMuSp4lagSFu007zc8HJNzOzpydI0dONLtSayyEw
Audjg2kSFGm3+0Zp2pi5XudnZZEvLh5QpuLekFCkKP2GqbVNQ0dxwXxjUhgVtltTnTvHdZbhdWCc
1Ngvv1Wf/9wFrv++dE8Js6hJJpr8bKuBMuv7ktHAYdOpRllNsGx339r6alDBRcMW0hFyx9Bt2GCW
PWLVqFheAepBHZygQ7n1vFm996G78a8d6RSVypQQzPJnZ8bOedV5VOG+3X1GT9pT42Kngg5nrH91
aAncX9+qYyzEXxaeqWi7SAF/YKyoOUUsKodTJzqfNp9pAXhBFty3s+bl9n923tZ/FX/bgVTcTBCI
yuLSppeObsTU1e+kQyIIzEoI73KT08kTO+4gnHpuALzJW/A8nahLNhaxFurA/fyvEcm1B4quhNbg
qOZA/OT/UBcA0BxIoJ6cBFc23mTybMpbHnNtTXL0uCiF6Kcl1k27Er0JaqJQlvjq17rbW5V2nmbn
wpQPFpv9RED33YDQVnOs3XCmWpAm34r2ueiPNgTHVSQnL0rl9UuNbWzMl/vfdu0+BzRUAy2IhYtS
xgClpRpbnYG9L5nvkm+ahS4v/4cItAjJEQ+sJH++b3D1Y18ZlHbGEZBJsfoc0ayNA+7WkOaDlua0
MZiw+rWvrEhHw6aOPaYKrPD+V5mUIckPivsRaqmsFhuOtXo6QEQDCl3gQVCOv42ZOp3QMp4QnsHU
9tPND0M3/vybLfvPwvILrs5fFo8qdyBvcxZ1FdZtkQV6XPsZN9ONg7gaUMCjbIFOCzUieeSHFp2T
dhpqX272LUYFNBcnEfd+tnE6ZLmk/52OKzvSjYYpf5GYBNcMau7jIPxyiMY0ckSzr9shBNtpzH5Q
7bXvS38aI1fUD+DneOZ1dygnTOlU3cYGr3rL1e+RYkPbQMeAg1LoPAY2zQ7CtD9U0G1rICOV8HSL
cHX1BFi2gnIfaIjf0aTlQxtbZKhw5Fxg9JtTO8wAhW4cgOUYyXk6NFvQ71VQFsLddOszpV67Yh7n
/Gza4ktDjWc97XbomFpVgCrcLrOhq3rfS2VQw9tXxdQ+5I3RrQLHsnSyMbmPZGyAycSB1gI5DMUp
br4Qu/fNJrIqyF8bve90yFowJvP1vvE1z0UaBupcUMaD2VlabiXcqSAgzD4n5InMw9GtOJ6PEHpT
+g2s2X1L7x5AUBHoSAult7M6Nydakp3TPgvXfMLL5S+u9//WpMvpC0pe3LYsWHIZj3R3urCEP5Ci
9xW01zc+3ppPXtuSUhjoGRcpJQxldgDWBPnWOk9j+f0vvtFbARjAaBvTK7cuiVoprYoCp4yLvWFA
CLB7yKvGZ3O3EZFlYMb/PPHKkn5ryWwJSRRtwHmeHB+lJ3CV2iGYEglEW9XO+icR0wMb271bFE9T
pgGpVz5jduSJgi5RnZVD973r2WueDbskUdF2sPe5+ErFfJiUDhpuxnikoF2AwBvqVrOyldatH6SF
9R0AGnAbmlJ4FGXCih68LmeQb75mpu716b6dfqoOMEKm35E86k3j0SyciCYcaGV9Iz6vujjwQqq9
JGToPd9uX1/1tQDIEocJraq9mjnWcagK/ZM+q81jS+otuMiq80E8D1AaTQGwcfnfr+43MM6OGXA9
cD60SQND6a0dLwuOoNhs0Tyt5uqOg0Ikahh4tdmSEw7WhH46ga0qfgJsEKpRDvisWf0BhfyT4kyv
TtKGVgzF4aJ7uu//a4nCtWnJKznlYz01KpBQqlv5tjnY/jhoW1Xj1c10oIAJyALmVOSETptphlwP
fQezbpaTjC7mdkdnzUNQMQCSCPVpDCJLHjrHCvKRKkZ6W/LjbGNeN28PYDfsPOgkbhTq1rYNIA+Q
oaog0Af689Y7qlzvGrskeMhr+Qcb5WOt6ra0KtY27dqG5IEaJ6VFxbKeBPT8kOSYy2AzJ13dtCW1
cmwwFqJnersQpym0wmQuohIfdyz5VqNlQtN+l2VbN8fqll1Zkj7P5C5Ek7EDS/pvp4TQ0/D7viuv
7teVASlC1M1CWJ9gv1Jlj3KclwMds5nCbO2XlE9gZCeLwW2O+4JgbhFFovZhGgB1Lnd/sRjAP8Dv
C3QpwD6338UUFedKjcW47XMFdEE7vW42QVa/yJUNKT8B6ioHahxOXJLXoUt9BIO/yBZczBu6OCMY
PHxTjb0KokPHWesUOTs3eRW2Hd9z/bnJeZhYW68EGZS8XK946+jgtXnrTMnvdcPSwI3r9ggxXSqg
VI6EjgDPEKjm4KqALiZ5NCSx4lPWksCI+Rd9ih96lrWROUBNqFJIEdqmwMQ2sf7cMW9+muSYNhnH
bOrwyleG1hfjiTPLE87GE3Z9A4B4hz4RGKkR/249hiRD0UO0KjsrahIkgD5kyStGlxodorvxJ7Sa
rRET2gPm0UHfYaG+EGUC/ODaX0Aw0PLFMwKZBlR336E5bRU0/xWqDHZLdpyELiQx9Or1j4/HjRHp
xpzKxHnrlZwnlLZSfQpTKCdw+w8ZHt+cCv0eA3cTGIXfzXAwOqYYpwUEAhOxQV8Sj44BgSvrkIC6
v6CVuGJg0gqNEgBg8Q6Tvl5cmF1rEVjC7wgbQgPa1zvVjszNwa7F26RHmOEu4z/2wlECyqlbP0lM
W+eE4z2NiniK8QDjZJdDBUhk9xV1qsof0joJ7y9uJTLfmJQCjVtbBYfIAxAPQB7X8fTCjCxIMjW4
b2Z1DyG/DKUOtBt1OY3KWzUpZ3XC1xKa8IaBQndvOND+YprM+PO3CZ51aIyiTQFgqZwOx5NwmiRD
fDamV35g5setntZKcF6k5zCcZgPmqdnLYq9Cp1pCQMrkCTszClXE0tTA1uW2W+/jlS9zY0UKTQqr
G0UFqAA5027sRy9H2IS42MbzdNUKvooOaWxHs+Rmgdm0jarOGTvHKsqK8ws6+g5vNjLZxW8lv16G
oP81Ii1FYzQtnKTAXVPZIgSy54MiWsyPZlBFTg0Q5HPSO0E2ZxsvyPXFodYN6QkNE3VSBg2R9R5A
UVTZMTmfYmCjCysuRGD3f/4Awvr+syNFCEbcJAWHGzuXdXZwy0/UFmB2gHLscLh/jFYCBAwBQAmG
HcCEZLJD0TYGpLFadsYQ4SEuOIKE8agx7TAQdRE4psf79lY3UEedHVIGqJTIUCHd7VtqtyVD0xtD
eSkibP+7Y/aGe6zV9yCgYSBeL6g9/JfbA8VqOmusw7LEmCCIA3bFGQvtHKpsmG+Y+vhROD9EZn/B
HCK0YU7UAq4GhBX5R1cNCfQMnHJr5SsB6+YnSXHRdKkZo37CzmMbDngS5eVhuceG/i9wBdeGZFyU
Wg3ONA0dOw/x6xhD/gCTgJaNAcFxV/RbBHxrpYIFcY/7DE91PC2k0EW1jmNra3auJpCf9AXDjJgA
V9oARJpPiqJ8djBX/FLqyRDOWZ4FEAr8bggje26G0v3yF94FzR3LwPgp+kXSsbEKlVXZDO8CsSc4
WhpcQLYSlHmycfm8JZhy/AE4E7LYSEVxJ0gf05k1PrsEexyDDMVDMaxH4DFL0CjVz60W7wAb3sdG
vx8M3Y+VvZH/LtAEzj/k7HmkG86+dqSufouM0tLnIWejBsfKoD7NAEugYxVWxUbKuRYorq2otydq
GbmA9g6+s5J/JpVnGN5g7PWFXvD+J5RZpJc0bBHq+39b+0YHcXUXVmNBUZtv0Mj0+tbn7f5X3fmT
Bqksb/pg114fB7/jjbC+djavbUph3dC7otMdhAul1sMCXYAig1RW8YoG59bylmT1nefg5gAoAGHX
kDNmnlluAvYgnM7m2e4C9EwRkGbzpIJ/oAso+UBsqAH62fBhY1+VDcPLD7va11oXuE9TgX2FaAsZ
TqIPMatZjTuLvzUEgeryhmaLm2XVOa+WK+1s3bcMkkk9wkNmeZgC9KBKtv0eWrWCcXuMpy76ujLX
RdIVUzfM8Bk2V0HSOZ4rXon4mxOARjdQYaBwAADndgOHroWEb44z36vfqN5ChUnHe2SuiTeyLTid
PBz6dgoA3gUVPDBomOCXvhZQ+wUZjLI4O0Yfck09AiVzSOYdtz64yjEWQ5g0odl8y/hGaFvbSkBd
8ZbTdNi2pMwqRf6e2GlXnOP6USRovQnHY1tG1oLJYgHj8gv/sVwihJpSYXW2W5xb2/qnF8rHrh52
Y6F9rIHfGtOtlPRdtohoshASaMDHgLTKle6oaUSlmWTJGIGABC1Loqg7ivy3U6NEN/ZJt6WMvWYP
S8MlA4IslNqka8gpOMtGMYpI693qJxh0Wh8hLwkoenu7oTS/o33lHCowI/kbh3yJwjfRBSuFzi0e
RFAxBDeatFIFMl1jqwgR8R5jS4VJ85cxtz6nxuweyjy/KHrzT88V7ayX2XCmlmkdXb3UNoLcu8+L
X4HYpoOgAMflHYZSlN3Uc0LHqOh11GO/laXpMRd0inWkoNF/f83vYjfezwA+gbwEbJRovEmb3Q5m
Xie5jY87PupDFuaG+QBAzCEtrY2XzftbH8cSDG/wIBANYNxXzirLhOaTDVP8i3ESD8S3/fQ1ec0f
jKfskZza1+pH92N6+eP1wSgqtqixoEL87non81i0tjNG08IlJirfdfJQI6D9pVsIlZWtxCMAc4a4
m3D45XfuNHdOXxV8ikaMRbjNiXHq1epDmX+6v6Tlk0heimkaTApAGhI1LFnv0y4qS52yfoq07HPS
fMm2sBfvoyc+FHCLKHmgpgouEil6umitFXruTFHVpjtif8pUkNiABy2ryrPDyoCWyPJr25+1L0Bh
7/98dQD1LgkoKjx41N/eE7rSz6xK3THCY1+DdkABOChrtsRKV76VBZEzdMjABQKWTcnt+aimbQ5a
9KhTzNDiynObKg9V14KGEqWr+ytaiWcgN0FdDK4B8hx5BErT5nJuugTbadVDwAerCYZaYFKz0oof
qZ0qZwgzoGlZdEp43/K728gG1yQe22/wOQD4pRNHZzudpsIco5phUEcFt7f60Fgbj+1VIxA4QtRC
9QXn+vaDKTqpVKbRKVLy2Osa04cRTfvTFHNZCRjb8NrGZQTpqFsjk8oVPe/TKerZrzznnorHiSt8
Z2PDVkIvimLouoHfCsFQriRVWmK0faNMEbN+2mRnoivG2MlwgS4ftmAkiyNLxxhHa3lmGTZYm+Wu
qakTHqc8nSM0FvZFnXwc5uI06b8zRfM1zVfbV6iybiRha98KMutAByEEI2GVtnEEaUaDn4IQDLbz
2HguHRagVrLh8Gu7iHCL8e5lsBCkUbcfywXmiFapPUU1ADI5CetO/8UmCIPXdiRYufHNVsLh0lZU
MJfmoBosK/9UitG2eTvPUZn27S+nYP3gAZfn/PlFAiZGy1iADxgEeKMou3oAdCOzqswwpyilHfjg
IOTz3OqmfhlyRPtK5drGNMBa1AC1EuQRl2EAtAhuN1HnhnBjEOVGalkclDoCf8vPofVaO991zbzr
MJ9yP1is+CNygaUqB51xrHIJmdcLzHrXzg2qRLPJQ6rOYYnh2Ub/ZHX7QgtHqK0XWxzHK1EYJgFz
MjAxAoSvZJL3WUeKDCYpOJC4W4QLd0vzS2829nLFIW0Vrxs0e6DogMnd26VN4FvKVatXoriDfnI8
Zca3qrLprraosyfMYBdljpv9/f1c+YBLGwSwZUMHCYXsl5Nlpl1pa5DRHJ+drt/FLMpV03NjE89G
6oEa4L69tc28tic5TI03uGGWcBgThHfhHId8vzmntLaR1zakzGCamNPGlTFHg3m02bPgInS1vcVA
i8I2tm8lVAEFsfR3gMyGErQUqkrTtEvQw08RcFR70gFVDLLOVsQb48Iru4YnFKLhAnuDNWnX+NhA
SMqop2gaVWhdx+0zxlmzfgDX5VZvc82UA01i1PsQrIALuvXCIs/btCxK3GG1D0GBV2IUC3WsFjig
SbjvC2ubd21KOliVPWl6r8IUM19U0BrjZonnjYC44gvA66ENZ+IrLTQrt8sBjYii8GycIqsHa69x
MX72A/AQtldv1QtXIjxCOxoGCBTQ05UJggqsgIKNc4riWvcIEKba/Ov+fr2HFeHJiOQM0/y4tBb8
4+1iCKeaOhoqFpPUz1X6FCcHDFfXyhG6T+GwCHLYp1z5eN/q2lfCUBRiH/wOAVe6J+GTc1FQDVeK
SSaPpPNB1/MUXJb9n1/7GC9GmwLfC1yR8lnK9EwHRyJWB3dI4ibIWrzk3S1akvVNNBeWTrx+YEc6
so4l2ski+E51lQUT+Z3H38UuvZR+fxzI47SFklkJsGi5IL+FZyy3smSOJyjI2YTNETTPoZkOsGrh
ETCAZNqpnaYT1Ul4/3utHOCF8AFpk4KZK+CAbp0kVqqZsq6eI2M0AcatqteUAjARY/p3V8/az/vW
ZIGTJZXBbCPwsOACgWPKQ6GullC7H7s5ahpDnHRbgCYHXUPfzoU41BiZ8jCQ2HhpS50oT0f9oCtp
ebFs6Ht76eTyKC/mciNJWDmKC8kpioTIW1EulC4ATZ3JpHGOZKunCnJUN/OHpt6aIl05GLACDwI9
xdI4lk4jysdlkjT9HImT8jz9syUPupLpgMgARUiA34Dkkot0XHESQ6nAtajG4IuJMVf04rCfzM6P
ImYK5jx4ftTHLVXElXgJEQ5kIODPxWtG7t2RHqHEAm1wVFqgG+zKYJheihJXQTcH/fxjw3mWe0t6
XVxbk9tYou01sA8N8NWT/aX5NIIKY+cE0xcHco9Hbcva6o6ipoN/I8ggkkonY2zgw93CXmnzqNaU
AyYID01sfZz6n4xdzPgVU00PehfYc9DUUaOEGob0ofTO3cQvzJdCocoh1beEltYOLEqXNrCUuDcQ
/W5/Fp2tGRO18CNdfzG0h0wsLIuPWbG1/PebDbJ4DFzgflKAgjWlU5E4oEXSTEQiS7wa7gcbPfuG
PVTtb1Pln7LU8B33ElsnEv/5GxKG0a4DM6AGLlNl8bmrnD0pZkz9m+BjNbofjTt4CdJbZ/At81f7
jZoe7bZm5d5/aIA4kMDglgT/1LsJk0mxRpY3LZJMpXxEjEQDtscXrM+9hnELccxqaFcyc9oIO+8D
wmJ2QZAsiQC60rfrFO4sSpsjFFrsM9H33P0wpxvh9v1tssBTEGtBGrN0KaStbHuG+TIKE2CzmqY0
mIQOxpFPLmgklaHaxX+M8wWt+NJqxXAjilzggb1dUm+zjpgGwoHCNO1QGej84gVDv6l1ulGged/O
fzMF8hYUk6E2+u6ZNc3GiKtkjuqfZVPuC9IHvdGdWz56vKGBGPCkTEoMWNFo7B4Fb56LGbQnzK/6
ZEC7X/gGUze+6JojwWEdnBeA8PCv2+XnKCapC6NYpBZfMXPiTbsePVHt0CVnjkLjH+fDeNfiiC7s
koC9yCXTOWkcK7OUOYqrR0F+Y0Cx3wIVvr8Zb01IC0L7pY1zQ8Umi8/D/EP/8/cQhoEwlYPeJyb9
3vHz8cKyymZ5KwOBvgPjEo4e7T8RO/3TwSM4y0IGDCgqKkEY2L/9MLzHSHaepHiTA91s7XvgTI51
+wiFEuv5/h31/kK8taTfWoKiEmJpA0sa6LUztd+5bhpg9iiaEgpS9w2HWzvf1+uS7gID1UN1GmAt
I6df0BhJdN+cwprs7y9qLVIBYIZpZdQ1NLQAbxfVTmZhcmdxA4gLxawOarT/xineWM174MjymRbh
MguX7tJQvbUz1maLHAbVBYKQYUGVQO+9jE6lN9ImEPSf0m0/qGN9EXmy1wlYd1zv/kJX0tPbXyA5
PM5uuagg4Crg2Y7Q7rxETTdxT1O+wyuGKfwTWI12aRxoLMy5PypbkNPVvdbVRcMR0CtVfoHGfWeI
gWMPlPrRAdagMs+E/+lE/bLPBoCeS60Wd+wSx65uWJMMrOYDKh6W+F7OL5h52iygr0UOfEegGeAv
6LpI50AoJYfmg4ssBfIg7ev9z/Q+BcLvv/rjktsXhtYls4M/zskpr15q+jBbmNcM71tZPcqApC28
haiwye0ULUG7sk5j5LbtIa58k0Si8rLW78XuvqG1awPvV3zzZV4XkNzbz6FMNrh/ahhCX+eB0PnC
4vwXZvs/6dohjoeP4MyE5mG1UT9cczSUOXCsEUGWftGt1Qw6k7lQciWq887P2geiXUrg4/9iaVdG
pC8F3iHgaMxMicbB/VQnfViNww7UBH7taL6Ta2Fr2zuoFW4ErLW4iHfc0rkE5hSru11bOnUo1osG
8b79aNlPVtN7unHBzmYZ3gvt5/uLXNtJjG2hvYLWHtrOUtDQWD3BWWHN5eOXDqzKZOzOBcmO982s
ef21GWlRpUt509BaidIyNAe/yKKsRD37030ra84IoMDbFAXuSjkGJ24OTlK9VaLkwNRH6J9Y024I
YwLt1oRuhNvVjVueq+iMAvcu92SnxrBAw4fry9RQO6ZJqGafXVwv91e0um8ghFQAPUD3VUaWuH3Z
dBiNUCInPUyY0hr0i41O25BvVF3XVgO6GpDwoFzkvuMZh7ZykrXdgGQGQcKgYITEhqnZjz9fzbUV
ydnaUi+angolEs9990tdmIb32h/P7eCCQGaNdz0qoSBOlo5tCvgmRCMUJZq00zTtORSKeuilbWzY
WoCFg6Evg5k9NEGXDb26hgi+fj1NuoLJ0ccSazD6zh8T3x2mcLszufzk29qBCsYdwIvwnyoaNFKd
qxw1FLhGMkQzOEgjPuaZl4F28sP9r/OeYwM9GehgLNcGPAFkxrdrwm9X2myKh6gposb+IqBLUIGH
8OxoX4n6qW2CGGLov4wn0CkXZZSC6oNNZ+dDSk4UWoWBkXuxb/zQ+6BjG7fMSiXz9qdJ261MXeeO
mCKNqu/DkQUv837afVXO5tf7W7CWQ91swXIerz5rlrtl7FDY4WAqmB9Eknl6FdhuWOpHCj7PryJ/
NvQDfd2MJ2+Jy/uP/N/uSzdpjk+viwGm2+qYKkc93pslSs+epp7M7lBkn6FepH4h1PameBcXfvqx
Ik/1DlQ1LWGe+zJbqLYm5/wwG6Hm/uLavrXO7fyQ4P9cedqOvmYvdeKVvDl05FQ6GN6eobKxEbDe
KC3uLUPyVccWQ6sP7hB1mHtPT2326sSqp4lXrlpejk6LbXsZ6k093c3Cp9Ov6qErql1CXtJsnwNB
nlVHZ/xi1vRoRGbyRW2eyjIwjRIyAAYm4gI2577Ze6XzmpHfnUi8FKwS2cbd/9aBvLeM5aq5cgSL
jrbbjImIjPIJzcERhJG65VnJYSGfmb3Br17pz8Jrj3YczIiXfenlF7PyLXyFJmLAyNBDaj8SP08+
T04ANm4+0CDPPlWK31gRv6TP4zE5aSF0uxgkg7BpHj5Le1KLD9WueiKjr00X49lxn4vsNSePI3iu
PfFh/NSoXppfhkcr9yoN6iEYGDwr8cUtArDdQPVi40QsMfndRgDZBH0DDcUemYa+nhzSjSg5RGDM
AuRvKrrQapv5WDQVeL3HUouyCnTLiW5d2FRAuqHrwUQ5TluD5m+0L7c/RFPx/kQN2kBqbsmkdSob
mh76oCKa4S7AYPqqOXwcUO9GZdWfWx45vxrbgFhO5kHOM2SuFerK0Z2+5abrZUIPR9ObUGOB8jfI
CZnIQ3CMHZZiL6O51yhgsiU+3/dWe3CWyj7mZJ0i4p11ULaIBTfXIh0Sra+0pnYpcI3kNFHf/mIe
CI5FddGjJA/HxAEGNxzHA7h00wJUWxTVYrQmq2OuXrKLbnsGOaRhOuwrCNVrwVD9U+3oCQVGW3+u
eg/XBSQU7zvC+0wE278I5aKk6gCrIoUnWleDgKi0iL4Zxyf96f4fX4m7t39d2pBUp3hUMvz1mM/4
Fu2u0PbcAW698pduBlEf3WEO+VR87fVzVyd4NNGt2q2s+IX+zvIjAJjCdCFcTb7/nKzNlKLPBBAl
04Uo5Al8YF4l6FOVm6cSfN+11gK8jDBWoWEwaYHS+HHM9pXmvvTO/IEO00/U7x5o65QeG7qHoYkP
6Nq8xEmBj+qnqh4kmF0kOxeCEeUsQmgd605k9y+iBBzatvyEbJzf1c8GJBhmGDWsTQaR1Io+FMwp
RdRmBTCQWVAVA5odYYyex/1v+PYweXdAr0xJHlK3qtG0SSuQO1gvbVJiaBeYlcp6BivIq26mASsJ
cN92oOjTwyDYlyGvg/KF01+s4x7YZg6Do3i9/l20J70wfM0c91px2PiV73MpfOQFYYAkB41RU0py
4mRwqo7OIkpYau8mMuzKUu2CIrGsoCQc9MskfgRmHDE/N8KemE3AjSELSDe5XsNK1Z87YuDg9f2u
AaBkZ4CG4kyTEuQTY1mGaeN4iJIF6iyzhScjt3adZvCX+8t4L/6w+CpyaaDpQU0Bzojb+wmDD2Dk
cDsRVSB9tDWQPvbgCSWVeYQe5L4zj46zH6fvBvFd+gCdhB1UKUsVDOXqdKyRyYj8u9Zsqa8sRiUP
ALpmYVhGJ88C3uz2RwG/py5bKyLhxC+lC7HsZzUxdn1XHABLbYaIznwjM1z5nDCJOdClNbnob9ya
HBvMG7u5ApN568/ZCfSRGxnN6qIgxbbI1jh4W+i3FmoOEU3OgH4vkQBQuufao60xvxv2DD3n/lRt
6atKbzFIowB49T/ELTp3EAW/Ndj3NM2YaXUXlTA/KyuvarU9qbY6R0tIvfpYb2YcNDwgl7AQupvS
unibmBr6kfxSIgUR6scqO4KodNLB7TNBh9DYuD9WzIGiA3iHRS0U8+iSw45c17nIdSQ+rfWJ9Lsk
C4fOV/qP+GzNJuXP4mnS4q6tySjzBpJP4G1R+aX5nTx3xiOwZf8/009LUfeeGelBq/KpakFoxC9W
+XPKhmCyo7b5qtoPQxykqXPMYsPj2T/3z74U0pcPp0OEE9Vs/AMMvtIpE1U3uqQw+AUDa4H90p+z
1/sGJI9/Z0C6jNFsBBdFBgPafvItX/WsQN9XQbpxdFf8/GYdkkfEOWuLNoGZNKl8Aw+GEtfpVldv
xRHQB0aFEqg1wPNlxLUKRs8aqgX8wuqjlnYnLoCJjktPNCCxrZ/vb9zKl8EgFdpnC2IJnT1p4/hQ
A8mciv4yZeU/0Ln1s6Tz2lkNTGFu9RCX4ym5HhIxTJfaNlqkqtxK5+j8CiPR+gs9Jo/1cfipnNqP
yZ6fQO/yO/4y7O8vTX6BL05xY0+KSkoRkzFT1P7Cd3x5uHxEFyrUQ/PIxUYiseIXN5aWXb56eqlC
yaBmocCS8eomzQ+oWnwbN9/bcsr5tiAUj0EmAYAA4qxkpjctVpVZ019E9hBnF1NPPrRmSMjJan9b
oq79xAWDp3rI5sJ39eqlTA4bW7q2UBW39DKcgn/KudmsxCmpQQ52gewdauSeUHSPJpGG5rb5NM/B
zEq/xXOfBiZ74mXi1e6ZbeSHK2EZON//foMUTDStiqd5HHrcAqEQ/Nzr7Ozw7tC1jafY89dZYX/W
+v3fvqNjutTNFr4wKWZWvdYJq8Qh0aYDnv9ljaGcaiO0rHor6n//GpHSgqG0TerkY39hIhowJteq
/mhCf1J50cc9S44thsg+3P+ca4d/GaNaGhJQSJCnSiotKzCwDZMchRq9uRhgpSg/x+aWDsqqHQvo
uuUpbKExfHs8ZsulBbP0/pJm7ncxdYFDyQ+UhyZjS6p0/YhcmZJy5R6isALg+v5S75AW8ABD4XUL
nN2uFx5lQQr0O3qpX7utg7F8HTm2YUgUgQ1QbXSVJBeZhwykgTWW6AJ4kOYPvC/Dpko9mpaBYHYo
MOnL8RvUId7VYnxVym6jyyillf9z0qtfIPkPSh6tlVL8Aja0T5nGX0269R1XT/+VCek79pnjitJA
AE+gzNBBOccdzoa1sY43zOW9rZQ+YdE3U5oTWNEP6bcOosb//KAoIIWa5RuNV4CwIRoODPTntmd9
0RKvO9S/qh/l6Ft4kmUeZo/n0c9+pVtV+q0Nlq4TPaZplfRwrUkD8E4NbbG1v+vei8k5DMmCWg9d
0NuDos6za1c6TGSah9q0i0580B5/auMOAynZ9/yovfxFBLgyKN0o6YLwTq1lTSd2HHdgcNuix3/T
sX33Oa9MSOG6F6kyZkjPcGUYH1nzAC7d3vGhT1TzE2ZyjiazUKnwjak5lln8CD2Oc2Ilnjl2R6U2
vdoAhxagzSaQf47YCOwraaOB7sS/+y1lP6xBPicw332BVgRvgjx5tp7V/LVLbW+0nqZWO97fbhly
8XZIAeoAzSrQAMugzO0Hpl3edzq4wy49f1GmwuNu+hCndWAU2sM8vpSpsZvn+qFQun1rKoeR1npw
/yesxWLkDy7Gkxf4qiycabFamSxtFhciWk9P9h24m/T2p7E1l7MWK4C7hTw5RqHRGpZWWnYYa8ld
VSBLQSWwPtY/5mby7q9lLRMAChSMTajx/R9pX9bkptJE+YuIYC94BYS2bgm53d5eiHbbBoq9gGL5
9XPoO3M/qUSI8J0Iv9iOUFJbVlbmyXMA0BScrpamWCJCh3M91RsqPxH0GLXBMIReNWz+8lH9sXRo
uUBaauYwBjbgdulyu5NC1cyHs5Ryt4/p1gBKBh4dzR9HDvrGOk238riyWktvgWujgsdlYBUnWZ4O
eK39jlOfEKc1vpnlHg+3x1P5UWMUjumMOkUfATCSaD8W1qvntV2WJiwRJMlZ0riFxXadjAYGtQVZ
/k+9+F60DtJH56QpfapbWxNM9slbKfEfZmJtp1FyTFZsBiVzKy306/6X3b20de6mcr4W2S9sYgMo
vA/sEh4T4ktCMeI4LQnWIpd3XemZ35Avj4aNDdrwPPvZbvL3xPbj37NwV/ge186a+OU8GeJkXdsX
/LQVWUOjgIH5LFF1XxPpxYL47OMFETuo5/0GDOn8UIKfQMJMcM2EJUpm1PVwnnAJhGH3w9JOptE+
5yWQFZbTaDO28k+Ejjcy/bU4+WzcAH0BujAgO2aJFWlwoXW6Fvbgm+7QIqta404e6sYxJC38LCX8
J/Kh4KZopS0Ui+tNLDMv7Qj1hknpV+Zh4YxDCQqvDSS3oTApttNyCa+eNqf4El3+Xpe/ZbsLgL4F
ubhrdz9ke41hYMFvAbgwdxOi+Yncvb4bKzT0vuXjWSWVq0TDTq82nPTuEGfOFG/yBOp2pTdWb7n+
ldX2mb11UXjI6Fq/oUh18LH+M35y7hgFD5lYPIJ0kZVFzTSe2+JMh9PUQahQOxK+tchmbH1O7G3V
o9nIBjMJwK9y4svmqVV+F8aquuDs2sTtjqQb8s8G0nx36qgcMJmok8fx3JRz4xn9XXkAik/0DMQK
35DnyfpGohUM6dJVCcgcSExnBgGQyQtnLJSmsU/bfDpXUHUaUB6a+QVrB739QHqWXo6uSxQT0wg1
Dk3ehsRe5eC+9zJAYAIvg15dANXxTrr1+GZSDgxcFNO5pl/Lrn9q3jBFgJvYtVv3tRNDgEGS3Wp0
rNZh0i7qIBQb/eJF8Ste0w67dzjA0wBaBZAi1gEkyLefYmljN3WqPJ27QckdE8VMyOmtCRQvjffa
iBCpKWlhxMSYAIhrD2WFfvJnJdv0offYsS1ZQbsuarPmh1ilcKXFvDc01jL5bNDILYnqoGL1J+Of
H1tZmjDQbc4NBuh/RnOhMGG0J70h1fLZHMdjr5LE0fI1uPbCkx31ZdyaeG+iBcgW2exBRmRpOYiD
z3F3CIedqRwS6bmlpyycWYk0T0NnSqyzlTza0tBQUAaKB0BEkH4JE6hWVE1ICKuRCZrZfhrTDVoD
ift4ApeWaS6eYoPPDWsiu2eMnpAMnkk+l/h9lobbUhpfUNx5q+I1MuHFAV2ZEgY02QWAvpkhnxV9
2vDxQxHg8WDWLMz/f5Wfs8I40tABBwvyGPCxLh0b2rOPbdxfHMih4OoA6QmOKrzkrY2YJiphRi6f
SfgjDWNfrp9L5W/phXArzFaAdZoxgzhCgiNISp53FcHpKcDG4dp4EwFreVC94tA+Fz+qlU1wP2+A
CaJNB3EIWh/uWlpJ3HAFg1LPkT56IILLuOX97azhpxFnIKOJ3ici5k3sRpIa2mQauufLDc3Yprcm
LwdL2WMz97sZkRQeXBb6y3CDiQWIgSFFW7aTfoZIj5PKe6j2zZRvSWqszNiCIfgCwBHnLlk8SwQf
SqRc5T2EwM4ALfnUTIIqtP5oTXLW2/zr4zEtLA4ecZDFnhvTcD8JGw7vtwLNmSk546aE3tiPCo70
sYWFGBQoW1CEgtcJpP2oJt7u6XYEG8DUltaZaO6QP7X1eGlCBV67t52GAkAEFZs3I+kbSD4+2zkK
FY8/4H42gSCDB5pb6+EgxApcAjKdYdIT+xw3UGwGDIk9m6BXZMkKNHLFjlh7G0YeNTGP7bMUUzeE
8CHXJke19zz7+XhA99HsPCDU8jGbNjApwrU0jLLKRp7a58p+BtgTiQII0RqfuuJNiZR9wrVPj+2J
fVvwF9ge8wMcKhDAShJhBUvTKFIm6dLZgMCYk6I5SjmgbzVgM24hByYMLbjMBkP7sz1dpiwGoutX
hbY1BWUgOUL68u/DutsPmpfiyhXbVquSTLaks3qpM0f6ZrTOPkQrzefiwJ8Bi/cfT8DChOvoRbIB
rQbwHhRKt+a0KJyZgNQ4IIB7TtJb2mk7JtWbJBydpAeVUi797Z6FIdALzS2OKB2jTH1r0TJ6iH5H
tXmaphcoErWeFCHlzIn0pwfy7/Ho7vbth63Zp+FphA2l3tpqWcfy2OrNU2cZ4yFpmlewhEC9oGbE
h2jMGqZ1dl437wCYm8HW9tyggQ5dYTOxChiXlhnkJHOv6qxTZW454y+6GX4xQYG6snR3yTk4NdCt
zTVQpFzu+jSiqtLbBorNp458M8lXXkdHgzktqZ2CInWlQ9anW5vQ+xHCJmIrnFDU17COtxOagZkE
6ZjUOkGQy/TKug0QW24ZD5F4zkYDjAfpKh/pok0cCsAmQKIOYMitzT4tlKpLW+tUs6JwYXNXEhDm
lJGs7MD6cNQ6yDvGqdRu07L4XiLl4Ca2UTkGepNfSrv+UVtNgJbxEP3BU+bVnDabx9tsXtfbdUep
D3fZvO4gmhJZEoAmsRMdYJMTlVoHDcOaG3X51yrPXx7buc9/o7sSwHSEBAALIEspTEUuKVyPssg+
mc8Y75ephe6zwyvPaF8TaJgkL9qfcY+cIiS2t49N312msAzuMXTozLLT6KW9XYSG2XrMu8o+STTr
fYVNsjOFmbUSI4rUuggJkAoF28S8oYEkEFtWDTuqQpbp9onIzPwxRh3uGiXW7W8g+UH7dZvDSY99
ZH+b0FhRg2k3SSNHgq+p/GHs0U3TJTHJdjHE5rc5s/q1BqKlaUAHwqyxDPjdXROWFTWAE05gyGFT
ND1FJCohWTH2K5O9NA1z885MV416513nrlnqXdqoYXiaSFsdJwT/tqOAgcudurByzMkstykZrY2e
9sZJ0UruFWYVuW2fdxsIT5NN1aEh0M7TfiV8u/M5hgVadCQbkN2DdpIY8DT1UKUgyMzPuapmFz2J
lW0UZu0ljBTwBCeqkjmJEjq1VY8bQO/WGqnuDtqHedDGmUhno7d7Xp6ry9GKu0Tuqjg/Q0LY9gou
J5t0CpOZvXBNWfru6kB3DkTPETfO3Wg6EUyNdZJRIK3iwJ6a/leWI8DnicLQspPJ56aPu7fHB+z+
sQyD8+Si6w5uDgHl7dhSszC6LImSwGzedYh4K5k3VI2fvFbQRBnj2g8lV4JQxWOzC8OcXRY2GcgT
4WGFEkEUc5bUqZUEhaaznVqrkc+mVt9A9rUCwwmwkY/t3cUbM9/qlT3hRu5LbFQ82zFKcqz7T7X0
Ka3O4Ickk5uv9g19PPVvHDOsIaoB9Q9SZSAmFb1W24JMBpnooHc1n+/sTeZxT/E0z/IyT3GkTepK
rg/Kiua7+p4HneIahdt3Kxf1bEX4ClwPM6YRNSXdEqkrJIU2aPmuU7DdIilXpAW4s2130o2fNUQ8
IRJlrRhcWFSEdGC1QWL4Y/febiW103Wp7rIs0BJIMIaOPAWvY7OGDl7asTdmhHBHqRudJ1KeBXEc
baXQIUV0VKIEQNpNGYVuhup3p1m7SrFWNtGdF0I4dz2+efxXbgBNltlAUikN5CL1QL1Js3M9nGQl
QA3KKbKTSdfk95aW8NqisJF6KW11HM4sYONJspnX7pBFliqfxWs1u4W1Q0YbOkVI6aMTzRAmlUgV
5Wqi5oHOkFDnyTZPvmh5f5rAvf74KC6sHy4ZaJSA+Aj3LojZbqfRYtRuJzUtg7EkLiRxXMxjMgBd
7NOc7hTFLcrWgWL7auJ4PuS3BwJ9j8BpoWaBvkS4g1vDPSsTtSdTGZCm/VEPLvg/GqTtbV+NN22+
V7LaYfJWSbKdKekro76f31vbwqChEzoMk6zA9vACtmsnK3Y56FXGr/9hcvGAnTcqVMfB2HM7xoKW
rUXTGm0/StAYmls20XYIn6h9RMYYOVFnbANDen9s9eMhfj+z/7M6n5yrkwF6gAGUfmUZcDi49JW9
GD/TCz3zI6glncQtt6abP5W+fMy98Dw+VSe6ybZTIH9SP6Gv0gfGfOWo3vv7ebr//aCPPXj1Qfmc
Omi7pgyUVoLMiY3jqrs52ysyur8m5oZ99/3xHNw7h1uLwo3G4oFG8oSJ580lkuHmp+eiAa7fS/pT
BJhop28fG7wLShClAYuCQzQn7EEgczvnbV4VHBFLGTDZdLkigV9D3eXF3/XH48cRCwJqjfcUgi+o
Zd1asZvasutyqgItdBBlST9W8Tv32azZBPariigEx1Os54TRUOC5HteBFDaRiyIE93pbBnWX1mib
FvTKbjOkslcOWelm2pB/pWgPc5uIVPvHM7pwRlHRBKMnGOo/HlW3Yy3GMEEUYVRBovd4r0V+UR9A
HOEwylcsLawdsgOoH0MeBnVyS1i7Es00I9JyVVB2I/qxhoABh0bJX2PP5psYAAykV/EuQcH4dkC2
nqfGxPM6sIqM+3Usy+h3nGr/8bQt7HwQD6MoCzYK5ARFK+jTqEF/OdYByta+EfaHPLEu9Cgl43dF
st7GbNrW0ffHNu/LkBjatdH5o64OOJRQxq60mjoYJfSy0S/oF3JidoA2hIN+ZocYHYDg+6FyC0l6
jVgSPLa/tIBgN8KWndt/oLd4a56rZIhzjo7SsDX8bmhdzqFGIZUrt8aimQ95OtxW4CMQ9kk4Iadl
V3odxBIKujVwdlJr+WNl/no8nAV3CeTyXCP5x45wO1lxYvTAO9SBQfZqzXwt+axAs6d7KrMz5X+p
wzT7FBwyBBqzQKIC7Ont5EVdl6exwVgwNEV70SGA8qUrU9tF1bB54qVabahCV2l1Zgcs3FEATeDB
gdcOykBiSxHJkGqt9ZwFBo13covDXTuG8o7caqp9MqDDIJ+7qQBn8Br78sLkzqJeJvhfUK2BsPzt
cBVAFKxKbptgMkp1U1ifeW2V3lCkF0OrzkmLBlQbZE8rOUj9brhzcUCFUbxDkEOZt9bVAUkBQsgz
qWmCkTAgJpQs/tKYJr083jgLwdysLYGAzkB2AqlcYYcWdS5LSa5jcPmY7pp4NA9GDbInTTLQpjjK
zaey7ocvdFadq81O8lO8f3crH3G/tPgI5IdAtQZyclTGbsdqplabQrm5CTRWQw+J2Mi5MfsNtK/R
fhqBbCQ8tFEyN3LoSXflJouYjWwsXessXppzZAtxn6ESiGeQkCcrm1aekyZN0CETsQF4pN1NNF9j
n16zIkQa3GIoWiVILoJ+o9/gzdJBELlpN48ndd6Vt8cFcwpxAjTDzZp+Iold2IApIckxp0pXH7U2
hGJYZL5TNd5GUWSAP6xbgfjc+zoYBAsTTAKxjfNyu4hqneSaZMOgIY/2VomVd1UB4ZAcMeI9Htr8
S8LQNABm0DEA4NKMRri1hAwnUajC2qBhv/jwReveoGjFwl+PrSxM4I0VIeVQIPM7aHXZBnMnsJdA
EceJaxI6Wp+rTqGnaAspyFqVQ9wbCEdQFEZpCfcxtO7ERObI0PFndwYLgJvp3aqqGRLk8Zrs513I
JpoRxqa2VTENtQVAu9U4SJ5vitzL+t8hp67aXEj8exybPTpd1vSKxD0i2hWu3amvhgypYhbY5hdw
h7Tj60C/PF622Vdcb44PE/McIhJFqUF0aJGOynDWRE1A0h8qSDYZ4KS80DZoZ3GmEt01uuFADmbF
WytLZuE5AFaBr1aQ8r7dk/WUswqasHDXuk/Pyav63fycPPND+FT8IW50KJEx0h3iNvssOtBh+3jQ
4l5V0QMCt4UKOZJFc1nn1vpYmF0YhiirJJljvBd9vKeW6dXgyAB72UrodIc8F40J3rrKYjXOI6UN
bNBjqr5c6HLtNMWItjOuo4FgktLxMAzwTju9GIi5kdSiid22Y6XkGMQIk22o2NzCk6pSs11YN8Ry
QfGJ7jgzyRLqVbyRp51qZsD5aJXZZG498enP4ykTnQhGAQAoVgqoRlRFRFJRvCsjs80mHmgjB4s9
yj/bdIxBchPTXTiyNQmAu4rxhz1ACmbCW4iEiu3JSVX2Wp5lfYDOQPU5AePEazPmZG8mfQxiKt7A
vVQgNJHkhrtaWkleVYEdUDIpd/G8U91yUne0qpBrlCR1T3ECEHrlqx038x13e35QQkERgcwAr9mV
326lSBr1IUGtIqBdaDumWh4NmzXfs0lhTxnYyp0BacJNbZbJHk07yoFZ6bSCxLo/SzP6ay6vA/6F
W1bw70VfaFVZqn2Q9GDXRtrnJBUj+aazqt0k0lCeuyR8JZF2UirOVw7yRynybvygSEA/zvyqFcHv
mTpmqKNrQ0AjtT6zLBx8Q9VGlI/iyUWMIvugP6ncTpH4kw0CkpOZ83gHmHe1yaOqf6MZLU5pC4Ek
2ksaeAKMHgkMufC0oSFO2hf5Jotr+NmKkQOYkesjrUDi1Yd177a2Hjp4EOUuL0PDNeXxk5lMts9l
Hu0kbr6wsuYuGj43EuJDp89bDdqcRbnSKrRwPaAaa8GdzN30Cm622z1QRCnLYjkZgtj+CYISLxql
wo2/WGW6A9tdMIRAY6k+AsEXfOHjY7ngyW5MCzcEisSxDsx7HxSqcTLS8IWZyrfBTk8NP6QSUu6P
zd3FvziWc+l97ntHRRx8MrdDbaoxrwc5GwKFUtcqdY/mUAfuUzdToSEpta7WlnupAmwF9AUrtu8v
+1vbwj7XC94RRooh4GRUoM+ExpwJFC7ZtpPe8pC4qh16Y0FTR2/SbZ/4EEpwAZnWsjXo49Kkf7xu
5BnRCDDs7STYVJ54PTCsN+0cdKHKiAM4evrG5g8QF+7jYS+NGlcUPhYZABSlhRkno91o0LTEAaMS
ao+hoewMZrO/30fQlJlzNGA6gQSBsI8sLc5ti1pDYObGhce+OeloEPwFvSinfX08oCXXjiIceOaQ
okFJTHyZliRqUUQyxyABo1YC7h1mfanHvY7GnLGXHMWewNtlnwuCWifqzhjraMdOSXYNeS8A/C7Y
XzISo/4IECNwMiCpAO0nvMjtgo4DC42qTqYgCnW8TiFVAFoTwI9BKblGC3W/nDNecubmhrvAXTrv
rat3qs1opBVTPgVpaPROguB/E5baGpnYQtCBqwjuCKI9AMojCXBrpuRGIUUJU4I04u0my5J2X8l6
6VSW3m/7UVIvIwr3jq1HkR/VGvHQE088MHxbnsHBg6JkIXlK7bLwozivn9syU7ZE7okbs64IocDW
aRc7zFf7Hu7vMiRK4FrATgrUErbJ7XfzKhstblEtGKPcQ8ZC38ReZ//RO8esfIM4bHSp0+YOaDAS
rzw3xbdpPnfMqdaSiQuu7vZThBAVdXEiGTk+xTyAZ9aPvYC9QVfHr9ee8/P1cHuFgjMQcTRAGRAC
lEWNCM3u017RCi3A9Qe9o/qgeNR/1w7hsXDTl8eH7/5FMdvCiw+uFHpEYjvD1JVyZCqw1SK+L6ov
Ctkwew2+dB8rwgiKXYBnYfvdSccyNvC4obkWsPQV9Lc+HZtN1mfggFmbunk73E0dwjlwieMyArLw
drskmlZbrVlqQfbdlHZkU28hsVQwHzk16TCVbr8zFCfX9o8nceEMzxy6aEiaNT2QDr21SvsEmzSZ
jIAZ5mGsR901jNTePDaysFLww7YKsQCgdMAye2tEU/tEH1JmBa3CmUfSFrLXjD1NbUJX2k8XLcEF
okAJljpEsreWdJVn6hCpVkANKfEMkrSe3um5Z5egtXk8qIWZQ8epDMA+2DLRTiY4Wllr2jymxAok
sMA6SDhbPpqb6PaxlcUBzb4csp9A0IlWiNRobTVIVgAhMbbniEIT3CId/dqmeK7/pS3EvRoqGsAb
II2C8sbt5BEpqrIqyeygUeXykoZRqfmSag1wVWjOWxOt+cA23mx4bDq0AQEVNLeGAZ1zay5B+5tV
ESIh1gd1ZV1BhO0H0XonNLZ9lztaOgVj7euzcCCrnYiFW/zThksoS0YraOW7tcSn4NzhvkRHEFDE
wloqvQ1ZOJ5Fl7EE7cXUsD/pFOl/bwQifpDQwQsQ/QZiWs6qqQTYnxVfzpsV37Hw+Te/LOx6WbIV
XPv4ZUQc7kpu7+PVJyzTzY8L1xhpIZ+Lvsb4MiZf4Un2hn6WvqWDWzS9a2eTr+l7I/1cxaciGl2V
PUcqyLJNl1n2StB854pRDEOrAbYLXiZAHwvbU1bypqFwxpdWp7s4ydBEw9oKrbEEtJvJWpf9gjXk
4fAHD0GU4z/YG6+CGylUpAzMDPRS88nBwQSokHtyvJmyFee4aMgy5hoDLhBg1G6PAXxulXYspBfL
ksDt2+/sfPpJrdQl0SobwjxFwlqiM2SGxGlAUeCle2vLyDPdQpMtvSQ0Dobqez5tZf7SZVs+/DQQ
KMomJB/OKpgmpwk5M6BFUSJwWLkr6G9TyoLH/uYOnApvgwQM1hK3OC5ZUQCkyDtlbGSeXkYEf9uk
oYXm2HZfOVUfH2xqF5+GgaAj0kbWmioleo+NNN733OiPmMrYjYxmtRH67hrGtaEArzy3JwKEIcL7
0fQYj6g+pJewzz6Xhn1OrW4zytxRP5dMc7VyW6CsjOgRPIWxE8aTk609k+7DNXwDwF84dniBg4ZS
iHjHwcjiNmPZpTSPeMKeaHqp022s70uyb1RsQ9AkmvKaLtPdVQOM9keGCv3JyGV+1G2vdjyYuCIL
WZX0gvjZSSzmkOpPF6/hohZ8FSJDhBuotsxa1sLYeBzJzABU8pIo1uDWhYxnJ7fWVL/vH2YYjAZG
IxW1JeACxIdZRYkeGlafXUI1d9XYZwbS93G7LwwIbxQgGxrdjIMxAySeSpt4zDry7BfQlh4DIEyX
nvMwXTnnd3Vv7HbkGhGbzFcMGBaEkZuxURlhCxBsFmcvdmjtecnejd43Cvu9rrg7hqEjjbtR+80K
r01H//FpW5p4hLEz4eVcKr4TU5T6wuRlnF+KAThgZRhH34iUeiUqWvBm4KeYI2aCAiZgTLcehlK9
6JW8zS85z1zoyOzH6fOU0xcp/0/jAfYETewAwCJteGuJo3bJY93EdBal30j7Nhq8xzO2dCCQgwTd
BoppGItwrSbK1GtqkuQXhs4Bt+nN93DoKDK24M1+bGnpxAN8iR43TB5uAjFuTTPAj7q6Ki7jVgaR
S2/66bgbzEuYfOrUQBo/17Lz2OTC4ECHBxALhgc0kilMH8CvkLkEPP6SctVwko5Lji1pe1l9fWzn
7hWMUw6VcFzZ0FhXVHFDVHYZjaVOCzCmf273GtgekVC0X1swFrJPTK1XhrVww92YE4LKkFEyZWNR
XGSjBLvHqHGvq9rfyTikYOO1QSpr/S29LvqFPyr18DN4QGENBZsmb5RQmWCTKr+nLvMNvXKN6ZL8
NRR6NqTiZAECAfVdhAy3W74Kw1zSs6a4RInbUttXxs3winazAlkEGY/gxyv3wY0kRAswhz/QQsN7
XqSXDQuL6nGflxeaTdGTlujJJmxTHqhNMXjyZDXbPpIHr41QRWSVqvs1g0Q6kczRQx558HUkr93S
UCuPSVrjGxOo7cxat92BVua+HqDpC5XO2FN704BMEi2Pct4oOzvsQXkXVblTmG3nM/grP7EHyEJV
Y7pntKJPTZ0YUNpK1NdMmYgbYlKA/+zhxKO4+JTWSrZl+RA5vEOxUapbL5LU+IDUdnVQkd4+NxPr
nJp03fbxlAm7byaPnmsX/9LEzj746gotKloYZQma2H7YgKTHoqBm347Ghq8iqec9dbU2/9eSjXfh
RzAn9lcyWxr6bADlrUJ2tKQ7YCOfjVMkn5p39oVnoR8pK9thvp4eWRR2OVp3wnyKYDGhu8Yt35PX
aN+tQV8Wjcy8t9hv81NJvZ3ALkKnmFkq/dGqQicff9ih5Cf5Jy3m+y7/gfz44/USnNM/s3hlTnCC
hZ5PFfo1+2O275+BxbTOzV6iTnFoVl5RwrV4Z0jYGKMKMq50hCFOX1Ww+JrRLyI9ZUW6csmLF8md
odntX+3ArsnMnFhgtta+5dvud/g9d7U/+i4Bvc1a3+niFryavHnMV6YydWoR5cAUDVigyeiN6Pzc
M312AO33XwI/7sYluL4JalkVGWBsdPNP6Gnpz/3ajSg+R+5sCAEa1aAIR9g8d+c44K3T/uRfOy8+
yH63hwx59/Xx5hNrbXf2hNzbDKRrSjDAH1ufIRf7mm+1rfwUO9LeoA4EcB+bEy580Zp4ERf1YJc6
GXsow+14d2oG7MW1J8QSIzmAlf+eX1FyNuEd+NdknF/0zNbostoVsVOAxPSowqUfwN8aH6Wt5cuO
R/gm/rFyyhaHiD03F/YQSYlUDtKAlkYphPttx+GQATzQDAq6O9aCtdkr3HnCKzPCXrRpnieShMMc
HSfNK3+3gARCH4b7vPftGJ0BNTx/vBlrxd39hzW8sizsUCKpqFXOROd6urHoNja2FpgKHtsQEz7/
bBRgVlF/V5CtFd+BFZobaMtViDwUe31Ln7QjsDOmS8+sdUy81vbZBs9h6aIzd8Xyokex8PpEChyS
CLrgUdoIIpfAsWOLQsOGq9Ou+2Yb5YYURyvtnU5OnLH6joel2+trHDofjLPioipIzyES1maouLCo
2dQ2FSqSuN7q+KJn28b8SjK+1YunCcQ6Wul00U+mO4hkvUJ9VpLE06NjhxCIfR7nj7O/y7Yf6bso
vTyelaVNDRAqsObyfNvbgpcIQVDSpWk2HKvkU9X/kaYfY//lsQkxFfux5P+zgbTHrSsH/U3cQi0Z
fVFPhrmzYtfPjvHJdIad9KxdzBen32vbxzYXhwUUDrIsCGeBB781iVcAiSoFwxqHt0Y9DeVWJysz
txRMzECf/2di/oSrC4poXK07GybCV92ddq1jn4ZDvBaKLcUQ11aETWtEZjL3rQ5weS/ETh2TStsp
g0wxutzlfdPu+mrt5l02ORNW2wZwCyJ7slr1eTGho+2YPUFdYhdtIApHTvWzcbBdtuOH4UCC5Ofk
m9vovFYwmocjnhMAjP61LURoJC8sEFoVwxFMBdC84459MF8fbw2xmfmf7QhQ8lxbRkZeVD/MIduj
6HhkHBlaLqedtU+27S7dErfa6p8kP/etv0vN3xkU4sBcTvUBwMjhCFY6Z615bXHGrkYj7PQGvXiE
tjlmLO99s63PyvATTQHoz1sLZz/yt3eLc2VK2PEoAozhwDEO6cWvP1Wfm030VjrTnjvWftolBxCy
HvDy2oP+eqd+oyfyPTyNxyZY2aCLZxuPVZRmUR5D1v724KlQPGjVFCM21KfxlEmGo1TF2jW1dAsj
dzGzvsAUMrW3RiyoyFfavGY2Op7bF/1gbdId3yVP7NTsO+6v7Mn55+6m9sqccPVq1EzLsqiGY/On
2dkvLU6e5icb5Vjt+qD/Fp+ytxeodq1c+It758qq4PzTYsoS0543JrXdfgNUjZvXn9NuJRO/Ykas
QeTyUHSlCTPc2knshU/nST+Na3pqS+JA6tWSiRW/cULaUCMlzNS7PPesbbU3a8cp0FxtesqhedEd
QCDSwNjUrnbhB+Vg/f/NpxjbjFE5JFZXYz7Nb/KwjUGDnaLnKFvrGV08AQhEkTm0wcogiiDHE163
6CkYjvW0tbgL9VEg9x7vyNlt3G/I/5kQ9n9O0KERgqP8ONjUiZuTgql8bEHMWP/jFq9GIez5Mqk4
HS2MIr/04Ij5boBasHgu+Cdonf82ZccG6oetGBXhPndGhS1vEoA6shbjguZZ5Gg/p6fxzdqyneTE
PnmW3xHwoplhd9C+4zkhVc4aUH1l1OjDv3UsetsNqd0wfADoOR3z0LjmL71ymh7JHCdPnLdu7UJ/
vFsAdbq1CMwPeCkqzLORbCwwwCabpl254ZbdF7YiMGo4ZLawlHkkmToz4L4s9QDtnTx6qQMT8l+r
DAqLr1qc4n8tCesnA83ahKD9OKZf+kOxj311X+3CXeWy7Wq2Y3FUCL6gJYRy3R2bWthMsWx2HRyK
6p01EKiWjvYNne9fgQMyn8ih/2V2bvheenjpFtHac2XxBrqyPnvVq/gyCuNClwh2Ks1donjlHyAM
rX30O1UdaENZL/WvpliV4Ft8qKAE/u+YhXOfINNacwg1H/UGepR29CSDFrPZ0/Ogya6VMccaL4W9
j7KvsfnTjiEpkPphv0/a9zQqvkbFKx34qR213UhWju5iWHr1ZcIeq7OsKvVqXg32VVclR8s2E3HU
9yK5RJmb/reX6vVUCFutTFClmxSOrRZutNpTcCvX7h7iqbguoc/nFLunKveSz/b+vzjG/41UzKUo
oU6nKcRIab2fGR7AKMS+msyP+Gem/KqzH1xByGVd2nXFmkW3f2Va8BUdiKNim2L55Uv4bF4al2xs
t9r06NavveHAHHXFc6wZVG93eQuygiTs5eEYWaXi1RLgQFUoaSupm8UI5GpYQgQ+8wCNKu0xLLpj
AFvgbWGnB331pTtPz92teWVHCMaNsUzTqJtdLXqD9ir/DnrRTtEdivJwZc5iqqV0Rl/IytGYt/4j
s0JEjJhHl8cMw5v8NnXtU+hbuxHk718fb8yliwR9TyYoqiELA8Kp27XKQxbTrJ2GYzkmrjlseYWo
cQ2nv2hERZIELFMgkxbbRAZJgWRSo+HlDrpFNKXU7UU11ogy14wIXi4uQWFthCqeuNqXqLMc2dy3
xafHs7W0s9HA8e9ABH9FIYQRNSpsWOFLSH9KYA57bGDJIV4bEJajZ70pTwoMQHnEGl0I2EjVxqz3
dYyEoZs2KxfS4niQu5rBj4CyiWJWtGqUTilhrtpLbrF5PJbFBbn6cWFBhtigKWSb4Gt3EHL8Jq28
QBZTUKi1//vxwmLM2chhqPH76nPuXIbz4GWVU1/om3KJPrfuH/zFfzyixTTDtUlxeQCU6Fui4AWZ
vJamAjn18NCS2u1yw7Oa6ig3v1VlX4wv6MWEsLvcewRlw3GVEGGeOsE5zE2zWDUk+WzgjG9PLQsj
vQVeBQcqS3IAi9Bb/mZZSXyg6EiKNjp0IGdqTRlS4Eom5y9hXOmgbKWKMuxTRuwd/z+kfcly5DoS
5BfRjDvBK5mrmJIqJZWkqgutXi3gBhLcwOXrx6G26VYiOUmrN9aHPtQzRQIIBgIRHu6GaxYbza71
fNe5jNw5TjmeOscHm2Nc8m5lSGjp96I3J4vsiDUQ1rv8vZitKLRukG7d1mjS9kz7WdV1sTepP4Vl
7CSRN1va/vZpLRqV0QaIHgLBK2WTRnPUU9fx8aISX83hh98ea27j3fOL28+3LS14OsZHQb+BXi5g
yx+q4J/SOmF4CRDesJSPlr2x68Q9ZGYDdcKuXxuoXFiU7OaDpRn7CUYlZVHU4lpv64MeVXWo1/mm
5vOJD5tYu59c9nJ7WQtXEJggwUEoh1VAmah4++Q3dtzasR5xob+h8gqBbP/BB5GSVT3o2QySlmSl
/rpwpwNUS4Dwg2cD5KdkDgKdImBhDT0qgcvfsRlcPiRu02M/+4c2LdoVD1k0JzcSBWVQqapv+6Qk
ZTWUuh75WRtaaJJonb3PdfKbes3a9bRwcADIoUuAiV8gJK5olAnzRsCWjciu4p2dNmEyzmHutDvX
nl+abq3ltHR2BuCvcgYGdEGqWEHNE8/tQFERFe68S6dDB3bNTZppW0K9u9Yr32vX+H3bXZZ2E0MP
CEgACQG8rrim8Kiux4zoUf7HYtYfBvJtU/+J0aM//8IOjgwcnkC2YEr2Mph0aeMlzdAbEfTsgnz6
MUdDh4m4dg2YtvBVI3Tg5WsC3wnNTCXBNMwavM2dMCJaJe9Aee6G2dloerfihEsNeEmRArYSyfpi
q5dw1eatCxlpIzIxOnh2HNAVM7zCdsZojFviC0iNjF37m/iZdspaQY/CIWvAtQXvBBsDZo0xdSTJ
ZZW7tDfzkaboFUbEB7VNLnZgMdkRSu8739wm+a/bJ7j04r8wp0QWw04qm2hYspdBvANNSe7VG3v8
ByHUL/K9iwvItWk4lu4u8UFRfdu8/OvK7QnrvgXQjRT0UNFX42TEdel4RlQZVeDFuPLmeD/4JCi7
e873hW7/KjS+Mmey8EHivnaAjpLjXbiPLr2W2FYLOS4smZXJi5eH5VsprKOmAzFc7CyXr1B5LR2o
pIUDRhAGr0RCiVEmsS9KM+p8timzMqAxP4GFc8da2qAsFa8U8JeWh8QVQkmShgpkFJfLM/PZ1CuX
mRFNwllHJxQi7rS+F/Qc580pW5WhXlwfiPcxdg1ufHRhL+1109S7FXrOUTX3Abe2zD85RXpgTgWO
zzVSn4XIhmG8/xpTi93uPIyk9loz6gFG3oIJKsrAVYDKXpp86UT787Z7LiTloF/DcKiOY7se/k/c
wsw9uzZBL+DlO7xpKowhdvPm31jxdBdeiUtejTp63sa9lzdm1A7duDdT949bpqvY+KUYCu+TaQSG
dwHwvTymMc/mvrN7HFNDBA+aLpu/lHozfUEpqt3izYZKE3O2lAM8zuM2P2lVMQTZmM1bcOxhBBbj
mXdcn90AV8u48vpZwi2AMQeEXtAXgpKHGvVIOs7gEBrMKAEov4EMjpn4+9z1j4NRblgRgUPoR5/2
UducdbIvay+g82vD9pjtqCpvhchgyaNdcMhiwAGp1tVLHPCQjGkOAgS033rIHEFGs6n28YTidb5i
asnDXDk/Ibk/TVAQX55KQmenrUzNiFrN6Q85fA2UGiNfSfo/aEzUOIt+Hj7Qj/flxwPuU1pclA1n
oqdwMVaYB1BS2IchTsTBGbG9KSn1pxnPmE1F6FsV45ydZND3g9Uf7Th/AXF1f+zJMO6ayTO2RlfX
u9GcoYs3CCu08ZeDrIHGj1822oZ0hbmbhrjaQBqj2BICoQHfmt2DAII+KMva2HSD9upYOTsmwoix
rfp724/2Lu9Zsr39ZS2FQoyrgxYDjwEIRSv5Se1VuRhm24zqGORjPdHjyOY8/2kn7beBoV/mGg3Z
jEVjrSRGi4bR3QTCHYVt+JFyrDn0pjvqm9GsAVMX84cyKXe8bR49fTpYdLrDHPPKy2fJk0CIoENY
Hjhm11ZyJC3tmzGxCytKkPEGNL0b22ltaHwxW8DIOK7Ij+RZTfhqoKMBF7cQfsv9BJrNPdjNvvlz
kMYByvX/rFZFlmB9IOf5n0FlVWBONXozhkEA/MC1vzX+0YAF/+E+55Cw+kG/UGvTx8Gq+rT8s+r3
AnZ/8JrhlYPxT+UOtXnuGY3wTLC3fhHJpnjM792TsHcYeDEenL3/2n+BisVtZ10qaYDrnGAkAokf
BquUtbalDVQ1Rpmjtu9DOt9nmCwfto7+RrLteJcFlY/n3muma0GR/XHXXkWLIRjzGMjHgKCyAKe6
9NmxipE6DLEZaRqZ9yyzm7e4qMHUbRPKjqziw07o7rxFIxg4ZarVu5p61V1Fbczq+/VzqRlo3Bhd
vh3Ssjm1zfh8e4OWbjAkUBgeBGcShq2VWJn6GoYhtMyKDE7mJ3Do9FvTgvRBZQ1rYIyl7/d/pq4Y
5fJpKiGJRS1gBLeQkQ5d++ibcdAX1RFJwclcI5xc6lu6nw0qDjfkk9uYOdYGciWMcov7iek7oN8f
8GjbZShgcDMyoGACfH6YDHXYlD9ub+7iivHcgDYMyG0xRXZ5+iD1FbifUwt1IVIFoH9957q+Mb35
O3fzLshmui/TVcjpQjon6xmYawTUBDoT8sg/3UuuHo8azfBQTa27fCT7GOyF9mQ++POv7o2e6w7t
sfEelLMRBpY2M35I7Q17kAwjf1n7/BbcC987LmHkIBB7IEqCFFM/LpMZZQGPsV3qvMStFtWpG6bb
QjxMvR6YXL/TOXTmDg17csv4CyXf9ZiuXB0LyQfkTQ1kHVJpFNWlyy1JPAr9L3sworh6wEkj/MTb
CazuGnqTIHi8fepLHz2syYlFvOKhpCYP6NMBlONQDzyWr028RRxj3LFy2hOev8mxDhPIwZhv0q7Y
FmaPp0rkeXRTMnoem/ZLWnZbbbXZsnTFYM4OtJ0oW4AeTc1TxeQmrNLwJGz0+nU2vybgVooL9uwL
tnUmqPmMBFwsdDx21ptZrg1KLO0++FBkCRHwD3jC5X70uev2ProkkdCAVZvujDbflhhxB2zT8J9u
b/7C4xdjjv/XFubKL21ZTZWQroEto72bXrsywOim/+aeXBC+rNXXli4XlPGQWUumCMAIlFQow9GT
gudmZKPVbogp9E0w9/46Z81LpbFgcOm9203h1CVhI7Z1fJ7sIry9Xrl3yqUKpS/kB1LLA69vJcT4
bp/ldu/jA6MEOlClG4e+V9DdbSuqCoTEoIAVFVkf8IcyTVHuMRM8aDqhKR5tIt4b9B9QM7xY6AG4
DdDIVnIHGdNIxBvR5Ue9hmYbqtL9vOOc/8Hw8N5HBCqGNEzpr6oU4TiDoJ4ne1Hrx4zaK5/fddBF
BRIYSVn+sPEMUKJ+YXMMjUH6JeqafsCra1vTr2m3bTHKF29S6v2+vTUL5pCLEsRbvG0ArVV8wAK6
1WhGPLI4hSLFMPkg3ncODR7qqSBO2MleuLsqeb+QwyGaAg6KYiRKkijjXfq54SelHJQ2I0gZbUv3
HwalWOi5+E4GFbs713vN5p9F/cumW4NZLMi7tZLa/+MXgNgGjoEXHVH2maAAA/qGyYxQ983CdoZi
OI9PvR7/mcg/zPiTaNkzHZwjGDt+x6mJe74MxSj2t7f/+nuX+wCODjDlgjRDjS3gIy4pujJm5H5l
jrcFPag5sV0PAasenIs1JunX3j8LwfTSpBJiSgy/MsHwAHK0vt+kuVXvvHm2nswuG7Zk8tjGxtDv
r9bu2a4poKEtGW4Dref64fbapaHLb//yhyj3TAVeyxRB3Yx8LdN2I6j0vkz+XOxsoKfOt00tBADY
AvAY08X4/HHil/7maijNVi4W3SQg9bRtTGzZ6WsmFYScUINiu392QBI3jlsOolu3Asg1mF87N3Tj
RzbuyPjTQ6fQCLMKbE95UJHVaXK52qvd+PQLld2gNMm7pjNRoqviXzYYG2i3s3yB6nIQx+MdL54x
SbpL9TcMmjN2QvpHjYcU76ze2N7erIWS9+VmKVnP3KAvN+OnRr0Xes9i2hl6iGroIA5FHTJMf2Yr
YBGVchXxGRbBOIwejCQrUAHGCS/8DkRzZgQWHpAhDo/uEMzDqeEkyBzjaJJfdcYPRrUfHaCAMF5l
vExpve8SD2npbsLgRh4SuvKrPvSW1CPBzwHngKzCIBe/dJra5HWlcTyf214UL+aUttuSCozKTvN9
E1va4+xk4KAD0c9TJlofAazUt7QzzkbsFQHkVr55fTds/NglYV0lxSb1iTgkfvsD/1Hk49n8BT3L
d6PzcvSpi/Jc5SZ76Lui34xAg4Q2iLyPom+NfxF0oDAFkhNgWUEvp9yG8sp3hdA+SiCDCFAfnM6V
4TchsSstrIj7BbLMIGGpIHgbeOhn/P0Vh7wS5XT5sEUJVfEvm7DOtGbYd4W9qdFrs9yA8DRISvAl
gIzDZ2usXwtzbKB2QrsI0HKkGTjPy6N0Pc2L66S0AELt+wCyYc3zKED93qdF8tMpvelk2WIChVqb
lwen0vOQz9aJ5pD7Mot02jQN9X8MvDNCmtbFb5DPSZmhOjlpdWytfH8LkQBXP6o2YOeH76joUfR6
iqw2hBXpFHINoMACWXVvboBi7UMT0K2/LjdaLu4gfF3oC0gl68utKUdhZH0nbLRX3007RRv5790N
AQONYYD6oZen0lCJlDaQLBzsKC5b6NLXm5qQwHLPbhqHtOgPRR60b7dDmPQg5cvFgBWGrMDz4AOt
raypYpXweJfZ0Sypi5mlZ/dF31hgDCFGqPdZBnk8kPbdNroUN3GVQykOqRRYsFRpTJAcd1Ijyoma
uXp3qX2sreQlTv3D3PePtYgoHfftnN7ZcbcSqhayOLxT0ZvHGxEFD7VMNPqlXzuC2JHfQJO3s+dk
m1XOuPXF6O7SXAOUHPwa4CGhzcrhyhio7LS8tMCohH420kglf4w9tycxXqwRyBgA0WTw1ddmWrm+
r18JUg/Pk7I0spp5JfrHDRSi0MeIINSbbemUeuC2qK3g9vktbSJaZGi54C5CY1kJ9yPTqiybHCfS
OxENthV6yY8xPiY02fIpRql2fr5tcKHCg8cItHfxXYCgyLPluj+9tIVmuH3HiRONdEOfZJMFcQey
mjTopqBmYfP9D1sDlS18GsiA0JfDGI8l3xiXNnErtD2vmCtBUiXb6fk+BacmKC3DMh9XegxLtlC6
BD+OJIYCS9ClLXOsaY8mkht5PeigXG1rYITWByLeKlngJ+8r2ynvLcUXP/I78O7/B7B+aa432hoQ
EcOLOu3eBlFrty0hRVdZSWDmZ9GTk29vWJWHt81euw3oYrGjoOBCCoMK8aXVpgayy8GgecTiYUtL
QwDwhfeC7zaBPg4b12JZ6DdjunJLXH8TMAvKJch+w7bvKh9e60uF0y4nkdmAWogbgNnmGT3eXtsC
iu/SinJvThowTpVdkqivk3eL5sFspE/4CDcxqXZWGwM/XH8Z3iy6LfwkwvwKWDx+iSzd8r/kxUeK
KFl5wQqKWIMuvepLnga6Pb2nJOK1vmXpPUrefOoD00/Qhlw50usb+NKW0qqJIbUlXNwVUZlkX2aC
EcIY02HFIy/mtaCzcGlIW5IyUd4bqLtduk8xDnYNAR4SGXJLNZH+SPN2DPWc55ueNoAiVI15R5k7
bhBnvXu3zoe326e85EpSsQXVLUxnAlB2+RPGvJpiMbQk0hJQ+etdNwA7ba+JpC2u1NKBCpJYZsh6
Kb7UDtTW57InEc2eR86DhEHpx3pkdQksJttnUJCeKdlk6c/by1s6TcRZFNNQb3DQwblcnumJsecU
O1zVrD4CLTCeHarfe8mo31vuoK98M0vmwDIFsClAKigZKoWFXGv9UuQz+bgRNe1xaL6nCR4vxhqj
4dKxfTakRAB/tKqpricSCcZDPJkzsjYwtmZBOTEnTad+YLCg25Hpv07J/vbJLIVOtJWkbDZuIuCb
Lk9m7IfG1jqdRKM2B/Evce4frXnfgU15rap2XWeBxj3SXKAWkZhh3PjSUgn1NTb2Gon86hsUAJFJ
93RTTNuwHIPBWUHbLG0bXFwO4ENlCi3fS2Og2sOmFS6JWB53IRCFTciN2lkJUteZF6CWaN6DWVjK
kan8b6Jz+7FpWi8qta/VqIcTgSbftLKUNSPKvvHcjws97bwIakNBK/SAG/f/30ZUR7b6ksS8x0oK
Gpr8ASC4TboG4FhYCVItvADhbXjRq3AH38DT3ZwSPYII1WEoYvBC5GFtN5u/dmm8oiTbImrNkvXi
8uwbcxgcKOLqkQtGCZ9Wj5yecnsDRfM3SSLgtuMKcm0h3EC9TapC4U6UldxLg5MkbEfEBgzY27vO
ixdWVhP4axWapd0zpUIsimeg0lSfNqVOx35isx4hdxYHkkJaFIQPu2RcG6xZMgTYi2TNBogUWf/l
cjyq6XpnYv8yp/reuHVYJv4X0azpqy+aAWoT6BcE3qu6KxqekEOJYcbCWFni3SfZc+98/XtXkPm9
rGfBF9TolkAnndt+C6XVugM/9q4UYiv4b1G+kS5Y605fp9pgaZSIYkl3ihRJLvjTUwJcvSlAcHAD
+tDF911dQeINSq/8bk0bbCG4gbEX3UEZdlBPkf74yVBm0lnPvE6PNPcfO/4zVH9djsBCPv195bZu
DTMHSR3+/jw9kOrHv/v7yLMk1zfS9o8s5dPvt0YjK9xa6FFP6hZBE5Okud8cbh/9kntJuKgO2Abq
HmpGVTssaXgGpHxe/S6sOhyB3jDKlbxm8cg/GVFiM9Q2NMB5wM7ci3Trx+IRfkyd5Ielf6+GtQra
Upj5vCIlRpstpbnoAMYHonJvmT/KsQ9yF9rba3MhCzmBhRAN1XbA1HVQ9F/6lzW5diZwdHLGqgri
9nWcn2yYdHdsrXax6MoSqg5lVnwyKld+3FE8XFsfsbpFR3AOXGsNzLC0a5DyhJ9Jztor3K0NKc8Z
T3xMTDD2w+zsJ32q76wsKOja6PSiJURo3D2STFJNcBLNmb0Ejc/ItXbMDpwaz1EQ8bbBbcdeOh0Z
ndGOt11QOiluQICdSxgyn8jp/aB/6IythhqxIbxQB3vyYK/k0kvfEbrhct4ETz6UuC6dgad5Ulko
IURerD1m6FTjv9lW+bfbi1qow3wAenHbIDUEvkC5tFkGGBG0BWSHv74v6RiluTNhfIzsOufO9fug
S2lgNP1TV9ETJIY2q2RuS/vqwu11BFR0w9VkLsaoFRRRciOaui6w+9eKfPFzmJr2jbupivPtBa9Z
UyLH7HKXxzkDwpQlQWPzbQseyABVNUJ3szZt686qVrLVpWAFBKKHCwr/Byjb5UnqJeiojc5BmhLv
bQxmkkHsTf931hShwGjB36/PA0AQrV1Js6VSbOl1lgsQT+rRwHGMox/1qMEQOm2yOgAGM3CgrXfb
4uLyfB9VUCkOg3fm5fJcKOcYYwVHNQEMNlkeiLIOLHZA1RlJ5hpqYumzwEionHVE4R4NjUtrxM1m
tApbcNWAQsy9M+N7J1uZEl9oEyOd+GRD+dLZnFa+k6NPNSLzB94Ln58dduRlMIzNZJuBXR7QDxPp
z67/F3spcz/kM46LHVXKEbhRe7MdGkOW8WZIPlb05+Bq4TjtkW7ubp/b0k5C9AhDe0jZ5cPwcieh
AWD1E4Utt463ce68ljUPu5ateP+yGQfFQUxEgAVVMYMryJlyDPPi+Xm2+qCFgwwFXzGydAXAGdCp
BKoZBUElc0IdstaQiBrRQOtwyPfQ/4N81Zd5XHkTLlybICkDphjgPCS36vO2dHmrgWgVqhBFPgcj
2nUHs2rN7e2TWViNDBOyWCTVetSqzWwb01iVox6Rno1batnt1pqNQIAVHLT22kpEXDggvG2k8guy
WjlKcukH1VA5VjIgl7Kz58y7n9snPu9vL2jZBFgs4dkgsVNv6BgPpj7ucUMXgJMFkDq6h1SwCJN6
jch1zZCylpG0Oa+x2MgF338acSh9OCtJ+qIJdGJk0dBGeqtcmB163mYq1zLNJSbh73B/gRZ0ZcMW
/QyTdyAcQ/vgasCVaamWJkNiRJYRd/ds8u0juqZvt09l0c3kaB000CGupuojDphvcXKDG1FhD92G
xw5kO20nPnQzRpFTH9Da2/aW4qrMNkHzjMHF6/mDufUHp+pLI9Lnuj8OmjZvbAcikij16KgVacnW
S5mzN/Iaji4yjFUYINwW2rCGgFpauaw366iMgXxGdXnJ6+p4WoaUo8oCat63fvwqyo2r9U8rS77u
y8jJRfCAAj0JXKmjBHRz0N2pBHsqyDIgEtXeddYhKYJ9/oKUsVvxTBnkLntAsCVfprKpDTyJ4pkj
WgfCG2ALyK/AAVHRhAQjN6B9wXe2/fX2yhbyKIkoAHrRkrTq6sI4HaZRb3GWFcPgYKQRQHLd73PP
N8R67clKjFq2huYWorsJbKD8908vVwMt6zppsLQGNzDbjuhIhvavGpyK7soNvOQauKT+a0nJZjpw
0ROdwZIwAs37h7PvgzOEbrlyVktR5JMZNektBh8jzwOSppa8CbcJ9eQH81c2Tf5U1R8+21BSJToO
Q94K6Q8B2Vd833vbh24O+19DsbKaJc9DygkpHikwZOvK8cw+qUVejUglLG6Cb2Iut7aXNkekqH1Y
Mk4f5y5ZuyWvlgeMJLJNYGeBpUE/UHH3Ns10DOkSPzJn6JrG9DhQ8Q6S/dH3jwIkZ+n8a8iT19tu
f3VuKDPJsIwcA5A5gPQvHVFvUls0wtQijVWPWn3MdPbkO+1aBnoVNqQZYGElckQ+ONUnQ8GZBhVd
LSoYuKD8F7C21UGNOSmM3tFdn4L2slwppi6sDFcBGrlSrEdOvFyurMxnDDXYenLKAUHK2n0HrSh/
WHHJNSPK/Twh+Is6N5NTqh+TdEvzjUXe//qELtahbF0cC9NiDkwkLhjvUKXDF7xGcnd1PcuH8qe9
UlxPq3086oYpObl35a756zsDfx2gEnxNKDnLab3LkxBpgT/v4SSG8gE1/cB5871vxbij411X/aFs
Con4e7eWdXsAcTEaCJIEeW6f4mvt2rzq2JycpgHoZ7+BBqUXjmIlTFzFVrkw1JXkXAl+uDoaPdAE
raDOTU7IsaEQngPz0QYGu5vEn9s+cBWPLg2pzyi9JK7WmlZyElmMx+8bS08xKIwBtNbXEF7XHo1K
EAYMJZAZa7q6dEEfVrmNw04pPhswZHYFDdK/vi3whz8bUY5HtDYKJDOMaEl8p/uwoLU7xv7644QV
zP/LtBYCPiogO56cTIjMZqeZ/LDHNiyLuzJZOZlrVIVcyicjylI6keRSW4qdPArAFBu2gnmbhufv
0O68Bx29EQxxE5g9FGYnoBAtsBQZvD4BpxiODccw0lr5YukAQcGMMT+wyQCMrlz4SdJVoBlO05Of
nDikbN12X6+NtK/YUIWMIQVuZ4mRpKfR/97ofii/4bpfq1OvWVEiODTHwdPaYCWN+9VpecCM595c
4zRdM6JE8KFsJ55KIz59SnUeGlO3cVK68s6+Zk4FPBYvUjwYAezAyKuSUbTQqqoaprMTpCyDnCSH
KaZBbgcATJA+v9d7vq36KgAzwMmo3lL3N+TEd6JlwGvnYV78hvMc9NY+mikHD++wuR1frgMZ3udo
O+MXon4OVonLcOnrycCB46pO3G4BHfa0fNcbLgvTjrXbyerT/W171/fNpT3lZL2cUyP3kupUA35k
z+0mXlP7WbOgHGte9MncDXl1GnMauu7vdO29cJ2tXS5BuZaFHk+J42AJ6GeKXlJ+wY7223ChSOZu
UBbduuPKRbq2Jvnvny61Ns/xpORFdbIqZ2M498LTV85l4WO48AP5758s+EPVVH2cVafe2I+zH83O
nZOnK0jCRSMeno/Q70TtSZ3an5w0ocXIq9OEnkqIxu274Ighcdn8/nsvk/c/nuj44NBVv1xNnuoV
Blzr6sSSGfxsNE3tB0yHrYGhFj4etIOQ3HzIGcDQpRmjBY5bw+jwCVpIsReS96HFrOWwEkGWrCDJ
AM0B2IsA8FYcuu0Kv0+R1Zxybcu4fq4r/Y/dHoFZXwOjLLiZVFYFgg05G9ilZDLyyQmgEWgVwi2r
kz+XVRS7ibnz0/b19tksOIFsd4KICR0EqaBxaUTHhAi3mV2dMp22x9Fo6D9QzYLmOsp3ayFeHsCn
dyNe9QDIohlEAOHBE8dXvpvGhM4k/rHCzCODjk9slDuMi42h42VZOLLC2InGa776Rb8GulIrRB+m
UVgFhxyGwqSE4OUykxlNSWZDsbn3eWAboTBMyMIch/QM8bG8yTa1LoUu+U6w/nh7hxWH+Y9pIABl
QQiIxCuVTUz5k7rLqvNAyHPlv4qUnz2pxrhSBVMC4ZUdxf1NpzcrJ06qc1zvrPxr+ajbGrie3gkr
g1H803kr7zq5Zepporv233Up+U1X1zY1Cthr0u9EPA0Uott3eVEFHKnV7S1UnPQ/S0NlT+pcGGAk
UByn8nKadsQvz7WZ2kdBUhP1avIwDUW3EqoWNxFoTXRiEa1ws1z6SSxYVZQMi7LFqRqdkLSYasuS
+67/iVLBW1U8tv7KnMHHnJy6kcCrA6suocdgyrq0qaG4ZlhCgzRisjH4kaZJQJofqf0yYBjcKQDO
Zwfi5Dtg0ao42QyQ2s0C5wCGqCDX7mgfgsrHTDedf5r04s6Fjl6PUVOdvNw+BDXD/jgFhCPwXaFD
BtoMZW+6hPhJ5kPqkG9oG+ihCSpgFJjygG6h4fKOxBCDfAkQ2kH/fNv00ql8tqzEXK+fSYoqcnUu
O4IhInfXAsg7t/leI8OOx/VWr5NXUIysfFFLHo7hGkCjAZ9BCq94OKmZkVgZr86kzDetYGFS/kn9
n27xkq3NqC+Fxk+m1LIdpgfKpjGxt05jNRCFTEPbKIZ74o48tGaz2XpOIe78gg0rn9bKGtX4P/qt
VWpthZg8ls/AVWAg88RrvhnT92KNBG/xGIFWlowLGKpRtTJzq+xnVzTVOYnTgNeP1Xye80cdtCum
nz6geKg3K9+WOgT54bOATuBtiL4u4ChK5EDb0ORun/PzbHhtUHf1oXQYCwyrtsMiGafIFw4NSD5r
aITO46FLkmpX++UUDNZc7kY3/TUPfr9pa7s7EEMUhzLm4mBC3DM2Era57edLVwVK7BArgnoQ7kk1
l/X12CQjbql49EXICsaOpJjdDa00GoyoU+9u21uKq1JoGYR5cmbbVr5oQWag7zXGz+PuOIYriZKK
APnY+89/Xflq56IYrTTGX7dIuzOG55x9K5xjHD862WNm7vvqhyB0w8meeOfb6/oAl6ghFWkNhoAk
syMaqpchteelP+Ej4udu5mhBR+CyfO4sP7RTsq3N/rnPf3Fr4453Y/NUF33gf5mLaHIgSOB50Pkd
okTfa/mhK4Y7URRhzO9oFjDNWwkwy1uEPjkaRuhXQ3T+8ncmqIagED3idwoq9kkzQny7MDASbZZz
mDVmcZfgFgpA7FsfOvS7H8xsYvvU6v1NX8bm2onJ877aNnyaBkAlSNY+WEw+ZZx2Xxt9rnF+tjnd
1sahrQOUv0vvrtTC+cnypo0WP+Q/Vw5LqUn/x0/QfQEE1pegLsVPoFQ/dTMp+VlPDQxrBFVr3NFf
RcIBnXF+N3xkYT2S73m5y4Es1wi9H4YhHPiMu1h7p5jLs2t64NqfFlgzsgrPWopaEjvn4m2BAqM6
FMQdUNTpmHY4D3z4jrzRx2x7PAVy4vYIlTGQReWkOMRCs7daX7Urn6g6ZfuxOzgJvJ5MpOn4IZcu
0pG+1AgQFGcU6iYW1CMbeJAR2n/zoTt8Gmo3pqHVzCW4rVNyEKK2x8AXULvosszkwQQJOcwatPSN
l/0AgRhUpU6jafMhRJfW2WrMWsV+LfkRyrCoxyGrAUBcxrlPfuTiLVFzW4cfmWgtOCMUjGJAv5CE
DnTLni03SuJwbuxwmFd7wUvehPvaQdRH2Q2h7dK2UdC2ykcT+/WeR0VA8D8rzJCU3PbaxRfFZztK
ctDlY+5lPuy47I8X3yfEhYLRU8G/zQ0JpzbZ+m5gkPbBX8u7r4M2vhLUOh28ZjDgqPKH1UVbl1CY
4+eUgEElDrzkF4vXAtOaEeVmICO4vZ0csds8UwjGiJc2vqcDCUTDN1l2YMVX65vnnHJkfwXUHiuk
hNrK3S2v5stghLca2IHxOpUk2OpB1k4NhbRpwOVkgy6WiRehF8eVQ7x2FrxfHKQHAGUBQXJFCQoH
FmPD6rMBDj+wQgZFZQd49x9TdkooDzUP9VT9tYpX1naddV3alf/+6QPRk3zghgW7rhvNzd1o7G1/
n3khYKy3V7h0juiJoJGJdjqa6UpsZZVFtJKW9bl1fLxkkj4ONQfgadZRe81nFjcTly7CIdCy0L24
XFQzan1suk19xkT0Ke3se961gQcSdY3iuqr5gWdaZMYghfHLL7eXqTLPIEpiQ3FzyYkNiQ1XIk4d
z1M9plN99qnbbUaOax+NLjcYAB30Rzsc6wlMmW7moQPZFttyBB05mYb2iMI2P/KuWqs4XCf08geh
qIKOx8KAXIxo50yDXp+t0nzW3OzJFSX23/tZOdOxBNDPW+V2lWepfjAoMRgw6uD1qua6jiniohuq
+izabOslLPRdfpyGc8LOZj1tBiS6rixim92mnCAVsQq4XXI2dHdsdDyQ02A649IBrB6sNpMu4Gwg
Mo1jcJUnBUCG84Sn08p5y/O8WusnU/KnfPqAIBVZzbkxYK3V/H0cgX2lf+hQ/KHcuJu9Jmys4QRR
wFC3p2DMWdQKO6SJh/xF30/OYeTlSuq+tHZwf2DEBY8bVOusyx/U57Vf515RnxtMmuuFHqDLLVYF
HZeWTTBkYUGcDOSVaokzt0Fa26PycnZjsW+5GbS6/5vbmISs2+3KFi98zpLVGnM8OFDbVun77Vq3
0rH3mzOJtW2NjowuyLnoQKXNUCubhfZSVRqaeTU4O5PdbeMLsR8cJuhUSww5klH52z4dL3qIlTeD
5/bsxy+V+3Pyvt3++wv7KBkCZJaLghxeCZd/n5s6UJBz35yBO9fMIvDne7O4p2s6sAtOcWFGiYiJ
3ffcMWCmebc29pf+5fYqFv882vjOR2EMeL7LVTQtOkJzPzfnwhpCvdhO+YeK4r8wgtQTJBxyplp1
uVb30oLXY3OeoWVdJ2mY9cV+MA+3rSwcuBzv+68VJZtCz5IYE2Yvz83GDlbuwMXD/t/fVoXI9BRj
nTiJ5pwx8X84u87eOpmt+4uQgAEGvlJOsY8d49hpX1AqvczQ+fXvGt9738fMQQfliaIkUiRvpu+y
9loHWiieSv4w/bud/JtN9c6O7DPFKmhsRthZurONqqICqkcnOzYA9N6erK3XToAqkDBCGgUgTjGb
744HQK/ZmNU6jmaRuoBzHwiYOocS1fuDgWAWkoxChPII7zN5HQb7eNv89nz+Y13adkUKiAorYH1e
Jo8QJPwgvWMPih8ve70+Ytmla958e9fRSIQEjhz8VJORRnVbtNh8lnogTCmOij5MJyMGf/eogV49
1VU/R6buwdLiKbg90K3zhWoSyiIEz+mVhk9DKeQS9KoNZ/4codmwGDJ3mesdKxtJAAchEuBtQnoD
vUaSj6ZoVdvrAICHLNUy5MWGQ030A7jlIQ3cH5xYgUDfaU7YGcyOfraQg2kqO8dP5icV/pPQhgRm
H12aKFJIUZNOIc+t2bwNKzP+2tgPJgpoqqIGswNZezBVIP3RVIpvjrqrUyg2Mo1dlAWYU6DGBvNF
S/ZSI5tzjwAHLisKU1dUggn4veop7tsQbSWLmbpDkbjJspPw2HDS3qKo/xmRZj6u55Io2tCGQAwf
ZxD62PMj4d/t+FlTz2BV/xfb6d2QJBfBTjJdKeoO1rrGJWOfu7MVlnq9d2i2zqeIDf83Kul2IIWq
ZPDF27CL0FHy4tiL2+lfgMPbuYbE63V1OMF2j8IMCFzBdrq+hQZ04iY9BHZDRElu1+tBnJxZVLit
ZgSzuTN524P6x5i0QdOyNkswTGCDWn8c52tsv5pLSJDKvb1GWxcONcExQOBlCbmd9ZgmVHMNOs1d
yBAfqdXPwfwyxLM3Tkc1f9Fj9J5+uW3w+vSDQwNd5qroLkGbkxzOp2RYdDNWanjtzEvHym9NIDKd
BOgS11FP+SXr2RHFf9fklb/XeHx1yoRxdDuhKURFY5fMq2HPcZxCsa4JC+cVDl3GOxAS6H87p4YO
UCsauDS4kwDqSUsXd7OpLpaFhEX/PJ3jc28dKBhjlXuUt/3E2IG4bgxpZU3yJIpc6fNZNZtwFpyB
vTeCfo3py14AsmkGwY4jxOjQtSNtFFo5URahdh4yBXkYOqKrvqDsborBoYMYzHgaSQaoGQLNUwnN
raOu6FCiKnpy4HN3j9eSuUjxjH4iat+3t9Tmp6FpSUT9QlZMmm+HoVklGaImTDwj/8WXF6vbWdGr
ky9W9J0FaY7nArJ6JIOFNkU82VQHNOecC9MdW7C/7BEHXWfa1tZk/61nZsz7FtaKJkEyXz0bWedl
tuPltf2g1oPLkV3sssTF7cCodro9m1eeqWRdWmiI+C1QC6VNaCoRaA2sJfJS2uwV78WarO5SWBGt
UoBHIncJGOv63rHh5NhDhDHa5XFpTpl5QneKO55LFOLozupt2kJuVhAUahrIW9a21CWz6iRTkLmk
Mzix0UkfPdjDpVXVE6uzF4h8VDsWN5dQ0D+IsjqqcHJqgjRzBrrvnIXmbN3xhP2i/CMbtQDcbFns
czQgt/PYiZpbwDI9vL2CMkkS2AMxuUA44Z0CEhkwjPWAqxniVCXHEiYGaMvqP0Zv+LXRvSRmHU6Z
AvyWcZeM8TNUj3aO4tWr9WYZdQ2kBoB6kTkTl7ouNTOPWdgx9dhV7UH5zlvnOOjp+fYYt848QDUa
ugcFQYKcyMwSPhcLR+pFLXjvx8wmXmJzwCRQTdwZ0/WBwGkW5OYo2AihG309m0M/DwZUjllYLMXi
TZRZ8GO6vS71PSvSJgUXqDl0qcXCSYfUo8uYf3vCNrYkEqLY/TYUEQQmTTpxSlFYeFEpC5OXtofo
x2SjffSYOh/mhICh+DCxg12CsvjTbbsyAS42I+wKxlQktcExR6W7c+oMmgGqhuiJ68DKJHC0zQku
GjCvyjEvNB3VaCuDOlE++iNgrNBatueTY4PGWh2KV4rmDci08+aZGMkU8Ep9WaqMn+amr71RHctD
KRRDIhV+mKE+10acPOQzJQFFbBqMkTEcUm6LFiSF72wM8eXrO0yMDAccBVfIecnYmWVhg02KBEkb
woOMJwGIFQ515w9PyDiCtDcH+noIbk/n9V323iZIjNabkUSjg40f81D5XL7m3yAY45aIUnbur63N
iIK8A8pVDA5B0tqKyYYlt8sGiZbFgfasuuRet6hsJxp5yxHKE6gLrxNaaCISE5+xCut5XQCLwUPd
hKhc8XmaW0+Bni3QNkhXHbsmQyeh42Z09NUYXNXx8pgsgOqNimenPwmkampFc0uImCC/nINabzyj
5+ioNOzL7Vm/vtYIWojQ460JWAzopdcfmpOyQWm/5GGZf4SQdvwakadC24GnXjsZMAIfCIUZHBow
OKyNAK4A5KuNHKAePbFuuWTp4PWJcYcct+8kOx0k1/cnjIG6GZyoJpifZCREFTnVMuUcCUEKYFPO
TmoWwZmLdjbSphkUJqEZKspNcjkm6XBA9VblYZfarb/UdooSE1FP0DDOj7fXaHP6EDmjmg+sJVKE
6+njJOIofGg8bPW71FH9qTolENgo4s/xXn/o1sFHjUlQp4FSEoRZa1NpyliczZSHfar8KgENixGr
j67KAe3QkJtXm88q2wOWbxqFOJzgvMafMjtEvdQxCNCRhaL9EWTu99mQuumLVnsEXlNJj3n/6/aE
XmOJcHPjZf2vRdDlrIepLoAxQ00DG/KonQvF/wxRtsN8yP3BjfzamzzudgE/ko+2F+1cc1uL+d60
5IRGo9U15aJgMZVI+QgVqO+Jhs5qDmlpWo5VUMbEfro93E2TDtJC4r5DFl4aLacsrjKREWL52YAu
Ted32nmoj3FZ7bwbG/4ZfEPBZC1Ij8VmXU+skToaCpVIw8zTN/TvGV5mHPTcArT+nNjmganPDt8D
V7/1T8mXLURoYRf0XuCuk8bXxC3KdmnShqbm19/Ya/06v2YfIqjC02Dy5i+64tPhfHtOt94RgCcR
b8PVh0aLZNNO9I5oNWtD4DwA7+l8rf9628LWqYDAI1DbIlkPBMZ6Kkse15WhTS1c3ees+ja1kBdQ
QQscaBUJkrjyjGQvrbX1BAuCHxSkkKYDq//apK3kmTFzgkxdbN7RL1BzOGrPhcN9GpNPcM13dsue
OektbsFuTqPIaEO1nd1oJO7AdDAuV985eYDuRYPMye0p3TSIYq5oL0QXg5y+KOKaQqhDa1EHM5dD
bOc2vDY7P+ZVVZ6cceqCukMlLsohJXfb8tZrAQ9RpIZQzUU4L80sJ1lrWRZmtu2FQ5q0h5hmJchb
dsWzt3YmyGHA2CI4PUHktjY1JGyaeZR2YTHXLOhGvXJpjFfj9oC2/Ib3VsRXvHNwiLZouepkXWgV
kZtmZmAkz3H8arC9ToNNQ3hkBZpMsBWJ/39nyOoG0+mivgu5yjxdSXwyvKba5w4NqLdHtDFvOgow
gioUWHg0la0NpY3D844mQwiOoiVQ8756pFGc78BFNjbCm4YH2FaBAUMH29rKUERjEg9FF+KefwXq
KFyS9KCae9SxG2aQBgT2FKkdYClMaROUReVw0tAuHNLKRSHfxawRbY+NcuNhAQYY3OVgdsJmkIXX
BtWIZict+zBBR4un9FXmNWP7ZwC88lCSpLs0o7VH0L45MqTq4L2JhJgsl5Bnpa4xJYHN9EeXfCDl
o5J+ur0TNrYcHhFUk9HCD+lkuVtnbqx2sgGxC1sVpbdiNHUfOifjXZ9T028Bgvv7nUfA8otwH/Vf
sMdJewKAJWfWE7MPq9aBXEtnLWe1qfe4ELYWC2cIkoSoEKFSLm0JM1poZOVjj7zU4mkRv9SL6ZFn
jUErvaieb0/hVkxOAKF4685EMlp+StpmUJM4NcfQKbXpMelK03cUrofTDMyGgngWzD7OGFhM0Q+g
0NXvBoiuHHhe6zsX1dawUQUDIQOcHxwJadjMyFBZp9kYap1VHQ0FuHiuTb7VVS86aLtmbG9vZ+w6
zrDkj4CXCR1CKLEj7LGkZ9Rpm7Z1DGUIrSXF2wlMrM+1ND04DdQYoSRdQ8SmUn34Fsoj3pvmvoyh
3z6qaBpR0Se68zkbfsTqa6SnR0EyaRpGawinTm18UkddMFiO4iXQ4/GnnKR3fUMaz+zb/k4Df9SO
+Y03FzgmOBPAW6NZS35zHdaldVmWY1jhoaXc/kbbh660vKX7s7DllEQq2VnxzQG/syhd5I1TO7EN
bG1YJO2xHr6y1zziJ9FJRdyJXubk8+313rgukOgFjS2ygqgtyw9ujY6DKrLqKVyc71oVjg4kqWbk
fuadcW3cfAZydA6gaGCxvOq5I5AaMnnmTGG2sEPPChd1wLtK+3J7NBtWUDw20Ltkou0I1CnrB8oG
0o8X+jiH3KQXogg+MaMIlK51gtuGNt5boRSOFAmU4gU7wtqQOnbxUg39EoLPVLmba9r6rNHZjuN1
bUVAKyCwgRsAfCnyPcSscWZObw6hktaAhHLX2AOwXU8YLKD2jOAVrSnIZazHwZJYieMI262dWeAw
dEZQmnkKU3cO0saVKgzBBwKQAb6dzCqWwy0dtKkbQ3V+UEBcwer60VqyZ1Fa1N1m+Volv6PxZz+m
O+/T9QZHXUzEIWj5ROJMjh+NtNCNqGincPqZOsEAnFXva3tKD1vTKLqJQHQv3BZZ/5vEA5g/uD6F
fGZ+KSighxqEin/+dtMBG4FkAiYR/0Cf3nqxWsh60Thul1CNPzRN5vbLj9sGrq87bAV0qryZEWHG
2oAGdgxuVbEacgol6iZTDcFlNz0BTwgZWHXwGx1ohGk0y+e/NwzyMCEjA5wfHp61YdqaGvgGUxXN
BbbL54M1udYCWkgVSpVAQxTdzvHdWC9UnLFS6BtFplPuAEvtKB+NIVlCBqpjdTxZ+eCCg/L2oK4f
b6FAiZwhLgrRaya9pDlSVLgTyiWs51PZ/kiI4eXqB5HSN+sdUxub3EBuDW4fgWYMmrXX8zc3EPYl
Dl/QG2JDbXF4XkbLH6GVTZXlfHtUG3cSWHRwnsQEgkaMrE0hH8ztVB3UcCgLx6O9mvicg1jztpWN
BUJ9Dm3SOLMI6uUcPjT2hGr1pIZxOYKnJVxAe0mznVm7fmsF5l6Hj4MKCAiCpTRInnKlA70NeudL
SC5/UHIbMrCFlxhHQgZIY0aBrn6/Pa6NhTKB28fhFUgrZHbWswf0eZTnpqKG/WQmhwxkoZ6SjQvo
ttm5y509vZKNLYgiLtTmIK5DcP1K5yrSmGEwi2lh+cjNymOUHiJoPwNBNVXz4fbQtmxBdQocqCIc
APvhemh1rztNG1laiEx8mk5+O0FVN08+QMl8/Hjb1NvPWjupyEIiQw4OQAfFXJnThsxaD3bhVg8b
xThG00OiQKRo5K7Fi2Oj/phbN45j11C0g1HVD8UQBWpSBcvYnPtEe4Qc7kGNnM+3P2rj8nz/TTJn
Sm+iebaeGj3MmzRYUn+KoN5+1xnH0n7tjW7ngGwkK0V6Ddk1JA2xunKP5pTYC8q6uRoq1qkA1VBE
XlJe+DMUX8vHXHlFkRedmjtrvHH48TwIplvBIADvZ73GoKwBkyattLArZ1CC02FCy2xEjrdncmMn
rayIQ/Qua0JLY6BLm2mhGFdtoldM69yKL16szy7ZY0PesoaEOuZRRzsTqCHW1kqkvJKcDVrYaqXL
Gw+My2gLnjq/3FMu3Dj8Iq4CZQcSr/CCpNnTzbyBfryhhSmnAbiocgjqZYPbGwDNVpAgvj2LG/sR
qRNdsIMIeLlcSmLmWI3QLtNCZwSfjhU/jpWXmS/a8E1T4gdlDG+b2wCQwX9EF5Mp0BVIHEvzOHKa
F1UB1ISOhBobXpb6D6k6r9Lms2kGU60c7OhHX+cXJ3cuQ7SnIbZRFhH+KxK5eGzhMctPBnQrIMsT
M5y/8tecxZ9n3T6wUj0rnXXXUOLOAD7lnBzhOR0g3/C9nWYvtoYzq0NKldf0AHqsZ3Sc354WmegJ
zz8+C1zlcG004WhLPlVfDCVjFMmDuuM+KWDTeOJ2qI2Hwv6aZUmA1L+NQlX+G8zBMZo1OIDhxevQ
LGiq+J2OxiVDV1vk7H3Y1gUiCHfAuIJUEXgmpfUqgGyIAVLDfCF4mTk4EQWJOuikKO2DuLfd2ag8
XszHtt9jyNm4RsAmA/gNfD645TK6UWNjYXT2qId9bzpQrxwYsPDKXpVj67ihBQwyoSB7EW2r64M9
jqZWATClhwb7BCoZ32wXpDLIIaqa4PYib1wh4ucDig402vVd3GYpBOVIqYfVQnzQS/pAu7gqAY1d
e4RH9q+swUsG96npINhdj6uMJwK+Eyxcmdn0wEyENTGabw/TpNjuhJTFH2VMqh23b3OICD0grwUA
EVLNa6OpZeUJpbMOUMUncNX5AGQHvfIwdv3RqvayPtcUHzg0WDLhPot4R6YiMXjSd3Fk6aGmLEE9
QwgbHDJWTIJFnX0QKXiR1Zys9DFOvztNdtePvxrtNBJQkMx/SYX2dn6RGAE1AeJvtLtKsz1Zo8YW
fdFDez477edxeMnox7k63d5BW3tVyJ8CB4RoBNxA6+nVhtmhU6fooZoVT9owPRBe1kfT7n5EjrUH
VrlG2WN6RS8VuLdRl7hqEputDFKZuLHCskXmmx+d/AAM+sFs87tJbT/G6XM1/GycoOsNd3HUQC86
vygp/k19yvZ6QzfGjhMKtWi0SiM1QKSLaKnGqcqqwgjr8uhMI0iCStecXow9Vc3rdhXgxN4bkiY5
jkxSFVMOQxBEHoFQAT3r3CsdOjMvpMo/zvYzeE24dq50JwDc8lPZKjtkReKJlxxXNGvD0cC7jOhG
DjwzOiwNgI1GuFRRHKRdPZyijKtebaCB4faW2rhk35uSwTEaB98ZyyYjLGv1okzFCwiM3dsmtlZO
dMMA7wfAKOLO9a5NDTY3ZWoYoVp15nOro8RbjrVynqZ5PICbbK8KsGUPS4hMEqJCdLRK9qqyUMwR
pycc5irgZudb9LWBnmC8p7m8NXfvDYkPeeeBar2aZ7gPMHcMDDFV6o57hN9bGwFHHVhJ3HBoWxBf
8M6C3fNimPTWDFEMYsmTQwHU3gEubR1zFAD+sSFN1zy3DVVLbsLAFMyNl7RnR8khRtoeZvXc6EAv
L82jU0B+/Mkxh7uef2j611E9cLTZ/P1Oef8p0oSqID9NS6An8EIWQa23npjU1GmgYr3zUG1OLB4p
OPIGMlhyyn422xkxIya2KMAFVoEI6lXPdvKyW74uEtnw6lCpFmwY0pXlWIyBcoCaYVR2Bfg7tRZ+
ZmMitUn54NcRiS+6NjwPRkkL4OvTM4nQBFP3tLnYRrLX2LB1LFDtwyFE/Q1/SXkM06lIXQ2RGU79
servh/Zivu5u2D0j0jsI5rpoZjaGXOuGS5f7KHkqIqgf/6v1ezcYKWWR9sDYqYNjhjwHw2v2zSAF
PMR/s0neGSHr04dMWpnmHDNmlUd9OqXJ85Dv9H9sXSHvF0U64HUfV3HCMQ7MVWv8HO09MPvWgghx
GfRgg9oE2gfrMUQQoKxUh1th4vzk2gI46NeF9Iha//z10UUh5e16hw48UsOSHZBlDalRwU4C6qq2
quqAOhGHVFfKHtCstjeureSOyJaiFoXmUiD5pB1Am7bjmZpa4ah+1dvcNegjHe+rtnosoAZtaczL
Z+sptY6Z5ZYmPdndeXiFolzaB5W1E0RvTDKEUP7jNKgQR5OOVm/US1aB8y2MEL2V9bPCI5/yR2fe
6y7Z2C4rQ9Lx6nlvN/C6sV2s2EXl1eX137se2ChI2gBDhEy7XELPUcBXl0isow7Ra6hl2cCcRc//
YrO8MyLtelPgSZOYgfRWv8z0Qst7kLWMf93PDuF5YGqQsUVVHIgUyUplDZ0QlbXE8UWZ3sX5pdTZ
ebK2SlYAASAKUVFxAaRbhETvnuih6RITwjRWyIpsvoxm9KqgrukPDGAvWlTqQwyBcu4iWmrO2mDb
x3zJoXoCTNaeAODGm4a4EmIkQMMAlC0T5hOgded6KGioOa/UXFwIJrLdQtmmESTDAYFUBWWS7C2k
4zQy2lGk3M9gmCL6fdQ+/f3uQMPB/5uQrhLSx02u1TDhEGTYEu1733zpC/S+aDsQ9q1j+96QtHSg
Ip/QTMNoSPjXPLH9ZXiN+3Do98rAe3ZkP0CJ0NXR97DTQnzc/FjG82OTpr8hQXp75vYWR7rszcou
Bh7VFDsezbST2ya2m+xx1+8Ykf2IdIR0slY3NMxUlJrR8Dykd2Xk3x6JmJJ1BITcJwrACICE8pe8
zWjfRVYxO0hLUlMNcO/pnpXPJOD14ngpujaSNE5Oid3t5UOvRyf4StD2AkouuO5yfnAhXdE7dUVC
jmR8kn2gqDuP06e/Hx2aZ6EYhCAFZJ2SY0GyidDI4CS0x+8U+LgRlYj0kkfnDkIA9R6O8Topg1AR
LyQoCShYMeSSi9pyNlB9IiFqp2j3zNJA74s2MFLqN+Z4v3TDjlNzvd9hEPctfotYWmbpdKaJo1yl
kXCcgqwPOVo9IKIAfcudZ/f6NRR2UEwCKgG5O0M6VyQGo2+NumDIAYDyEDCDPC3W9qD726P5x4p0
qJp0NNHMoRMwEw2u2R5FmWGKQb61p7QuGUIGEnc24oT/kVtLHs1o5/pA4Etc0uVVZRz58K8TRCCM
StuZNzmp+19LAIEC2A196rds9Ls3qxtmNEUNFijhqXIoIEHhLXl/bDgHQUbhD2rp1Sz+UCTWue12
LncxW+8O9pVpyYNBn2iZID8KGnfIMLtIPuh+Ae2TpA664peT4aFUikufIpl3+8htTi5QgWjRgToJ
Cg/rZ1rLo1bLeV1fWncCMZCKe/G0i5iXLo//DO4fI7IfGBE9GaDsU1/U0faj5rXPcAFXFCiP24OR
Nv5/7OBsQa0WOYEr9U+LJPBG+xk06B1ajAgKiv5csL28jXRv/MeKSPrjlIFQScaI6jY3cyOKG8h1
QIhWKe8n2j9Ceu1nGqe6C47WnWtjc/ZwmLEfgaa7ajcidW9UAC7UFzutqyCflzpQACM41OpuLLw1
gcBJCtVPQQEnV/PavDctTvLm4rDo2OptP7qR2QORc3udtkYEjJmgAwQPtS53/Wi9VuIL6ubS2k+I
gfwE0jttuZeo3RgM3hJx36KQh9ZhyY3p0sJeCOuai6EekYeAhb/MboudAKYVaJCgbo+MmgwQSLpM
QafkwC552jzZdXFfJ8tvQ09+m9VeVfd6ylCsAFYOUjRoLQSZ1vqc9kWZVxoA15cs+67UnyFDY+zx
7e6ZkJ6NruzHfqiz8gJ12Ql9WO3yUateb6/89TWHYYASmWBhHHQlievo3Q0LxHs0cCTQL8XAzpF1
z5JXBoLs+JkU4OZovT2Cz+uzurYnTZsVAWOq6rDnQCBLfZi9vEJy56w6/u1xbc0dGBMBIxIUQFij
9bj0HL8gGVlemtZBY691X6QPRrRXdby2goocYBLoPEQRCYbWVuysji2lmsrLNBnBNCNDVvm76mXX
SySYH9Enq4M9BcRqUtDOGC5PZkFNamSLV0/UNdDzuwx/0mTylgdeH9u62Jm960dobVJ6/LpZ72iP
dN8lMxVPGz9R1rnYELtZuM35QxiP0pggtpXfISjZp9ak6rAzGkFZl2DYjfx/4a/g7hSK5agPgw3i
Kofa4BHKLVpe9KbwaAQmdgNc5Y36cXeprm+4tSXp8Z6XUm06E5ac/nM6PTjjHpHOtQGgGYlopxUx
hyOLBei2ogHiNUf3rDxVORLfKT/dPjjXS48eEgBIcJPiyrcNybnLq4RoTVs790rPg1z5FJcLyOur
uwqkx7ctyQl93NZ41FCtB4oAjvFVCDMvWsMJYdH9pP+qOt9RP0Fh84DWCBfAGGXRQdZxZ42gpp5/
NCBKbLpLzM+kSwNzD21xvQ9FwQfgPHREG6LzY32Om8zpFzAGRffGbI+Xhg4F0FXQpeSOWu7M7/Vp
RlYZL4bogUAaUiaZS3iWq+g9iKC92R0bG8pXeepZSfVdRwqGlPOxznWkmz7fnuuNAWKihRAmYkWb
yoLbIwFBFqR0lPuGDL5OLmn8WgFSdtvI9d0OxgfkOuES4Z1X5Ur+VINheewEGtqIDg5Ar7gR49k5
zMm3nny/bWtjQNicAMYLkeprHLRtckaaQQSj2fKjoN8A4sor89NtIxunDZcGnke8iwC9yGVsose4
2508vjhN6vhF3mleXMBxuW1lY9qA+sMbDLJ27Af5ftehy7PMUEC8H5QH1Y4fSfuYGaFWDnfG/OO2
KeExrIMaUKYA64oQFJ3yKNSt97leJnOXRArU4OzBL1FAgwJiRCAjgB6govnDrJ3K0vUqCYoWrA9W
SdSXJHt9Ajd5SZz0gua0k5EsF7NR7p2+PNweljyDQgIRGlhg3gEqCUUE6dpNQWlA07yHkl5aDves
VRh0SsvqoNZg+4lozr0Ms7FTj5THhq40dNqhRgWaKvxJyHouyywuDESe2aWt7hTtVeiWdn9uj0ve
fzCB5CVgtUjYogtOfh7bKKWVnqf5JaF97IO472Nsls1fTx4aOhGa4SgJ8LAM40tHO3PyucsvEegt
bAh4R1QP5mH8Wadglx//EgoNbKfoH8VZEukkimGtpy0dSKWaXM8vtIUOYOZCIS/d46GV79g3G7Zo
BocJ5K+k/UB7O81A05BfqqrxgCZ37fo7cP9tDsmm/qXkQKV9u71SWxaRxcf7AVcTAZu0GZZST8vG
zotLw7WfvE+Xp6w2xg+2hd4y1vLsDObF+TixsT3mrNV2Ll75WIvx4ikxRVkLSgnyeNWpUjkH1OZi
OOPgZp19anrzCyBpfg+KPbLc7To6W+MF0uat4d4iaCZbr+LEOyPVzbm42Ive+nYKcp9o7A6Gyqhb
oHXdMwtSByVXIxQ9h131Bgs//v09hgEj9haaZ+DhwC9pupVe6e3JLKrL0ttwUFPGj2i5GNCGD+lA
2o7NUe0aFuR605+0xskmN54y51xNU0/cyqrmAL2Zw3PdRcU9CFfq56JU050E0sbhBRcRCjVwaxGV
ypKYQ2xGWQlo22UqaB4UisG/FabCd3IRMgpInCc8GyByQXsBsrRyPRMs/5WtMbu4RK918yf7oELi
/Wi9RG4fPeS610xe85vsEZteX7jCKA4WsLgwLINxHRLZ+qJh+RvtDx9+J4+6cld+zF5vH6qNbb2y
InllRk/rEqKixSWv7kHWM6CCrtGXvr9jZuGqWnDb2uaeejcmaU+ZpIOkR0aKC/pjJ2/UeRzEHXL6
UQH6tLjtYv+2vY33A52D6KYR7akIUaVLaojzXFSMi8tcH+cB7/1daew8v1vLhP1hwuMErxh+2vqU
mkXetzhBxQVclIlnqpnzgEAoQaNiQZ9qvVggKpftPItbi6YJFmVkR+DLyAyOyBqlXV5iP/bR0xw4
7uJqy8+E/cl+356+jRsIXF/I9SBKEa2Y0thmO2Eq5Qi90UfWeUYcG8+C1OGhiSoWzKNinpFiTR7n
WvkBlqe9XPumdYD8wJ+ELQMGvPXMKrkW2WYNvVs25YekGGe3YV8pe1gSHgwK/7i0yTeom90e8tYO
hXONnOMbLFf2pkZjZAxpNWQbIpDcggp7SsKIf9wD5G5tTLzQBLGZQErIFG5VanZ0RC3kUnR3bZGj
VPHQ7NXmtnYmwUuJ5neEfuBeWM/fSMx+nFVhI3XpCQrZk+ZRDorP0+0pkyWr3q5HIBRVOGuYOjRf
rw2lQ2yMTtlUl7l5StMUqSDV44qftSFRXbW6Bw/JoewhXP2NR52rNB9qB8R4TsCBWxizzE0iorlD
Rz1Qjn5oxy9aAk2i5K5Z9qLhrVl//6Fixt4l4tD3rZlD1lYXokcuVJFdMFIveRncno/rLYRgBnhN
CsQmcn4yM63as3mc86m66MNr/kwQZy9accp4tPcsXQ8HCXkNrw+A8ehfkK+BjvWjkzZqdZnKGpCx
wVW0HwyEgOpSo4di8Ey0N1Vd8qrlH21VQWyfuyZ6BIbePCTKr9uDvko0wHV2hFwLHklkha+aZtE4
stDZiiD6zg99FUSPhXPsll9peQcH4ZB046lcdEjukHt7+tWYacgI92brz5gebn+J3D6B7bj+EunW
WizWgLEWX2JR35gD1VM+9MFwGA7FOXmy74YzeQbzKto32+IAbgIwv+/2Il4V1eRvkJ7VhrQ85bGC
tLL/ZQwg0BO4/Zfuce/ovXWtrZ209VilOzLlnaKUnYM7MugDiNBeOjBeaS/Oob7DW3eXh+ndcj/c
dycaPBXufFCO1okfcbaO8Yc/p/Ijd6E/chqOtQ8mrkN6oDvX6fVLhe9DvIOzIOI3S2zhdycO4gsZ
RL3S6sLynB9ysuD82xA50Yq+P6pmRoI2saKgqrq9GGjjFMKyyJEInmggataWyVJklp5l1QV0BW7X
HFmPzhS37c63d9uWGQCL0buI0BsxsrQAYH5BeDmx6qKaQHVO/eJyo37gReKle+mYrbkEvxESMYKp
AFXu9Ygc3OU2+iVx3MGTOkESJ+uHC4nus76D6Dv7au7hETf8XtsR3hPgFyjBoCtsbXGxi9lY5qS6
FOxsqgySx78pBpZ9i9R7aCC7xRFt1m18MdFJsYNekaFUb6f4nW05Y5OjD60z0IJ54ctPJzm2GpLW
8deCdT5a7dCA1U8/6+EQ9zsRxa5d6faIlibLsxp2gV8/0NEBOvKpTs7anYN9VBNv6anbzd9qugfJ
3brNwRmCMqSo3iE1vJ7sTK9BDzFzHBWFZ16SVxmK78gZaW29V1fb2kkoyQICCikGLLG0rokxj3AZ
jOqSmmkXOEmiHPul6iG5PC6H2umyILNoD7naiu0clzeXUb6w3pmWAUNjyZYCzJzVJbbAxpMbr471
rRsPmpMdBqM7g7TG7Y1gYcfuo4O+HRaM012qf5548RBZ/Dh3T0jOn/QniyHKvH2UZYj225Z7/23S
0lMjJTRFr+rFce506rfaKU4yNyZgXj7E85MTTIhZ8Hw53m3Db4Wy60lBMw/cNeSt5aQuKBIhwVRh
UspnJFLOH2LuRp+s2vvNXc1DZsXtvCIA5YX7+WvscS/3ddf0Gi89xKBw1N3chz8V7BE3ik1w9VHI
HSGFjiQc8MLr/djxDqw5+YgLtDr2KQSc5w9LeYDG9DFxWea4fPlLqivMv4OLRjC9AJgBqitpW076
Mul93APJUCymS3l8HzkqxGgSdro94deX9ntDSNmvh5aB8k838q6+gPb3Psrp5xgoYW7YHleD25aE
j72eRGFJsL0IbPIVFaUKnhRkUQDOcPrkB7JLvTcUZbLzyG5s3LUVaeO2vdUnnTXUlxKQVkXrPL35
7TDmIaLz5npxE5MHWn+fEiUwWrt10QCzk5u7vrzwBQJcC8YUqMW/feG7d940xkWZxIxS5xWJWq49
qPrr7am8vrRgAu2fuK8gU4ae6PWipdAGqCJ1rC9jSLs75jUm9IO86Eue7NwD13HT2pBY03djsXVW
ZXSGoc5xjR5UaMfBOpgv6h7p9Kadt/MuMtwY0drOnBPj/0i7suW4cVj7Q1dV2pdXrb15kR07tl9U
TsbRvlL7199DT82km9ZtVubOTB6mUtUQSBAEgYODNhtErFmv4TR9l7JHiwxO2h1Mg4eQ37T4M1l0
/850SqK+NZsYsvr6rlG8RUqcuPW4yZCvPgNLdyaGfsaZmGzoBDUyZwC6DDRKoy3PB+Yp9ia0W3mz
7F83CN76Ma85Mza7slyk+qSnvzChBonJhwL5P0FHXHJdEk8t5mpehhxDSwsZUK6hDgajusmMubNl
gOJlZSeOlR8t0t2CDp7rYnkKMv6QTEXVFToU7Fb1pojUnZGNYAjfIUdhGwoH/7ytI5yugSZDkJsw
W0ekOVaGVIOw+VeU/qXJva1hLFd3kMrUMe5nicdMvq3db4HM9lUroB5Li0WVtB9ZZBOzdcg+Uu/0
h+uruO0d0SL7j2bM7ukjQqtkVnCtpKfhWRPMb0vvTdnb0o3BOu0sxO1WPuzxTh9bHgyf5er9+047
E87soV5YhYQ3eHMSk6my0wbNKYKWI5PfAWppx/ryYkgLihXAXRpelluCPSpt+j3SdTCml1l1MHth
8mIh4cFPNp6oOKuUwA2vJAqsZjYcHHyjAA56XBq36bEFmbctPOX3w6Nc2isvqKYX6pdrEPn5TwoQ
gBAYV6cpJbHSBddDYgap+qLUthLNjv5IJqdHxw4ancyGc2a39cOuyxKqyuhCYi55q8AtQjT4oh6t
i5oXWS9j+yibga48CNNTvH7MLeeGolqwWoKOGZwNnx1+LFy8kSQSjSWc7NpU94ll3fTS4l035q1T
ivoX8Bw05wySgksHO4nFPEyVCVs2dj3cwFQekwETxcX7EuOrkv6tVTm55s3jcy6SOafK2qrAkkVY
x+FF7GdH6iK8FKTmiFaWQ12Ccz4lrmrVdpU+mOQhWaLOva701s1//gXMAbbiNu1TVahPg+rj6gcb
ErgvdGLn6BVC7tFdBY7t0Nvwy0ainoTsHdi+vhC0qyJqEkDR1Se12A1jBOrIHYoxnKifbhUrBCQB
BhLr4FlCS+/lVs5rVZnzmNWnWftLmY9RHTurbscaR5eNBy3gIlQRpGHQPsHGTeIYJytqzwhB48I1
5RfLKUA1L2m25FhyIP8Y68c+4VHobaQD8YpF6gPBAFLQYCK81E5c1KYTVrU+xc+CcEABv7Szb6Lu
l1XlKsEizXb7V5T6bRu0izOrLhn860bD9gR+el5ABjHdjbJm6SxBnLiqTaQIBuLFw11rWzb9o/iW
/VLbvozRE4fmPX1pv1+XumWq6CHWUZ4GDwUqxpdqK8OsTJIBd1/g1dgXdynoEIqmdso0kJWbJl44
seqWPAvNyQamadJKKGNE5US0UYgV9AjP/VPdPal1elMVL1WTADtv7WbSh9cV3DoaFt4xGJVNa5Is
dE1qtKa26qQ9yZ053k7yMuyLyTgU3cKbXiVvHRDE+vQJiuoukOCXaynl6OjvjLQ90X2Ld/0+3sW7
bj8hz4lKZRRU+2ZvHuJjv893qhPtuuQmLk4YF+FNp0TlLPTmdXL+NcxKS92ao6Mqa09K/VoLmROZ
L1l0k0VGQHTBb1rtkFU9IgjOnbJ5kM7lMlcnUc01WjTInefZV0t3LE0Hk1Si+Ql7LOWO2QquFb/E
hS89jIuj13dd3DsD7zhRL894K8Bk0E0ogWkEDePULs4i+1HPwIEz4TNya3Iz4ybrZlsCE6KixY5a
c2LRT4zUF2kyYE0WMlSYvMdIs2KjB3Nx056OBj25z/0Jga/d+fVOw/+//ZBQ8kzc2Ev8v//NnY/R
WZ3FlbzIjh3NEV3JAYEBkiOirfCiGWp4zNehFxYdTXQCE+U1vFyLHEPBFzJjLVSke/FkQwE2fV01
gF8MMFlnArhJbwRz2E/5gmmSxa5vDc4CbewG8KkU1YnGWeBvGO+KYdpVaU4lOQ3TAz3qMRgw94l0
l1U8MOyGg8E5h3+h1AhgK2UOYaom4jqV4AeYzNtemEFHdUNEUHSth27e9cn+unfZOPKQRuleaUML
2NUuVxbjgeRmHFdyIoUtB6u7lnbJKwJ+PcmwYXC7AruEYdwUOXcpRCN1kpOySU5F/CZjjmO+M03H
Kga3kA07bd2xaW4jiXOOvwRuVCjm9KA6Cu4TlCQuhaZCXllaPyUnESwQ3jrK1UlY0OhkjF1+U2GU
qkNkJXcGhdwRtOZxsulf7AXxvYXUJmgkwceEWuGl9KSI9LWe1+S0FGV2mjBSzMlVkFVaoBk7xBOe
6vkylJyw7Us4jEiYZmwoEA0VC7YCk82NCqJ1QFVrWXTaSHqdycgbYvDFPKkMFF+A7aBGyt63GKYx
zCBSS05J4lUaphjYhuVHvlq8xc3uum1urOGFKPr3Zx5QyU1zNRs9OcFUHlOltfXlHvgmoVXvJR6d
PE8Ws1+1PJQD+PmSUzXacfMov8R/RSOegn98qdHlAzsOjAIRxJexCeMAlhWtkmAX2fdu0JFCuTXa
oDiC5ag4lv26m5uP66v4tabEiGTus1geBaXUqFU08wNmuwId0DvprLn60jtmjPxX2vtDNIfiHNu6
4azqR5n/4YQpime70Ju5X0bQRRiaAL1rw62Jn+/KG0O4Fzhemv7KxT1BpSAMpk2A4M5iARgjAVfO
IsNiSLLYBaYQpEa4cmcZf32gMWIYZZa8ryqUDWGYJJDrLkjX2rYUIZDSMHVvpMGt6odutUtenvSL
s2bkMn60lstJsCLITeQPUIt666w6oBgoOx610v+hoYERS2ghwJAlRkNrFeO+WlMA0U0VFFgN5uLi
BZE61lo/SpmUOugTe5Wa5Wfdp6Wj1BYQqUn1TRlqnXP3b+mMBCeYRtBpCTZC9urvErDgttAZsMeD
lnqmOXoWyHgFjpwt34mhowDvgNUEYReztoPVpjqpzeQEAlASDLX83ZhU3iDJLed5LoTxaGB0kzJl
0aBMl3/ok1P/bNTciaXMEdPG1ZuBN953c/VQCkGGBFRcwD9dutCBYPrCLEMrS7zPl1fLaNCo7fTy
I8fH0HoHe/BkIOEBVadREovVNbVYB+B6Sk81pjQbAYqKTpYdRnGwl8e1Ba2nI9zLaPa7LnZrOZH+
oW0GaFpUWSuN1bSqtG6GlYq7ZPZRMjN+dJEDXkdMVebI2rKPc1mMfUxDEuVpCVkgX3CmEn8ajvPi
SWCMI45meZkXSLDQmi2gF7sYOMjJbQnq51QlwPtYZgATwZ5ckDU9pRhC94d0TZ8enmKw0IlDp5Wy
XarFuGTmQk0AzfPOrL9pWuNU5O36jm+Fkp9Ir3+kMPEqGpcTMMtQFTp7/Z564+6n6ReebnNij62b
5FwbupRnsYcodyAAF7AZCUZOYah6K4KLR+Ghc3kbwrjZIrKKalGX9LTmGqiRQm55iCeAsdpI1Wu0
c2K5Ijl2qgT0ycV/Ohe/t52xWqXre+gAFQYD59xCmifloO62fBiGuyDkpHyYCKsvt0KQpCSXTWxF
KxlOKy8eRg16FnlreQyxm+6EZs9ECqlDGf5S0KiNRG3LCkfcVPdgnXi2lDuiPOBuwuteuhnzhWNk
m9csnZf0j0T6RWdWtspqqzUxJCb3ArIqamE3j8VxcTXDlhy9srnUBZtmfSaQWctJXIxMR8rqJBlP
MXCYbXczAfZw/ZB+hZwgTkEOAXS7aMAx8f66VCvvKpCeEDE9yaGu29IR84XVp9jTg8HLj+WbFqp+
YU/fsnfjkMX2vs18nWMzLDntpzfCM4jO8EI+A3zTl59AWqEEc6OenorFn8L1Z+nq7dGKDmsTaoV6
WpRnANPyO+FnnIBMmTcgiFoKex2eS2cWgCRFPC2AtpxE8q6MmFjQi47Y3pjTR7n8l4sJ2Wa8NTFR
FeN0GFlWUidaFan0iOuWXedT6YKpQHev7+mWI0H0hRyrCN5GlR2wqwEwLGmNkp50Nd1ZVnZYFl5m
deucowkYXA0A9dMs/eWWVT0ZwNJtwrWLoq3WfvyiL8/zzEmnbqQFAJrFfDI0xQLywlLyT6aSyqAt
hhQwTlU2wku/VwcHgIBiApHuMjpKUnAOxOatdS6UUS1XcMxVHULL5Q11mykSbfT2fNelDz3GIJUh
2Ufj8/UN29KTcnjJaNVBHYJNG/dRLulRhiZFRF0Ckrmxt57M+7b0/5NyND+JAamoeyDUvNy3XIvM
uiZJdjLmGU+hACT5xpLaoEkBkChEHdjOUsDOefnRT35p9pDRYVXIlAFrD0Uv5daEtDp4ytKTglsn
VVHnHUrZMbTaRoa0jW+X74J010btQY7CRXXkH+V+bP3uI9O/ATnEuQa/YqBh//pn/QrYEqD/ma8B
6xzmFwlY78WbH9XnKjR/rP7wEIfTg75HFW2HhXHz0xh2qRP/QIHi+nZ/jmj+shpn8pmrJDWN1RIU
yC9qO7rRXO3nfD+7IMUNe1TB36RgPVqe4IE7eYxuY2c5Vvtipz9d/4pNozv7COZ6kQkhqdjCzuXp
qdUFDxk64GycrtzJhp+ghlDEOWfhty5tyroC14TmnC+o4ybO8hSo4+xUrMpBl53BGG7Gym0Ty4/v
yx/X9dvy6+fCmHDKSicriXMIWw7pLnscZBwtnhv8Wj6klgTeCLSR0KVkw5BUGgahHorsNIKcXsMg
O03vf8XRaC+qcmjy9p6GpYqV38TRa0p47e7bxwoFRGBSROQRWU9fN3EXkS6Hjg78Yx7WmVs9Zi/A
kU/BdA8G7PROdKzX+lF4FV6B1r2+wtvaA7uH1gb00SIpfXmqDXmQVvQDZyc9nPdp7kbPOdoFXqL7
yG6rl7840mT82pdTg2CBFhfQcaUxOL6ENLkwxyQ7df28E6cQJDE/08GWa9MGZKHvHM19Gjip4c1D
AkMFYSnqlmiPZzRE2rmprDE7De/GbnjKnfquSB1y/ONOAGpHZ3IY3cDtUjVjNmUnTXu2VlTrTLey
Tqr6LuzHjjeEcfOKO5dGV/oslNVlGG1aQVrv/kJa6lvkDqf1FgVLbgqVWsDXPcPpQM0CxW62mlCu
vRXlAtavLgtnTvxWBTa3TXap6en78XlWArR31c/EuJFRJgWF23Wb2QpTaAPsP+IZR18J6xQ1ORT1
5x9K0MOZX//9bfP4/fuMI8/B27tqKX5fvlEX2wJ7n1XdGMY3vHgaXbNbjrj/Y+N+y2N8djabk5QD
FnGqiPKRZUZQNeW+N++jWncibR/Nt7FiywXvscXZRbakhzmD6NIrIVbx89NB964v4vZ1+HuXTMb4
6yrNItJiFUd/8aJ3NHED2b0nz8KL5ZpBfEgKGyx0y8/o1XhTJRucTX6h2XIbXP8OnpbMqZBHjIgZ
CT4jzlNbFN7G8a5reTkRGj1+ORAIm1FyovMn2aUUsgQukx691Y0Pr8ZucbRj/z11omMXpo+txxvJ
tnnlnslj1lZUaxB6pEt2yuugxJQE1IAs8qBMN9pyh/5bTmSzfSOciWPWEN3lI+prEOeuso1RTGWo
Bmvjticjd7Tmvps4WbLNggmljPtnPZVLV9YMFoYqxljPycHMuRCBxIGc/sJkK3v2AJjk6Ld53s+k
MW+DWtFH3BGf0pqT7KjObI+/NOfXdUPc9FpnUqihnrlnZTDixezm7FTuQIbnqkdeY9xX2AS9bs4k
MLGRJmoVWJYgYXifj4jFb+Zj6TVeBvBR7vcBGqiC5QFcFdf1+mTWuGb8jDteywrP4gTWoQZowMzf
VLtyiQuoGnAJ+cHySGO33xY3cb8LgbhTXhOnDeqdeEQqYqe5iR05i99zLIh3IBkXvk6tXhUmtjRS
S8jRjA5Pk4EHFNiSQrvELfEzTmIL3KRJgHxKhOyUoveNchuKPO+1ubhAVYEVEuytyKIwiiDFg/pE
auFp54/grg3Uw3Rog/EvtKGd5sf4iMYdZHKI0+3IqQn6X/ULCcpvitd7w35wm9v4ZxNwUzv0vLM7
fv5RzIWlRDIGQM74KOGu82WvcYnT26mXvNMOHdW/bl+bzuBMGjuadpGBIC7wksZFojoYlghU28/K
LtEkVATg83Kvi/ukVLmiHEsks8ooX+ollANPvjvt5pe/JD+BQSd307tyJ3r9j/V755UHLZB20V2D
ayu7QbgDluRdHPRPmC21EwI0De0437VtbP9aAltISot0UCIR3+WKN8KdsFcdZQ/W37IAB769fkt3
+WF5VnbVOx59B/0IfIwRJp4Bmg69sQmeod/in4oj3ounzI5uE841+xX0DedzvkuMyyZrqQl1jl1S
gFZ6bul/hvMKlgbn8MEjLNjM2p4Lo2t15kvNuCkw9B3CxINlp7YS+C+SrdqZ9857C26FD+eSGK+t
aTFgGPT8FerHUNwrza+Sl6rc9NvnMhi/PQhipuYmNXB4zeQOcHh0KCf+4mNCGhrfkL0Jnn9dt6bN
N+a5TMZp10onaBaBzNhc/GZAY10FqFlUBH287JpoPQgD2aVTH875cGdaye04RX5TzK6wLoEitV4s
mU/rcCfwqhnc1WA83rwMmUUWfJn1mAMAt3jKbvDKoLBrR3BGT3CXl+rAI9zcjMHP14NxacM0tcm0
Yp/FIH1Yd4BkhKpb+q3bc2LFrWDjTBBbTQeZCsjwB6g3edppPaq2FWTeZCfh9Q3etFtMf0A9HbN3
MDLt8oSQnIiLgMldYKzt3E4KSqN2Mh694eft88VX/pbyuapn51AdI6LVQpKfpG6fZr+kGZzS5s7C
q2lexvsZUxIT3XLksXGyCm2AyrRLJKeMFkwNbuxiLb9NaMGohj5Qotpfmx5FPnWXt4IXZ53XG8qd
JXY3UVs8Wnlkj6T1ri8SPVjM5wN5Bw455NNRcWLzAI00AdVb9slJbVZQRYBqXEkcGRSGE2c3tswL
nJTI6QCUDmw9WyIo+1md59wAFK5vd7VZ3JHOT3PPAmFx/jQoLhljRy54+YcNI0DoAI5XMFqBF+1L
fLIUHV54JD3FAL91Y+IrOqLnmtfqwhHD5quWWM3JUPZIfPaHZMxc2mnXi7zmnS0pgDCiKAiOeJDq
Mz4fGzlIGXgVTgT24w3iB7dUu2EOQEj+lkC/4MyaW8Gqe5WgkFqs1XGqtUNpzn7XLc/rIPrXLY86
McbyMJcS04iAlkLmnu1piboV3IwyqsJy4eVj6pqLpHjFvLpD5s06KYIxMTlJL+rRv4pEnw5lrkNO
k0l6pdOY4fGK9cNQggptfF0+YTgBGgetage8A+dNtblb6Lb/RxrzQpUMMhtSDSyCOrm9/p5HPyJe
RMRTiHmVAstpkkGQ01NvrHMQxYblCqUFCphy/hi0xLAzVeUl+TdlYpIU7XXQMFmPMUIp6YggFCj1
oeFYTG78wQja1a94FcWNS4Lydv4rhrFE0qiNHNeonbad/FBNiS/FkSP0wm5eJQ9ULynF9gizyHnK
bR4AMCgiyKQceCw6pZBLDPsiGsAQ2fRz1tbAkhN3yovaydHG8h9OADLcQCvB+6rs1aHXRJ7aHiqm
0r51FKBlFZAv2K0f8briNs/amSTGFAVVXxRSoS6DFiopfsIIXxDVZt7SH6vguk6b1nEmibFItCX0
9SChfkqbtSqPpAezcqL8aeJNh9k8XWeCmGBbBOZKNXMqKBODrD70a+6VLQcNtRVlg9Xp9xYxxj61
I8gQVmxRog4BaBn9+j0ZA908ScpbUQaVgXKantgxWRzScZaS/vYXbwXmZJCUor0emNhLX6yrmaBr
LYoQyvqxxuGf9y2iYGme/T5jFIYSkX6c8Ptx+ksT37h3ydb3U4ZGFEcNBGHsTILRJIa19CVuq6Z9
LxNwZc6yNXLO0NZ5PRfChMq9Vha11mSfZwh4rxwdQJl6bw6/rpv1lrWhJZCCC5GA+FIOU5d+SnUp
Bw2udZPnH50scPzO1rlBAhEzD1AvB6kvo8eigeagGLBYyF3p3RKIsWDDO9jgLhQy7gNjc2vOpDGh
cZIbQ2TmQOBkyQTGeymqe3dJYrTRFGA/yAd59Eox77/VIHNbjW6k7UbT7TBUmjtJJXExMP7JzNeC
s5mcz2J7d821qw30S+NqSWPBmUDt6Oed2HGkbO4lElYy7mbggthYrSPt0o96C8CmMjtwhfzN3Lq7
0J73rwTmZI1DNff9AAnALD/WRe4Lc2Sn8mTrw35UVbuR1UOfctzFhgVZKCGi6q8gTwaU6KW7kPpE
otAA3Fy64PRjfiSkuR8GMAn1tFcoiXd/fCQu5DGe3jDLuW1byIMd2QlaPIz4Zmn/w318IYVx8wkI
IOtEgpTGulHnm2L4hWkTg855kW6YBCj1UAu10H2GCZnM6VNBO5KLLWKayox2hZbt0UBmcsxuw7hB
iwn6JQzgwsgehrbv+tpvJQQvfoxZ/AHANz1XcS+RbMj8Kk73REjie9LX3pKlkp3mVe3XRv0rH/P8
lGEK7dFS4u9Lp6x7Mg+8Vu2vXbeShO8Bzz9GxID1hqUM1WMtVcsCt3FsFcdKbw9i/N7k0fc0zX0r
0W29QQJeQevmaoNly0bGxTYLH3z8gZHnx0KdXsVM/3F9kTYPBBBhMl4YlJ+S2VQltvqyULBGguCm
q6cd2/EbMlcJLxXHk8M40yxqm15cEFwlTX0YC3knrqPdJtpeqqVjl9Wcc65/DQsQDPyrFvtiFwu9
1KYBiCNzBg+Ai6keUXRoeaRMPCmMNyGG0ZRLgg0tbTG6f8mN50jhOJBtEXS4CxrjKPqUcViZ1kdz
h3WTM6Rm58PkFsqLMobXrYAnhe7e+Ys2MZJ8LCAlNeyZOAC25x7XS22ebXQXgnYQkRooRxghRFWz
YQX6rDXNwc5mzXBABcqDd1GDZQJC7PxvKYxBAydjVqqMEQOddTDMyVGJEkTrPREzW4s0p0850e+2
Yf+Wxxi2YpAM+YAURXmtP2Z685QXb01xL+oEKG4eLdJV5UAqy0S7pdSpyMUC1ZQpMrioMaQXBC3i
y1Df5XLicNNRmx4f1M2oXIFrGO+vyx1DsshAagi6gYUf9yR5nXgU2yo9Il+2Cz12iIAxgBBojUsR
owpGpK6FRlYfp15WGq0bm0ntLG0u2MtYZd8G8PWDayovvDYDB01sti+zQibbElIVU3RI5CB6yWy1
b38tM0BWcQIy+DUdSwdnx3LWeXrXCjLYvVQ9J5h24hplFh0BbjUx9hOjEdHeGQG9sabLszU0kTNK
cXK3TrHk1jW6Tpu2wGi6dgRLmDXXjjrr80lKQBmhipXhSfEk2JXa6aBqUBT/+qncXv7fa8Msf2K2
ORgX4+zUJJPbJKMrxBzj3Tz3aBwDuAmdeGADv1x9eB1zQFoW2WwtlOKTsuwKEbMbeVHXVloT98tv
OVTTM/+iD4WR1SLk6IfS8ooIPD9OpCJWPqQ/hb1ScxZu09OciaNqn4nDkGlUIgwYVXJvDxziKd6S
MQaLcS29HEn47RqIUfWuO6yv13edJ4DZdX3sO71esFZxFnmd8tRN4AuT7+fs+f8nh3FcVaEoTd9C
TlQc+i4wgQgmfGY6jjYsp+VQD6JUKliu6Gm4Ne/TbzOngr/pEn/vNRMx/o8hjHXRAumJMqyEEXUi
+mR3yY8J1J28Bdv09GeSmHAS2AVFXktIkgofbaSD6eFdhHZLkddNvX3u/z0tFhPOy7GyoHQOQQbq
snNqj8kNDo99ffs3tUEpQ0PkB5oENhhVyTRg9+n2dw8WAFaCPuBUmrbxofMoKzb1oc91/IM8BxvD
ECGu6mquAPwQA4S/tjKXdsvDkTFCTDQJgEKL5lDA9619maVbkBK3CAZAhaogOmU92Gmt2ZH+Zw7z
ixTGBmK85rSylyFF0/wpv+2U0dalDupwzJqnDmMDQgKu9ho+O8RIYnuoHpL22TQ4DzrGTX4qQyfG
oOSDeW5Yuks3uS4rqPaVTgnJnKvHrEzHO7Bn5M51Q2MO6KcUSsyM6x2pIfQ4XEqprWEq5LVXw8F6
NOM7TazHBysSg0YeH2NBafHmn+f9dZmMcf8tE89U8MWCbx0lu0uZSov+3FG0lLDqOs/sPiLhYS1T
TPdbXLAM+9eFMS7uizDmRjCjmRRZI8Am5JsmfVWbPeK+SOMYxJZKJghmDAyYwsRtdviCMPb9qtep
GspT9qzNHmrQjnyS9GTXy4J3XaMtWTRCR6YN2Fl06DPLV7TpgMHUaph8S8c3HXMRY+Wvsh+9jDf8
acMEYXoY5oJ8oYimcXoMzm5qWY0XRICZHsbRCvqiYkY1psi7P9eHjr5G8QA0UIA+M6e260ypG+Lc
COMKjQDmqIWj1Dk15vDYQpT90NL45foCbpgEpZ3CUwfJEhQhmTtcW9VczxHMhg1OnyvIpeYYrXYs
ohxAyEXc/QdpKBgDqG5CObahpc8ngrYeSFt6LSmdESh5CSTooMNzwBts/tAHESHxdZkbp1qGbaBq
jOGjOGhM9DAMqQL+c4wuF9obJUbAXdpCtc8q87aOMtAs/WE+kh4yZE4oaRrlP0bv+qWhtGWuWSXR
lDCSJlevkSrH8FE8Va9rtblvZ1KYfauUfm1bjBEM5XWnjBIgB2iHwkCEdeHcIxvu/UIdZvkycc5B
8K8roaSug19KmA82FWhvjNqEoxKbdfp75bBVqI3Ax0siu3LKlNRDFqth1c+BuobCkt638XisFACr
+1tLceSlttu8QtvBeFy0O2XCQ8PB2O8VqH0N2UtO5EF1O3vy/f1BJs3w0eIhWhUvt7JC9VCMwD8X
rmCBtKJfSyE76W2iB2sUNpjJbOcTLw27ta8WWhIxskvHKEU2dTm3tZzrZaOFBd7Nhlj5Y/5YLh8J
4YFcN/YVmVEMAUcQgrrsl2bWajHEXuj0cBFuTSFU0fau/9kDhC7fhQjGZWbr0mRE6fUwWdc0MCt9
D9ak0Y0yoOLhbWrObm14aIyvAaQUywcKa505EvE4JZlsRrh36jQ+WktT2koV1RwPvbVulIxUQnYU
y8ey7gPWMKdIx2th3INVPs0wIQ/4TVjo9fO9cbEpskKHJdLh9ujruTQ9ooM+CkkFLUxULzMkr6gS
exUQy6tP4swrTW7YOYQBkYvaJC2KMStXVuOACY2dFkYWhoiAyWca3b77US1PpEh8UbaV/Pm6epsS
KY8seuyQSmHr8o01xaNaQ+ISy09KkuSHoVSeSIfxQWQ2cQcVabIfF6R619pY3OvCN24EBSlKETGK
JKIrjrHLasnRq5vVWqirvha9K67giMNuGg5Z71+XtHGaIQlUIkiIfvLgXe5iizApEoUep1lQ7FJ+
m4fELiLi5BYnLbppLiBBM+E16QAn+iFn0YluTbOurpEWCn3h9eJHr7wb3UM/TP40cbZuSxQdVEQd
IohtdMYpWgRAErgoPZTs/GZF/4Kjcxv2aHaQcbxwSr9lMDvUm0ZWSHmlh+YIMPLUPsUgirW6j7oq
gWpLHCLMAYmj+yzlufytHUOTBoawYKCehMTl5UKi1DfFtbXqYalXoKZXDFeeIgfpuTtTSn9dtw4W
YfzpIM+FMdEr8ojdWmWLHupyVKeBmOqi6JVa0ZyMUbJ+Suuk71Il1e+tfDyM5drcCGTI35ZRMP1E
MtfBjmDjsUNy2fp+/ds214G2eIMfA+9h9oCikCxNs1noYdTWP5f+TY4HTAQr38oo5ThUthfn71UA
oABEjCiXf3l0o+DS/n1N1ItgG6srSG5UgRi5F5xVshNAkYaafPRz6cvS+3Utt64M0OkCgQciKDrH
7XK3wfWz6E0a6eGUe0ExcTTbWsPzX2eCeSTxBUkHaV+I1O2yBLlToF/76boG9CSwJwWXEUZ8Yuw9
7dq41KA3V7KYcWKEZn2L+Rf2LGPuwJ+/vrE0OOx4nsJbatQjnDmXQitAxyLWRhiVxxq6DLzelq2F
wgw9zNQFHS1FZFwKSJc5NqS2NcIu8bTRWeJdI92kA4e/Y2upcNOgIxe4URR16N+fqYGxZnVOllkP
kQNPQFr8OJkcL8xmjz9N+VwEVfRchARCz3mECFGIA8Ns96hUeREGr+aZJ7eYTjKL+7SbnKyROGH6
1hIaQGGjBCLi4ciio6ciQuKC+q0aqdjMciWCAUfqQR7G/3B5ngliUW5WMQr5OMjwWQmxqxEU1CcB
BQpF6GyxlEBZ9192DcBSDTO46RuVCYQGpVtMDKbVwwajQkQLFB4mmrC6ivP42DSO32JYdJbUr8qU
rRCTdIZ5VxIJfTLT/JOkPNLCLZeDRnQUpPCsAiKScTlCMsWt0hdGiCGqdtlnztTxcDdbtkBHbeIF
SjmHRcbvLKsyL90awycIjSNPxFnlsKRk2RUP5rQhCeaGIwv0KOUmZQ7u0syJgFeEHhri84R4e+2O
GCi2Vv8hGr6QwxhB1M/rgDHiRlh0e8N8MLPEHozSNeRwwYSrP/aov2WB8ZSJAKxpiKaKGpzYo0cZ
rU9m5pjq7rqQzYVDsAZ6L+S1kWy+dBQYxzZaYoarAY5CdWulauwsWTFRr1sIEEygvboub8Pq0DEB
SAwG6SG0YfFoVi+Z4L5H4qXtf9aSjsGSj9cFbJyfCwGMQlm8riI6E40wlV7z4paAqKWK99dlbC6a
BSo4SqaoY5D95aLlZR+TZqmMUMOIMe1XswKQFZKcF33ST2WuVKjyWwz9jDMnro6KJHQDVCn0NPK0
rs4DqyxHu6rBUUnI8o5SkbYHT4z1mBQNx91tRUMY0gcgGx4oALWzcDYFI6aitZrNUMsI+kyWHchj
1fUJL05wxXW7JMFoj/dBexjVgWMjLDqW3l4XohnXJLdCu6YGRCuQKSn9oevWAERprgEv9bNSCwd8
gl6sqLvKQr9HVHASx9u6g94YQ6gMsFSzvnHKM1Fux9wM+7L2hzk+LEVyQBLE65fTpEZHsLAes6bJ
7MysH+r85bp5bZ0RXDKIQpGKR+6FcZttoeZjjdsmlEc0FxaFnDtgjeKFu9QlstZFWcfBa0QnarLB
1LrWRV22nRkiMrTn7jWrC39SH7KsBu2qP/GQrltvDBQWgHlGjAjiajaRoGU62Egi0UTV3J3nx9wE
WMDD8L1GjDBNWEArQ+eu5jdhBBV9a3dW4o4Wr7Cy8WSEYPQX6GDIomt7eaIaMsBa+9IKb+Lej8Td
2Dmm4Ba8fpotMeCIo7RRtHrDzrrL6bCDeEGKXph0b7LGXYzn1BB7ja7vY5kTB205IxC7gtweEiks
4VInY2j1nEyqHhZzM/lmJQ1BQRRtX8qN7ssmmlivW+eWg0UOARw6yGEjIcQE4csixEKeKniYWqCp
FMGbZiOnPzp1JnPC/U3NUNPF81ejg4WYC9AcAcG2Rmi2jP2uJ0bldP9L2pf2uI0zW/8iAdqXr5Js
t93uxUp6Sb4I6SwStVCidunX38Oe971j04KJzMUzT2aAAC6RLBZrOXVqrDSfJceU2JJ3UKS4+rQ5
vFL9/4UJNsfqLNdq4dGeJo1YmT/OhX1XW5WLAUtNXIULB98NzGxDIyHVRpvKjaVnGDzU6V+ruFJ9
ulQg4zNSPRhjR3t2AU7fTAUzDoiK6J0yo55vkFbibK9ZCr41fAq1jUStYClSFGzVprTtE6vmF1Ss
gQKWdaSvi4BjxdHwcHwFEXnK6MwL1CdS2L9rjX2f1VnGOrN2X1BQR4Mmhv6h5i3EjnqStwA2W9h7
awyKWNu5fX8/uTHIg5tdp6eSdq01vUJOmwcpKKAh3Lu8MXORl6RCm85pKUftwTIKFOtA7roz9XT+
KKbpL6GCn6qFsNW20JyIp1QEJ3j93IIGA85pati+NS9b0lZ+Wz20Ht3evptrhwUVxoAaLAwunaDE
JTjSrLHibvDgkO3s4VraNlskFmB1/+DUg5eRZ/rEl6Nurbmya+5i0XGX69W+G/RgqRGFFZ7E01pd
0Jko/oiduUCuRYg22ShDKh1SwSQmne+W9iBZ0JpJgzMKdhkL7SSWGEoCJzroSQo6dS+uwXpmd+gV
d5Zh63qxLCSSiRJOaByLAVVV7tRX9m4sbdfvOcE6+hMlfvBaCgDttx6mrSKphPZDwUmN627K0euD
4Is+Z8MfxelCG9QWYJIGCNKq0CFLnhNZ99SqaiB/j3o7/Fa05F6e16x5mOUKnqUT5vocyt58btzq
2UzNe8tuo/+g6/Am4EvosH5irSBl8TgPBXI1qlk8GilKgqqsDXJtNYiO4fxqLoyrWLHtisRuvHJy
TgPr9qPXbLM4ea1T9Wha6sft1ayZwDNRorddjG7OFheicrM9WPZvYrzpPdt6M4DtpUTW2rIAHuVz
rDAoDB3sl4cEP2FAksZ1TmO1SUAWUwbesClkU89kUgRNXzTQ/iCl65w0jBpeonoKkb+uZbjFNSmg
8QPTHGJl5Dj5358ZCKxRq7USFg8zLo6EHIAE8+cJ8wdVV2IkViShKAWLhyCZR32CpATjOhSNx0M1
BlljMJL3rtVg7O/K0nc9jIP/a32AB4n8ILJ40EAx2xR7HNHWpN5pasmOLh48EJxmMCtVANqI36UR
FxIPaMXUWmBEhLYbSIFjzsrlTlIQ0rF+qryTZRe/GcGYzhKUn5JlrYS0Ft5A6Bz8VSDbBKVoy8Yq
x7HzTk2Ppny/QeNGFLcbsOjX36u/ZGHj7y4o9OBUoHoNx+IzIjnTjVKDV+GS3jtpmJzhq5me+CBN
/lqbsqF4K5cXNwmMhwBPwQsT34/YS9mSGo13yrTfLT14jbK1IayowNhqvN1WjJUHhAdRQDUhuMCf
ghrCJa9nr5m9U9JHALlR7SGX5afXNP1cBF/u2b7lWUrQVj9g3zwzQKFkm6TUVxMaklE29GNt5xAM
8fgFeVW42Jei9ImUbGRYzeB8DJlxqF6aAtz39Q84iZL7u6Z6wKmgvowhQhgsLbgSRVPZ3oBq1gmc
wcQJUrZ5zPgMnPELKkq3z2gtf8DbT/5XlhCTzbnbJHOjYgeLoDwsH1rnexHZk8HfKPkGDTa35a0d
2L/iTDFTOCZzVSloITmhe6dp73VMd3uz1V+3hazvnwtHAiAU1Kv1y6PSbFdp3dn0TuP4vSWvmvlS
euGILgEvecL483DKJRmoVd2w/hUoGKTBGi030RcPiLDEd+1io2rv+fJcqceBtRLjt3ar0B6LoACc
Q5wb4HJx1aBqM8pkHirxp3b8OlTP6KCX2L61U4Jrzi+t+tkSeCljsae5LYciPg36GGj0ZFVTGJt/
dP3H7YNaW4vDxzsAYoa0gFheoqRoO62Fosdpl4cAk9aR16jlA9VlTfmrKwI1FR++gu48MTZMOpQ/
FjOG3hmvqqn5FYmQW0n/Q+WFGwjUEBB/o8AoPBq12VUj2GriUxOHuRVgQF7pfL29Z58DRIVsGGSA
FoJjKjnT3+XhlGVnaoWqxidMNMi22N1272odyN9MmgUdSykg7NmbrrvNBrm0JRidUTnQyqG7vtSU
p2zWhtBc0mWHhnR1Yww5sFmGOj/oKSYbdpYmw25zayV+LwdycEpMlzccX34vM5156sCmeuoW9SFu
kmeqHGn8pRiGnYXS1Ox9u71Ba5fxXJ5g0eIsTaqhUuITKE68dhOjTN0mP5K/JYv6fLPP5Ii+qapg
vzQrjk+ppf/yYs3xnawMG2ROAG1B+6mG0CXeZuBDb0xZXmDt4gCAxot7yL5eXRx3KfI5Bw/8iYw/
MHnPV7oPt5blOtbuDEYIQQxiCmRVBEVzxgIk/V0Wn8rZKe4GZcx3Wm5865jZ+ShgycYTrpybjUgd
w5HAFAlCef45Z2+5Nupe3GFg38myIp38Yf3Ab6mdspBmm9sqsvJAIBrjGA2oo3ZF/ezVYPYFe5xy
ypU+NKtsl5ZzoA3HGT3cTRaYeRwslexVXzkzTmwAiDePA/G0X64vxhDVuagdfg9moMP8VEl8mVKu
ydAtbCMK9vAbRIPKGmXKlNlUTtmo7wZwFsdU36Ld8/b2XUvhUEEkjfF+c3IfISpLNGZNUw3F0HG/
EvBNGN7g66Ykp8r349JuXEq5sqWx5gHJE59sOqKfrArTQbKOawXnElD2tTw0ynhinBSrHJY40vhU
dHej8R6Paah0D+Xw/F+2618xXPHPFLsf1TI2SIV7RJXmnnjmctBieldRT0b1dX2FLhckmFoytSbp
FyzIob4FssrQ2nm7aQpvr2dNChKsQOlhACvA2sJFLUkLB2TQvZM7/gD9UqCqWweIqqzN/FzWIb3i
n8IBdiBL41AnJIcuN68xpq7U6hpa0G3L/knFYBALc2PGMlCKrZ0/F/pXdGluC0/W17TyznLJNriJ
HIsjPIVjQ+RStzVGupyq9kPLXhrDp87i1+W2tjHSOlrSbcuAsCPuU/wM2kRV2YDGzpue1DR/N2P3
a1Oqko2/Nlv4ImwG5rIApICy0OVepPFgGQQ5/lOTfafD5BM7GKoDHp/pRe/TIJGI4z8nXEAUdVW0
HoChDAlhwdNEcrHp4GHHp6SAUWwGJQ2zqjYlvuaKMeFuOiaGAct0PeJwVNRkGccW2zzDXOUbuIQ+
m15vq+zKzqEN5XOMA7jWYLgud65ySD6Csks5LWzaem1QDOgW3nJHsJ7Def5ZOr9uC1zJaToc8IzN
A1wBxUu+7LNLrxmj2dGuUU5O1U7NhmF8VuEraJXJfXfppg97aDLdR79H+VVBYaoPGOC7nd+2nff3
QAauwBiZzEtv6JAXFm+1A1NcaiknrbRQnGfsx2QORHKMIh8H3CFI4Q8CQmPUTa8iu3mYvLkysGAX
I4z1cm86NMQILN+YMWS42xagwuoeXCN/QsvCtlfQr/X34EF8AkfyGujzsq5CI4s6doLCrnIa9UPW
vMX9zm0DS8Z3uaaw51KE7aybGaN2PEc5KfV76z4bM0XScHdbfa59ZqyEZ4LgoKBiJU5U7JWu0Zok
TyKkTkix2znjS1aF85fq71sekZzh1FSowGCclJjVWMZeGxetTKIs2QE8HOb1g7dkQZ9/u72gtU07
lyO8GU5r921nF0mUZgC+zezAeO+erLd25WW6WI1gssnC2sSysW1Zhsmk9qEa7mLL9mnqBIPsiFYV
HpNZcblNgJ5tVdADNrEaNG9tEi3VtwK8jWaYae6doWjPlrlP6yLMmmerYP50anW27ycmw9+JJLmf
V+78CwQbY5dpUidtl0SvxPaBRDB8ewzLU38Poo8U5AYEqaMAgziPgZQWbm2n8Srz/IDLc5aCc8b0
wsVzNCSRmfvxvMnaHUar4cJNs+QmrCkOWD0R6iAtijSpkMtZFBBXKLaRREXzVNcbt9+lo0Q3V9xA
61yE8M6NiqVX8WImEU8iKkaDkVmPTpHupG2/a68QmCeAOnY4XEn0ZbySos2cNGnUPc/k0JLfU3Pf
1SwgyY++eYpVIgMHcUdceMFhRf5X4CeS4OwRogsYAhu1SyOK+X/D8psp2YbyBcZpsKjHSkt9nUR1
kbWSNN+a/eL9uegLR5IKAeTl68frrk6/QHDe1NvcteAmvY0oI88manoPbp9J5K0d4bk8QUuqrsS7
6bRp5PWa384YNh37MUiiZY0cK/12YO7FWGKDv+r4D2FhDENRpxZcnJGOsQXzW93ep/bP0a38xjkC
cgZXuEoe9JY3dWvL94l+aZUtK4cdkc0EWLsX5x8irNghqYoGFj2NmuG+SL63+msqI19YF2GixQl4
VSDNBfNSeNm0pLqRRjX0pIv1QM0rvxtk1ao1XUFNDLODEYijzVVYydTrRubZCYm6NNSq71PNXrXy
Los6p/uRu19vv0NrinIuTLjrbmqC8bZzU7jvLtxM8z7XntPG19tu838TJL4OJagSjdZJI/B/hfX8
W8M4PrPVkDjRJZLE/UMHGt5v3mWAhA+YXsSntcNtNuJsPDEKWgx122phzbaALYbpsvHiu9vr+ry6
5zZFFCe8sb1mZmizy8eTiRcPdT6dhlr6sTg/EzvSbQ0kxr9msrWIBAkjPjjADIHCBmHCZ6+iJ3Lu
6rVFLEy/VE9Lw7aFYoITyB2jZlLKoGrzfUfUP7cXuiYQ0RZyRLxai9aqSxMGNqZmsPNSA3LWw8gz
G+Q5r06H184iwYBBin8vDcEWkmyoV/Gxt5fS9LFy2GjUGpj2CQ2s1vmIqbqNG/e9H+YTSUxZUCC+
RQ6uNW9kxeBGZIpQp7sU6JZ11dZogeBjgwJnsI7UWF5VpTogrx0kRf9ssHjTMVeSC+Fqf649glgR
PDATJ7HnHGLhWPzx4KR4avt6eytlIgQTnYHzAmFmivxvrh/Kotui4Cm5ctzyXa4C82zBMGlhQCDy
X5+O2dm72tSYVgv+uSTyknK7ON4Oz8Udad5uL+T6iC6lCDfNtD0yxAV8c3UqfDQTBdTwglL7UhT5
PkVOovMeUIj8cluobGnc2pwtrSBlrA8dhBo9eloTIEGrjcc0yW3m6ny1gcCAgp0GMEaUMi6lzLm5
1JMFKSZtfaNhgdOOAbpJi0wGy5JJErQh9maq5DNNok45ILswqZup2uWysvrqrmnwQDAxF4Vu0dEa
LdpPbQ0p1mJguh94XVgofY+vcgpA3SBRydE9uLbI/Au7xpQaJF8TfOFxcgCrBz9u66D5uHhutzRP
P3ueMW22CMEZcbqtFdd3CpKhxHBbkQ3DnITL86IFNVvaezivVC/h3GRpOGWms70tZWUXkaWA1whf
A+wTYvbapmbSxnjNIk+ne3AogNUt2ef2020pKxpxIYX//ZmGJ0qq5ymAEJHmupuUvtT2Ie3qrcIk
rfxXASI/LsTvfOy1aiDtxJd7Jmgy6swwSzg2Rvwj78utm7qhRU/19Ic1j2X7vVc1f7b244S2jGEH
wMnm9kLFF+xTPhLCQLFgU9HmdikfYHoAYTHVHK+kFqYWCen0Mn8BQl/mfa+dG+8A4Nh8zGSwhDum
J6XbeikiiSxednRwHtRBuXNMydOxdm5oRHRR3AD2B7Hn5XImYAfdIp1IpFkYpRw7gR4/ceLHsZZA
lVcFuSqCF7AJoK9ZMIGdTRund2cSWe4OM6f2sBmpWgfOJBs5t3arQLCPLLoGlPrVHIEpAbUZHVQS
xUb6PU5K0FCriYyb9cphQ4peBXgOqojdgxYKpwOSAqpQWudR2b+U86l36nDRun1hbsF/vQX8I1hY
5iOEkTUFfVa0Lq08x2Hjf7YK0Axu9OWJ6f2MAYWGkUWKM2MYNPUXd6faaEp/mpTljjlk59RBT+5N
p92qHQub4r3JzPD2LbjeZAAI0Z0Cyg7YTYAjLz+iIXGMUQlxHlUnGsmIa65SMNhcNL4jO4Fa/Kda
Xv46NcdayZykiBIMJ2r3XrXP42jq+yMZ8jtP3eTA35FHJ693brrz6PTkpXdVrZ9gcSQJ2OtLiFZM
VIMRdeOQTZHOszEJyHWGuYzm4qdR/wJOko0Si7YmApoEmB9Qphbqp5eLJfqiYQRkUUbNO+uftIe/
RqdhN8H/868A/gFnFhNU11alN1UZxZblK+y+9rUZDvcDZpZI/O3VpYDwGh1xeEgNR4gD5yzuyn5k
ZTT2036M7+yKPhamsr+te9eWxOVbBXceuBOAm4Vns1m6pu1NrYzS2T6YqG/oxYcas+dy/nVb0Ipr
AEm4YzwzgSBaTLg4pFaTOdZxNAUYflnh9+8dBdFKfqj6NtDmLLBNOJGxDBW3dgEuBAvR+5LY7qxk
EGzXUToyf6heiHmoJ3NXlHWQD0pY41950C6hgYenn//AdbWRLvSi21sghsFcd0CdhuI3qAn4jKVL
3QEpFUDci11GbOj9JANV7Pi1Gvc2TI/pPMyohf8HeZ/+P8DJgPQKC3fSwnWQFMF90+YXs+4w2Lao
aYNU62TvRwOzdBaNFtusMgdJCH79rvN2Thh0lJfgYohw8qIaMCu7y0AbaPYHu0Ak4ISuGhLXfJuU
SSJszYiDC8zDQ8hTXuDputxXVlgNa5KF4qaUcFYAO3kys5qEYNMNMwXcwZj51G2t0uxCdMIpu8p1
imPMxgbk32V6l3Qg5XUnWkggd2vHjeIs7hUsBqiYBFOBmQ0ZnVkNk+7RoxlbL6Vd7I0i3s91/Mjo
U5MBvnj7xFd1HeMvAGXiBS5UpC+3wtLadOqJTSNHe5ze03E3GDDvE9uh8MuS3cBSvxqebeegay0o
i/0ufy0OtYyRcOVBQxkPzUecwQ+YKkHRKwZcThLTKmoSNLQtBnM32pDNkudkzXR5tmUjV43Mki0a
lE4zSx2xUxW5O5SDXjGVTJWc4JoJPpcgXCDDmht9USEhhQtC9F/pcjIlIj6VU/BAkDhC3w8aPYAW
t7gWnT0o7djpI9I7NFpUz0d1xlTe440+/jR37tz5tA7N+E5PVX+km8Y+FMUPcKSN93EXpOWfuXqn
j6BnWKbN2O1GRFyWvu1VVFluq9XKPmCLQdAPQDY6eE1hHzqlz+ikoTvXzubd3LW/ahOco2kjy7Ne
9SrDQqIajX5WsLO5YIwTrgxmc/YaNQeK0N4sfad2Q5KpARDhm946qB81ea1RHa+tII8xQ0sGXlhR
qAvpgh/m0WUZaYq8uAq+KvdxGR8V7ZCTH/9hM3m04yEnigKZkNYitpfPADjCLMQKAp3cBw1umKWy
iOczqSooFlLVPAgHYQQakwWnWqVerCgpTEGy3GECsK8kTwNy/63nL4BbjdlDU++yZUQEWwWeG1Gy
BQYRNGiBnpc+cQ/ZCyFPybTtpkCre4xfm3YUI5Xi5qCMknBmxV7wYW/gQ4P1RoeGcAdIN4J7Sndo
VFSggbJc9ET2dS4DBa0dL7BgICTycOMwD/nyptXetEyDbdKIjT+SCfMz431XLX7q/rl9wNdJMdTE
Oc0nupzAhSb2Ratakbt5V1QRc754ALyS9o8b58EMIJr3MRanMbYl93Plub2QKFj9bOqKLEXpI3LB
J8doyDIa1vkfnWHyhEIkwlYvKWidgO4G8BpASEGBtdQojcUcq2ieg6wacVSvlfPstW3YNF2QEPs1
7/fNYCJnYZ4YkeRG1oJFeBScFAnvC8Dzoo0ogLhDGga+XFX7dJx8laQPsTtsmaM8j/X8nVagxe4x
RmRq/XhpF8mzs6asuFV8JAFQHFdEuOlM4iEFTDKiaqxs247Rt7lVVEkqYUUKZ6QFSBvxEh5T4fZ6
dlpkBcvraGKtsxndZdqXWaNJXKcVVUVWBM4TInvexCbsZavYzHMGs456871IHglVdrGq3WlE23q1
EzgjkBDDX4ImYdkBkwOqEQBTPHki01zDKrvptYpFZd65ga1VRjAMpox2dOVKQAC0A0w5SNZpwsqK
JaWJorQsAkHKV7XYkGS4c5IxIPZvKdKA/5ZgaS9kCe9GbWYuq5AdiKwZ5cfFvE/b+WB5o0Tzrw8L
Sq8iZQYEERIFIqjRoqVKWkabCBO3+n4y7kydmdtmyg5ZVj/qpPnedaq+dTC+QqIm3P5eLhCSQXrL
XS3g+kUIToGLMGsaqAfn8lBlCJG8R2SClAwzn71IjWUdP9f7ycUBgcAbbpF7Fwx1M+hAnjl2E5V2
2A73SvUI0IzEiq1sJr4Y4DUkJFDNEtuuG8jWvIJ2kTayewDgntz2e07uQSC5RYnve0U2htS9ub7T
GL+E4A+OOQJBdAVePkBjM+oM41o6bFltbecx0wOlB0Dz9vOzsnvowscoXU4ZyVMVl1IGu6GFVth9
1Dg/FetErcovs/fbMtZ2D603GJrK+ZfxZl/K8MacEae2+igztFAlChzVPD0MbREcbN39k9cJwEbt
7rbQlWw1cOmY8oV+AiQQ8P9LqdVI7TbPuy6ySuOp6jygFY29NyQ+ij8Y5XRcCPExUeC9z9PQjkk4
ZI9Z0UoM80oeg38F4AZ8HjPyMsIplktBsrivuqixy9CeNngo/b7YtPM303jUFNWvqiFg6AmQrH7l
XC/k8jM5CxSU3GXjOLEu6v+Mbuiafq5ENUh7ltB6TF+dzZxuJlSnMNaeBo4sTFl5dS9W7Qp5ojJZ
LDy6kK4S9Ucz/BrHXZKY/qS1G1jxub0DmRY4cEITj+7thV9bcl5H0sCGCJAhBpcJujYhvelkQwPJ
9Jdl7fVxn9eoaPb+0rab26LEafOY8XopS7/cY5CB5jkiAGgY52Ta1fFTZ77SETQGpU/BDD0zxa8/
vhnjE20TZDSOpfcTRchm3EwSNZOtWgihzRl1/TYZukhPh73lgQ1i2hXWj1J3j7NJJMJWYgW+bqTC
YZawn2IQiiEMDkgOyy6q7UL/5RqjekC+yJv9pVKbP/3Sj01A5rhbMASac4a6caZq+7xpMMDOHMZ+
s8RZWT+zDiWqpLTMj5ZmdeGTqXC+VCXVaxAz5KO1WWwd8+qzRm9DUNTnyk5Ti7rcpZXVq/uptTPj
3lVo+kSMkcoY4z+NkvCK6UjFIBdowgdBIHB5uG3v5ZNuzThcX91Uu+kuezLunLv4oG7qvYIxEP7Y
7+z7L9WHnfjWPnQkuelV+3X+AYImk8aYGosuXdS919nW9JOTvinz+2n6uah3Get9Z9+wMNckDut1
3IPDxYAVjgIFcsMVlboes7xPse6e9EVQ23Hs9zot7yYnHt6cMk4iyS3iG3m10WcCRd3FWMPGA81Q
lE3MLwm704HDcfR97lRhh6xjOb2W5hIosvaslfcVJQ40HeBPZFhF8ibc08KtNb2LSKkbQZ7ko28N
S7K9vbw1OwzEPB4AcLlzrutLNVKsrulUp+gjVt535Fus/9YNiae3ksZDgHEmQ3hjHAwJV5MOMmzr
XR0iVhww/2vcVOw4grKgvQcQpn2x/f5ebx8a9iMBAPv2Ilft/fkXCK8N1ccl6ce8h5d+SJP+oWmN
MG9+pzl6ojfdvWt0983Yf+1yGVfD2iEi/wN15W354Em63N46bXVPaVgfKYurfqkyuC/oDIhfbq9v
VQpSCsjEo0iEfOmlFHDUJKzWmz6yrErdF3rD9hY6iWXoVn61xJsABgPQt4D273oicdwMWVznRh+h
d29r/nB3dlAF+r5+NYLukZr+7UXp/GLdEifsXWoMXV8TvY9GgpZbi0w5WGOn/rs52mmIUW79sW6U
5QmthGjZNzR6b9gx8kCa2wcg7CGbZUm6EDkN9RHt2xkq2KW7LyY6bNV0Gbetgj5cU4/ZK8u94rFS
F9CrJ0SWhRNePkdDlpE7sOi0QaEe5IWXR1OgoVUhFsuO7hgaVR1QcN6WTsqL6Mw+3d4xviFnG/b/
ZME88to2H/t6KctjcVxWFaZrt+UmI5tp2FY4oTKAL1XLlEFQuStZQpRIxmHMFPCdHt3GzzGM9+9y
aFc/L5glfRnK2BwLzCHr0e7Y5qYT9ons2gi270qIoGAKM8rGUbEGOj121m+rOtTkLyP3f2QgyDRd
hAp4qoXzT5DCQ7SNCdsactwL+CsKzW8K1C3UI5Jnt89fdOY/hYHwCFoGsluUaIRDSepe6QHXzI76
kJmbeVgenZGpu6SlWpjMPQlYSR9MMDWEcz/V/uRq9evtT1jbUj5RBnEhhlxcMS9lAFLiramwpcuv
LPk6yQq8st8XLJ3tpjXNmxZTT3G3aW77Dv1gxsvtRXymU8SLhDQLBryAzAJ9csKhGayg6NXvMAF6
vC9UxgLTzY9d9zz1BSYkMPQlksCpzMDAgeblKevd7Wh1/mQ9O3+L9fk8UzzNQI+CzoqbkctL3VeZ
HU8pvoXz44V9r7KgKoqnoZXhVta21obTDFg4eF0dsULfVl6so2OaHIdF/73E1Nug97EPCe7d5vb+
8kO62l6gYDGyBnjYK+4sUnVTWjs9OYLs/GWoYcfnJ6ru00UHde17lT4rSynxGtdMI3YQreAu6olA
bVzuojX1+dS0E0by5sm2vEMN008zkLjrQTwnftz9Hdzyn0M7EyeoaVp2gFVoGgaVE2eveeVXxAVH
rdFAXqqS/X/YzX9liVDBQa8yA72AGM5cvfYgP0jHxqfe4k+RoZ+MdAnVXrI60Z36XB7+gLIgxATH
pLCbtGMEmHQVs8unraXl9xVzDkXkatPG9Uq/yML03iZPjIwSl2Dt0UGjIZorAb3AWBsh5qHIR6Hk
4WLsNSPJH9CXdYEC2s//YMPOpQiBjZp5C143rM4asrvawKzYbLsAsHj72LgtFi/BuRTubJ0lQMrC
m9W+gBRHn7+jgQXTMA+tjRqa+Zf9k/+cFkqxnKUAA9vESdEtlCM1VcwdjpGjv2vL8mOwBjUg6SRj
MFw9H44n5Z2NIJQQ1H5ibjnEfNiqvbjdplyQuSpaJqvfSqSIIB99ThzFMDH5WjF+mxhu7Fgyynix
6+ifLUNWDF4uryaIWJOOxrlmdBlUgG08dwdG4OpFVR5Z4lfGvdf9BoZp/kXTkzW/ZwnFzAzMyNzr
suTcmu8IAh0YSQegJmSRL1XEWJS+c1hNjmq+J2OyTas9I4+DPW+N1A7/Xh05lI3XxIHAFI9OcVDt
qpsF1j8ud0MbfCsLgAQGWW1vzQ6fiRHPLtXQB+GoIzmaL33u26Pv/lK/YcRd3klMxdobcy5IuMTT
YFjAJeE1y/803yAqn/xoUTZ2HBaSp2Xt3QSoDVYJSXD+SF+ekkta7grB1j81X/r9KLG1qzpw9utC
9qFhaOKNLfx6yQFO6tGx3pGo8h3rWyPrNFpbCICbnJ0azio6BS4XUipllea1wa16E9nMQkmyu7OU
37cVbVUKkgG8bgCEqoiOnVP8apfxBfHZZBiyNn5xZhlrq5ic+rzAGFyLvAnYBA3QQ12uBbG+2k6F
To6cCqBKfYP1oeV9zW03KKnnF/OdV+7sdIdygE+Ng6LKoPVr5p2DX/EPioOoLFx+QK42GcCh2Eyn
yXofbI3b2mznMC9p4ydKkkqycdfiMAYKfcFAvkOYKe7q0iO6rT2EMh0ILodu8jU23vEJ1FYtcTdW
JeHhgsoDFXfVM7D0npMwZAKOCADBQN9nIPomzWZqJnDG7P5WV7CqM1mCRi6t1rd1Blnlq134C45R
l0hYXw3ca07IjoY34fKWmD5CWwvhWT4SjLfQjOyOVmXrDzbxfNfJ3f+jPOE6g/fLAj1ED8JvJUfh
8Y9B/+CGdUSCw7q+ZHzjOIUqZwAHOuRS+7qGgZLLnBGdK/WPjPbPtC0elaT4W/QE7pmOpBOGYfJ5
RQBBc/N15sWAY6l0aYL1oN3SB1Fy4JSqj7pWyJIMbnzn2152V7R1oLY/+nrf1c7mtoqsHeD5Bwgr
VUp9tJcFAWHmvWjWQ648GJtRVjFecXixTERFAHI5NniehNus0tZUWgTVx4Jsuqb23RludhYmDOMb
AUKMUfAfLOqbbGPJOoHWjvJMtOjzVonhxm0yIqJuwLO+o+OLJku2rMS7aJgBfAuoCSgLpoxdniKy
wqVaTx02sVcwTOTO/VbroKRQ/NSiYTr/nOaQYeYVpsAYONE+D1QSH7JSf7t9lmLB6lObzr9DuB12
UY+safEd+evvNrAPTWgdP+Jv6bZ+9Q5sqxzs5/KL81XGu7N6vOdyucd5psWMAVJsUShR8prQDQWz
qenXoIXd1/pB7dBTgIKwxD9ZydVgz5EPAgQR4ABThAWoXlmNMcXNSWj3jbRm0E7+hBRnt+TwUg79
AHqJ/pjK8D5iMv6fPT6Ty/XtbK120w1LqWGPKx+jOp8GzBkLzWf2Mqkwen4XMddHwSjN/fFt/pCc
L9ejy5gHawZknreFoHFPnFVbg6PP1cCYdjQVVK2an5gjs0nTaad707ZPq4eso88F2epghkuX4rtF
gRm9/QncHl19AbIcQDohS2qKQJoG9NYM4DLkj+bxUW2aLRjVPuBjvbFWeWgH89ttceuaxVs3QESN
8XciV3O/lAz4xCU7NmoVAlp8IMqIQXu1G1kvmNnUqm/NhIIoc/xcRhu+ZhmhW2gf5xNcPJG8qnFA
PJz1enb0wOPh0yeDbmTDcFZ380yEoEsO/JgYEy1g/dPQBYaGNoVf275CwK40bG9v5XXUB905k8WX
e6a3pb0YyeyYSG737s/OM32iKdFtEdyKXykHyETRO4gc2BWWa6bNgGQXlGOBV2h0Cth4d9VgQdJv
ojy4Sg8wxN1tkWvWnXeDY7QAyny4E5erMuxlRjXChjdl4frb31X2oOm9JLZbPaYzIfzvz7Yua6p6
MWsHAXPpVRvO/bDBZC8gDvLMr50u9RtWphKZq9oH0lTYOIBqMIj1UmaTuXg/Sis7TvorVVPfzV+d
6XtFLYmctbWZaGpGG44NfJyI+SPzTFD5wgWbsJIQ41pBKhlbnHAVjFv6mP8ql06TyFy13SjLwlcD
qyRaAgS9X+IUfV8e3uTRvmdv0/xsp5PfkCQwqBdMxcFlp9KRVN/WNhRgIdQRAYHmc7cvNzSn2TAY
Lq5zimZMJYgzpKCVZ7OS1ddXN/RMjqAsS25j1r0NOcPUfKjVlzZHH90bBn5tZyX2JObYxEeLNw6d
FaA85elgOCCXi2JLXeVKR/Kj8wYIviYroXMlu/XzwjkZta5PdCzzI1u+j0ns1yDcrZUvvXLQgcye
p99/f5nPVyMcESqSikYSmh+10fKr8eTOTN4su2akzoUI59N6XcqKJs+P2eChx/M5HotQm07WFHru
Jk9KX2WSWty6up+dknCXqdJNU0MhMql2tLnLkte8Sf0BOWaleevanWa9Z4v5P6Rd2XLcOrL8IkZw
X15J9qrW1pIs2y8MyZbABdx3fv1NaOb4dEOIxpVnYmLmwRGqBlgoFKqyMiXNLKG/nxjlUu6KRt6U
dzRD4aP0Le3oID/StNsFtZzLX02YEaFwAwgc1GPxeuaqyn2rZ8ACldkhUTeNnfh2RzHLBlZApCe3
s5JsEsteTYAqNNluUKO1li+r8sHKIWyjllcAjH65oARVG1Z61FH0+zw/MGm0sxSryQ6zeu2YT3gi
TvXT5TWLNvejpIhWHcBD/JJNxTOBZrKyA2oSvja803wJSGv7uibbXZG7opWGAhgmRJi02vkJV/XC
g2KfnR1K6pvxjgzaVVeQKwrtsabYG0v2ODRfg2R/ZLjoD6A2gQIuqC65V8TgGLPaGiawHcbkp3iT
FrI3GT+j918TLFVAsQXhmAssTeNFY1KjKeiSW9vOg1S51ocqGMMx/7lcaVUXqAZaE3iRqqt2XPcy
FkFR3MQ7FLgSgH1BqMudyDpWpipnj8Ksd4t1XClPmI/5emET1a8TI9wJNONkJnbJXoVRsTYa0Go7
U9CCVfOyL7K94oP0iZmP6HOSnZC29jrXwEOItvqOTPeoTW7lfii0Ai5O4D2g8IBU4dwPq8obXS03
sJglR4VTg9BCXWgvitfLWLxFlw5KSZiIZfKc8BDOktej8eki86kUGozU28Qeeu2mBaEMRKFN3xLV
J1UsAVkJTzRA0hAFhTtaPJqYJBZaVCpLD5rdrDhXdXu/9Phc9V8tj0khgPAafK0f8zQnn8vA52oK
trxMrbep4WxzGljgynQSY52Xc2DGsnRL+OlOLHLnWdVSdHks5Mh1Nu+MetPPy061JOmV8KsBo49h
DhU4ep7qBTO3RtQN8I/M/t49lu3ainba+K2ucPk0d5c9Xnh6WWeJydphfIvLE8C53uRo+6Ck44zd
Hcl15RZym/3qshXhijB2iP4RgiEsnfuhZZeOM4EM7dCjysj6H/Po3/TtZpa8moSf58SOfm5HbZ0s
mV1A6fTVD9WX3IVCt8b0L9jjcZ7AK3H+xweL9GUdu6hr63WAFmnQTaaPvLfMJenGB70YH4YAoANX
JFgn0WvjvQyndtHxaDm47ej+6JTMCudo8gJgZ+J9pKA8ki4EZQOyHNIasw5ENWPfNHv7qhqUFWrv
dqjS3NzWk/YUKxqYqQudrisvpTttNiCpFlVL2DZp+5x0k7XuyKz6boIKabnQ45A3o+8A1xqC76e6
HVL8DjKBWtGeq2Q70TEJSntKfCjDzSugf7LNgFnvK4K/7BvgBULup9qSrRc9BDBOhWCFWMZaGOdb
b5tl7ZbWkh0mJXuYO/MBpQwoiWYGDWvwcf2IlcaSmBTeq4zABAgNxq7HdyEbYld2YkzIS2a/CTXN
NwPvWXt0nrM39Vf+G3P3aRMAQXf5pIhX+scq35RMQB2oGimsVpBEafeT84M0b4pBdqP1dNmS6ORD
e5ENhqI+r/FzOpml6BB4xJ6atZsAC5I9NlEt20QOsPyRnKBtjKwAbBtQrOGSA9S4Gq1X5uxQuPp2
6p4zr7lTAU/CyGvtbfNi9FWw5PbJ4+W1CXpuuNdO7HL5QoK/qgwe8q64BBh6VLOnRUvq28qK1Kt8
IsU9KQjYg/JxDkfXUnaRrn0viGaE05xXO0AGpFwZkp3gxzxcoOBqxTSQSaMudXBeibbWfw0vqt+X
oSub7BCFKvTfANhGDxhvdG75SttqXR/DGIHyu9PsaH4wlnzVY68vb7TYEBA/KAKw0VEu4CYxxik8
RN2D7QQqug9a1/nOS/x22YrwUACziJlr8DKBP/f8+LdzaxVVgzjk+K+TPwR7KShbeBhOLHDrmPum
HwoAs9DdMxI/v++2S1BtjdXv2J9DJXTX0jq/zCIX46nlZOkwDtlhcH41KxT5qNn/UIpuq8VbKG2i
dDm719YA6V535TnUHwqZPqroUmZI0H92lf3Ck+yJkt6aJ7ar4yoN3bDYZZvkMZZ5yEdZmb/MTs2w
O/vEzKzUeZS2MDMhivqWH21q394kPvmJEr+/bg/7MUzCZ9QBV2gDhPUO0/Srp7dlJYP6idaLohsa
0kho8FTh1jsYA6KUHuFWrZcAQzV+A4k1EM7O5ipvbbzMSsnhEGUjSIFRJMMwG16dXG6FMmEC/p+U
HjD8BBZkNfldkATznbIymdAOmInxpEXhCrUDbocbwAgAMIGd9n6q9qa781rJO1ZggikZYNcw0InC
BPcRnXahtC5HelBX1jO9iifJRSE44QDzQ4KccaljEo37+2h5AV5fTpTVPUygBrb1cI3rVY++/knO
7HCfpDUHp4C+Hj3k1Tsw1gu5l6LRBSGRjaGy6VooduBJfv41CAbdQFo+00NFnfU8XHux7bfqmxRh
LfwkoGdGuRndbhD9nduJiaeotLfpYdQ2Vns9pisAcS7HXZkJLu4Sl7pTk8IEkCsQjIQJJZbkujzn
AcsQGMYLsBgwOAGpx9lAjbdTaA8MTrSxriCZtcZ17XfBvP39JKv/iLKCM1tclEcZfTDiFrbS9MkZ
98Y4BwtAop5R+mocQgGBJkFTrkZ6NOgvWQnjg8aXC4Rn1jnHSEhfKDVbqRL73i8IZcxX5GY4qE/L
GiXagF69atsunK66VbLuw/4hDei2DsunflOExtW8NrfNCo2ExJ9W7cO8Buf/5a/9MaZ36QdycaSw
m8rI2fZ8w+jxavKXnQ5rTmD7TRCFz+WdelVsvnl+vLpsWOhmJy7A/v3khmi6bkkr5GcHOkabxlqN
qr5xl/VlI8IIc2KEO/kTCEypXcGIVT0ivc4VMOs+awE0PS/b+UBTXdpF9kNOVjMlbmlabDVa2Pv1
Tb/X1u7ODgy8H8ogDtKdts1uMGcbOld2WAfazc923+ziQAk2Rghm11ANzXW5XoL+QS19fU3vtWAJ
4u3s29h5w8/CZJ2vZc0/9m35X81ajaz0jPuRryJWXjTXOgOyliRotvMSXt4VUfMZUD5cuoygEFzv
3NGLI7V3qBJhjIG8MOaqfB1lY2B231q6IpDVpb5j57e5I7m3RMH41Cx35nRbaamVYFlO6qy7CcMu
mFQ9aHb/Yg9xLlmkIMHAGj0g0VC9x4AVd35suDExLKwx0+0dVDFQZdMKsqZbz1q3zubyjor8GW9T
FPWQYVifaExMUFtaVQx8c9s0QaoWV6htr9ryPlGnTW5+vSLF5hX+GOO+Xk6t3I4GwLaNeL6xnPaa
9D9sB0r3Te2rWrYeTU0SE4QfDrLpJkjt4ZE8MYZLUPOrCgxdQVksAUih7ja46zS09U3NTzEbsr28
nWJ7KMhCxgjqgDzTnZcq1PQGjCsRbfdzl6bI1yYZS6fw/kEJA80U9GlRSOJikJpMRG/ZRFKlfVOr
ag1yFmhwPOj199jcjf2O6LFPaYTqy1ttbvPm+fIaRXH21DwXmeYimRcaVenBimzAdktUr6LlgdTN
8bId9rrkYwnK9UD8MSIhV+UOXQWeMwJkLUa/jB/gl7sy0m7b5A+6+1JrdzTNVwMUSy+bFC/tX5Pc
0SNACwMAAtQU5iXaMFPtNxMDm7vcriVrEx2707VxdxUxcgWSSfiEc9psOtsLq3m479wqDgy7xlyn
tbu8MPbDL+0l5zJLokQYCmN+Sdg8xrF3f182INs5zinUsfe0iBmoHi3oyFXlg2lJgrDMH1jcPLkR
6xQjGkMNvyv6yncoeAp63HLqXZrujQxUI/G7AYzX5WUJv5OGERMcZZD/8fFjRnVT0Q2AkKu7CVkM
CbJxmxl+V71ctiPcPhQIUQ7Gy+gTjXNUq1kERmUWp5zXORqyINKi62mi4WU7Qj+AEAV7vYLeTuX8
zgIVp1t0DK42Pdn9VrEeLv994TpsRlTrOqC/5hl0krgvURID3misUF21gFwBrlQdyvVlM6IGNyaj
/rXDfOXEFyJ1zhR7RG9D0WAqWucZ6AYDooN5xdqMjg7YTG0GtHF/YLoK5DftnZUB1a1Phxwfk2A6
9vIPEsV98D5pqCpDOxUAyPPfYyhTDT0T1iFDrdDaoZy/QKRPxoYttoLsE5StYFPlmdUUo/QUqAPA
S7yntnrt8CQ0xzszk+Sewo8IktJ/zHDBIif22IFcAY0j6O2BbzCbMA9EZbhFmRUuYjiTORdxicUY
dJjDRLHv+6QYfLd/v/xphGHDxQgxmJbAssEXqHEOomVBZDiUeeRdpbPnBkY+WWGd5WhBgDhl03it
uyv1OlS0RrZK4YFj5G3Ap4KinaeJy+Y8i0gNoNpw8F6h2Ht5baJUEXkAer+YUDMAcz53uxQyBJGR
AypG6bxqnG6XWFDcaId1Xj3q7aa0JSFY9M1O7XFXsjcRFyR+sOcYoPBTsqBEM9Guni+vShR0T62w
PT053GXVagW0LnHx2xO+kHe9tN6t3XX7wau2afb11iXgkRhnBwkEm8Nkaz6xhqkhb07x30NjLiq4
BcgUGJMmfbkICvdoPGE0XsVYAVgZOTMVWAw6SK6j5QvFclPdKmXY6EHjjpvFLsKZ0hCj52GbKuvL
mymKGad2ucNcVbGhAJOJAcb8xhs2UDkDc+Bdj87dZTsiRz+1wx1ni2aaXtYs8qMt+zBK8mqh453s
HhdfFW8suoHtnt5SP1VeVKKu3EyTHCehFdzyTCcKkuf863KsrLSeLAWH1as2IyZY7dyUw92E7n1i
hT9EnhU76kKyg6V9s6Mq6KDnOlIwHs1vrfF0+asIbYHeG6EHZB2YlD13bgUjY+aMptwB0CzLNyxo
2hkZGEH0hqQbJKAW3kSZjAdOtI1gMmIBF3c0uG3PjZIi0uBmaNNr5hv6R1DKLaGH/heXFHQBUU62
0DJCwnFuJMJy88oFMnEytZsBjCiks26m2Tt+fQNN8M+A01FzgEHhPtaQ58OsZzV6RvM6a14c81CQ
ULfAtfM3b49TS9yCxgE4GEVH/gC/28WgiU0lkUD4WRhvM1DZaLHxVxEZjamvOhio1ZzhwNUZTXay
v7xfonCDF9sfI9yNZFNF7dUeyMOqXUErqSR7p9gsg6SQIFwKrlRQgoDpDz5w/vGNwQTMTh1ZM2il
1jdpXoBtWyZHLFoKE3rGE5v1JHnOtWwpI1CCWwDdxStzuvaiwDPvM5n0nrBcemqGO6Lq3JqtYyTo
iTRV4dNhGYNm0X5oc6m2/gItI2S2OQAKdgv+wKh3g76D5ElpAruvdtEeAKUqMJy52KTmqGCUy/Z8
ggpBOBgLdM6nAawps7E8Xv7Mog9w8qN5DbZGqyoUXbA343DQ6o2xrDRbci+LchvIjWDOREXyhvGW
82/cDWlKhgZPImJf9f1TbSa3ejtA8tnxi/5tNGRSR8IlaQgmjDgYYgzcFVOrpCyhZIzJTK9LwwGy
5VcGIMKQmkllUl+iu9I6McUtrWnMdEpT4APbFWgh/+ISA6E48F5grQf/GXfhL3TsNUy+IydUid/m
IJKqlsCT4UWFh+PECnfdNwZQQ9SElRbijW5W7a2ZBl7/stj9w1+4GtwA3La4VHCPnftBq2taNSsD
8FLJi+Xco9cm7YEJFwNKAjSOQG4FutRzEzbt65l2SAGt9GkeUc9aCkx53kvTZ/Zd+SoMONT/2OHC
lum1maIvyMXy3lhZ0FY2lTqolRmDcm4QzyDS1+JgiiUbKAK7oyZvAx0N5gfcydzNMifEaucRydNs
VUFMb8dG25AqmIZxaxcQeI5+6cQJ3LaXuaLQzxkHNxr3KGV/QqiWejoZIxIBmqZBHb17GFv/C+c4
scAO9UnyjhFes4lbPO6m6Gmc9pE2+WP/7bINYSACSzyQ10zonAdfx4ltj3aKJ5xbbNQkiBTf0FZe
u4ZexpRuLtsS5WvojP+xxX2qFkiOOVFgK6vc9QLu9sm8jcjGMTHWZ8lgysLPAzg+CqmgR8A03/nm
xTZEWMmMFMolquqreXFXllQyxf8hSM37PP403jwAOyLmcUacyW7GrkmBIbLuPSCUosZvk/16cl+g
YtuV38yH1AxU+hw1qxQKXy3Qf3DNKaxGMFzoxfrr+wvCKcb8jwKVwT+Ye6Vb5olifGZQMRWb3+tD
Gc4eSjX5/Qhk5GVjohsFSlqgQwZ2Crkjt/QyAv15oiJ3pLtSzf3auwbjheQAiEIKO9hgysZYwCeC
vFnzqmgqgYzrIU6ZphjezumqalQ/GzB+5CJxMHIAMi1lkhgWOQ+mINB1B3IAXANczOzsrNNqYAwP
6lg8FPhm45TtLu+f6DCcmuDCZdabNkggUIdSQUPvmA8Yhocy67qo+2ByZOyzMmPcyctdENYoFip4
Bl1nY3VoCERFkzUxp8NguhLPEIWU05VxYUvpQcucgsERx3y+tegS2onp0zFfOdFNSzHVqkvTTKEz
osOHxtQHlSKXc+Sl1wCH26Jl3aLO4RdzXvZBq+TIJdVYV54LSBamPnXzovDVXsOsUKq1XVjOpf5q
5p1T+0lcA+2ENLT/BZLBFgpkWZKCHQBSzdUCvqAyasY34jU5mv1tpD7GUBiN2Gx9dNdTzY1wuIcm
uVYyKuNiFq8NpEIgDAGhHJ/yYPIhy/qKxRiK+pDmk247arJKntCICUkY4FwxA8prJkVkIeqMct5B
iTJfXzBGW/uq+XLZ5YWnCiOYrESP180HmvjkPssVWuDFgbk0fYxAdu8s86qcLFsSBUX5DuI9o1eB
JCu0qM4Df+oufeNqeKRhlKIfwyhfLda+0yTHV7gW0MU4UHJBa8PjTlQMkfvWcRD+lsT3gv7x8k4J
PwcUToAyADkXKE/5NXhZ0rr465b3lKU3Ttz4XSy5+YUrOLHBBXDVVEqzSPBibkfolkVlofh14rbh
5ZWIIOJoMaFEA1A65n350uDSKdFisWm9alkD1vvdvZ79gQT6sm1AR5MdrS0YPQO138iw26KY52Ak
z/ogZUaF+nwPp3mGqCDFJBskm+dVSyDzR51i2SnDUl4po3rQLXAmXl6t6Lud2mT/fuLhWq8WadsB
Ul0X43pRq+scpeu2kWkJiZcGMj/wPkKxiAdNaknbNuMIRHEMEfvITSG5Y4a6Wtx5kN/KGwmllRCX
ArppTK8huQANA/s5J6sq1HEwKwIY7gKNsOEmNsJ63xQrW9n39qb7vvX+wvtRSTbgNwzL7HG76EwF
IbRD0aAu7zDajJKotVLSUvKtRJuI2QWAKTFCgnyJs1IlRmHlg4JvZYHnCSQPLVj2vatBzQ9VWUgS
CvbH+EQRYHMA+UCnwZol51tYLgmekgvA5lE6hKgpQHPK7+2/WdGJES5rUWw7QrVFR7pUTkE6QG8x
WS8GeJ4iNzT6+6+7+ofGHibL2MFmYfjEKcoZA+51DB8c1IYNT09J4w+TpOAm3jbgI/5rhPO8tPSy
US1gJAOTa7pEm2SwQktNJEFKZoZ7hUOytewweADO2N6f4g1IiQpJTiSzwF1KQ77MLWlYSclKg2qw
kLy2m0TGOcBC2mcv+7NdfOFqJtZEjBrb5VptMPSt3yx/0SP74KrG8YSir8O5mDVGVhk57NCk4PL1
XlOo8BSgpfgL34JKGiSoUK7CYNG5b2lF3XmGgnVY6nvRXBPwk+AB9z8a4T5JldA+AngXY+Rsptq6
zuf/x/S/KBlx/10JP7idVclYxyxSu9q+fqHRlQYon8R7hTYcyKijDgHGGpVPFiIT13YOzH4ePxv9
e2FsxvhQm5IvL7PCRTBtdpM4HmMEZe26CJtUQzp9NwySqCK2Ah4SzLmjxMcPQTYDXrB6inEATLNA
eHKfdd7aoBuvfLnsYezjfjopwBn8Y4fzY+ImOZg6M3rAGImne4FatXiizKCQS/3EeKXgW5UmXLK1
cS++skenu8ty1MJ/AuLQ3zjEz0yZspQQK86GjMCxwsQoeG/ochPXJfYCjN53CxsoM6Af0+5oF3xw
gal+a75Vy2MNKuzaMCU3kCjMgT4G9zYDcKAffH5wzaXAK90DdLiEnjfG15prJ/l2+csJC36ouTGZ
DbQuULc6t2FnqtZ6Kbp+lRnFga7SjZnMN87QrnJg0ufb3iLQq0nxICskB03wsAUoFxcsYw1Fk5u7
jcZSNWhPEPyW8ge4uMbat+i+UwEfCd8vL1LgKoAvQb6YsYiDFYFzzyXW4nmaanpIR2uL0p/Z12ua
bQtZRU5sBysBURNGMXhEc70oVVprDT24pvI0me3LMDq7Yib7Es/Rr8dbrOlfW+y3nCQMRC3rPCs6
enC6vZWssKpYJu4nSOnOTHAfSK8zay4dLGeocQHmSTf4upHeNTS7zyZAjGsZTbngwgXQkVEqsr4j
sCrna8oNo25LE76oxs9MFMqVtTUFcerMALci6tLWmDrkjQsklPtVrc8bku/cO4A513bTbsxqc9nz
xCtCaZnpMWFkkTNYNZ2lUZ0lKsR+U3TrDhNPj5dNCJ0OeA8XPJcaphW5+2ryFkeZMGKNbCsoflfd
FfG2pJKcVeE6wFuHMSPM/QA/dP5lphYy8oqKAF9M+XZwrXU8Sdq0Mgvs30/8eVGJF9UJxdkBUg29
my6S0SEJoikuwX/XwEU61OaNHGhkerD1+xrwHdr8RjP1L44lg1kzLWBUynmOPyt1tJJQ3Be5c1W9
9t5ONlIo2qdTA9wqbIiimtBkogdMEEWGP2aS1Fp0RNDXwlQBOlyMEOD8O6iNOphoE2MB6sB4O0iw
zN6W6o7vzAkghPfarD5Yerz9uhefmuUOyjR3dCyAvj/E0bXavikm6t+QCyGyNpPovsO78d/1cXfq
hBJUautYX0rBpB8VuhJ0HUikBiu5o9YtnbXbOfF+FqNpo5ke5ZLXv+jSOzXPpclEG3pTr2C+iW4X
+jiMo7/4/VytZqsM2khiTRQbwGEApmmMZaOxxh3bZGhjWhmwZkIYYWl93QwVui8s2RyX0A5kJWDB
BqsH3zXES1mLTQ9fDxiLpd9jzLGgewhTX/YR0QHG/a0DwvNRqOE+nQL6w4YsuMZhIhrvsRJpq1pm
gvs8NHZah7BMAdQWuH8y59lB1d0tZPeCeMP+LIXnW8kcTyGqi6sVsFlAX/IxWOq191fBiHFPMYI5
fBz+LFcAEYKsmh4698klbohwNFYywgVhQIJ/OcDNguzb4JIrbVagfd5hywxFKcK8RjNESa1K8u3Z
+edeGEgU2evVwQlFqe48LM1doZdaBSutZof4+JF6V2v7Jh9CXTYHJFoQLgr0cBwVoJ2PLuXJTZQr
Y+HknUYPXlU2IQbh1QD171kSZ0Wexrg2YQeUGJ9gScqiW0MSYWY3TejkG9GPRU9C6oEr8vKhEXka
48kCdSLDq/CgtGroQGNCDXg08D4bqOi5RpA4knemcDEoDX90I1iaff51qFY2HdF1nEykIcO3VgW/
hCSUiRwAxAH/mOBZSmaD2nGn46vk2r5q0i3GnG2y0VQn8DJZLVPkAaA2Q1IFf8Ojj1+OkWT1Yg35
oa3JGg8vVna+/FWEFlAnxbfXgQvjqTmoruDNHCMXYUToSjX7xV+A66Ab/K8FrsCQV8NkGR/P4/al
zfJ90b+r9Ik4VHJxCy/UU0Pc+Y+Jk+hmgaUA7BiR/ZyGxr31hDrzPKzNOQSzz+WtE/naqT3uTkt7
wxsblsaxrWM4jgZso1+vzgDVBQACetYMjMLl1G7Wzz2mxOlBj4yN0th+1sbrpfsZlTI+MdHxBGMK
MP8Y5sErnLvT6rxsnF5DiDbUb2V956GqkIAOxMtlLD+ibcMkLOZgMcUAhifOUOx1EXQ2QXeA92Kb
GDs4Qya91kRufWqEOziIAlmVdghqxLZQNdi3nUxBRbgMAxot+A9ePDwrRGr20dAPsDBCpqBDT7K1
3qRsaDIj3L1pEE2x9Rx7ZSZ56PXv7IB64xh+3ZFBaftnKVzKO5oDyVrwUB6qgpQhHVwnmNy6Bbdt
KkOXsH3nb08TFwB6+pg5QtHlPD7XswkhZBfxefhuv9OHAgNHWyX12+ZZ1mwShWmMdFsa4DuMr5pt
7cnlSdXIU4olzQ9es9jhUjTj75ZUrh/HqnI/F8XLYPe6JCIIzxB8GnIqTLiNbz1pZAQPFM1yXKUR
Wp8TmEohKFUMoT2+Xf5kIkvQudHx0UwUKvjnfKLESl0WoDbSrENbFdDGugfxNHhgJXSGIgcEtAul
egzeYXyd+17TCBYrjxT5oV+BIOu1cf/C9U7/PveVqmJQ3CbHOlTnqi8PgF2T4e7yVolc7tQEd4Yw
pzUVlZXDRPw8jVfZSzleAaMb9MYbWgMBBEAv22Nbwrs4pn8BmITwDejtufsOrLRzYbh1jjMLpWvb
9Pu/wPYhG2SlUiBjkIlwl4LeQkGPNFhRVkN0OatXhf09+QESfdcpAznFjvBiBfCHQXAwU4AwcX6U
8gWZZ5WXsBe1d20e35doERC1u0pTW/En+kqK9zFZa9Ei+XQiLz81zG1lM4CaLG9huI2bjbLM/pwM
6yi/pzJgsMjNQVXLitugkf1Ej9QlFjQOPLi50m+cch/1m79peTK1vD8mOE+HsMcytZinwhwnNisJ
5n4/kPfLridbBufqdm2kZFLhGCBDAmENTa6dr4vYIU08WQZ3V9g0jrzGhQnsFOYksFNmKTlA4lUw
dAwq5QY+yLm7GVYau5hpzDFCT5Y1nmFa0BjOuzVrZHV5v3jPBgMt0EqQzoFX41KCkuG5qRnn12wT
dzjmShX/ht4oIylutLtyJNphaasoC0uDUlzu+Titk2rp9miYab8u/wxuwR+/AjeiAx5jhAzgac5/
RW+gyTGndDyambFL8hwyVWTXoch92QwXmP5jBtSawNnjtYf/OzejxDOJK70fj+Ctpd+J22FQsSrH
lGwu2+FO7X/tQOgQNN5YDP/QM5QiI+PcjMfaM4yQGvl7MXhZYNIZBGhJ+bUb5JM1tuqTe15PXavA
BYVVeQWGXTDLs1ogGxs0raKuLy9M+J1Y18bA0pCScxtYZHUzRXU7HqlL/FqP9hSvfidZJOhj8Xf6
1wz3jqkxPZMaSjceY9d6VNUo2uuDJ+MpFq6FiRqCeRzVH14QJVH7ESLLA7YNXA4FFEPtutmDmlly
woS+8K8Z/qrqQUPpDh3MdPpbN+xHbw6G9KHWJ4kdyXL4S9fJlgpc7fg0bmmgPtz5YN3z7U6W4LG3
ycndzpwNWRBcAMQz6DLziKnKy/Qki6bxqKZ1/KN0wPVN4iYawLJpDyvTS6cwSvQ5NCmAR192PlzB
eKCjFgTVPp6kgFbpWDs5nY690gYuZTCjZqUpMjOiFbIeM3I9NvnLP2tiLcGuaeV0jNxVZR51YChQ
FkIEjrG03nV9SFdLClACHwFPJ+IEWq+4Wnj6Gb1qu87Sl+lIcgOA86YvfUdN35IYb1x76r7IdvPx
DU/Nce9PtzGMIbXH6TiO49pzUIyGusHsV1E+hVbkfq2b9B9rUD9EyACkFEC78/DUdXpTGLE6HZGs
b0112EyaKylICffvxAR3iZk9pNfMVJ+ONn022zGEglJmvkTRFykd+aV8XKYnkbZoeqcedWM6Zhh8
UJWVltVB5s1fe3F8WAE6FoSIUEtCLYLbMK9PXaftHDggYdCG31r7FC3Hr5+lUxvcjlV9PI1FqUzH
qZ2DuM6CvjGCIfp22Qr3Av3PSjDSBg0jB8gNPlgUCnAoURPPR6haqA9xpyihVarptq60fKU0iX5j
R/MoKRiJzi+E8VAuwqsQoz8sUJ58JHD4Q5pctaZj3Jj2GHqRkuPMxvU8r5fEbH5ZTmI+l+VUrcdY
idrd5SWLEirUqxgdDEBeeJ8wXz01ryyLkivY2TGtbtxlqxgHi6p+OeyGYfFHPT321tYbJRFEtNOM
nQCQUkjneTzTsm01eOmP6Xw0+6Op0BX4u5X+52jvx/jx8gJFZw0moJDDtNM+Vf+TzLPN2Iuno+Mh
V3SjZg3tdCDmylwNjMiU9U1EXxOjb5jfQpqqAl96vp1Ons1joRjzcSZGe/TaEdzjVtrYw9qL0UH2
h8aFtgabh6r9yC6JTKVOtLG4cUAqAOodfFUu4zHpkmnFoC/HpWoOY51AXcwDlXX+RpXpB+KoLMR8
sofuIGCn6FYzrvlPg0GDatb5UA/9MdaxLGsExcAQNMOrEv9CxeaLn5LZwggSZpwsJP98d0Uzloa2
itsf7WRcF5UOJMEULAPZ6brEPT+fCtb0xBdEJ4fJDBjcoSyzcXBaoxmOtt2v7PEa7roxI2jtRb+p
U/kE1FB9nDz2eE1fXiMLZGf5iglUExN9weQH9L8+EOAnx9HJcdtlo4uMtSLBlLy68T6JATjAHf5j
iKxN/+V8D/03XEWMlxWviE/wDFpDtL0sEvXYaKgmDkEUV/f6lK5LKivrfDqJH5YMdMUwQoMVcq7p
xknTZGWqHvXkudL9et6kRIeqlCwhEmyhaasOyhDoYWCknrNDtGSa4sVTj1nj3FR6t7IZFxPyFAez
Gym4k6b0tcwlWYNocadGuSeARmIr6YFxP5IWrJjxTiW/cf5n4/WyewjN6Bj0w5wYBoT4KeW06GIM
EWNt8W9V7X09/WZD3mE2JLfCpyiGAIYmhosnLoAcuJnOo1jVkXbUslY7VnH8Q59NvyvDHAQYZjyA
LjLoYxlgnp9sABIfmEv2/sSwAcsjuCQC6kZENSbTPOI0ol0yB0ZpbVzqBdCCwNiBfjW5Ewq01QMo
zK6mRPKe54m+PgYBMGUIBjZGBIBr6XzBA/rQEEpZ3GPX9psuvinKDIJdHpg/V6X64CXv1fQjXe6L
TW1s0wQ6o/ZP5c6VNQ8/vYlMMFrYLuIbkJv4Lcb5r/BQhiwiakdHqkAmDKNyytWIwU/shWZIkrbP
cZsNGWO/dXZVgYj73FTizlTDREf8kKumbxw85bZucS1VQZQ9XXZZnkeS7S3AHcgvgNS0QaXBnceR
KHHuzH3yYIDddE9I/X0cE+0mmwt9bRVK/uxRXQtnQDqDlqrLrtbs2zYb2z0wileGreiShOvTLrMh
WXDvsFFhvF34oRYLQu1OpeH3DO5tOzyOxbjKHGMtWfWnIwQrLvAzmJgFdg//c77BmYbzEn+smoT5
u3M7hK/TNn1PgvFHma7A1un6dAVmlNSf7iIZWf7n++vDOsI6iEUArOCbxJUOlkRjGpKHyYVa9vLo
5A9xD+bHZJXp72XVrHR98GdjdXnRn+ogzCpYNBhNGLqfvP+qmO8vdYqdzWqysmYz6KCCfNnE50DB
2WC/4eSCxKqKYY7Z1/uO1EoP0tBbJaU/vFd+9eRICjvifTxZEfOlE2tKQgt9ULvkoV+NEB5QAjvs
QxJofehAheB/3D7uTJqWkpVKD2MQ+gVA73cSy1Qjeb1qMDOwL4TuGvAjQNx8sMScrMeIvLwnI/yi
9atddkXuvdWw71N/WKlhcz1ulccutGToyU+xhhk1kLQh44eAGA9sTMrOsTMd60pxEwda1YexQ3Ef
d+4R9E0/c51IPhvbqLMkijPIfTVKY/TGCHwEJJF+DvKhVH9t7O92NUgMsT/02RD4QvBAQ/eIL5y2
CQDNujUlD4lmgszFBmkDRcYYjK76RdDPf74csqZ/THF+78QAfuQlTM30YVZcX/XAvAvl4L85Xng6
2B7wS4jWXNiyc5JNix7heKlvpNQ2QM7ct7lxnUx7Squd8TLq9U6hyk3myGRgPl8U7LOd2OZyKBoZ
jd45XvJgOsFCg8QNq7XWB030WivXtQ6i4f8j7bp2JMeV7A+tAHnzSpm0ZVWmq16EqupqSZQo779+
j3p2pzOZ2hRuLxqYHmAwGQoyGAyGOQcsiGTQMB274lUWDAboSxI6oYFkA1Ap7uLFPFisSx2OhWjk
u6QcHy11sEiaSQ9K2/yHM1XzTmL6EKg5cMsG2tU5YZhwE5I+xk5WShraeC0+ClqabTpTWdFq4dyh
WIKh2zkDPjeRnzuvrDdTfAj2UrrTWr9U3VghceWyNUy+hVMAOTqYyRGzzEWZczkgh4mULBYADS1b
WwFz0uktNaWVgOUiqp9XDROicCMGYBQ1zv7bsK2itkqpj35UQNvETQUczUcqbXLccEPROIqwEgTz
A9P/bNSJSM6NJEok450eUT//1QPRJic/gEH09i2DTQssA7JF9C0mVVcO4GzknEuZm/2ByY4HLt66
3CGQMnCp6RGj/qTY7Fd+y95VF+CNwOQvkh3r7LVc5PK6/pHHWWNNtRI4MZDXtXvrtUgfIpHEma2W
rqxthJ/XtVsTxm1iVo1CQ5WC+jSy3CLA6y80bWNwDMFnaDAFPFEbhfZ1mUsRw9mKctvYaRVtgeNN
/TDoSas+lSIZEqdQejtVBjcJvsPeq5Cr0fqV24GfAPsfA/qzttyFnuqpIg4jbFb6ylu66yRzKzyX
4ejTBiTRwE4DD5XZRbZFQS/YrZjvvJbXDGn2DidXvZp2AOCrsNajKgDqo+gmxEll5q6s7txKcCFm
rnCAjmEuxHOtBhUrxryjGfUz4DDiVBibNN/FMgGMXCWQfjr0Kydk0YZOBHJejQHcuraAVODr9rQF
YViOs5hkZHxdsdXfEfo1zbiTWAboG0I3A/Xjl/FX4RsH85t9tCHp3fROYuQrJcr+7SjnZBrs7FGy
peeVpV10BSea8kdTVAeK4Qb4n5GEjyNafW96T/R6p3xqNsbOWRE3n4Nr+vKHs9emqRsgbnAi1X6X
v+/Vu8JVABW2OVr3Dv1eY6Bf20nuYBZRo7FEgOlUwQ3IBWzN75FqkJDU66PH/InS2Luu4tI1Lxno
F4ElGgrAQs6PhCB1eSqo2NG+uB16T8p+pe/VGmj48jL+EcId+lIJ6RjmNfWDUmZeO+mfkVxJdjwO
a6MTSwETkiWoUoFLGY2gfJYS495ZXcK9+Y1GiWTsRy/YKce2ftb0fUi/SlCjPFWYCaeDuOJU/4/D
8Uc0p6VRA7NDKRrqm8NdkH7X+kFpwJlrsxL4DeKhlp2q/NKf2g/a2mr9EoI7IvhK0QxZlw+a9aqa
HgUM5d9s759v4jweYz2m1WMsR0iFwNHKpPUYugIccHb7wtS716WtLgEX9iBHzOIc/Bg+RYdvpQJI
bEo7klqfodbdN02Mi22vp3ZR7IdfEZV2vbkdJI8m26n1ijwG8Aou2gdF2bVptHKWl0/Wn5WY//uJ
76/Vyqy0eXdEdpD3uj2wHSAtn8N7ALBdX4XZKVw6jX8l8WP1Gup+4MudF0GrJDKOVezUKpo5rktZ
vkn/WLrKOf1ctSKz6KGQZT3Lhgusi4qAIIE55ivdrxE4Sgu5GwyxoYMb7y10UPKYoEIEALcQyKC+
zlzRusWoBWCYnnKlIqPsldZzuqPVc1/bh+InhhXG1kuFXS0R6e261ssW9uc7+LtVt5KhFVW4kkzf
5pOteW22UaebVAdMgnHH9FudOg3m5WXNGZqGDHk9l0Nc1Tgm9YMQbFvhQ2dEfVz5rJXl4d8VtJsK
jFRgebouehNML6u3Y7RNyzs81uo0f8CMtD3pxb4qton1JdM31pFYekTCf1Som7UqiYJtMQJhzQHd
0S6Vb0KWO1NlHJQeWAajy+K1ssqyqzxZyvmuPTkRfYoGjwx1DV99zt9TP3kob9hmcPsn9TV6SHxh
rQ64eAucyOPu7lQZdRWNPOicAaKXN9ZgTVfLoLIbow931/eDxz78HWbC+899JrgHQEp4rlvKKjSA
GDgcGeDyac7smIU7sXtUwPcibptoQuL8SZk8vbEnsyMBexpDIo1EZXaNYN9oCAtXTHcpcTbfSP9+
E+eLi1jWhKIpsd6msKmnNxW8GTGNnVxAg2DzlaQmKbp31DC8lcWYF5Z3SKeCOa/cg4xaLRucmSg8
5Jmv5JQo8R1w5bLpLo89VCeDfV84hXFEx/d12Uvv7VPRnNct+lIx6ATRhSi8YisEGoK5USLRD1NO
Vjz8kt89kfV7/U/sWS8qizb441c5uJ5F0OytHZnZaq4sJJ8JUlUA86HYRH0mj9t0lHesrMH1Ktui
Ea30jy4+0QChhc5QtP0DQZZz72EMtm5ZhDZ15uJWdIUPwy42AOi86QBSdn2Xlk3zRBjnCqbJaKqy
6yFMdFFz6FunM4pD4QYy7hSQ1Uw/Rj1eCRYWcwmnGnL+QNBRvK7RxuTLHQMYvq2BZAq8DE/WnTnu
8zAGDOLGbO0yfzCEl5qtnIolb3QqfbamE2vJhjo15BreLwAz+SZETsixBhX3Vo/wfmV55+W7sJuT
5Z2/5URWVGRVlkdzFJYf9Mlm4o0kViRiN2ZLBKBcgpE9rO5yz1wLRebjdU0w5walwRimZITgyADW
yq8SKQzLHkjSAKzK+Gk8Xddz6RI8XVLOwSWCpVUFXr5+nN1WQHmlbW+HynvQIVMUToiGVw78snZA
jkbGEG6eB4/uBgGDfwCP9rOdVu6mHnRsdtFvWOOYvlKt5mLnE3e5mH/EcfYaKgkaqEED7lsYMirc
8EZ6NGwNrI4gIFUdZKHX3maLDg0ZxBmLAs2SFreeVZW1rAKCnm9FgkUA5zyRSUMS4fquLRVAwOj0
Rwx3PchxhnbRGPcyTe8ihUiTZ5R3bbvHASUqUJ21bzXwFMHVM5KPEVFk29DX0kKLnvXkG7h7Yiis
dNIovqEXXbZRDpJExO88s4v6tfqp3BeOntym0pNZ7GshQ+l9Lcf4e2brYnP//QCNHw8Joy6eWWxx
OYsosu7D5y4jmvncJugW2pSFpybbJnlM+qP5kL8mxcYS9jFwfMyR2p1MN8yISS3fx+Vbbz5SNm7+
X3uEttZzD5KlbYvkCz6PiZuUel17G4FPsfmcEi+jpAJidfAA7J9G7HaiMDl0Ap1TuUZTvXi+T9aI
vyWCQe16WUf6bGNFDkvt7sFPV5pGFu89BXNBM/gBeCZ4HCPg77YgBACponVIKCoe8uiq8U9mHLPm
nVYtaQvJqUxX695WlnjJSZ8K5o7B1CfgAAekrh8kL230iz3dCjrZiw0Jx5+Y7ms/H64LXDJ5jCsD
JgrliJlg/HxLi2aMWJnV8Bsa3YzNncie61CzC7oWdy+5kVNBnGJxOjXo7C1Raxx6Asw3WzNfrquy
ZBinErjTGwDRyGhqqJIA5l5OWnvqjwnQ7ulnmXlatzYDsihORdO/DrRe9OJwK8ekWBVm8GMfONh2
icHBACSErB6dwACAYd6qkqPQyruu42U/DKotABgVIRgzPahWne8XlQSjECSU4hqn+RL8fG60du4B
uQyucyf5qbi23NnbtemxxdDsRCw/fJAMxSROJcS2yM2T6i58Vx5Fb3oXX4W/CW9PRXFORopZ1utA
P8ZFENh6d1AMpwkf9LWh1v9DJfDsok1SnoF3z1cSnS9qN4La0deTVsQLRBicWI7z5yquQDyWVQ/V
iF52VpbWUZHSBjR7Gt1d383ZRHh3PxNB/e8nzIfzJCID7ZwisJZS35AcFdRzUbvrMuAGmAdBJddF
LR0/dDD+bnsB9DOfkWzFZsjEEukgMLiZe1ZUGkHqS1iJhRYTNAZeCzBNQKWBqPlcI6PuclzkeJsY
o9+F+758wblTpl/ld4aWTfVBahMS/5w0j34GotNb26Bw+zvz8z9X9vQruEOSjxImO2q898JQ1Dd6
XqArVUzX2hkXc1/oQ0WrFhonMebPWdDU6l1Qg8nFT0GobQgg1JBdTTgI+X2ArIJm2qV5Ix675uew
mt37fc550zmVzZlOMw29UVkIA/XhLovjfQD4/zZnOzY8y+K+E+eqJLWH+k0uvuIutUfJS8DGKaDO
vOvqz1FzOrrVpF2de7B/Jww+gHO3SyS6xXy8HTJhR4fEjbu1EGLpfoNlgBMBrfwyLOTcQHQ9zapm
RLQMsPuw+czFm2nStgJRjYBML1Gyi5EPrQrPWLkc5t+9XC9MjswQXkBL4LxKM1lWLSJG8utIRYtN
aikHU4nKzQhyvBUfvXTUAADzr6h5CU5OtZ72SDf3E8o1mCBwo6aYtoUkPV038dmEr+nDPQM6M0DP
ZiPi2VqACH4fVaOthwCECgM/CD+C3nSNcK0NajEqOtVs1vxEsw7zdLLIsHmmFO7CQLO1jNqGgudq
GzuhkjsRuiP16TjURKTjim9Z2kGAHM99SuiHviDpSXW0z/c93iHqMLSunGuZJySR4CRUz/7CLyPq
AycecPhxuXN6Cpjnyq3GmlNVjDSov8edA9xvV+x0N8xWIrBFvYDAh1bEGaqTd5nIsJb6SKPEV4II
jIMRWmzjvo6dNpvWHo9roji/qGYjGloYS/yySfVNguewmyRh7IkMLL3X7XPRQaEZ5H/V4uFWxDYR
ApnqqS8WVaq4jVk1KQmt2mi9Ku6m8gZ8xz0b94KGXJYt9opakD7ug7u6nyTNTRAGxW6hy7GyVWiQ
SDvMzoftobHkQXbkmOLfQyVTSrvtDYE9GGEeV78kMSqRR9TlYTOCXiMnWlbp48Hs5RqsaPpQl9sK
OLaV3XVi3ZBpjHLTxjEyLWNF/6W8EqbwgJ5umsgKXHAsWCNL41JWEkRMpfs5kdL5ru2YfIV2Rai9
lnVcungRFeJJhubzmXiR82/llKQ48E3qV+ZPSa/2Bu6kAOiv6KgQfSH/rgtKIgGp53Q6tmN208eu
mjxlfeD1yvcg+IH204rrn9eNYCFEVpCK+Qc3BAQQ3EdlVp82QxEyXwU7gyyAdUTMPB3AS1bhiYpC
iv7tusAlDwWJv+cl5iy3xV2LCByLehRi5jdeI5HM6QSbfCsf03PrszUUrkVhIIwFoSsaNjEBw/lg
2jIj7y0Iw5Xqs01bku4l3dvsju7LlcHEhZOLHo4/ojiPlEeQJXezXqBqsCPT+I6K6EOT2JrrWzSk
U0nzl5z4eMCXB2CMgqRx3yfbNt+gEhGMz0qeO4GwzYH77gp4DGtuwEj8YoqvWr8FYD8tnle2csl4
4A0xoTvD6Vj8jc0A0GcUrGT+UN0MspsMdioOrgV0jGf5R/VYAqvjIcwcWhImjsDxf8xkEg0bLX+8
/iELQfrcPvPvd3DXeWWUEy2FnPkMRErWCGqCAwrEaC0J8+11SfMmcnf6mSTOnvQi0/vegqTMix9W
+RWWqlFnP8/ZkBHG45gFWNB4tI3cwbA6TZ5oSsZD9l1+gpqt+57QkmCLr+M2ezZve2z8Wsy8VDmd
Jw5mmAiANFyMijWpGimd3sC8gvtqp5u3BcicHDBdWi2p3qrOlvqv5iUc9hmQIhQ3b+/Ljkgbo8Jj
M1vtWV88VmjoA2IT3BS6hs6NnWVTl8olvqbdD2lhT8FbJxyYiULUWGwb4YCegEh7U/W7oW081gEA
XYj3WrRCHr9UAwXGAygcMJgIrAe+bttMySBISsf8F0n9mLKcmGZFjM5NNcKoI3fbQPJV4Q2jyL2y
dlEt7ghg8RFVgfJ9HsY8X4OhDMrKNAfY9yNGPt2dups+y028YTvjoXOfrU1ji5+WI97m2/rQrvi1
JZP/I/wi4SlGXZUV6sT8wkzQqVAfmLjaWj9vIn+s5reojuBKQvaMuxO0dKyNOBFhctNeL+xU9WoU
O46Rbmsv1bMVkcZwK82+fpZ/Z0SuSeXSQyCyq6pKnDVzOqd3MydOSOo1d6odjGQgrZPcC3vFfds1
d9pxeNpkj93tcBtttV9gpENrQPx5/YN+5zOufRD3NI/AIV+bOT5II/K+/ii8z8iubfrzpsTEQee0
ruZb294OvsvtQ36w8I3VQXj8qh3DDTfWs+mgV2DXbMOblLwhnttI+P8mYmzaJ9CGraze73GHax/L
GWWTl8Ce7PCxKUZJkFZ7iHU79RtbcORXV3rU3HYb3Iqv7a6xV5zw5bWDTuaZWhid2Sh68jluuS4N
qoIz20+Fhigi+F8jDyVjIMfOxGYBkr7X92XW5FzTmcEHmO+AwUCTAF9eKZQk68qqaHzzGYp2uy+0
aFYvzFnLvy7ku4B6iDouQEOR1kYB6fyca71qMkzIQVC8i9Bg0D5a8rGf2U6HwhGSXdliTHilN3w+
WrxyAPdA/IvIFLPP3I1WW11Y5nne+CrVDhLFxK4V/aw6xevk4tf1dbz0JKAZBVgtcml44oPU6ly9
YGDg+EBrlR/W4hFoxnhJxSvJi8tI4FwEZ5QmBZq1PpaNbwDBKK0L1Pi2ZenEpoQemZU7YUUdfh4o
GxO91WLIGhr1MUwTTwnWuqDXRHAGIRY6zaV2VmesiBZqhIav1/fk8ixh8/FUB/oJ/gmopPM9ieog
LzstxZ4UY0BkDGfVkelMAC7S0tylZf/LEquV0s2aTO5KR7+NCpwf1vgsoLail7sRCEMZu4c/IW2H
Xht1e13JpWWcWRVn2FdwMPFPDqpQI1NBx+Nr06i7o0E1Uunij+tCFnKN81L+kcJdJ31YqWkpwbxL
Uj9PJHKS42vQkmlva7Gzxqe4vIZ/hM3//eQNEDdZPmlW1vijPQK05sN6b0DNar9c1+ky+DpXiTtO
zKqAGRZAyuBFT9HL2g28dFr/rBgwNM6VkHrsQtjA92i16gqTr1kdAjwfkxqtunJdLbm5U1GcnfdJ
gYazafbh9VchM1Kn3rPQFH8lxUDfI9DS4eY4ZyqpZVTHMaRMg+CwYhNLilcp9LNpTXJ9Z5b1+SNp
NvmT/besiA653DR+nlkZCeTwMZayA/qOXgCVuRIBLlrBjMsMgBpAPfKjqVrTDAnVRthaGTpZhG48
6XNCUHZdo+Xzg8h6JiKZ+0dnlU9U6tFDX0gTxEQgy6rRlC1XrmBlu8IEW2nkykZ4GwWKnYfKD62Y
3CEc3q5/waKec3iNYWtA2JjcAY5DBpCOTGz8NHnLLagJQN1orb14TQh3cPU21ysWSdDSEjxQUR1S
ob9nQrziYxeekqaIia8ZhwB2iFrP+WoGoSW0hhrAQNh3gMwSpgdtdGyBcJ6BRBYMTiSdvuU+R+2H
YW7ApR1z2xz1iJzeaUluy3iClvFTMa1RTiwEjudfxq0AulXKuK0MXDl4RDpC5QSPFRrdfwWTy26N
bS+hK9gxno1brfP0n6ZvBjXRVH/tXXPpfPAZqKnjjSsD4J4faGgbNTODocNwX2LZkXw/yNIhZfuR
EU1fLbrNV9p5lDVnqvGaRlP0XE3kdBYEQRtrtWjnbmRwrY5sVwGa1XK197D8wBuXoNNTYN9AE1o5
u5dXH7qegKkDyJeZApqHiDeLASAhBkYYI+Nd0w9V8nn9zCzErBAw4xMA4x640Oqs+cmprVp1ylOV
dn4DZnSdWAWYrW66BJX+I2tNK97g361PSTBbxVGZORlET0pjKwvo03Kuf8vl0cIAPWp985sA06F8
BVxMpjAxg2jwkaSWYgcoHOKWjrpYOOBpWMObuHTAECYDwG1+FMyoM+d6twKTQrnMBl9I053Kxtou
JPiMgQ54O2ZrofOiakDZBT4ACu/A4juXFgxT3pp1MfhocxH3ox7ot4MqKjsZ2HErMLSLooBKBJJU
5GctvoE/iHUxydQOio2ArsJsarqVtVw5KAGGDa9v2OIaAkkDQHh4xRm/G85ObceMQb4ZyINP87gm
obyNkkLDIMTgtto4udeFLaT7Z1wpZCnRCjIPXXBriMp7j2i6GH1xEKx7K9TrDqzrIZCtAChkTXZo
jEVyj3Oc2kkYVp4BSu1qH5dG+lm0Hd58Rh6AMyIzpO6p6QHj/HL9Ay+PKr4P+Z2ZLVac8+Pne1y1
bT5lGAn0AzQPH5ihZvNk1xrL+OWaY34f5AowXlANYV77XIoxhYZQKsLolxjoOmAKf9zrghDtmryO
n0S1L1c69ha0wu4CEwc9OBij5l5J11fo0jTx7Se/xa0QEkRyoIfq6OsPymey01+v//xCteD89zlf
BkiXMBBi/L4c2cl7coj8nVUTDIEVzyyd/16Rd3kFncvj9kJjVGkTBfKs6Jg2h7TeSK9Ufx+qzYBe
UVN9HIA72BBxV9DIRpEOvAsPVfSzVNdm+BfSm+dfwnmzqdC1sBgUTNeGrtIe9A+9uJGRjis/qFdm
tphpBPyV7d3HygpcTsCey513/MQDWLIqTKjdjH5r/ShKp0q29eSxwEOt+jX8SjfXxS3ZPiYX5zZZ
aU5AcM8ZpZMsmdXZ5MeJjOp7DsjyiAV3Vgxk8U7Oq5XXwKI9AXwYPfkYLwHKBbe/cd2kI67HyW8V
2dHj7yQm5VOwe5ukbduZdurGpnddw6XTps8oJYj6cOFbXJwxWlIdK7044Vmg1x4VaeGNRrOWqJp/
5TyaAZLUiRRuHcvUigAL202+WeV2JQUbEGW2N5j5J8HBtOhKKLt0SnQAOIMDD/hS2KJzG0mbNKNS
YU2+ZYbsVsQ7gaSNUe4koVY2tZr7HaX57i/W8UQmt3OdVPU9nDRkih1Fk1ABNpoyN7d/IwUleCTE
0Ml6MaOGWLsxmhjVX1ltblJz+tGjV2lFyJLRz+CCFnIfiP94hz8koB9tRZSY5WYIb0LJ8MCu8pga
ZuaMsaauLNySi4aHRr8VXnDADp438+RAI30p5EHBRH/CFUd6s22+sMzZrZa15cqFPlvZiRUCXwWg
Y8hbgRoA/KJotzwXRcOsQL8JkNPNoeldsZQ6EFNpLThDKszsGuj4v2kDvdxOZSO9T528hrvGqcrL
17jsRZHGOtUMUB/o4jvw5wH+9Xf484BWRXgNVLMLLoImFFITvMygBDABeoWzhklGVfvPvOI/epwI
4W5VwewBgmWY7BiH/SbEk6zvHmJTvi/6lYO8uGAngviDHFiiPjINzAqZ28ggYEr3Rr0CUMY5i3+U
AfwsEs2qjnwFLyPBYSu1gB0BQ0yq6qZGmS4TBeI6148u5wJ/y0GjGrqyEbnOPejnxhdnk2XUgvJb
F0HGfCKJfPOpi25WGTaWNDqVxF3NWqPXmdmpYPSQQyfKnoPyF/ApvKYOMAW44iv4G+sftTTEWADm
RwcXXw3oZS3F6CWEJb/ylEzHWj4ozj2Gq5AcTt8RlFxfRX6k5EIep1zH4i6WKExCmdqj0ekDELFz
28x0wJlH7ngctYqACay3vpM6QbpE3jet9gMNRnaZ6CuTdIsLjdY1NAMZANvSuC0Vg65vZRplx1YE
lK7itXVgG9mh0fygX3OTC7JQ0Aa5NRB/VKwCp3esDaNZijQ+CoWl35WjqBMlBBeC0GOy36gx0js/
q1cc5u+cD+cxFWBTooIFbDtsMHc4NIbLRgmrGE2maMF6yTWP6QRgTaV8NxaY+FLie4nepEJHxPR9
6MGQKb1Kees20S8lW5s25e6leevxMUBSw6Ar0gZ8O5TeI0GldUV8lK3GQ/d/jb5EYROXayi7y3IM
FDdwRYDLg3PTmaZFYia38XEIaOmVY1oTVY0HF8jO/ZaxtFzxDPPWXSwy0kn4A8IiPHrOPYMgoDvO
wkIfx7YAvkkSZE47aPKKlAVfihjvjxTOacuGGhsKhRTEzn1WeVHsZXr6n13m/2wRcKnAYjknyS4y
soWBVtyqj49NlW0M+Z4Vwi6IV3zA4v6cCJmPyknEULCsbnSzAynsjOj4FCjfwKVRVq6FRSGzPoDR
BJcFz5aZCAy5ZQOadLKyT0T3expts0pWkm2/q2UXe38ihnMh8aiN8hQM8TFM8IKU9ol+hxGUTaGN
dt+oPsgpiBw+SNnzKOJlqdtWDZ6BsnZU+RYdJqRyreFo0A9UdAxzWymA0JeOQlLvwFuCIdc7bTdG
o9sWghvUN+YaE82ST5qTS6iSAT8LvcnnG9HJfZlHkhIf05xUwqHcJW/dNzLH113+kuGeSOFjXpbL
YdeokAJKHcR2dpKAM6pZK/cs6gKWGRNZHeTpeNrKgUlgzZ6lZIodgLB2QnrnPmhe1bVR1kVBBhCT
58YgBQHM+aJhcBaoky0ojTVtyu9BlfKzamLZmQImbLRwBCNngWvkL5bwRCZ3YqZI6NO6hXK4Mmyd
fQzSPm5X7oqlAzNjCqNBE7MAaHw+10trhh7EojEQnwFo37Cb2vjMjU3oXddEXXKWeNvhBgAgM4gf
OVUkmhZyyCCmdNVNdxS2dYqW0GBX3Od2v8HEYkgMIgGnCg0mXuQl7tvza2Ur++fO1bbhfWXXMul3
xiazcXrsZJc4LxnJbLpJd933yrdCY/5sn37qHBGe+KlubKMgNiLA52WIherPSNlcF8AXwH6721MJ
3AEUhq5OMV5Oj4qebACv4oEPhHTiE/rf3IEpxKT7SntQwcJj5CTrVqJzfm6NF89l6v4r6JMwU1so
KD8YPzCm2k6kfh9Lkjybd91H8KP5GG7LiEQPGHK8rvmyFWAiCfUY1P346kioVp1I05wejTLMSJpm
BVBOpbVqM983+4+CaHY2cZUBdJRvV9WDrMSFXdEjFTyNvgdosDZ0ui1akhAQYxFkjQkIjrPRaYb0
Ue234FTWk86TBjLXAcdVEtcl5wHQ7H8/iDtkFhuCOgwb6B1lpMosF9Qzg2zYKvrPpmHlMl9WXwGp
HU4aEOd0zlVpUcTEqM1gXuABmcm+JjkiSfAjMgHdcKPcZJ8DANmUzpM76g0YWhdHL5TuczDQdWug
RIuan3wLd+5LOgphrmPHdd0xpq9eQE0s3+Y6KYBMdN24+Lz/P9uO1BHyHGDdgfrnBzdVkJzT+p4e
A/EhoyZpooYk0o1Q7oPR8ALgRwSNY1hPRQxo6e0ItC2571a6rBZDb7yq/v0ILl7TixjsplJHj3jB
94cOXsue6puQAH45fGp+WYMjvVOAiJPxqX4y/+LCOBXO2Vk0haPKlJYex5A5g/4OCl67rlbc1+yd
Lvwj+roUFa0ClsgHiwAPG8thgobVLkXgK6ODMdv37FNUjl33Aar6v7ihZsBUXIRzdsScncqJP0az
ADofNGwrmHXLGEzL6b6Jc+R91pjW+RLnPwakKxKab1UZzwIuqgtpEQhFhWOaJZ2dRY8lMExnduIg
LmyrcwBzSzo8Eh9X7HY2iYsFNTEHiuOKEj7/cGFKQg0WKfQI0AOvBKjvlHpB9bOviHRMqHVjTc9A
PN3TlVCZrwX8oy4iGZAKIBrEZP35wmJABxBVIK85WvIXiJZIrOSupsWkzw9ZFDoVAA4nRKhNqKOF
YCJ6XG/xxlrJRCzFH7Cifz+Cc1ZDkMW01kQKqtTXWFfsXorsYgJ4mLFiRktmCxNCLUwRZSTquWtd
GZhmtnKYQFvHbLzpY56B6uz4Cz1p48r7YOmew6gE2sgBkYYUOuf1JFR1QBmk46kTa99Aku/tSKDG
ymGfP5g3G9Tj0X6ERlLtgjIA6P8Tw50Cs9FceXiISlf5yKMjOpDatcb0JS9+KorzK1SXwTtdQFRv
5y/SMfWLQ7jaG750DE6FcKdPzaMpSXoIMWTnvQUwASOdTSfwd4BvAdHI9VO3uHpoDEGJGCPnmCI8
N36D5iY1Q0gLDHE3qjOdNhkewkEiBqAygnrFzOezdLFZFkjvQUKOo86/hgwzpqyRUjjNXontrAxu
rDT9FVTB2uW/tFVoagJC94w2q/Oxz6iHoZWIIz02SoWh4s5h7DABGaS0peiQjsewzEis38rWy9wc
2XupCIDmzo6mp1Bag2NfOgYmhjbRvI2/UAc4X+Mh78XKAgLDsVOAy2wCfc2Nw1paOWxLBxuHzATJ
O3y3yrN0oD9SGYtBpcepCzYRiDKzuPTSqAZ6U0yabF+X3QM1ipWLfmlDATOPfgZ0FuFNw9nPlPYq
sqrQLUKBL8PQY5E4q1ft0gKeCuGuPknKVQncdFCteiimFzWaVmKm38gYvF2eSuC2KJiQsNFyLF5k
3eV66wToGdNYvhdFhgaICaB387OatcI+wixdciMgYk3Qnlwmm4I1Pakm8N6oitunGMbJjVvau2E6
eSoKdpj5k6ptI3tG3Kx89pKRn341d2kAwEpQs3je8uQ45m44mCRI3+PUbpI117e8zyDSleer44L0
phUCNMlZuCQlEykcxJACUoqp5F33RosbjcInRtURBaAv8vykTFUkdwlmdI9RhXJxFdtCcn9dwqIe
JxK4jRZqaRrQv464VGoJKkG2GR1zDHb9jRQMTyATA1awSwB6NWVtjVNhDIbTofQz57CGNfCjJd+N
GcB/pXC6sDgoIwyS0SObbuRAc6z+G0W/rkoRjDqZGK70/y+FKGhQQJcUwBKQxeesLe/HQQVG7pwQ
uEU+jw3JTauKW+DfrI3kLW4SisRIX8sKvAenWFwFSVYHA17mSI+MiBis/lmW1vgrFvU5kcLpA1Wn
3GATjK0t3LQdH8xurqLugcq4Yg5LrnlOMWIOGu34oFA7N2swmlSNEWCjUj2GO8ntEjgF6Y8ANDRq
4kqdiwzpdQNc9AwnEmfTOXksxJkBJiVAlx3rvHMCWfZGC2DLZhdu8yZ6rYK1UsuiKc6NJnPTJ4a+
+R3LE1YmEzRMZiasIaq07aDXuyxLClKmIZoTYU+bdKBrj5VFUzkRzG1iFGZIP2e453VlsIP2Rla/
wbOysn+LQtChhl5EsG8CXIVbzZ7VwRRICJIsZZO1vxJkUWp9JRJb3DLQQaKGC+93wXwTAmqBxQDn
PqIASlqF7oZXC6yajZpvLCBHXbePpUKkChbWmXQKjzzMQ52rpGZBVzcC/KBZxCSSpi1zTQsvrQ4V
8ZREuR3diHtG3DZNN4buGuXj9Q9YOHy/SeMkaIoXNJ98i0JFkLQ0TZCbQvpdCYsfoDGdCcsNOwjz
lSBlURiSraAsRNIa0AnnyhptNaSJkCTHXhwzZ6gA7Jo3THHMHvRsCEiHFXtZlAekIRBJz/vJB3xx
Ymq91jfJsR2UipSdtJ/7ZcUpc+U4+rq+kAu2qaIoL2ErZ25NPqPMSlMuRBw+lMs1YC+m/03ale1G
jivZLxKgfXnVloszvWXZVfaLUFUua5eolZK+fo7cM9dKWldE16AbbaANOBRkMIKM5ZwBaaUSpSWV
YNjo/yeKcSrNWCaRoGEZpQAZgLhDGz0g9qTU2xazlpiFZcKXGHjSoYOHOdM0jMmI8kJ6IvpjbMdO
6abf0gNGv+/KE3F6XzsKTnngUbisnL8rqYyTxrUgEXJxvkk5kWPYf4wdDxFj5XYDyGUUTYCpAs5g
Fp5NyMY+7wwxxeOnH5HoNv0q4sFNrISaubsKszjoZIYvnl+XC8cf0bAwiKalJ4zmDBiCMG7EMPWm
0lMaySvj/AUTo63wvr1jazaIzhAV4+LgJkbd+VroSLOkLBUT91BK7bR+zZDHF3j7sxJiUNwS59TQ
DODxAVS50CzXayNp8YA6gXASzNSyL4aP2jEyHFF4mnjFgTVjkFGmgTyUB9G6cK1RPoKtVZwgrCye
c0vz41cgvtg0yZ0g5/j91cUzkL7A0P+M28UEl5aQWqRiAb0SsNujIVfcoQksd0g98vCKVrVaiGIe
a8KU4Y1DcIBjNAWI7Sulj6N5VyNPUhFeYF4zduCPwdkiq4XiBZOF7nrSZTmFWlb42Oulk5c8/Li1
PCVCl4aKnYn0z5f21iSlkUEVxBDRFIHjU+HOO6KfZnTSDKBizbSL8zcNyW9L5LHUre0ZGkvwlFeB
p4Nr3bV5KIKe0jBR4KEUu3npKwdP+u0jtRZCFB0TnHAYcO1fkpIGjRJk1NJTM2bfsm6wMbN8jJOZ
v5DTBrSqy0IS4237KB67RFfTU9jWxJFindhJMMiOCWpvd1spnijGxSqTiSG+0khPVfRO8ve+fjVV
jjbr6wZHjqOL5LzOHNxaz62sNKCNqALxEkDyRnksytCPu8Pf6IKmsflFDOJb1r4rkk01gS508PoS
jAYO4SSm11X5lMCoYiokbFRY2skcnV/oGQowI8G5qKxvyKcIxvcEU1d1YQQlAvklInbd/5x4QY8n
gvE5/QRWtLyGiIkcVF+zPGu/vRFrTk3BoMUM34LwyjoanYyRNcYD7Hdw6o7YQXVOAxCoPLxty1lz
aEs5zHaAartL0gJy+kz0mvgoJPnu30sA7SUSLOCZR1MKczzMQLNKY5BxP5Bc9MOMyvP23/9o0mSy
XEgWfApgLnAWoYIcpLgc0AxINo0ne2XpoEAX7o0JQ2TvU3FIUH7PJ48Cmpx8bwtA5zlV9jrmlp0c
k/BAXIDyCAlH8TUbmdkqMSeI3CWeJNfudATTW92Y+C4D/Hyp8GcIH7jNuGvbh2oWCmgzggYALq5l
0EoZjN6wEPsAZ0pSCX3FnPO6VnDGzetTBKNGEMq5VQphdmrzZB/K5zGhjj64VpHfBUl4DJRAtCU0
PQ7Vt7Y27eqSAnVgNHallLpK9KjFNzXh9bWs3ZrmnhbsOroA8Ni6VntUCOYRO3wT6HbPsn6Jxjcp
AVxUodzWinpQVTP0tq1s1vKLkaG9ZX73zCTOzEKDlRmoYCTNTnp5L0mVT4y3bs5I5zd6/rQtaq3/
DNAauAvOECKwHuZhR4KpLIlswkWe9WNxEvfmWXFbX7vp97KrPaRO7umX+NzeTb/SU+SqNnFGV0Bb
T+uobu4bO9HWCceY1+rvy49i6+8DJiWBe4mPCmQcIjXZ49rt9Ja6j0Vzl44NaHiQGe7OA0iPzTh+
KJrh3mzN7+j09bfXh/spjM9CZaQNGhUhRLjL98I+vc2PgS99D/biST4lu+4QX7YlzpvLbj52HbiR
mBYRv8BrqEFK5GGOWZ3yoEXUlofvPXmiw+O2mDWrXoph4lYOS5eFCEs89Bdw2selhyCc7uGfWo6k
tQ5xjHeAfRWvKgwmsGPTUq32gNNADbOr1At4HN6ssL1RMw1QjfE3U3XT1ANxcBzUhivVOie2rTlG
PO3xEMGLDoNVs1NbvHkaTN3K1WDEp1TZBZPhVG3kD1yM/7UTi9ZstDKgERIpSmY1Q2VUtCpBTx9c
ha0DWQ7dmEVsWxiRIL36O2p4Q9qrAlGvxWw4LAVckNdqoeUAEAs61jQ6mAct9nOnfih4aYTVtVsI
YdZOkmkI8BIVXYOo1fRdY1fWq/wv58/m3gEMlX5qMn/EYoOmqJ9xYbX45NucrZd538/40Y40Rkrm
Pz16mZvb6Y2ySwg61FS3PYl/mofifrqRfih+clAdvBbvQfm4k4anNj6avNaTD5ph9lgv1Zw3dKGm
JdZ47Fj4FtAbhDfRG/gXfwAw2x9QCc+84KicJB+BrfCBYdbeDDv0FKX36k3+MnjlXfA7v2tvUx/U
u08Wmg3cbV+weqtZftzsLBYf10eTGEQhrAnuzVPcCv7AC0M79cbYyZH0PpIXq7UBqmE54yE+DMIt
fWu9GBhye4PzKOAZNhOPDHmU42k27Bwpquw5dpNDxGlbXPOwn9p+gacTRNJGxuyPFLc763595izn
fCz++1ajBne9mjFgkERNwFaLnsej191eHswLXP/tQg0oBtDx7bhV/gaLmyO6hPP+2z41Gtu7ZAlp
gAsePl/Xb8T8SPW9ZHJKiLwVmn+/sDdBnzqaze3IQn/EGbUbKbO3TZq3Tl+8ShChgjOvE+DXFBD4
pbb5lnbHAPmNbUlrhe+FA4OvulYGIAVq2JsQ5Qblrey8o9H2JXHTW9n7Ft7Qp7iy/0y1LfvpvXwz
4jW9S3/0T9mex6DCW1PGwSRioKopWkJOk3kuB9zSIt7lfLbbLbtmvMQkiWFddQgHKvqtFTt1ped2
hwrmnUBt467Yba8rzwwZR0BNlDXrDIG7OPnD945Tz1it3iycAJt8UPSoqcNZmfZtvAXK/yXdgQOj
GW3ZIRc87uJ9TW5peQa4y7Zeq7n5pWTGPchRDSqDCoqVNnEt/OeU9Ha4l1+aQ3WgO+sWo2z0NPBy
ffN6bezeRyv54sypfYTR0ABmOnU2uhxAztdodu8W47tiXqKOYyw8acz9pDIGQRALKFm7mNr80e/T
Q+hIDo9gimMkbLfDEAnqEMuzIxHcKiJ+qmRepXPixaougMLBDBAKfZj0uz7gmdFZBIk36ILQHR3R
TaZ40eDk38ebgNOBtG6WC1mMcdRREelhgnUTBXSiDLJtTbI9DMaut9AuU4+AH/khlXaUATyzM9AI
ne10U9uZOkg/25TXAL7qUxZfw0Qbc5ABXG8iFBgxZtqnwXhUCRC+OQdi/itfLHMhhbEVQx1pIM6W
GZwzFwxhe9FXTuYJ143Y7/2B41dWI8NCGhN7zFEZgDuCFVZiO8fMx8GgLjH8bZ14C8eEn5KmQPYR
5zNeSN5YPY254P3/JDBRp1O1tsotSLCK15zelCKv42L92bZYKCagYAop0mgHCYLynHSqFySHMQHH
cwq47qeYHqWod8s8cUxkDLd14x04JtCUmZ6IzWwQ+Xt8zHfEk26EJxWZn8O2nP9y2j56HOf2WtYn
1vFQD1bYoRtVTlvRKTrADjlxl3axQ4a8kFxTLEcND7p0pHYs6PQhkUwhdarJmCo04itk38lSEe+C
ItcxDdvGCIdWAVSL7Q+dFf56Qj6/kzkhUY8qLxIm8ECBD9o881gT2wsBQEY5K7J6NcZrUlRQNAHw
GOPqdGkCfsI8T1SngYMJG4DE+wGtgLj/Z1ujtcklTNt/SmIcndjHihmOIbq1m8xJdIzNWOdE+DY8
ApTSeFItW9Lh0ZLRVqTLtuhVHcFHr834tTNc1bU71xorEwpQRJ2QbLTjRJHs3rQ8PVCO2GfefX11
5xbCGFNWJrHsO4B2nKJ4eh1pqByMYpjLa5HoVD1GpUZ9in0TPJocN7d6hoA8BUxglLExgX+tJSDI
ai3K0SbcBr8sZEdjejfKp5D6dXiXoJsITSnby7qq6ULg/EGL+0WmSUIQ9RA4NnSXNQr6lW4HHeTT
EqpImuZG09+8U0zgHqPZB3NW7D5OFYkVtPbg8L4nSnEcpeZZlzAPtK3WbA1fjh6QeBR1BgDCj2u1
yjjWdXNokpNvBII97GTZS1Q7NB62xaxWYtGsMW8YJu1VlkKJol9wNMDsfiqAaDBhclH+XcYgMsps
qb7HYKpdVmil5VWvPubkWPUMtDqgV9TEaDBbho27qOzHBodBfhhO414/Rjt6Dl/po0Ht7iF/0A+I
wr9kwZ5uyL54GP0S6V8AIAI4+wmp9x3vNbXqkpcfxETOliZmGs4fBDoD3/JSz3DKXX2T+OmT6qd3
ykvyAD4DzuLP/nNrFZhgGmWjAoYMCBWhf3L/K3CBI7qbHOn0O7/nPWzWLGqp4fz7xUEx6jY3auFj
yQv/D4bL7IJzN5Bljj7M4Z8aVYtjChEoNt0CdrW6tRrnhEzrjXwPko09cbo9nJAvHYOX8FAfu4P4
nbOkc6TYWlLWHeQJSuIdPiE7aK66S4+tXdsBXr28J8CaO18sJ/uQC2o5yFMLggDjU7cPhBylEsju
9HlbodnuNvT5uC0tdg2NhZNMA7g3JMpFW3F47aYfnJxbAuY9XQjow6k29QJ6KHfVvvMGFGECh7yo
R9u4LW/VQ+hNx2GnXDSH+qMb77LCVr3iV+JPt6MLjoET/Y6fR9lOf0X7wtE4N4O1GS80Gf7HU7Bj
LsmURMhh4vvG4rlG498ZhMiRHWcuYmZ8W7ii8SuwbnQ8U7YXfvUeuhTMeOChCfW8xEXzJDvUEUFl
YtyotunmB9nmwfavxbClKMb5TADtz3My25KnHep7pAXAaT3yVpJnSoy3CdVW6cUaUs7D2316GOzG
7j2A6jp/6rNxsO5yTq6DpxXjcHqpHas4grzW1T3L79xZLx4dOO8YMi5HFYG5bPUQMkm2cDsdU8jY
NgQWBfijUrDcHcalaMD9gRqYRsb4JrLS5A7Z6fIoe7qrPZM78dD1Tn8ubofnEu67e/tp8OLEqo4Y
6pzLsmhbYuk2rSkWE2NCjLbqB8zEWsNrozwZHSfdsBofAJ+C8UKMxQJJ5doRjBh0CgF1j8Zzza6K
ztGFY2K5U+jQjHfpWLVEDAhghB43DrRUXosqG1IUuYIpAeViBGd0U1JMvpjx8yBJfm/KDkqwdofZ
C6NTgTOE4bmzlv/MgUCyvbOrRVYM7GF6EwN0omQyvi8Rc31IAqgstQ4lb6HuV8TrO6f4EYuvNaCU
9GmwrST3cu00KUdeX+TqY8RAdR9Tlph1Q5bneh3g3DNTG+budKI6XfpbHQHlPVZOQff0PU98CpIz
epCG42C9cVRf3W1gj82Dg+g1FRmjFs1IU0mELnLZ7G341aF8iQGZgFkkQd2Xnei3+Q5F6Hm4H9dG
p1UfxLayp5HY2anHBN7258zSvgQhdByoM+oNeuiZ919hKZlGsnkWLS1MO6uFS1daF1AHWDcWRiq9
JEsim6L7GxBb6cu27HVHvxDOPAnTltS1QDBxUaQJSCelb6ry0ocnzLgcpkS9bUDFFuWhV75HFUft
1YMNsCIJk9rAMbMYv48sR1i2HeZyjM5uzXNsnii5G8L3bQXXFnceYDE1YFbgxDFWXoDLUG91C9Gl
7m/CuDjKpINm1bcqkvFaan9OtfQDAHG/t8WuWdhSLJM8CJoJ80UTxMq7FoMJIck9IQABgFGdW8Cm
bwtb8yho2oclWzM1k86EgVFXBNJOWMmUvJf0ocS8rRE/b8tYi2fAPbJm9HA0+7JP20bNokhAwguW
ETql8oJbn1oWoAz1xg7oQKXEsY7VjL2pAgFDQf4XkwKMmxTlqvxnNIdoqIw2P8Oqd+WqsUEnbe27
TPBJhCoTpqZBc9WM8b4Cm6XdTp5JzJ8kEu+31V9dYkzSAPcFEMnoFLl2Vp0gZqoQYT8VtbYF6SkF
XaZk8ObvVk8j0HwAAo8ZYzAnMY6JjgmRU1PAmQCui3Lo2tQWUwNzkT1IhkGYaqvEiQsHtZ+/UA94
K8gNaehT/6hVL+7BAZiD86hN0lPem25AH7RBd2nAMdNV7YA4AVJJQNtBCqOdLLVyppAO3elxXN6Y
hag4qdJEnhWIyaGd5NZH/lO5GQn+V2m+KLTSbzpk2zm5qDWQD3RfodN2bt1Dn/zsmRbatnWfWAIy
jqd+vA9Tt46pLRWVrWh7w/DKCczTyjnMD9XUuGERvcjqPlDPApIQZTZhAifc//vFX34OY+lBTbUa
AzdoNTWSfQfQl2l4KgSeba05QuBgYoQdaA2YmWcc/dQKBaUVokzeGJ5hvY5DfVMaGA7WAeLYhLeG
XNlV2f2F21hKZdxvloGjNKWQSoz3XO4dEzNM07MxKHaeTw48pLO9lvPWsbEUE5DobBE/wgoTS8dm
MEFPZOC2mD6BitJPkqNZRU5ncm5xa/4ATOVoo8cMEwZlmT0L4yYIzRH+QFDfI8F0O9x7W5lXb1iV
gv4tjMeb6Ntn53FD1JbbvsUwQtlkZ637gyKVH05/tpdsLVSBV+w/QuaPWJyGscqrqptnRlSjccbq
XSydRr2fcregNccDzF7yy+4sRDEHTxDyamgG6AOP75oA8Cw5AlaNfCGA2ZaiSeNOTMr0pFPluxSJ
dq7jVV+rBwOclJGoHkAl4sUJ13Gvmt1CLhOBgwE8NCGmRk9hE7y1aK7Q4uFt0oWbSUSg2N6v1cho
IXeIKW3QI2Dc53rDaqC0gaAYwvrWU6MHcXBE/b7IfbO/K8KfppTY5nQ2jMgm+jkUf4SoUpZ4SAwZ
L929ap6LD2FcikYsmarzrAyJE0eSn2Q9BZHhblvdVZvRETB0IH1oSDpfa2ulGK4Me5inFIYugHZQ
huURkqzu3kIEs3vj1I+60MNqwia6rXXNNerGjwz1LQf247Y2q0u2EMWEwKAqVdrP2sTNu0gwSB39
ITyonHUZAFCWAUaN0QLGPjQC1AlxHuOsxcIxhT+1Wdq4NPyNIp9CmL3PrDYnHc7byZweBFw4xf7c
jzyMnFXXhGGl/9OEiR4gNR/V2IIQdKg7AK8nwjcJrf9Tj/b/8OVvFEJJD69CFARYHBJZ7EdMEsEI
agmzr/UTMVS7/pupErxDNFygLYQfNvMP2mnaR/MNyGgCagMWq9+bQxn4LUktjitctYKFqPn3C7dO
y0ySghJrFxTPRZe7tHoYAf2xvWirhxODCZiYAykhwGCuhYx1XHSBQjHuVRtPdDL/CFwUzdXiBLi+
ABiizfwMH02eC0VyA3yreTPibgrWejuN+ltJzW+KPHPDtvPjvL1vcUwBhncWCKrEvacXYYxJFxD7
KeGJ6gEnVbS6sIvvmddk8T0AdOiDSMdATTN3htCHRvtD0uftdV3xSDOqNxICKnDzAVl6LaMueujZ
wU6KrtsPopnsdJmUbpQZo03FnNcAo+DPMXH5ShzjAIlslX04YBtzQv2ihrugv6RJfDJF+r0ApEyU
HVLjAB4HkJDlXkFAwcvrpJtFfPkEjCTO6Eo6hqLmT1ysqjAEql6MPa46SW2LDdi9hM4B668Xyel9
AnwsXkvKiumiS/RTILONqR6Jo1VjbrqVwQQ9VAao2IPC5ESvFQ92JYU5II2SZypYmmacm3czcYkv
aTuKwjvhtY2vpdOuJM0mtVhA3DO6pEUPDPCsHyP9gcTU7ZTztE+1+xRnRS3BuHtuASPQ9Rwn8F9E
A8RsfhrPXG3XolUxM8W0wVhprF9SROeQADQID9ddKsWeCVBlrQzO5vg46PItboAc8SvnEYrrgMzC
wLP1BZurGBKgI6QYP5v63E3bY4qpUyF73D6QKxdLNOUC3wJIBTqsk4nbJslMAMahaSV+BxZ7/RCo
N5kWAVjvJOO2l+t/tsV9TIV/OQ6f8lQmhldNGdZiD5TGKPdpcYhOoE9/6DK3o3diDfrrCFzDr438
bQTumQQIJcCHNG+SdhdkTqG5IeDXBk+6E3YSD66L+2VM4Mdgs9SmGlYCTb5ok1Negh1CWbyPTtaF
fAPCUrczH6QIlJC2WDkZsbXIE4HWGuTOvrDDF+uwvVSr5xiozkAFwbwJpF8b34Dpeqs3Rrww1XfU
B0qTsxWrJxj4NyjUzzMTH2Tgi3MlJB2ML5oTX4N0E9HnuLdltCRq70BK4NSM1ibxMMiCSz1mkABX
xQ6YAGMZKZIYr2VJwjzhd5q7kvost5M91g1c7zcA2buZapzMMnR63S+Gu0jzqxrFJVz/dTBS3W+v
7foH4XUL0DukvtCJcb24MT40Gix8ELgWrH6nE7RYAxDRD+XXrnjMspvKsNDJ4xbgUFWfZJd0r5O6
j7LEtsDEtf0xqxutmdLcMmEBIY+JiYYYpdMYA/dowFi+pr1YvBTn6hlfCGCi4FQrUmENsKSgee7M
cUer4aCYR636Xavmy6A8Z0Ca2dZp1XctRDJuRUpgB6SHyCJ7UuNjiKbkOFPcbSFrbS44GmBkMlBo
QXPh/BULE4bPLKUkB85FQZLSy5Aq9lJwF/qyGCHWWi2K3iBKsUNxQMuSKgS7Xop7TiBcXVwDyVzA
CVqYsWSOaa7TiiKDDAdKfirfYUUe3q0FSOEbZXJMXmfP6m0C5wjFJeCFfqGX6UUlCPMAGo+qdgdv
5Q5AQm3oXuuLY3o/iG3H2chV41wIZA5KIJZRrQzIB/XtGU0FdsUdrlhdwLmEAapY5CzZ1HAaE0lL
zTg9KUJqJ9nPvHOkxil+6akXFMQRNN7dfl2gBhAMJNMwD8uEIACG4qE0QyQaWgQ/rp6SYfLUJPPC
XHAS9JeIXqTyWvfWcsQasrLIQgNKDwhLzCmv2iTqkjDC2GtLM7fKpdgxBqK7nZwFu7wDC0o7KZMr
ZMYOpNfJXgbl+uNohTyG+rWTCQALCSzkM88x+1JTirmvtMN35DaoXkJH/r59KD/ek2yEXwpgDiWA
pKg0lNhPfae4+c/QozvpR743/Oh3K9q7byXAU8Gso+0wYe0oil156W1yAC5Zc5dxmvpWHcTyW5i7
oyFmDWqM+BZcafSdVIqepLz3GvXz+qHuXqXgFGWcF87qpXEpk9loQFALRSBhgc9jZpMf56l2wSVa
AHIN7zm4hWj+d3vN1w4pAJrmpzdySV9Y92hgteogAnjFBM5kVL3L+su2gLWaOkCgPyXMZ2rhacta
ACfAvJCdg4nXQ+e2KfrZlNiPj/He8pQ92KDiMeboxREL0Pxrse0odrXZACCH9HaiFj9l6g03Yte/
FGV/GNo7GRXI4TksnkIA6EwicCB4KHDr2zk3EyhAgUCWjvkEtWoQYpDGOOkt+ZP2BbGNUfIBsOQI
7XCXGdkuJK4WARoz3DehfJQLec9Z/DmEfDlRM1AEhuqRYWErhmOSDYAeQe5fkKLnIsnnFnIvmAQn
1+W9XIuOCJRsraidDsQCAzCDt+Wv+UsMW/9HPHN9yNC5nbegVTwBXR7UAARoiZUtv0nA4UahS6xd
xUg4kX3VSS1EMuYmJYlWgTgaQbX7WcSGO1d+Q+6w3apicMho1TcBVcJeH+KiLcVRCtC7PWV2KwL2
MfJq+kMJX8XylGuVj5ooJ8ey6pFAATpzNoNoArjA1xadplaqRY0Ij2Q0uCL8aAcLteYfcR64UzE5
eMoGdHrIe+psb+Kai5hBuubZeSCesXKNqJer0QDsS5jqM6NZjM7/bQlrqR2MMyHfAvgd1KiYg9JT
aWxSAU6IWGcFFB15/NwNlc1tfJj9J3salnLYC1ckt5EQIjlfqIObtUEMWnkFF2e5Q1hBhMV7IuWV
kdeuXUuZ8vWutRMwwUyCHOqU+mb1PLyZ5WvnyjW1s775i53C9UAxgNlgIm3ErGNY54pIE1RNu/Jd
CCpb5+GirB0uvHvwD2CSAH7HKGMNQy0YE9Lo0yVpzsIQunHbcIxhrb0OIxFoRUILjgSqVsZpJGIB
wO8MyYs2buV9HJgj2D7L1i2sXnBAXCjtMb8ADN4ithylzzrXoK3k1Fql2bJZk9esTx/AHOqWYRA4
gBWbb0tj7Q0lgIiDBjhSVhYqnJVfWxhcinAnxFej5YRZmLRToiQWBVyN2sEB65Vp2joo5bePyaoQ
GcEUGDBwBCwHsGBpah+nVXaaYkDJ46n7qrb32yLWzjoCFs4gkF+Bx8ackLgL0BAYxdkpQ8Zf6t+L
kgfAunYe8IqHJwFyD0yUveM0DVEjEUogV+QIeHvkTeg0+hnueu7w44IFrS7aQh5jTWqB96uJlBCm
bB7qXPX7kjrc3PSaUrj5ozMUZRmAtjMHL9J6rZCNJjslsm6PKVyKhJYJEV27Yu13ZbJXm3K/vVNs
OEBTHEDjZlw0GII1n5NrxxL26qQ2gTldpspSDsMwo/2nTekA2nF0ilQMn/sWcc+gpLyt6mw8GtTS
OebCOO5/vmGGfQUqIH6wD7CpbtClSgV8g25FxyQ1W1BudKOb4h0CAH7zbVtnxjr/ETdnw2eieUhj
XpRTKueDEZTixeiHxp/AlGbjwAucs7wmBbPy2EdsKXAqGYvRckGuNBqJl9KgwDJJK7uzusd/r8lS
BnNLqaxOMOIsFi9pLkh23LdIXlkhx1+wqaqP9Zr5J+Y0MIbM2CY4IzUKU8kHSOmr+qjpZXNjoEPj
EAxj+9iJWuymZmN5dYiMVabWgxuHo25LQTh61URTT4sFy6cNhSuoxsntBD3+FhI1czCoEnMeXMw5
/d9vxcdinh5OlC2bEYNUhZXL4iU0g8BNwXB+6VvSuV2SpZftxV8XZQGgWTbxMGERroVELsImtcRL
I3SjI2dR/1Q2pmpr4BjiiFq1JQDffmRiZ5a460M6gHwGAJ0KbEnswtspwftVlVvxb6xpIYVxBS3i
vhGD9Psim53qAwO9POhZp+7+Ytnmx8xH1hdYP9e6mHI29KkeShcpT8Zd0redRyY5uS1DhdcSwBY4
/7GGT1lsPwdR0SOVCKZ4yWfgIYAYofx3koaxpPsQs4wd2tRioGkIzdTjEWFV+bhXYktsQIQ2NbfA
K9XQ4xJmqm6LsdaEdltrOiqTaiLyiBtWjQm2BH5OIKajDnK9KujX6YRWCsRLUKUY+WkN7cco0uYh
QMMyB7WfeXR8LMp8P0a2V57TTPOnLF7SbaYbpLVS6QIIxadh0n7VlfwYaZdQytANCsSgnVa2/r/f
dCBmzTEGQRQpgmuZYEya0J8EmbTGlI2gVZ1DhCjyEdx5jIrM7fwf9dB4jr5nHQ21bMkMkNRtL5VE
ukQJCF1uWt0dAq9v/JpyQufaoUT+7j+C5t8v1jEIglROkP+FIRf3Od7fWcgrH68ERoQnlF4wLqmj
c4LZKqqWEsH7EN6sCY9F2+ySSgltjc4gpk/bO8SmB+d1+2hU+8hkAx2QUWfs68gaeqgjdkCDAEep
CwJq1Z9nym9NtRYccItR8OCqqhNoQNdDHv97LmBknPMdqzqjz2rmQgRcnMmcBJK1TRIOiXRJNN0O
y+w8qAAGkp9rM7PRp+1UR7UtD3GIHnMS3eSjfttkHVDp+zuMVR2EIuQ9K1fOC5qzPz+ICeSkLi0B
A/U4L5Gjq7EvZ+UNwGmcDkP0KQW+8HhSebjMK7YFmRa0hztA8zlzXsyBqGIUN5AJvjo1uRcLHoXq
ulafEphL0KDgqAJjU7qodRT4me6N1nDpaPxU9/VRF+IHMgSnyqK89ANPM8bMJmA2kqxupctYvOnp
d+E2tNBEN43fElHdlUls44lGMAllKZUnDcZtipYJi4PmwqbU/rF1U0b6A8U3wJQzNlZMhdm1AnwE
6ZwZDI6giS81NAzISHg6FADkLIJjoqN6Iw26XSTKSRl4EGqz2SyyCF++gTEro0FEsUbEwZqm3U9R
EAGzUPR9933ocVOa1GA40bQHkS7ooTneePWILdRnQrBOzUKKZ/UNI7AF8zdur45q/Jq47X/rTuVT
EhuAq7pKQgyjwEdessBOknmWzrCT5+obvVN/RX+2fcfsDr8uKVrtVXgOXJaYU1MHcRz1SS1d9Pak
Kheh8dXxtC1iJbrgvfkpgjk2fS9n2UgreCf9NzQypTsZFQZqIpwdtiWtb9KnJOagtDkII3QdBwXd
3P2U7zUzt0EYepfx2nXW7vdXOjFRBtX/kYQiXEEXy3aVHmpUvBvVUdQ/MhgDhIi6kuQIiXI/pbk/
mDvSY/Nit1ZHf+z17yDW/KPF4tu2+qv+abHQ8/IsoquEt5mEDOh8S3mJYlcENY46HWn82gh3hXSn
RJwr9tpDGEVN9NnogL1EWoQRWHRJnFTmfG/A4BpsVbFH8lN/yzGWK9s1eeQ/vWdz/GKuC4mMF8rL
SRyHed2bKPBIVYFgz9qR9CEew50q/ESyj3byjpRiaTf9s9ZyXPGqJ16IZxxQl1djpAcdIoBg1bto
7m5uwooHW792B8e6IkcD3j34WoOxY6McUJUsIEY3HfnpoOL0TyCWPGGk6JydR9vhPWNWj+hCIGPO
rUBjSTBxcFSQ5YxZbXem7AnSS04it51+bJvpqstZCGOsJuxaEk8W9pCU5LXpMrQFJ2gxyUFk42xL
Wj0QC0mMtVBjNMC3BUmT1mJw9CE1vRpVL/1kgcuYTE5m8EhzVz3QQiJjIFYOyAVqQKLRFzsz2I/9
jybPnbD3tzWb/87Xc/BpIUw4UmtZyrSPDatzO7rQZCe2wCRRgdgZV66U8zoKOHvGUk4GoERMWw16
DfqhMWobzYko3XE6P3lCmCd7LpVxMMawQplaXqeCn2QCtfbT9sqtX2Q+t4jN3gHyGJDi821KfGh+
Fm61ewze6v3v5LZKHR4d74o5INGqyHPebO7XmjVeeOScWkoXIKF/KetaO1lBID0GpSb+ioY6QV+c
pf37rCDkgSMWmVAglbNJZDVRzDaqIK83dqN2M2AQUpALfxSMPWcV57wqY4BXkph7A7XEskb6UbqE
padnh8oCQ2NxTly1emmyO9CBUirb2zJXTjMykHhzoYsGV8EP+IzFYs78pEOpjPAbxUQPYk2yx74u
Ch+MMLrXduL0qCXIttq5qg77cFCVw7b8tZsZ6i9oxsfa6nNl6Xo35TBKWqSbcL14Tt6qxh6+abf0
R34vntrbgveEWjkMV8IYLyn0WauXkHZpYnKTizU6pVJnHFuPoxRPDuMjASBXEgXUoBfaA0UhCu+6
ynRDczpWypGgupNi8F/LNcHWs+KOUOtgpukR3W+7FM9JafyXnVnzFf9KbcaBgrpaCiOqQe0QLLIq
kFymMyovzigpN3GmOk0hekLScFZh9ZwudpZxp0kaF3pTQiowaf1WD/0gQIa2kP22HzmiOOv9cada
WPEglIllUBhRK4EdW51+GM3tpBq8eXYWrIVdyA9jXshBty7FBDVUEvP33PgBQstjJ5n2hP7cuMSd
NRP2EUKGqE9+Kag2kvKOnhKOsqtH9nNdP3zx4iM0ECeWKJdIFyH/H9K+azdyZNn2iwjQm9ekLadS
SVTLvBCtHonee379Wak52Kcqq24Rve80MJhuDTqYLjIyYsVaFWD8ylafmgc5UXdKN1jIaG2yrLE7
aW2Ob/l47CJDAK2FbPCgSL88qWGdysjyc3AV71NHBAitkcXcDm5xqlIykuF95RDRm+nKG57ZYw5r
nQxqrQKz+txFulcB3QdiMrvMB3OqKhOH2FyWkuSKZk4Sb7ZG7KzYv7mpgFP7YW1AfpjxxgbwCV09
6MJzAa1rwI8P6N0GzmN4WNCMMhijq8wLki/qrl32cps+zyAwW2JP5RY0dq/ghm+u+dm3MM+9ZhI6
8Ghg40mZM/IJ2jcJlFhmOyEjqqfTmhbtzaML6cWfZngKK71caj7k6qxVsdTz9F5D8n1xBJkUa4ws
LJ/Wv8fpzAwzqlbQ22LUSvG5yNoGBbA4t4aq6SIi88nAQZoWNC5mMrZo/2+TwMyVCdi4rhptwF0N
q9WXdCu2ExQ8eg4qC+L8HmtTvdOMNoAgci7bi7h0REvLxYpbeXgI8yrZ3N8kN94uNPWqoVMTcCRA
CS8nakTSSJXlUHxOg/qI3rLnsNe5lSv61j4E4gw8LgCOIwnLRHCxnvSDJiSYJXWevVgKtY3eCqWJ
0qG+Yuqmg4OKLqIcJKNQaWNuCijpyq0QV+KzlkofaaI6auaO4gMUroliPKexaGX876hGjjltbWUC
SL0ojRX/dvVuAhoDGXOIdiMcAKEi+1CbqiWItbb1eaUi/JCZchyAGPu7UkMrFJ/uL+BVzK9DDwSV
DkBRqXg0q93HxdwsC9zQ+kNaPXO1eIqn0gkroIcrftlwS4V9DxE8977V68coNQtoBbAPtC2bhQiF
NTcuYAhq/XaZHb0b3CoDN+gJBw01IKeb35psX/F+2NkDhE/HdrOMLqhprfufwaonQG8J6n4IpZFv
EAAaZ9NiaZtE46wbrb/EL8uxkEwIsmeDC7qWQAEN2uwCmKIV+/4b1G9ztYtVJxfsHmRwdqRsu9nj
R1LvI8GNJYJOtqCEiJDVTzsgo3vu2D6vgS1+6CMurgT6vRDyBTOPgsVSGb8UabXUpnXQ+tVG+8y/
YnswayjpLF5gdTv+sbEl3Eet1zidM3r9vrHz53HXWcuRf5i91YzClVNmvoZxX1wppxzYuVpfdHu7
tluzt0MC4LSFe8AMyJ+v2UrId2itPBNunA+gZlB8RbiMciFbosv7pQ6Ngu98IbZoo0QvvmoKpr6E
x4TvvL9Frj0CrWALaDPWgczApmWwIHULFumuw05NhsrTisYv0nejqdw06sB7E+7LVLAWgaKKx++O
++r11zETVvbpdehBP4Iyhf7wPugsZg8cVuLAVWrrpwYEctVmI9XJKTwppZXIojl3FsStSG0MdlCP
Gkl54W1lFm64CeTiwOVF68XA9TEBPZonIJFUxJ0vJ6/B2JGx/EpCcSPlBYFuKtGqY5VGm+lX22zG
6lBloddEnQm2ViV8i4XUrER5JSJgEcH07ALGiO/RdLxN0TZ/efWgFKT0dS51PvRTSSPtywbAWxcU
9Au0b0tDQRvgdzy5avJY8+A2zis7lcSV5MLV9YdvgDYPD/5CehZk5hvUsWgK9GD0fljWAkmMWYJy
vTitZJyu34jUDG0sAeMvHqss7BcVwRn0ZkPvy5EJeBWoslP9Vyw9aLWTjX5QWmCZ6Pt/VtacOpNL
ZwOBUAXdbuBhQLTLdiMNRtKnfIKCtL54YI6dH+bJlKeBKMoObIyICIgKCnkP1AIrF+D1mQMsFfxL
Op7jiiCLV52yyQR2l1rUny3OczafMehaEXCbprpbcSXXFwBjiS7w2VsiE5VOERpYmt1q32zQO0q+
CrBALkQ2wYpmzaYjkMjpvMGMvMGOXd1CHdsU7NiKtrnD70JneVRWjvsP+e/FzDNfRSOis68qFalH
a72gP/fmbE5W8o++LTbFfnBqIhBpJ3iZk1ml+QWO18ZurRG/eEt1OFeEcJpIZpK5qVO5a00UV/6e
+SzmQbJkEt+Cak9/Hk0B5jW7IBXhLG1l+Nd1EMYO42yEtjTAWPxjp/zFm+DsJoXlh+TP629wvZJ2
HxCerOx2FqaKRirsOVUB2Qh0rQHAY3aCwXNjrhSK/rw4IBKxJE/xFi82hW0CHtTcaszEPHIQtthi
XleioasLDTq8SAEhBqEchZD5ulzuQqw7cYoH4zkqfV081CBnTpr3uDpkKMPeP9Q3lhBFAHQPiLg7
adrr0tQoDWrUJBX3HAM+U5sT1HlVIlaIW5CPsfhqZSnplzMb+dwcC6RchGjBVq65Z00EW3Dymbd/
PXW05w9kFgBpArVoMFOH3gBJaJoh9qWuArtVS/TKAd+9iQDCFMJ+xRFfL5QANj+QKqJDE6VNVqlS
5sKWJkBgTY9IAARI+S6+yi3kd1aW6aYh6uw1nHLsDPrzMweQyfNQFp0U+6IOUkbwU/oV8me1V8cr
t+j1fsCcAelKWfWAD2YvUVDIQ/OTixNfe87AkhXJmV1CQr6GRhbq/bxoT2vcPtePXgNyeZSrEJ0k
AoBIzJIh01dWIMRP/M6Z7f7wKW9n85sjyTE30cPjpuZgv/NW54ILxQVL2sqOvC4vUvMANyjgnwMg
9CfUOptaXe74bpKyxFdfanOxAqfyWsfsX++fs58k/OXOvzTDxMajUCdNAnJcPyeBqxCFAINJIvNz
IeKmsVFXJNFDbzUWGPNNiby/VGZord0jbAMefNrlRzBTnSFgAbwBH1G9hR5HOIgQDaSH615ITGRr
sh8XkpvQKSGVqxM418xUjuAk/S+OzfmUM9eZmuRCqPKYco3MqBhrpgy+jWqXNs/3J/0qSMVwNRoR
QmMa0Ri7s1p5VtUi7RJfQWJQL9BeZwJ6RzThNG6ytbfYz9uQXeFza8yo6r4HDitoE7/9ndqZOTgG
wXYydVs0RXDM5zam2oHGCJmsxfp86rzFVclgxm65V8zGhNgoBMpVAo500ri8izeU+d2QxOOsxEyJ
YYGp2+I2a7XEH+a/q8/W6Y1DobLglLh0LVGSDE0qyok/OJI17DZoivY0cPIvjkhVh8ls8lsgfza1
mzjh6al3Rkcl5QbaORnu3t/gTNtOE3mOLe4xcv+L9cPtBO8ADj/wfl1+2jSi77WP6af1EDXWva5f
rK4WPBVxBmAA+VqB+irLh/0C8CUIPZBaUiUWpgJ1WiPnhjr1y1bdFEtmlsFG5bQ9t5bouw7gGUuM
N2j6Gh3IEywBwS85Ye3UvRNou6x2ZYtDbuGNLzf353JtbMzRjxpoS3FFhbH1C0mix356GOIJpf77
ZlimNrgYdJLRyxf8fajdsTzDcZ4WQplyiS9qVtPv8swPEYwum0hKiTSAKkNGPLrsBs4b3fQZ0Ibq
q13z6ddjxTegmx/AVuTlEcRd7ht+GSOohMSpr85eox2DeAelcVH4/C+G+r/MkniNAZZ3aWYSJ7y8
+TT1J8eAYERt59/VY2KJG4hJuJ2HYhoBQqReqb7enOH/M3uVgKAKHmE5w2y37135VJ5aq4eCxbLt
Hd6ptpoFz3MUVwZ7HYAgQMQp/DdBBiDO5VizLByzVJxSP+Kc4ACS5NSbA6QYhBUMNCsUQvcPIg+c
PhV4HzCgM/uUj/HuBegp85d9e3rTSE0Q6Mc25AfIRJ7cx/3+1f16/PoK3sZjeuQqMqyxr98YKnLL
VJCKktYh8Xs51Dw3EvCl14UffBQO91uw09WL+KeV69Lpor4LaSB0YaGbT2bD7rkS6mBopsKft/Kv
/iM6hh/AV7iKxz3NUDwdn4NXONZDypOyspK1M0oX68o6cLNI80JkHd1FlyNsRqnL60gq/Mqa9qgK
7EL3VTB1UuCmB/Jn7U19VcXHkuIh9R9zjBsX5nTIUkWFuU3u5adJgAguvzEemp26gayDByHYF+Wh
dTrbcDs3fi5eDD+wea9/BcOo/sC9Zy9rkdCNjMLlNzH7mTfihKsM+k0Wb1eOatZu5Cj2aIlW6QQP
a1os12H1pTlmV1fVEDdxqRU+x0GNWj9J4Dadj3JvGs2LBGHev+yS/jlF51POeMCKG7QJHDeFzwcP
4pBZUr2L5TVBPfrRzDbS0KWA7gEUF5ENZdY1VsNZ0ho+8tvmkxdeq7U0F/3Iq78fZxCYC2BGZVYG
YShA0Qax7chXtH+m7pEr3DhYgxzdOOyI+n8oEKkQmUFDyLPof1JyY5LVMvGPkiXbTyKoJlZuiRuz
dGGBcSdISxZcUMGCED6VU0b05FHIDvzslso/uuiUvhzu5L3yG6IWJmq4K9avQ2A0sP9nfFeXBSpS
uSii9cKXP8LaHH+lX4qz7LLP0QoPRPLmxJY3cbWpXiRQB6wYv3EN6+C8piyGEEBDCuVybtGaKfUS
gMY+9KZHPHa85qSuteews4sQA7l4GBE1kGaKLFtTu4xxq5Zh6YczR1IFDRHRyiiufDVrgjm7YHvU
ujCHiQIKYNwfDOdX/Uv8nW+j5xhvJWWbBmT5zh7yx9HnV3znVaL/X+MqSo8gYAOZEZ3js/05NGNT
6nMC4760q14jM3pW95nNQS0qjsjazcCeONYaPS1n1tJyqiuwQZV+uWTW1O1BgE+C4df9PcluSWoE
UTZIFWi9Gwxbl0aSwVig7suXcL06BDhe0tycgAfdjSu5+KuXPWuImbt67CCyUy+lL0Fe0Ax35Uu2
E7bVg+6tXXGrppiJUxe+0kVo8PncLjhUm+wYuuE+ekpItnJ331qh88lj/FVtpHC7KgxpCl7swT+1
uklS9/4C3dx0KO3IqAIjANLYlIigclIaCELpj1vZxhYYPqtX4yXxshftUQF9w9pC0Xjj3NFjoZDs
lFS0VElI3MnMQjW4zioakvgSpW0Zn9qTfkSkuZO+4+OaU7qx+y5sMSvVLVwfRlxW++ku3nZQCqud
/nWteZv+JfcGxKxSBCU/Q9NgJNpkj5LHH0Vo3t1fpJvjADpQEeBZQcvOjCMOBvA/ApvuL3/G39JD
9Ck1RHwNft+3It5YGlzxKDGj70yl9b7LwyoqaQY9mbL2s7fInHZPruNMO4JI8SEgr+bJS0i/MrAb
cweLAJHA29F6LuMecgNdNyHf1n7+FIJM5ti52HYrzSI3ThHy+gpK/dhsGghXLkcVFlxalxzX+Lxw
SDKwNgI8Ha7xet0ygowt8PVAb/CQx7w0AonoXBiqqPVjYZMAHZZGrg4gwf0Fur7/8Fyi2XsUA/Fi
kpmdpoCfr0ZnNbAhWoWCY6ZyZtlnmf3/Z4UZCt9DSKHkYUWOnjmxJOW0qr52PVt0IOgMBfkYNFDY
3n+l1OOkDWCiF7aLjLYrw4FGrqoiHfVYzWR2OhMU2Ea45cALhuJXsbIlbk6kLOFWUqBSpbA1FyFV
U0UK89afhs4guVbnZt/MqxIvt80AGA5oMWqpLM5FifpgnkPAaxrB4hUCKodyMYvBFEFS5ZTiG59+
DMtH31oQPRaUlVCG+tFLtwSECDYkHDtY0gFcvNyRC5cD2hcAn1HNjafwr4EKKRvxV5us7cpbi3lu
iAmZBEDYAH/XWr8rUJ2WoXxbPSpr19RVVRQn62I49CvOohVOgQprVAIEoRCNfDrtYfoMv4rWRO7O
A0oJNcHYqlwPCqOT01gnkWwj0hPFotl3MNtYzz1++/cHBd3A6AimukRXhepoKZU8F6rOb7U4egLF
DgTVlqhdcZFXJZOfkVOKHg3/oE7DeGVtmZdI17kOxQR9K+zyJ8uBqrQj7CBzAjnRbeapO9R8Rcs0
NiuXNUuGi6QeZv3MNuM7+3qgYsewXRLu9YBitFlZzUbdDsfWQUbYKTe/Sye3fkHtwsns53/uT/BV
HYU1zzw6s6GShD4Mex8QTActb0eI1xHerTZBRpBjdxR38jRIV6KI8STup4diu1b1vsIIsJ/AHqMx
n0ZewgyEOqRxPrXXqd0G2lsXOdprIpsCRJr01klr0gpuwS1u3oEGz+KLf2apBlBm36dE1cp9nHJW
2SZmU0J6z8oN/Ony1IduOX0p80BG0exLz+Cd+xN4I1RFKgJoaVxKAkBuCrN+ypioUdwDOxJCV6na
t6ENzQ7Oa1+Lg7Ffu8xvuTvcfChbIt1FD+vlEa16gW9qju99vv89yCkRxti6P55bPg1hCQoXwN1Q
ltVLC3ESy9qUpL0ftUm2nbqy2DSF3ph8bxggxxHqFXtXqXu6+khtg29PQK/NFc8qWPm1jMvyHs8X
hRySZ+XgPQPS9n1/WD+1BtZXn5thN5mWaQWXwAyoOPbiVnlW/gg7xzkIlvrYeMHeVT6IS8jTQJ42
hp38trnN6cST6OPUA+/xXJkz+V4ZukTP1r1voqt95nD5pl0Uo8c3gWsj1XeJBmjZEx85BqoYqCYi
k3jKX1DVqvxFcfq3IiUlCjVk1KzamyNLbu3uRUp2wncnbFrx07BEhTT7YLaitfzXVaWTXSXmbmjy
tgMtQ9b7Yrprh4NUmR4mJHQK07DMkYw7/G4meEHbid24pvhknTJh5aj9oBnuzRezN8Vp4DkxKHt/
zN05dQFML/lP4LXCxjQ8zoCMwtbIT/l4rKuFSOMuqzYx/1mpGXoGCeol6OmTuLcFWnMHrbEM1ZqN
pwF499SW8WCWt6Po5COU0b6rDfjmhIIInNukxzK1J900UlvoH6LqYQoek5aMVWsGYP/B/whCzOEr
zd1+r1f2ojrSJv4DqfadDgYLA6yZwcqleH1dof4qq9Duoaq+wGYwexm8FYoSArZ+6msziQpX4zo7
qQtT4+ZNu5QWCG9lsLxCbztP39+nei+nH133glZAO4isoNzKWgtZzkdgBoWwWLlMr2IV+nG4RGUA
GRVKUni5qUux4GM1WdrTgtRRH3pT0JrZsLl/nH8S+sxWAIcMitBoK/shnrq00hrtEC1q3/pvH8dP
4IY40m1qUjxy5DMmLarvtAKPAgd470hoJxb9VZr4b/whB1zVw8PW3vJk+zvzXiSI6iaIbp4jOwLu
bEbW/t9fI/SY4Qbuf/oth0epLpBeQ2QO3jjmwuibJgct14zIWNtkPP8nVvuD/Jr81jhPNSCd0fl6
/ytJmrXTc+1sKIMTwDx4DSAiZ06wVMZZQDlj/FFBu3C71B9yYrzxSXgw4oVfcW23bkUNpHWU7x23
CeAvl+sjJVTWRaXQZSkDd4nfKq1V8TK4B81MfUukIxSl2notPXsrmLowy3iIWqr5RqSIaeP4yyDV
o1yT7Dndhi/QIgR0T7IFUyTchrcEZBq5Tbsr3NqLVnJKV8UQnEmcT5pjpxAjbNDLwY9aXMnckMBZ
8tuYGLojJqHVvczPEIiFbN0s2HgjH+XKvb+z6F/Lngk0VYBwEhAq5UpmIJ+TXG54hHKccijFkLTi
Gmzq9sjOTDDzy0U10nJT0Pm14FZYyqgggxi5Q+ik3LaCvhJeAOPn4Ibjr/tju5E4wZyeWWbyM2qV
iEYeYXB4xznNBvzDOMlfA/nzBxAPLCcYLXFPh5aBX2tQlKsS8c+Cnhlnwi5RDouljyLggw/ydkAr
K3xKuI3gU9ASIL6hPW1ya2fW1hw99ZX3VpTJE4xa0IQ6h+lu7QZoFdDymAJQk6C0RSOAlONNFpDS
KU6pZQD7I67Ujq8Q4MywWVdu5EE4lBLMc7tqzz1oD8bT9Ko9aIfJ7T+Nx+iwlrn8f6wysthAnKNX
hgViN6E4qOBE6v1gIvmv9Kl6jpzFg3DXnwiDj8B0S7h3yX9ubT4kuRU8rCnJ38jV0n32f1/ALDUv
AVSRy1jqSrK1zAzcFpUIL+V3eUICkQRHvrb58Z/7u/tGTYRahXIq8gho2mG5vHSODwqpRSQo/Jk2
Klp6QyJ/8LYsOXG4QYc7/yjMex3v62c58/sWoGARiq4r6311c1O3dfYRrNtqlYyPVEy+nvWjHYGp
0hxj8P0OavV6f7w3PRXlpMRzSYe6HGPJCCdDLCsFHSbLl1ge+KYz7xugq3R1cM4MMNePIVVQ09T4
zp/23JviKXgL7pYXdWXCbt5y4Cr/zzgYdygsTaFJo9D56bf0h3tLv4wXfS8/18eiXBnQ7X15Zorx
f8tcVEsswdTSE/FjwVE4ZJFZAzG94/fTwRhJ935/DlmNW5qZoORkqARCvADJasb7aPwi5HWO41/F
pHkHdOs93yrKdrSmXykoVHaan79CT1hdYzS+ecucGTaYEFJueQ5hhYFmGOQhGqgbGG/Grj4IeBV9
5078uCapd8vt0CweJf4EAx0Q6pcXdlKgEbcQ8ejt6gPyCpHauEry0sgvTb143WSXKK7VxMiA253J
xHsgRWsKiUTojSq3TR6AP7bwysIp1xiqb03FxZcxy96PjSQEM95dMnQq6p2CBpzhMRLfi9SSl4eA
c+r37rBss+Tz/uLTtb04QKDmpThsymWDWJXtxW70aOx6hFMntOQZ6HWAOp4cPvXzYx00tjAGIDVY
g85f9SzqeDlQcRKsAPiQkBO7XIU4bGVgB6r2FHHHcD4FBmdN8rHoAFpqtvNrpJqSui97RxqhOGOB
U5Pvv+6P+vbLCi8XADcFEP+ybMtlpUdRbHR4WWnovCZcZ878RyZ2dlTy0F3jTFXDc/MhnjdZvdEi
iIs8itz3MoPVbaiPhls0/4QckXSz51YW5Mqj0WcVmrCgWoSGSoktzIMLp2/QOtueoHZtDfK+5r67
1h/nt041PAnX5f2ZuLoLmCcm80jpSjAeihKemGqYmnK0M6bYVNvH+0audzdjRbxc8RJUX9msTu1p
zL+1biBdp1nGUFstjyQa/5SmTiJ6VPar7r1ieZnieMWt3homkl1o+qKyC2AduPyAXtfjptOC9jTo
3Gfbxo2XQiwcZK3GGrXDdZYTY1WhvKNBEQCo2J9n4Vmyp5X6qOsroTsNfPehxoEdToclBkpZdsWw
NcEmQTuPJK/IrVZ6GvonadoqvRc/1rskQPdU3u0hYx6JToQ2go/YTOwR/bB5cBzqTTm4pUZG8H7U
Zg2t6vvLdPNU0LiEAkChpcBSqJRTquqLoXWnlBN26ajY3DiQOZqfYjS3yKVs5voj134HePBHLeIy
7ROPUNLGj2MMZDFUvNLMEd96BOddBfEx3uKwpPe/8fp+xPSCABe6Z2iXF1CPuVxJeZ6TOlfG7lSP
ViQABVcWe3SRgxEVSkrP2j+AcM7WfZs3fOSFScY3d0ISKmoDk5E55IceeCNuepLm04Aovfg9rvYL
0s3I+OQfNDDq0yi1grvtcogxvAMyTmF/6r+7Ds3xKjGe8uBpfhynhiBI82LlL0mm4ZHBniCAQleh
6WA23TxJQKlCYXY6IZWxWFD2RL9IKKZmy2vRiim6PszgqGtDDh2tx5Rr+nJwfGk0kTAv0wmYK6sS
ZyIYoVnWXh+ucGLeOPIXhujPz86hMIhhU3X8dBo6F5LepEu2/bzGenQV4NKJOxsNsxv1tsUF02I0
Y/oaJp9V8Ov+1rtOIjEGmL03B4IaJyEMKAIRNG+AWNDsoC0CZU/VqpeH4dewEuxeLxB4DKgH40Hb
jLYG5kaQxT5LtSCaTmUZl26kVOmuG/nZ0pe5BDJdDFdO1/WFh/IGGmiQrULvr862aC2BkgCS0Uyn
MNa87pjJIQmC1s7n3lpSbPgwWesCv140ABiAzQDLOSRz4Uoud8Ygg6YKxbjplOkGcoYxWr7TQluz
ch1WgwnhJ6rWEF1jwzMTOYNrO9JjBRM51NqmyXLdAY5BNEe+Sq2+yStv4rjUyxoE1u1cfA96P9vx
pA0kzKfQBotTSNBiMjiA6IW2nk6ZK4Ugcry/w+hgL88jvpLyMdM0lo7m/MvJiAclNmopmk9GNRLD
iE0eqENh1C19dBJjjQXg1tSfW2OmvjWMVhFnBH1DXVphq3hyW6wAR28NiAp2IaqFupPGsqzNyMn1
o5zOJwlgr+AlVrCNDqr0ixee7s/cT/qdnToZB0VGNz9y4DqTQkizIFbkvJ9PUVU6UfYBTQsdwPqk
M6dj86iFaG/QXyN9tGpAt6P5I06e8tBNjB2YDir0Hg9/lHdIMRGdcnJMn/e/7tr9gYfjp5oO3nCo
uzO7b9S03JjrcT7VabiPFUBBjBrUzlGRrdzIt5YUaHjo0aC5gh7hyw2klr0mjlw3nxa9ewjlxhPz
6OX+WG6aQP8kphnJdBi6NKFxct/KI8YSCRHi9UJQMBh+WRnIjdACUwYsLC4l2gjLQsPmUhXqRlXm
UxlA4jKAX3BDTeisBvTxZkTpwZW4HbyCixoTcvOtrQIGve2apjXzLhGt+4O+tYB4nGiihucqDiYT
M2fZCPXURJhPSqsdFWycrM+PoDdy75u54e7x7IPeA9i4UNlmIV1ZpmFvqPx8isfoCVJCZroUdtP8
ntfYxm6dSxUk3LhcaBGdTTIuSquKtZQup3ZIvhpo2Bf4F0GRxBIXw6+7dq02wewaOFws5Zn4DHMC
lIFrS/Togf8m/A3FcovX/zZZc2WCWSODz5SuCcZsD3SH5iJGFM2Yj8adUdehW0DjEyCFbnErXiu3
XFxBhleCcFAeZcKp7gzQb91fy7URS5fnJFsyrtcUjDiC7meqg0xNP923wITC/ztgXNZQoKISb8xJ
VPRRrrWyy/ZdeYIQWWAJyQFv9T2nmMFKHMLs/39N4SkCrI8BgB4LUOhUPcjyAXRGyrATxZPQR0Tk
Xu4Ph9n8/9pAgxYoI9EncdXomkZK0wQCXb/SMIdiBEnyphcMa1Vt6ea8AYxO+3lAk8m2fPSNVM1D
IWd77FdzmRZX5j8S5SMqlG0QIayaNTtK11SQWYf2MzyQ7vMiLihw7bH1KcRaHEjRtWwvtmipG5VT
WYwmeBq3peSPw2JLEDzQUlNLkHgHKXZgoG51f4KZQ//vF4D9C53iuIYENrUIQbIhEJaAjjtayIBj
CLBOkZjdpG9nrbC5tlhxm0w4SS3S2BWRF6rGVDbn8gws8liW4pSn+4ZbzDrbaRWyKMd5SU01+4iV
lUfGjfGh+xe6YyjQA0Yq0p+fPTKCoq+jMcO6RuJeTF+L6U/zG7pSS/rrr+cRWFgkhoCdAV0TC1dN
i1RDuULN9mOxk4N9qirHuW1fFPSkIq33+74x9tHxM4e4CpD4ARsdCpvMKU+NWNcGaq3VwBa+DEJl
VS0uhLRJ4LFTw8+MfNiOmdaZJbqQTD6S0ZSaNZx7/0NuHE+UhxBiCfRNerWWdSU0vNDn+Z5ranOo
/iy9paNO0a+VO2+cThWBogICM1y2gkp/fraKHRpvi2mq8n0jQ+4arEytvqk3kmEKoK+Rv4p0Let2
a9ucGdSYF/5YtkUdCdRgbcWlnSpkeeW7rbCGP2YZYP5dSRk1YsisUsUV5g7EWUe7ZIAZbBOviImI
RttAtrrIBAV89hRCdPZ1cadvNSaK6aGbbk0V/uYKntlnLsgqifMpBrRzD/AcgdwTV8WWAH2MLllW
PM2tc4+3HG2RAcEyZFYu11AKhVErBiXbl4HN8YmTQs2KKGrkjKXhFcgZIZcsrh0UeqGevQB+pheX
IH2+UvI9lmEQHWoRZLm6fK8JY/Iwtfy7EKjgrzOCyCBjVlamXkFiIMh05aEPl8oV9al4mdIisoxk
XGxgMiHDev/Q3Lg3gRwEEx/ynIDbsc9OeQwKUQ/SfF+EQw4uzKw34wgOSRvEv+Sj+Bk+5Ap/nB+A
hD8v4LNz06QIUKPEyPba8qU283bgUTRqeN0duLXWdLY0/68t8GeB6kRDUMDGqZUgxcIQF/keNDXj
wxBpgR2gYcqc6yi08RCKkQgsdTsO4I9mYexJilvCnsa+srOxaVHLKAYryvhxNy3F5KBRolyZ+FuH
GoU7ZH1/1DrYu6CTipyf5ybfR9DtcUHOIrlKERlOWqqZvShy/CgHQbG5v9q3DhhlgQG1GFoGr8Rv
2y6Wlm6u8/2i9Q+hJj3OoHxEnxPhkTS+b+pGdEnxJugXBMODDDqzyxMmZHEcjgU2e0U1805ZuXaE
b4wFDEQSMmb8zzOP/vxsOxVSqHdLiCWulKchfuICZLohjyR798dxY51Q70JICUAq2rTYh0gXh5DU
FWasU4T7VH/I9IUoE0dmEdCy6c99YzcmDal0RHW01QTPEcYBC0VuhGok4DQWx6Q75AX/96uigToP
hVt4d3haZtKmtkCnUYLRtChqgZlPAEKu7bS/v4lh5adTFOxG4Lu6XJpURel0CGDlo0QzSY6kHIQR
VyK3W+tyboMZiVpUcVhPdCS5XVBIo50XZhvZ/F/2AlJXcjEY+iFn+2zGNkalFYb6Ftwa02IK0wv6
W1YWZm04zIXEt8OcByWscL07VdsGSA99s5RmXK5k1NcMMdFLIKoggZVhaJzdhTfBb/sxzhYagP5+
J+NsUsy4oKLzkO70s1kb5hrVykLP94acJaRBa7utzc1aQv2WD6BFWbCDUXo1mRlMm099GS9Juefb
4LcRPAaRBtyu7oXZGoruxj2p00qXjGeChFQhs6U7qYmlepGxPlWt7VBzbYkWybkXy6Fk35+6G4Oi
9GPUs4EuC2XIy6mrG32KCs7I9zqXWXP9UuXfUpsgubvyGrn14EOHgojuPyA/aefApSElLyotrcR8
TxWonzj5V69+Nsu+UHgycjvdXEDBDUKAbuXksvgYeqLQ/AX6TgktaBgj4+WiKaDRhZTv+bIDYh04
6+HJKMbdKIREncJDqYCnSd1p6Nf4+5mlWR5NgfsDskO8HHDYG4HeptiU9IXbgakhLN/BqsSLL/+F
HTR5gekJXKmAXl7aqbhGnWoBKwg9ITJOpGy3fXMo0pWNQvccE0/imSNDMhie/PpqClvAxqo+LvaZ
+F2PB2P6ENbqb7dNUAEj+V+WxsuR9AviVV7Li/3EfRTaR9QgS5Sd7s8WdQVXw0CHOlLj8BO4mi5t
RPmkR4mKwiyGoaAzuc3/m+U4M8B48LLip0YFEn7fGIeycpclBXTkMIXf98dx69zKaI7BmULbocGG
0lUoVJDKq4p9LRzK8SRpFl5owZojumUFOQSQ+ElU4ZONqwoeSpWqkBR7YdhVOrrT088BZL/l298P
Bu2heCHxALyAK+hyUbj/Ie26euPYmeUvGmByeJ2wSStZq+Bj62VgWxJnODmHX3+LOrjHuxSxhP0B
BvwgYHuYms3u6qpFR0vRMJRH1zS2RdQRzJneB1IABF/3+nAGZ4Y+nMXZRbE4WdYq1YgdBvYxSN5E
MLjJs/SEoLEbb9i7JwWtRW490TxMNyuxj1BbPqzQghjfVO/pj4cNSZqP8Bhs3wjELodtrRAc7ZM8
QwD2Yo7fY/tBse9Ta3vdiuBUXVjh/AOph6nSwBJ2zL3p4EVWtvhrLUtoi9wsa4AF3Qpr2UJHxOVY
DNPUU8dsAQtO/Aoo5GmLuWxUNYhzAPbQJwMKUkPW4CscGuirmOcDgfcHlfrZctKiBgWjPmbHVN0m
deNT5V7rJReX4AigYMfa1kFHDhZ95lDObFhO5zjlsGRHE8Kj40SCpao2GZSs4iyR3Bhsm3O+6cIU
G+6ZKa911alxYWpRb206QrYG3L/qHjmvQCnfkq7cEZkwpiBAuzDJRn9mMjZKtZv7OTu683MTltUN
yu9+Z60Q6KklQZpsdNxuT9pV1RUHpmorir8uTXUPOZdyeGnt+yb7Hnu1ZDZFqUKQDIGrhkEIAVjh
LmAcihjd3mt2RCMQBUdkqyQg+G+i1TTCBRQYJmR0qkB38GAoGvfPSwQXxrnzgDdqoek11lIv3ycd
AAnjZEvROGwE/IY5HyG3N50+sRIXCiFHtKHpNLR/KFrgAJWv+m7ie6oP/pwy3zaWrCmA/e41u9xG
xSOZLFOJwWljFY5QfCd2I5k/5pWumeA25tKvMVFjNTt2STBt19a3wabZ7SfJppSNhNuUgALlNCEa
1B8Pm1ny+BH/NuIlvIBR7OcLDJU3d1XsYZaQo9WPsstDdJdhh/338zxuEHyWoxbnOvz6fnk2t8Vb
cfCC/LE6Fl/a6FApwRJ5+x5tZNevE8moeKI5tK929WQik6j0bXfXEeBhYk1x9tetCO+T89Fxh7fw
uhywFIyu8w2/B2V77leB6edgYb1uSeSWWK8HA3szSBu3AxSITGgks5AZvUXBR7lJlCDrwtEGS93/
aoq7iVGmMcp2gKkJfBuGNwUkcUOtRdpZ/9b1+2x4KBdZZkw2PPb3MwevqAswAA1sVu1maKeNRgu/
pZtuAZrVuxnUN0+mpSvcIL8nlM9hET1R4JRNjFLbZv0Was/XF0yUbgXZBiPIAfhAgyrD5ZCAaAGp
SGxkR8cIvOMDSIYPUHD5WW07/5fR+P0DwPEbWU+6KNQ4N8rNo1tOChSKYLQNSfQg6xURXcOeh8cb
IzlF9o/bhHqKl7NietnR1r9raEZR1Z1dPOPxk9P767MnCmfOLXGTFzuJpiVUweQ1YQWy2J8NfKtZ
bK5bEe66s/Fws4UH1oirIWYX0xxMUx3M1s3a3ZDsWS81P25tf0Fh6brNz/sOuUw89sH1AnJKFD0v
t0Wpk9RVrBSVQQAeNpo2naZWlW0DQVDBrCA3C0YM1OT4pKm95KCjz3MoGTUAv+bKhkKex7C2+qhB
0ffXMkx+Oac349fY2l8f3+eVg2Wk0T+SqUDFcHOK+Noe3LLJj6Pm+RsdFRODhrK+UYmRDwWFM3dh
d3WKeBrIBlO/nXI0m7S3nfEcm7L21M/H6WIwfPEvn1M1X/UyP+aNuqvINzpAcjqD5onahm3/j948
a8iaePMRXQ3FdixB+EK1ercotYT7RLhrkNFDTR6kK+C9utw1rtIaNvCO+dEu7gwUH631+fqySQyY
XD3VKCAk1OQVcBxO48flC5VKirNfuAyVMJfYjB+93KwsfjmEzDWGonUwl3pi7rLO2tTdfanejuU9
XQa/BVsKk4BYZJy67Dx9MgsKWN0CFBxlXO68LZbHIpAZZvMIT7D2VVfuoW4X9Sr0U2RgBuEs2kh4
ADLCjh+XxZupVmbjzIwlju8o93hMS9yHcEey4gsaIxgjMhew09jSkzWBhQzNDQbYLwYHXBeVrAdD
ZoYN9OyAIYFWGCozUwBipdbQ+itvF0vGWSS2wpRmQU/AUpCXVmgL/NkQr6ghFZ2P9BAx3xQiCW/5
zhk8iNGzAvoAMB4jXweUHmckR9nTVDMM5c4sIP7tex2ejXcUDNb6i9UZAYmBTVyyCCjxQJr25Fu1
PpnnZjIbJy2NCxwsEG7hjX5X2I86mnNc9VbJIQo+hkqt+sXw4lIr6vVm51RoWFTASWHX6/b6Gf98
fbPuHWTskcECXxuPE3e7yo0LEyfQ3DbtL5JC8kF7o0URySdddNjPTXGnbia5pdAGo6ZtuY2bTULu
ljTbQNQwKNKwchlAOih/XR+f6PSdG+U8TB3bkLNdipwlZh3zuRpldzf7Ad6XABdhW8DTmbjDuVE1
rVqp6gp0oKpiBZ2oSR8IeSbmzt7Oz4pMbFLkuQwAPaHvzNgweUxNDmbP0lxgLSVjstFqkNDFi7LA
cJft7cHJ/XGYTwnYHsPr8ygxzGNrnNaA+BCB4YLVO3Zg0c/RbG1trewxAQr0ujHhov0eJe8y3Vav
qZ3B2JS+usUtKHmu/74oVDibRV7JgeYAknYFi0cg0WmZz8SCfmIJwppSEkyKHQ36MW2W6rMBhLp0
NI7Tdo46j/lxQRZx6t8L0t/VyW33q1IOOpqeja1ugFw8rYPRONgy4k/hohks2mMdSMgaXVpnqL1i
GOCxjdFHJzySKdoDWuaCZnq7PqFCL3JmiBvmSBWzziwgPtv5bYSo8pGWUTf4OZF1ucoMcaeNFss8
rD1GRL8nmwREjCDOW2V5AtEVBDAG3DQKmdBtYNvz7KLTG4fWRo3RzMXLbL+k3W2ZvF+fMOEORNES
8QDwEp8ZC6pkrr1CR8QfKdC40QJZiCOcqDMD3BhGgGWyWYeBeq+F6H0J0IIiiT8/OuY+ub4zG9xV
rahODoEm2KgOtv9s+pD7DdLDvRfVuzcm1hODzgTUG8FriddtELjBN2PTRO/mTpF8iXDBzj6E2+fq
SnNqLPgQw9rT/k6dNmrzeH3BeI6Jf+/sMxvcFs/qqqVdBRvtEe113U1zk/1Ifhnv3ezPUQvS/jGw
Wr9+UB7dXRMOkvYbvv/1k3lu4w+ZmxTaCvND5Gyw74PVLw5Tga7CYL0xQeDkBOA5PCKFSr/WUQuu
yRTyTdqXdAPWvx/rV/1n8VOLtL2Ov1yfGaGTAQQHHXvIOQLJdHlahiIz6KAYcNY/oKcJyOMRkjh7
J939b2a4CbCpSnTSwEyWH4rk1pjeW8efy53RvAJVG1w3JtxQZ2PiooZ1bt01ZsByayZ+H/tjilSu
ISnPiI2AKddicrlob76cODP2csUdYMRJng0TaWIF+qTj5vpIBOAFBHjObyvc8mggAE2pDrQ6o+hO
h3CId4Z5nKzvo/OC0mvTu4HRBBlgq4msKCR0ch9S9GhtAHqSe/kYaPhJlRhLlmrDvCWrYfqLC6ZZ
rWib0m9cQwYA5il3/j0lKMHjNfxx33Jez3RJj6ZpF29zcw0HyFGOPiQ9htAybqd68BF9Bi2CfeuU
ERRvQGsym5KdIzwNZ1/A+URtMQGEG/AFajBZ/7RoNqQllC4B3nCoLBgUz+/v0XIbyLOTCS+JGC5p
1cDn/DZnj0rsQYLm6/U9JApxGUM+sCiMNZNHD62OBWxfT4uj9S1Bt7wTds4/ZbrcW+SLjlZqvVE2
1w3yfIkf6wgRD+xcJkkDIe7LozGD6LvI8wQAFK81D90Esqbe6GmUjuMUdWlWRGZsrxs88dP9sFRJ
RNVS2YF5YvgyZbURaNVYH6Y+Vp4qL/5ROsWAcjky1lazdOA31sF1B8WoaCwG9BeVg3vIktYERmn2
bl0t9W4AYyX762MSLRbkQaCbAFAzSHm5ZEpOKqUDhDQ/KmBjRTbWr/s06NUsat32L/IBJtguPnp8
GEne5eyh93TK7ByNBhYuJx1yfmXjK3/K3PrvGgEZybp8mOgv5yM9yxzjLoFjmX8NL30WVFsUKGdE
mOtXp5O4SuHk/bbFc5tUPTXTTMepQmK+bA5WdbC0vWrJUnuiFyo6IRGTMf2YT0NSzRUEJQxXvxI9
DtZpIWHtjt/Nck0Dr5p+gNg132gtJO/N4rUAFDG6vkeEKdqzD/g0znrs0RcClDl0gCCTe0ye9MD7
Z/xJRl+ZwvFvMjpg2nPBFoM6M3i7LjcK1DvNiqAz+VjkOyBQl43lyUYknFJgqB30DWNCedBSyhhp
mkmBj2rD0t2uN32xyc3bxDi5/2Sgv/t+fQZFYS+DbP+/Oe62o3OeAs8Nl4gi/WubP2sx2PT0OrIL
Gva9JCgT+kXsfFTeINCH/XI5fXPf163nYLUMJVghzvUr7+Y76u4tl34BSvWfubIkjlE4PLSUo94G
bBOi0UuLS+w0Y5eMxTEregiu3tgD2svQAoLqX5JJbjK2+Hx0bwLZhFYj9H2rH0mss1dQO2T6omXA
wFdNu2mUOgLJxKGqZXe2eEi/zbCjf2bGWZGVKujAzKBDqAIbYntqgSwK9Xg9pOh+ljhH4RljiCXW
NOiwktWlQTWJwcnhoEtIr77O/Y6axU1btjuTAK+ugpiq2qJ4lTTf+s6UmBbFBueW+eOWJyih2lVx
HEkItrhQLUKLzNu+Uw5YmMCbJIBB0Qoy3RRUhxEQ6R/JibOp1XKF6o2J1gnwHpV2GpTpbQpV5T8/
cedGuOm0Z+hBODG2Se7skgqiD7QKJyiJZduhkGH6hAPC9Qn2XnSuAtp3uXSa3VYm2HuB+LULMxi1
pQxWJQVwxFJlwxKaskHWgx5PjIAXgHDWTnOGccK2NEb7hmrrElaqu9cB2JecadHdhjYG1oGIlwAK
tZeDqozFXpc6BsrXhVz5MIdD8lXNn0FBHF1fKdGQsOkxFuwFeC3j0lBd5ui2N9A0sWSHymTwrPRv
hnJmgdsL/VD27mIAKJ10t6B9HtHQH+9LWfZedIzOx8HGebataaaONorrBfgXNsqahdP4AL6k5tmN
y8gdxqfrsyZcnrMxsb+fWUtA+Tg4DNCOp+AcgUQQjZKgN5trJ9mYDh5U180JBod9oKE6i+ZeyARz
5mw6WSU1cad0yQxl0sNk/yyAP+wPZXNXZBIHIRgbkv7AbwJIh9Q1LzfnVUNVTwNzSGBE747oB0/s
OBhlrKCCjYdKDm5/4Cs/vNHlFEJs0SUlUGVHFd3Qlhs0w8FSZAdWcI9cGOEmDsWF2TJYN0BWRkMb
LOOtW/llcyxlXlxkCHU2qBbgGFnwDpejMRZrXbwM5xWVw4SYkTK/2EruD/YL0MaS3SBaIIBsAfhG
cQ+AaW6rQyuvUGisoAlF28ZZRKvD6IbrKIl7ZVa4qXNqKwPbEqwU2sEq/V719eZEZcGmAPzC6iRo
6mT03WgqZVv/7CQNStNaTZuVx0JHUdd4cl1krAYTtz7kJ7zOPBrduwLAmYpaNjHd90w1t8kWQhpj
ot0YpawIIMqMgDcDeAuQ9DDSBe6Z1JdLX5poYEQ9KkrmxHddwEiV9laD4nFC7k0on3vhMH4jHoiC
c+3t+kHnpWXZ+wnmgcsF+Bj92BbnLE2Qu8ykA6C7zNJtHR+mad8oN22ioOQ3nnDrbEi3ID/TBe08
qIFVPk9q41fK7WyDVOHGUt5iZzNk22m4K4HpnbTDaLyVSGoo+k2qQ+Zj78r4ND8wFFxMiG8G2IBp
bwFTzE1ZW6jKkKwdoPtOmKeondhkl3tmgAafJHBeC8uvyRIp2goy/dHHV42QjE3vsulWm8F5ujpb
PFe/TJ3sxcvm6tN3QUYInAEgvEK38uXWUmd7xJsXIG3IQZFoRpC8rc2ml5SNBScfFH4qdq9nsEYP
9vezDUxms028OgUgLT+oIMI3fuC95Dn3shK4oL8cDQVInLF3DF6jBmdo0OLOtFqwLXiPyXQYk19O
+b3UWr8yaJCrYTutN3NHvng/aPvWF29JOj4Oeuvj7nPUbIfWdEmMJ3AQrBCClmSAh9DWxX3PhK0A
5Z8SSAktC/p8eB9WfbtS52GqZW5cZErDAwf+Fd1jmITLOR7jdI0hIJYdizQL3WSvQ+GvmmnglTLU
hNgSHjZo2MGSqpwlYq6pa9aA/X/rve3U3NX2t0UGfBJVDaAd99sIF9yhhAutsqEBzF93wzz2AiX/
qbhlYBHrzplfuy21kE1Yxo1r9I9JDKGteNcbICdDPhjLCSSYcuz/HEgHViLW1YrSFmtb4ZaTKq7d
1isAgWv7TYs36XSw6++zrH1NcCYvrHBnslTBUI0eQbQEbOudZEOyL+TOu8sk1dHQCAoU0ARc7hJL
G7u1jwGx7bsDGkFBrOzdtO7N+3UXLYhb4ObQ/Y1HIrpz+fz1klgjavtOxuqA7gptb+zB+OEvbOA6
BHk5KPPAm3c5ErsF0t8DNAIb5MlajwVBF7CsnUC001l36f/b4G6aRc2LuGlhA8ldACbNgGYbnHU/
Xbzw+mhEa45thegViC7gqrh1gaMYazsBGDSt7sw09QciY98RxMcg7vptgdtVsQf8PjTRsavWnToD
UOVtwAKFtgE0RlgyXW7hxKEtG3QtaGpFH83l4hgzyKmbETCh9MFKo8VEMvWQRNenTLSVwTKA32fZ
boe/uoDqafUlhg3tm+P+bB6c4bkh6Pj889wD69b6zwyXrXVKPD2dgSHtXhSgPX07rpHueFKdh04W
JQjSYogRILDOcDfAfHLbDRI2xF1L4LbLvPvimN2jR9S73Eb9xaX2k6aoW/Tuo4GlmCXnVbBcF4a5
aFkBM0ie1vA4OpnDztSR3+98MKb6ptpKHJBojAhjob2lIXCEIuzlzsDl4RComtPjiphx1fbe9Fp/
cWmoPRsqBHtsfXN9l4hCAlQN/jPIvzqQSxmyvEdIEFeNdm9BA3pDjTK7I3NfREU70E0Lom1/yDR0
T8QpDQygTgJvbpcgBRGYP43puFmQsH8qpjy10aBoldVGr1t10xTNLCnIi5JsF5/Ln5wezsglHj26
hXFMvOekSe9pDOG5+Cb1/A61G1qQcIBwp2v9+aPWY64HGxqgLNRbLpcmQ2dipieYKQsvwR6s96P2
01VRXrUVie/WmXPmriEPMSdCItdl2g+cqbgsG6fWEayAVXwzN5FLe3+2XBBwZzujuzGKG+JQHzXB
oHPLLU3ANbspm19luutjL1TrrWcH1Yz0MUiWl96nXv3NGGQnX/TOOftKcAxcTki/dCSH7Bf6UYpo
7L4jY+Yvy5fRGDZK0bsAgv+TTOu3st13450xZPfXd67AYQPTDg1GwI/w4uGBY/paK02SIczKGXPY
yY4hClUH2gi1mRgyhI72P9rjdl5eT5myTliTPj2ix8g3JnNPvH3dF/6I4p/yV+aAxrOAJmXu7nJy
UyVx58zB5M4g1VXcZ8XoIKc4+Uo9R4r+NJBOcsV+4Ms/bboP4hPWno97/dJiDWdWWsuE/T2h6jtm
aEmkqZ8Y/aFV7LAG3Z5R7pbyuaXtLp/UTRo7gdusz8US72PtoViPtWEEZky/9NWm8jbEcL9eX3L2
BfwXGkgr4ZpGkQIKtpdf6NoNcdoUbTT6OAKfoaCxX3f6DWipI3s1Fkm7ncgVY+rZ9CPUBgbl0lpS
g/23UtGcmVVVZOaGXwKHY6OnzCD3TWf5Xae/raW9uz5GQWzI1hwAZSTOWC3h0mrfl2BjAkIYxElP
ilP6K3Q+12/XbQjnEW27rL8L2Hg+YVKpDfrxG8SfDv3R9zbraBj0zE+dv/CYeAgwwSDgRAAWvBxL
XJCWpioaa3R6qL3FVw0SlMPGJrJ0FvshfmOcG+L8paJ3RklsBKJdMmyKhjzN7qluN6PZb+c2joyO
bK/PoCC4AqcVUi3oVWcAfG5vANxSjf0H+jd+nol5W5q36hjUrnMopOpeQluQAEJFHERLIC+7nMVK
nUbSa2jHcFMz98k0RBXoSmvvrs/SXQnwmCSiE96xSEL8Z5Dbgm3c50thA0+dFq+rsskT81lTfw4Q
S6uGYCanlZphjGMey9IBwpGC05q1K2mQG+HeLGXujd08oEXKLMPcN40AapqF7Ckhgs5CShgQSQjp
ID/NtysRL7c6agLq2Toe2Y0Kg8V3zRo662CivOQq29KO85sya8iNbTdzRN0RVMbEe0wb3brVwI0g
cb2iMw82ZpaOBaQKjSOXK9w5Y+I1+QSsfIceC+/dbU8zxDOvb1nhsqJcx5JZ+A8Nb5dWmt6xx8HQ
gCAyp7upgoTx7ITWWBw0AmUr0O5DoS/sFBPyFqesXzcS86KYBoVlpPdcYG8Q1VyaL1ejdObJwUOB
5IVvxfoYNkuaR2qd4PE4NWMA19dDIbOMQzrMLnqe5jLobTxcx6FWjuqqj5IpEc47MGzIMYGwGU73
8pPUYq7y1GI4sgFiGNTx1+UlG2zJeRLtaqwsBLVwpCD6zp1f1yu7oZoY6WjXQCZ7WiKV1h4Iqwe6
bYbiriskbldkEEku7CNG44qb/HJYng2y4nFEP15H7dti+q6paH2+Ndf2YKfZ/vqyso/nPe+5LW5T
rZ4dzytrtOoSZIhrPVYispiO5FIU7l2IlwLLiPc/Xs3sRjvLkFamm0/Ew5mlXlNvQFhDoyRx4w04
4azQWaZ5Z6mg4zdmrYzsfPU0vyzj9ri4hb29PmDRVcNaojQQxBneJ6lno2oXe0Qf9tFca/DwjgAc
EkudNyPJ5iA3kj7MqPc0pf0ocRKiSxthIAiw0AsLjQLOK5ekSUwaY6ZH471Fwt4zb7uBhu5fYJ6R
/wIzPMQWQDXOwzNqPetmM8YAARlCkOOa2Q51gibsF8jhXJ9L4ZCQabMBNYR2Nl8LX0ZcAl2Nm80y
AO9t+9vMSPwke8fzX+J9RCcdyVJAkcAMBGASFyCYtRlPHWtYKNoHNOn7qdf6erFIxiO0wiIdwD8A
Z+QRy2gpB1HsiBprhSj9Fs+F595InN3qkVjiU0QzhxiRyTFCpg+B3OV50KvEI5aLAitl7rzxnepu
zn9ZieS5LRzQmRnudC9rOaa5C4pHVHD19J1MYPKXVd2FQ2FVABR/oDXBdx4B6J/1H/hFrz0lcR2C
ds+BNlFS/Li+2YRj+W2Hfy+iWFe2bonrL+3aQNOfk8z260ziHUTuEE92lHEZDbrFs9TBMdUZLhK4
Q80AVRKkMLHZro9DPF+/TbC/n7nCaVFKpS8BwqzjbRm7oanfo5FQ/QsQOR4Gv82wS+bMjIv4r9Vb
jCQH0kJ7Hrx9G79dH4lssrjnwdy2Q0XQUXbUEtdXmiYgqiNxmuJF/z0K7tzHQKYoZsOosTUHXI5t
ErpoNgNv/N84GA/BDa5cmyk0cmMB+twjTgxDg5ltDP2HkaE/xn2/PmGipUd5EPxmYHRE2oNN6Nma
VHZSkmwCJArH0XNeOkvx0e4TzrSXbGM2LfytzljH8Pj1gJTm3WVq10u8eiAIZJqn+Skdf6C/vlKK
IFH+aSF2o81/HLIABw5EFIBz+PcJj9BkQHk4Ew5nNqPFY7lf3c5XIWLZ6Nl+ar//6TSicQ2s/h+U
lUgecWuVzQ0IRyANeezKu6p+X6pjPb0QcGVdN/M5UgClM1IVjF8Yoo025zyVXF9XvUWCSt+mETZ3
VEPmOpecoc8rBSMI59EGobqgIuRycGoF3RivBWJkAr+HrYauWmzascYFt4D2yA5wg/iWsuyuD00Q
jzG6ajA5gmMWYjU8y5hlTMtUJEjFg7qWplvLeDemmPoAtwUKKHAyE9LLaQVxkuWoxn98pmEbiUec
akwturYvT0Gaq8gC5ajU4HLd1wZooqcZraOyM/D5sF2a4fysWaW96dbsMdp0Pi02PXL+tvZgu5vr
c8kc6eVZu7TDOVrbarRyRRP20Z2KKGsAv51uJwOiRMvTpBp/NXc2ymjYMIgd2CPtzINozUqpMiWI
uMovef5F63qwIByvD0i4JQFjAHgTcZ3HZ+mKGNwKlMCGWd3pK6MfVn5QJaqKYHmCmuJ1Y58dPJu9
38bYx5wNaFHbtXY1gtuQqg9G4/kutGL1SZYclYzJ5o5Z0bqVa1YYU2z5INJewSM2AbsTgCetrYKJ
/G+jsrnwrhmhxKiqGJWNh2ne3dbayXZer8+caH/jvnJxjQCrh/D7cuYGCFhMCfjmjyrdqT+6F28g
YCmUuCeZEW55+m4yx9yAkQKdwvb0oBUQ9jCzQFogFi2QjUIq6jIonFkmt7EbDKceGaUIY3ews/0M
DNH4NmnWwVHA/lHoQV4UksMkGhyw3sho6EB64bV9OYNaazvzyiRvHKr6CJNql2zSkYadLcHRiTb5
uSHORRj2pE960SED2OVBhtd8+orSkWQ0QiPAIzgoFeNZwQtYedYKzgxmRIeme1689fpWGusLbGgq
uigswJ3AP8w/WzrDHajaqWgnNSkKVgfgHf0Cr8w/3tnQ8gM/KzhgEMPwOjrtlOZgYgGyFgRVJ3uu
QrdzAeX+LqWZMbHAnOuGIVRLQG9hgqWK23QxJABLxQE0tB9mNhwU7SSBmOByYKhGcNngQQ7GRu78
gPy3pVMNSDKQ9hk4oxC8Bnl623hk08n4ZESL858tNnWX23le7GykKhYHedhoolFvmnJlJbERTBbk
O3QgFdnfz/w1yRNtjGtElp3t9Efoa+UbpR1VZD5Hsrm+DYSmcAsBQ4YcGB7Jl6ZoidY9fcyhN6tu
+74I8YRJW9lrTGQEWU2wlLFSHYh4Lo2koN4y+hJswCQ99U3ra33vA130x4kFVL1MpA9RSgG4ir+2
TVLYCS628ohM9e6nJkviCQcBKT1Gaqyib4sbxOhN7VBXIIBuk0izbp1ya8pY72UmuButd6i5ZIwC
GhS4JorC+cEd3v98vUHZDmAI6mfg4eG8ZEYVVa0NmEjrNVBUeBamdSTr5RM4fZDeMhSSAZgt3nqX
C05LDQEOsn54UdrhlBpAxZ4s67tD/1ADG7UlrDnSSChQ4L1nfyAAz06Knbe10xGtPC5VhFwfFmUs
JSkRkXc5M8Ezmzlj15h5ppdHjzyAraQDZxsjJVbRIgglsuj68ogmjs0a3pXYZmAqvJy43MEb2Wk9
8Eyn5Z6aNMB51KoyTFZZ44vILZ9bYnvxbOYGTalXMthg6Pa/T39xt5z/Nhvl2W+ndrGaqAyXR+C2
FGRgk6grbudWMleChdFZlzLqElh7tAldWgGzl+slNZob1/wFxCR7rdytarorcguUb5Icn2BdLmxx
x0ZdbFdJFNiaDuaShr0adMdck+1mkRUm44v3IjrGkOa7HFGrd0qljMgkqn1J/EYBgUvf/FrxtAwd
tYgl8yfAk8NXnpnjBrUuNMkc1hGnvnQJ9Hq7h65oNybysH27NZsna35FMd9Y/IJuXAKOKkgddNPR
Q4EabgQ9sjtFNgNs13HBwsUncY6jIBUtqIcZSMYb0Lqv05dEhh0QbHyYgJwWyu2IGfgK35q3hre6
rANxKfyMPGjt8/UzLB7DbwNcwFPlozUlzIDj4E1s7Mv2fvI2/5sNzk80YIRaOgXNhYP7OJLnyY19
HLHrNgR8Dmx//B4IG+jZMdYGc4RMN8IQ3bKHAHJU/SNI7RlJ30yCGR2jX4yagNPc1pJozbMKWpaq
tknNPtv3s5f7NNEtKNuO2cP1D5OtIHdMSEFcJ2MT7LqP5fKqjD//t9/nzkWq9osZE0wuimSRZ3U3
Q5JJnv/CPeIyJC24exH+cOu3Kl1mDyoiornfjo+KdpCkCoVThKwdom68VVS+DjYCFUWUjOkvoG6s
J4e5k51UmQVuEUYjLZ14gaxHhX6vIlUDR8ZPKZwjRPMAebNnEB8FG7ieiK2sELOhP9L5oJYvILK/
vtLsIz+5mzMT3CAWY7bLpYWJoQaXex0M+kZ9XJBWvW5GNFfIpYK/A7lA7xNXqKlCHrgZWM/k8EPt
Xzop9Ypoqs4M8FyhSzxMmpriMeeZNYiTh9vCVm8pyd6vj0NmhotPOzsjdLJhxhwdv3duNXBey4oR
krky9Uuns0ymocyrjqGQwdfcJ919vT4I0ZpD9YE1MevI3PMRcDkOljqyuSonfQfy/zdbuasd9J/3
qwz6z+VbXPA6sHbS/+Shufnqex3wvomsp27ot5NGA63+ZZZPOXp/a193fxljdH1sPNr0X4vMayP6
Rj/zR0r6zGWv1HCLYoiXU0EP2mCEunZAvWXyR6QwLQWNfa/LYG6WlXxxVLrvSiI5UNzq/WufkSOA
HgFdrTwye6Jag+J/u55QsVqD1iDYjrohQ+3zkcuHGQfqlGjOBF0IVE65TYI+vaJJneUUO9kOSq7j
ErZQMujDGO269NFwtmj1hk7ktla8bY26vLGiLc/wOzC/pNnLZO9o0Rza3niUzD97BJ45lH8/DKof
NkiQgPjn0+6F3vXAh+LDZuWLXT/ouoFqEDh6vgCaXm8g1TvV/1w3yZ3JD4tMoRFwBDCJoHX5cip0
s8uHzDRWaJ2TCHxPG2em+zJfwutmuFPzrxlcV8x9QfKYzxOANRrAEnVdTzOQ7T5AFhpkcPCUt5M6
SqZEckZZmMdNow7OasCvQN5oAixwOag+qTNv7ol60qpe3VZp9uzmkONWidEfixLEzgWeSdFozrMk
hyA4sTDMqoaAIKF1jLsQAN92zaVLYPhRP7RP01afQC5y6N+14fv1CRWs24UlLsgo1MLQaoohekW5
byx7o+QDOBWd++tmRANCky2wOOhoBCCHc0FmAZxPX1bLyb3NA5yR5utDZQVGElQy0UbRmp1b4h13
6RpmXMFSm208+01fIBSvnrKi9lX3qZM9X0XjArQImx5YPYBImCM6c3QkqdWJeu1yctQ8chIS2IoW
Gm4IMBOe5g8l+l2m+On6XIpGCGlNlK/RL4yiHjdCvV3JBNpIjJDcVOZpUdDjG1loczA2I5U8OGW2
uBOQExdS8Z62nNRAvav88SeEWfSbSmJF5Eh1A0EJMHdgPEB+/nIazR6lUfAQLafFcyJnqL5UUxla
M93E1N6jLQolqbbzp+kerFbbcu2/Knagxa+efadaQWoG7WlxX4f11/WJFjibi6/iTuGsaJOipBa8
KK5lAEv3Op3CyUaplMrS4MJ5PpsA7hjGLg6hOhjLiejADXfl4Os6edXQQ+Bh59IJSyzLhrKf5J0b
CFRQmGVBCBJYl3O+AJ5A8zWFx+7VUwyQcqxGXrIf85+WHV2fSJGTQdcwis+M1AJkYZemIFOfja1R
rae+KofdFLvLBkgPZ0+NtdlfN/Vx5/LDsjAmJkTK3Ce3Y6vFht9c6/WU5Y+t/rXI3nLnV8/astL1
rm+/otOlrEFAFfZInN/0dHvdvmiorOkIwwT3GjpHL4equkqHku2CWTXnbFuU3S83XUm0dpmsCVLk
egCDxe0AzXrch9zuBJF84y0ablxU1IsH47Favhg3q46sULMhiWyDCsd1Zo3boO281kSp7PVkNZPf
j852dQGUGIiETeujDscvn4uL3WFskWiFZKM+c6j9ApwjMZX1ZI5hsQZq53v1yfO+l23tF13qr3VE
LQDB22Cir20XxssQZvex4dPs0HT7Rqc+PULRNNDXO2t+SmvXzybn1v7DLgYWiECZC+QfyJCCR4dH
qMVzY86uFa+nZMUVZrTG/UCzPhizVgs89OKHXYF+w8rtiSQCEngKtFQyrjbG7mfwhUxwF9adU6bq
yfmWQflE70KXAKm8R/9eWPzzx5sZURY6n4H3RC3D47ZYpgxkSRUEBwnkPCIN5LN+3Vdp1A55vbtu
ymDuhlt4dD+jGOxAERLyqmzcZwtPqTdN6JnSTu7/kXZdO3LryvaLBCiHV1JS55lOE+wXYTz2KOes
r79Lg3O3u9l9m9j3wBvwgze6RLKqWKywluGf9QSwWLmHyDkZJJlOYyU6mtAl9lAJkTtNegrW70ly
20pMlz4c2bEKh2wb62FFplaPNyaiX9cAUKSrgFqboAWl3UUyRhXMRKq2RQw6c1AZFQmZdE96V7qh
dULstmMmbbpPRjE4DqCfJ2ICgrCk9QOOl7pzs8yNZwboXNHnqrNgmkXblFHQZsohb7dpU+3ScY9y
sYsGAI623HOHl5JYf5QGAPuaUNY/pIY7VVmIjghEQsA6yfKlFD4Z4EiJupDGYD1UMU36c/SQ8ByJ
MQg/Hh/wHAkx54sPQYocYANIKrOpptZMk8qy8CGilGEu9wBMQI7rZbFlZpu8EjH7sAsVaoR0Gqws
Vg6xttHzJ6PKAaWVP/etvDCG7VA/GaIt+WgFGbeNPlKAZSSRowCiOjr+f9aK5xBudFx6LLWIFNdx
3eilctBEAYOdHTXi8PRYBNvV9Z/F/pXBOMqoakXULwvlMNJMsRN9kdI8ocaiWseVU3p28v5Y4P3z
+0ceq0hyZ4ZRkmJNYddSLUVJQOIYBcuZhiWhki2BCxb3JqbpWKvApH0xmZmgHuphNehftfrWEHX8
03pu+lnKDg9g9vZKgzgUbNDLPHsdFpWybuSpCrRMO0Az3TB7HtKlmNTuv9025NuQOUQLFxqm0Xhy
rZOoGSJdZY3KoQ/0BvwCTeVORc8DWZ4P+9q4MGoJ54k5dgRyKEBeSxHq1AC0rK4dGhcDJaSbtgIV
wkOlvb9IUUweL+nOvqF5Z55ww0gdksdMKJDEnV/Hoa8ddHS3lr0TCHam8OCo2MmvWRkQBKA6jLFq
3HKsvlUDWp4Uo8aSPEwH1lJTHbWo8ZeViHnLbAhCR1cn0y3jXlr2hZHSpDWCJ0Np8kUp+/my1+KI
c5bzwthdxkgCEkq49HElMldUNaGgDExh7VA7pvEuiKRUP3ttqQkcR3Z7O6govUIh0es1szwzOiM3
k674Ri0dpsDGcBzJP/XB1caIczfcniPo2vBURlQOuiBkIa+VJgDynIjZQQkvyDJZAJUYlRMUpRzk
06rlY5W588CbZc12PTO1o6x8LQv9aoGo1Zp0kKa3sLbelCFyZGkTx6Ld105nhLQ1ahJ0dmNOqDgu
Ql1exir4i1ah8DvQz5Vqg6627H4//i4WUQFahuSYBkWedxph9HwUF1dGqddSHmIq9tArrg+M97rt
90X5jhHDX10jUQz6kaSblpMvgq3sOcqBp98+V+UbBj3P5czFk8m/lcnkPDxvzRmN46AqB6nXjPPK
Og2p6/sKAxjyQRLWRpqTHrSKWU3NKnDz6XUQSDFyvPudOGEWCWmz0s3X6PVGDL2fSRH+5ZAexy4l
NW6QKE8i4osxxQhDSMTIJN0Tmjb1WHkOekfUIup1xsqvWo6Z3bnaQMlkSvOYEXCmIPT6W8wyj7t+
DFQQ4AEtQga4rlt60rDsxrI+5CpokYpc8OxBVTvimbm+FFQ/c0a577446jFLurZ4fAnMXUIDMzqH
2MdkXNWp7guhejCkgWiBYwg/GgN8FiYAHWKnSZ4aEGqUkVsYzmPJtxpwLXi+jS/0UmxiQ6lVbEFs
gdvBHnOBAOMrMWhqrYV4Xwecd9edjL0GkLHZGtDYD4OYncWFQM8UJEMYK/0QbPPg3I69nQsLAbzD
0EFQAjYZ0XpSW4orFhxAtTu+AaLnGSwEhrggWfSjWEk9we9a/aAYICdIFUzL/ew9oGHAOYhBSMNE
ILJbFQ5QFfxPuIkcTBvJ0vLAp6fuwmjl+4ljmTz621tvP3/WNybm93wmcwSyGaJXTO31g6DJS6Ve
ocZst5MEkmnN9XiluTvXHTjAMTCI/hH06its0zLQDdVe0UbjgCZir9xWsoMHCNWj0Y2i0wjmr+eq
3+XqKojGjSHxgsnbG0cDwzkQEFHJQLaZTc+2fYYSidUZh0Zx+iwAMNCpi7ZRe0q63wngiF4HpwEv
ZLSYkIUr3tAZPg6cUvR82zCmdvUJjNGLQa5XQ9gbBx3AIIIrx68ldKD3dmaziYaOPLav27vvesFM
lgjTlFMmCJNxwPNXp32RqNQoxppMZs57sN89WhSIEAciykTilgnO+qyZgiZVjcMQFHQsXgOU3vSN
NJFuo+bNCtmJSPAJsBS9Xdxy8u53D/ZCNrOredpFjdgoBkaQFmGxz70jGtV7jvP4tlDm7DARqMBM
ZoSXG+fRlbmW1YkSHVVBhIaUiaeGNkasOosgAxaVtoUuKVQ2S8UAB1UTx/murKXhLSzmSZ5IERpv
OYh1+FGCgPFNsKwiWqHIkj1F6dAC0jIfxxF5IL/w7UxMPHmmYsmAkRdHokmLKZlMYB6ZoC7p/N74
03YtqLQ0RcEUQzigr8bU+vRdDUbhI5/mbACsACCUEVrde3i1ydDXcQu+DldVixm9KQTcBwjr1flH
GyGhfdwkH81Uj+hUFEBHOSjelJOk0iSUneLhrRdbr7ezUO/OPaopKc0iBVwVeVMaGY31NH+PDCAl
2ImWg2FS6GWZ1CiQanQMvdHcDxVi9z9SnStQgn5ABsMbk/FXlfZ1RobU07KnCb7ura3bZCIqMMO3
sZQkJS0qL7X1POpjWwPZyED6shG2E4A7YtIjw1bbYAoEhnqvTf0vXQ/qlNZph+JLK8u5tRAmTfU/
UquAxxFbLS/dMFc7wAKleae8jDWG4EcvkEZOrv/2ZsP0KPwbYAXgamS2VVLRMkmJtSQ7qqadihNB
4U7WnCleSzExk7N8fGzodwKbK3nft8/lxZYUUxiHkAduebP50CuitZtgQrmkWKY57QB1HK4acMIo
lUqDA/g4Ul435Z0bbh4wRXsS2N8QXFnM5YpGfbGLDS87zo8zbVuNT53w4fk7qT2n+aYtPuviF0Zv
zK9BQoocqalconWYEAVMvAC0AYVaup4A0vV4a+74QNDRoSUeM2mAUWSrm4gF6kBOo/AITIl9hHSu
H38IwKN8LGW+JhnfgHoOfl80APSIycHrwCLV0tKKAQJ2FDTtTfCaJ7NH2+pjGXe8HMqKAKv4huiG
nGsZniJ1vjoIyAKmEe2CTdqvTWuwq38JA47XArrGIQm91zPGHIuRIyhekxVxEh+bCKlIP3DNcKN6
JXiuOEZyd9MuBM1GdKG0w4Bo3Cui+Cg2v7zsZapeHm8Y5/fZRp0uLHTgzefxEcwVvyxRIJbectha
2LY9drPY+lKhjTk6kdL4CLveVR0N8EfaBK7eUxHpHaLRUl3yWPvu5JCujoh9O3illgiKgJXpPwd3
/OPt1VW8bbfe2/Tj8RbesZ5LXWCfBmgJ63T4yPg4gMpHTPBsbcLWHSxgAj8WdOsw5xUBwAJvM2Qd
WGoAPBLVxuuq+BglVKZ4ecg9qVKibjOg73Jk3fGW18Lka8XrkA+LpgjCCvM5/eifEJgACCWxbMT/
a8w57rLFSOyWkx64v5d/l8hEY36o4vEmlPGxVQtgepZLzICVJG691eOtvBNjok6GtwbyVrAulqvF
K4FLWniGeUAMsZ+AouUVGmkVfT02hyb9EeIKeizwnp2hvWJ+y+POA7rn9XaGUZh5KB9YB6U/SeZ6
7Hlzy3cFYCFwSKDeA2D0tQBZ7Gpd9jvrUFtb1XyeMOP4eAX3tgzDTMgOzVBPKKxeC2g18GxWhucd
8kamnvQsTCMJ69RtgQIyvKilyOv2vfPsmsumqG6BgGkeG74WKBUAH5LLQJgfQulI9ES12/C16l+L
blylLRnAq9ierNw1x1cR5QxQN3uWq5UFjXKOl7xVy3n4FikrnB8yI9++5sIL53kX52UxYC5NQ69K
NTjpGBIr4kDX3Xkf4N1nIY+KPANaOti0YiKURullkX/c/BqP0bumr6eFNjhIfX2qHq0LWNzjM731
KN9kPkgUA7ASOSZGKw11zNRAS8Kj3iCtBl9STotsn3wFoeT6mRvyWnLuOGWArKDuDzAppJeA5nV9
poYgDkMWI9LIFY3WQbpQrTcLCCi2JtFWStaTEewmvPIfL/OeWMxGIquARwmKtSy3YmQoea63XXis
0VBl6+aUuikeuY6nVP0RnXfZyrD6AQ+LPljFYSm9WHHGmxi/1SED34D6AloRAVPNAhMKXYr0az2F
xyIcQbIoGDCfJhdWheaV9uP13loOJhvnMAuTZ0C5Y8fbjG7sOwnN3Efj5NfEHdbRseY80m8151oE
c5BKq3lJ1s0iJGKCo6AlyNCTzDxMU7JJ/CWYZZzHi7on8fK5MPunCxvs/DA1QxHheyWj0E0mC6R9
W9+a0e06VQXKJk9p7uwiYnW8T5CNQUGRbUVqK0DGwSshVk9twd/q5jb9IX2gf9Ig4i//VKekWmi7
flW78nbiqeyd1UL4TKWHqTgLubDr1UZNIpWGHuVHqbXQCGy3cDmLocBFFW/LZGdwjvM2bsa75JtD
HMAh6CpgjjNr20ivFCE7BmgHjo+yics3ffG5SDvfUOzXjwA8ADBGpmKoCLQRLCxiXVfNGMlJfuyb
D1VFU5O36W2cZur8+Cod6yv0dgm687StEeakicCr+1iLWLxUlKlgfoAFlVDwQzlJnu/RCzUaW0UM
9VpUj6VTbPOnZKUe9IO8Ru5wba6mg/UzOPZnbeG5ql1Ra8VrgLpNaTPyZzdxIV8zh6FEqUU9ZnpN
uhrohCHxO7uQDPy1N0KZ6NGzNWZE77jzVTenzMhmXkdV4WcD/IZ6lGm2Ktx4nS6aTbYE65k7bIZl
uPBXuhst/WdtJR+UfewCEnopL5IFrw/91iHPXzIDY86okUj3MvrWl+IUCD52QZd2avGhymuE6kQR
VyihKfmx0VzkP3gGLWNrr3QPQtFSiEIaaDvQqs2ESKVeFEMZltpRI/JXgUKKne78bbr19x7Jn5PF
Y027PWlcb4hecK3OLUwo+16ftDiaet3Kgn58T579n2pG24joz8UOD4QpskVO8HDjrWakVuRsUb7D
8DwKzNfSYgC+xH4SW0fZctpulQibUqWYCFV4/V+3JjxLMpGdR4s3VsdaUN2VNSCgEuvYLbtN95ad
AN3xw3P7rbmMn6NF7QTb7I/Ky4vfXd+FVMZu4jFBRzE6UI9j8OUdhP4LWJukWRhB5XLO7eaiZtbH
WEnaVn491NjJorK9/M0XHG1Z6qQ9VuIWBMHW+CoHPwNNhbouW0zsZRJHUW8ibTzwZgw/8DpqAGNh
33leIUYGJoG8Y6uRcKlsYur7iyf95fE67yzzSspsLReOSEq8Iu2n3jumxH2jj3/71r6ZJTCBpdnm
GOse8ePt06gR4/nc772WYMYER8YRNf/UlVXPojBdD2gh5NQx5Xu9jjKJ5EHoFe8oHkRgbn9abnby
fogrKD6mu703az9xUum37UWgvcHADkZ9Z4hpZPOvRXqj6KutJvknYelv0OE3bCzLGdape2qX4q9q
Zz7lb5rNo5+4t6koTiN3Bjz7uVWfWanWl9oUqEFwSlUXMXKNxkf0G9JaIejzcWvOTXlHC4FtC3SB
uRSFkhRjcGVlWmWfhcEp27YLIyU9plWePTSzc9JDN5cSTg5hFl47kgF4fm2OhC70UM/jLJyEOEao
Cvip33l3GgX0xzQBx6puX1dgtAVUGfBc52sfjvlaUJV7QCKvg+QEFhJzof+pRBK8BW8CboNt6AZ/
tN8DrxyCX7xSTUYic2CD7PkYXfGTk/SZgS/mbRoxpZ3FpOPNt984R0YQo5BqP5S+CPCmE2oaKE8f
URqVleVjQ7vxF4wMNnCSOyORcMWcur3lIBB9/Ovc02HUbQBsVxkp+PngnD/VNLKNp1hftu82WFFR
8kaZvaEckTcpE2ZFjKPvPMXz6wkie+dX/5LIFLB5B8ds1h79ffAUjqO6iegZafMZXui5JXYThqQh
rYT6obS7j1oX0d60s/YqD9fwnixADiLOBSjf3ER3LUuSW6uUahlnlRPQ1wl42H+OLTWXqOADnf7x
Pt5uI5qGIGRGLkY6geUXDwYlnnogHJ6ASBA9txFgvOQSDZaPpdyqOFwDEvpzQz9q8aybD8RGKPsg
U09xaneao6FSsmny/aQeHsu5VXPIwXMPtwmiNqChXW+dqo1JEgmtegLQvtSgRCbQ0PzxWMZtaKhe
C2HOJwUcRVn2g3p6jz+gDuExcJO37FX/7D7it8eybh8837KADzPzUyI2ZGRlaD62dGlST407xD/V
n1lHUG2ylM/U28fxSgOFcxJv+pTqyLRKB0ybkOq1rlaWRnQ0uGyTxHn8RXdPEsX0//0gxuxQhJSi
MZHUU/majk6OQedI3fYJJp2V1WNJ8uxgrx0w9hmg9GiGnBNdbEJNKaYW5Cuaetr09N0i/vKn6kwk
p4Ed0oH+qM8fH18jObVE4djEzeU5b/qF4NlAL4zdL/UsbgJFPZkvAKw17ejDXwUch3zbqXMl5AbF
SAQRvWFMMoTsilOx+uWt4gWaglbWInJ4XL639QBGGHN7Iu+MpCCi3lNXLUVUS5+NI8rUC9Ksw61O
/H33pHu2wNvH+5byz0bemH2ST9YkRtjI+FU5y1SloSMdjJ2wQxqPo5c3gQizQuYStYoykSJ4hZNd
Hlbdq8BJsdxGjczvM57FkAZ0EXjQe7TWlTSS7WA/At9qoqj2OzWsMrWVtf45jY7KffrOp8MYAi4D
NFQj9QrwTZHRx0IRelQSA+1UbQVibLxt43jP0JNFvRkXj43u3pFdyvoOYy90P7LytNQ1Tz2Ji2Eb
2eRzr9HKybcDLwy/Y2RXghiVrINwUoXQgKs+VWdXaUizEX+o+2xT261tEoVWL4FjgUV7X/sc+74T
rswN8P9s6LdtXiyyKwdlVFNLPQF8y994+z2ZFsJPIDF9KdQPZkq1x7vKWyujnCWQw+O4wqZqZHJF
p1tai4rEnDv2tlKLCZ/LVTEqmhb5iOkhQT31FDPb+3Lnl8SzK2yoQruXYN2+1RwnducyuJLI3E5o
/q8yr4RimoucbAeHY9PzB1/pPZqs8CQEZY6K7Ajam6/9sBo3AxqMVf0UGDGRijf0PD0+l1snPEtA
Ezw6BHG94r9rCaGVpPML0TgV7+KXgR49GLNQk9FNEIo7sR3wIuUbTdAwH4uec7zKgOABsJZrgVWY
Y+ZCkfxzjQ7ec5UjVVjBuGkWGEBFqlBfB3iYeuysgOeMbxzkLBmxHuCtwFSKSYZryYES+t2UDv7Z
yFcmXrolQte+/c3Z0DlRdX1ksxSkhmUATiIZzWyo52GUOoqwPq0MMLPlVCYmTNDyHC3UelrpRmwn
C6nhUQPd29UZsA2DjSg1Yqzuem1AAywajCz5Z7Sp0EnfoVZDiwxks8FCij4V9Fs9XuaN3qNEi/zO
nP/8HoRl7LlRlACISXJwHtei46/9lYQZ1McibvMFswxoPxKQqHSDTPJ6TakwhFbYqcE5WKlrjD1t
9FW9Vd3I4QJL39GMK0nM7nlKORqxqgXnyhWWwhI8f+tyVy1jWjjeUjqEK2kdrSteRfqO7V0vkNnE
WIzCtp8gtl8H+3Cp0mwvHX5ET+XKdAVOLMndTUb7s6CdBMy9Buf46Yy+OvU0UezlrlzmS865zbvF
WMDVbjI+sZRF34s9LEtYmgvD9dfebzx41pIjLoMdb/bpriJeKAkbjaemEiQZlhU+PUtv2QdI4Djr
mWOL2+VgfgGWheIPO8ibKaBuikUlOIu0d/S1vxyWysJ7Rh6Es293bBhksCaaOuaX742+I+mf67Fe
hefcmVzMitqJrW26jW7Hq4kqFMZsh25P2uUrR/Cty1JNUUEBDTP0KDOzz+02x9ysV8jRt/oDlBGV
lOTLWKibiP6XkpjTUtHE6icdJDV2t5qI5xbOm+LUm5xzb95GAuAsu1zSrDYX8U3Q56E3zUtS8Gx6
+tntP13T1najGxz9HyiM8a5R3hbOZ3shrxijSSgayBvhqQDi5LRuayOj+u9HC+eFATMDc1vAA8VU
2bWgMEnVEqNm0RlpTfSc2tKT+Sw5ASlP6vHxYX1j61wr/rUoJujOw8lI0OgRnUun2iZuSRP7Z+em
JF2GzoBRNTLu5WfzuVwBSGZprMbj8PkbxEQ8fjbed7ATBVGK+7Zs8B39OllJsIxmC6K9nIh0dDLX
d/xFuOrd9j1eJa/Rk7VQaENBCb3iKtXtNXG1IexwYmCWJiJMfEhhNzZa7MG/eWzePn8Ajn1XLULX
czwn+tdtRDhwBaOdc++pPHNkXh94nMo58A+hWZ2Lll/Qz9JpM3nUtMXnctt8rGl0KHblm1Rw3NGt
Y72Wy1hQmmRzMgty/Q91LW1kCfVkkaNit671WgajzEMRhBhQ/LYagUzkl257p9TlXRHzfcPqsQKa
O+QR0QqMaPZ6BwU5BGlso8JkNJCT7UfttzfynDdLnmui1AU8nr9CmOu18KSiakcIERfq2luI6/67
Jl+7IRos2oW3qBfVUlpPjrHQ3dzO3X7JSxfNIth1oq4zMyBgOBGgzdfrHK3GV8KkTs7A4COD0pE4
5vjv2xsKk4UXEhidSNooKiO5Ss6dGZOxeErNjHajI8RE6Y4YWOWo4O1QIzYV3WSAIZENTDizFaNI
NqK21tT4XCuHoaWNgAYvx++PggKyRsnR0IIAyoJVjrn4SnOjeiSZ2to5iAyLrR7kmK5zH/vEe6qE
F8TMXgpOL4xcX29xJactTFHGFntFayO/OtlpksQOUGE+Hku6TUNg7SiDzw8z0ZqV61pUP5kYCOyL
9Nx+1U/SJqVbf1V+Si/RTuIlIu4pDnouQfuKCWVgKsrXooo4aoomLNMzBlBGmY65X/xR+zYUaBsI
+R+jAaqRHRjNtAU2Zv0+ykBtp4nv9TtdanIZDVRWhIdOLSSftaa35YKzFfNSWcW+/D5mK0IMj/l+
2aTnON8M2bi1PFAQTSBCFkNbTn7nuBNULSOjD1y6l2BAI0Z/ePwJd3dIBzwWGlPBIsB2p2piKPTp
lKTnwtTW1gCEUcw0crT9jgzAs6HHFjBcIFtiOyAK4Az6yAOnZ1Ms0CoZyT618o4HdHsvMsJ0Ivjs
55l30BkzXmKmRFO1Kc3Old3Zky0hnDVXuq2iMdpao+C91DmdHbe5JnhFBR0k6owSCfxb5j0A7HJV
kKUsO2OgCvlP37Ho3vkoFktjzwsw7+0hqDjAYI8GKVyY879fhGGa0ZVF4+XoAaN7Xn71/s5d/Diz
DssbDICbFtnZw3D1syVU8jtm2auDULQtDeaTJZLY6SaRB6OATha1BIwxtGMqdNCRE1g0Ziol6INN
5g7kwALL+mMtva2VgJ0aTRFI16BNDJ3hzBc2njH6hWl0Z/GbtIEEVdjTcjqU/p8mcnu0Q1nHvltF
cngSAouUbWCP9dlvAzp2C9+zFcGxFPQ5YGyTCz57GyHj25DFQrUcvYjgULo+GnESy0QXqv4slMvS
l9zC+9WKcNHR0Q966k0g+a6dWCsJ8F1CIVx5Hfq2wKiZlkTIafo+WO8YCkPbCsgbdM0J0mUSfLUh
6c1ns1Ud/N9ttYtUEmLyywI0TDBQHSz0eeEIyGiJKOoV74IKAotdWdS26H1mYu4ET+GftFtU8S89
ercwF4wm7MdncntlAkNrBgzAUP4MPcT4VjjRJuokrT+n6EYgmd7pjtgmoqtG4Vetgue3AyBr1wqx
81ju921/7TQhGHTG4OdCPyTYy6/3Wwo9HXhoJpoBhzdPAw6J6Ob+Ks+OY34Uw71ikNB7tYbXUEC8
HJDCkpziWfmlr2RhDQTzU2TYkWnS6GkYaeFTTXoGpHkzrdSNarqabku7MTRscLIZIzjGwr1suUbU
kKIiwy7XF4DiKZUX649s2Y8XdjuDhnAAnciwcZCkI/3EBI2ZVveGVwn9WYwDTL21pFKfLXVZ69RQ
F8G0a0ugGYS2cdCovtH8k27symogRrQwn9KZ6ZPX66rMLpPd6ssvYlR7qICQNgZef+7CjEhuX7px
uY8tWvsNLax0Merb0bdRFcm3+koPPrpXLyCVsNdEmjbvQmeDJdAzl1DG3Qjkb8OWU3B741q1JUzz
ecs4KaE5dGw2vt0EvNt/TqNdfT2auoGrCzo1jFKib2s23AufGfdxAXzgIT5rBCBkzjjg5eqcRqLt
A85bZnY/jyQxCb1YNkK1yPr4HHmCthoAKUWrCZzLPZAcOGZ387KYF4W+Kgw9IHEDG7heVOmZXVJO
U3yOiW2MbkfRJlONhPdGvrlvZjEAOEBmGbUp4PRdi6nBLJSgAxtiLPRxI0ICrLvZ8G6175wxu3Fw
HTgmA3VZoHdfiwGocpEacp2f62oQlpmv5jItxNCLF1KpA340Hw1MkCSNWi2mpAV+eKImoYl53xHI
al0J/BkiTKFZ0Ew2NcAseeMQES8wevR+FWEdLaK27fynUBCCgAwYFAEYreLJp7JQLKimhqlPmupj
nZCincaMikHcw8sC1AIJqUDvPxJLiDy3nbJAAbyr0P0M86gUqFiNhsBxbLfXMPZcQVcq8lToXwP/
zfVmiGqV9aklJefBbVblk2LXi8ANUaKLnj7UJaaHW44u3QYwjETmlPWu7abOR9TfuMV2FyrrtKfh
Cg5uchsq2N6R2198E/HOVyVmTGXk8wHqxHaLtGMVFwoaovDOeGrcvnbRXdwj9efWndNkr+qm/g08
CcBN8JZ6c0tDMAZoMeKr4tq4gSWWCtMbpTBNz7VjEHW9C6i+apzxzHHi8+XDKPSVGGZHEyMY06ZF
PN3S9OXH6YvXUHab7WbWwdx+tVUEiV9AgLcwNg3ZPilOROi/b2lkxDB3kWh0U1HU8zocjP/DzZjk
KUBDBn18593TwKv9Ym4YLZy82kpxLGiCcbEk1/WJujKJT411RHhjVbdvz3lZeOug8Ie+E0CfX5tY
V4lmFSqzOLt3mpX8p7ZJ9wpw6rffjxd2Ex0xghhbDoYpGvsiTM/vJZk2Pomc1OWo2m2VZZaBRxuc
NBLr0OrrxSBGQnFnzCHDfca2rbbx9nTg5mXvWeylFCbOi8yyxCQTpCDtIBFXWmKqEK0lLy8F/eI8
Ru9tGgZ30AKKhw5muBllGCQzBlWOn52FgLznA6DyIp8sl49P5s4FiuweRlxAnoSBF5aYL68spVSV
Fi8p4v1UnrNVR8RmQWsOZs5dQ72Uw1xtgLgQBCGDnPfJI9aO+OcmIeuTyRs+vrdpl3IYlc4TZVCs
EHK8g0xrqj+joOJwVO0mDoSmXcpgtFktg7Yt9CY7b2bCTpL8HjJeKuROsHYlgvFrQm0gJdDW2K5k
JS9EKjjCT4WeeKXXeTdY/3y5knk3L2JCcWoULZSwkmilr91qO4/GrYzqqGbkFLzwkqf3boNLaYxC
S1InWWONRWEa4SMOCf3iHMy88Q+Ww1LNJUgW6pWOl3uzUu1ozfn1u9754vvZaaACCCtIrOHn9bVX
EM3RyVNFl79HqpDy7bFZ3nXNl7IYP2NUut9VQZmdR4qAk6RrgZY2mBoxK8PNC94LBi5lMbZpDWLX
5V01nwsCAVeOSOyGrmBztI1jmmzSBgwog1BNULbGHk6AGF1UFKA7vEPi6QBjnHkyjP0YY+PKr8hV
V3+szQpIJZoTn8alvJHxtHp9fFS8ZTExTh8Jml+MEGiHxz/pdr3kLYljNhbjC3IvET1FhIB3lUpL
9TOhvIoCTwLjBvqiFNpJhGGau83kDgSPbZ7tc+4Z9jILVB/IPhoOvwcmRLmonDWe6IRzY96NAf5q
Miborv3Z2CaCbNTdrMkj7bYlGX/37nppUmH1+/Gpc5zBDUxM5U9qWikwGjugkXXYOi+iSHqivtUB
yShvyoVzf96+FBSwNYrC7NpcWzPRG1x8pHayLihvC+8FOJdbyDgDX/Ylzy++nYFGOtukwH+1tWW1
UTHgS2lCOfv4+KbDFM/1kfk1qK8rEGue7Zj8VDaRrdvbl/iZZ0SP72yM9V6Labwy6psR+4e0obqq
VyJZchby2IuC5+JagtiLgxxW0D08VJuTuQ821KGm8f95uV2eD+MNsqJuegGgE2fxi5DanSgN8DDg
edHHHsFgAaG7TJGyUUcY1VOUOU2KDuDngIZUJd1Hhvep8dVuhUXm8B509+XOvYrIVGEIgNnE2K8G
H9kJeG+nsnc1AWzz6+Nzuu+I/kpg9i8FIYco5kl2lk75UaDNWkGhlkeqwFsG41ClUusrEcgDiKp/
IhXvLpX941XwBDChlKgPIbImEJBOJCEZMT+jl8cS/g+P889Gse0YVotxmXGEiF0P6kI6PTlK5qzp
+K9bhr+j6b9yZgdxEYN6QYe4Kosz5AjE18g2n18Sh2ObnDNn6Tyga6ZaNtCqnlpEwITb4KyLHUfI
/xGy/V0I4zmjotPGyojgYlxzkaL/WSDxorajp2TJM885+rsNdP+KYpxm0lepkjZ4GkbbTetorqmQ
jv6Ydhld8rJi9x3nX1GM45TKpusjLURVb/0eEv3EWcpt1w9z/IzFZ1YdSlWLs5HqtUHA2CppRHoS
nlC7IalbEQesWfbxGP8JqTEQGdEVxyHcV3TQRnwDgKGTl/EIstZpRdDOxUQi02ElEWOJZiNgVlHe
XTdrwM2xXUhi3AKmPcFDoaEmK/8pfVohpRMQy94Mu4IuOcH2vfTpXI79Z1WMhzDSLEnDDqsaMfbi
0377QZ1kuf56VRClyBzdn5XgwcJYyALkxnqkgyEsWAUnWrqPXdFdZ/d3KSrjIczSyj04iOz8+nMK
yDH9PD3+/bvuAanQGXJhTr4zx1KiKxgIEAh/7cG20+X4EqUEkdVjIfOP3GzRhRDmPIqirAppQJxj
LnCRLl4w8/HfSVCY4LcSMIIU+Aixg3fAbkK1moW45ISHdw/67yq+SVEunLVStP+Jeo+LA0dj757y
xU8zL155DNHHWWOD5Nd+oa1loi4558yToOCILj6+aAorxnArXBl66xrn5B3/yyUwbtlDl9v/kHZl
3XHqSvcXsRbz8Ar0aNqx4+EkfmE5JzazBGIQ8Ou/jc+9N90yX2slZ+UxSReSqkqlGvZGjwwElHdD
wMON9Am97qvONknwxsDlAs64A1UF0M7XHzS446EasUCyDomuiuWu0mPAQzUhZbr/9sN7RYT5818Z
g+hyU0/ptF6HgPRx3he7iG7Z7rqE1WvrbKMEm56mrqIWSkiP5SF5Uv1Mmm5efbecCRDs2aU1SAiW
d5K5e2ahcQOeOfiMLJQVBSULEV2rY/I5LxqYRXOb+MUjAHolL4qVw0a7kQV4aTQ9gfhDUKmqifGg
6AyKsAUvcxpMW58kMo1aC44upCzLPLc9jJR7NSjVUHAytj80/1AcRpRqJll4v2LjF3KWvz+To9GG
jMCPpsibDYdlwyaZ7q4ciIXmJrTQAzjHBlvppQRwhpIULXYUL/GtDj4mAPxJHPnnIVbM3JyLEDZr
nmqgrSgQEb/0G/78pd62T/UGXEDPQfEz9SXWvnL9XUgTtsyrqTZ3tU0fv8WnrdoEJhA0BkQ/7O26
ScrkCCbJdJd3ZbvIQY/56Bu3QXwre3jJZAhWiTtEsewBOzcF9i6+R6YxRO88oPkfr69lOWThNj/f
MzHTXHQOd4pFDjB7fTpIkwkr3gVEuHgAozEU7XSqsFdexzVNmbFX2TPftL57yA6+gXhRbv5riawL
UcKWxQoHfpsOURamYB08WrZpAODtwU83k6/+JUv4rJ7Qr5V93HBnBgog8b7Il5VZvrdVgiG4Lbbv
kutl3ducCREiRt1Mxr4fIaTw88PNtJlvkSd5ksRCUilCxDJZneekKqQ0G3N3Km6aIHnS3p+mvySC
ZFsmxC1jPRdok/jYsv5V29sPG/Lyfl2fP3dbuUBUA9ctBjWBsQ1Oh0uvRrnGGXfM5YkMVP/b+jAd
q9t49xiH2Sk7oRUi+j4+TxEN0QexuS7747cFY7qQLXjUBO3K6mhDdpUG5U8WZmFbb4aQpbtqk5j7
nt3QBpP8jB+HEK3g7RgORqBupgCYIeN3Wi1YIdkNxjTM9+robJqjsQU1kMv86uSe9CNoeZK3pvAZ
qOp/MAMMXX7+jUckCZN43ydVYJzKyvO1vfoauzulRA7XLYJ0fEXXYcYeu3k3kE1eHjrbHxJJXXTl
8gWqBZhxAKiKPk7RjwyEAHaaaXj9amF9M1v+UxaG17dXJkKwhQHstJht40tOXA+2dvT6IBu8WItK
L1YhGIKh6Pakdyp5pMz/1mz0wEh8YmEf72WzvWve6kKUYAt9Z1LXZlhNu8kPdRl8AxoiA+1RsNRd
nEMluRtX/PyFOMEsvFQHUnsFcTfqG1qhtO/Xz2bNhVz8vqD6oIMtuxkdo4/zF1T5HXR0pQHx9890
r3+9LmolMLqQJMQUDToXjESDpGmnB6d25/69/3cChDDCLCyWG/a8FJHU4Id9xyQLWPGCFwsQrsQR
hBOEgJZjSQ0fzA0r/df9u+S4ZbayfMPZ5dTwTOd9AUXOMHO3nfrNZOxl+abrB4GuwUsZrIiZTR3I
6N9PdGeG9XMs6cS/vlOAhL6UUBhz58YqTiJ+AgP2I/f8gIaB5I6VLUOw+bixB81tsIybAYn6JylF
C75RuBPOTvvTBE6ptaPRqKimUP+U+Xn41duA8vPfaCxetJf7BOx2kozthLyPiqJkGTahjBRw5a1w
sQrBvGOF2FwrF/eRHdEnvNVlbecSB2KLVaexyFo9jiFBuVGPp6VqAiitcfuUhLLZ1+u2YauCfavI
0c+tgxNpGt/1gwSdCM1e6t9XqmgXOyZYeU3BxVJ0OJNveFvpuOWdoImc56MkpLru120RaAYjaNQg
JhbzeOh82SNEslNiiIvr3vTyEj+uDuF29qu37NQ10mSyZKc+NOPMV9GqMsHcDX/IA2P7ssxV2n52
l8ueuxJn8lFyPxMTm05qxWC3R7y+3aoPwU+6kTjdVQng1QHchwligE9vHdsFPsJgwEgcdFPR2bfu
ff5TEgWt9VZjLuOXFMG1t8SYs8TTYSh7xw/bct8g+7AFSVgIwGzqxyhuDzsVTcUUgUVxa+/2HUbx
+7/eN6/ql6Msj7rqPX99jagiiMUzQ1Gx5sKnL034Hf3Vkl1dVcIzCcIlQHVKkyaGhK7zvUC5u+Ew
1+v+c9W7nYkQrgAMQ9ZEJxDxjGOzIYXGEg8tW4QQ7eUoDilmBx0vWbjNfDdKbb8OJKoh0b+PSsqZ
hpd92uicQ4gFPk8f5J6h92WLsRj6eH27ZHKEy8Ds3TZrOmzXFLyweethKCLYWE/Xhch2TAjz2Ohm
LTg+YUws2qI3MWTPTJKekumucBFkAx8LyiHC+bIdbvK9zLPJ1GpZ4tl5tLZDPbCtQXOpP4YdwIUf
ru+RTIDgCjwyo64N//84P3yzvvZbWV/1EjecxS5o5UduEMMiyKo6QG8XK+cagc9MVb2K2vp5HGyf
Wr+Zs/0kQTBupba80UnNKorn5p04BfjT+IE27aNjfhuLE+gpZBJlaxJsnVXD3IPIAWsqC7DMP5W9
ZGhIjGT+syYg62ImYRlqFDS3r3KtMbhTRQOgQ0KmpW+ezsK5AG6wYQcFB441AApn6xtVp4May3gv
BK3+j3g0wwObBWwGohcgUz1Po+lW0VzWHEMz6bEZzKNDnmdu7pg6yoif1jf0lzzBGyRzbYPBxsBy
rae8fhsGSYQjKPmn9Qjb2er9TG0Fv7/V381v3yW/LsRP//w6NhxXNgaJkTu6tFEL73CjNbBbo7K1
gHw1qTcllenc6pHgJAAhhoYtKMalECOZM7yUEhJVU/6jAbbVnIwbu92Xuhk6P6/7BBGD4J8VLTgE
9jLDjHH8S2EaGBV5B9o9QHwO6S420ecyTAmYlN1pCDRLiQMgdNoPbmeham/QHDAEzT2mfb8PrtIF
III3gyFJklDzcm9fxF3pBk2dZYHXj8P2+reubj7ImQCvjYhGtYTNr2xAUDRdQSJ0LvjtW6722JnD
n8hAYhiuDBChIiTpWFLTYRUhkZbEgTbjboesMX++LmVVSYF6+l8pwqZ7XW9UugkpIMrs+C4zb8Ec
JyOnXt+uf4TguS0+uHPN04DjSknkdMfO22b8ocv//vN1LCIEf6za4LRMlt0qyGasj8Q81XUwkNfr
UmQLEe0BsyJKkkJK0/+Y6qeB3faysqlMhBBwWbliOJwvC9HvEYl7QDKZN3+wCqBfoYSMaWXAEV4a
mkkozd2UkSh241tjsjIfdEupnzckvC5oVbnwmASSwwKj9JHyPosjEsC9zcvIScRNttXGzCcpCFDt
eENlVMCLmooXPlAbMcXnLuBan57GeQdwuw6+w+lIoCRbl4du/FOZ/uZuvk+r18mJJWtbuz3OJQox
UulOfK7bikSuii4z7zluZKAssjUJpukONZrMFEgAJOueDXdNrfqdfWxckMGyyOw2Rf79+nmtufsP
b/MB7WmJZHdlkqsE87UkGtUIiAoTDUo3JC9m/HhdzppeAKViaTA1TDwIBQU0OJ0ddOOQaHb3df6l
vOnnbVFIhKwdkAWlA2sfBnnw51LLp6rKq3424dmcNyPHdG7+B2YEpEcwnOiYRwaiyKWAtgdilwOm
nGhMSfXdKRsW2E6VRvkAvLDrGybm9z/uRhucLQs4jwl0FGExjtHFnTLDK1izl/r0viXqNgEUjKpH
tardz2XnM+sNvFeSl8aaN8LiwJgCAhewjS9/f2bBTU6duk057KoB+ECeBl72ls+SEsyKEAMDsA7Y
FgDdAbafSyFOmvNRT8cicqzSfgD50LjFDNl4rLshlsW4wuts2UgEuMg0qoANxYii4F7rjPU8caci
AmzdtkmzL0Y6bge9C+dmNzrHGFN+KAlzvzOe9BFAB95wj6lkn5xAcuF3hYYSjpclPo17CQXEik1c
fNiizmc7bfOhUwtvAJa85n1PPZBe1w3QFfJ9LqPwEis4n/ZAOFTk9pBR6vsiKvppS1S/SY/Z/NS7
HmbRv2jGPgam01iGNsDnihzXTxZe1+b1pQIDAVk/GJAImEGtAYzcA867IMC/Td71QsUL7aCX367L
WdUrAKD8V45goMWQT15rW0VU8Sn+0vGqOljZ9IjplE5in6uSMMCLKiIsFKOil4fnWrNicRSJIyMh
oWW9pClDDtjeXl+PtrpxZ2IELzA0dlzWul5ENmAqHQ9z6bbqzyTeztrwoxhM+IBmU3TsBG7jW5Xy
reN1O1Mfax+02Rs3QX83dw7XP2p16TBduPEFfV1Em2FgBW4czHtF2dD5+iGOUfCXEL+sXEtweejo
+cBZQdxyubugeaQTcDVgs6qb7Rlh4EUfn2zW3Fdq/zy6429SSPxjIMA8QXCEzg9HnJMbY96keLkV
UaL8lVIrBOc4/d4XPCzG9+u7t+qOziQJpmhYiI3tBpKm6VHXHpUc4NMK2L/cyDOmLaBXrosTe5L/
WZkHvE4PSRGQ6AheJi+8PG1ypYh4rs6B2lT5xgKXZVgaahKAtzVGL1XRhVoajyDTLYcDGZJmjzKN
5s9p8SOuO7TzsNr9E/vB7DNQNgHt54kgIi7Xx8FS8VktOTqmDvA55uv9w/XFr2rqmRBxr6e+T7UZ
tIitj2gQTBKa5LJcMU/0L8P8HaBC6ZaIK0bccqhzDXQg+cS80Jzu+6T3taS+T0Fxtbm+mOWghIAX
skA8gkzJEmALL1ASQ/xYw7dZxHhhrNunfXt3XYTI37YoC2QAwAwoQKAKFlE4czoMqkOwYSiQH4gL
1twBj26kmdsC+CZlUDTPtHiekbtv7PK7zvMgGcfQ8UqfA06HTDtb6WTftHKIF98kvMAa3aLK4LpF
5BXGtzmb9yVjvlktGEg+Hx8qHQPU2hAO3S1jLZRZfc11+mLCVxZmJgkmVvzSxbcIfqmLcx0EX0CK
B36IebCHEnyfxVQfnb6O/XJWqu1YzXx3/VRWDx6ABMjGwOEaIucbeLZq3vGF3NPK26BOW7w+NHX+
fa+OCcdfUoRtVpOxdkFCjZAs3Xn5F7s9kPj5+kLWYtoLGcL28az1SrfG9lX8KUNMpSP2Utm7m7zH
KoYepxYEqsZeaWQwt6tmivZNz0LICVIbIdwsep2RnmdlZKo7uzqmw2v3pLYSX7DmabG6X1KEN05N
U6AimXMZKZml+4o+dpuyzIo9qzutDLNBm28c22N/5Txnh7oflVtkt4qNomAuRVPiHDj2LUpheRxL
EJTXFejXhwlHW7Y0JZzmZYQ6y50iuc9WzfNs1cKZ2n07xXCCZaSqxG+tJpzGt8y5v645sgMULjFu
FkbLXChOn2BMKHH8fnpvU3QzogP830kSrgyVdF5KlLSM5nGb6Kd5P8x7Zvz+8+dCU5blnkX+XVvw
Pk+gj2N/bJI6tOODW8oAZVd9FR5wANECwajhCqFj0TfIdavYsy6PA6vfwl3m7Q+vPBL6en3PVvXr
lySxoU6vuhmHj7tcc/hx7r/mmf0nzulMgmBadoK8/aTDOYVEvdWGOypjvFw249PleiZAMJGkGvK8
y7FZGrfgXY9VkwIs8S5XH5fAJDEZWAclmrZ+PpZqOwA5Qz+iINKmWpynwP2K5qFqd3MbJ/dtFe8S
L/aBhJshiu9l86WrtmrhFYwSyIKDKmwjhRuEQuA10ZjfC++mtXPfUphkXSJc8z9BxJkUYWGz7U5j
Ndq4SXgamWNA85CT0h9N1a/1kfiz2QIyrX3oEYByl6U+L1pQpeLNMiCP61WYVrAsn1tJYLIxNChB
PTIkfYxcS//gaESWdVuJyFHqsGAjoEwB2aSwK8M4ML1V8L1Znfp2O4U8/dswjqX6rTvZjuwpvHoG
NmJFQCZpBghKL20/63IsBZiUEZZ+UnEt7boeMyAm9yTNCDJBgicbHMxkVBRxUzxlgeXcOx1eGskf
1F0xdv9rOYIrS3UEZ8AexcteBaeH3Utin7UKJX5/CXwAn4cJdWEVSktcL2dYRUOOWkMCjRwKArjq
CiWYR5LZYYKhMofI3oOrLg0pMCADokEY9bbLU6JlVbeIO4tI1+9NJzk5w2+2dv1jJWcShARC6Tgj
NwfcAb2HkjsgQ/VMfcmSGwVcY76bgk5YFkgvevzJx51JFC6EicRZPWnwcWWq7Gs7rfxh2Dg9QWSf
+G3q7W1+yDU1nNPyr7aRZYCv7yhYFi53NDf1Ui0crJfZ5KB31Z42klt1NUj43/owPX0pgeUtQr8R
62u44fdzcudm5pfOtH0zN8I/uPHORAkurk/70SuWrUTPqneSPVtlWyWEVL3SqXM5Yqua47jbX//y
dYMCoiqoglE8QY3kcpeGTKF8BldrRJs+YPmwG6gdptN8ILP2LaMGD1BIfWBe/5CyNEp7S5LaWV0c
+FCQUwWj2CfKF5crjqKVFMHoVIKKdqjLr6Rh44/ryxRnKz7MS1PRHaF7YOBSP8a9zkIsT08ro8xJ
GSHzGcyolo+VFs4WXo2JHtD6pqB+N+WAYTT5Y9bNQJlXt3GZ7rvC8Asn2U5ac2C5tgUrfAQYztfr
n7e2CedfJ3jNuiNVno34OhW4n4Bj8evi+bqEtYAGr3kVYNDLPLpY2DF6xyjqpsZTC8OYDI37WbMd
OIaL9ogO8J4f9sTMJVaxFtGcyxRcWmG7hCrOsufJaz6YQVIAgrJ+jLGdRft+fX2reqxhYA8NEWAw
+JTWH8yS5Y6G8MkxnitWRVXjHWgyfseEGGBS7ZM5bECIsxlT6yUrqCx409b395f45YTP9MuleVq5
yVRGxuADS7DYoXTv06nZARL21HVfEyUNRztUJ3bToEJEONrcGJIHIXDB0x74PmWxBcy5P8fgiiIy
Qsm1ux+Atoj6XfRFgfLo8uu0tONpZWFztGlLs1ug+7eS6GL1La8tqLlYHVhzxKC/KGyDUQ+vXYpB
kDIGXHT7VbOAJp6oX1sX6MNxvHHbIFYGSXy5VsxAGfaXZMGDaWUb64Ouwvny2c9ATJHyW9K9jfVb
M74ZxuyrZPa75kZBWKnF5qaVOZf/Z+1AdFYdG+QxImWBqicuHRyGuxtg8E5zT13i64oKvo45mPUs
7LzqmHQ3LBsk3nvVwpABQs+ugT43MS/eVRYfhoRj02M9qiwC3jsj6DEB5LjtrslkeOCranQmTlBy
NHCULEtHRAzJ14I3OyW9BxuFJG8iW5Ogq3PGbI2aPdImBmZGG+/EtFetOlZefdCKanPdbawKA3Uz
5jyRdwbJ06VhuJQ38eBCd3TmBRnfMCsPcvWlRiJvziR3kEyWsHt0aFzClnxQhlG2Fu+59sek+D1e
P7YJHPXrC1sLfhZO6v8uTNjFuhhxpyzC0mrYKs4R1IJb0AIHJWzhuqR1z3smSri8jGxQE1XRkViw
f1SM3hQ6MDmVTZJjjt35gdB1yKPebaK6HiQR3qo+Yj4LCQ2QuIGx+vL0ZgVIkx6B09XcNOj4O8ua
gNcSIaueHa8zHWVpE/wwghC39KjW9dhJLXV3bnJs8yosAOZtx9tueEQq0e80VWIDq6d3JnNRpbPb
xEF3mV1wyPTYodJfiFn6pVHtXMv5ev3wVgVh69BT4KAW/uHZzgTl5uSSoWtwRQOzcUenYUAYVM9h
qyaAmuup5M2xemAusoP/lOBFop20S1jTcdxDZVIBZ+hpyAB0LEsOfsRy4sNGQ/MqYloTMe3HXX22
KFvNB9rV8IrcK8PObftD7KAca9VaUPWu39rlE8vBhzH/nbcgvkA7xaBt06rYz0lIJ1dW2lrdY8AA
LVPkCEw+iixnn8M6FTjxHrSU9bdNC7Awl/a+ac4bI0cQcP081zYYfKPI54DLFs9jQVkTjIn0sW4i
CkLHKUQNw9MgtfjFUYn7ey5E0E5TV7s2G60SvE91yMixQk/X9WWsucpzCULkqPGc611q4wRpGej9
T23Y2anhd6jz6qosZbF2PjrY5jxwTqJRSOTMmTy8tBOEb2g+oUFD8mM9Toc2vTV6WMP1da0ej6WB
F80FxQBeI5d2XaOFBEGAW0aFnQdMD0mL7ioZfp9MiHCnVU43VUDHKCPLeyJD62fZpqzKf7kS4TIz
Y407meGUEZy6q2iBTU4Kk1nOqqKdbdey0jPLIcVkxjXDdqk8cPeNbHBv0aJPeoxGdxvHjrjNEtYw
g2LN8maljAa7eUR6FcMgxVPfgwBXV3ctrf9OQNxzXQFWFRu92urCV6yCb+ByRYM+KIWBt2iUZU1k
2WitMQ5ZjcohOp2R5LwubHX7gI4Cbg4UvXGdXAqrDTNu2q4AYrHa4S5WHb5zc0MGqrWqbjY6JRwH
z3dgZVxKGSpgsShjVUVp4RFw1TdmYNq9hvuYyyC5Vy114V02cFlZOLlLUaOSexZTSRV53NzW5jNL
k+3YF+CbkUzvrq/pf4LEOn6HjlUnpnUV1b3ns2HcePyp6G3J+UiWYwkPl6Zr8WaamyqynNjnlfuD
AbG0bDaVnWx+XxPApIcWO2QwLUBMXG4cIPlLUIAnVZR0MzqubLMv/sZkgkzh1rQbZBoeQjKkWkCd
eimmHAyz723cPnwabiZloZwCvV3aa19Nhsp4FT9cX9baBsJjGx5ISjx0GQsK7vIKXHUgAogaxgLi
voEt0E+Udkv4/XVBq7Xcc0mCq6hA9jVzta2i3KVuoE8pOqa91rpvQeK4TVRgVdQTA+J5UgyYw/De
ejtOgt5QlYAnXpQrjR20lSFjIpetX/AmSpZnwzjCHmrj2XF/auorynlpJaPEWLMGAJIgbaDbGM0w
hcXrnFQpmhPhR4p6Y3fH5Tbh3W9ikH5k6MAwgz5d9HktPdyXymOXwHUf9bmKdNomvtuHSU9fnK45
trqyyXvkpDNNYhZr+webwLSA5aIVSkTSYxaQ+lBHrCLazwYGD+90ww00UIb5Yy9zkzJZgptEQ1nn
Wsu4GLptvpFs05d5mCAhEMdzeF1Z16wQaT4VtSsbTXFi0w4iJ6oqk1VFhj5GuaVFca5stLbblaW9
rctC0gOz9j5CL5mL3l3HQEe34JRNjZn1goMaTRVA3u3evm3Hb0bv3aTWjYEWIPwv0DhKmQ6X/RIv
b9B16jbmnxwQsAq2b6YloOzTHP3QKbJKaXcfZ+0XgiQBWMp3hoWM7UyCiuYnteE3NggvMt7+gfvx
PHRkI6WmgThUcHf6lGcTeLZI5E3NkTfOX1VuBHUx7J1GVh1a1R5krtG0jKNFy9elcUAnC6pZmG7A
3GQ0evzWQXPgMFknVxp7r4hCNcYxTRfN+XjWC+dJOmJ73oRGc5c8uxiPZf0YNsRBv8DTdT1dFYSX
IAIhUMVgiu1yTbpWW6QBVm/UaCfLte5I9U6mo2I7v//otFRMGnhI+2vIcwjHZLVugbQYpihMRT0k
aGus1HbnSEkXP+vjhRTxMjfHtHWB9QpfzPzcuc8sUOwAF+n6nq2ErBdSBC8CVJG0TpcpgGFQvgzo
ybSVB13plgIh6bIwdrrgukARzn9xy5Bogk4RnM64A4RTqifOraxeJngcu/dLuwy84t62nicbN3q9
oQxz58ngN+pfCU98DOgcrn/AyuUDaCaELXg/I3D51CrugeKMUxV2bo5+Xb3joWFSSYpHJkN4brY2
KiN6DxmVCU4R595wTd+qXv9gIajxg8UOVHm4Sy/VPStL1CJrnUS5/u4QpCLYfe7Jmi3WbArwyeDA
RGkcJXLBT/Qz8FoaWtJozky66ye7Bmuz8VarzRdDVZnkplmVBno48D2hgvgJtLfPzdHyChezIcl8
YHrnJ03z0BtpSIgMAnvlUrPAZwtXi+4YTIgKu6da5ahmZkKj1HtisT9Xh9y+cfjeyCUWtqYLOu4x
ZGuQQvLEUZRG1evaBmhMZDd0Q+LuiPzwqRiMr7+vDediBHcx5raHgmxBo3bGS2nnVL4ng+9ZLFO4
ITFG/WslwpbpbjsSy8hpxIfS14b3HqAxf7IIB+EaOmXwAlz04+x93repSp0ei7CbZwiwvSd1eL8u
YiW6WGbB/ydCUGhn7Nw5wyRspGEA2c+mgfleN6M9YVNk440zmqHS1DdKZT9fl7sW8SPnixkhDaUV
C6mhy7XVBMFh51gkoqDG2Hl1Ve/qzOjB5NoR3CAuXC8Crd046tYzNxyMINdOUJDc2Li5A744QvNA
radeFiav2RxGsR10fWPSEc3mwncxnnIPWdtIb6YdCCzxGJm3k3Gisywvttb9DaZycNAvYR2u6MVU
zo531IYWDwKYgpZbh8lttnNxMBp343AvcDswU1ovPPP2YIcOkjuvs7axw8OJZnfcHQOdPdimrFlq
TaUBTOBgAgTwAMimXn4Rmwb4gIzSiDQWEJCYmQSpGQ+SO2/NBZxLEQyHca7TwYDOjWPL4D+ZFeip
V/jga6y3EjVbfks0UtyvGCI0QFqMTM3ligxK9UybCUUy6N1ptICjzazOliIlV/3cuKlBGq7fgK8Z
7LbOwW7GP3Dh6M0DAQBGsPGEFq6+OqlyuyKMonR5nPRj9dLWtS+x4bX9xLtuIbw1QNAs5jkmThow
UDY4tVYJs3I3szhMR8kzRCZEODRrrAAd4WAhFO1tiL/cqfF160+EINmAq0gzUO8V9M9T49YonRFC
0nvkBIKGncjA/+BI0A+DJlBUm7BfgufxeDVThDw1BvJb6jvlqR7yN93CRGL5J+EC2pZAmo3HtYuC
waX2tXnS213X1FHO2l1OlB+T/rdWZTcw3ut6vnJ944YwDZgVqmjgu7wUNOVqprRFRyPP7MA9WCtb
pUuOroOnRc5Dq/rrurgVZbgQt/iRM8/ldHGFPFhLI7ef/Ji+agXqTAAw/X0pYHhZCk0uAjuxfTYe
q0ZNYxV6jZ5g0rW7ZJ9ZhWQqdK29wXYxw7icz0IYu6z1bC2xmkKjx7qOWsXdcc+8S5Onus9ONsZX
57YOKX1FK21Acua3cbVD80hQlJ1E8VccL1bpIXBFigbIMMKtg0EKUmZ9W0fAXD9Qxo5EhsK6oiEY
8ENOHK2dizcSTAtVi77s87KOWGv5TXybmrskIb4BGvF4lF1tK8tBshphBepkxsLsebmnjp0Q1ymn
GqkRzZhDaH/zYqUpnmzXNWRtUaiqWzg7CPnU083NPp7nSYe/8LpyWzU6OdicgLyWmJof15jzc+fU
lKjlyuIQi6PChNXZgHITjLpC3Y8PhVtHVllvirk3gzbX/2D0HVtn4qiW8UhDfJZ1wGRXvNGrMYHh
ubuuVopjBkqBo0nHVmIBK5u4nJKtL8M0YAERDIAwtUdSF/WSDP9gO1qDcTQb4ALbs21sCck836Gd
cXf95NY2EQKRRXNQHLJNYRPHzuuVKiZNVMbsVUmXFnUv3l2XseKl0HSPgXdk6jD56AlXVhZbKhtT
s4nS9uQCeoN5NZArZATXa1KQI3M/GizRJSXoemHFOaFOziKDpRtnfkJJmMmIwmUyBOPNk1Fvjbxg
ESC9gl2D+T+tkLzR1w4EnQN41SJa8mwxA9YNk966PGO4FfO9O7O3Kv+TIW5AT2EmDG1yOBPxkWl0
msV6o2aYZLZ3iaOEWpNs+j7eXz/3RXcuYz4sQl2y3CaeFqqoW4SydvYMvGVnO4mY+WIDHJ9VnT9k
9r+UtJjW2d3R5XWJ2z2lGL14cPLvVYwZO/tLoXy/vqDPZ4MFwQ/gaPBY+3Q2be7Y3WQMuN1/aJPf
yZ7ksp8XY1TgOiU9IqJIKZzQckJS2OG/W4AQcpmNnSVpjwUA6D/oD9d//LNx4KkCUHeEV7h0PsHo
omFhArUDPp+BTdwjftc9u6nER67KQK4WWQMDiiV2cYOZFInhxMEJsHs3e+69g6o/XV/G2inAh/xP
hOCtLJ21SQM8f0C2TD4ZngFAd13AZ7MAChUc7mIWuDBFszCJmk6lqdGoaEfmp7baR0yrUZWv6zwY
FT5L7smPkOLSDi8FCtZRjxxjSYCiiRjI5KddXYft0wD43mSrHDNy0gaJIsgWKOhxQog5qqhXRjaN
jcA1m/gwVsp3oqIx1WAVk3jMRWk/Lw8oEJjhdhDiLwd6ZvxVDA7H3pixPMXgIekwamUiDgDJwEYf
fjYGiDk0qvjxxCVe5/OFvewrGlxUhFcWxscvBQ/xnDlGjFcS2naqelsB5b/MTnELzq3i/rrOrK1x
qR/YCPcxQOUKW4rRsbwnOgIsz2GAkEUrAD3GZr51q60e5z4F96ctC+o+GwKmCwEphFsClzbQci+X
RwtqIMhR28gw3jrz1KaSVuqV7bv4fWH7iJ47vDDw+3zMkHi4jf08+UIzv3Alm7eijwvfngHwAIw6
6iIUBFISqG7Neoug/icvb6ELFmbyKmkiaXVBixgbL0DkOYTHX1W1ljOPcQvkWGtfA2B4fOwVGszN
cCyt3+7cwOEgu448sYa3ktjpQCe8nnU163C3Zj4FrI2Z4jXx/brWLScgWJbrOo625D0XrBchpGJU
mRPXhJAE+0Xz56Hflu3zdRkrmn0hQwipFA2YUn1SdgCUUQO3zI8NmlvHrgqnTN2k9ZvBC3/s9Ezy
YllVbtdByItYC5YlKB8bzNiepqoD+shXQu45l+WMV5UOr1kDP49MniVYbOlSDNPRtovU5q4cY+Ro
xhAeadT1zfUNXFkJ6sMOyrJLptD4tBLSqMbExz7KAOGwMXgzHNou82SXyKK8gi6grwZvVlS+0QEl
3lqd0qWx15t9NJE5KL3ymabuadC0LS86367416mvvpozOVrZzi6OmvtsDy/XV/pZVdB2hfaeBe8W
7z7R0eN+RGXTNgZgp8Rkk6KzYJsrOrLCOo99phflJk1Qmi9T7WCNU3W4Lv3zgUI6EoeWhZ5T3DWC
dXc1wsKucYcIA3fB4IELV93hevdrW/Ik++xGLgUJflcbXBInsTNERb4n5ZbXW47RnuSk2LIzXez3
8kxRacfFhWqjDZQ6kY6tzWLmtvbAo47nIK3R0ZR1BFC4uyEAzg2yGQiWnlfFAbrPmV+PibZV1Jbu
ru/rZyeDj8A0DR68eI2gbnh5zWRaZecdNDiq5jgcEyBI5KOvMFNi8CvH90HyrMNQUDQUE9BjHJPJ
4oBjdPkmv2uTZVQySmsiEfNZR5e3OwBAXcTBcCvLZ5wFIy1qJ6VTMKAKWo16Uxv9fEoVzDoZQ/na
Ocbo25Pa7s1yekAjuiEJSD4ycZcHCphWTOcAYg5N4Y64yHoeZnekjhZZAC6aTL+M58e6PJU/eR4W
N978ddJzXx2CuN9axbH7ih/aTfHj8E7MhyL+P9K+szlyY1f7D11WMYev3YyTlEZaab+wpJWWOQ2H
8de/D3Xee3bU4p0ue8suu1y2BwQaDaARHgSijsW3HBCO73I3lzFmCwcL/wsL8lUghVxqmCiO5V0y
YtPSdBJPxp1Vpn1DtVirMJhXo6LDMYkrg0oA1wOQzzIwgaNmy8N9J+f9OZ/FnWr0RMHoWWF1GG80
CUBNidpYdpUbzjSnzkn/5+YYRVsJWWZ9SYRhSu8rv5GU5lWbS9JOKQSLmJmu7drk3ByvX5oVqaIZ
CJ1ceD4A25TNFTX5qUf/ewSplokUiL1+EkiFcTzSKXhoD4Ai4Bil77cUPuwz5EDVHRwuRutCr5t0
Hk2jnuQdpitlQPbpwNJ6y0/aqdinY5WYHE1eebOg+mV94oWhwv+t/FedUNdIq1baibpdYE+gYbeA
41fsTnbDoLYOBcZwxn9s4b/SZEIRMQ2102BW0icYRj3cdnalNRQY5NfPbsVEACUWWolePKCUmPJX
UWYNHhXI9Ek7o1D7E521s1TQvDqVeLfkGbZiol93KohZn2c7imeMoBUCoBuvf8R3J4PY+z/DI8CA
+Ibr3FiRKYxCj48QJNlDjsm0R2CeuVJ6MgJtxo6ITk0413KN5hKDA5QN+RNU474yrljiPAJeT9qN
k7mb9Hg/oQJIKsU60bESd5GVcphckzS6NVDwM9A+B4i7rwRzQWnVM7AMd2U5/IpjDCsCbVIu0GIJ
2Em/TDMqVC1pshNHe1cuC7wArj+8K9pg2H5d6RTLp2SEzUOXoOCY43B+reTCoue07SeOE1+xBADw
gBPH/A86d1l0dKsoEGiOswyMp+ge+9NpljVOpwOLCLHJdZ35HmnCq6F+irQL5gi+geZmg1CfegDC
YROAGr82+ql3ZeEkcoS3TgWJYjR14t6zfXmRllSzBAu0Q191Qoqp7vysHnid4mtHhNc7fghqgcLg
ItYLezYM52rIjVTZmXkx70Sl+61inzVt0EnJsSrrlJZRYbTeojTCWM4aNy1Ls1zZhbn2Ng7aA3Y5
HoQ+/Lh+OKtk4PURfCBEB2baV4ZQjkb5NC8UNNrIAPAZI8tbsiV+3YgzJwm3uDAmygAvOtwrwnA4
diYSnmNRE9pIl4EJn2/QGEWV5kdzEmnR3yqC4OHPf8waKnKwGthlZBgqy1pjGHLcoRF/140v5ZwT
C8NtMg825rvaoQoNjUMHJnKXBrtqV1TzRANAuA4QZRUj6vX0kupjxjFIq0TQcYVCy7LKwGQMUpWc
oM9jBCJq24l201Qo+w1mbSb/hhDAwXHJNVST2JEYq8vqqtQafQHXbKhcFoh7ork8v//Tk8Hxo16K
HZ4w65j7+6p04nxS0ySf9J3ZtoXotJbRN34/IQQiXdlI6f0/Jwe9E1GLQ2UED+uv5LpzeAKmW2zs
cuPUkd7oH9TY9PV/DtWBvpv/BB/LtOjneqcL2zB3zQAQ6sTYxUKzW6gAhO0fp2+wgQpvWFRLkbFE
tecrJ1Ze6FUuRMauPyePaEcNUeUz3pvc5E3ifXcPCyGg1n4mKWG0vxJSU5R/QzMzUFT82WbCsSp/
toXqJhIvQbBGSEM9G55BNTXTWnzxhdBOQyeGdQwIZ72yaDQAoTfCWLsIZGfe8VynhLLzV0oDWjTF
TsTxADbLkc8/FbO2hw5omCbPt34PWBCo/Jcni602xOfGwoMUlJRwL1WnA7CYaqE9SFGDRyonG7rO
FYyCjAZgKB2jEUODazw3kJ+cJtjLGcmxe6qT26qoym1ptpyLu2KI0FyGPgt0maLNh+WsA3B7V4gD
ooYYlXkiSNGTgU7nX9fv6yqVpVKG3hFEYOzUdZLJWljKjQxkorRuSKnIJ09C8PdxnQz73EN+GsON
f5aDsZ3vajrGWREvS33JKbDIc3YYiaSRfBO51ykxCvGNEGPvulGpz9gSVh7LXxW5wbaz5J0T/bAA
K99IMDauFTBZ1knYeNU4QCd2RaqRs4dNDz5aMv3Rx4PBuHNO5OGdN/3EePVvhBmvrqlxpwJVcRGi
ZLcp+bEZiMZROyYg/0ZjUZgLIzHNTT3VDWikweCYT78kz/DmD/v6IfGIMDdpNDurLg0QGaiGvjLH
lujL6fCXRJbrfMGJEjao4Y1YHLZtnrDE7VAEgH6hAyfiZrtzvwmMCR6h9OepXxTOHi2v67DCPDgf
m+fMVd+2qs8jx0IYfiO36MgFV2kb9gOaYbERs99JupPs9kcsQ7jNRgeIQhvliVLAHoNPKXN+o7Lx
L7c7X9xkxoukqARocooPKMg+8qON+mCSB8M2Oe6XoyIK40LUfhzKeFlY+Cx624laRAA6v129XVdE
nl1iw6M5Nsq6CXF6I9bjJUR9fw1p6XHuFAsDwR4aG66gtbucjBgy287u4GixHZo2VqnTyY3lfUpq
WA8esDCXM8ZYJGFiVNNyx2x0iVcpecUu8cT1W94cEJcQYzFiJKYnNYEIsZm3eEy8H68lNW55W8U5
to91vrkohEYhadAHlY4kCnpHvP9LXWAMhmGJY6GNILEvfNdN38vWpbw1EKts4J25VDuRrmObnM3E
asYTQJmORkfNlyqQHN3ntaavXp0LGswNrbNEB44daADWIaPYIbJRn6et/W/M6x8q3zx6gxR7J+vL
/sr0RbnbSVQkAzE4VNgs43+uzgUZxp/rmKyeDeywPNoTjW8totIzkTbng3/98D8X5Fy8mL/RYZx6
LaZmdK5AJ6s9wzF+otRNKptQ57Rtg82hPW7TQHDNDfD6sRW29lIH78K76x/BNth++wjmzlaxFel1
sjArV9voDhP/+gN8yA+Ef15h83zJ+s29kC1zc+c4rEcBAxzH7R7YQb0tATCOxLLHY4spYn1ji3H3
SVENqLMay3rbAuJ77u1oM//+fV14nJvF4s1gJWWeRFgRcIyxAuBpKw/o2yEnytGTxQZcUxPG2yej
FYflDCryREYyVKT8V/tOLw5l4fPCwU+YcJ+aflFEwIPaYkLer8uJxwFjHRL5nEjnAb8/umpwKCnn
kcROabKHzTpu2TxPU6ZBQk/oYCPuW+QkAX1NHR4CHJcQYxniQc7OkwBGJtoHMr2ZCSlJeX+iPPXl
aBbrvXvga1VhBI4KEt9OtCPx3VPnGES4iW/r4CR6PWpkdmQbx+snxbHjCmMNBBP92dViYYEm/4AZ
26NpD64e2xyVXmUPTW74Y8FpYkMga2pPsK8WjE73dN5mwWNmc634qgW4oMFY12lIMmEYQGOre+VO
3Ej2SCaFvvK66ddNGkp7SA6hXI1X59fbIxtplkRJUuGsnvLj7IpPAGvQHKTwyPXDWX1nXhBibJre
F13biOlCyGjpUJIH3pzpuoJfkGDikaiUZimfs+rYuxKi0wkNoR8jhS+3Y6Jw2FnVtQtajF0bz+NU
1yPk1mf0kMJunmhiW7yYgXs8jHGzZnOujRRknmd73t3qN93urvpXFgj9NsucPba36oyFa/t5ylOh
rOBuerd6HV4Rl9IW44BEdWWbq3KLnfnmEv6QY7va23QydQE1cjxm0ejyBExfcjvT8FlyOB5uXXoX
lBiL11il1acaKIk0pjexrRIs0wJDPGVY1e0LOsxtBY5LJyjnpjraz8u7C70enH7QVU5QfcOIDQZs
MNHKvO464ItnAxAaj70NDCC6xB0hOdPIfrp+Sz/HxtjDuSTEiKwMw1EvwvNyTbNDcg9g8ZN93r2N
pLHlX9CIdtccz/TfHNQlVUaAonAO1XmCABUyPxd4V57J7PXICfEILT90jT3GRWAuVkAbVVcdDexG
z18wX0PuscbAOR3qzQNHlDxajGnNUzEqzw3O7OwigpscablVbmvXsBa84siaOboUIGNdtamDEuo4
NmxPCrDphL5UduxENoclnSO+5d9fxFpGq1hAmweZ2hbpbOd2S4UblQKSm/T0DGRqGsEMcgFjeGQZ
Y5vXJ8k4W+1ioGb3FCBdbauvqlPRW+zlOYw/pSfd5y0Y/2wsuqYqjOnNclHF2OPnTZhR+3maHMM1
XOt5eI1pRHTg9FJRc4rb3OHEF6t+7PIwGXuc9MpoaigLHU+QcgutqbdBQl+WvIcUcE50UcL/m8tv
lQelyHU5VxfFceXNuBt3rrTTaaE5ZHrgac9aUPOHr2+1BzyzU7Rc4vL1dv4uOxH5NdgA+Nzy4s81
B3NJh7Emw4AlW3oOOkBkfyuc2P04O+VBJhkcNEd8PJYYe2LNWR0NFUjNrkpzBGlY+EBKZ8KTl0Np
+aVrB7Uc5MXV0wRgd8YNDsowsepl6F20sE8q+s5sEyszToirT7be+8PZs7rXpu45PW//hwdCdQUt
jeYCufmVfm4kySlupwrBtUFyW4EzdWq8+Hn3bs2XAivkf+l8fscFn4i4NSHqPum0PwdXckovp9dl
uWYsl5oU/Cg6aYA/95UVwVSF8zIKDj0EzupyZsJee7U1nnKs6eECcYUaP8YR5W99c4OFngIFR3bG
PXZLaMet5j1m7vt1dlbtxSUdhh9Naqe4N0AnPgq/WoJWtmByLU+iKYlsXqvXqiJcUGMPaExUtQiB
n3GsdxV5G7e/5qcNT3Tyos2stl8SYcKQORxOTbyYpWET0oIov/Ccs/WJoNXRvrmfbRev19soUFVn
/J36GytoeUaY9wWMEckxsVr0AN88zv1Gq7aP27vo0BGRHIYAYZfJUck1D3fJL2NHwrnLDGEGNY1M
FImM7vn8el1L1u7VJYWF34t7NarTCCWFU4leRfrWx5S3S/YzYXTtzJgYxMBKhLPWgoeTLWsEGM12
6YIM0YKCPO+ju4QCe9C9VSN7fHTs101Jf/Os5OKTr30CE590gmHNkbaEXLaGHUbSRia/K+e6IHk0
mGDESArgwy6hVvcU1M7ZeY1sHhurec3Lw1q+4eKwmrY8T6b2qQ4GaekxIYkT2sCndB/FrXX7dwwx
5iPORanCDD+C7xt3ITPSCYWP6zTWTe5/TSGb/D5HVdhOACU/IhEkv6qkCCzvRHnumKPjLKoD4HTk
ZExAZYDajdDAmB5+/x0jjFnAGGBrCgKEZScIdklGZ5rdpuQf7i78TApisgtgmiamjAH7+lUBrLSW
qqoXq+NPxZ2D7FblmbdVUf0hwD7CMfRfSkkzg48ydlx9o9MxJoBpkiuC5Sf2oTzRybsuutXK7wVT
LARQquRRajTwuxmMXEX0DXQb0a1u91R0aXPztzwyZyU3VX3KCggR8btKBRL58mPuYrXZsaevsSME
YoxGhN6zOXyuBYVo88awO+6wgtGer4fXD7UiNdiEcUSm005fsAoVo2bHDWZA7v6SEuMmBRXGaFJA
SZOh8WdXI/uxsmevkwlPmDymGGECQrAaJeyIg4dyMXmx320wSsyvwi4/882CX8iOcYQYTU3MQsGZ
tZmPdLFAWpWovySHDrPLY4lHi3GJCGhLbDsFS7PbH1uSxiQ6KrS9uUtswebliFZr2pdawbjHdtCw
1QMz0sdG8lXFARI2oAPo2VteJdgVu618lMtozLl0q4b3Qp6MR6wVC33oPagqpte2T3V3a5497RET
4GLnFrx26tXqI7KimHsC5iSS44xIs9oQBTFT8Eq5CVw3IcN+Nz4tqdHrir/O1R8yjCzRTVlLgAZd
slQW1rAQaVv/1N84RLjMMLLLzugUlSIwg10PDYmfA9j7XUiMp7PHCf94/CzW+sLfd+IZWzQtPHpE
p3A+crJbnpC8GJPLj/mVCjBKuqhZDsfOd/vSbigaKmyFm75YxPL9Cv85HMZ3xaGhClj5UB3LW9sd
7c5pH5tAfBhfB4LNCXbHSV8vX32FHFs/E/JzZWCH0pIiL0l9qElNS8p7Mn7a7G9UgJmDaQQDSVgW
MFgSpqGOG2hcB0Mruc+JTZ867CX3FT925aNF26C/z52Qp4SrmnFBl7HwaH9Q9ToH3RMqGj+bx9vm
luNEVuV3QYEx7HWllKnWgsI23EePEoVd55wQjwfGpk/JLKBcBgpY8FX40QGjw2F3M7R+NBzSf2Pv
LrhhDJBWnqKpEUFLcXNbuhdJ6d2FnBfAYl2+6oKGLQZYYSoBJx+73Bn/rqrROa8stTvaAc/NLp93
7ae/Hvd1I7kYjWu/xRysNndTHM1Kd4yD1i32g0t5BVeeIJiDHWozHCIVgni7v+X1pfJ+mzlIHfPy
emfgtwtKuL1ey4ddE81C/MLeYkOS0GHXdndU7PvWltBRuYvgfB/eH56un8FnrfsaJcaH1LCEQr+I
KCPBNkJVdQuD8aDbxKUP96W3/Wnjvjm240e2w+kI/CxEX6PNeBWgAcjZqYcC7N2fw2PyaDoF/WhI
urf7m/vYFigaDfzkwaGd/eAfCjukkWsF79clwDtHxukkFuog/Qkf4d4jN8rxm99dzdebyLiarjcn
cTLx4yP54N3ylbTa5Y8D3+6rkpidprVRpHXHp8wRDoVXv+WECnb6aAu8lW/Xrz3WP30h9TcC10Xm
2stSOJ/QwA6B33KOkveVzHVvhDYMkwa6/Ne/vFC+uI/93ClWuJiqoOde9usKiMnir7+NXSZFMkz4
ao0QwsmKr+Qpv+oIc73LrAAuxaIjMdXvW8uRq8e7/P7sIqVs7953nW/SabtTns4aNfbxWzySFCtF
yPUT/xwS+r8vOka9vrI4SOFkmMsdG2hKsfTWTxx3t+S1W1L6jfv8OBHPd37/pTowN3syjLIXRAh2
JJTz0wpP1ZiLPWJ8zMqw6+aIR1nWkOyu8jbOzW4i99S+68jOf6XvD92WenZOYnujpHbDi2M5n8Dk
uTkntFzgKyf0GZpfKHgSSxjnmMHP9mdHUOFObXcfBiciE+cjJg/Xqf1ne841cowNGGRrNoYcatmQ
wLZIMNrCW0beM5RMW18gwcntbbcgVYNldnZ22KNBRgsEJ4jdbTAhvY1xYuXtRjs8n0vaydvjaC+d
IX7h7DUiRqRxotrxZ7/znlvvxgREyy/9TpKJ6anRJvSsnULqisQmSShmsDeNtwcC8166j5HKj2K0
peZBl5Pzrf5bQhdlgFUL+A9mO9mOZCl4Nl6++/Eb8PAjuuRPtvTQlnZ624dBc7jHkoazUz0ZbkXP
+Fzhl/mqpZ8dEWlJBk9xp/uxpdUuRHKp8CQvdve3lenF9GMvBmfXq90Pi2h2RQJUzKi4aZz9AKJJ
5o922qGmjZSG9iY683a8aUj/cGM6MUUi27GoTmO7dlOTPAcYAQtaeLOKjjfo4QUiLglczYOmWgXF
c5Q26NYirzvPF3Jyb3iJ4xgOMtJ76y7aAqAjInfmpnAyggpXjdJ5/qYJtJvJBFwvan0YWzlQz9hj
gIrv4Ta2q5EEwERC35S+RYLuDgDe90Nov2uYzjBJM9Ddq/hWeJsfzfbQ2NrTjdw7PXmIHFQHi2NJ
lUCw78JN/WgctZo4A3kfXJWYjoDQ2BsIAE1Foh+Ahjz5ohN0m8fqrWip5sU2NbsgCRLXOMD3OWdq
1DRGz/LS+g8dSfEgnpG9CwOn9h8GogSIt3+/D7Z8478/Dj80hZB4Y+ubKTDvMXCxQbesT04f+kC8
jQ7lnwVy3lNSIvKgKkzXr46cjoZC3JMbeumHQa0gPaDV5YY4DyeSO42d2bvK7alCf/S016mxyezf
neSkxD+RYKPs6Xx3SFyRSPenxxgW8IjAF+fRHw4B/md3AOYLhIbMVY9vsSMK6fv6+0FDZxA18aOQ
hECfsQbhbfZcnRxK/KPkbAviGrb8Q0Cx/z10qrfBXcxrgTacwU5qx8qdg/+D5h+qd1NtDx0Fp9il
bKAk7CWtYxxrz7qVpG1OOjt7/ICXm6D5u3BHz5t6/+75Z4L1Fe/Y6E1afzbcjZdvKnJvvQNGN/6d
2NNz6D4at6+VWz92qLlusAU7tXHRsO7IQb7eJ4q3CYTSBkokckhOR8s9Ct4e1d5fM3o/uECEohnZ
dHbbUuLnBKL9hUyoEBzyM5lu2m3unDJC/MBpaIOElGPQyJFvBcQ72U1N/ImGkM1v2KrMa8l5+/j+
XNw8Fe54F+/TV7sc3dkXcRm6fL/Rwf91g8YzxV8Dj7/7rYXWhSUelUpO+xqW2L73r//y92ful1jg
MwF48ctx1EonI8Evo/2UZI520DZLG2XFISPz6DAxh55WldDmoPPs9iizkf2NQH/uj5GDK038Q0ye
to5IHp78lHMMnEiKheKJsraRiiVKQ9Ke9yTjeXx20MMwx3oQljDtadu7bmwfU9TLS/LjCEPr3hPf
CTRv8xQTSh36PtENgAk57H32ul7zmkzQEapy3pxH8Pds2/v795sbvyEvcKHutiKFg2Yx17Vj2Pxt
vw3twESnnxsRe0YRiP727kbqPDgbdfuAK0BuE/v+N4xSsPnwPw4ibuIPhez3MVyNbzrX9e4TbuHK
d7P1BsHq2zlZglDJvQntfbC3B3zqT1fzW4RHGMopXIXsbOehuuFVKjk3k624pbPUYtoYp1ZQh6du
6veSw5cLxc7G60Ncjs0SNNnHiOyDRdIedd6OKP3HBO6otDvbfsfKAKQxQ7p4Jc2mcCE6QYjIyWGp
SzR7TchfbdD/KLWeC5mMj9mmth083/+I7tTg2dvbQUPN2zNxfI+SB/wdEwIon+qOgw+knv+QeqaT
Bj5PWzmXkc20CzGAM/rl0HviP11XqJXys6Zg5wPw4jFk/x31UY6nqDgXRo/0Ola4w9wPz6aPcTjB
bre8U16zZpe0GHuMvXoAoRv1HlYzcXr/V0gelrPkcLQWf19SYR+BYVJko671eCHts/s3gBO9omsb
A8gcOjxuGNts5WZbAWSkR39pbw/OT+XtNNvaBinpPQDC0Xoco7zqPP4+udcJ8+gyL8CuTVHJyj+l
KDrRTwO+58EYCK/5h0eGefLFqTXNSQ327DwEvj8JfxVQihw38Do7qy9aDCQA7w3LRwAQyzxgtNjI
qnA0++PzXsKQCvzByRcQWcdogjghWirsyB18I8g/lknyhnPZ1zKnl9SZuy7VSj0lwEU8Pnf3921Q
Ou/X2VtNLV0SYJR+ytuT1CogIBVuMdmV4cghfYkCsXWspym0cXRK8K9oAiILSGeSZrAOVpzDTJiA
ZnLcW8RFxT9FAvDszA4tH/+S0qJFF4GQYChKp6Tgzg6fUiyktxGkZ3bnizgwgZOB+T9s1X/ZYp2f
BYyxU5+ArdrWyOA0BNsZAhETGU7uGym/D3PNKS3jqP9fjKzHy9RxjgoJzOUvs68dPCqj4BRvoofr
QlzNLF3SYW6AFMZtqCZWf8SDsfJVW+ldwam3KBnL2+Jh8vN9iLgC75dNilqhfmgMwjMqK61+ix/4
wytzD2JRrNp4OcgJD+PMOfvmTnIemjeu2eQJlbkP2HIqYAoXhzhRdYM++YGq7qN5+BcTy18ZYtxA
KsuN1U+fDMl4mxUYKB/cmMQel6O1cOFSdIwjSHRTnfIRHJ3hBixS2j3GcDEldFimhELESineYwkG
x7iUebJkXEEpCidAVy733G0981a3BS8CRen2uoKuu4I/usG4glSNSyGOogExQveUeTlRNq8Jt2tC
XlSMDbsu5cjYkg6b/gyMrfVH9W5A5qgiUA1vj0JKjcDWoqGbJETyeljPTb4Xguim9Xl9S5yjZAvM
udAWcqjCt060few6YGPo2PShx04f/v7HMsXmR6AnyQi8LHD21XAWw1QDoBrM9u5zSyx6Qof1A8+3
roz4YNL8ggpzcnpnzXMUgsqTRWKajWTcih8RaW0ZzQC5k7jRw/TGpbpykF+oMgepFrmiFsAuBW+f
MSXeqpKDnIu7Ef2762JcObALUt9mGtpQTrDuAKQKAgAvqjmy/cBrNVR4RL6WbP5H0vUmitqFH9va
li+lm2zOvuo0d9b9fJeby6gm+npojUCl8n+f7mR/B+tdks0jckG2jVE7Gygdtuhb3GbiFcCdyxNG
8/lXPUI7J5YALycMWYsmbaiFnoW3cHf7UW9/1Oh0Iro/ESGYQlQLrst+zWdoEpreACcNH6noDO1S
E6MsTWEXJoqZp3C3e6254eHnJC9jFb4QYRxTMaQD+t5ApHGKg3VQb7rHaKMHjac5yV2G2cXFJx5K
x9+OSPn97tB48ru8E5AqJBMaynnJi5XOGgj8gmnGf1mZNjatge85uXvZEVXijU5/OKMRhTdGy5Uv
48IKwag7vQUpO1zyzRktyeOD9cJ7Ma2Y9y8cMf5LRF9hrsUgs3+LNrcmVGYgunNdV1av0IXUGHMn
d8BSUyfQqG/D3clR3Tu84TmhPI8PxthlupRG4jmEN0xvE+eX4GE9yb8KCr9IizFuGFeQ05MIThqn
dSqnc9BsCvde0NSxr8ts7elwSYpt3M0jadTgeIcjZjGJsVW2EUoLh8o9P9Z7XiyxlvT4QowxctaM
nk9VgPSkG+lZhCHZBwaqPJLtYqjqp7qZ9tEmt3XYE/ulC2j5qvkVFejOUVQC0xYS2gSbeK8g345k
vxO6h43fv1yXyFr668tHshYn7uU6XyRijmjK/pEoSPJjptMY3Kr3Y93rFADy2snJmzWSSjfJRGaN
xtiOLtK8cMIUSXI0CE+1k8Z2Om9O9V3beGL9wPnM5TOu2Cx2j2IKSWJho9BjGDncaD+i7fhZ4fEc
cRshg58SCgG9vTcAfkjcJw7x9auGvXloJgcqPovSOer6BMRyHOREh9dn1GSwkhKFwdJONsM+B4g4
mWk9Eyc5qjfwXB3+bUaGrWXzVpp9vo++iUHFGNcnSCRit6++SZQFJRK0ZEBgnPZIlEso96FK9dEE
t6OfYGTjBTWGh5SoW0z72LzhjXVLjZZ6Y1loiZksxlKXyim04h7PKqWj2Ue8pUWAS/rAuaWrVueC
CmOko6zWpTKCuEV6esdSxxdk5XlRzronuCDCmOgc0DeymYIIIoknHcMICV6Dw1EknHBqJRuiAU/x
vyJjzHSHvUcntQYdrH+5lx8UvAD96+q5btQuSDBKMZ8Ks8AyjiVj4PU3Hy+5X9mc2JorLsZGKxpG
GE8laEw0f5f8ettv2neaegXH46xetT+8fH7HRfYjinvECp8aBu0eA+Fed3vkqK5LbC09cHkon3p+
QUUHLKkgJOBmdBUXxfCR/EwOE0aUc/sMoPUb3U2AsGIFKF5uEtz297+kzxhdaW6VU67iHj39BNS7
tE2OR0TAKGK7sPO3VVCjl0y5tdBYUO45xox3hz9TQpe8F3EqliZoNxP5ebTuLSehIUHfPk8tlxv0
zVZdHCVjLEQxMtR2gMl+thNnv5c3yqF5Rkin2YCs5L/cF296jRxrNUzsd9BPONO6Jj9epKeUbCUX
JWEeW8vvfKcD7GnsPQBcP7v2Ra77WO5DOEwLG6NIKbroGWgorW6B/pRuUtLcToR3ZitZCejrH5qM
KLMm7YrIBE1U0MoYpuqxBgjCb97+svVgAGsgVSzFgnP5LDNe6AYWBiVlV2cDygnAFgmfFijvLXpF
8Nw03dynL0ueAgtZbBXZM+3p5L1zTP/64+viC5hTVOM8Os9KPByfsbUNUILRpt9a6FxYxuqwqWRb
7s0DcCjtfFN63Ff2apBxQXzR6Av2J0tRhTED8bHDkHZQknDnkN5xOMHMWlsr+p+xpQvr5QGMzC7r
SNK4U2KsloDvUdGp0CewdQDToGPpZ94+8dVNQ7TZPv/oUtIezx72xjRw52IKsEj9R/aAv/o1r2ts
1etefBTDPEqgxqznPd4TNsA9MqoeH7OYtD+um751R4K9PhhwkbAKQWdUOdLMMsl18D5tZlRYX+gj
twC3ekNN7HfAfjxMG7DI02EjlmMcjgsn5bP+c6ve5Td6MN6PBSlzUv684zXSruXZsFZGxq4KEwlf
rC76qjgV5tc1IcyHY/I7e5pdAZWWE8Kxnfvj1wHVzYgYe+kOO3/oQ+zVvC2hnxabtUiASEXFEct+
NEVhQoypEqsxFYsBIcaE+YrTMXOAWbkT3RMZvQfepLK0nNA1cky4kVRSnZhZMwBupiL75uCOwRl4
OpNNBU/jwaGtRryyrGOFHpD+weViGi/uZFSehqY0oS8ne3TT47mgkUF1UMt9h+5eXmY8kqoXERPR
7xxNXVOjS8rM8+0czmGV9O1w3CJ0I+io2i0Zv5HI77IrkwaZb06ouHYDLwkyUUE0KWEldGA1Dsle
2eVEy4nonnnBz5qVg6paCtYkQGt0Rl36bJ7zU1bByNcmUVpHaUraqndFrZBefB1NVxcsilE7agHr
qTqE+Ush+JPxmsYy6etNJaG9sex77JX3pRjD/CLnA1dm/ZY9En8+kFGwVq4SpV5uE66S4WYbbCrY
f4SAzHiJqOjnDR/2c2H5m0pfUGSiWz0te8WMIHkFyHfNJm9hlVtl6UIUwmddDw7z3kKhNKY93r7A
o+Ci2q4FL1gxAGAQrKnCIhXmA+JEUIwpxQdowKvc3VsYKhjpQeBGSeuW6g8hdoOjOZym+bzo2NNo
nzEU9ZwR1bHc8kECdvlGhSbYh1d5W9OuJOnGuj3vebnfteo0jve/vLKvaaWX+0xs8AnbBc+8D4aP
Zl//KLezVwSvmCItSec7qeOnXnjgJVgX1fl20NiQhelKycCmTEa15jyU87yekGoC+jzZoNeP2+f1
2ch1jQZzlqqZA2gf+ziP+/NtmdElx7hB4OI9Il9P0Fom2LxU4PqN+cMWW8YNpaYepmEe0KChbQtk
J5ZmWecWgO3xHsu8g+aNWxBXrkuSreSGYVZPYQonaxdEpu1d5ETAHMOoMbSGDwazSk1bVt1q2JSi
moxMxTnvdTNV4dIDNxFpaQP+SL/BnsKf6WbiPEFXX0ioIf0vMdblhF0B/JQWxJ4M5CDRMyHRypYB
TJTzIsHVatIlKcbH6EmeAatWHo6hd34HgFR8kI2grVz80TgxytTjo+bNSMcPHacCuR41XHDJeBur
w5qWoQDps2uQm1R2zmeC/qH87oxeJXSF84Kk1cjvktfljC88eVE2RVaXIFghkYjUOwwcYNawOIPX
bbZ+HTQdoR+2RhmyzoSyGXIVU2FpSwAIKBO0GS5viJH+km0/dvj9NqsJGIQoWL2LyhmWIDHaqWS6
gA3tAqzKqKAR2OyEfibiKZtv9EJTgXXcVdbZrgsDIKR9iH225JyfpBNRJ7PTnbCTz78Vwfh/nF3H
cuNKsv0iRsCbLSw9RSOJ0gYh04L3Hl//DjTzrsASLiumW5teMVFV6c1J9uO+A8OPZH8pIozcKtit
xqjYOnt74cwQLlK2DbtLhJBN0Nn62nPriNe6utVUL7UUYMpErwwAWFlM1iinYPioQy3njxFKp9FV
fFMj9LSL+XvEHjnsSuufkdI2y2KX8l8xh0V4CEK59zDTQiw97bQw0aXC7ssVoBpkidKpMqu4VWz4
GZehYFMJcZZUDBi55YMO2yv1QPrTnJMUsKRv4Zl/vH9r84/5Q4ksWOcy6xYcB0rBSgX8NyYx3Pe+
W4eczuD1Xn3PDpDtbVcUsnMhPqrW/3/A73HEiXSM3poLcLIOo44sek9Rv+b1dUWtgM15OlhECm8a
kRFsIGEAg44fmAV6Ky7+G7sc9uUDLUf8HW2QXDelQLyUwi/SEOMz3UVO0ce9wCKj3uzNIsE4iL8e
tp2qNavkkAm6eOW8VeTZToa5Fixn8bW6WwKerdQ53mB4V+vaHYM8cwBuHfQ+WymuvVi3vtZI+0gx
6mypUkOpOd8YOhG7kca1dnBDb0VG5VsmjDMY0sKIv3bNQpdWGfatmHr2p9nR3b45rp6SI1TikAht
sRDaUQePkdvukgASTDafx3qhYn6dUUygJjnmOGBKkwjAe0fsSuTl2otgI79+ABpYiv0u0ioGeMc2
NFIDvt9SpEHyzDqeU7JEiJxkdewPA8imwLIGHsQBEApQRZrQwrsXjNEzYpYtGn3zTbopjGCXmqj+
G/elbOQ9kjfHpAt6IyV53Bx9+7ypWDuxUjJj2817ZMjmoL9FNm3eYjaHNaFC5rCTAEGcm/MtRDnX
3g8LDaVFPV/ylVadw22wkXNaQnnW4k1JEn5EWnERIKJwsN4U/gwXw3o1mq1guA+NLSzDD8+8f4+z
zsOUHiEn3SJh0OEMersM+5X8TP8z7EMPi3U4bYzPPmllgblYHEttJewWxNZgbJi7fbhqEWZx38Al
ExonMjwZEWrnV5G+GADfeP9s8zzyQ4oIj9veYTi2VlAKsvlrKWq5bMgY0loAzJezBoFCbdbciIA4
FGSAR2MzKUHOrSTf8QSczIBrW57StWPAvJykTUDtm52/xB9ShO6vm37BtgHcol7n9G7V55pjoOsG
JYfENMrzYoVmGhqjzAW20+MREsfkQ4etXzgeRh/1eu+aH7UxoKUooba1CCMP/Bbuf45HBkFF3pb8
ggepKAZfVDoreEYk6Sz6E4d1WBtZEpnRZxfv0tTX69qozHa4BsqgtcAgS9a8sFNbo3WQIVz75Up0
XbCyXtSWU+vqa61eonTjSGYTfVTetcx2qvc5AMAkWfah5QFjzDVTRF6FI25b4cCU+6BbOtHuPm/O
y53IITXPYVUgWOZWDsSyVlI1cBA7o5/A1eq9hykmznIxtVYcO/vrPrm5saLRCP5DjhDzihmYRMpB
rh0RxzptJ2FsD32YJq+zT8zW5F72hb54KDR9K+vm41iS0GIrNNAldP9LvgPzX487+RLCUqYptle2
PVzsnSIbr8qf8KhaQEI5ydlGf/yq3votRitpHRxUqoStVKO6auIMVA33hInfcjkCTHImFgc3Xxof
6Fh8ndjeTqY4u/PGcnLaUZInzmATiUXOAB7k0j/yQFlbrKT1wtdCRe+QdmOu6UMH+KGX6qn6yntX
x3Crb6mXQXgO9lKEtqkieL9//bM6cfI9hPpFudQLyxL3ADDRRLMZS0H9IaMt8xDG67z3yIQuLFVG
KpsCZBojHPRkxazlWnP3KOW9Nea48kA8tOhrOI3aa9BkXX717XjHXfeMZb+ob0AEs9E0ozdfjNUa
+xfG4vUjDVx1NowdYzzA/WMRuSQRnOhEcRgmjDs66g3KcYCzNhvkoF0qJCiVEsF9voM9NlkPSoNl
IBzBNFr4UOmh9Tf5jumJCG6ThU7xncDvLnWhvTarbCNopa9h7GBJm4ChHolgJL4v60yMcCRpF+7r
fb0b9qqNnkp4Ydp9lv1W97+Z6eedCGYqJClWA2zdRhJgIZqOzGiN22gdt2JljFmfO2+Z5Fq2jmO9
w15SDIJLKyCwF2s3sOTUonzMrBkUMRKGzCcW1ZJWXk3g2XBjhiDb7pQBaIrliUWnzu5B7rXU+lKW
aF9C4Lwpdu2S5mGMDPn7In5oE2ZfGrAqWchxEV1hKG9dvSkeCkHPgZ5nSpf0KFqVZwlc81dkpXHJ
OscyWCpK3H8XSnxThvCjwnBZuke5OgefscvbfGwmDXqLt6L3wUc61lSv2uP9654NqyakiRMrWeIX
Qj+aLXW/wOYzYCH0hipu+sxgA8o552lJHMaCFIFBVvtWVYsu8hVdg5etrHoNUP9Ky1ex8fk3B/oh
Qph9QXWwMaXAgbgRIAKD8OhviCkHmZdN6YcIYezDOk2lYdS+SNHBtnWhXh2E3q7idd9v5fRRcSki
Ogr7L8acECQ06aAWwLmrcarczD75NavzNO9zLqkCFf3P4wi3j1MNKldEFSiImpGf0LoNHYqRf5u2
xns+/poQIlSok/GlEPEgpNgih1HMHsgfif7CYb6oNurnMZqn5lPHj/99fSgYAYhWRk6ceK8YcJgh
No6MzhnW+zlfoq95L6H5EL0l2SY2qMnqUWDv0SOeq/eY0Gk80KvET0luH7PXZNCbR7XKz/e5fd7L
lX5ORjybpwp8mDRed7m+u52GRRWCgaa2dlkuO0oWnHYm4t3UBL0YSqDCwROffRR5T45e/u/bZ2Bc
J6chbR7w9IRqdBiYr/DRq1B3YgDj6BqLT8q1zRqZCSFC48ZBwVVDj2vzv65QstYqR2MuChcbg0Jo
Vqxk7LximZHxZOJEPSbbnMRJR9Ma7t3lQdaf4wsGgu+TmS39g7P/IUOcp+FdoQoUkKlFTfF0MUJj
RWpLl+fwszLja7nQpO12zAciLfilelq+cSggcLN+7+QLCEPSDAXnFiK+IED4g9J/abG2ogGz/P5J
ZytO05MSUTImPrJKybPxQj09sJwHxRBWL9GxXbIUhqeciDRXwH0NeKcEpdR0955+cpYhgJRo4RqN
CmGvhjQKgroAFf7sXSTU0HKDsag7GGc7USbXRmpAxnOCDDtEuovzhz9gy4wd/1FN7Lq1FsfIzHYo
f1LeadaV+uEHhVCBaZyVrhSDYDPWzNJdtXRtfr3HsNJqQ1suQ7tDQgkyIdOytQta6jLE0pxOE82t
cKVhDtOoEApQ9BV0I4yizO0WNdrQXI05yzsFIOb3r278HdJ4SEAWReqOwRIuiZCklq1KXujD/lIx
DW+GjFMYDRbn2U3WqrRXmnPJJCyyR8JQQR8JWStKxKGJGC9GBUJzN81DdlAzI0D7iGyzZgr0VE1C
785GcXTv9a8CnAltsnqEWpwgCBFoW9HBOzjeQ2PWz8yYWHNolZZZ9p/SIqRMlHq/VDPQqtONMLwC
VCAC2FG9ikzFMULmQSr1KFxhMhHSJ9j335NKnPA+KkdOIrVEmSf9cnYbQ9JbG21uWFLRmRXmt9Qj
hd6cszg9LCF6PRNEDcYgu7EPzDWvvrnQmZV4TDaRg3wUOoO+UkenoQXN+nXS2NqHvjqGQQx160Dm
iuPXQTSaoNPO8gd0aZ4kzW90zESevxYUGZn1wKfUCLvq83HIYgUICrZGv88wiWe7SGish57mkszp
sSkhwrIWqRuEkpR0F4MfjMLkNLRJL78cE+BTNGEc+eCX4E9ukBB8bDouWL/Ema7JVsZWPOGNj1Ht
aUwag9DONGq6Sc4slHwPWgaENtib0jzLG39VvS4BbVNTWxnmlObk+r6hdyakEtdl+6wHKffJzbHU
b2FQG7Vmi0hTGoRw96UX+VELGk+tft2E+1ceY2OG/4ilaQBbOyMZ9nRfwr5zx3deSiAkenAVrP1q
oE42h1IPzfd3wB8C+5b3zItgBL1Zb3Vmc3aNpd7tdGyMO4qrT2p1ctZO/LAL2V3veHHIO+z4irvM
Cl3dXXW9pi+XrvW5bGhzILN+1/SSCRtb5AVf1AOO3OtX7OU6SIaEZp8ADYa0rjcayxCKRHSiislz
UAo1w9+jMgcErE9ad9vMWnFEGvJY1kcLP9IRhAJR2iyK8oKFXAtv1SHizPqleQdU4BYB6InHCOrS
OJeHs95ukHyy0FWk4V5p6cTZJ5x8BKFcqq5gU9nDRzwZu2LrPbCWhZ1qqPqfnpFsc32a1pwV/Ak9
QsOEaVOUcgB6mfGEVZGA4PvY6/qRdq5Zr0LhAVqO6WxRJO827vuSz2IRdwvHwmxXAFOjjQ3Pm5sJ
DeLqsjDw+zQaacRvsQxAJ9WUjC37uAYi1y5FToYSDcxm3KUJQeLu1EotOsYHQeb1Vda4deiiW+p0
Og1arrvr2D6sLp6Ru0a2zs9fy2P6fkQHlf6oY3FYY7ro3dfPR+g+GiOP5/yliiafRejyKFRyKcoF
GA3J7jb96r6mm625Tk79bYcn+jvyUlGOM/w8V2iuLZzX6+XxeKTw5azE/5zhW/dMiMSNzOaFAiJG
nOuCUQACFFx5/ySjfiLvCVMO6GRgpbGjgbgnpmD5Gkk7sL534kPWyNCldJ/CnNslszKK7hh3gu9O
aBQ3DTMh6OL+krSBldXoLwVgqouFoQXVU5h7dKArgZoqCjw2oNwacAzFKEqEDbOX6+aVkfQUKE6m
flSNrwzQoAYVmGTW3k3pEZfnMHxaNryDB7r2QD5SERk8YZzXWJ1WJ1l/MJ9fkJzXRT1arisbuxcS
bekegD/4ef+Gv0OCX48IvAcAtXC8KAvEd6Shk0uJ0vaX6xX92AOWQ2Jn2bAEPEEHqEhtq5lvARAE
GvuMmpv95aIrBkD4FE6ifQW5oqPh8rqUUGIFZAEv2YDLBUzYn1Ose5ZqCg82oAPPzPNX8Rp+6IUd
mF/tptWGxqQNgM2OoMk/tyESfk9deU2dNx1uw9il6J85hGuUNwUNn7JgdEBBFtoZu7bw9xUBnLZr
TNpVsL95XsIQDYfdFOB7QL2MBmciuW0geY3gVO1lAQzcLbdutrEpYH/sxt9WporgprI5IIDQErq/
FcYt2VHYJ2QdqWiGVgRZEcMmvqastgpAe2mOyMzsK8hAL8FPQIlEVAgxY9uy4J0a7emSLTKas3YT
E6PsZ/BdpKua+h485KEh6Nk2UQHVo1Vv7kfiakWpCfmueQo6WizyO0C4/R6C/RfVUDHRgMbHNFTF
Bmhuubpia7H9ypgMsL4li12jWsHm+UXtG6Batbzsa0xbc77mCKkM3GohTmgGaKaJf/wqSWRQrpOA
CU84w7EccA4jo8FpHHJaAJF2XTAav+cOmI/4SvTHZndGi9rzfVXw28W4JUowHsPzjeTILCowdv5Y
Ws7hDEd0eZ/GHJcJnMCpGGbEojxSzrHTtV1IuTxyWW+GpmeINgAUgLZzn8yMa43Z2AkdQo4jQPuX
eQY6tV5ZPiZ5imd2H68y7F2npeW+5yVvNegtLeKx2LCXAzUFrXadbC9qrB1y9KvIhhea/OoK9bHG
8hB0mOr1RtErIGpz2GNvpqeV7QK04m0AeMqgm/5WNQOgBx5bIOWLABeDzt0Z1AzRb5t9+7HEI9dd
KEQ9+BucFa0AoH5R0IjIrSRtndmOTnmGOY6avgKhUwpmECP0Qo6vPVqW3dsIZE156TkBntIgQhsn
qAd1IeD2x3duARnlAutO1he7BZA7//fM8u3tEf5ILve517bft5dqh2rjWNjTXlJCmDkDMD0R4YbD
Hqdo1AaRfMfa6Oug9ZDMyyDatwBUxsn4pVtNH7lt1fYxKq3gVPeP+fZVbp7uPwqNAnFNddkt+rAD
BYyEmoGRLZUR9NOgqsmRWX9L3s9JiJvqa0kuFmOjkmgdrpEOB8ZSXhpAm1NDo1Ff3KNEmC3XwcB0
F32f6ODbAdAH4Y8BIYo+vzUvoD9nIgxSyTABr+agVJoB8KsRCgHk/ywBLRJ4F66Rb2ioLjN5v5Gp
/6FIJo37PM7EQMUtPpXHHK20+j4+uIZ+nyVmop5bKoRGDjwhbFQJdUhRG6x3z2BenC2ro2lPNkKK
IaOeiNDIvpR4jDO+FvANTezF7T/HYcbl390cch0jnijmbxhCmUrMwi1FrK1F7P/qHmGfM0AVAHWf
0Wg9eTOxOa5vQopQpW3SyXnIfpNCrgigId6zYwTWYu8CusnGxgcqrsssy08oEmqilFzOzRLUcwOs
IHkPd916QJOjawGf+z5rzGqLCSFCW8hOmZRCiNx6bl47WdNCgBLTBgZHTfBLfic0SE2xaAo/UDGM
hHRmBGmK1n/j2EwIEApCTLlCdjLktDfRalg2WrhCXY7WzzwDXHjLBYRyYPlBrBc1riq5FpjZePXO
u1JHuyK8DfQ0rRmdxb7uwki1DB2K3KfwMg6rC5ZimS9Sjf+URv8QrtbiqqV108ya+p/zk0mNmpW8
NM/BLTthPSCtgTXUeMb7jPKdULjzimRSQ+2quooFEHlqEm336ugRfBYAuhg75cERMLPMaJ65X580
oMrYDNYj/4lsqtBT2PVb0U0CJayJcKJQ/VZkqsbsgMgMuLhs+RKv9o96in0r0onmmc+QRM4PcNpo
dpA5hcxNqFFXBoxbA5ZkwHoFvQJyRXqmeB1zGmasWOKfyLMKQ55L7tzId8YmohgjYEjmWM0GtgCo
CpHpaV8ODfBjpsSAghqQKUZYMx6AXoRByMNEWPQJeHlTSnqMkHOHUaDGgEPq+liWzuqxkdjKKa40
GpSwMKPabkgT9mHBJb6YCFCm+VdjLJBs7LZKYIxfcPV20OVob9YW+xw7O7E2SNZbi3sQzp2Oeb9u
L2yAtrNdq6uR81wrsuUHivc00/d9ezOEWeHEphDjsdg4ovaxCB1CfI1otkDEts7K3tw7e3FFK/jP
9LuMVEX0PcEZwIA6YWESsSzyxIcG40GxxphUuAcglWuiGU/WUb5en1vMJiwMrNtBxPZ5X7RnCrq3
1AlrI8YItAsHFQrG5mzgcLJLePFmt840+TWx02catuScPwLDPXb3wAsWVGnsMpqIcehkTe0IOK6o
FSvWqG3EDZq4XmDvi2vR4gZutGGE5hKw6gswgZwKFU7O6BZR3TWhjMISQi55YwH3i8OSq+BQbLAC
Y7+wM9NcHtHMr5n6CxYNPFJd5fH+7nwAeVw4lalXjZWtCrEnC88BOxE34Q5pzv0ancg8EEKpq39m
71hm0AQ9LlplWDKb1g1S7GW8ghwnt+5NYJ0hsbd/QE3Z/bjPPjOlJ0mYUiIkuhRlJvDHbCp2gaET
J4IJHKwcCUwMcvq6e0nQvD7oQBE1F6/Bf5akYZGbvpQvLHUGdc79vPkYQn5F7LVMhKboL6rTdesk
48NXIcwFLcsbb1MEMhDPlBijM0xc2EKWCUunxcAB5UZ+d8nd3gghzhgv9Rs3x93z50BdRYleNVoj
6I1Vi0YkWg7SywCEqCM9Qy+viuZ+S1QMBkqtWd3/kllFP30bQrRrjpejupZRt8qNxVbo9JS3ZcDi
h7pkMN16F3h63+9ld+VXm0jnMBfav8u8QfmKGQ/w5lEIL7OouLAGXhMcFHCiIRkY6dg6QFdosJcN
HsSRVtyas9nTUxMeZxIXQqAkOHVlpPCInl8aZPFph5rxum4ORXidCfK1iApwKB6Tj7zGsQCRbEx/
Vcp6j1mpGPAqwwOrPtfqZ9BYkn/yqwvDGHl1jMX6cP+GZ3Lntxw33shUozJoP4qSUdoBybqLtaHW
gWsYrHbJKlgVnyPWbSYb/kq2ayPRXkSbM0wl1qlwHTOzF/gQ1HCA6oxhSZGEsV44FeOIvtsDZeb6
quxe0bmgYtJ2b2jwhkePeARVvH/4uYztDU1C5jMnwEBqAJrMEUi1OnsegdRMrFnBCsBq2eJ5MKvm
UMcO51ziG7qEmC/a/r9sLQM0Q8aCSHUpn+XktVJtAfvbCwt9qw1aVK041PNooyQWr2gF98iza0Bf
8PEzxrc8oPFjkeKwkbNSy6tdFa6yQnfP969oVgBFRgQehACkARIgv2QkVFZyv8d2bwE4w+p6T8vS
0CgQ0jBkJep3rddf4mVgqHq019XP+2eYM+Py5AwEi7NM3atMMZ5B49/1zqax0azS+Of30fN1K0JO
wKRc1eMExoBLyg6V9qI77/fPMOdqYfX5WLiVUV1ivwOBiZxG+QjDp3D9pVxztmCKoHQKt6r+R0Jz
YnOkuh4zz3JDj9C8g1BhlnsBeup5zMYjO16iJ1dauXZrqbaMeT4GzSiX+6ec0Yzi2B+O1jnMqv4a
eQpZvheLHoW8mjsmC4x4AWm+YLW6WiYu8uvZ631yMw93Q45gvbx0U7UKQI6HGC4UWROSIwrKesCm
WCv67KjYJuA/3ac5517dECW40WVzyUPDTY/0U/pU2/UuRmj4UW55QOjQUg+jHiH8xymtb507YZp+
UcVqFKJA67lA+EuBMNh7y/vnoZEgAkKh7rmei0Airn09Kd6DaPUXBDDDj8FJ8D5441a6VDkt3Xrk
CSWEIwqAkPJ/7zOWRHZCgbACysKXfd/p+4uLUQHPaCmiO+PE3/z8eIOTR4h4peY7HgfwudcFFxoA
xNF8rFy9f01z8jo9BOGvlYs6c+XxHcQoMBQgsXEOhrESVVejD7GkeA0zQ963V0Zoh4gFXNIQs/1l
s9l9l9yR875EH5dU11bax7Yxt+FWe8FArZ6Y63OxS7CO7RM5Y8qhaVc7Xsrkap0F16WBj89ghgbg
ex9tA+CVnBYHzrL4hD8INVFGIgbaI6a/oFcdFUEXq2gljsIkPDcnqhMihFoIVL/uU8QgaGLcWe3J
B5isq6l7gCydTye+RDy0BSacdvYTLT6cv5TT10a9fG5oq3fmwqAJtyqkMZMXVdh0MbiVOXoP3So+
NQd2GX+6SJKnlNebvVeeRQ8LYmv4feOVTF5P8OOaAbZRf3GA9KPwn15Naw2dizCxqeCHBCHaYqD4
UtyDBFyqEXn0MKwuiXXpNsj92ba5bY0MfcwVQvizuvr6pOj6WfacUCck3wvbXAxkvKlaXMX8OUnM
uLTvi/2sxcTtIQGIfiuenJHo+kDs/MYfLhzXf3CBb9Rqp7td+YlVH5XJhoBGctpev0909lyiCvBA
qGUBXgnxcDna7AY/HC5FvnPCfVE9sIuCwhw0GoTQ1WnF+mkZDZdAeU9r7C3g1guXht1EI0IInaBG
TsSoAVRXgQ3X/KrJWDOH+3//umZ9N1ZSAUbLiLKikow+yNlQs0M6fFfRNoq9wA6GBTZpYdW1nWJF
Ja02M5e4Eln06iBXxiCSksZzTyQLiYl+XO87wOPdNUjjAD9rW1y4p/dDerS03NjKhfZSnOKHQutX
50SnbUqYl7vJBxD2QRC7Ko+jcrhsrp2vufDkHnpz955ZVqyffCy8NoGtkmN9ibnmAO0OePIDirK0
aZfvovgv/2fyGQSjlsLgSnyZD5enp122fS219z7VXc1e6DZGKt0HbOxu7BCAgq0WICygiP+sbE6o
EyysDItFVzPFcGmyo+Ce2yTfMtmjI2Ym18CpdVjzPp9Rn51g545RnZ6pcNwNWjd68/WgWu/lDqvs
//i6bQbIQRd6ej5jLdORZon5WVH6OSy5JUeswzrm1JH25qrYr8Hnq/A4wJ9aabbZmK3xsn47r9vl
1xorFF+Aj/4YaLRiyKw9UXhwPjAcOQSst1xfCa3rYQ8X7pv7ky5OhXC5f7+03yekyvVbYZE1EOMg
fg2VR2lBKebM/T7HyJj7HeM8rAy8/f4i4Eq2q6ThIkvplfeKq5p2f6G5eY4BXDBwUWTuV5ti2AxD
7jHDBYiSmtqvavEp7Y371zSXVcH9/xAZzznRPoOglkEgDpA60ZJ0JsIYbHG+PMccsMUAoGShG7OO
NflCITu6C6SwA+kLthD9sICpJoSdkYOYS2vY+jboFoHequi+111XBRyj0Aq5ow1x6Tt6zEMZb6Re
VXd+wMqRVnXo3NRqP4usPEoHlqL9Z7CL0QwInE9g17McBuyJ7/KltkjQQsFC+y843UMLl5Xv4h2W
ageHxSNKroG2VtcAolkvl/Xyafm/XwtasHlAhQB5hpFIGFxe8ePYxdpwtCzvBN1f5wZc8q8jRdfN
9e5NyZAAuLkSFoo44JRYEKehpyd+LUz3hd5pM+ow4pVv6BBC4oiR18ct6CyW8Od2h/cOgE76YJtQ
btr5uKTZkDnjjVYRtHGMFlXFJt1bbuZdN++bXGQvaBsFsOdhZUOZAijfXFNk87e5kMEdmEBFVz42
CDKE2CiRxOV+jXFXwyq1/mWrDzR3Z8a5vyVBaDBH6ZOuLSI49+tho5nb9f7cU9h9hhFuaRCm3839
YZHL49QuKsO5vtK2vWFSrmomiXJLhJApzod74VU4yGahCS97tBDoBlpcaFaNemGECV8waFKEF4qk
9I7HlFByouEi0B6dMNlOX6VZXYyPXh7761k6UZQx5fe/DzjRxSr2vA9Dit8vEUomml7ZZ4p+Gfn/
ViBvnoJs7/D5Bh0BDSiI2HQQWL7uLZfLT9pL0M4xKv/JOdxsiPNGxEOEb+obMONokzczjRS3xxiP
OSHgBYu4GtAVjPgbK/VsXNUaXNVrRxq20kwz/S0lQs7FIEU+WgCl4bC71vr1+urpy0Oqvx92VoZR
qg6zrgd4aUfKQ/22j7d0CeFnMrcoxVH42evrQ6NpW9MMtEeKZP5WzyMRTEGoSOFCWxICkwRS5TtF
ipEQNGNAMSPA0IaX+yeZgbq7JUIIzaDm3KJkk29N+Xg6AOasW55O7q6ujNP2GA6GmmH1jTsiklMo
U44nEKl+D1sInIIDZW9bn9Dzsi0BS2v5NhZ140rZ01Z7NtMVhqMf0Wcqv3y5AybdFJ2nysNMuezm
Dr67ZSb8mi2AolUwuOgn5fEJi6c1a6U9yDq2ej6be53GtP+iCP95V3LQt1RK1fUSkMtzVDdQitsc
jb9SVT8kCAnsBAlzhWNi3MCS1VR/BihhIFAecKasfXtthPCpFdbhtBUecGdYlvWHe7AftuY4ZBfo
TzQAWuobERLXyZ4s9xkuDTm9wTpYLB7JLpbJcouaTYYOUDrC0/iTv7XxzyUS1rdhoqLNUEO5DJva
0tXLff7/Fy358/OE3RWbhE/6uMSJruF+h5nvC0qzmrfM9ti8TKE1fuq9oxCqJERvXcCluD1j1wGL
I7Aw9KBr5tlHh5lq0AzATCH8ljMIpZIGQukwAjhjs4k1Y4fnWq0eGt3+Uy1P8C7XGO9WMeBBM2z/
4i/9c6XkcE3PlJhFWuCYsauLr2uwooJGsXJJCS7nDegPGcJvTrE6WsSQPDKhqcaspIOxbGmNDdz4
G3dejERC7+PeL7AkAFdoXK1SRzcrci2SoZmmfs5szMvSgg7aoQiVIfZeG/Z53l+kRxFRprWK9T+C
YWMIDjvCdNoVUp+KUB68xFZyKoJFEqyjMNxdeV0D2+B4pDzVTCvhDSuKhN5gPT5z3ZEO2BA6A3UA
dMbapm4uVeAtU1EcaPZUJJRGIOeDymDFzeUpRoPuty25/NE+kB9HTKUvXYOGTUgzJyKhR1SgV/uS
C4qhtjPaXWnBphwo9oSm60VCgQQOUrF1Bu64Guhhu2gr5PwxUI3J7Y1i0uR4Jvl2+2iE/ihDrGRh
FRxpA3KvoOdZJ+2PY9lmgv5AyPXX8fOToYCNzap7jlOwGhCL64Tv4HXiBWCIqoR/D06Ray29Asj2
vg6el+jJ7xOciA1BiSM2kGhee8IEw+vrYYWEHrat18Bj0YGxQZPoUWJ/qZAJQYIVO2A2sEj8Q8RQ
/gJG3BjY65Zi0nZYj6J6jw7BgJHIMWJT4+LEpWC0z/evbSYDBl6YnILgvEwqYnkRfV8b4FMxCr1l
11jNsVQfsBeWxnmzSnBCjGC8Wu5LqVlg3N6NkDZAkZCWmJjXRz8UyDYCt3YXqRzgOBlySAeo9T+j
OkLyAIAuNN33uwPy5uq+OXLC0Q3fownSwcOoVnDIlqh2YmfeJ825oMjNd85uQqWK/v/5+bNvi/b9
55+pftyegTBLbsk0dTQ6y0+b/3S0voZL65LbKxuJ+O2gt4a538dGbC0R5dGONpNvvKVOWClZ6auK
U3GDGzQtD6uIxRR6geF3bAXUy3eAVS4/l+dHZkMdCRpl5o5MkSOKcVRUUT0GR0GtR85LpRX9AfsP
PJ6i9CgM/62JJ4+nJoskdIFyfZEPykpE1pTCg/N++4TfCeVQsMMirNLxBg3UMuDlHhBbVShktIa+
7pe0ugVNXXzz0+RARQNscACEjykzLHSxrP8oWcMU9bXxV1mAydkIbSGqiSAnygjOgSkBWWftF319
PFYv90Vg3sD/kCHHEwtRkLNwvEK/0xiwQgu8SMzAczItoKMYjG/EjsndtWr+X6bbGIwpLp31Ib8+
Nq8YY6LpWZoxJMu4nc+mbJyPbBFrT9jHtbXELbwKGelgwGuZ4XVNDbtnczaTayQ0SQ8gYoC34rWQ
ldKMUus2xVndMWh2oY2CzXtLE1KE2ihzro7FAFKF6GcMfv4ASw7Oi6kvvzZHGqLAfBJsQo1wLBgl
GDjRwcEM1Ap2VmyidWh1Kg37ZW2ue+28RHiy+bzPlPN+LrJSgEwRFCzNJGIgrumkKmMRvfJArTxk
58sK8Qm30kw83xJjwV9f7XfGj0J23tj8kB0fecKimccvMoX7Jnu9HoBSgx0QJpx6XdyPTr3+hT7e
DH3mzBJlGVpRcaZ+MZqDH+oEC/lo4o+4okJZTK+2weV1t9I6HfQv+z0NG+1fJOSHFsFDAR9WrjiA
1uYJizrHzjBfs052hVIDdKcJx/v+1f4L0/4QJNgod4WcKcbgeYw4oTYBgisZNvJfR2lPoUXlHsI1
5WO1lCR5tOqMfcVM3250hh3r2Tb3bya8YdNYUk43/uJvg/pzOsIONUoTBN3ofcOSazFYBq0b9lth
U3cs/IvP8EOJcFjzmCmzbAHV9lR9yBoP6VjZyXKAp/+MLS2DLlgA7aIc71/M7A9RwhTJXvnfZGpp
VsbGQ4eKstVszLrWuv4pro6u8flE6wijiAPq7LfCWFWe0KijL1sYxpXRd/LygD7q0ujsmnK+fzHr
/38+mSHVjSfHcTzGMq/qwTFWmoCcu/4dUdMazWbWNk6FXGYIFVP5LaAOvDH4NCzjMLrop9i2/M0r
kpzIwOB82625ZHX9vDSAcrf0jWP0SEuhzWcH/1E1MjlZD5Uux4U8GkjIvnXxNeRjtGGN/AH1bmdT
TRNShKZpFjK2HxcjwwKZAIOWyRIBtrKnWAyJRobQLwrv8m3RgowSYv2lhsp2r/MfsVYZWD0Yox7c
GBhYK7VVouAzVh+2vX1ZrxEXnU1TW3mWY3x8PGOA5Yp+WPWYbvVPB0Hzem0ifK5TWrhOGBqZRaMj
/kb4ZVHh0UV/y9t5xlZuFjPctpKjyAjUONKiBTZQ5hLbmfd103i/E9X0H1LYKKVyMiYxQfiWVOpz
bNKWFbeVBEDbZuih0JtSVihAT/NUxulpmZGYXx09MiMPiuI13DYOYvWkcExgASVC+T/SrmzJbVzJ
fhEjwA0EXrlIKomq1S67/cJweSEJ7vvy9XNYMzFdgjhi1J3ucD90RysJIJHI5eRJ9/ZapLjFwnhQ
9DMDHwFyJo4/kklQBjUQYRK0fpeBtCownpuEuo2eOLplvIDwbWPrlq252DqIMwBkx6xg9DuhkfVy
64yoiZq6qFs/TXdmdfgxJfvg0OjOYHjxVvO99IK8L41j1gOBNiDBK2cSzWLGEJCg7fyEKHaqAg0O
RHi2M8ItSOjVSS1D6Jf9M4HlVdEafrmoYGw0KlSt89uufw3ZlO04V3Tn9kHxla0DFTjFgWHnFp61
SymdhmpK2DWzD4J9BT2A+pSGTpr3xhuAnCXm9gol1+9HhfXpSYBO/pnrEeP7pKepdS6CwsBQgFrH
+DaDm1HnNsZIf+ttCUReYFrxD2YK9UsREBXMfiNvZ3tsOuNeHwZMgqsUtXrO6hwUe21Z8NdijPS/
xVRUv8xWmx9SwZIveaLVT2k7KV4aBplwML+vfOm1sdftTi9SjMmcu+FZTF32MGRibm1hcaXzen2o
fml5kbxlUxB/EUGU5raZl8VTkMwGej1nk571klSRN/WYf4I5PHH0PUo0gml8/UAsu4iGaafNTY/+
McbRKJr1RRJ/MYo8Kmw95dO5NjA0dBfFmnIccRveKLqWWjsqWp2c1SpOn/oMcxHv81hRM2cmU9h6
URUYxE6zQfkSkjj5Plt98WOwGutOkGr6jhuVpDYRXV44el6zn7kAkazXZEWvukpQpLGX9l33ElZa
T3Yj04XqZqZaCadt8wL49qhtMrvqNPq1mfWx85pcgGkdpob/jOLCTA4d0M3cCbpZeUKXXgVamLhq
C5c3kdp6SQX2G7AJmsM/cR4W812HvaO22Q96ezeNYaZuKJ+xYiZA5EBUglHwGljppXsbayJCincc
fKQo89FRp74AwV1Bh2hHZj6kLroJyXNXFwIPRcrjl7ZorRgboufGMs4ZR6FWvG8cfVKzn0GZYqyt
lQjN1yqBTTfVvBbYFdOgrlZS1nspYWbilDTOLFtNrPbMEgvzZOMJ/ZNOoFs9OEKBIzqjpJl5dTlX
v7pgriuXq3P7RynDPHHznsWhzQaL6wCDa9FpKHnwYgESphzULs26nYXpaeMenK7dBDa/dMwxh1mz
nsdmQMupMplh6vXjPBUgQ2vCubS7Clx6aPSp2bSR1lmxVRZDlw+Y01UYEnlImpj6MsrpNPgDLZ12
2FMd3dbVHyXNN+y9PCtmsYqMaAaBLjEYEib51UzJewBzw4U/IlSfZwVTCjmc+90kSuLlWVXacTe2
wq5yRhxLgaXoAkvZFSASs9E4H3qAE4rWvm3cViwoJh2AJBgEiwCaUelFRYdQQlsjG319quBkIH/s
pJT+vS3kWod1BIMLQBZsEWhZlAzo2HVN0cXG7MOD2LEehERWewSJJ1yZ6Q8Poo07sybOJAT8JIi2
QTUrvazzTHujmEPiF5SZD2BuwJy0Esqb1VP/WGSz5ejxSDbe12s9whO0AC4ZGiWBBpXWmLLGGsBl
NvtxKbhndl12wHvbHc3GKNwCVeWNg7vyurRFHo4MXBEg/7Skp69vxgKHGhE/ErEFwKmBOZ+90rvm
1Csb/tAShl26DsvriqYcmGiGF33RoQ+ZBEwz13mtCeITM5juTJr/1Fo27MeY47EJ5vkeM+NaJ1WV
andbb1auDMheMD4U84+XmbpyCYAoeRwWmo5Z3BgjCfyNR1h/GDr+1InCmQzhahhw0ibOrN+hbWO0
4xnuMvqrn25/x/vhSTuAjkY4MiAqNziXNYoTveF9m6s+6GmI0xdwr2xroL0txrzyIlW1vK6sqQNT
OTrTjCnDXPTNLgOwEv/LGNrZ0P+pYstwOrXNT+hAUs6EzPPXdmjAGBNltYvhIOldXo8cw/6i8iWf
qtae8gntGpmo7llYtC+3F3V984EthUuDw4NTw+UeHlLGWtloHfHRJHhfatW3ttS3gC8rSkqhOxzb
puFCGtJNLFGZ7+DRjP4ctu1Z08bAhT7Hb5bWbeX2rkUZGIVuohipLg1CcmiQ6X1coIKt+cVCn8HN
djo02Zw5xthuEcGuiUKXC/hvEIXgxZDSFhg0W4gR3oPPTY8OThPsh63mnWuXE1uG914H2QxepneX
9OOVM1CrNkGM6tckrk5a20we6U36nGd6c4JHQG3a0dYxRxo6fJ76rSHoMtQVj9XyAaYJ7x2ELIxK
j1XN09rUA1331XFnopfXDrhwh+RNMQyXT17Dyr0xN3ZJhl0fFk7+Webz//4ADtJfWIAFWS/ZU5Yh
1MzosgNG5nYYpJJ0o5OS6mgZ86tKvlZqdZdbui8U9kCGxu7jrYhp5Zjfu951yH9P3l6avaqD/KlX
YfaKrP9aq0ZxFFbKDCcKAnWr8WzlwBfvQEWOGNcFpFqXwkAVLFqB4Wt+RnRgZYQ1zzbrDWNnJc3w
Oihx4DVan+xy9Bs4+sy3AOfXz5ehMXBggGVLg9LJnD8sGpUA2kT8vlH5yZzi3oOWN/BpafojB1Jo
w/pcvymQh/ZLVSUGXmo5aROoCpkrbhI/BnjzYKl5fgwDlu5YqPWPaRJk90qA6dQMJMsbxlwuEi2a
pS/7DGoJDQAG2RvB/Hk2sB5LTbXICQr+NInptUAroVhI4wV/ioroSyNMZzaqjUd7ZdUQzZbJUsuD
Jr+kcQhCOqZg1RXJF6fACfp/CuEbFKxwVunEW32a/8da/xW46PgHO6LHATo4OwjkoAZVqn8Sluwa
PXtgJRDsojnGUQxKpwrU1Ja6v/2+rFwf0KpQnC98MQQEUuAyJ6keUaVCriZjmasloeokGcapst5M
NkRdP2UGiE3QZEKX/nBkHS5XOcVx1OlVrvm7GQDH28uQ88WLunz8cfkNi8uOjoj4NX8sCgThdj52
R5bT8xykv0nc3LdT7ipJdVdW8fMwR572Ngz9N8EbLySKF4DgE51P9iz+atXkhQN9vP19KxfXgOsO
r2xxOvEEXq6dTdQqxYiUmKljmBAtnLj6IfLBSeotE3XtVmMjPkiSdKmbwyzIB0iyIq9UXGHZymOU
nr7+/9Yj2X1SxJRU5qD5SdK7pD+3tN0F5l3JtxhgVjeOg/IH1gDupeww0LLizQhYtZ83/H6of4i2
3LHBtE11o4SzJggPqIqXFDTKVK6zm2IcVaYzzU9F6ub0Z1HSg64PnpJYG7q6dg8QWiKWW2aG6HI6
jAeW1ZtGqPumaPNDaGVf4Uf0h9sHtOIaYGAd1mNh37AcGcWiJgpVwzRRfb0JQmdg3XDXpGo42zXV
gAeLzdmjdGwONbPKu6nsOm+CG3oeGG+/csPqN7b3etFo+1ssuY7sM4b2SS9nGylGH9UJ8ZtGm+2+
mZu9VvWJe3vV19bMhB+goYCL7WWYoHx5zZIEdAI6DtLPenE30+Dctt1dSD8dacGBhanUdXCOgNNf
8rpaUG0nJJpVP9FQncqKXVWayOLNp4mMP4NKe9LHDdN5rZwY9K0tJJ4MA1JhPy/XlRl84L2hIrLJ
8/lJBS2Si1G99MhoN/vKQLdaQVdOy1yqBCYD8wJWKZlqBQkfVsw13LpWy09RQRu/Bx3slq26FoPm
R1CULrg9ONFywCZqqzBiMhp+kRmm2xpJsx+K8PP3DYNQ4KZjFApGLUEvLjcvVeqkjxpIiYzMdJMR
GZ2iy7ambVyrHqRwyICNQmZBxjfPVpYHY6sbPhuDykfoqL7h7vOnqmm2xlBfm3ioMaQhxUcxjVr2
yppMnWORCtNXylbszTLDi0VycshSTd9Pop9eI6Xber3X1qcjysc7iyw7k9GkY2AFWV60po9R6H3m
go9DAJWADLNhG00Rmhs+2LVqWKDGhUpAB3VUJyQNBDqoK2dQZPjo7TId1s/drmtaZfdZewEpHJ70
on0cAzouVYOX6Hmu0BvrWyEaOOcHnoQHNBZsWKW181qmY2D0BwpJmlzrzYyyNbU2o37MYpA790Z6
R1N9OLCgiA68RTGgYn3ofXppqFctvjsqSmi3kpZWGHTseWeYfkLL3mVRNJ4QIZb2pPJ2Q9SK/4qm
VIurCMAQnlD5sEDMldRGwE2/Yla6L7JJOaV5Qg9UrTu/s+rwLk+j7jApVHeMQRMncMioW8QWKy8e
CKAW/lcDSTcVmnp5mPHYh6QPcupzkiMqGI+tEXpG/g9NfZqrdqG2dkhRuQBH3ou1GTSs3A9kZ5Av
RpoaE17eZ4p88OHLmpMwmInpR4kV26KJRteIpsiG711u7PeqKMTaqBWqoI7my3//ICocUeDuOkZ9
RiNGTqbejMOjmOJUs7nSj7p/W5OuryKDw0pUUOpieBG4eC7FZWkaVUajU18pguBLnVrNn3IMyMYT
d72oRQq8AzSiE/gsyxP4YVHNTBVYV0J9rWb1T63n+i7VUe6y46TpNi7k6org52HwHtgOkNW9lFVY
ipmmSmr5vI2G2kbecCh2Q8Gp8WlXD4sC+R6KuSqiLEu6hGrFzLzpcVJ4rPPXNLCyA1FIeb59QDK0
CsHP8rqhLsCQlcAVlNbTCBR8ChoHvhny4jtG+HKbiUZ5qIe6P3aDSU7hOKvHHEM8PEEtfZcIku2b
LOueKzW9M4RIHZIEqWeJKtgzpTd+kDZpvwHxVz5Y0QBu1bpNflsoLW6Y+ZVT1xmmcwGEZhACiMLl
SVhDjdA/bgLfykKM2w2RTqWZ+YJm3o0jX7FRuJzQLrxd8O/RSH8pCWy1qMCaWuC3eL5UWyVR9J3i
rU495E3iX1VBqy9GBEJLV6d9lO9YMhSvfWKqW0uWkTDLacFBhTsMjUBJXC7mFCk4eYiImB8wgVEq
gmAGsRLx1mVhsquEFRx6VcHA5QxuXT0otddOwX2c8fphQEvTGcMMX41a6KcUhn8jTF05Drgv8Mco
SCHgPkubRNSu520XMp91FI1TIcqSRRaWTzOSLRtX4/pRRDTH8MJDc5GOlwditd2S5crL5DzwzKHZ
L70FvqJL7KLkdlB+2rhwBscMNxAhuIZ/Xh7+pIdNZxZWdi7YPeW1rc42tTYII6/3bik5IDuILDrs
lJwMxlJQXUu05DznqMxmo/rbUPvZoeEm/dVVNAAaUdQnwQKDe6PCKF+uRk94rkdhkZ4DPKYPaRIv
qdcIs7IDUxxxdfoNL+kq67kAUUy2hN+oDsKWXcqLiJUVHarr5zwjxsuENIvbG51lz9HwZw5aE+iU
dnbRmcafNTLmG9IXG3lR1YF0OO5IdMM+oDohrbarglav274490lonEU+z16pjeO+ido/iRLFD0VE
wBLFE/Xltlm90tBFMBxdjDJAFI0SzOWy9S7TwznjxXmsej7buh6WBsALQajak4Z60S6b2/qPKMfp
s7cQgmGgkGlGrIe6jyQ4VkTT52pUnrs5B84EHqUHdcIEv3RoNy7GtVlcZJlgcscQCjCQmZIsYeZC
S/WsPGMOZ+Dmdcn9doSbBji7+jhHJPoLoKlxDNpRpLYVxhrIp8f8cHun5SYi+BT4CiC2KIqIMDvv
/bcfHv+BhRGgDGV5ntWavhgKYCvEHBf0ArgwR62bzwLdZjtCiu4FPNfmYMdpMj1NRZvaM0/osVVM
a9cG/E0L53w382k30ho0aklb/rz9rVfX/P1TwbOLwgsSbbL1LuPe5GVcl+ckEIaXauw+h5e9L3Om
v92WdOWlQBLsMKqZZJmuaEplOZR9EpUqZnGeuRq7Fe3RwkXGzLktZbk+l9druV06IwZonJcy4KWW
x6wB3ROtdFRAgzZxqz7XkP2tafbUNkQMDs1bc7y7LfN6D0ENqGOYHxzYJa0heeqIxacUt5r6FUjY
5pe8SsbIzoEvqh5KkHZO3mfFgf4QMDeoGUYUciIt0ez0YW67lPnJ0AFoBRBqxc6EM2LaMYnC5tNo
jQV+hhuFX+B4xeRcV2nUTaVMzPJDLdExVRINDf0upzwKNzzz6300sCTIAC+yBvdPurxQmblO8pj5
IyB+jsmsKLYBFUteBkw3izcU5VodL4VJrwAyeJGZ9/ANOuB7bERUhU1HwT5t7RG6AcSHlNBC+C67
5qwpojkDgtePq17b63Pdw9iaao+RrZGwh8GCs2C2BiZ46jTZABldG3y4och4oRCzICnkHrUmEFM9
mBH3Zza6ZR+c4jEGOqD5MvfqvlK+3NbKlf3EoBx0BWiqgQZ7OVcZtlMxCHiIflelE8bqmSRVnJbR
hH/WxzaMJcbhkLIQ9svJQ4NVKmKQsvAJTQ6xhfda61TF49pW3exKHSVB0ktNK6YHuVkUfkpBLJn/
LYYnq4w33oqrbYMQRIgEXc3gkoGaXNqrIJiaKA7GArChVuxEUXzJSZdtZHhXhbzDrZA454hQLoXU
kZIqAbMKv+tjABnNsIvvSZjnW00xq3I48FywS4jhriwTT5Ey4qzwxzAO7oaMxw7qys3GzZX1Gq86
dBpuDEBdBIVcydxGbcbqDqERiO2cUk2crhN2ILzamvZj+EnTDlmA6VnAQyARg4sp7dxAJ8sszcA8
peSRtSPYPK22dW/fnCt34V0IXQp+HAkQwEguj2dKpyVTwemJCKoAwxqJ1xmdi689QqJjNfHwe4tY
9TgDo7cP9Tl2mN4Y30hHwyc61um+U1hu10bYYJRLWjtjZvwqCq43NhVGSDccBtl/XT7WBAqEoqsM
vPVyiIv4LhBszukpfLVKb2fuVa8/b7Wsv9umj884pCDJDbcENJvYfjkFUOrzVLMsZSc4spnTZxyD
rKpK3QGSXexRERzdfKorrx0r5oL4OLmnTTPulZZiFjNyccGx0FjlBVYR3VtNE5wtJS6+tKRon3k/
9gdIJnfzHAXCrZuQuG2r8s6mmDvbeIYFfLcdqUD0blgu2TfBoviS6WYWMJ/Im0oGBeDqbMbIIXbC
hFsEhntVa+6U7keC/MZtjdoStNygD/5nSSbgOtCicOrnE6ANjj7odhY/JP3rfyAHzygyhMhqo6h5
KWfW8raNDcixzMlWZurxPP5RGpU3ztbutqiVS4/w8F9RktMz0a4gWcTYqeXdY5DRV6vatdO5xYxu
TRs27OWWMOmgFCvpOq3AuhIsK3TPSv18aLdY7NcOieNBxNQpRApIU11unpZ24JMD6vuU9jMGtepZ
ftcUNTuwqbs3rEndOCvZNi/KB/gHxonhqOBdSeJIr0fgxIG4oeajndC8c2sNDOu3j0ludkUEoeoL
cFwFNSkU3ZRUIkHOS3CrivxBi0uMqTPDoPT6qO2/NWFvgebKGrSfDdppYEunNBqdsZm6ziEjxoo4
ScG7Lx0jOaY3hEMIfrhJRVuSPRWJgYEm4TS/9TRLn2hOVN3LE0ML4D6FuvqLlLUOhP7U1QNzUfRB
OBtrYbVVFbsyfhScq3jcFpO0IEOli5XpIAM3hamcAOGvvvaWTQ9EdRSxD5qNjbyKZLGR8HA1FErf
HUcmhUtlQ0XOWBf6rLbbXYVhf/nbVLvH7GFzYOSVagDMi8KlhlQZgu8rOLY6dTHGqo+hzwUwOT17
AqL/YNRmZJNcsVv1R1+FbqELVMaybzP+lcB1N7rem5Qt7ObVzbv8FEtadYZ0jVrEQ+i3yjEjAq5d
tU+1vTUw21Ly/W1lXReGWTImQOL8CrI9tMVkRu0U+nH6LdYVr5/+9tGXtEhP/fj9tijZl8RpYtYW
ClcgRgd3kgxfwKQBHXD0OfRVUblacBzR5zBFG6MqriwKhfuAciYmJcM3hkt5aVG4WfQaKazYrzN2
7oLXQE32Q5ThqDYiiyt4EpYDSVgLCN5hu5hkIHvOgyDKRoDIVOVkWsXg6Ygz2kovXoZKn/bJWIxe
qprhjoZq8jhGrNlNERoLh4j1e/TjaE9kAGy9UOFaV/BcHgO49Q9drj8XPbeeAVDeHAD7/rxe+BSY
nobqP8rZi6MNR/hye4wAvSPxEAs/QuuNcaeG/mjeod6bPfKjmrjmz+Z3ELi74Cn/g2++ff5yzhEC
IRsR9DLOEXG0JJvmQdSoKEyg7w45N6cp/PmpUG0u9uNgVxvglKvS4aU0Ve7ym2JA2Csd0irxOwqr
u7icXG029mil3FkcnUjTqU+Ym3+DLU2teWOtq+JRHEYnAKqBqBRLl7hC+089EVP4atbbRoWuwjBA
+dLsbbQq2RUZ8SyYj6b5T1h/6xrDjQQQerf3e+Vq84+fIF2FQk0SMzEp9nv6GYpXa2rtQHH7ljj6
FtJq5U1ASLUAp1HnW8L8S7WKRssoEWcLP5gOQ/V3DEAF1//I0OWohV9NNHjfXtn1JdeQL19stYEo
mLy3bn3w7YZcb9Na6yJfjf2egW6cgSQQmHAze7staOUFgiTtv2cRAaovhyUsiENNwIP2+51pa051
TsFxHFG7dJsNhb22jsiaAbaAXDxAIKifXG7hoJSEFYYeIaOlLR0XdqZ8zbaEyJR2cE0gBVZ4ycUg
SSeXZIXazKgghrE/eKMfHKnzTA0vdBUMVxQbL8vaIX0Utajnh0MSad52fQpRVfFHUZzwKeentt6I
xK4aVZYFAVDMYNTgc+lyzYmKqYmLvIl9bV8969+Jh248u7Z2T9VbOgInmX+9rRFrx/RRnnRMSTWZ
muggr1AbJy3dNELpadpKb16bystVSfcpMadGKA2kxLMXeztgnFSvfuJ/jI1so0yP8K4PS5gJi2wh
gSs74IoV6lZAzRi9KN8sPXskYbEvrOiZ1cmunLkT541TG995WI42a+uHeVL+VuhDVTY7/DWow+XL
hAgKgSFCa8ASsPxLdangRpcgUBC+9aA+0Ff2m7q/CpccMOMQf98+xDXV/ChrOeQPqjmPU8kXuJXf
5MdSQ0OT9VZXnT2MWxxCa9qC+wwPAQEHgt3Fbn4QlMZVVKVsED7FhIJ8iO3OHO1QbPg8V+Xn5RKg
VQIJfwt/IfK4FLPAAcK8mYWPgvOTeKRHYEKzZ8xy+qL6lRO4RZLb06HbsFhruwiwJLr1AekHKYB0
YpFRKNFsGMIPSWcr8FXQ7mwjR9MbG67WqtVa8H46WhlNYLuk9VmI41Woaex/x4QJEEyfhkd0S3rN
HQKgDau18nCjcvJBlvRqlrMY1VSBrMHhoA360djf4CXYCECcrUGSywbJKv9R1HIlPmhHUxOtRXY4
9hsPg8M3Xv/VHwdwChVlIHAATLj8caL2WhQG6HFoRPsIIqvBXhwz9/MXCZjc/xUirQDRoUrnsYY7
aYY2LduHUi/shD+FNdvQgdXlIIsPwgsCcXKaRTOqkfOkE76wMmHXinggyrBV5Vl97gG+glMBOnOk
8Zev+HAiY1WUdZ3ivk4gj9rXkYpnks+mCz6lDOUJ9mtSdIKaqZl6bT5yLxj4Fuf4tdcGHxkQP1BF
4Cojhrn8BITzI0X9EHYwNiNX4exUow3di4j+d2pK0x0NxBa3T3HNSmEqGyrGqMnD85DMYTAb9Rgk
y0UWfI9kzXxA8Js4QsT9hlKumAx4N4A5AM+HXmy5DE5L0lVDHia+av4tsH9wCfSkdpZG2k8v6UKQ
dJBh1HWlIRThm1rqAaN+DAbTByGGd1vMyju9xJpof1GXPI9sAkN06fdZnCR+DGI6rwzyEIxiM3+j
ImscFCMjW7BAtducDSG6/IdNCNTK0V18gHR0sxLXCG4KMBqp5LumkH1HzId0Ug4BoYM9MuNeUP1b
FVaHqQOHHEqcwE+KKnUy0UXumGYEsynZ1hzvta9Cjg1mB2Vu9O5KX5UXwOKB3SHxo9q0rVF46fxs
leZGhnJNmVBuQ9UZaT0kiaR4shJ61AHDtqy9OVfVz0h/ULX4wJGouX3Ka8vRl3G74NpBekhu0YuR
h4oJT7EcvfZUA+3B1ltTfbqkQ9Ee90GKbLA73RqCJkv8zqPAQET5V7X5U6DH+uvt1axY0qXdYIHV
onkDfXiXBmbQwYc11HPqK2ANdeq+LBCSDt5tIWtb9lGItJjJbEsjLEjqR6mjexrGa3z+9xcKLKTC
0AMO9+dyEVlY601jlngOmu9a+iq0Qy3+3haxpl6oRCHGJED2oTJ1KUKtsgCEEhVEhPdZ8Dwmd13g
0uzutpS10wAIFo8NQAWaKXMUVl1g1qMJi6gXc/kHzWuNY2L+6NbszbU4CcDYf+VIL3XdlAWIj6LE
L7+n8AaVyA7UHHQygU3C1qkrsg+y9JiWGOw6+akV3eeqsXFf117Xi2+QDg2DdbrSIvgGJMHy36ha
0T/sH5DVMjcqvOjp9sauvKNoXkb+HcgNYA9k1xtRYdyYg0j8QvGnOHsY09ahzWFIIi8qt1qzVtQd
CVSkClAOxCMqI/O7OjZCS6iJn42z3dK/YZPbqWVuXKoVjUQLD9CzqPkjg/ZOQPfBO+mVKhqCesIZ
sjeStijLYCR8ikPcwrOuLgfJYHSHAbFGiWRZRci6qhk1PNNdbWtF6Mzzcco/2yqEqGUpoi7dT0t3
oy5dsKHK40ZYFswqw1BzNXRIU/8HO4ajR80a2B0D6PrLO5wOjQjbhiZ+Vf+K56e+j/E8Y9xI/XJb
2dZOBo15aJuGqsFxkzaMisAALphjKfCD9SECT1Do6OkeVF0bHtTa0cBQLNhNBHyqbPhQ6KlHwHlT
38wKuzO+cTD1WOLzkd1iKhYc70J0ImPck77qg6xvIIRimifzePigRucq3UKXLNsiBUAoJS1IrqWY
BITt5fGY6CoZmwxymiSw4zjx6jq+S2jltmhOK8Jj1LEjGiE23N21EA/y0NkCtcCLftU9lnX1NA8q
Hidfe0LHQGeTff7AwK7idr/7BJC8jUO7To8u+Il/BUrqURKBBqtkEfhF81JX+Tp7uaff3dbBNSEL
Og1oOARJaCu83MzEnEmW9VPqz+pjMoJMXyuB99v9NspvtwWt2XETryLyh8D5I98r3SohWAHoop6i
WQU0pSx/TnZpYluv858wcaYtpuK1u/VRmvRq5KSsFORNoYx9CFT5mxF2dk8aZzs5uvySrI4fJUlB
w1yEamQqBnawO81Wehh/4GnMB68Fh2/i9MkpFrumdLvqmOxub+nKY3Wxo8ut/2DZS6rr2cg1dDWd
y8gfveZ3gzlSb/8/IdJt68N5jkMLxzY2GNj6M/lnLpzg+baMNfOERmiEznD+AVmRZZA66viUZn7T
it8Fmm+aGd1MtPm8Rw5v/F8x0tOhNGSMJiXL/LIxD3ke3c3p9MMyxJbbtLYcuIDvYHVEGbIhBNQt
0PM5yfwBXdB2h/aaXTKES6HB3MqmrTiCJt4PgJwWXkW45pcqANQIAFBqnvlcF9RRAzTqUmurJLRy
lwC5R0QGHCkSQ7IHMYY158MMG4HcshOZIBJoNAelUWDi7NuKsJZZRicwjB4mkQJ6KXe0WqxiacfG
1BfdsWsi22zvtfRbVey7EsiLX6Q/TvFbFv5E6blSTWdqt9yL1bUuJD5I5iw8OlIIIjCWTh8HqHtB
DhaCtjLeDUHshFvO0kpNFSEhaipw/wBcQ8/k5clFDbgd8Sfzwb24M5zZfcuOo/3H1pG3zkHqn6C8
8p9s7geRkrLMSTglxhBnqHr0O3IcPOLFdtTaj+qxuhv3uWNuSFy5CMtUVPgwCIaA+Vi094OBUtXC
5D2BaQzSbF+ADwzVKSV6vL2sFSsIfhZjIY9bzktmHupoib6PNkj9RDfQurufU9Wp9ac2eFWajZT5
ymMJtxbMHQb6T8DzJBnctgI+x0xw23KQ39g9JuaCElBk+2wyxruyQzyZoQfzHKMD8z/YSfRigVkN
aVkkFKRnGskaTQNPdOZbht/3fzpf9J8HkKDdDHh11PihlyBOuzwsvQ+KMgojzCxs30rA8ImJVsju
mKF1lW/S265oBjKyAI4A/7a0l0nPMzjMGqrMU+zPEUbcVccmNDAIZCOYW7nL8A7hQgPAi3BczsuC
5DPTEtNAPcx4yubOJeZfylHT2EKPyJUGgDkvibWl90uhATovl3mB7vfeLe/O3FYwiGFjNbIDdSVF
er7iJEC37TLGqQA6zFF+kJ3zdPi9oWiSil8JkRQNzE4FC5ehRPNd5Qb24W/g3b6u701pH/ylKwmS
W9uHWqs1I5aR2BjH9vQd07/vvkTuM3pL7Rbk5/eeEz86GPz+dCoOt2XL+QxZ9vsWfzBIAoBk9IRj
dWdIbRzukV/OMdwqCLwHiDeW+K4vH8QkrEnEuEz5esVsNkytwPyPfW/7GHFXOy/hbnMopowqulqX
ZNmLacQsIYEhZqcfC97tB0ZWPD/Su9LW7L9HzT6+bJXpt1T+fac/LLGDhSDz+3RViiy5rT6BWR3d
WJvjAjcFSWapjUg5tcugomIf/IMBCofhcHjZVAzJHl1toGTZ0XqbMH2EYryeyl3s8XvyT/ySOk/v
0zZuK6GM0L6SJVmLXtHC2FQW7Xg9n1UMUcic0d4nTn7AtN0X56D/Y7kbt1oKma9ESqYjMdmg8hyb
eIp6jBRp3PDL05Z5kqztlQzJcoSpEG2SYVlnNz4gP/eQff9bfUu9Fwxp+b01oeE9zXPriklWJGr1
IVdzaPy4c3+cxB2GvH+5e47Pf76kD8+Y9j7p9p8/tu3Ah3w5MYf7p5fkZToctnZ2Y7gIuoovn03R
oEEyX65e7Z6+/3jYfXkEJAtjFF6erLvU2UixbN2GdwKAD9du0uM5rZZlK4ddiWzsQfdQYIZJua2j
G6+AnAEzYxGigQTXQbcBMzTOrLTn1CUbWim3b8gqI6elRBf8zwjL3c48YDQxd55t5+cRU5Fx97ZU
ZuMOyN4ACIb/x5Cczi4o0R/7/yLtzZYb15Gu0SdShDiKugXAQaOtwbbsG0a5XOYoDhIpDk//L7i/
btMotnDO7r1jR190hFNIJjITOay1kR1HyET/Oo7gRG4V9tivJm5Z5zJQdD0sYqda/YbXr9yQeJJP
JPFYX2F2YAltWhjYToMlRMs/JZt83DcA6acRPAawhLSg5KzEDLMMPJzsI+ra/MuAy/RZIkymOMF1
hG3aIFriLCwnb0cw0fnr9Rdx5Or8LhuukeUA4jArH+IBTD5OhoFSLH5mphcbXtqu0/lBK2Hrpe5m
1b7LCZoq988puVUi3VmGYt70puCYq+ZTfb1sPyUm8fXT7zhFce6wrqMUWIIwwPOvDeHcXO7C2eiu
A1PcBy4IfcnWxuJCQz5BWS+xfqlwIQcpJuZ8in1XBGr7BALI45vDVjpoA1hDe1An1DvrgXYvbOd9
HtIN8KBB3fU/ekfxVVHVsdlb4J6G22LB8owsGfiSmPmhkrPKUnFx7OySaUp71fmXjH69hRRV0xOd
ypiSZeYiuBPw5MR5y5mBypwWnknyYyebBJD4RE1IRbpwZkXTBETg4DmKljPXk3kpsaAj+kSxXaNk
89gIrpBw2py3U/pGCrB8ETpzJ4v7l0scZ/tLkuBEak2vavMGSQ29sHYdkMTdu4/byx5cyBJRCmL6
vXsmJB9BUidNg3ByZKwxSX/BnNcvcMOF7n05EgMQp8HTSVlXUY8T4TGJAaklHiuyIbmvEHvnKDo/
6iCMaAAhstIOtHMNBR4Wewgz0HH/AUMRadh2G38RO19fkMFJ7ur4k0VDKwssAxypSP8pWA0UfxZw
Nzz3np3EPprsD6ivbPAgc/6pmsj8/mh6OpAn3Ca/nYTXOMM3M8iq9eZPyfv9jzX+6BsIEO5ShcZR
GqbwCSeDnJy3dzz6wOOaEvK6BfvobvXPrHAgUAjRmTZLrNrnGiSLhes74KEnvt3t759rNM8YSBGu
lVWcszbHGsRx07PInUrMYNyTDv68cJXCAKBi85JfJXMXuSn5IlmUuGuZrYk5elpN/++xcFo5KSvp
gvzBc3xNL9Q7gGtLdiahI/QvT/R9JjFJb3rNChvONxiu3/FpZhd6WZksAiu78nqdSZzRqAsfCFN/
3iNU7DNV/Zcwtkmd6W+Pyc4z6u4GIoRiXQokgnn0xRunU2X/At5EPFBl6blYEP9La4JDqNPb9Rxp
0FrK3tzA/YNm5JbY0QKk6IEMOE8qTPAGZdB0nWZBGDudLuszWTVURyHS0V+n1kO58K61c/8ajQfC
gRJF9wC8ayPTITEhJcldAr49AgpKz1jIrF32uQS/gFU6pNIlD7mWu3l4B8m8a4DEdw36STxL54uG
1OT5/ulkRig4iQnouAEJym+xfiGThKw7T2aE/PP/FagG+hMchRbNi9ucG2G2iDbtak5bGyUnntzF
+E8ibbxG8y1NTNXrvjXL+RzSnjdgSoQKQYLD9jfC/wWXJ2Ij9TroEUxLElWKe8DiPRCTeACHTeJu
DkO5sDPYA6fLGeqkGCs/FA/Y0H/8DQaHZb/UNuiaN8Tz7n9IccrhL+miO0nKHKh4kL56O/+5OgYs
dGfZz7IV7vFCxkDBgk/R+y5QMbvGU3W/I/MtJs3V9dI7RLJi7HiBZiBJ8CuRWs2bWOe2uXnDh9wv
UGpb20swlXqWLdHeaMY2kCW4Ff2snY1piBzgwk61DeJQBOaKrCvbtrcg1ZRIk9y6v7L3PAjnOnf9
7MSc9wCJ22IPakmQMRd0JfXPvJB15wKKmTzgZPwJoGrwbqabkgS24oa27N6NJ/EDBQqOZIYD1SWv
nNdLjG6Q7lNbGWcS+CTd0ifvU5pDyQ4leJW29qfTaAZ5KzjLt5TN3yaS9qQsLxSz+D7Bgq9eQ4Tz
cLZR5LqR379d+OItSr07TzveNwqJTYj5PHYhgD/m8wNtUqZsM2LuZZm07CPpgo+oo6ZTK660HHSm
+z8YGkJgCZi9u0iCpiT3FKE6c3N+nc0KCNpMiLmIJN1c2V8XHEMRYznQ4gXrlekGWAu6/yFknlQc
Z0/VeZFdVfz5mjZL1jKMXv7u0WinK1mKPu51gLZs8EFZbEn8TAEjA5zzZYw3nPWnZjRny4LKZgdG
K3SAr/m3CMFd+xNTza0MIhxlpT6mRJW6F9khhK9x7YOyO2NOFQEBbZH6LWZaYasvHcncw/UB/PKo
F0m+0Hii9H0owVtbQHa9aB1Eqrj5+mL9aL8uqXdfyPjbgyP3KRjm5FO4Pz+O0luhcitqnvedSUc3
yMfAQI6hi7Vtx+jMyYqpow5gIE940CtoeldxDnn975SBOm8Jv3n/SOMRdSBCsDftcgMm2/zGP9WZ
oNDtPDgIPag2ot6GwJrIuhHj2Rhw+wCBCdwX4AH81KFx7UAQmM1aXCUwW15J7+U0AGv8MX8LmRWt
/N/LgzdfRE620eLVbvVx/8CjpjkQLxh/Z/rZrQ4h/iHYIUX5lG2KjBdhBgIE25+EIPJU/HkLhYbr
TUgfnJjVTwuyn364tt26h0PE0idZCWb87T0QK9g/lD0DMIzZHluGzc+nyG0YBQZiLStkjprkQI7w
9Mnm7WR6towWDc8ZvprFuofy5f4nkp5FePTcWrOqZiXOsmL+chKAUBxtb+NVYgnjr7jBUbipDMpl
EXCGQj3FUcp9ZMdsT2wULNCyOnSyA3Gb/ivdGkjiSh1IQruqSWdAfj7GN5JitJkSJ/kTuIGxkD2t
vlpF/10UmP9+isJQZliaPcxvdQKU459Edc6uHrkX7ObSHHiceGcEjg8C2+0H281isvNWskmx8Zzi
P8f9ixohi6rrtVOgWMbSgpAFiBRJtj8crivJ+0piKUCB/nlazvSQzH0dpy1uK3TOzvAd3myxkxjk
aHYxOJDgNJo4bSZJDaXGqRMAW+0K1NbYcNXbAnzJirKMmGau/Or0NOkfK81pLFn+wZ3Gva8qOBVL
q8I+i/lX3Uxp8XqNtunycweASd/27Vkhe7d+TYHekyd4kx4NwwuwJ9ujHi0ARAUyYlq76u/Lc61R
YMVEJWndpfrRrnrbAOK67J03mqEM9C04mXmDVe9Gt9rj+TNKSPS4DGShfDzuDUQIPiYAKfEMRHNc
o5vOfsNkN1kQAnyl5S/NPjBPZqmyIwnOJjGyYDpL+Rdkza+Sy7JReWjtC/GoxLF9ASvf+3qCu7kF
TdZaEWQ9s/LzxnK7oSeWbzdvdU+tA8kX63Vh1475YFzIE4ZTZYUHyVm/bu3A3UXAGTaAaNMeM1a9
b22Eofv3UXbAr4LEQEANwuZmnvAgdDr5y0UEhIzYURdo3PESB8u9lbc0HY8yaamDW94d1YqLD208
A9cpvxhsU3wsWnKs/wTEKTxfpwwVHON4/6TjD49vMxVHs6wkxoRR+yUvJ9gBpyVN1qaToUwmkXQ/
sP+F5VBExsXSuY/jeVlHTbddF97vlKCRs97+yhm0KbsTozn74HCCl8lzMy/0CNc8t5/1z2pZpGS5
kyEF3U/4gMX0M0Rgj/1a6z0Svk3LJr912i4Bx2Tt72tPEiC+/OnAINub1Rcxv93O/vP+Xx4fcRgo
SXAcRd2kZVFCSRdWz1gX0WQ/092Lb99KUjzPNxiKqr1csSVi76csAFr6qTarnOTZrYLawhBJHnHh
rjD7hcLe/8/lnn8VKb/PJ/ZzamyztQn/Psmv+ND/8u6fQ+KKxPaNlpmRNu3wYTa+68ycs8TVSoxL
nK2yZkkZ6VxLmPtL0Nh/rWX7GhLLEseqjG6iBEWOAwBJmNlXyUKu5DUGQtKfn1m51bdu1vDbcdo0
S5DCk2qdRc41pTTko6a7A6X263bvFobM4Uhu/9dPG9yZTI/AvFZxh7M8WTu8lIqGfewkdYHxJ/vA
vITrrxe3yjfPOOBqtVGcN5M6C/e1YWifLENCpROEXF934sNX5BocappegK0HJvIjKnaXilCVQI+o
FqMxKU2zZQoUPIMyCZRrN4FnqC/kdMrPh8IDZLJ/CGVvvvEC/0CJgjMA62R1qbl7uzjXjY9ix8Xd
yWodslxebNOoSu4HGhh9jp1BipdyU94I3cnFSK6s2JLJ2qtq1SreYs1yA9b4R6z1oX9HwB3PoLmV
9iidb5W9hzThlTJNtGl6BnXbceahYmyTF0xi0MD5kI1tyWKFODOF5TLAu/Er1Rgsj8lte/gwPtBQ
433C//FNJI5NGY0GFukK1gc4Sxo935yO3hiWyDZdSbEoblVLe+rcd+aSF7sqwtQkEYB1/RQytZrg
wZ6S35X9gtah7HUgcbpiMyavQXMxif32OK9I5JOrzKn/l/cVpkgUgLgDrFR4UJbRDYwc8wAtyTNh
mTPZJ5tXSs9seYgc5skIxsfbFtjn/rc4wcvXs9yq6yrkjQS22eS7ZHW0FvrviEVszrxlTLyDt5OE
xv/ysb6FciUPXGFdgPnn3EBo/7ByFs6E9ntqHz6lHp7r6m+X+y1H8PDX7nzTbhOuy9VGpw8Ln2Fk
HBVZTIR06KliWue+FUq1KTwdq+5WFqEPgReMQ57QGIyIQ/YzyjNlxBWEFc9bsftCpRYjOPspdpJq
zYJJPq8g0tk0jXcjj/5BZVOSBnRXrmTb5P/F638rVvD6APkDkd4UHzAhmyuxHtcxXos7abNgPGT+
R4z4WgwvV6O/8IfHc7redLR3UC/KN11EMKDMPIkaJcYivhzn14kG9MYJPMjBcd6yo/4rSYjv/Mpr
W5LfyMxEfCoGybTKgD7An4pOsDIc50pab0GWmDU4PG3rhYbMQDbew239zl0Qn4uTQvF1K4eVnGfM
Z4UXyvhiZHb4desHt3rm1yBiu3FXkpNCJSfdRWf3ubFc00E5nUmijMw2BB+Sg7q1QfMNjnhV5yR6
uW8NX7H+nroE13HztSBLjC8XxU7qMieOE9J3INcSbO/+iWhFje36vMBsT2rTA0vdnbRuP/5A+bZ+
wZkUlV5ESYsTFuvz9j1j8CHX9fpljXDgycZqR5/4AMQBFKAF1mkx2S+BWqMWRYz50CuZLjL77HQE
w+OSOzaaYA2kCN8sbRv93Kgp1loqmhp2mduGStJ4ERercyW7ZGNHMgDkiXVXIO3/RYNTKNcyNLsK
5sjgo27vOT1TTJvt59s/JnvEeHLg1Cvgb28/AucTwy+SWDB234biBQPKDLDjzDWIZxHmwAw7/HPf
Qke7SUMBgnkofgS0mhAdwNXGeXf+mIvK4wO9aG1mMMaPZxl38mgWPhQoxBkFjNdmAxCRY8FOK90u
vOjRk5XtxyxkKEMILG1bYSc7gozTyWHtS+/GMliZ0brZQISIoJ9UlybW+IdZbYpD/FL+xnxGcKUf
UtaAsfs7FMQfaQN/eKuVmxX1EIQ1BX/ps0cMCKVkzXNSz7Sf75uDxNxEqGOrrVstaiHsak+2mS2L
HqMPlRmYA0GZCqhrACf8PIwS1Eo5S6Z8zGFGrkSpCCh1sOcK5U0KgtULyXnGDGEoT3gYAZ/0GjcR
5IFQLX4B4t0uo5Ekcxq9QkMhPCUYfKFAuTQtGAGQrjmnFbK12n7LXiNbfb3OSbSoDBT9G5ztE4CJ
NHZLTzpiM/bVhj+AB7nBD2iCKjINLMgfGYhQyea9dAmegYpLetvzFMmIkvQbCu732oA08RrjuBBm
b9h7S8wjL951OKXE+42m+DMO5MlpkIFwLDQbAdY76cuGfz8c7KT8nxOMt6R7kfmMr+e/GKuHsgTb
7LBgcPavkPW8mhHnrXicefFDi14cu5Dlkh18G0OAB2o6dIm8fyetI48rdnBYwViTBBt0jYIfwE5v
/qLw8MLwkA3PZDnPqLkM5Aj2agbnHNSdkLPaIMV6CQ73fcjonRv8ecEa82TS+u0Ffz7FO2m6qJkN
4ERyX8Zo1W34sQQjrMM8D42LAl1h2uttQSL3RnW2fsmwTUtroiwaSaI4WvoYSuRaHVyyPsjz0s8h
kZcjTo4zsa8OORykO1DcpO+ZoRCQ20hvVL+D+s4E+95zSKFLfX9ffaPRa3gYIQiD9wgI1Khb86wG
K5vObaUT9UXiGEdT+aEUIQw3hdIHGCCAlALTyT3M4UyzlWs/Lb3AkbkKfjv+0htyNAxNgS7NEDc1
zTzDnpWhQVjFThvdVtD49OAQJZrjhnVHjFhEnPvzmJPeQwyfZzq1bLbVCabL0Zv7R+r7PpFYSLy2
qeFb/YyfyNlkDL3wC32kJERK/QE6E+lc/ri3HQjkKh6YeBCCiNoIVL7ehRWy07vGdJZi8vRTdrTR
sfXZQJLggs7pNJ4nCbSIq4RqQ/h4BapBjxGS1eMUnWv41+gwXUHuh2nLLrLEUMS6Ym4VV8svze6o
MP+xd9eHpfdpLCwq+3w8XtyzFMFFXdRsnvQ3yFk1y7mDlYCXfqfQnYGRxfs2OZ6ADLQpuKYoUpNr
OYc2nxPU6TFg54B5zJ1T13W3uGufO09G0CU1FcFLFWaVt2UCU2EXZnwN9rWOxtRF9qyypUyToy5x
cD7BW2mhGlhhhYvAbhzHQNvmp4kBLy8d8JZdbsFh6b1ZZrEFHz9F0eG2mGzT1fX39rNB7bL0ZHUp
2WfTheTmNlGK+NxCh+Wb9oK9L10jlU2ebLdAgl8BCsOzdHeHQjtcTSmtEI+G6W+lirPfRRvrkXKB
9OervcHU/NbZ1K4G0qKI9LvX6cvuWTZ5PB51BiIF/+JPsoQzyuFGnHI4zf0rvObnHMNF0g8puePi
LDgwx/OuvBpQrf3M60gAsrX1F+/j/sUbe5oNvJiu//SXGImc5H6De1dqblS5E+xTLqYv82pzX8xo
voZhamD1gz/FmArXG4mxZfWqhcljt9968tXQcWV9/33hLicVEANvJv5+abPTDAtnoVM7HcMe6v1z
jCe4g4MI9zgCCMXNn0MQhtwpS/bBMtj0U2qC0mOzQ+d/axxbydj+f3FU34cTrvTsdkljcDdjk7fG
E2Jqn2mFJvRviyzDknx8SFEFRm0C+LzgplegN0tQpp403c3nlndBZvqePZyfDOxVVCjFVk8FDVjz
Il+55Gf4K9IA0M7CRD9qb6bwclGxllDN/ajnYAoz8jYhhhcqVF20F0KXHUkcb5dSdUoln5Ob9z2x
wnUOL/1tHqlxj0wVd0yJ6csT9eqVBxRLcl/UFzPVPVFCvqBVcz1RY4hi5huHQMxYklNnjyWJlz9o
sD7aL6+do1CfPC2XS0ycnvjTBikMul8fH563pNtXvKV2cDSS2DtuXwPdCz4gQME/sXL8so3mGfBo
28MSrVCmLO5rQCpHyCbqKWDWpvwb42ibfKNqJFjQgn5qj/nKtCXCRuPg4FCCx2n0m1mqKQ6FzPP0
kFMUE7YKFJhSWXlak9mucF/8PgS7WsdFAQXHck+ac6VBYvtrjyP7eB61bVoRs8HgNFb9eV4YOZ9Y
76hXeI9L61OjrnZwcNFDzULwrkwTaJm99Sutdub0K/yHT3pApBtLX6nmPbMWnFM1mVWA34Y43qXt
Wegs9osQKNEUVbEoZh6cok8t1QMgMIEZH5aHAx9YkGXEo6nA96nFWua00UIliWBb+ASN/XalseOv
NRfD6uhvQt27j3/2jBqIFFxWf40t8HHj5H5CnHI5jckEOYhrRycMWBuvtXSaQPJlxcpm4IdYt5lA
4Ep3kXwoZ/RcltNVxOCSeRyQ+QXuke58WpH1TI8vsdrfuDyMyceH7sHz0ifZSIvk8oiQqUkRtbkx
gxA0UM+uydCmldafZQcRHA9K9SCjq4IeJbiVM3eMKbURyHYBk2FiyFzcTPA69QSxc3LFaZ6RjzoK
WmTBuocLMBaSj/NVZr73cQSnc25mN0z3+nxyoKGgQcJeErwOKrbKdnrAxOPic4dWDkiPbVkkkx5S
8DCGX1+nkwvUmZDnE4t22p7vXWL9hILw939z4yJlQKybAS42l3Uhq9NGzej0o0CL3QNiisH+2Zvw
+06Lxdoiy6pZlvAg/XZ1k6dgAwDGA+CbGjJZy6o942nWf1Iekbg+ysJz0eRwWRv4LOc9w4s3WwHj
NDp4q3+YIQ9OJmQ62MntkgnQdfgQY/jQ40kNDcoWx2SmYQlJTgt0disPuBtmya6doS+CAUmGeoFs
YlkqSUha6ka11PoC+8eK1VeZEfhHazQLVlI/zzVz56ZZgveYJUGixXrYo6GE2RlAU2GXmSJvkc3M
jJdnB59IcB5qVqSTWIOtr07XzY1kXkGAR6RK95lHpy5AWPHvZFtM8H09z7LzDbrr3DAnSMYie2LP
5tRfZwAA71hxISa5rpEtfazCaDu/0fu3+muY755KBQ8ymc1zP+5gJij2YEXUpNoKzI8pi2zAqC18
kDGW5Oo0GAxVIzugloeIGiCX4O8dOVKS1JaEHKZW1DPoNHDru6XjlHTeMcDWZnSyQIeESH2M5N6L
NI1Jr/S5NoU9oUC5cbBSE5HzZv9ikUPhzhcf91WtcKMRVQ3+X31mgq8RNBSC9Za1atzA0oB0UGP5
RsOioOtFDxn9iDcfeOZIpI3dlaE0wYR7FPHAyg1p2KohGYvoS4fsRPpCHatLDsUIwa9P8xumUs5f
ScOEJMCD9Lp3WY9p1CyGUgQrzcIsyhrjK//BgH8EDDeK3DWWN8hHW0FDSYIBdmWsJOCS6fHijkjV
s2CDvXbKBx3xfvjEm2W+3kn92tgLaSD060cNSuWpkfldaPBvdWI3ENzRdchxEvFA+pAZoUyUkCob
Vp8BYgWieHH3xMArnjfketLPkPb8kZ7+Nyv88n+Dk80UVC8u/MP5bnjQemKe0dfl3YZYht8xOh01
VKIQ8C5AQQ+sK07WuSVWyFYONoutBfK+/SwgxpyVmKKn0xUXP1vMMGLsfxV9pfgyo/ng8IcI8TAJ
1VtY8ZvHNqyqQL4JjL4D/vlEzQAF2I9nSQI6OgRj6aB+w4gxiEy+AFUHSg7PEyOaFFck1dighrX+
G2lJ8i357/7bf32LEa5GMK/qiXXL4L+w24WFe8DlPfF2jiwbk8gRb4Ou9Epl8SuId0iwC9xXDFng
WQXF3T/QaPAd6O3rQw70NgsxEBCALgWtawAJYKe/9VrgwKOax2MOygIrWY13dI9zKFLI/QojSwIr
hUgMNgPK5m2jOeelsakXU3TiIsRVdv+Mo1OxQ4HCrdBut4nVNPyM6UMJGGVvJyNj/S/O+T92Ic7p
NZ3ep2AvxZlO/TopyXwXI1vic6PsY+5JzjMeRL+FCUE01c1kOr3B1p9PcFnMxEQA4I08IC9IBI29
hoeKE+In6MwCU41K/n5kU/oQ0rwkF08/zpafh9nrnM3wrzQQyE4nRNMJOH6B4wSh/cMz+Bx4iTlm
xSpZJ0fgqshGH0eRlodnFMJqUOVRlircGk/O7RD7DGneZ4bqcvfy8fkpBe4fT0m+v53gQKZXUJf0
OsRxPJITQ67pzWhzlDqQ0ZwE3NtARAdjij4VHHB3PbfmRbdQSgZ6WbMD+9GSxqqTutL39+iJBpIE
a6zVRA8sHAoKNF5iLFBheWqyAE6BxFWNNbs417GizzDmZoHQBr554KrU8JxVfqXjGuvusXif75vX
S4mxoVXwft/ux/qIPyQJCUJ7MSeTzDIgaXV6cN6P1ct+bv/5TfDSB4h9ShtiSDPjkbuGdS1lqlhz
UKbMxMqTPw3zMg/m/dFEreZ5QnJaNtQCmK5dsqdDsSnc/9vl/JA5r7F8Dz0wgAOoM5BmYZDwp2Kj
rjsriZ5P4ZAdf3m80iNQUzu2/QUWECm239dGkxBCf0gT3H9QZJe0a+vpV4k2B1s7bvivuXMl7wGJ
nT1wbFLCIf5ef122loOVv4ICf8Vb4al1/zOPTdOA7NxUVKBQgLjoywwGBhXdjKLOmnCK7tlqo9ql
jkY4suopJHqf80UgjbZjzuaHROFWVtMualtQdxzTRzSGZzPgraIcjJmn7mWHvPpZXmgZyXV/SBRu
Z3ebxEHvx1PeitxozD9y5DOUWxj7uK/NsUzihyQhWGTpuQfIbwIruqE++9D3TP148WjtzY8fiIMq
BxikmBaVRSl9JGCYYIOaozsMiCeY8E/zveSqhmdeCoMySOvcYMT9GnA6NnOcGUGEjCnvjqIqg02B
0rVeLUwFvKcvc5fGLW1WHshuAIlNw+diT88PB3aTlQ3HsNl//ELhI9zCc3M5R7hgz/USjQlQVWxg
b/3FrWxgBUI1lFBrfdaJAbun1jsQGW+yufcx9/njRwjfp0z05BxOoSbAWRsEy7voSTgWiaXpFte3
cMF/CBICeBwH8/wyz3BavLpvB/X1fLSfPst32fN+rNP1Q5AQupu+R2oX4kT1kjFvDkZk3m33d5uV
QTQSYrGxcJLNHFsFyGjdxYJswFMCg5g8zxKPSrvGY4+eH79HiO1qgkhs3vhnZuxdf+3fTQYcFqBd
VuSGlUdeM1r5c1n1aiTSD6WKQy+Tq69eU4VLXW26bbRTwQZNQvaoL9xg3aJMsFweQrsjII7A+N51
9RGwblW/y6LzqKP5voXi9Es8C8J2buFndGgiogriXjzfaelyN2fSPUWesN+xMBFxrwnyFNyi5RTx
Gdfdj9lt76EwIV10G/dpg0MJLwe1DvXLpP4S5KAsnmpECVAWb+kE6xxY6KA4XJBJuca+lHXvgIJL
SwDGNM1vBQ6Yk85OljntvYC8PzhhAU5GgjGqlOQMSWrhHpatS7fAbKJ1BDgs7mH5ox4te4smL/+k
efXD2gRXVlzzfh6auHPwpyd0r7Dj5bH/D+jqEify5fQHsXkWJwFQJqB5f9cpBTn7AbH8zzMLYifM
fzU+CXo2iQnoNObLTn+7H8tkvlKkkc+LuX6b+tA/ilFTOokc/UMHCzXpc0d2byTRSxecGBYO00yZ
8U/NMGGB+jK29df8OVd7oStzmSPFXqQ5GlgUwUINnmghBkzqSX1tZtBq2jlzkjZb0/81Xc1m9j/R
30COEAJmreJDe5Dz7DA/JqiSTDE7zO1SImjUEwwECdprQBY6D68Xrj0e4JNl7byGiAb3xYxN1/7Q
m+DZUTGsDN+HmJpWzOm22soHuOOa/F4gsmTEqzZflYt0Iy2W8Gz4L0/wfUBx1TbWreB2qyG5BS3a
yx/fCT5i0rc0hQOS0rCNXrqBMOEhUJvAwlDm3N2p9pVGiFs+3AzIkw7Sbv5o1BqIEl4BaXELQa+C
c2lks1IwyG7YrxdXVsCQaU/w38bMB61uASmTB2RXr9iGxrwLxi/offsYK2kN7eOrPDTwVsn8AgRY
bu/mjDL1j8+Ap60X2FKuFxPmffBRl+hht5NIHQ25Ax0KvthSszJtIq7DG00frHXtqKdqy4qnzwn7
CN2dtPAksw/BfZyts3IpZhAIUAKFXTd1TQ6f9Tt8Ff0nZaAfKhVcyPWaTa2zwWWBlOqtJM4iICmw
3g7S+uAYAOMPUYITmfYxlhDOEFWwyjmTikUlxWLxnJg0sSf7c7Tq6WX32T95h8z9nPHRIUkU4BLu
3XLBv4BlKJzPuf3wd2hOzd/Psgm0sUf+8JBf///ARC2gcJzLCiJqyjgCAl7bkx6r7Z8e8DPphyFz
maNXD3Un8FWDvVqxuC0N5J0TY3JtsKtyNJeXgjSb/E+yOT/9Dr1llbBD/YA374o3NCWaHBuJBdXs
t1zhUrSzOlaKCnLD9ep0OaIgpS1RyKAHDBFKLuBIyeaHKOE6TIP2El0nEJWQ9Khs0e4/fEiu+OiN
G5xGuAWJH1wKy4KIgm0ebi8zG6tyBy91ZfXC8SfqQJBwB6xymhq13iEzuHgoTJ5J8omuEPb2+Ayh
al8souwvds2So20X2EF3JrsGz3zyJJtpHrsKmsJ5q2Ez4CYSqnzRLJz6htnzYlSRUK0kTJYEjdZ9
NFXFa0zB/+gilP41SYLrtLL4bXP2/s32MdR7cennrsEQClaAJd9wLOkaihNUqxl53HU5xCWEvb31
5MEF+nRKtk+edGJo9Ak6lCU4kkk3QRC/8qPhDbw5PRwdwF27vqcD4QTFc2n+Nfq1vlUpPj5TFH4t
I/2XKk3anpEM4aV9DNzWBsTqxy6U1VK+3naiqxycUHxnpprf420ww/2OiPae9MuJYke0p0trtbRd
rPf9IWufbJeEowyZ5nLHUMr7MPeARfsVAJ1E4udGQ//w9wiJjGpdJqXCNT4925frynX3IfB7f7/S
DqOQn7RSnX+0xGsOZQppzaTTYiO9Qger0ylEkZi8bJeq528l6dOYfxuKEVy4pU3OlzKFGNz+WgG1
VdTuKvVXMKHTizufre/fE5ntioj9M80MAkzY4eYfA8KJ0Ox5TBeuSzACjqdeRuM/8OGlFKeHu+m/
LQoDKYrCi8GmoM0bepHgDfHxWJkAWZmcADqHbce8JW1J0ZqRGcxYYNQg5d/iBK2eb4hO1yvEIYm6
rduYxh7d+VhjW9zX5/jV/JYjBEJ/lue3KzfM2f6AAUVsjN7/+6ORdngQIfypfhoBcGuCg7BWpeFB
cc3TUn8PUIsLHqTLXf/lon2fRwiFQaWascVdDUhxU8YK3eucgNqd81oultWbJ10fH0NaxDX7lig4
7nPcWFiRwAHRqM4Y6H/AQcQhI91Hzh1AeXe8IRYmWk1bptux59FQtODHOzUJVCsNleNz5yIcg7wx
aYgpM32JiYhj6pfcump5AZVWh4YBnAIDBhIXMvpyHhxkxg86SAPLa1N0PWhekMBwqEoAnFO+TLm3
1gCPADffrwOomj+k326s5z/8duJ0unaLuja3AiiQ1fYEXw5VO1eWto/2c4anE1xH1qvG5ZbBQp7Z
WxoT8DQHj1PyNCWYnQgYZ8eSpbf8L95xVmKbsLXaQrvMoc/6QhTiL/ozn9VABwE910/Jxxstg2ng
zUBfRcdkjSm4kLi/mGVrnJVj3VE2fVJ4v2qbP1LLkcH3jU2bmkNRgjO5VZV6M+epwkMamwaLCEuT
dv2w7BRb+rQc9cCDYwmexFLTCvwZGWzjxBL74mmUAbdM8jgYzfoGQgTnYTZto15rCGFWSaa/Te9w
fpE4YB4p/rKFgQjBSdz0ok+TCz5PA1vwAvt4JSW1FrM3hS4rUwr9Mm7t3/JEd1EWU/XSWPhG6Kdp
K8UrHoszLcrCnsxZeF61vX1ryMWZJwzA+mqBzU0ttvP68f6xv9LzO8cWXUqWgTNDQ9H0uLraeMkW
N3gVvjFdB+TZd7HjQLL3/R7NZBY7BuClzGN0wg7ZYmmXCzMn9QJZvrQ0MuqwB7oR0kDznBW10cXK
sbBI0nh9T1Fq6sineZaEddlNEfdg5qWBqzLBV8hUFs6xVuqFO2/5tCwLIsXe4xZ0T9VCrmKk9ewc
dVA1r4tsNosYYGc34q7Xr8ulFKVxbIZv6ANmgruJJv0ZpVxI27QRAddlTPWT/yKDkBtt6mjGTEON
ANgWpirezDqotDrOcW1osNVY6foLbZ957V7npLsXPGrRL0P/RPtIiPl033jH4+FAuHBno/hm+npW
KshiAG+8eTDpA7LdfYXa1sVuKe/Oe0zf/6Ow8S1WBNkoUqWswIalHI3Cy7wtbQOqrzBWwclF/lED
eKBgEWaj9ZVK8xUoGIMsm5uTE9BvzW8M9f+VFPxs1EJNHUUm4ONhaEfQp6EBfMLvLjxuOKptUjx4
978J6MSWh08Apd7/euMB8VuaqMZI9Yv63F0VFJd4Uy5Ytu98RTUpGOYIJLJGA8hAlpA5zc/zojc0
nGyziQNmNrauYoi2dJ6qt0MCWhhXFrHG6yIDiYIPiy9+ZvQXnE4jNydT6XoJeFu7tdU5mjfsoz/c
P6Hk02lC8hRfCj/vtUY5Oo2bebpzmG7vC5B+LsF9Reekn6QNJFwmrHusgC+bgEFnsZJtDY775IHm
BM+VhbGu1Rk0x1Cmi2w0ibEGiWl5OTg6d05/eeSBJCFPqq7ALjCurYJi0onxl+pRIf+Pte9qbmRH
uvxFFVHevKIMPSlDSZReGFKb8t7Xr98D7s7tErousTvf3nmZiI5QEqjMg0Qi85xz+ZLbG3O/+rTt
+LR+TtxnZJ+8Pptl3JyZZtOmVutjuW+wyN3H4cM7jyWBkiKxk3VARNqr/7jmwRYvBhionuK0uKoN
Vot91SRbLEn4ku3o9P/z2JDnaNt+5V8cp6E7eG+HGUQJJCNQCgs2xRVu6GhP693wYFW2sLLrYpvY
/CLaYj76Z2PZIlqr9JkRaHDTV5D3BDb65adVuam/TN618hZSd9bGFs+i6j/7qeVgpcALh0fR+bV7
R1fSIfOsJ+3p19MZqpLty7AWAjQI5Ru9x+sV737L2WS2g0POG7UaJOpLYHWoTomXgdLvcvuolOIU
vRycr8qJG5a/xPCrKk8iRGiDzn3vo9lYpEbZftcj0/C2+hde6TgWF29qs6/KgE9StaGlDC2NVOkE
gevx1oKmnqeKe8tWeNvJ4I9cB5ZoTrBVupVHRSEu2X60TXAz5wRDdNIKJG7vg+u+rVRQCmG2BoK4
ePqxHGfH22ieM9OfOrvwa7Kq64GP8Mn21Me+als/VQhY7o2RrumeLzNwJKEFPr1aWDOI7NUVaBPB
uha9FTgjM9f+n/orA0TNVZIyxYCxKLEPO++r1OyiWJlHB12pkR3ymIxuD8b3FseAUE65G3UR7rpD
doh7XUgsGyfk+opq030/vaW7d0yxCplFPapaHtIT5dXJt8GpjjD1tdmcMqe0BY00KxtJ4i6xgwMY
N5PDT25X7E1h494vYDIdP71Gut6OOKa9ww6qL4dTbX+FJN5uKCm8m6y3BZG995dn7tQZJwXRqDPP
nNVPBzPrfMDQwUE/bv3GO8CWaFZ0UAz9Jz29/fvMwLWTIN0qdfiOnXdAr5riFV7+0luu5aJzCre2
5/4rs+1utUUL6OpHZz88PaSrFh2pLwE4fMDQsZpW4unYuVA8T+z169CvBs6FerGyChlWnd6G0MjP
dgWFdWMI5ShSpBLWGGBONoNTx44WekJC+o31uq0gt7575NWXFt+k54aZEB66wGok/2ZYfNRIFhIM
fFwO4gjyhW37LpYHjNbzSpKLWeHcKhPLpZ9YUgmyoTMqg5fTIX2KfVtK0U2nckJrMS2cW2KiOA0b
HUxJ1JKFPnfVzhq7w15uFVc6GO/343hp9k+fGWM7hcCr3ap5DGM7jCD5pRd/BCf9nAZOu7FzA2dO
6a4hCZY6R/eo2NvMXSOwdYPwzj36QMtG8/x3MNEsBrh45xVddBU4wlMyErvYUhaj++tdvEnP7TCx
K/lZOaTWhPVijOx0Ku0nqF6tDNslW5xtdD47snlPx0t4MbfJXFnaJu+CcsLahtb+8iI8BqBhe8vl
SOe56O14mMFGqcb/x0V3zbOyegfl4KNp805qmoDc+1BM0pBGk6/jY2EDrdPhEGMWGx27gUXbWn/y
3yzp57hnjckLoi4v9eAKa9eKYLp+u+1Wn8X2keN9S2ne/AMxiGKFXZM1viSd5XgjPOE9egrsq8Cb
+F4aEPoWawyEaK0ld5lJfe8VrUkntCZtnsjDmwtqJTAK7fiE1LxvxSDJNEhRHSX0W+0ax9FA/PCC
/upT6QUa+m+5VZWl3HW2jWwTxtAnCSbAYQ4sSpaX7TAiAb0ZNEfcj+HFJ0Rdx9STrqmypLG5hzRp
gaSAwfCcT2uDlnEje/rqA+dliyf8CLkHt4KzlCnPLTLo1Ei5EOSSgqxxV6GJWEDDAi6TqIQ9Pgqc
B+1FX5wtjgWoIpjatqdOgl1UM1vDJr7e38BFPJqZYPCo0jsBagOydBZaUh60NzDutHYIwdv/6iSb
GaL+OQOkbBKTKOywlt52kofcripC52h3XFa2pax+/n0YUGr8wOiuIb7PrrsSZNnbI9Sd49PjM2UP
4r4ELfr5bFkMKAmK0ESDoOKsMn4U7xIEIVLJiUUHxRMubyLP8xhoCoKuUY2bO+y8j9NESrgDXpBB
b8C9PfCWxcBTKeYWCA6wiYUDlqLJyVfGi7AFTPAeCGm0/AXqs/1jYEkEQXRuNhqtGB66s/S0lZ0X
evLe9/LFytPMKXSmJywvwsoMM5hBQVldXQ4fH6cNxjAgdbqHAPjxxd4Fq/smecjEMkB2sZB1YgzP
AAPkocJVVnaDyouOuyIiuAz9DzdSZ7CiN6tWsUSYe70IRN2guwAdG/eXxIEjts0lMMqhkSKYCCLS
/xLRNWF3Ms8jlk9GvBgbdKba0CwGkfwRQjIxGH9xo7qucDZuvM2vh9Be4WAE+ZINQVJ+/Wwx45zZ
ZMAJCo5qE/g6ohjjXx/dfjwKoPjn5X6Ld3J9ZoaBpqEZ5KCsqRmMboLWbyKFB3Ft1KquNq+5hoLB
34H1ZxsZYEqrvjNT3B7OIOOXnq5ky730LbvDHwsMHIVypUlBaVDow93kcijdwxCA1Fc5qJf0VKx+
r/lZzDK4/7HJ4BI0jirw12NVKDdeKpk0ATHc5NMvyDPq1ZyzcRlv/xhjsGmSGz1oEiyQGjuEm/vR
JN3/87rIYNLQ9lEUK1iL4X2hlfrpaZOtaTUcfX859N1sjrnF9Pkf50NH9fcDuDDV/jppMCcgm7j0
bvGc7KpXcLk4HENLkG7gcZSSI6to3mT8QuyDLBnRjYExXuf6/pA6KOxjbpFjZemEmlthPGHAFEGc
trCCpwQLRX2VuIoLPTzOahZ7Cud2GCeIkrJXxhJ2bjoyIBs5b9APi3nfz08IqfOaQRebU2fm2IMq
lifQ8KcwB+4dx/ORT5y9k0Fa9LAcxkc0KxjkREcZyFP9Pj4UGnlwx30F0VSMBK+zw2P5Br6j+1u9
WGSZ/ybGc1JIQpdBTT/o4BzOmLAnkINF0xAQGWSkP609J+5uw3Esds0NMmeZNhixgjd2GdmHvIpH
on4gO0h/44Whdw8nEh6ecjvxzpunJ9DpD3b0ihqfZoOhPbXQyOpKrpuRo423Mx5L31LIzn8YczYV
2iDIVY4f9lqhDcTi8w0u4dvcAHMQjVmbt0NBt9o71HYiEmX1v5kNpXfeabRY/pjbYk6jzhqyWqRx
iqZVDA6iApI5mzMIb8X3H9GbTvJNgXH71/LKa0Hj7SL999lVQG36QeuojyvQnLeOiXvfXxerkfOF
MQAkp0lQj7evtLt8BBB/fjLcPbw1gtI8tyyxdAoahmXJFtTowB7A7KLRSOI4IGU5V+0WfE6y19CP
ZsZ70+AksYsZ5dwUs2+d2DZjhpGY8w4cgx8fmQNWG9dapQ4mlznwylsVs4WgHg4GLYMpcfV6+FLP
scfB1cVWnfliGPyetAZj5wksFM+di8kCSijB8YPlI+LPp2Gg26IE/YYPEw7FDQi2btCgw++BXbxc
zJbCdrUNU6EqkdVRf/a88XAOTr/ID9rhhJnV3+N6Ha14n+dfIPmfpbEdbBM4gAZxanEqXQ4eOBeB
hasHpMh0cI9X8Vh835mvj4Hjq2x2+iBhfSDGOOePPvG3SYDmeoK3wBXkFu3noiS/QXwuPNBu5p8c
X1ysZc7tM6hLp3yiSYb9cYWOBYAimlVxC+CdvdQd/j51/uwpg72G1hjXqYG7YO6lJv6hoe8lHJ/8
F9D9Y4SBi8QE20RUYi0og0A1m8QtSCUjknpOsWrs7W+M0T3+DqEOwImFpexvvocMdhTI1as2h124
CzDefO/W4lf9xTPD20MGN8bhP9C7c8zHi0UO7WezVht0pUX4amAeXtHuGc7alm5v87UxUJJKQ5DI
IdYG0YMDBhNzEnzyFsbbPwZLdP0aFwU9LHOSPKh4AbkNrvG8g27PHRdk6Zq1qopbU4ELws81b/MV
bzE1MO2R7lk2wjt4Om7tdqfu5B1mJDi7yFkhS9+sZ5oAxAek7Dxp528tu/RCbweqRY6d5dP/nwgw
GTTBU7HcShN2coeXzKEhvUCbKBzUskCh+ZU2eA3n6zEuTmLMfIQlcp6sQRStFqujrGnoPboRFUL7
DOMYPx5W+3c3cG/DGDX3osIJCXaMVSy0EU/TdF+HyfE2aC0E68az8ED7+8FYzX2N531HBmHifhqN
XMH+ojUD+rHKGjrstY0u/3eq1eB76OyCBvX9j8o7j0wGXhLZKFDdwCIxGwwaSJy1518rUObsXYzk
87Z00ZopiaamqBJutLrKJJBWlArXmC7xMHkoEaHbgJTOm7baYoVouyWc1S1t6dzeX1vamGpCL0Bg
wtuieFiTM1rDnVEhmn0Uva2NQUULjTC8Gs5SFobpZ0PWFJpcatL3dcpJEXQjNJ3htF77YaBBveCF
/ZJ3zk0w0ahFZSgptQTvdJzTV+89c8B5MTmaG2AP78nyZS2BAdS86CUDbRm4P2P+ycXMCfSMOPaW
EHRujnENIe/KRgixZWZFOh+95r84BhZ7XOcWGGdotWDA+Acs4NUYL3dfJKUZEEgE7zsd1w4TUqAj
665tBzu42V/AnBnY55XxiNQH/AUcU/Qns8fOfEnMqR2EY4Iy121JDoAx8aQVWPMQSryK2uLVbG6J
OarbqgygKztRcEK3oFSDol1tKPIHZAtmX4fPdr+UHMwtMge3aXR5haIKPldJ1DMSOv6JxglTtmaT
N0UQaz1MtLRBD7kjsnFUrN/QI/H4+/X+t+L4N/uqkBWlEhnhgA0c3SD0TIkvCL2Mdv+gDvuSkAtp
nadXfCOtccXqNY5WxkACwa5Cu5TAJmkkjuwUw/n+wjhAxD4u5NVoZT3dRLB1RKCl2q5tnprDYi1v
5gvsuZFkmEZGXNGKx+Wi2ypoKgFFezc8H6HKzPX2xaeMuT0GKtQ2js2OgpFzkS7i75xUmxM6VdOV
2tsTxovW21wiL2VAHp9/ckON9xkZ/NDqSZ36kRp3emg3UcZGHm7QP3EHN3QWN4ZyTGQRnoLRifqp
tqmsWvpwXENKFl3OHM/nAaLOYEc3Xkc5CaiHXA4DqBm9s+k8rciwevnJSWcWixPzD8eARl1kUK1V
EGVgd1fW9Q/t/ed9b1/MR2cW2JrB1EEyAdrSWMwB566yDgmGg5+f6OQJ2hbQubd67iG2uuO97HKg
ni0cZNowTVKETQxXj9xmSB68szOzktLFpdjir7862o9dsEG9Gq+R3VnV7CQB3R3KPNxXtX/JBv/B
K3acLUiupib4tzMFdTFImoAI9st338HZ8una9YZ3MnMgmB2gVUA9PhgRzWiqh/DhmccnzUMpdogt
lowqQaMO9fMc+UXspuuaHEjoE8Unage++DZGEsCLZu4+MoBRxPGggBKCuiRUrqd14FDh7k+IDa8f
0bnzPwxngwEPsRtSfSoQAchvDp7knEvoDWtQCt8Aqn7yoIpzRhsMeFy1Xisj+RZvmnf4CH76j/FD
fM43wKr/D4HAAEihy35aDtScgyTxcngVVxfLiyTbz8n1CQ9iIVQn70MKL/jY4oFRXSdQxN7QGJUX
7/S0Us8rd7ultTKHy/TGOV7YckFphsqYGVhhj6aay+FwxTNz7q6tyH3k6V9wUgO2YlCmTTOpyu3b
XR/yPcoDvHedxZf5GRyz5YHOzNFyQK9BYIvHZRmM6u9423rGcwHvbFmsps5NMTeUOC2LUc0QZujp
AjEZ7uYo3/oQQX0w94Ts36GTArUeaPVQYSAelRAPXFjxJ3QTB74sYaEghPASp1qvVraLDincYGhn
BecSc2NOvpMhsHWBTos6LR5hrrVRqEZpHArRA8GI5cOKvO2zT+Rdz+Pbc/JYUGZ+7sTZIonDfLMZ
kElSQx8MA/ZjkqEDR3WuIfmNSwBnnbyEwWTgBawzoSAoFDvxtp66AXrteeVpro8ymDLqggGVJeqj
uGJMa2X1gs4Rh3uI81ITVs9JQqkzlErYqbwLmkdw7zwneIm+Ok+bhqgOweOq7drrWLB5xQieu1hM
waMD5+gUKzB9oX043tcGImg4FYY1VZZdDY9Xb6WTAZope/uIwQdS74T9z6Qn3IrP0tPRzG8spiwC
Trq4Srqb36Ce1W0whrQ50yIT+Cvejxpmkai7cgCcc1VlO58ERSosOYfRYNM4Tritfm9BWn/fCCdl
txj0GUxdjRQaEM7H2/r+n158p5lvGnPdkRojjK+01OMdhs3JRw8a2rWuLscMD8IsJk/pBPlaWxrM
vB40lJROAy5xPx72IHlCh7HD2S9e/cpiEKS5TlVl0I+ywyXO+zj0T6fNE6ZWhdWxsYcVmJc4bsCN
PwZLRjPW4/JWMcN0brWZHLxho+eEFGsXvcadq9gvIBignGSc70ej6w5YWwzATKo4xmJFfaNzurcJ
Tt7zqTLvGzHYrqer/p/V7ZI9TkDvjOgGK8TTw4+30bNt4Z174C5mKhigAs6bKBez9QyzHlrQ0AgA
lQYPmDU5PYGFaYWLVkGoPDX43V557e/LPjqzyVQ927HPrtfoKp+zjTitjuP+HbwMbu7UJ5qOPT+D
34fXyb18P57ZZEI7TPpBsVrYdILNoejsiag/pW0Otl8qNkiZMjn+sohXM4NMvF/7Fps+WTQF9FUi
4+H5Chk++76VxQvrzAgT7ZGvgENLhhHVFh+uXFoLGr5/+fzszzPhbeR6Fpk6/jxll3JiENCch68x
2lOGzBe7eqGaGvcXtEiCY85MMvGt9KkQNgpMYrY2Ie10+WHb2cHYgIPFrgrvkeuNvDUycR1bbRXI
oa9Aqf3n+vfrf9VxP1sQW8swprFSxRCOt0O6UENRNLdX77KDEvLa4bnDcvr8Z/fYAkYV+yIEIBHN
MeltCN2gbemEequOJuEH5CWfnzC7pTpnvFZ/XkyzxY1ACGpFkGB5d0EfHO0r2jyQvUnefQxZ8ojB
lm/js3UyCIJZvHrQRHw0sNCC9BNayBDhe9DPqwbjcBAy9b+4W7sIzTOTDIBUlQLCP1HHAncY6j91
z4lTrwJHjoiEGyv4SWL6gOigneW/OvJmlhkkqcxcSfDOJ4Ml6PVwCB4O8dpDyol+HWe1N1Z7W7Jl
aJiueWUBTmQYDLj4cazncYpQ/DrTAlxzuB/q3I/IoIsaNlWS0aPngNZJzwMtwuqB0KcvyBjyMpXl
9Gu2iQyuGGYa+lkPj9l91I+WnT9AqZTHSfAvQYAsEWxulireetRmvXtTGEmRIsUKVvSB++MEp9w8
4CzdRtA8eoQ2Iy8VX772qH8sMt9IqsHeMVKLu2Tz0W0wBoXEqzvQ1yleGWA52ZvZYr5XFbbgHWhg
C2MizgdqUt4TkOUHCEQTF8Pjjz85KdciExnmHP7ZTuabXVUp80s9AjQ7X+0TZnrS1vHBwVYOkGDZ
EHlD9mRwP8PLdv2MZ/vfAUke6dVjPT3EBGcU5x5Lzf19Gv75OcxJYfWFKsU11u/E67En6SZ9dnjV
nH/x03+M3IJm5kJNmV3RUow15/G6eNMqj6wxnvqKXoj70cdZzM2VZ3Ygp200U47FaF8Q/qPSERoH
txbHs2ef7+ZPMxOFWvmpnwYK6t0nPaKTvFunJ2uQ2HEcZbmQ8cdRbk9NM0tpkgVTkWHT0HOA/6F/
H3csqXccXnaynC3/+ToqXGRmqINifBQUMLQTnoPnawtu67X//BiKhKfg8C9H+R9TDOoXQyLHYUSd
/3BrbB9tLAslMdH9SF+SnX9GVajHPERyROtKxMNmupA7vi4zuNK3ZnoV65CG3sX78DYgraE3SYLW
/i2l3qPUrDx/WU5m/6yYwZfO8OvJoDZb+1Xf1ugj2yJdER52P7mjMv9y9vyxxUBLPrZlFBfwzR1t
F/YE9KZuVqDec3GBhAYCZ2m8YGOQoy/7cowsWHOCK5Eem9f1b14CxgMOljtNk8xW9sEOcN7RPhz0
9EJnsNgloGtRedjBtcVUorRcnIZBopF98HS7iiAH7HvCmXeH4p2nN2X5WbiNzVUv9NtXgnC8vjp8
fJEz5sDf33sHXFy8r8RdFpNVWmOWBnpMnV5CimfibojeJdoUcR96FwlZZsB4K/TNltVaQZKJt4Pk
cig2H18CwR0fCR2mtVaYHMHTHNhJCpsyfvFqzos5nWZCAVPURPAzMkvUFOCxouYKLgi1O6GlhHOs
UE/+Czdmf58BSF0ZlLQeEyTmFm4g4BxpiPhz5M0dLVeUZ2YYcFSBwVeNLuMVybBxQKEcl+v7X2lx
oMCc2WAgsDPDax1bWAokSzz6dorGvW5nhtBoiA7BqnC4M4OLADizyADgEPtX6Nxn9OPIq8bBO5UV
o6B7G1blnWT0Q9z7UAwAhm0DDTArVVDHrhz6pYZ9lUAJdQ0aGt5O0p26Z4uBP3Py015VsZMt7Dhe
4Oh4OsU1jXdmcpzv5jWzuJKhvzGpUDc+R4VTn5/RssqTruU53i0TmZnQiszoixQmXvGUXr50JBnt
0vS4aM75PDeomtmR47I3Ix92xtXuoq8+0q0wkAzNIyVv05aTpz9ed0vjZqYss0rzq4avAyJMaLO6
yCp6QpuMuXW/xZLYzBJd9MxSchXKtDVhqXQvzunGU36bMneR4dq7V94r7PLxMbPHoMRUXyepK7CJ
yk0M+oARlyfDfmigD/KO6QUI+PGKfov54cwigxlxOQ0NhICUc/iqCxi+Q+PUo3VO32Ly352NM1MM
WOQJ1BxqBZsZ04zXgDobOkcxwoNXGIweUrlyDh4uJjEzgwxilPk1HAUdBsWV/rE7nDw8eE3H+gfE
fP8vegT+3kkThCWyakGoRpZV9h7UXa2rhrlzpDNpvJ48g6iPQel08rZJHfONs7S/geO7MSaf6atO
7aS4RFSDHn1wUNiBLob1iDcT/Mc5IRcq0d+N0ZXPosASujKFnhmMUfrAaV8FJHA26GyqW/okxDP3
N/h+N8ec+GWtVt3Uw1xd7RtntOVtScWvHeOwD220MQ5Un8e5v6E8m0yg+2o2xlFYKWdL2qeZm6sS
6cXn0uKY4W4lE+BBFqbJALIxtBDiZtRb0NSrRw/cW9B3nARu2vs3fn3fSia6pUiwpL7FstBjJ+ok
+xTROLi+v3U8V2TCOqu60O+zFhjZOx7YStUHEaKItn3fykLd6PtSmGAeK6g3qAaWgklq0Y7xjXzM
e4wntbVbCQkHzwupl31PAb7bY1IAw4waXahhz1FOh+ocC2Q6oB7GRSmO57G3oHECCVIl3z5R+qt6
4Tnc3xj4bRks9XaBFGPSS3wdzF1juFBEACNz+gFaPdVNgyeDY49+7Du7xt5/BMwJTQXdtcNr+Bl4
/UPGA3XOd7kx2s7AqPPjWipaLAjj87vorPaOLnjJa4HCAo9RbiGh/r55DCoIWmikkwlbrwdHQM/e
ddNhuO+mHMfZt4U07bspBhiMAOwU5hUbJ1gEEnXtQwA7vGrQQn3yuxUGD4I0V5vchJXXw6V9/Rhd
i0zFtnUqnV4cn11bJ+9QYTkK77vDTjgddo5dnihHy9r5LzKP77+FwQ09zHt0vlPHD3XSrn7FGyUh
YCTkvUYsVPW+G2KQIxYTs51GHMxU893po41hW4ad6cThdrxwsPAmUD5zzlaK/LrxO9Qoyc4pOmLu
xx8xbwaHd4ioFPVnVqZaUpW+p26J0VbHXFnQwzydyWoV6Wg1fuUA7993vG/bx1JEZ9U1iEUR3+ky
+K5Gqj24K330d7naYxcc+O8eNKjuQAjLBF3LGPAIcuwhOqmDcrvHa6phO9KDhfE6TtQtPBB8XxuT
aoilXIsJ3UkcKtcP9HqBChpMUk8r6M1s9ugN4p6WvHNMZTDFaK+NX/ZYngM4Ph1Ieug3Njf15eAw
K53m16V5bSZYgTLLNh0Jil5NSojwoq2AlHho4MEyJ9NQGWSpx9FKOgVeMp1ezccST1UttxS0cPH7
/rkYyKiCvLn2fU0T+oszoeI1gFPqEAfufZfnbR4DGFMm+01vUZQEXeQu4/x1HtSrTGaRFkEldh1W
kb7mOjG3YWHX5gZy4rlnvVvr+2vhWWMZFTMox1tadduzzhFfLU/+2cpEXtd8QTZO5LLzjRBjMyxF
gSkqXI7nNk881F75jpOMVxRcmLv/5gksT3M7VqEG2QPlrKNn4KJXYKyyyAmvXDXZ+FvxucrcYVUi
fMFaxckMeaDBUjiXmV4rY4HzRMEzxwEiI+jnCnEjSg8G6DtadPTL5MVuQQGWHThgzDlfNAY85Cxu
45QeZUnjqpN9FuzEdLSJdxvigZTGZCPSFSlpW8EOpWiYAgfXr8RDzRIpFmdFEgWGO3CvMcAh1dOY
KtAwQ8fO68HCTOyTdpw+UGzz8fTGLbjxkgGWzUruBtxm6QUMTRGH4sskz9QK95WbtyoGQkxDTVNR
g5nefr0YJ8+R3b518Rg1ue660XiXI/rn7m0iAymVnI+xTq/Mr5qE/H43FURcgZJigFhatbbB1rBe
G1xxWR4es5OSfqKm3SjTzQw6UlxtEKTEzm9MYHDO6WVABnegIoN/TGSbDON8iKo+HpEct5RESXhU
a5sT1f+ylj82mIpKZ0ntGDQ9Ba/d8OaixEH4E3bL8fvHCFNJKc20GqYrjFxoF2htb1IbTUdHdBxt
M0g487B/OXX7Y45Jb4y4V8R6RBawO0Ax8mDXDtWK5m0dzwoDSrqeKfoEWrXzayGSKzTXOCfYcmHt
zyoYMOoa2YylCn8/hnqU4khHTNShd4hj5vZA/HcM/THDAFGZd8N1GG4OUH9a3oQpJvyHJtPmp2Vn
xzIk/d4eIW1D1Q5/Ry+cVS4nUH/MM7nNaKRXtWph3jtBonkFZW1udZn3oRhQCjMQbqsaXeEFBzQa
kU9nsN89+GApfMeePm+h//GbF1eL93VoqomajPDVWYwQYrVvGmPClSgg0T4+Ju/iL/XUbjI3xuzU
c7Tm9i8u7KQqKRCOs3TFECWLWSb0KS3/2kEwfLzWk4vatv/uxxjqJlEh4o1vCuV9blrjOrRk38kh
AHxEjlRxpKYW9lqVoGyiGRoSEYjKfb+joU9M0gRBhsxp/RglmPXLXDN/u+8zC/kWbSExDF20RBUK
IN9tGOF1FPO6lM9DfNYlnYStyjlYlKVlmLopSxCBUGV05n43YWqYMJDLSkZaj7GwZIOq/Ydf2acE
b4z+8bSRdk+CDbGu/ZsOrbyCYKWy1+7r/dF96VbPHGdaXLAh6aopQi1Zu3WgzC6+cS6HWtYWaB4O
UDJQSkeruRINCye3JqqiKImGBpVTjfGeJNVEw298ZHeNfZmcKCAWuF0LaDhC4x4ih/16iBz9eOXs
9MJGayJEVU1dUUB2pzEnuG/KvtpWMsyqCsm7dTfUdstrCV3KfjQJkWipsgYBILbtqBm6xC9zCwhw
Kj+6t+te2G5/KxHRHjgnNtcScyiAQMGfigCWKm9nkOhsuTGItMEb2hLTrrz7gbB0HcCEiGZJ+GwY
dzOY3cuTUkWCAGSLMWR3KDO3k8nkozCioEvmqbNVTFrU01E4DDrpVi944uKOjC3kKOhYEUGQCskU
9a8POPrDUKlXASnzVj5+DesmJOEaCbohrtINKNghKDudet4Jv3A2wqqqyBKQRtb+unJpYjONYqqe
lWoTWeu2121xH9d29FSsLH0Pmd7WIHJK7u/3UrKEvTZlEb5qidJtdnUWiGIfp4JxlawzCuNut5M3
5SYg8tsjD8tvao3MoWxJ0HHENxVFTWPHdVIh0rOhVGDIGSE5XH6KtL+gek3IScc02UQEkn52+H/K
QQrstwicFo6yFSnZiWkQ6YF3hi50+5vffhADD5FkZU0iyNa5dv3jIfHCbW1/+GuBGMckId0R+rbg
f+B1JtK/em8bGP++9sFV80VsQxIS6yneI5CeOa604L+zhf1FXyy16iAmqmadx87JAidMdsNO3YQa
J81auu99s8Pk2WZr1bXkw84u2rTuaNld71lHldRnML5mjq2UZBvlHHRdyLu/GWWOsahRU7+VVOsM
m5NrtaQTnfz62QzoI9XOnOC4/7F0tmMp82NNLQud+qy87T8Vp69J5KW2ppPjVrFd/ZI73DItzyiD
t0GfCNGUYludaiNAN/ZI+cjuL2whGC3oqYLCWjU0RVPZKUqhroUk76/WWXEUyI1m+3RwptVk+y/C
qdl0IOyqXyLcPDViaAc/tvXMi2PbxwPdZnoqPiBo25A4Ofva6vrr/k/7e/WWqIigp4ZklaiDFv97
miI2g5/mQXA9T6Wj1/vGSDe5ahGpQ5twkniGztmKv/0J9hTVVHVVBQ7qzF1hwLx3k5fx9XwR3fM5
sPFyceEd1jr9ZN+D/rsR5kago+XTKioYeb2cfnnezrTpNDKoFaSOpOt8dfDAtIAxhNMGM63+Ojg9
QIQZs8qfx+NR2aYPuI0/QoKebLehB3mdZ/uTV7y5Pefd+4n0u8zOAT+EYtBVw0900GH/9UVpCjpM
wV96sCScV8ctmqam7VayJxeME1sfTHn3v/tCAyT2SDNNy8Tpj1ybAcYp9DW5qq5XvAZOXtcRbT2t
+/diJMk6PwnvvB6WxU/yxxx7mUlNS42nyrqeVbOwI/2ilZxrwwI8flsQSwjll0qT9x0sVF62CWsC
OjzRLbelbdnB0X8vyPBa2fL6/jYu3H0t0ULaicRTxWWCpWQIy8IcsjxT6VQsFWlUbfCGeU8EbErv
e7jTCzpmeM6z0NGMHAK5KKYl0NuJfJ5xnjq5RnXYq2dcKiQHDaVozymd6+n42ZPcbV0Dudzz5/2V
LoykfzfKRK6eBVcJjNUqwBlRA4VIKPP+ujob73DZgfTv58987fTduoQW33YLIb5HPSVWQR7/34/B
77+DCW5TkDqhKfE7VEppnW8TJ3z0H68PGzJeMld/U7+E8/2lL2Dkt+1mYlUG/+IYla16hqreR6EQ
fVP5HueCthSP34ww8ehHcp3kGow41ulD//U0JSB0wiPa4/21/J2sfNs9ttcqqDNjqOROPZur4PT0
oGyFn/cN8JyTnTYZw8K4ihYsTCfxo0EhSHEwUYB5AtXZD9v+koC3p+eg2cIEBZalK7Ihm5YsGiwV
UTymuTAlI3YPo+KYYfDdc304E4EOC+6eIGW3sjX7WdyBbyaDJK6y4Sx6cVtn9pmIFFQImqTaQIMj
pbyqlM+ktCERkB42sf3wRmesjy/PwTZwUTXnfNMFwpvvq2dCExlaFkYxVt9dwk99i8gc1gN5Aqi7
D2/7fHMEUUPAa0NYgr5ve84EIu76+Ge653QA1fFO2vq80QXMjoBlnqp3bH+PX3THwdDLfcWiaSdz
fH6zzYSkMtY6yhmwjXYMH0+Br8nzhkyPrps+fKp7yhtmW/9NP8T3fWZiVFWMzpgMfOXa9TLnDPAD
8Tdx3w2ePy80KsASSnAqMiVU7dkRW90Ko8w3JXxRhM+XtNusINAEIgKwLa9DZyS87qMFhr7vBpmK
WB76IPCfYBA8TaB13cCHnsAqpztQ+MCrHHJWGwUI7mvPIrTO1knThlkalKNdAc39MIv+kkPhSeom
Ocr7n8Z595h80KEn3oPIUuL1bWeZSDWmNDcgSa7ifR+6IvG6XHXr4S23radf6B4CVS9xP19eqkOM
XbY2j9rJ2Jhu4qpHDuAvh89s6UzQyk0A1aAUPyRGx8vB6zYDRPSAk+F+v1e2BdnmDjqLxP+Ld9il
VOnbHjCRW0Z6KmkxTJfuK/rZMFeRr6oRCa8IgjMeTtCg+CtUZ+tkQlW9Kt3Q1SJdZ/TQZec2tzWD
VKIb6yc95lxXF6pn3/2YCVEZOnR5UVBrk91lwEHx+X1bo83xkb6KOvdhn7eRLNOYFoBv73qdEDUH
XC9M0uGFDRM9dJ4HjCEcmF/ocf+2NpZpzKyg+aRUAD3zUG7B8kLICtNEGGajVNqZGzoG51hbaIH4
bpG5/edBHIdxA4saHpA+vFW8WXN2cPHg/OMdLN9YPTWpmfSwUDietvaJdKR66rjuIPPhFTuXz8mZ
MQZtQkWrFC3D5+occ1sT2XbOt/zgAWq3wipZp57gCA6PvHo5OZmZZSAnsNJIlmKYpbT8lJcR+ZC3
MR1CfpB97+CqB5Fd7+eaN4zDgxiWdCxRDDMZcxh+vVBhG8+TgDD5iwDBih97F7fK/0XadS23rSzb
L0IVcnhFYCZIKlnyC8qSLOSc8fV3jc6tY3CI4pztXX7wg6rY6Jnuno6rd4+cnVmJFVksWSXvxR2t
1ykTEzVJ3cs9SGMHwVm1BIJ1jcfkgDZJB2CUj0j1XfS/CAHndo0GH0tHPUIuG0R5MlKFu30Crv12
DbAsV0RXFUN0WSxSpiYK4sSQW5ia/V7tLUDVbUglmglDthwZ/BEfGoasUSo9DnRRfgregkfxU0UN
lXvD+h4myvp3++OdS6NRxwYDK9b5WIK8BAflFLuYrT62L9VBsN+3AKVszIcHvI8HV8QovquacOcP
jrZ+80wgIgP5I37/dydMp80ivxemluir6AiABjSBgQYgfckKHPnhPqmF1qQrS0dDjjVYiakCtp9Y
cmC38L9W28E0zdCCuD4DWBfi+sVSkdtq6zVJyhp16PdK+ExBzFKskpPSuPwW/Qwb4P8Zdr/HhhA0
8hhv3KFmFSG+OyXv3TNlkKLIV6qkAbNxZdqayVsNZz+skJxs16Vnor8XfcukHoQuWejR3t4/bh6t
t7cfcE0m6w0LxViqRAje+yDKFwrksgoKHq+AiuWJ7xwil62w7rDFZ/PVmp/3r5rlAdKVEZ0v6mCs
ce4xgKhbBwm3FbCwtuFaSE3x442MK2oHJDOw4f0X8sEwlPc/gMUs5RCpQdxmYyTjUX3/iJnrhQXG
UVJWqZZyqceqJ/kpgtqawGcDqKVznwFGsCDQXUXD1IRYugTLp/j7FVb3TFgFE1gYK+FQNuTMvl0j
CGseItMpjQ1vZs8M1SEndCMuBo/qPQrs2EdBzmAWNfBe64eRYUBZs4PyLn8ANYpBYdEtmVGgHJ9q
lBr0BIBCHFzE9NC19shZCmf+VTJrRocKu7jO0wJpgizyFuqPzvr844cAxFWyzdhmOeILtUcYnBkx
yuCkTZ6LJNx6agyzKk76V5c+CxOc5Mypn8Z9i4Za3rwvKkRx790UZWkMfeyyWsA5hl+vdfKSc7tW
Z1zVcqw8Y4syHlUQ1Z6Q6qjkAnEUMFgEv+Lh+ZmAJDGuiyV3lFPDD42v1iMOcB9m9rSX7Um3baaX
ypI9yj5kWPqbBIJG3MVXzBoNWIH6PjiAxwjtr35jAMzoRWeFTcs0NWSwVAnFoO8C1lyjIgNPkRwo
mNmykxMMIR6ir36PIGbzySz4E+W5FYr/EqMHtyql4/I+jhREFfbRTnRkBnXTAnYFk9LiE2v8oUQZ
ilIH4q7vhwqiCwwiGWb+ysRxXI44ZzQoUzFWhoydNd53CuNnh3Vwa2NNFrpwdrJmyN+yKzijRZmL
fGoEffRAy9gcbQl9WStxOzjpm9uyRsWlZc39c3SUsUBLSFbyIgcLiEsipamfp2PrFFu7tlZPD1g4
aliFc8DCqPbgAsVi9/UFhEDmnMlyBDrjmDIgg+EFvldBMI1VRqbIve2q3Yp7VhPhAtYosY1/2KWM
SBzKbRt5PhRg39klHjLkkIHSke2RD0LtCLDQmXW52CygrYVBuWu6lEkR+i7xpBH8vbweX7VVe5wu
7jMRH4sZHS1ZL9Lmo+qo84oiDUXStV0peX2iPNU7lENzUx2RHuFewq38CkcLzuYnawMykRFa0UUN
Y92GiNyo/C3OM6vi82VRVamkPMkqMKeV0BxYbTzEm6EpSNg1qoqov0m8QYmHkvlervGEJ7MQTKz/
/SX8Zr1hi+7OnAglG10bJJze5QrBtLZ/1r9iF9sc9unX8TVEnxRSPfZ4+B/gb5fM5JwsJRqynKte
MRGyx8YOQjL4D4h0x3tqzNpeAwzKwZ5ECCXDP17MkszpUu+PnLcT148pMZoa+P0GSwKm5MF5Bq7d
P3VKsK1CR/VUU9GmpBmKSFduinoqOI+bxHMk/UauwuTipybtV1m6iZPfCZAw5PRHg/HriuE2EMmY
Sc4NXUpyxsIrILOjePaD3pJTea/1G6FoVvf9H9pi35ChZEdSC6mfUkE8Z3mFlgJPQt+sPDl1VchA
k0zS0DKabsuXUeVO8Rju+JRLj7EWh4dRUgfG1xBiFM86Kv6yjLZaXUDLB/4+00e5yfxw6H3tPOZj
aKl6OpmANzf9SpMcbeha5z7zlHIS3g1NhwHQNbyAGk3OIyXzWG6Ucxf9lPjABi6x5Q8XsUBTYQOU
B7/dB2V9+KdEDTSyyAo6WgTDkOjYYAr7Ts/qWDuHpbDhMnN6TKRzPwqHOHrQ1R1a++7TW7hhA+v3
iP8poYnR+G4Enh2q5EWDVOi9cRaF1imTxKrDSxlvjSS18rEyyy63q/ZZlgRL00oT6+IZp0wXXHHM
eLfQKS0RBCNDoMc+jThq9Egeg0va/lKMk6bXphytBb9w4sFqu00wnPkORy7ENpde+MyaxqPWrMRB
NMtJMFs13U/Bp6GU9j8/GQ0dlqQzX1dl4Tt7PjuZvC2wrdYXvHOc51bjbfn6MJU7qbK7zOIDYZuU
lZV16au6CgtGjE2/q+RQcBsgCmQR9AbTa066CYsfu9b3L1jk+VJU2yK2mnYlSZIpxEetHRzDK82K
i2zdmNZ5elTCs8Bt/LBmqBztHn5/CD4CvTaSQOwbpXP8AOg5VYj9SycLtqS8AE7NKqrH/EMs7fjY
tyaf+1aXd3ZfvGn+x/0roJ78G+KUKcf2pqaTwwwrXjJ9VY7pygtay5B/qqlnFVlgCV7OuPRbs4rD
FtCKzWsyurLpLeDhyAdDqkj+RfPi1hLDvDQFYzI2Q9mxxkFvzQtIYS4CwqWKsvbdBTYTL0mPseAT
e60v6lFpLDncZoOr9YaZqLGTl2+czlA0Fj3C+oyeHA1VMGWGfynadYolVXaZHVo7xQ0Wtsx6F2ng
OLQU8bwkyGjvQXMWerPJ18yoNZkoqn7QRJdpdP1NIm9H/yhHXx0uMI6eWvmkhYnpFatR9d2kdwfP
EoYPsge94SyRWxvcvi4U0/N6qyw4q+zXI28GY2Mm6PS9L2S3unb9qXQ8pxihx+txG13yl+ANF66f
y9/l8+C022Snb5pnz4lYwwaUZ0mfDg3O0euhMihxH13q/k3yj237+z5PNy8lxRIV1E3yoNWqh9+X
O8/udSS/pVUZ/urat39ORxdVnjzGGEPRqVvWu6rJxmmMLk3/Q65qVy9gklJ1vAAZhmPcE7E0V68/
eELfJcZ7FAHvMp21y0qlb7jYA09amq35IU+eBK+MrHQq8k09tmgG90OGl0XHb7goEdjIqg5zAGuM
VvtrMeZHVddLTLkd0cvq9E6/hnRuhcoMTymjoH6jnqAkSqJk6HiLeUGj1DNV8lQLO58/ShhuH7ac
G2LcjEe3xD+9sWsyRHJmejkaWpBGHAeGdgPAgeMQE+H3KdAzxN9nBj5EDY1lyMXQMxkGsFN4Tg75
Y7PFqizbR2G+tj/8s7XTtsbh8z61W0kn/PyXGF3CxqBJGOUTji3GnjPDEg+sSYRbsbsmQOVg0Ko4
SCP/fS89Br71g4j6xn0e6OidPjG6C7Pkjanu+4A/ao9Nbqal1Sdm+DAccHw/vFNoeeCst8NzsA/c
/sO4eGaPpSz+SjuwAvqbF/dbCv8cJ5WhaRRfLNM+wvy+Y6wIWWOHujyDXzqTe8OvfC2ECOL1OiWy
3mClZWkqK92WP0wRQKIsfpa16g8/lFblvpe2XQR+RsvfRzamci4iUlssMot2Yi6GlFpxSS1nVYYb
rJ3OnuzAKmEnsl/dmiWO9BzKzdlRFqmLhb5QOlDyLhj7cYgSoyx+iZ+LveGKWwnr3sUfHm8aaNW/
L6YsTaC8MR91pzAUQVnEDuNiLznYe86w8UzuqAdlKrF4Mh1wX9PKWKXDRnqH+21le9nExlqzslTX
OGMG3AC6OpO/ZbFUDB0OGXqi4bVci2WZYfuXEiRELAGXjc5cjDfZ2lpfhTbzGqnsyH+ucUaLMiui
6I11psf8kVzi6AAaduPZ2SbYSNgukzj3b45I+fXTCRs2I0a5A5miS1MdgbHtA6sh9zZ+JBZj9tuU
xajkuC4lH7/dQRJDrL8Tt709kKY73w5/3OdjWc1UVVMQkJGIkSJmSF3KcUjsHisQS2zfKfbxuTh6
6AD5l5QoEyVzHTcFEigRBauxNC20tF228yyWVjF5okyUEKUSXxKeeqfb1mbowB+05UO1zv/Gw5gd
HmWjCo8XE38siI0abNkiz6W2a/790dEWKmvHXFfAELZPbQe09zfYO2JFjvfwL++IMkjGAOyGSAJD
FRCBSrM2DTfGhhEZSAf3KS2+IrOTo6xSm6hJ5sXgqMWrmNgeDINgNReewdDi4/uHDN0p4xVcK6kG
+Bls8viK2wIbJFmWZ8GKoy0XDjtWaCHnQ3u0hd4pmIf7FuzAikBkPKR/oaZXNKiLmSJZ8Vv9W6Qx
AWeb6LrJt9yW9VosnNcVGepaCiNWQiGsyLXU2LXB4/Hr/zG4EbHUcyr06I/PJ2M4hTWPRgve6q3m
IFqCHcFWh9YoouWUoPPeF7fbpAtFknoc2riSZcDwIBY4qRdiVzkr22DKtLV5e/fFsgtL7x4m+1CG
IDkPTNhT5ygAmCzKO428e8O2eCv2A7RI+0UA5VlXdpvtI6z9oSVTb2xvRLFWNN+0UrfrLP+hhzWq
kY7QrPggPnonwco/RTPZ8XvvgWlsidmmXsIr8tTJpmldGZL/TZ6YdSxGOv5Hm8tVd6ysAHEe4y7J
L95Q1JFARmpVQ0qe0gXMbwtJ1Ok43BDTVcW+cGQMMktouEssVgy5FHqRaBVgm0ggKjKNjtXUSL83
dSwc09Qe8mAzxOpFQQj2OvUXxd/V6UXkVoCFqWPd7LHpV+NUFr8LAdnVJ0g4j1mAKQRlGIdqJOA5
E63ENtzsXSzM/s3bCFaBqiB38Kz8necZdOnu4m81nbNOPdjToHCZ1INu7XAnAx0idgjco+nQow2w
O4gvoZX66761RgyaNaj4anbNStouPBMCctgq4l6M5N9kQ7BmFGc/lgJia+VUBHbwFD6ED8TKak69
Sg9jboadGTxkbgW4JJbLsqhaM/L088HVCRJuMS6fdD829rE6yLvmEGIDl+AC4Dv4JVjC1wTRy9YM
GV/SKgXjfATrhZfwP3XnSp+L/Fjjzi+to2zqY4A339sQMyKa4p4dJ3zn5GitmlOkTBavdqMvhY1w
zANLhf3vLe2xx44zAPZsamt0EFgiYSOY0n7Y9msSyHqbyTJU0/vwPprELFfs+IhuwvyPCP45Bhpx
L+LCoOEA0gmfXjnpFywruLS7aSUC7ymwAV+Vvdcfo92tC6CtdgjoSwQWjJtY8PSF2bnQsBC9F0Zt
LuMTBjuxA3gq+dE7i9vJijbZkYNCcE8sh2IpAriiSUUXCNdqlRtbiL1TAC5lI30H2rU92spg9o/G
hsEj1RVzc8yUhQEUtNJLeiUcf0p74BVYA4SswLwUkxD58DtCplAmBQAbdZrwYEyCOuVubXFWQ0Ao
EoJ4w3TMlo33THyoQKBqU8ObCF89ZmABcAknI911YC89e7AX/l8FoVc3R0UEiLO0Ko3IzUFZSBg6
HGpLe8g2oy1jQxnDRDMFhQoMDG3wZM6DcAaHzk5dA+s1yO31tmdyu4JBjYaGuRETyigNjTRy2BxG
xFK0um2km8D2shvgOfuOuPU2HowAd1HgYheWBuHx7QS5LqZ2LD4Ks1ulLJXuY2NnpeJW2x3aIJAX
8uzY6k7EWMk2dxSs+kzsgGFzzGTeNyT2HQGmXVc1TDC8QTRTv3i70oUpdDD+6/o/GqwNKnDqJ6T5
TrWpbTBkHpjdLnlRK3uyGqfsTA3w0ImboKe7+Msc4Fz26Hn3FFtDDKWDMOTOS40NUJ59XisX3mQ9
i4verWKgsoxxc4ziyZSQF3IRR23cC0f1OH1o3xaj23VYJRChGfG+aVp2Qma0KAmvuLZX67AjTkhn
C4/Dql932w49ZwHiBR/rPLR14pJnMYJCa8wMFhHp2/v+wyol8tqUt2Hog3y7M0izzfejx1q4xjxQ
SqIjVfLCLMOB9hY8dys7hRdiFoef/umvIqHZ5dFPKmy9MGQTaKHqjrxqh6HVjryeuD7RlP8u2APW
CQDPBAgMEI6uPZlESpBgGoX/aGt00I+Tjeyqg8vbdtAHfcWCHF702uAyqgY6zFTQpO4s7TU/zXpO
OEbb8WuwxRep2T6VtrAuD9zohIW5KY75KjjmCDS5tcLyWZfCE1gnLAHVyOA5fcDt6BkGgInFowHN
0CGhkuVjbtO34aUz8k9LmS5hTos63LLV+aRRffE4rhGxHw1rwDxOtvsf4iCiZ7QizClRLokYpkMt
R+BKOwmr+lf3pG0iPKj6ofmqfgHScSWjCOBZIyOBs1BKhtzMTpNyTWBnALTQgcPK9i6528EnVfae
XX1pmFaT0NrXHP/KvhnYgEG6oiQIEBVRe54nxJXSinjnOLM75TvfwS2up8HkmfC2SwZmTou6QUHN
m7CcGkjLhhRDw9/1tluznNilF3NOhLq8TlEqbLgBQ0TniemEW79W4ODdN9YsMtRdARq79/z8+9xi
5N67XW+Lpueozn0yi+Zyzg7lRVZjIaJg3Yko7Han+iLtfSdHpqpbyz/C031aLJYoD7IRe1Gbkp6Q
gv+fAfa13g6QdtYNMXmi3tQQb5yOcryIN5X4+75DzDIwtUzhWP64z9Oy1ZjJN/WmAnCuzAWMBEEc
Brt3QydAeSHYwHn7lwJBWeI8m+oCLeqEUHQgOSli98EUywwuxWhzgaDezzwXalUmDLU78qbFG/nX
6JIglTTGYlLHnvK18fnvTpHe7S51ntDUAYiSkiuPxEwKgKYRu7hZeJZLfjcwQ4GSpaKSJkr06CwW
p6DhWB5FlAl7N96gmeEg2R8NugB6G7OWv56haE75+OjbFxauxlL58Io2dYU1J49A357E4/61OItO
vJ+wQArutgXCCmbMIyddJWvW2RJLQb02V1SpC220UirEARxPB5R9Y8QZHu6xPqTnwVXhZEpPjMtc
yLHNCdKZnrrRO1FJwOY3gJK/LwAFdnYKtz4/bz4Z4rpgU65oUSY/mtD/LEdgrnVkZLJCZGkjs90o
DOVb8oOu6FBW3xiGsJEr8PRamsUbb3FoC5i2299o9DXf3sRVbosZCsAecxOevHB7mCtA7lDVMFdA
t3nWQAgQjaHEYcqtm5bVc5zEa8aFLXhZIuDiZJlXReAKy+QbZknREH0/AkBfiMoPCAIjtE4We0zM
okrPbK5Y5ucPLeoRULCtNRMKQsv6TsEGpo7ObXh2JPWEmqxtcMwga0kg0atKGqUJGBtP8deGY9W2
QiUeI7U2Vd3h+Dct/VI15njoEiEAVvE6uiaBCf9dOZkdZJtiDYIQyeJRXneI5FHFJGDqD+iOdcQV
co02gMhZD/iC0yPOaVLMKbGM0bIENIWTd0kf2pdsyztAhepMw6qc7CVx06fGlRzWcMjSRc7pUheJ
UCTn1Bx0w8wz23hVK78ZYkl+gTZccwrUM86Pgq/JMShwYmMBRE/XbK/Y815ntrmTdW7dravivc24
baH80Eu7MhON1X++ZF/m30A9757aCVmDCQNsKPN28f49dnyHP5L3qQMoXGv3NsoYbtCj24TVpLr4
XMxpU89FJ7a8IneSiKnt1ondbisdBJNzOwChAL5shMaoK8mpLJi7J8bRs4SKejNkoRAxREBeqvfj
u2SH5tPDen1GYWBYP/Ymqwq1lJiYy/C39Z3pTZpDkIoMp0yWU0/2e2mefiY2QAJCPI4Ewbsi8fQe
++7/7SF/f9qMdNAAdkoYcciKOaJOi3V629PT+kyyIL9yW0Hy9sJKGzBkigYvlytRG1A+JeYWy8W/
xwxbZNtZEQQ9uktSjHgwBPSj6gCcBzL5tVnXKi4s80wh8pPkALnvAOEP/MTfvyunclTB/OVbXwy5
Ic/gjcrOSFLPpNQIUhT6OE3UatFekQMgMrSaXfWgbrBNiJUdWDRBM2pUjDQIY9MGJRgMAmSkV0eA
WBDVEF/5D2XHhpphkSN/n4mKKHNamIYgp2BFwMS7ch7ZjPNbfEBmHFFG1egiPc+9/5dG2ZKd0Mkt
3BfRgGRTWQBsYAHoLKq6oCM2xzgJhgsoC8chxVI2nCoes1cfk8mdXfxA220pOapv3uduUe5nlCh7
Frd5b0glKEmCmU6WqiDnEeJN/Gg/gRt4n9byQf7hijJgvFpVlZjpeJ1GSP4DgPI9RjTLODc6ZKlr
HyuyQ3BTtBaGfcbYlD91rKCLzIJlpBgHp1GKrIR+omiBRuLZMDXr44Tt0qMp+Vj7IbIuaSmghdnQ
VQPop6qg65SUS0ky1LkSScc08lZdcMBEkdFlK2/KbQODTKGr840tFenq/oUtdZVc0aVEX637zEh1
0K1L1MXV0kx9C8tN+JWOf0hZn/ofLNFfKvlgVBcjbZqKCTpdoQyIwvdJIcSBdOxHJ930eGlkeE31
R5lasohsgfHGIrl4lbIhfQ9OYWSJkss6Kiu5jWLpaJS2npi8bGeKGX6OT9HzEDF0YCkPIoqYilKw
kwLLnw2KWB7WetJmhXRsv/yHdNNtOFdyh5f4KV7JGoPYImP/pYVhiGvj2HftpPRGhqNUTCE3hSdV
Mv0n/zO39ff7kkIM0s0bM6NEaQPny6qu9aCk65bSreqP4asozURkCeSi+zmjI15zFMuVKsaEDhCL
juFPhCkqdDtFbTw+j5vquX7Xtr1mqs/32WMdJCWTdcV7+iSl0rFLrSjMnFL6naIwqG/L4MBF+5K1
rYVFj9L3AJt4Cy8Bm3llehXGrVYa+j/O0UO1487/jjVKxfnQSMohgjxyj/FDjEywl5n5E0ancuff
ESKvw+yl9riOF/wm/+ZJfxF+oJcoDIEeKPiWwGraun0HEJijVxH7kJFXwiziNa2gn+IEDcjGcWh0
K4qBJ5IUjlickhBAB+Vn6JcswbxN6CB3JaPHTsE6IUX7VvsZd3EZFbrQ5d5RCVqTq1AO9fRtJmAd
zNjaGfROy3ZxBbTEKDaF6tz6HPB15JCh8Lfqcf0VlHpglKr18yn1jpr4e4zXeXYqNUZigkWCUgVO
1OKOGxPv2MriKkq2Rr/rZVbwsUgE7aY87k/RJBozH2POIy8Ckf9Y+7XZFeemPLTGP85SaQIeN1Eh
s9PYWUTJiKyMnJBMU+Dq8U55FU6F5PDRZ22cEsCBYZ38feknGnttIK+pUQZyzKsJtW0BuOySb1ht
miFqxPJ66z6VhfCUzACjnIRcKlii03xBj1GtQgsjt5mybZo/hrKZoCyXmGM52lHxkla+CTgux5jM
atr2UmkGWmGGcXKKusKJVFRJR1ZoRRT7mvXrb6JYL8WCa+Lej9xINnZl9ij1xtZPLh2wxRnc3yqh
zhsIWnlZQ67nZtVC0mK4TAbOjquHjV1qP4osB66md/JRDkKfQOCKAOT4bSgME7rQWqYDneh7qgHz
1AbdQiWh17fh8zZx0RCzHq3UMdERY0crf+07gs05ta3baAIyqzXw1rDPI1yrq9huVs/CJwvzhEax
QYB5/S2UCZiMqIn0rkMbhmh2wXlCAyGa11SpM7N23wnvQpxZ2aekrCNds3SkazAhyyWburZE7hUN
p/HPMLX1ds9xTo85q+hHkj2mgS1EmB47VaUdladRMZOfWCKEhR06/8NIJtY9Eom4khgZazl0gCVo
qgqnjFZNyZAGTZTi0m36L3TdeF/paGXlaZJ6u55WivaSTy9CaTAeqFsV1QUDjqcCPCgsMVMpgxAB
jQLry9TELZP8Uxdy+GPD430JvbVr1yQoVQDinyE3iYYOGR6vLEYdVHusWBH4ghZc8UFJgKx1vprU
IMKvlY92PTUmHzlDtpGOWGejWG1jioUzsnxNFmvkq2YPoNSFyiiOoKpwdszv69ARRUZ0t+A7w7ZJ
aDtAUIzAmJYLvvd9xavr3OWqclVrZ6F6lDFz34exmY12omyNqDL7Ol4HLYP0rX97TZm6OK8fWmnK
m9xN9cefUl45OloroDW9yJJ9ImVXsi9dU6JurzZENSv8NneLeKUJtq87ZWSGgBjU180RyDsBw3NZ
5Axd/Ci8CXgyvgdNZ/dWSGkaGcDJc1P5jWsqs9M4yMdbmRlmKLL8soWnALsH/xAjf58R4wc5DYW0
AHNtZ0XRSWp/aQDi7nv7vp4tBJE4RfSmiLKASBKQCdeEtKicqrjFfQV9adXCVg12iBW0BoCN0VHw
Hgf1XMVmQJSQBcm7eIGA38DUApJGIg3Ja0xZK+QoQLvetK0Czk6f0cdb5eumftb4c+Udhojx/iwk
FREmC8RWoiqEJAHNbR0XvR6ohRv+mlbZ+Z2z+rMsYReCjudG3CMZnTxrNsuhX3I2rsgS0ZrfZh3q
7RhphTu2v+TfaYchTy+BW+PU3GHKN2rveB9itJb1Y38aY+O5061heNM6R1V9hu1eKCFfHwGVx8JS
p0YuVKlwuQ1vSatoFT+LADgd9lgmmFhNhJTnhGaDwKmw4BjrGX0T8wS6k/+Qa5YG3wZv159C/j47
lmks/JEvcBvRdlqVLhCekFpDk3ln8a/GsTxEALjPLO6sO6zO0duwB5RF1QAoAFxaDNNfU47EEqgE
WVa4eZFbo4KgePSteFhFInJShekDueu+ni0SxFZRAY2XwLSiF2D2Y+MHACRCGVl51STB4vsjIOXs
SHXrvDdTFi7ZgvlQZJgosizVUGCwrvkrtYnzxlYs3HQM3NjL1hwgbXKE5K1h3WdsIeMGJAIYRICR
oAn0ZjBjkvgUc2Jh6WI1BNpvsfUiM5/9k3i8T2fJdZzToR12X5UCYYpAp1slT83ThFK2YEYnzint
DnCbnAMf8hhg2t1bDdYvrBZ5DBwdsO3Zun33H40tC4tzwQnC9xhkmyn6MDBZeH3EvJpFMF5p6VZF
ZOV5ZPU142iXKCDeAlAOTCRgpMjfZ+ohFm00KIBadOswFfaDpgdOpLWsZ+27YEO9o1hxCSAmeAoI
ImXir8zIGHnRCVXZlG6xFa0SKL3xhndkR9kP5sG31A22/T4U2MuDae3nxGKlFJeZ/EOdssi5gZ0M
mdiCul5XTpoVwlkMwpFh9RaaB4GCNWOSui0saE6rtgKT4i574l5DzPVz6Ie21xhpPWAIPTLzN0bY
vMiZCFQnqDvUgsZUrABflZCRJTeeCrtK90Y8MIzKwlQDuJqRoK5O8ZVSb+KhdI2NuIs+xtL03lS7
cuqD4Hh79d230/f7arj4gs5JUveFCRw5zGtwFWyVD+kVB/oS2dV7tg+3I9Zo7oCkhj5eDIw8MQgv
eAuA6wJcGNLOaB7mqRsM/SisAwP6r2S5KdUWclSezTdAVM38o4AoQY9KhgIu2jYA0WENnoI3Artw
r1VDyepAj5H1dhvMdIvO6pygiLxj7b9bPlMVXjr4w3ghT72DydBixe3Yly4GCNaYvV9xDjyhwLPq
g4Ru9nYvffZYW/QVcSwBIrHGje7/ofx9ADPdr9JsTIUJlJXTgB2Xg6k8JHv5NFm/DLvda4w7JMd1
Re0qWkXakTrOArBvdQaTKWhCblVa0G5UZUycCpGYfV9caGBOrPmaR8aAebumhYV0BtYkITJOh6c0
+vw9/gw6CwMqzX40gJojn2pUaIqLl9lpYyrNKfqJ/8f3ath1z/62HleJL7LEicU/dc991fpCqeOb
VOl1wMiRtg2ERy54K6cAoHdmvO3idaTZfmpx43rC2J2wun8q5ICvLkBB1kWBGiHPJMIVoS4A4/xN
2Klt6+p96hQYfxZ2ooYlH0NuNv7nfVo3zAL5UMP7iFWEAEFEEf/6AkJNastSVSu3TJPXIvZXWYFh
vbZ9uU+G2BuKJRnFPkPGBDCism/DP5PgbFB6dOuBTD2i91d6DJVi3ecoibG23S7xMydEGb64xtGm
LQj1ivgU5Ri3TY3jJOeMY1vgBw8VSY6pWCth3LQ9yIBmS6sQ/BRuMaC/LHjWilVusErMC6IAQcCD
D28T6WPanAqhHEdyP1bu+CIn6PWqzqXstMbq/u0sHNoVFUoLC7Xv9FyeKlcDtmQdnUNnQs74Po3b
ZAf25sL7lJFOxHSJyovXktZESSEpQlS7AkYljzmgjAHtKVTo/x0LO48U1YprL7YKwN9YhuiX5lBz
WLDdxKwq8NKZAt4Q9RKyax5F6OsP4dOuAn6QVLq8hk4ORV7z4Qca3CxPC23ZYCVxb00c+IbtllHp
1lFKoZ38KIt6MdF9oMMWb5P/kZdAzwpsSUShDTVoqc83XHFO8uB5KFbGz77x101qj4Ib8BtFxPr2
1lK11swLM+lOxqCVjHu57Tr9/j7kCVWCfnAjynEVdxkPgDy3rYxNk2WW+hFgp68k/RR2UW3FT4Vm
BtKG43dJHK50aVsMxzoAJpDnjPKxMswgebkvKvKtsVBUBTlLWSEb1mkssLad4mbQNTibY/mjNNDc
E8sMr29B4jVR1kmtBMhpNyVySRKCIevLxi2EyRbD3YAVhLHKMBILgoYheB1L/iQMxN8ob9jWWjnF
dePm8U6YvkrDsKMIAG3BBBDZhJEmXbBIV8QoHU5yX1AztWpcpdItsT0FxUdX/A7Vn/fv5iZCViTc
CZ4lSUZ9By/UtfKgwjJ0VZC3rtq8c1Js6kZlCr5oomNJ5J8VlGLu07uNe+CV8wDn1XUJFQkIxDVB
rEIpJFntWzfQ11ITof7gp7ZSvzaNaEqGW28zAMVpzviRP/H7eJs/Gd2zEWPts+6q+1re3P+cW7kh
gLTwAAVAe+rAKL7+miRNRi6RQ3RJZ+dG/a2nh0jLGRq5RAN5PjRL8xIwURXKUAZynnCplLVuFaHY
4Z+yHAmf7p8mgMECSTzgElGmQw7zmpEi49U6aovWnVbA24Mp9tEHholCVtx6Ky/XdAizs4dfwOrj
Wm5ARx+RxuIdPVpH6bqbTL1iqPSt1SCUoNOIH9GG8i1IM0qB1MsFikWtCwShwGqE4SRmOcuaL7CD
nDJWlAEmBtENvV+rLn1/EgWlczNsnkTfaGTKjHwrkedrT0m+okDdfquWRhQooIAWFyygza1wq68u
rMQ1vVgOqWRZRE4XiwRELN1Gz/r1vYSakVetFHVuIqfH/knt4UoDrLIqrSB8Tv+PtC/rjRtZmv1F
BLgvr8Wtd3VLoiTrhZBlmfu+16//gjq4Z7pLRBNn7hgDGDasZG1ZWZmREeGFduUbP2bbqQELHLUn
/+iPsoOuHbMD691zWNqDFJH0WOSmVD0VUXFQaeoYBeHWOK4W1hVfCjIX9A3gTmA9jo7mbbwSqv7k
6w23bdM+svtm+rp/rr9bHNhpv7bCpOLKuh7rcmr6UwZe0ABSJmYa4n6WP8KznI2m8hAMeUWM4jzy
+Uv5Vw2dmNqBmK74l4XBKhB4kLS54K0KEvMZ/SwYAPLz6RSLKjH6jqwB3r/DDWagsACfioiSlxGU
3y58D4YYvsz6CZmBHB70LXkEF/HLeGjPjZlB4C8lwTk662g5BMf9ViR/1roBF9ybwiNo5qU5DERi
5PYDuDAZEq4Rp1OTo3afhaZQ7NOmte4v6M/rUMbljscNGopx9X5HZVfeQE2LrKCjP52EfNyoMYoH
g2bm+au4lhn7WTWYSYYwlhnWMWtyzEt6ZWloc5Vvm5qeJpOCPEral08zu8JM6pDb06xXfQYGOnbp
0/0RLs3jtV3GswIl3OU8V9HTm3VeewLP24zdJNc/e57dqzHJYtyKcY2fbRDZ/d3vQTqN5rFL4qyh
Thei49vZY966U61x0DuApcn8nbkxyFr0rbzNN9Rt3hrro9lMLueoJ6SHIVGNlmK7WDlxCwcCYbkh
IkbXDAFFrtnlX42V6lTLK7D3nMZpAM+mFhGfe415UFV9KbyddSaqiKbmDyR9LMSXunGKOnSSfHiI
fNBGIFtYqnTTFwc62aK+Egr8vG7mJia4A5QJ8MxkUVh1mAH8GwjyiXIpNQuoO1tUVMNNOpY9qeVM
dSD3CPryWFLd+7tr2TJiZLS2oS+fzUFoeoFUKbKIpxoYkwHYi1zPCD+6wbZo3iJdWNlxP/0eAC4S
eLSB9UHsz3olXeNjjsaxfIpqcMFzpdNya53BC5EkKDPB4i8jIEdCVmK2mjBpGYp7hnxqQ7s8xz7K
p1uqE93NvtC/dChPIkcSkQyHOrMk2QGPFBHOwsx8avarKb2f/un2Y5hdF/tGniW+Lp+mC1+ZlboX
ZBO9YkFkRuO26Ta6k1XP9GUE0qndiI7Rbe+v789s5kwgintAUcG1jWYyxm0VejVM0DuQT5XMAfBp
SsIl2vta7pWxSNRul4ZHsdsl+k4RiEZ1U0+dWPkdd4/D7/tf8rNk9P0luOBFXkbemE3fckqlVSqN
lZP2qadAfRO5fUyCB86MzgpIxhW749ysOlZ7cRfu5FN8UR/qXfpIvwTfFon4KmgbQK+MjaSDxqag
KxfJz3gMzHWKjmq0gUsZHS637iGpG7EoY3zd1H52ZU5a45JJf//KvVVXHJ7lr/dn42exALNxbY+5
nzkZzkjNYG/sXW03HE7Gzifex+npz8rAWBVNhICwpELXQscViXw9E2sEGdrk8yRRTtIDyLahOdKe
R+oEj5GdKI6KXhB3QMPy+Ah8X12QYF+9GIIjHvtf9F3rj5xDZVtsHapdFHWTc9DECKiNlnQ3kusV
N/jzqrv9UiZkaJO67TU1U4BW6YlaDYTSnSKvoQ5+XnqwgiIQKglwE5A9uV1pMRTGQGsG5eRPZlJT
Ysh4RTxGokLGsCZgg5LllhhJ4qxFRD/RHfNKIPqcpTBllLoZy4bSFFPG9copqj6VPQcWZMHKG6vP
oE21aaOHCaDwjn+k0cqQF+f1yi7jA5TJFzqlaRV4vpc6es6x4uW/WjsdPWIY3hx0MgmDuh24KSmo
cuqi9kS1ZNPrrSsp48rrb3betxELpvDKDLOZUbULVTRQKyclVVxlSFVTm8rPGknZ1OgzO0q7NXat
hRtyvqiQM8faQR2Nib+ErPJTgHWUU1r+Sup91DpNojzWuFcGLoJkD2ff9wxLIwRJDjQFIP5moFn7
dnsWaqJJNFCV0zDmUF56VcTBjf2nvEjIWGf/4j6eAbdIwSF4Vli8URbVYwSmQ+WE7ieVcNTQ7CLP
1xq1F6I/gFqRdMRTGh4WL9LbMYUdp3Q5pGFOahohwhhMJXnM0hcZQnO8bKvYKJD54aFVPfR2rlFU
fpLcqYxt25l65BjSrxiop5ZXSJfZqwmFxYDhW2ULD/K5m4aZcaWLaCcmqnzK43TXVjrxwSnKYX3R
oBGqItFCPAx9zgT/TGHSjxRiXF3jZoIpSc+BsUHDsCET/8mISd8d0mgtNfazWg63AfENDVUIDXc4
CwmoJ9pKoBCTTwJUqhTJFBsy1A2IXLqSfIByJyCd8hidB063Jt5r1rq4FjfklXlmekYZCTtsdwSn
Y1aRNpwGO4qrymoCNJBhNgFSMCZp5RTMLok950Cea+AXBYoFuOjbHcODOHfQJlxavtg0LhJcsSVP
RuqsnLX523+YwTMV6Sk0qMF73ZrRSknVIKCJWPEZEb4NwtpHwzw8BsR5N4jz6UYEzdrQl3S0E2eZ
tn3Yvdpf5OPw4T11e3Mif0IIQD7ZENfcQIB18/b89/L0UkAe1QpOb3twqO8va9ilpeUA78B/P5m5
JCFg1rfNhN3a0tYcY0+b9oMGTl/hQQBu4v78LEYp18aYG8vPAtrokyyfJEDsy3oH5KGoeXLuCL85
UEvJduZJO/0Ql3tfXyvEL91a17aZWwuVHamJc6yNlP6Skbwcaqtbi/rEJe9+bYTx7oHPl2U7avJp
/1aQ0QEIHtTXFCKqoptuNVCtg1rFHokOzuZzQMR21xzwPNYsZbVFfykA1TUo6818ujykf263YiJ3
kpQmuGeC6b0YN/18TwekpQ9Rs+cVp85XxeUX9j5qImjqg/efpatuDVatXnF1BMxbBQ0NBS1U4UoN
4fttwZ4uJGnhuwS8MPAGubWA0n4OPFWqnpztljO3kHv+Ui2ZfGq2Zn751tc5MitLJXYMOMXTRtum
by8ZQe/845+1Rrilc379JYwP06dRFmk/j1XZTydfGvACewciYSXW/l6keyNmLroGQmBTrmHEGZl2
UIV+M8jvh9+g6yf14e2387zVra/MDADNM8zz5/CWE5+UBAlmMLs6HyFpzcS57AsbKsGduUY8s3Sg
wL8HwSUo2aKFk5kEWoV6HpWdeup9iXTTrpc2RdavuIzFmb4ywswAp7S1EYqNehrhK3RAHQWddBHR
io/7rmnpgrgeDHNBNBqyxW2LwXTBmJud1qBRpEqmlfhoecq0uTFHmaH7jA/iaz03aD+qJ0kR8VA4
9NNGkNaSBEs+CEyWqDQgRlLRi3d7TIas6IMwz9XTpAO7+ILmgNLTRnSKIjlR/L4/bYvLc2WLcegi
D1X5Os7AjGrs6ScPGTpIOwrNWtC85MyMGYuJdBtub4U5+ULfDbUaVuqpBCF6LG2bhjensLLG8YJg
akQx0TAe749s4V7EOuF5i2vcAP6A2d16mcdBmUqQzVGmaa+Dnd1uI8GlpXpskCUyKxqtWFzYgmCS
BJ+lzKNvC8De23UzJsizBRycilQLr0KMDE/fPN8f1MJy3ZhgsgRaVIg5D1GOk5DIRAK+VkbahDpZ
9j+rQSoovaAWyWNA+J9Ft6Y0CtpEgKGq+gNkCKjtyTSu9BIuHKYbG8ymoC2vBVoNG23yjrF02kYY
V3DJi/OFZKYMdngsKgsDNtSpT9sJ23tM1Zz0dHpWVTzxZTDGkwT9FPdXZ2nLoesK/V6KqvF4Otxu
ADHIs6Khg3rixCK0+7CAZinVE+I3IXqYsih0uyJcOcDfshHMFYM0MQRD0bmHQgTbTNSVUAYVMh5D
dDICWjSNvMTuCxjY7VkZBmwb5kNAvjTbfTyff51165FMTk4O4Ke3zIGIZPN3IGvp/cWJuPomZiIy
Dug+cD1g9xjtcxuNupnoXQ7ZzfxVNibSK+WarOTSXrqeBfF26uMaqi9oS1NPOhoz68dY3KbRSoV2
0QTcCWQYcS6wxrcmhnzMVA419ZNMH4bgiaKfadBXzveSCwHA7L82GKdlBA2IdVoZfpIOn6PQfnJF
Y9/fpOo8FT82zJUN5kZuJb7ukMlHb8Nu2oGAGm9qs8XewWsavxJSv+11s9u9SaR2EAQ/fxVgpMPG
SrC10EVQmI9f20ccn62KzpzIlEGkpJl+CB5kmdR2so1fVMQwr73ZOIQnoMu7/JvtpYJ2CEkRBWAU
9lT3jTyNU6FhsZVAdsQgVd0gK97KSd2KnZg9qGheslZmbWHSkDPVZ7QUyrMyM2mI06E+p6XaSdG8
Kd3iBVTEsSkWyf8eYKDdH4qi+tzXr7EFEVCWT0MtRBrCGPQS8LkESbQe1feh0Qdyf0hsAh4eEaAJ
VJiQRkD28UfiM62irBhbn3rKA+0gOGvrO7TZpk/pod/QN65ymxd9q1rCPtOhNNEcY9kdR0uDNm3g
6s2uBQqotF9CJ1NIfOk297+OCYL+83FofUORDsoxEBe5PW1BMfJaGvW851dqbQ59hRy/kGBnlSEa
+0Yfcgu040k0ctXKAWEru9+mkdhD9Q07TAQx4q1pg1Yo8wkD74UxES9UfxwbkXxMv7VdnbjIhUey
Of4dkTM1JQBOTtFz+D+6mv98AfaUBKDVTCjKuAEZ/btJEmm8lyrpYNE+m4hYCZpZ+n24cmexT/pv
WxI/Z1FRFEDxd3ZJV3VQXqm6EKw8vIdH7ntF3t86+715K8mudO+vKPu2/mGJcaBNNzcV8xnvgefE
UuBPIPiJ382KD8FGdVFzNvm5xcVyoBWzy8lZcfFS6J4n6+/9L1lc4esxM/MbpVqutgq+BP5t/oij
QLbumVDQBh92sZmbK1lqgYl/fwydcR9lG1RtLv3HYGtpxOp7YlXmPL7eDkwToIG1482mCX/YZE5Q
3ASihAZc3tsfnd+/jZO7CyyTx8N6bXDzG+HqQvlhiAlKo0HrurGaDfWORUHJKm/NzOqP1mVl2Zjb
8duQAsg62FKBXgLn9+1WVeIMGm4A3HooS0XmewiuuVf6CMI01SdIvoWd9Sf+um9zyQ2piIPhBnDb
AGF+azKN/UKsm5H3HIUzhUeOmruLuEYUsGaEWSlV7HEKUxgBDQmB9u3MA4SWmf+VtO97/q4HwyxU
qnHNCDoS3qtkp3hFFm2rv8TGJXyoSKXZ6b4oiBaZaWy3uh1qIEW8P5csDdd/7ANTAC0wsEtAK+p2
MofCqKVsGgTPykgLYReZVDKZUkd/O3lmIq14tqXdooOuCeAcQKsQJ9xaU6tK1wdfnjyuEIBe2CNI
du4P6LtEze78axPMgKq5OEnRHOTRJz8hL8nHuyMQZ1vve0JB8J8S4yh3JCcnG+lgPiB/Vuwzodz3
hF7bZ/xYkQBEo8UYou4paM8j1vszSP1c3YrcZNipsAznAr7/AdSwyp+1hOzaBDNngxfGIUt1ZfLK
dDzparHp5mfV/SHOI7g3w8zRaEocy6HWJk8MnLBpbZ7f6iVIE/zq+V8Y0pF+VCGxjnQrczaUOlRk
KsXUE0IPsDGj/VtQJLRX9iRbfP9eMUOWwXkM1DYolpgVi9JozArdn7wXieAeEN4m861+s94eBPI8
or1aCMjj8CtCaQFpwJBM+yevOZtrLnvel+ysXn8Fs3JVAkhMHXMTmlcuoXLk1P2wJs6wtHDXJpiF
S8GPUGU5Fk7mC5JoQAEPE6m7AxWllZB5YRuCYGmuhOGNB6lB5rEp1ZLeV31DvSlWKitvo8COGuPX
/e2xFCYBMaODngBZJQU1qFtvIrWdHvOhSL2US0mW1aQrT0KHeldro8fmWaHAUQAmoKutnQa1WRm1
Vei6BVFTa+VLFmZWBT0Q4sJZHuYHvwsQiQGk7nTqZSf1JahMwel2Wr0vgEzdghngFBNuMI1DUs/s
APdts/QE8/ZVhRmTJosAqspsVV9L01SFzgfv9cHHKD4V6SteqzgsSEJ9ZFGLtrhz2CS7MJGf0Mu2
jTnfrfScaG+dQpqsRfV2U/no6fuoQhDgBn8VSgm/UmZg67ffH4nGXsTNAB+g64g5ypSqqZjII/Xk
4/ENfIHvezjn8XN08GhIETAUtZVD20kk5szE/3J/itiuVNY627Q5BYIgNflEvbHZATWlkUx75Tln
lC4RhOFIvZYtZlEk3wZxwwE9BMQgKsKMS8kL0CT1gko9fySTFptjYNh+hC6d5MRzpJfDI8rJO/45
E21RWisaLUWZKnrU5k5CoPCxHW/PRazyUTdr/3ndrrHfRscqJjflbCDkzSerH1bp9xZX99og47vo
lNMR737eGyuFlBJKYoNZ9AXRE2v83SXoMEjNOgebYv8ZBG4JJg3hgZMsFY8M1R1kt45soyPyaJhB
uOKJZtOMWwWaEWluHly3gsZCQ9Qi51qokOLTBPIOBk71o0lWcqaLJtCbi3OIJhHkNG+nu2792Kh7
HMCMcAahG8MbX1Lv/hZeeqghyfWPEWZNkzTsWlWEEQVaouLci7DL3MJ0VdNyqFMe8q1ycAbVDEQL
G6p14QKqpxCytfkxctYSAcv725j7LsCzgDQn69+FshcDreQ9MLZ/xh0ImZptPSQ2l/6VfXQwODH3
1UUgGRpIvlYiWwpZAR5FcQyhwdxYz8y3VuRjLNGK9wYUYMbuDQCVjjd5dI2lu26kBO9z0O8IToHm
Lq58Sf9XTpzv042mICCAAEWEKiGz3buUZnoeYi38+KlT38ryorrdix5Atc6Rn+UnCWTt8lxNadwm
JMh7td2DxK05/tllsjsb2gYgoZDhVhW2iRPXQglJPZX30J4g8efqpTasaNtAyK+26mmlpW0hOkGq
DUkfAElk6JExV62mN1Qe0kDwBOTOI5wjSQbAZuUxMu/hnyP6xwhzSUxVJY5xDyNG447qCwi3BNzr
/dv9o7R4G1yNhb0wk75qwO3NYf9MmqkZv9r+JYv3YXjRlWM62v0AOtvtfZuL0ycCXCUBtoreOWZk
xagJQI2HgieJtnHqg5Uf/53q/DFz//x8dkhtUvVjxxeiJwWBOpGGl6MLmiBL0Ql4qMWjdY3mE8nj
nH4IQ509ceB7kkH+HeRg3cN7bSSy0eNmkoMoMpxhKlM7VnwgngcDj2A77xLjMEpFgxssFlDG9dsO
zwoqIKAmvF7lEin9loZ2NnDJnzFLu/fQUHH4x5riRkBeh4JBYEh7qP3S1hDNPJgSUI81g5C7aOEa
WrNEqA+WdQ7PUTMvM+UBhbqstTMplV8KIddl9OHyUkMyJWoLN53y+rWArk9EskKSd5XCI+DRZX98
koumb537y7e8Za7ml/F3TV9kRtZh/ay2QT5A22RuhjQRRcGUrOkXL71gkfX772b5fq9cZ/8Gaaq4
Pha8+iBYTmP2Vgq2p2ijfzmi2T7QR5G0pwkcLLwV7rvnGK1f94fL9iF/O7jrL2CSOh0vT6pSzduV
P+sc9FNI3zwo0qFK7ZKeA94ey42e61ZaO3z1hr4fq1dzS/YvE9oxWuAD9bORrlUYZhdzb4/Pb46r
aQkLRawKFd4hbWw4IZ6aqf8qkmpzf/BLt/n12JnbZWpaWoJmS/ACMMlLBw1FQ8OVkPrJmpVTuxi5
g8VNRpiGWiGKk7cjMqja56mAhVYICLXAHyzto5d+27kZnGtMqgN/kDchETfpLr4Mv0szreYU8GpW
ct69P2f2n+9gZjYpw7zg/Uzwst5qz21pjXv9kFNim3r9en92F2NTMLsht423NrAAjC0+BHfLVOSC
x082SkTpRuhRRACHavC28z+bh5Ka2dPKki6GK9dGmTX1aZVNk1oIXrhFhNaQXJ2nGKBMsKc+9F4N
ZPIaInTxLgPNFdoHQW6AWPx2bcUg9BW9LQWkocRdkVtdY4vhytNv8URc2WDikCAom6wUYIOTTP6i
5jafewWeuGSaVkLcxfsLRTDcXHi7/SC9xprlSqPxgqenrp/+VtQ9X6xEGPMV+GMToveFR0MQWmHZ
CWsLOoCaVRG8orCrlKDOEweHUiX8WRm3kbJy9tasMVM3hUGXSgWs1b47akR88Ekqk6Q1n9ZgNov+
5Gpc8yJeuS2etkkg9rCEhpoW4XB4rmK773/Ha+wRS7tBnSEHQI+ha4KtwIr1FIQtQigv+psADauC
cFeIfxX8SAT139yH17aYQRVIVQ15V4sefeARWICpgxM+JbR1GoVZoCWojFaecUsb8NrgvJ5Xs6h2
kaJNBgwmck9iEM4qb+nXfde0tCWuTLACHzoFx7rkw0RnyplND+/9Pn/RBWsNcrnoja4NMcFEOYz9
pAQwpFR0ywW6GdIXXxxI/UGxZlVwGuWn7qkC2fsYqSv7fjGSuTY+p6+vJlIfi6BPi1z0QmNH0d2C
YDHHBiH5JTejcuVMrw6VueF8Y2yaXsRQmxo97SAL3wblmWt25SEqHik/mmnrRN2mKe37a7l4zaga
YsxvtmVQ598OU27kKhPTRkT/vEnnTI8FNbFA3tTlw/icOkq+HdvA1ksrRU7eoasksfM1xnoz0GWj
2RldCxLPkmmJTcH5OKNIyrVm3T7lpTmBpluxpWInxC6vHhp5O8qWcTailUfUUjpbvTbNHBVOnOq2
xePVUz5BTDjLFuJ41gcoXVmp46BFIofse1Ka/la7yJsiJOlO3Is8YEci4VzOlQ/U7ABzde8vydKF
+M9nAa1zuyKx0mQDaIJ5D4l8IhDlstbBsnR+IepiAFkGshrU6W8NBFxVjj6AGt6ALKtbhtZQolvM
DJ6RgF0JkBdTELrEg0QLGRlAvRj/NxVKmwbyiFjUEn771qk1dyjpXPxV/dKlQeHyQLkMBC8quh5v
BzVOdZoEgyB4gIIMSb/xjcIaxQZNOIlV18CStee0VFac7WJiHUBagNzR7QvSHyZ4KX2N7yeITnjG
JiOQMTAglXZWXnySne3kaV/s12J7lpHq+8WBNDbYXlGGRAmGsdhLEoCAiSF4CdnXh+PgpgD2O2Zg
yY/3t+GiZ0B9TgHJEgaHOsDtjFZjnYRh5QteNL0P3BcHUZfgjwruGrt0a8CHQovn7bo2o1/xsK+E
lZBtcT2vrDPj5ORmMvxitq7uu8KVP6rgNdG3dfCgIEO8Rmq79MLQBLRXI3TDgx4g2NvBjlGDv5oi
0ZvchJriVJoGqeiblNuC35EmQc7Iro95ssk+m8p+klO7QPKsKDfKVuCsMfibg3/DpL/ur8GCcwSG
BvBP+EdQX8jMBdhQoLkKXZg8Aw96WqF7LF2rgy6d0BsbzD3XTVmvijlsQArDGbjMkTn5oDbe0G3G
+hgHx5GzQtAzlcXgFNWDUP9/fwFzdPN6EsGehUJ0MaH4Be1Kipd6I9sjojOB27d+sAfxGil8CC0P
oyMb2bZqVvCRizONFq1Z3Qv0AWwdAi2uzdiN/ORNUv8++prJxfHKYrKNg/PR1ZGN/a8NJpTWtaIE
txZmGvoUbnwIt+G2sd8BcMUvtyXjIxJNW/kBurm7J5CoWPf30lLtAebRIDlTYM0n63aLx50ijOmI
ivfb8f13ACgkB+6UdpOYLirtHu5dMpBmE7qrso4LF9q1YVbTYWoBnADufPI6EGSoJ637GPK3VF15
ea1ZYc6KXtBi6GvsojaLMtOounOT6RsaI/3Gd5zzrybTABsBSJvgiJlTU4b/bzI7MH8ejw+507hg
ICSPBLP5C10i28p5uvxZq58ubVM8/AATQkPCjNNn1nDklalXUJ8T1F0SPEKmYMXtsojs7016ZYEN
7gVpjGtktVCghWqSqR9VCPYW5OEZmzMl8YtxhJ6T2ZLPzByxb9EAa4n2uA3NZ5RYvl4Jt2tdBRKh
yLSbnESGtVz+dwKYiRfxZvvvDLAFFS5tlSCP8H1AvyG/iKwfOB6cwi2O/tnfZqZrn7zYThzIvDip
jVQucOKcA6r3VUDXQjLo5kuYLZDpA5QuYko9AABlE8RS7zmYYEAKE/+bzXY9ZsZBqlotNJWBmnCG
ITfzpGPI+ja0egKUzK8A9conRInDPnfTlQiHbXv7sR/mHXn1DEIPn5EZ6rftd/S84dkFyGG4zcjc
T4hFH8n5s3NKuyft5uvwWpKaPCHVa6bHwGr2q7CdxesKxRwBnAMzkymL+JTlRpL8kE6Yi/q5SDbF
RbeG+iRLT5kgWJGTdzpB55S2vX/gl56DYF78xy4TDeWq0ultCrsi9IOEt+bLN4iZOZsVL71qZ3Zz
V/PdRwPYAxPYQY+4w+8shRIQpJM/K8NZ8pYaVCzRX6Shps8zw0HTXCRW6sDDjPL58PBcuWgMRgcV
fSly3AMb/7Ty2loKXMFl/49FZmA0QM1HGGCxKs+50gI9Zw4p0olbxeoP4dFAd/QajGdxMhHRAR8O
7XYDJcjbyeR4Wa3kEdjEI1THJfM9SsAFBG6ADqJJ9sqMzhEi65iubTEvnQh5YV1M0LMudeT4NuhW
YWr0aNlKv2LpuxPnhyWMCMQbCAkRrdyOSg9nZdpBAOiZR6+DW2kHA6dQ2GVblzwGhBKnccy/+VEP
QIdy2UvPL/LpxbCKBq5wbVWXLiTA/WdeIF0DQIiJm+OG0lyQMepj/BZcNFPYma0bYgf9xeFf2bTS
QoYQhBz/GGOueLQw+ENQz8u5p87vd+e9cwdX3znYuo9odQcx7v78/GW/2h+V+Vq7IzQFNikI44On
9ffmEipax7fw0CpFM7DC4iWGUU9Sg0MtoO3lfD8lmVUbqY41p6rdAOq+U8QOkmd0LB54LsBl5U/a
PsnV4iVSc36roErnxjzVTn0Rpfhn5eBKVNYeGvxHoi4wVjzYYvwHgSHAOyTQdOOzb7cNR6OwhHbH
nFewfFfjiTyYPm/FGwt3o7G9FL//ctZmr2w7optrOjVLSweaJJByzfHvD/RzlZd6OBTIwDfUpsJv
SXieOCckpbLW5LpmaN6wV/5TjzMp9JHs93rNe5dBoBL1lxITWq6xfy2G89dDYuYzVqUCQ0IaBRRY
1tvcct+hDGzXv0IdvUXIqShoEzjr+9LkOPJn87Lib5ZOngFVpblmov9czqzujSDNYL6sAzPVjor0
JUPXsovQ1cT99bna5DlT7iFhAiXFcicEdiLT5/sfsbinkB8QoKILqDLILm9nu82hkKonreDlgZvs
QT/08do4bhuQs2vbwa/TbnfRfsHrCOVKnCosXGCgWUaHLCgZkXxhI2E94ySN1gASgu+LHJF2GWw6
Yb5rJJgu0rkjl5Whzl6V8bqgnALxEGgTQQLAUhqMiQ4O3Xm+91JIipG81n/BBW6W5ERQCslNw6r2
4BXdvmw29y3PMT1rGEk6PDQAdTPQ5XI7xxWEWnSpBlFxPjhG/l4Fn+1wgIhDB8C7FFu9uFYfmTfu
PYPMEVLEXNFHJNq8+FMojppQW6q+BvxbOKZ4aAs8OqohJASHdDuoTOQ5tahgI+uPU29TM6JAv67w
BbN8cXPwemOF2Z6yWjRlGMEKbcxg9xBdZv0Z9LV+ikZAZEvd4E7cZMMLX9or22UpMzhnEpCig3aA
iGvidoCRGsqR0cPbgqaABPqTIRyKzM4SGyCTauysmgNZ/Jemkokz08Zba41fGDqcA6TP5oYTRK0s
6XNUykLW01YEjlS8aJ8zFCOxXUE78W9+RDZAITS2b9Pz/b26AIi4NcusK5VDLtcLmM3rizoFlpgD
YHc0HH3Y1D3Ro5SUmmNY+IQs/FAeeeQ5FAtUBC9GYlX1SnTy00fgY8CDw2P8KKSzOhF9ABlCvGVF
hH/biIT7taLNT5dw+/OZg4IUujSkHcVguZao2laOQhOpRVOh+xzEBypn8s3RiK1q2hb02PZre+zn
Qb21z0w2khBjn83jEydSvI7nRnn2E8vPHhP/g34k6oMGoY8/BUHT8ioU4me4e2ubOVqlNvVSpWDs
aWqiZtU3JeFANPxaNZsamGlbbtZKCXMAfeuWYBGcCKD9m/nm2G6mTmxBoVQh1y4lbQrkJt9naBjv
UnQ0aoMqPyW+yD91TdRbVU+pYg55qEgkrRNVJXLFA2bYZ4o0OWOlR3uaJWVJpnAYfyd0mD4KPqN/
Ci2oMvv+ifjp6G6/mnkW0ClKQV4ChFANMj6+UTcSMNxJuFfGxoz1dMXawo6ApteM4Z1xnyBLvvU6
gtCWIEFVeC9SXuVqq8fPWefcH9DP6whNy6CkAIx57vVlcSldqg9SPvUzBiYDsjE1p6rZgiDZ0soX
KbWGNJsly1aM/gx2kO4CkHXWuAPdKlsl1IzO6DpZBkgkqWM3zNKPsQ858/7IFmIKWIFOpSqit3gm
sr+dvXyQs8CPQtFTG0D9011Tk0g+dqEIwKzv9D2a5sGZDGFeJ8re6tTtsksGgm0l/lzDVi0UX/Ap
MysUrhBoqH+/Pq7C2KBJOjXpM9Hzj+UzuFYtxd5Gu3LfWNCTpHYOAo2VWG6hBA2TM/p7FvYDFQPj
TbgQrOW8glLddCnIzKudmbIlnEbzlFjKv4jfkIWeWWggfyWAGpA5F3g0aVoEjl6vS3ETAdFY/uE/
RDODRqQuEHTkd28q/vBxeI3dlWVe2sF4tAEQDHoqcPjNf381t9Gkcj6H4MMLC4I6FsiuN/623Wun
FsnbfWvvvqotIPgeno7b+6YXXBgc2H8tf9+eV5bRJ5lB+6mUPKFPTK50eegzDkBx2jS1/HDFFyy8
UFF1vbLGhCCcSIeC4zBO/m9pQQHM2ga7zER7pv9QgxwuM30kEFs3CUm1Vk9bPErXtpnkaKtTOfMT
2C7PY0s6N7eCvYQmOIhR2SY3QHgM82tmr/8i5XM7aCZabhHBd4kGw1ppJR9gxH9QxoNi8s8IMNJ4
JcBYSDDBGpoZ4HHhd4GjuN1KeYvkmm6MQKiM+7E3e4P8CRSnNCzgpIfwgzbv9zfQol+4MsgKC4hU
MGjY97h2AeafyCgSEXHsAT3nCnh3P/zXXYo3yNrrfelaubbK7CQkuscWGiqiN2aHWW2pc7s1jZbl
kYHHAaozcPLIJd1OJTeIXZvEEvA24kvLyVsJIjetEEOkxaskov8fZ9e1GzmuRL9IgBIVXqnQ6uhu
2+30IjiNcs76+nvkvXu3mxZauIsBjJ0dwCWSxWKFU6e4dcJrb0L6p3LtWLTF0OFcZ3Eu5oxpwKCB
CWqKV1QQ2POM/SjL+SCVzp3Rr+OPZu3Z2M+l2HVSfsaTuZTCHmKe9bGMmqsE3zyh8ltvNivhrXjJ
1ijjLyXwZ+gC8N4jcJ36zrWp5e56X12f8xNfgTBQAtsYLm8r3aYH7XtlnDhHQJXbiihmWaH973GJ
I3jG3F2JZt7TvhpJlBGIjtCBoxtBcJQ2LrgPP/ylCWpzj9eVKEZ7wlLgY06CqC0gH6eT+pDB/zPk
T1Q1FyEYM7cBTSQIrpSJGg6J2OsdbUTFA9F8Jp1LO30UDTtx7oNVZfK2lb3i/MyFKz/jQV6JY97l
QRpcdXCxNNMszb364lkV5n7t+LvmAfw05NFZGtIwv5kgtgVDMAwbsKzXCwRbZ5FHaSOd3QQ0QaDW
w5CAffgRnEB3QuVjW97z465Kl2i75lUVU5PQ/agB9cDy1DQh8lxd1Iln80XcjIgiQuMAap5z94Cc
ziIRzwz+a0ofwUBjWsHEGsycY61FzeDXOTAfmFjIm5FuuE1gxnyMVsPI8mLNTN0Ye7DLc4wTyDNM
FDsJmJxU+Z3VDmch3vrjJs4wejBzauAz8l0kmqr/0GHwa2kob5KPyM/k268YJY54yYuZu1wY6wTX
CRVoJKCZy+XnADR3pBHPTxivQFtnjdE+Dg+7heCrQJPovbg1KxWpXJDP3NbImRY7bNyFaPaydQWJ
Eg/PwXAST6jDmbXpnlpTp6BAlp750rJekRYz5IC+vq4O7R6TtpeawGd1FD46aN5AZi3Ca7/W0d5D
75Uu4uWVaIgES2a4Aggn0bZ56v5FmD2FA/8Txey04gaA8I4Q9WSaL2ih8WjEUWHPw3dyHHkBiPLT
i80+Dujil3RBnBgU2TAXiTHVKyO8euSleuef1G1vto/SIbIeVWMF5jPD8Kl/Ks8PD9L5XFJqPafO
jiLV+nDy7AXbM23irW9hDlrtB5hUTgNSGv2goC+yiYzjlpeSCXOqjInpoDkErI1X2KaslhRqNGij
dK7JfajTJF15Vg+vLbWC6Hxbd+ecYnIpi3FlBq4X3SHjYbxN9K3oD7IxfgRnzhrsXfqu0c3GyY0/
xoLUubTYlVTGorYoRFRhJ0rnKTs/UGHnbpRN+0gV82jtdiUFX+o4Gr5DjOrr9oLnHitwv0wckqAt
AdD2+p4Ebp2OTaQgCNCMtvVo9xB2r7dFzGnJNOweqbaJJvPHs7uIasoxEAKxwuLiAXhZ0GFKzS5M
Nv6Csz3T7jVFFCCe+GvgAOshirWnqQmHpXTo9BqevGd0+B4rOzVbh9Jk9wkFRbT62dJvzvqQKuoP
K2FhN5W57bz8Bsbhr4jse0KgSeeMZBw6jqIK1P2pNOrPeuEX5zrKhkdPIOq34upKY2aNi6ZumfPV
fe+N6NjDTLA6sepuSAU0bxQDZjxFcDKokkf8h5jIwMxkLeo9tCi4ihiSx/m47qGboj1WCGOkkDyS
fsaKnMS24iaqVXLNx4hukMPgN3kLXumxeQVUvlmPQt8UZqJz5KyCwvYRs9Djo5iVLbIJtZgXRjqA
98iQUkWCRwGwkYf/9ofXMFNLpDGFPHc4OQEBe63qwIL7obaPiBQ7eayOjp8r3pdIUI41GplkRpzW
qUDHpK03Wipy6zifZhLFQq62Ri7GTYqu9pjvrLREtyRFxz9QzalfvvNxV/JU6brGNdBPG30k2CpM
KOIFfonLd/bF+OfoMJf2+iZ0QYv+SxXqEz4WGvDH5EEfQE2G6W9rf+taumd7S4MEZ6oAlyoLd/Fa
5qAp1ZCiGnr2d4rhP9yFpncSMBhepLEVr8jCRZwpx0Ecirvoc8Zt/wXmR+NoCvJKF9pp+Tuztff7
yMEAONCEvZA7sIW9Y7awDJbq2DC4bGUuvBbzq1WQdkS5Y2LZYC4HkQN3UPpEPmPQTMudxuwUPcno
4Skpv4ZOqRLIfap90x+GJdja9JvZhwoEon9LZl8QLxOTfCSBfNZfxNyIqFSuxGyXtauqPS64A7MW
AL4FJj/BphIWfYF2zaQES7OMWPhFH/ZNi3r+QmFh3tJdyJCv1SbJBzEgPGSU9n4LDhDw6/jm/bdr
e7vWoBZY+v+AYfxJWwxNZxcHNKMsAO6MiHH69wtTzkkjNwjeKJ+3AcTcfibm4pgJKfn372Y8tgZZ
XVWafvdwtjZnH9i8279//oJfCGD8NJX0IRhrIEALHXflA/P3krWotsmotKk5HaVT1mBAYbbr6gWn
7cfb/KV/F6IZR6lQEyhgAdGZtd+/3dkAUtGuABQHzHy7XbE+HDYiNR/UkHrm0rM45z1d7itz63ov
zEPP5+WpI2A//HlDPEJlC707IDrdrvI/z6/J42FzBrjj5Eg5/VeX/p+ls4BRTsh5qQux9PZF2N1N
AYBr3qvGcPdQA5i4Che0aNbIIGCD34/wFPh3Zqv7MasEIYBJjQBE3GPGATFra3jcgA7nCyMqbuvU
3N5eCmP2Vu+70BsHIp33shVtVCO+d4TX2yJmgHHwfAGfAPsTGCTBDHh959I28mq3ieXzHpnDLW8b
zunLaZZitinvyWooQno8QZgvQjAc5lpKi3sBVnhYyKA03D/2R0FTF+/Ch769W7+2ln+vlebBwHDk
c3uOzIfba5zzEIHBm3iupsm9LMtVrDaJVLSifA6Vj2J4H7LHhHsfROu2lBmsKnbyQgyzRk6S0lip
JFivl8lq+kZ7DAFmKujHo0d93AeZ0h13woCwnVEbSgSix8AeKGfq5mmiD15KRs9qD2AbAI4KADuw
72HuiwUvDqp85t+4u7hbKc06E000NyjH2yufF6RIaI1H2IjjvT5cVSwEPdN8cq5NTbGlD9510tRq
IyfX/9yWJM3qEUpSRNHBc4KhBdeiOM/j8iSBqMyqLJVyD6M9Ska8ftvbAcUUUWp/e1MZJabCKf5j
pTR6BO1kckTDcGCCBu98+3vmCg0oBYOuSJWQtQWF2vX3uKDrFjwfqmXuO2Nf7jKKirtRPsfbZEc2
vmI0xtKN/ZnwxN6lS5nM86wRJFXrGDLhaCD7AZYsCvLZ/sGGmtHVJ91ZdWFYzkRXejKfFhY8dwDo
BwKyZJpFi06O6wVXtTyREMDecg95rNtS/KL59xLYfPrUAj1Z2OeGVqzgfnHQ7spYkD5p0q+lX0hn
3lg5aMdMxhAdLH1vlkf9WeXRlUsx6+FPg3GGC9ImZfotTQVt9cTygWzk9VpHze0FLlDkc4JOlXpd
rEBOl/qqGYUtWrY1sw/N2v+8LXT2LYcr8j+hjA/UBENa5XBv4bM/vbh7oKzo/q6i6+/ueDw+Z7ud
ZBwMxzGelszFjIOEdn6U7uG/gw7th/v8wvmKitANlSohZ/EP+EO6btWYoJTpudXtBU7fz2zqlRjm
xmSyF0d1n8NYkDFfjaGGPeWC0BhceWmg8Vy2BahreLJg+wMRLRuye0qUk7EtyBm5SDqxi96vjiuj
pBiRA6jpwtWYtOFqYXjcIA33AlMf8MgwwVY08kUXE687p1rsmX6DhTWd3yy8Mr+z1JMYlQfWG4V5
GHbmAnZES0npae25v4sOgik5yR5p8W+waq0Cg+yfa0s2K1NvTwvL03/dBkYwc/dIQMIUZDPd2VMO
brnlHuq1lKwD3wbgtK3fVfErGQzfUHboh8nsyLc/9PcYU60QnuuvmDxGazO5L8xgX5yHZh0Fz6CO
iEUj3vmr0qVVi8aJykRtgcOs9Owui412p5+F8FlLDN9MPFrGd32+IoVRYc5w5eQPSnEshZqW6B3j
aOik7wXoSSrd9kTEubKTowN3EwCfGe4SwexEMzEilA9pCvAd0TCLHUgRsabRoZ8a6/cFSSh6dlAH
r7lnEI0gLyBb/l7+CKvFrvNfZozZyulBvbhquhugTqyp7Zmg1/6pKgypBnXwTgDnHj4G00E5q/It
7f72zfv1TP9IlUXgVifSIo0xZ1rkD606HaBg+3cqclUupt0t2MwlGYz1ajPU3cscMrbyCo1p+VY0
by9CmFfDf1bB6H/f54NWeLhmIHY307saKIKnCCpCi637viDrl61idoxR+W4oUtIKkyyKPj6SOVJs
kdNhmjMlGIXdbQXjQU8WOglntxDoFMTAcN4wE+VaOZJBKaqajyC0rhq7cWPMMxai3sq6dZkADNTX
/VPq80tkUr8hm9NiUcxAGzLMGGBOjNwsTNS0xdGF4Rs/opVMRKPKIQ2ECepb8VQCMWS/Ur4CcZd/
83elZoKCn8rN8fam/8qlMJ/B7DkgjUPKp2E3FeJTm0OFusSSXStAPae4S1TJvi3vp176y25frHs6
j4vLGJJslPsa+y0Xdu1ToqNkG4TrUjbrz4xgkDPI9jMwsxnKUQusZB2pTvYpfLed6SPEtvgvAQC/
7Pn2Vy2eBhP6VX7QZGoQT6qXxU7U3BPB8D+8/FE3kozK6+alC3YRtiSllWJG3DYYFszF7zobTkIF
cQJcPQy5QHH1emNSMamaJCfduVK2gYIc8TE96pJRZzC5r8RNae+QlMbrgmAOAbo5QqrfC8FzL9mD
Bstu9ehLIcjldpi2tJK6vSKvySIEZs6UTu/gxDMJJ5zN/g+ojsliquAjS6pswh4HqJxSeY1BqF6/
ioNNRN4q/Uikh4UDmnvu0cU8kVhgnAoin+vdkRBVVpxS95h0sROC+2rsjbEHVXMRHEPprVd4sO1s
StEW3NDiAnyc/lY2C6BUNhRA/yG4/DESUBQQfCG8ZXQ34ly1Ig36n17k1Qs0RAup9orAcpWtklXQ
GACRDU5ko0Nj794D9GQq+xQoD9Tt8ef2hkzm4eIa/foUZj84oL0AtB/5Mw/EuRRhMBJ/AM7aTRbW
zObZWEE/D8TFfZXAjtBGHASV4CEMhK/ePWpFTkE7Z5GS2HViJFupqcFj8zY06YK1YKzTL+GMk+cF
YwviQp4/19lj9u4mDyO/CVonEEyhthXu/8v//JI2Kf/FUgWe02puwPFGKOYoj0HXYcRMYyblXRIt
tV0s7itz3d1Y5/uMoEMyXfOWV9kF76SN0YMLJzRqWH+HWP0i8wX7nP8sEXgLcB5gcJOm/QT8l0sM
ykEdRZwmyqGttsIoEzsE6zUmKwAYKXwskc/MrnJiG4KpwJAaIDCvt7QJeXCXAiV/DmWLxAapnXCt
S04xHOFE+vGfSl+VeHEF9/P29WD99r8WOkXOCJoBwSTM9o5RoYbugM4wqfHdJwWzila9iIpalnoi
lRJ/eBuCNnniNClcC7w6OAk3oEMuzl6TsfwTCUm3qlQ5O8WAqd2NmZhhyjN5z4cwc25/6dxFRiEc
TUYYNyrrLAy5T3g/i118aFDZDV5DX1hlpqSlxm0xbLrsZ0MmTwMIEgVj8tjoum3dqkM5A1ydpYk6
kREeQaB5TE6KFX51q3oNhgiLWDvVDtZk1ZnJmrcLlMpAQXqKTH0Ngn/464HNLdgxNiH667tYDckE
0ZUkfJcqfitJ7LR2XQVWj7SO572pHcIYKV2cJzp5NRfWU1UxM/Cf2VVgRLlWyxgxXUEIhwFpVfkQ
yu2T3IvPaoDwRvEGYvhN3y5YMvbt+EskRpogH6uil5cdlQmAEWQGiXp4qc3eLNcYfgeGFyDIQgzu
FRHJxUg7gATdRlbP6owX0UIErZROQqzbmsB42X99iDrRCQLZL/x6xFJCCiASS/WgcxtOAR/ut45W
8NsyZvcXsHoFRgajQVnQNadGYK7wMvVQ+GNogEnpWGXIuaJHUval47gE8p5dkoZ+5MltAqiduezo
GhxFYB/UgwwIGxlAd6K91+P59prYVNFfGwesPBrwMBWGKMxjpA6+zAVDox5KFxN8um1X0xaDIIc/
fX3kY5hTW8cQMh+c0wra+eVV0YCKdZti3ELqBNx930a06BTag/J6cLu95+fUBRy+OfLN0+1PZc38
fz9VAyslQhr0TDKf2vV1WZX1oB5cP0lAzWH79RavmeetxdqE44JCNQJ7UV/dljt3DioOAXhWuEmE
LW6UnaSNUSypB6FrMThXrU8clyYrtOqIC81+8nSk7A2+FDVp4MVDVnbA2HAhRDVGa/f4Q2hnDMY0
JEs0CvwM7kFmh+k9wLzSO9Du9DQyUFBF8yEYcunRW317Ft0F2AXq64a/OZ0ajKL4F/sB8jb0rhKE
0CwlO56llMQp2vCCUXnEVM1HpVQLw+1FfuG+sSwBPweOnlzMNoBrDuIhxnXxxziPh0TH0D8kMON1
hGFlgo0+WQoggOcIJkp13y39jOkuW+cUGSTLRV1EsGDrKBZ+e9k/seuvw7n4GvY+ogHczz18TQzW
bbkx9Zch++K6FalXbrpVkkOI3gBJwRB43eTrD04AyBxhTrUeMkQ2otGOvR1UGhUKsOxwW11a82pr
5sp2qBwp3Goh5jNHRo2xfiC8FPxN0mP4WnSH+L3ijBxsooWhaJQ/oC+TAtVidpi6JXlrkg+G0i4t
dk4RL9YqXysiB7B8P/YqrEIrAJxoFdJS7znjIfz3bPUfslSMUdCYy1xFSKvykqcd1P5YI00QB48a
3sRsqddrbgQ4aiuSiPgKdCtg8LteCoJTL/BTHFuJewMUyTTyTqUEBQ8Jz7C2GkCTJtmKAWW6d3ee
9f2p0c9PmSrgZG6t2jL4CZUFR0Gz4DNgtDU1Q2PJpWTyNX/tBmaXasBVYbKEwsRgbSHWqgR80kHy
3vnhPe1Bfu69F+m7TgpL1pY6+n4GGP7S5Qt5TKAVFn0h1TnkqdoH7+1dyS5iR6m6g+rj1c4LyhdG
0lE5NvVtEGKcDYa3pGsfPU3KcKrFCE1k4PMULGmQoIBbDHs23MhWk4eqMGPhdRCM0fWMhKN5cR+3
T1qL1kZKxsiJuCXczOyzMO3bxKWD2qnOaFLfdJmHxKt2iNda/+p6mF7fo+1Jdlq088uHfiG3xFbv
f87qUh5rldRI0f0C8tq6NsYseSb6M98gaX0HFJmnn3JUa7MUw0ECS4lOEjrBQIBz2xaxRYlf38Da
Il+tvU6MtUPv3vE+aD4f1KkJrKQq6LX1FRpcRPkED8aQVHtEYrPrLZV/54PyvvSd3Hep8P/2nfz1
SSBQANgejZVI/l3fs5r3+TKIoFIdzv8gFRgpnn3muYHZN7HnFEuVJtbF/q88BZ3hIG6YMjfX8ooq
T7nMy7UDxp9KlUWOBLxVB69/LYw6magG7Spb3952FpzGymTTqjIhuYvOCWy7zVuZgbKF0TucFeAd
Pmr0OYWdKGmEKUPuYQBMJlkI5YXpWNlrC7/y7zX/PJgX/sGU1fWrST7pEVAo2zbvqZK0mO1lKtXK
Hyqjru6k0ErSrSyaVVYsPAtzHvClfEb1GwB1atJBfqHnG4l70SRD5de81FMCjOftzWayJH/tNTxf
zDRCmUH/8ZUu1hrKPhk0t8S1HgTqJ6GhV1NjAw3VLaccRQk43XHB4Zg3JRcymWcvlnKplFzolCRZ
8qpTEwPgTykRjGEaclk/52fB/XN7mXPepYaxURoBe7GExPm1GmskLABP77QD0HJmnb6gLG5l0eNt
IbPnBljlxOiO2cY/6euLvRzKRpCzUlMPYYjuVNFxu9hUXauWK4PzFtBN7HySvw4OOop86sQpxBZM
Fa7FGLcKhiBHUB6uwzVvTHiuEVx78pozPPo4oTlRhJhY+UaTox8A6DrK7ghUm/nq0vM7uGfXu4kx
LDZSuHI8LpULfPn56/auzGoYYjmkXqe2bDZe9jlFrNIOhpz46UFzocFDtI0asEcrdjT0b1FZUC99
uS107qUHuS+4UHmEMMATXZ83L2QNymoQqlUSTSN4I7tk1ei60aBOACqm29JmtetCGuNXFHUZhQWB
Qiswibn4IYtfA6K120JmY0g0QoNJCgAH6DGjw4OeREBM+zD93FPSVAAHfbTVuukePe8lrp0Y3bPI
5/IBXqN9mB4SwekJECd8ZqXqR6jvhxGq0ow1HXKrlPLn2qsxJmyVa6u8c25/6+wVx2Ej3a2AugVM
otf77wljXeRcqx3AJuQTK0OS+74pDYIY2+etRLivll6quRO/lMg8jGoie2HoTzc8QNjqjdyrl0bW
RAUbqJ9l1L10eJ1vr3JJJKNkjZs1YTxA5BBF1ijDxa0f+/guy6QHL+4smSMLl35J4PTvFwYmwfLG
qu0ngRt3k1QoK7lfhXevBoqZIrd9e3lzFxdtGuCTnAaFgrz6Who6xqSqRDLjkCjIA5RbQXM6jiqR
jXZ7QXtpllgVZtNcAIz9dNkhpfnjEl4sr8MABM8F1Pgg7nlD22AIO+LP/CjZAszXm2wVKBt1FoTT
xwjd/y19rIxRRRRopUv0GDNxEwjQJB3LBnUk2J6v1y547aAjM60coMiW6n2IeeXUqkazrlq41jOP
xpUk5kxjDtisoICk2H2reQBeEBYIGgA9ERJF3MKRzi4LEFJdBuoFIHjmSL3W94qw9dUDYCtwJkJb
FjGxRckMgV9q1RKngIDxotDxChYqeI0YMc+yyEV5O3pFEagHb3hDkTYW6aiulexzBOL/FUXyyEff
/bnhaP0xCLugGjBozxDrTbOW+sdBWYnRYtvolJr9/Ukgx0JaBRHMzydfKFiBlqOUS5BHTToUq8dz
KdzLmAGtvOVcslazo+RlT5L0fPsazR4w0Hd/C2W8uciLFaVPIbSNWsr13w0HHHL23fABHeslOoXp
AH+tEG8DsvR4/JBEvdZbnpOUNGggjA8SAHZiHWNS46I1by9pVo0upDC3oxmDmG/HHLkpYTMkOUYr
BRrIItQO5fhhiadvLgQB1GHi55pqD3jSr9fUSaFe4xVDRuil5s0PzD2TXMvdhjvt3nuK3/7F0rB1
uCMIdgEVvRY2CkUYp2GFDHf4qtUw4vJHVT2L3FKT0dxBoX8RpLiA+CDnxtzEAYABqU0GYHu0x2A8
aPXX7XXMaR0cXswXgmuoAet8vY5Sbd26UAv1oAlgfCheexljutOnQkZjH3m/LWsyUazSTcT/2K5p
MCjLF14A1R+iWIcDkq1RLGkmPsQjyhGnCpncJcs8l2maZij8LY3FFaM0EItujMRoWmlrKdvzGbqo
w9eSWwvpuy/ZkWuUBJbNj7dogzPzUrBiftz0cWmBcpKO0XNfdeDbWmv+k9on1NXv3O7kZ1brGhyh
QY98b7CNio3Ar9MMl7TaCAq3DlJLwyyv7F7xjTDLKZCQ2NDdRKQIYHhyr3oBFYeFizbzBF+tlUm6
DLzoBnGOTHUl+vddvdLAFBZl4zTnHVyS3Rq0FwsSJ737fZaIKpDnUWFHmOoWynylFCk4ywQ99WHK
7zUuX99WlznrAZWUEImhlAaI27Vq6m7TDOBhUw9RJsu0BesVGr5QWeUTJFdyz1MXHj0WiT65zGAK
Qb8wOk7BPsuWz1Tej5KmdtXD/oVQc7RRM1s9Tcnul7f9R2h+ZMhTvuAnMNnR2phS3DL+rND81i4E
Cmxp+edTwFuAGhAy+igDMfbZ9ztf6kR8itxbUoOhyWaibCPfAeCfH9dtHxndoa4q2m54H6SRPlx4
uwSF00DrJRTBnIWAjcMTjYwtENPMSUeyNPrdgBDJqwaq9K+yex8TDOzqjmWoLjg5P+ti1Qqt6mC+
QeZ1mvByfeaRrg4ZVAtpBiTjkTssHN9fjaozYHFAAhkpLmYdmVFD8Uj2I/6nSL3wkXSPt3XvB2R0
60OYA9C1QPIErdAOXOFgnpfDFZaChQ/3GYZnYiohul3DP65klIivvuUGKYmF5M5cdglv2T9bwTye
hdD3sTRgK/z4LQMtfdWsWyD3OGKrBPR7p5EcmvE7x7DHJFv3wf/ZgDZpoI4Z8gAQIn2IW8ichNbE
LZe1tXYQA4AZgHpqkhETPoGljR9C6U5096JneeFnnfwh0mPYrYfP0aswAdiswlc+GIweiEqpoqVI
UJIEVlv8ql+Th15dCK7mVAa1r6kFSQRxrMq+Ko3MYZhqUWkHV39BHOslgI+Wiaml5Z4MiaHJEdXD
Laat+0dJT43cdYbRLOvOFJb2bMYmgpoP3j5+iIBbMA4IxucmQd4JCLwxx11NweTxvKCVM74yJOA3
A42O5/on9L9wTH1PynKlItqh1laNauoOV58Esg8rIypOuYIm72oblAt5zumkmatwJZRRxK4JqsJN
Ze2gp49E/5gKXfUSZHNO29GoAKw9iJpQ92aDSGhJC6JBDlaGD9FPnOhock8A31TK7JzCJhut34d2
j7ZB1Hz70NGqstzzYaOdFJVTqJDr/yK7CgsMvCQOdOq1YgKuSizSRKhxmjW3F4qVe+TINkYKP7m/
fagzXhHygBjwDFI+HnM4mO2t6iKUiwjbGyEpxCPYEaNtUzkoWXhwYf0lyzZ3mpfimGUNQja4VSkh
4xXsa/E9D/YkWCI0WloS+3JzUd6MA5YUYpgJsK1abgulRMXCUnfhvwgy9KnoMPVvIv3Azm/QxDqO
GjnTD0nL0Uh4lNCSm3MvjbikECzQ7MckXkpiTKLc5SSL0lSHl5U/x+Q+GGKalvIKBGJqV20zUOIW
71WD+NWsl+iNZ82cAFIemGOkr8DefP0yCplU6U1Q6AdxJY+rKDrG6n3qNoYk3kWCjsremjT3tb7J
pUfOM8MQpKZwOZ3bujrjkv2kM5C3FnlNl5iDlQdZCipSYY52h9p44xkj4MIa6MIrbSGFNWk9a3TQ
fo+cNUIFYNYYSWkmBnWImdQHV0xN4u2GpKE1YHTBSeuebi9q7kb8Iwp9Utc7m4Z12Out5x4SflMB
3yqD/hXAgNtCZjw62DURHg3aQJTJ0l1LydwgHLgQyhPED4BXpwAqNi8CIM5ZsPe6dQwkQrDukjeV
A2SnsHTXcZtVhl3mHHUBMvL7FJHXAVwSg+3wTqF79/pTYow9qFsFNybO+ddMKF4Acmkop3Z2LKEr
YGHhv5MpOkwoOL+A0VSQTGEWzhdCUMudgJMUiFGLNC8nh44gLtEC9PnENuYGLA2h/H2kkKkjnYQu
sUmseL3CLkKuv69D91DDHfZquxF9o1uAB83krq+FMM99VYsDH2i+e6jiP2F4r9tpiumHo7Iux09O
4s10XEoG/LarOmItHZ0+gCWgCY7ZSsxhGHgXJZSDL92HovuaBcqh9ORV63/F6Q64lNtHN7eL06mJ
BCS2MDmMnrRy7qOnJdQPfLyph3FTrPliEe0/px6XQhijWoF0XyslXz/IpLEEaYfWiErVqViLqzQ8
9fqz4n4NXL5w52eSRdhKvBcK+NSRV2WLJCne4yoacQe69JCJ4QYDUEwJaYhy3UwwIdXufMyN8wKz
0/7/0OJaNLOtepLVusaV+qFEGbOPzidwbqIGg/5C6obgNdW+9DqmWmurmcWRJem/XchJOnLnAAZg
3awdUuUArr0/7beQNjTtvkMgmvaS6KQjXrMRGV5wBHmYqiEvaBPLjofnE6k5AZBQ8LhgIiKbalJI
XpdBisejBrbn0TcETIz7VA3F1EwOJHMjKOfQKEjfRoq/Im+/Ku/NYaubwFoZg2NEmn1bvedu0+X3
MPc3LBKp9abvUc6kky28ZqJitcj4CuKrvATBngErYPXTbCRFBCADfu61SfICwM8UrcZl0jrLDRAQ
BWRV8C+dq9sluGy00nZlGCtBM9A7GfagYpX2ao9WpYRUxhCYfPPFl7YaI2HmfWbVSg2Ot/dj0rvr
J3f6QmWi+EfXGGKp6y/EMN3IU/xRP6SKcgTJJ/ozS2/B2f39rEPG1Gcuo995GnpxLSMT4rrqBjwG
OroxqwJNnv19lbW0QGwrLijc3JOrTlmLqTAFbh2VcZkwAzjTPI/golWSEQlrRIQeALWahuY3MaVh
k1OJu+PRZcv1lBN7Q1NWWT6e/D6yKk2lsvbogdDp9i7PPL4g4QOXEloBgaVge/LkuPRlNXDxHALm
RrYusomCuA6qemH1S3KYt6IRy2oseDhQXCPvqyB1dF/cyAjdwoVMwZKg6ZpdxKRBicmFYQlBQ2+h
t6BOVr6Pfp3buzarmxe7xriDgZAluV7hrVXa6F3z0SXX19X5tozZB/3iaAjjCMoIWaIxx0pGTHcC
yk5eedCb86eK5uPmOKj2bXk/c1Z+XTgMuZomhMIlZPFDRA35WBgS9xCB9YIH8NF/7M0JnPG47mlN
ZaquFMxI3KmbQ3t4+Lotfe4m/rCIwLtGp8CPvbo4tlju5Qmn5x5Ugul68P0a9Hilz3wFrHK70OA1
50hcymIsbV0NAtcmKdyxbqXKb0VyKsiCiDljDncP5ZjJgMkscD6o3NhF+cc9+D3Ad6Yeose137rS
WpA2ytLJTdrGHhzhMTQZSFmdRzvltcorRSpg8lUFWFnC7+CcGGqsmpzPfSvI/peauBO7z7JbiIgW
hLK8i3VQB7ky5O6hAdmZUCAXrG9LHpGfntJ6xPyKQQXGXPSXnM5ZuQKgGaAnnmgXGJMNusE8i8rS
BYBI3tQ5LjgdB5CjmtWGLMWXs4pyIYt5JBs5zZOQx8Z66Z88etTkr2KpAW/2lqOo/b/1TPbsQvET
t/I4OcR6iAJY70Zcg7peov3wFkb7cLQyjyxY/Jm8AcK+C4mMKZYkEB5mIiQqbn/X1nsZeXMes/SC
fu9l9zlyyvw2UoRd3yV2KfrO7Ys+k1qbxE+DxUBODIwNo61ZouTjkEC8hvIbeBGsIfnIhXfJO+n5
g5A4ei1RHnNNok00SKD5vS1+1s78I/3nOC62exwn6Eteu0AjCbQAyIj0qqOi+WuPOHnhzZt7JchE
SopQG+R9bMASlnIaCR7CPtTzQtX0V7eXMnsT0JhMCPrbFHgW15ozwBCQhsCMBfDmDLWuzD4gqpG1
7qptrf6lzgyQjS4InUn84PimX40WD2wJ6zBUXaFreSJAewJQSyQrZHkjzulHM84hr3ipNTv3jcB7
C9BZZoeZURTPjVAubO0Mzvr6Mxgl5lFYj5QOnxE1YBTFoBblYcwtDzS3ZNWb4P0ED7sgcshAmz23
oENzxh30gWg8AaJ88uSuN77SAq/PAhj3IXTq6BVd48AY0/w/nH3XbuRAtuQXJUBvXmnKScWSV0sv
RKtbTZdJm7Rff4PaxWxVFreIOw8zGEwDOsU0J4+JE0Frp5HdAiwft/d58caYQCDq5hwLo7p4aS+N
TbAVSNho4FXcwWCvnbavbFcLDbfI7zlPXAnqvLWU+SV6MZK2z9fGwBe/GGrMCqRxwFMkQptzDIFK
ZIKzB6+PK6cbu9xiNCWsPEW5t8qVl2XJ66Kg8B9jQpxsKV3b6/JsbHqdJ7jqI4/W8MOLTvDciHK5
phaUbiNG4NoRboQ15kOVT6q2QS2/JyFz5T7asbiEBl0/bcrcy4dVevN508RHG4cH64mxeki1CG4w
bNWGxswMgxS1SwqW5ggaODMTBIQVQ3bHu01Lv6zymCf2Tkk2Jnm7faqWvMeZffH9TlGHkE1qhAGp
fdog2RzoU+WO0qbUu2cJyX+yOoux5A+B6cDVAUANmG1hY0cpTUmn2Lg3vbFlWaArf6b6vQ7vpIJu
Q/A7FB2or6gr868qSn2eZUfDXq1cL1UcEOMidAABPyoAwoOrcImX0sAI3CYmQcbnuN1b1eSMVofS
XOkWQ+eY4GKp1DQoCvn59qovPfeo72AoFuUyE6DB+aadvz92Pw4hy0nQsLswzbzmn2ZgRlw/QWfJ
1DMHQYC0WvNc2Gs0ImS4Dh2ZJzQJL40qVl81eEhIkN4nvydMDoITGDUe7Hrl2kG2tfaJT5iv9NAR
r3ZrydLiNyO+QdUcMxBItoV9j9u+qTNFI/NdM2jmxcmGaU+dn51sTO35obJSOfj/GMRkOUYQbcg9
CQ56CE1GM6pgkcHexiviA0zUjscOHS0LyrDlP8nuXXX1Si+cLMg6/D+zwt7KTNZKHBkSFPR5kB+U
NttkpgUMqiNTY0NAhxS0jVfHydoDMb/0gi+xJKAWAYiAVupVBV2Ok1idyhaBhpKgkAPNJYdNPrcA
WXf4XaspmANZeYDnW3JtUgc/CSgJQV8n+M8E93uwapgcofMIzpY0ppg31O/aIt7fvjILb48162ia
mPgzoAYrWOJF2xspwUvfFdbeQmkE6naMWTvLSFxZfTf71d7I0nUBl9tM6IYpBdAuXl6XMh2aatQU
vA0EvRd0s8bex1TUYOwTUIVN4aMid2AEo75cgN/KrCHPl4Ggp3MQynup8iuPnpXoVV0LO5beLEzR
A4YDv4XkUpyKjCM9UcCRRIKOxh841XqO/9ynKrwlEk0ZPD1ju42arcJ6vyr+98Ab+8K6sA+6HEVt
08YkMMMJbFUNgFx6YJRO1emQvFkDvS7uOijuUAEEGvBKeDehtdKDdAXWhk0aQwFDZu1uVBPENhiL
oGXsoBWwUtVZCioxuwe2ArQz5iqdkO/lvCUt9pMAZDICFqe0oP+y+aYIT3kI/pfWdqxmlkfx8qa4
U6pTzu6KYeVdXvxwA/gRPBLg8hB7ReC1oS1J8EAMxtaq+MasEs9Enxq3uVb/KuhT3b5eC9GWBUSN
irYKQE5Qkb887I0xETqgzBSUmSF5domuUUJkaA6YhbZiatEvQ1AIAFJEAaiKCIEsH6QwyqIGtlAg
cXGWdySWhn0HoJtn0eIY2SAKyGgBqa8iBtWfbKy9/ourOz/ASFxwxcUaLBljOraxRIIQJ9eGVC2P
0Se7a+3RSflHTN9vL+780Ihe8vy1FxY3Awlmq8rYTAZ6pql0Sr8FTox+hSveeOmzZhpe7CQaxpoY
VfR113Gi2ySojfAjr4pNSbXUqyeHfmJiRePRSst2yR6a4YCIIPfEuyOknkUmKy3LsIyt6aY82ZJT
s5VbxZWql4Htbq/hQtRondsSoocsSaSwmLesBwds0mLMYM2zLb1l5xYEz1ZB5S7n5UiCt5grvgH6
R+ITIGRvf8fSqwKwBBw3Cpyo1AmH36gNLjMbUZBRGcfB2kXDixXuyypzZLmCL/fjx9sGFz8LKDTM
wKKzgZ7D5c3WtSJtZtBCkE+2lxLb5WEXUFXaSmsyEEs+BA11zJvMGgWSOKBetXKp5AzxVqm/9cZ9
bv6K1yYhFx+/cxvCVaooTmONwm0Q0m0f+s3bZO3MzMUSgs/SS9Rv+9taa8mtfJdI/T5YnIZTB5u2
8o+2/yz7VHYftzdp0SeefZfokQyVoJBi4HiriP4leiebk6MGILhGvbj+jt6nul05iEsXCiOzmEsA
nmwmY7w8F3bV86S1pOhk0l7yJlUfnSkHEdfKhy0tHoq0kOtAwUDR9fnfzzIdloRKVJclwDle5cTu
TI8LghS/9D9eoWCxkVYp4JfO+7nB+d/PDFZNWIayCkhLldtbJvud/dXVsstle+ViLaBxbQt8LwBD
o+oOTJCwglYZc8tKDLRq7dbLMFqWTL+rA0Y98h6TA+Uhq4+xvZmQ3o0yKvDhvZGCY+tpZYGXHpfz
XzE76bPv1YvYnqAmAwgW+25B03Dgv2r7FZkAgP6D0zFf2hDDG4pgSNxQuccvIe39lK0hXpeWHSrJ
kjKHaQAoCheTgvDf6JUhDMAi5JQZYKDpsZpsp8v4ysFdKoShLvQfU+KzY0STxag1AeIyRj40hKDa
ZR1yI91hjPXU2x3KUU9ZLjmDJR917aluVzA2SzcHgmUz1w9SkSuwQpOWjZ7nSEUa6ThCHSkeVrzB
wpbiYs4osxljhgf2cks7wyxMa8qjUwMyMCWJ4BDw5mWfcYXsqlmNxxa2zkZGBSA99CYQYwvmaCk3
UavS+MT+aQcMW59AknFgfnYcnjBBEj5Hewts/qWyuX1y5xNxERVBmwjLCOQQMF+ItIUTE400hVqC
GZ+g8Tqo3ow60CDpwSGvd1+am6pfiVZW7P244LOLUo1T3vMC9uQkP9b2Z6xQh4wnu3mzFNmr80Od
rlQgrvYRX2iiuIfvg543al6X+9jKPCr6UItOXUP9Ktd2db+l2WNla6/hGp3c1SbOtoAbAipqZgMT
R7JYVf5fW0BhASqzrUA7xk2yXcWMrBkSHLo1sDZKMys6teFD1atOiFyIM8Wp1ggJFg0h88GBnHHI
lmgIxaIawXt0GjrVSzEYZWkP6WRDW+Lr9kG8dijz2uEKQEkK/Qykfpf7RFMpivM+jk8gaKr71JfT
EZJmvaex4jCoyR2lwLaBiwDzSzgjUvG5+q1LZ/P8FwjfOrMAFO2QxSfgL4Yw25Pu0BjJ3tKYlzVQ
vKTMk6Pv25+9tL6z+jsUQVEtQinh8qtNtWyoarP4JCHPA6uE1oM8Ktyv9jaX7ZgytKOR7SEuvLTT
NZg014cyPml0J0XfM/EKyCtie+UhXLpsyJT/Y0bwYmmF+WCDw0wXjX6ZtFCcAzNa1rhNBR6WtcN5
HbDhzCCDnAvYBkrZ4n0rq1JnyMJgjo+uDB/2kSY9BN0DUOb7+utIfmWp7N3esWt84GxU1wF9RCns
GkGaj2PF6QhPDbawLdn1j+l9vI+bQN0aa621q9xuNmVASRkdJ3mukF/uWlXybojlPj4RDUMq9xEu
wjGEgqSyjdcO4o94ifgSzJUAjF/+QHKFrYuIbnUj7+LT3a9P02n800l2TtAY32xO+w0G3k6bk/Pk
P+0x4vb0lHqbbwiQoKPoxN7Lt//w8vkQvH+DktC5B6POIXA/Av9hgqSu//ff45u9f7wb3Z3ptM4B
sqIfu2fIDpn7R/f50fUPKxu0eAbPPkRw+LTAtKM5f0gUaA9QDNhpzrRWu5gX/tZiCc9mpk6J2hUD
bEQpYh+jNRDoRWtBwU8QdW0GTzPidgDExbllUCQadRa1eC311DGK3x1o0eMM6LvxD5EOk5a4Chu2
XemjRFb1Oz5BCjgaXSl7qY2nvC3dnhQYCFM9YL62t6/B7Axv/TThaGIEBngrUsNxHWQv/71S/ltc
X3B3Il2GQgl4BS8PvkEGmqTyFJ8yEPZlFJQGK45qyQBmdTVoRCHAw4t9aaDtM63rCxs3i+pw7RVc
VTzWlXd7kRa8LgZ35l4AqG8Rowre3SgywNtDC0Hdk/Ogu4pz+88vnY+Lvy/WY8IEpTU+/32M2k4x
cyxIfZr8hNq9Y+6+S/PFkj0jeSOMBqArHDSvhEZ5uZfkfzF4j8P/Bio607OffbKwcx1v9coasbBd
x7STVeryXg37lRH7JcePdgCaAvg+ECPYgpW4y7sE/SY81RmEUStQBO5iDBurjxAVyxxkXWsUAtcQ
5fm7ziwKFZwenNZUDmFx+gM4svNieS9fp4fMzdzG/UUw+Is0z+GH9/sPf3D9v5Z7cH7v1GHl1l0z
+Ag/Q7h2YG/hWayG8UmFvIk1IDEBKQYKmXPrp6IGsOFHbUw98NU7ZmvdyWq8HTgQrnfE+svlwtXH
r1L5iKOXfsCg5rZLvVYHVVecuPAS8EArwffCA3axasI1S1nfd5FBcEArcA9KXgooYQuKEpu+F7TC
4Hzh374SC87/wqAQ50AqvJGYhvVBt+0htkOvke7sMPZIsXIEF4JFGNIwDY7RcOBPhBdA7Rslidss
OY3SB3R2HS33VBl8co3HVMM19Q99+nX7065bIvPe47xj6H1mSRBpCzSjztO6oMlJrX/JFjy7zDs0
+5StQkCfHdp70JP5Nhn2RvKqEeK2/GFSAAzq17iZFpwnxrwgIyjN/RkAjy6dZ5PUUlNE+PbBlGPQ
SI6gjGTl/5rWZv7cMyvC2eG5NOa8iZJTl35q21TftvEbz31QZt9e16WdBH8GrGGOBVw9QryQtMhJ
eDumJw56/yYookPY5SDO7L5yFjs25k1d5D23bS7di3ObwukJofNOQPmenmzEjxh69TU/ao9FrLvU
WAFhL5kCwhbDx7IFzLs4GWRUY4IMsUhPMne7EUIJPpCalfYQ8iNZLQstukldQR0DE/poURrCh3Vd
J4OdgcMak3yixU6Xzm26/oWU2zCSj8ksCd05tfFI4k0FuEONySg7eRlSLHnfB1X33RP1D/vS7pvG
rYffiuVUyXuLnt+A4Cdt9rGxM0H2w/ep8plqa5xDS/4DIEGsF6JupA6C/0iMqZ1IWqWnZOJb9KQA
ZDMYJKXAVbnWTF+6RaD0kXHkMEcP5NHlLQp5klFi0/SkJH9RYE7XyvRL59pA9xQIwZ8ymfD3myoZ
dTvDVtgITEk37dPpWNH7albw6vye95ikqlcikvlOClEhBkRMDNujVYyAR3iXU7MBpdnUpafcwMiQ
2jlpekBhdOX2LK7cmRXhLdaQEaEn1GPljNR2GLf+olKfrbwki8t3ZkRwcli03JDtNj1Jxb+BHXXb
k/M3ydrFRuZYxUe6Nn29FCuC+vgHWQHYvyguKfcq5G00LJ0MPbnsnkqpY2qge8rXOGmXjvi5IeHD
+KA3kq7AkGI+S3rjyybe/1NiQt1e8267uUVTaEMhbppLqCJWEVPCQ0KmBreJ157SPdktIFbEteu3
lHzfNrWUloNuDeA9aH1gSklEikggCCmMDLmSEukPbMx3FtTeUUR6DLPRz8LJU3UQG7sWeU2SNRz3
wt7B9syAjphgpgi9vMoa1XpKFNju1Cdo2ecQGoBLN7a3P3FhNS+sCL7JiAZio5Ifn1pLLpwSyFMj
vVcHCrYT4ynT9retXXdWZrIKfM6s1YDhNFswB1lwjaKynpzaVJHuwoxWnkRNkNyXeetHEoU6Wt9P
20GuQKZbmuGd2STpMTZMSIdHeo42Z1G8jT0yT262ycrJWridCnTfZ6AECL2AmLhc8caI5BChMMIv
O9o2ILpAWf0v15gzMIyCq6EnN/xTa+Tftxdlwb+Bm3wedUDRDvUmYU0MkpqlNuAx7YfyJcvYcw4W
PFVdi2KX8hsQoc80ezPKShXL5LrSRDw1M3oCI9G4BbV+5bRTWjt6FBCACBTIXROgqnOGAjMmI8iK
71v4TFWbW0j/h19MfAU7VVFZxTp6qsF1nw2u8TH1dOWpuO4iGyCFPDMyH/ezVkA2mSbhdktP/ehU
kHdxNOKAc7Ry0t+FB8K0TbzyVQv3BwYx44pZS5AVidWUFFpVYYh5mFNdW5mPwyIdG0u2gV7L41+m
3FQPkcbWeItEoyhPAgg4U20DfILOjhBdxoYUssQm2alXOuB4t2YU6MCDVYa5TdWVqslVDX02hvEV
sFRhmH5GeV4uqUpiY+IqjEXSR9mC+1omjlJCUhDsNtbJNr1O/mhrr2eSE5qymxkrTTnx3Mz2IdaM
jGCGe6J4c2l/MEJ7yOuQntSQOqhmD4CJZPp/Y2RmX8E2gkxeBG8wND/sDIjxU603jqG/DzV3oCm7
cjwXP+XMivBKRhPkLKQsYacR/Zse61fM3B0g7r7tUK6SunnJ8B9Az+fkA9snLJnWN2nPZXrKMnnT
WAN0qfJXDDhp4U4+mPJW0vO9zKyNRjiUQhrQ/Dkg4Fv5EWKO8PMjQPUIiB8GSVQRDS7LNelaC0sK
MKHlQWUT1GJQLQf63SGH579//7FTD2THbatLN2NWNkB4OlNOiB1ktFUjZlEcloLHT6DXQ6ET5zPc
yNQvpDXEz+LVmNVzkDejeI/n7HKdzUyJJbWeP3GCUkfpdQivUPSbm+QURYkmG/aJPTgVcpIJEgtl
/I+B5/i/+GIFafPMXAKolvAbIMYSVjU0cU4S3hDX6vGsRgiP/NHE7HFYNqFDiyHZ3TZ6NSWEzYWa
BhI/wGcxWSw2ScAEMYW9BatQEsar8VlMO2UoPqDGa/fg9gDrf++BxlS1vySdec7IoZqBFreqr1RM
rvZ7bqMD/IQ+F0IKdBkud0Bqi5DGgI0+WiqRfCmUXKONoKM4ThEKVDrYPwvWbG9//HxLz/MREMUh
JAOQFK81SjU/c7ZnbwzRYzJkqp08FnyMvSZWZEDclWnlYbk+XLMZEA7ivVTBLSLCeLR6JuTSYAbE
Lbz/5iVEfkd5k/NkY5SgKejfK34XJx0oQYOkCjjlKz7xqhL886Fnv0D0vEC06T23kkeDgqmGemS8
67J7XSs/0A1rO9lBe5EODHpDfwbMF2Cu99CWIDszHK4cSQj9+FZd+01zGnax+D9lB7y0iM9MAKWF
415OIJhnLTa8Z3KxT4q032ZUlg9qiAHtKqpVZ0obGfhSGcLMvW4cs7LgHvTXlI1Up+xBi615Vpfz
/jBxeXLsLKQuKRt0f/F4eyXjb7GufZG2ZE5lJ6kfxyiG3T5AYmQPaMSMyUB/EU4DTMTCoY3zvKKj
QfmxlcPWzzXJ8Dq8QNt0SCEboUHl9La9q9v6YxCAMLhhjCLh3FzeEn2KY0J4xY8x2lc5e7L4k4Lo
qKufunpwzO6z7uU9yftt+N7s+/iu1b/gvqbYXHmYfupC57s3/xDwgICMQ0ZTEL7j8odEdpdbfdHw
I2Qu9pF84P07ZH9qr61iaOMlvlaB0i+8szvTqQj0VbqHKPbDB9p+RXq3KaNjrhm7ov7A7GGM/yPC
HE/XnMY3g8jbfo3l9Gpg/ufX6ig4IMYCc8tPsHl20YcENTtOB35ESecwFI7dauCLNp2Rtq7FX6Ks
deXm28D8B8rDBzWf/IbrHrQ3mLHvywOrZ2b5IG50NweVrm4/6+MwE7muwF9+Ml5xVTE28APQQmAv
auBIdc1Bc0vbIzVZOTl1r5ePudw0kF6Y4hYYqkhKNI/WBrWdNjLjO2WkSehUg9WClx+dbgsjs6At
1GolealKDDA5RqtZh7QKh9xvWS0HadZixrMK0xyoKGKxP1MaAUleRm36p6r0PgI5eF0eByQUn3FW
SyjeKnU6eFrOrWmTq5kKhMDE1sjYxBhj3iEN9S689hiPwQzl5XnStAS0Uzqqjg0oW8sw8fTuXy5/
ckh/1vW9tTa0MF/Mq4UGl4qGGU3M5f647LMDIU9ja0QmzAGuFVY4qd7GwV7fvq1X3wRidzyEGM8D
qheOQggSDXkA/3ZckGOUhEdGQ5y++mDq011GjlrGkTuF8vttk1cOCSbRXpMRfYIWAsno5TLGU6TW
6OiSo5Ee0Ovd9/w4IEVMtNfbdsSXE2+1ig2Zv8wE0kEU05PbqOsynJwgcx1rxbdcfwPqQRjPQjwG
p4oM/vIb2sEGW/2ITIhMtUOteldXB+hC+V05rgQ/YhQ/P8vnloQGKSv7vG6oEQWTNbkKdIQd0vO/
hFsrfa6r0ybYEZwlbaouQqcIdrT2HoGmV+bRnR4xjAKnf2i91j6YX86Lww0HhyByJvtDdAfSpssF
HEstM6MSC1jeI5g5DqEHbhX9FblBJ29un4PrI35pav73s3vUqQUkbFuYiml46J/Uyg/bY8Y+EeEh
elg53GvGhIiByIWpoW2JZcyTgwWxEQgAOCXTMVQNLFgzOSAxvf15Cxt3vpJihdKI2glkbLCoseck
Q4fECr0J9AcYvo2jf7dtLRz7C1vCYeyMlmhZaUeBBGBG0rtad58j0xiNlcRq4dBf2BEO45A0ZqdR
2JmKD6ADQPcNYfJy5VxclW9wtS6sCI4IsfQATgVY6cl7YljvXcje8lC5U17oY6V5JEqelBzjaPrU
QgFxZS792jtdGhcc71SUtlrLIU6l+Wr33yP7X+YqPx83A38x44fI9Yc/6uzUG0UY9mwiUUBtUDcM
sp48t4bSu5Fcl5uuKougaoe1KvLSvoFUAKgGwC3BJiq4xY6RaewTHgc9lXonBbL9wMwxx5MsrZla
ciAon8zBHSoo6HZd3mrDqBMkBU0ccK1KiQ9uCkSzRcOA+0Uy9UAbFtXgl6yKYVtNVeuHUtStcQgu
XIc5WzIBa0LtA6P3l7+BUbiWaEyyIOr75Jea2MDrt2HvywMn7ljWzUoj9Kqoik2FPC/0pzF/jclg
ETRSmNSeBptnwdBBdk8Jwf2I0ib0EaO697Mp26Zh6LZGEiggXbt99ZdtA0SLKQ9ECkAdXX5s1Yya
PulyFoDfmL6ldiFtR7WC+putZu4A9De4ImTiVzb5xeW+96qqiFbewgXnijAe1UhUzSHfIvbmuFmm
ChnULCjsrmKbYZr056ab9c8tOy6qTWxoEnXVvMoTL0yyeG2CZ8k+nkkIp+BnYMhR2G9uhjkx8ikN
pFGFZlta0a3eNt2rpEQYQkF+fifFhG9NgylrYzYLRw3DL+jpzhE3CLWEm1VN0ihnbctAjC9HpwIM
blub16GXF9amqytte3u3l8wh68XlArcBCMiF2zWmrdKYdZUH0ZSDjQzpbMFat4IrxnzRmj7rVQUR
xxrsBdAixf7MRAbzup/5qryTrLqPpyJQuOWZUev01NiHSbLLlCOLJhe0Qj2xnFY2XCaTk4Zec8PU
u9ZcexIWNhh6IZgumnVdkCMJq5w1MY81oyqDChWm0sR8f1xs7cw6lPXQumnaPikk8W8v9VXbD1//
w2IB9peZ4l2sIqZzZaBR2iqoC2vXRb9J9VixdzM82ZD1BWJAT/kuGZ8jZY2Ff8FbAw9vot6tYKfB
gnq57NZYYAJczqtA1vJ/3Iz8VO8xWZrSlYd2yQ6QFHPHAlxJANxc2umzMOtCyy6DLIOH1CgzHOMt
pLqxYmf+O0JMiWrDzAmCK6KCFOPSToqGM7RmiyoYm8RnNYa6UZfT+2Sj0RdVX4mXF95vCGqA4hCy
YGgYmPMNOjuzUdKGBKPNKIVFrHiUSZ5vIzBgrgRCS5+E8p8933xMRIo5TAGUe2jaSR2UqgsG5p01
ytsqjY5d89pLawjBhXuIEzjLbOM5nZ9x4ZtwUInd25DNgw572zgEE+qHsUUOyE/6lvlG+RlO9zmk
X5n5mdprx/H6W5ENgo8ALab5KojjE5LUF6OhpmVAO7CXRJ+SGqEGucdj4NmJ6ty+ddfbd2lMeM3a
rCBjVmZlkHPI3dSA+K8RD111nzGQNHOh4sUECS92UDBB6oQzs7OyAJp4m+Ig34Fn6VvfNW4ByCWQ
550D5e1qrVs379HlJZitoh+hYYIOua/guTPL6CFoAauyRP0BFFIZhr7SJrxnZvl4ew2v7/WlKSF+
biFqOaucZCDPa9IEWpZPGV1DM63ZEMJkUqekBqUoxTBkDjabrkwoOP2Z5RkF52+3v2fhAF4snbBh
aOX0rJTsLGBR5UzFvqI4gNadpBbuZK1QOq7ZEq4ayu16npjYJumxMDb68Ma/ILbrUrY2ULmQ5Vzu
0vxLzhyVDmhFmTJYwmRjMbkDqFVsivriqMbPcVx7JXlm6X2PJnYEiFovrwVNi1+KVxUQU4AtVVXY
QZuHbYzmAw5kn7t5VL+nTb+RxtihEZL+4vX2Hl6nBShn4TXDuUN5AUOil1/LzXEyBimjAa2g/3ls
y62WeVzfkewYNo+a9Pe2ucXVPbcn5PsmVYqR6bAHmlNH8nPv9PSndCafgfxoxdScXIs3+8yUJgQn
ytRQu84wRMYjXyruWPxv4JBzHV2QXGM2GiOd3LFRHi6HbsX00haiSAhc3LyBmG67XNSsHi11UoHA
rwfiJU6kBZaFmmf+J1ub/V90muemhHsRZ5Wp1QVMDdP7hIkAGWq8SrcJC2jD74ps3KqmF009GI1L
kORUbhJujGZwGqg1317uK+nG2X2f/xLh3sShNrW6UcDz7Kug9zsPFI/c6/32KT8BovURHfsH7oNX
HBqGWem4+eACxX/7Ryye5rOFF04z5H2qCAq+NNCiX3g/pl9geAPzU/vC/kj5SkFizZZwkkOK6Ky3
ShqY0TaPSwyTAM6yqSqH/QXHrN6t8ogtvVQQ5kOgoUAADQXhy1M1k5qFstnSYCKbadNg/oB8MWAF
2bSTpyfS/lUP3XRMDOj8Mm+q/bHdGGtlyIWsFh4JuSTAUPpclBZ+RAMh+TE1sMKsAoXMdrhjvzCE
ytCv+DsNTrRW01+2B/cE5Sl4Kdymy4+uCcmYySmDPEWtyg6S/SFy8hQyEm6UdvJcaDIrji5ZW/xj
6HpAgUuSgOKtarP6L547TJ4gbJxT6quByiYdBi5VOOC61mwktlNwp0d6x4rTQIeVg7z0jJ/bEi5T
JaVoZcDbBWgWRc0rJQ/EXmlMzXdBdI+oNQAdMEcd2NLLlc1Uo2zbBp7YznoP2uMoP3ixBdYykKQN
H1a6VoBasgeyVKwf2PBAYykEWgaXtCnvKhqE0zGatUa/DWMfdXej8dnbu9t+YPGZgdyHCWp1FdB0
MTFN4sQqRonAWPM2pg6DljeYxNJuAK217EiAnUWGSyrdV6Y/41qpculLQbKooucHPm+UxS9XtlDr
PIm7jAVEAvk5i48k2jATGppt5hLLh5L27a9dsjcni4A8IGzQRSxPHalqMsgDhqgT6aCTO2B73DB8
ijTPzME704K157bBJdcH9qH5HmBpoT9y+YEa7aSqZRrDI14aqcPDx+8xxv9+i5qXSF3D0Cx9njUL
c+DsIH8UR2IHs53Al2Iz+L3QiUDYY0Sg+chdPUGlI38u4nAlVb2CVmDvUP+E9jw4KjGKKQ7xmTQC
PqoheTBNgFegQNkWajBWr2p7x9WXzu4fqRUee9UpddXHzIqr3EdohgNdWE4dBp91b0r+kOTQvt9e
9x/IknBnMc+B+SMgYGcOB+HO2lE5hVFIi8DK033S6Xc1r75Uu/yrA/wMfsceB07HLLvWSNuKKG6N
RDR2ohjhq6wVm7A2XKmeHki6RY175bctBD2aCawVCkHgwMJFvzwUqlH3qjGQIjCN7yEcT5OSOhb0
KYrJi8hTDjqW+tGYMq/tYmcId5rVugTVZ9LtpxCCH6h/3/5BC88lOBlQJ0NmPEOvhN+TsloLSR+x
ILRCV9cwGquZ+THpU8Uro+fbtha//cyW4K7rLpeMcNLmWMAj7RaNULfCwjfUY+Yar/XadwmXj0UJ
tVDOxNOgxr6KQWDlmUh8k/cr2erS04vjj4E3wANRRBUHe1LUjKzChhure8jvZFoJIEUBvUvw6mSS
22aSF1N1M2HUzmRrc/4L7x9sQ4AVAEm0C8ROAdgTxpR1CQuitnaLxNxnY/1qr7KCXcG45ptuSehK
o35jg0NLcNVy1hGzCRsWqACy183gS0l/30bPrflFI9vjhjMZmteHyS5q+t+a9kpXpQXnOyveaTDH
STP2G2PJppAsVG2tTlOYsyCX5MRth5i7I8/+C5eNxvHMIA1sjwE4yuXt7JIGCEuOD40n468kV8/N
yKGD+TJCfjgZpaMeKR9qrm9u34uls4pXEC8hMIDaFRWsUna6VtGKYcQud00OgA5UlSIMCjXRuOK0
l04MDio4GuYJYfSXLj9QyVXsUM9nRI8kO1ZrExAr24ovh+Na/X3R1M/TAKVs1IzEGBgjKQYmQWdT
uT9EKsLAprlPUClY8anLhuZtg3gyWF6Fb0L6WvHE7FmQqBrokV+THoDkbKVJtmQEkzpAaWLqHlSU
QpqsYmSPFTaiBwLOT78zlb99XUiOwY01yNbSSUcLWUFtG8BnQNYvtyhkRSmVIcKGmvSoED0WybCy
YAuBiT5fZUzfSxBAE0Wb9a6z7KEq8qCeuiI8sIGj+RKiY7MtycjDfUxUJMgkHO3UI2gbbvE6Scy/
fegXFhTlZ/QooG41d/6Eqwbq6rGOeZcDlvWkWShlto4NUebbRpZCAbA/olctA7Bno150uZisoLFl
oGcYJMx7t/3O+QZztvsQvL77GPh33loH/BErT+pSwfvcqFhSsUuLaSmD0aypPZDgQ3hkgCjSWDR+
ne657Q4dCMj8UNuV2VudHAgIg29/90IwCB4WBaknMMWKJC5uV1BM6qhZHgDGZmzMJA79GvM5IF3G
+JWllpvagF7bpJZr1falpwKoKExuzlNAwFYLl5ElQ6HE+K8Az1X5u5J4vzeKQXMhhtDvE27NJ0pO
t+WYDJiNrgy3twEfSOSUPWKskLhUzZsV97q0GGiuQsANyusAhs3u96xUOUCqkZaQEwkqkll3dWHL
foNg6KCUlXSIKjvy674cPV2Lpafb27B0xjEppM5yRWguK/O/n1mW4rEDC3ReBkSfNmHZ7fLUHStp
e9vKQliFVtEMtMKCI2UUXJNkx9PAp6II2tCvqt9Kt3vv9X+rNdAlMxgPAHQQjhaVFWFn0aod8DrW
WMYywy7SFPHiIO37ST0V3aR7qDysTbovOCo0jhDazDkNXIVweycWDyzPihIiSOpBzjE7DTYvah4L
VfZ0uuu2EoR8bi/m0uU9tynCMfNS5WAXQrOW989WdEykz856aqm0ZyjFUfWkQTm6UR4moFFZ/lJH
xbZcK64vvABzv2weFgJlOp6Ay2NjyyGpMSxcIpmaXDJ8NsVa0KrgLwjRFJRBwCKArjTiDfGNkYCj
yfKqR0c628mpLwGKXyJT9Lvuradv8tg6EX2hmb8mALoQ6QAvjlgApSr4fnF0shuNIQxVpIwtVRqf
afy3Cm0UNzMTyWGlVXq3N3Pp/IDKZp4zQ3kZUc/lQkr/w9l57ciNLN36iQjQm1uSZdqwWl4j3RBy
Q+89n/587A2cv4tFFKEBBntmQ4CiMpkZGWbFWkJSdNk0FQRW3VzZeiSWdgBR73upp+nTWw9VoiNm
1McVKsiCuBNrbfgdIlXiOsDvMHWvh84KqtlGHAl0Hi0Q4U3oIJaUpMdaOQ9CvrjinbmCjWPD+DJx
EGMkiIyuwRyKPyW9UtY0H7uvUtfa8Z6c1saCKKlKy2g+Ex2gv663M05BoPRAzC6xotbnYILgvNDG
6V2jpMnFKmSgUoIcwAgeGDt9rQ1HupSnUD80aT/egP8HZRwas57LC/x4FKms9rnvpnM8/4f+Lb5m
oQgl/GJeepWhAqHvpGFK6PXPoxMGuh0oh/tHcqvmBjYCjCp9pKUlvXqNYNDICtkClxHkwqOJk+nn
1qkM1/RrO+iLD6HRQNVj9O5Qmbbfpsc221On3zooMikd8t8ScKP1sO6kqwG62CA0/CSid/ap6f7c
X+SegdU29o05M3iVVpcmfxrFr2Ph73np5aitHBgo7wXXwz4S5KwyUq0UQiXz+VB5esxRnX2A0UZ1
i+YsH5nVkirb3GuabDx/SH2SATD0Qm17TUOQh1UWR1NQXbKFoToUPQNxFPVQKLDX7gQsW9vHrNQy
mcVBIeu4vmfZXIpmWTTVpTBq6VA0s+gEabTTmNlaD7GJBJJAJadfHwJdTOSiKdXqopa1082yKyIU
oTexDSvVe8ged3KODc9P3g7mXEVJF0+8ClIgrhzNqS9qlJ/peAXjo9GpJwUPbYc7C9vyFewdidNS
W77pvVBJFslqkvqSxGZ1UK3qZUi64pxHO4d8awMXibEFqrPMAy1v7Jvgboakf2w6tSa4S4+DEF6k
8sTAIr398sMue/nGkUDqiBQGWBVoAml1o/SyDpNYTxv08IovszU6eVztdDq2TBBlgdOBSIkC+SrY
SrJhGmgMAhhrejhKDD8+9F2619/YOAcmYQ2roJpE5LFyf5aP/0sl0FRybT71RmwLM7xMeub20em+
E9qwRLAKRIYZu9cOx/X3EWiypgqDcxd4UFw1+t0WX0Q4CXcZRG/3DQDaosQBPoza1BofJgtZmas9
yGd9Fs2XUTOH70FFTfP+am5DGazQ0wSEQyUOv3C9GjGS40EKCGXysH9WhzyHNgRBSSVorQc/hvZg
HM0SaeBGOJjtZB3uW7/dS1wtMSmoZBwGSOxr60ySlwUvZnFphhIJlzTW3qu+kbp+MY6PqBOGO6vd
QC8uvp2aKvAOypjrQHGUYUQP1bK8KEMABngWWum5EWPTTiXBeB6bPH6ZG0IBs87AJuuNr/+j9yUS
SjmDY8f7i7+96HxcPD6/iIPEZ7hefKRnQ6j7ZHGRNH2BNPFZEb+hldQ1lWMYe255I4HGGvREsArT
uiBMvrbWNkk4oCuzwBrlInObpqy+4WG0wVb7VH4/FgUFbSGv4N3JhUj9B24rVX4eGJoOnSGpobVU
eqFCImw2yp1Xd+sULGPKYFlx4dScr39aY/WZEVVieYHpZwret/H7OnLqYSfW29puFM/AmgHKJptd
bXdcB1rcZz6xXtPo5yko/JPmR9IhTWLNFfzoIzRU8o7NzZVRD+UKg7c310lfP4l5rMaEE20dHkVB
yBaJxEejikun0psf98/TbRi9FF9p0xN/Eagrqy8sZa1W5DLGmmKylyaIBSsj+rCTn9hdYh0oc+88
vlvOg3AdyhQyLxzv6sMVhM/EADjdJvkoi99L6RAaj0oALWOj/o71PR9/+wKzwDfmVl9w6BpLhO4K
fEvcvkOq6Dzq34AS7UmKbR0UmKYWYl6TUYl1LVuNg7IycvId/vg0pMGxGSdv7MkP5BQs/R7xxaY5
3vuF35iRxnVNrRuFqCsnTr+ZSKcoBEA+W92fWTF/itOvEDKR+6dk0wWSbuEFgLNQK1+FuAvLYK2q
Unmpn5Pk386Vj7XpJr+aDlUpR/r8+b65rW9GJ3fprdDJBVV9fbeTpBOavlFLAJ5MUzdA4mHTsKY9
5t6tiwbrGjxavGJ8utXZDwO/soxuIvVATjJvxNKdtODbOKsfBVX/cn9JtyPjuGxgDVS5KSHhupeL
+CZCkxrDD4VExhh1WFSpzuFQHEfZYdoxUpxZI8Urj/L0xbA+iomKVBjB2/AiGt4UHe//lK2zg1dh
DntRlbwpduftWChpZVaXajrI+qWJnpr6kxGcNXHH0Obz8dbS6tQkWuoXfmhUVH5t3XC6Q2Gnv7TI
Zub5oYACHM3Mxp33qNM2uqBsNRwW1DrJy5BOuN7qqJ2TkvChuszIv0oUfaFxfEjr4UH0NTu1JBqg
4+e4TD/P5V5VYgPctxCOE0wuXTuqHyt3U2cQ0qXxXF16UH0kF4zp1JXX1t8yQ7WL2EulD5r8Q2Sq
vPWfkgJm10x4h8LWTt6x8Y2XETXiMwrfnLzVz5CjtKJHxM5nDC5Kx8yRB26q4u6ERhsXFScOfGCh
EVyAF9c7jfjGnIa+UF062bi0oAQj+QmR1k/3D+zyva7za5zcGysrdzAV1SxHzLpd4jR91HUHmlCb
2suhzXcO7OZyKEMsV/U14LlezhAUkaZFVX0x++4gminsG/JDq4y/769n04yhizqz9hCzrtMOoQuq
0Z9ZTyooFvO5Mgj2Km1PIbWFHce98dguecD/N7WckzdeRxARp4UDtr6EPQcg8bQ4cMJY+Bi1MNNW
VmwnFaRJ/l5Tb3uFdCcN+J+oka3St6g3/FrR4vpiEaSm5+iXv4ei3TwTgAzpoMAACtrhemGaXxB2
V+GS8MY2YxWHguhXja1DUuxcpS1L9HERiiODx2kua32zhV3VNNMU1/UlAE4RpbqrJI9MPh+r9s/9
Y7Hlt1AqIL9gGgYczDqktRr0t8dgqC9SIXXvk2Kqj1I5zT9zTW5PdVmgLCOpT31kzMdZlB/bqNiT
TdhyGwtm8xXVACZo2Ys3a40hVq0ZbKwvsNq5eoa48vgpEI6RoB6r7j9ctre2VkdTFzK/y9qey3bq
9T/mi9H/vL+fWx+Ofhd6e2SpDBWunnehgO7QT+b6kiefgxR5l+8AMn3p830ri/NZO6fXR4ZZTQLo
9eRXkGrl0ChSfYGKtihPivLt/t+/EaAzEAtMS4ZnBjrplSfXrUbQ24QgBd647CVknd8yoXgUY/5f
ZUbmIW1T0Ua99O8H1GlR0h4BX8DwHGu7PgtB3wijPjD9lXaH0vqmhe/NZqcpseWd3ppYXa26T7s8
1ETig5SuRw6hlUg3Np8+qFZ7EMV3qXiQq9P9/dw64kspjlzOoIi/Ll51DRV3/qy6cIN6rXd79Xtl
2XPfOWod7PAWbN5oyLcJYkl3gIOs7pPYB5HUm3p9qUv5hxCJ0rE3zMCpVa1yGWOSjpICnUGRBbnb
BKDcunSwfvz9etEcBsBBnkzjefUTrKwPYEGiMtg2j2VkPZPAfAyi6CQF0kur75Ttlg+2vgyMW1Lv
RByIo7O6cjHNkrqPohZx3RRVLA0Kq9SXdt60rXv91sjK9QdNDlpWDttLi+L6EJ9m650w2OX8H/w+
avO0PukugVBZmREY5wz9riRgt0bRk6XMySbjsYkt1Q0LJXbvf6atRVnAZfVFmAd1+5U39NucUQ9k
lC8cgwo+EsjqW6ke3FSrzr7etjvmNj4UXc+lL/eKd1lX9cXYoJed+s2lblvOnm5WDq2gBNhcuCe3
tZUF0KS3GHzmUKB8vc58FD+xwrprL0ZYlkxb/JvHoLmjQFXcaZytS8s409GcBfWcdqJybOQsfxlC
Iz+GWWgCfi37nS+7sXgaDbDaLKQ5QKFXbqeKzKkxxrjhlQN2Fpi20neuruw4mq3LT4OGke+lskIm
sip0WPJYdWEddhf9ZFWPvnmIqqfWaGisPRRFcZSNiJv/8NfHCJsQU5Onk3mtaTcbw4iZDk67C2xj
Jj3mS1r8+PujQ11RJI1FyZE0a+VQcj8bcTNN/xpSdtqHUlLsuBOdv1/IWyur+9CkQaXUc91fhtku
py9d6xbSu4FO+X0zG0dBI35c8KRk5Xyl60dOHmM/bfNouOjF7yF8DCVHaX/dN7Fxs185dOHbB7GH
DOa1CQhQCpHewnDJZi+OPpdgqf1EPljwM9839HqRVt6XcjjoG0rzS0K2irqbSRzhXG+GSxeDuZ/C
8rmuvlIYh1RRGTJGIpm0oUytWOcikz7UBrwW3/rA6WRUiH4O+vdZfyny2K74oLVKneJdmr/o/Wc9
0p1oACXWJmc9rt7f/9Vb2wPsjzYSyn8oZqx+dJRBgzH70nAxotjNLRddGrvRPkd6tHNutw1xaKFr
Xiq5q0BqmtIy1Y1uuDRldoICp6+UD0FUvJuCNNkxtZyamw9BOgzXJBVc6LmvP/k4i+OYJMpwmU5B
/DDo2okqaqwPdr075H0bHiLExz3UoCShobkOZ6I+HUcxhnhA78HJ8F60T7Ebhb8q6d9S+Pf+p1Jv
lgVrBIoLy6ei87wOdRUUzmd6P+Th2miP+PBxj3Hg9joifgu+yqS0SRl1fRjqudKDJluq0cjZuxTR
7EFFs1RS/1bhkrPGWB6aUtA3Aq9YP7dxM+sEfzH1kVRvbTFsgB+bJzGCDDHJnDkVL8NLn6Q78eDG
BlIV0pamBQOBxIXX58IfjbSZJ5JWSa086AO/S1a+4wQ2KrXAORZNVGXZxRsCl1FsTD2JCDk7uGPc
dJYMpzCyF70NU9eqoI1Fnqx2k5pOlRyajTvOmePDk7FzBbaW+gqoZfaFJ9BaXeuuTEuzECmlIH1+
SIT8oPo/75/G5W+4vmT0bRmEowjO2QcFeL2ZNE78PmwocZVlaWeRktGv6Cl01b5XqlLrBqb6ry+D
6RSrnbfp9noTytMYWxZGcWOtrCP0mkadz6gvUZCeNQoreugFC3gtCZ4V9eP9Zd66LbB3ELVANEq7
k4LK9TJlFUQ087H9ZQLc+FAqyD/IZhi7YdtOD4ZSiDsfbmNxbCcQRzCOhC7aKlpDH6GQsr7AXtGe
wYx9LX2YfgTkhGx16h/VRD3eX+CtB2OBbwyuTkqdTFlQylV/yS3jLDOoFVauAbpq5oQmvnxihOx0
3+JqS3nswcCR0JJQw1txk6VIaqAMo9kUXhVLkI/qY/6gDanpqFI8P6WtttewXnm1V3tUghmKkXj+
Gea4/oRoQ5qaLxalZzDWp9I8jSjwV8b3+6tag7lezUDZycDmUvIF63dtxlAbM6VxiJm4YAu5OY/Q
4ULxHpelMxuD8qud0uRDP0BIKU2T8eRL6ujK+TA8TpGf7aSCq3O0/BrAQqAqURgi6lmXhq2SfmUk
y40nqFNzlOboc27En3QNxhUryNQHwYfP6/4ObOwzzy2oADpi7PO6YpFnTYDio9J4CieYiWMhhA83
HAhz5nDnCK2x/K/L4wWkSoxqAO/IarPVIlOgZpaRZwqlxDgi4uODve2YWrWSSCDIj3QGgrSmrr+G
RdKbB0FCkcMuFCH45aO3+k/X9ML7pJtq0866uYYhFh1rBbrztKgPNYRfjGbnuRjajBWXO3WXdTPq
9dcjmKUsErC8tzcx6cC7YVRm49VSWg52EsTVOTDmzC0KAwnCph8E+hNBfmw6vTglwij+APLYynbY
VcJRqGL47kShe4wjNKFVH47qvvTrnc+5TqBef+XSR1mo0KjYrL9nkszhFOZG4xmQecB2EdfvGyEA
HDamsxOYaXUUmi51ND20aPPo6PuhrLjzoV9vzZtnhh+xJMnUM15HZ0mtrm9VMflQeFIM82Y/Qacx
k30tcOVxXqaCfWMkzyqi5gv32++OIWDD7liDDW3tfBqDn0PvKwDMhrYiMpP66sXMJs2pNS1+hIkl
D+iXmFNJDjrC/WuGoZ7/jKaxb50cFnryhD5QPkGeS6glKv48H9Kx8xtIwkbx099eHQncEMR7ChXM
BZ58vco6mic9GabWK2SpOOR1IzGLTOrQa9ZumXsJtNc7yrtCfIwHpvux2tGuWpJUUcQW1OOuH6Qy
MgZNjPyf5ZtuEfj+59EogFAK4XSulY6LIM/fEGCOdw7YYmj9Q/AWsLYsrOFwT10vOijqqBQ0zldh
jBY6OdEnX0+Tcz5ElHpiBGPj5u8e19fDREGaAddFDxkx5GuLRqNqdaLOrafPJfTXBmFXO6tQ+UOD
fOCcDSegcO3D/W+7CpT+ZxScI8mBDv3Dug4R9QFSn7HUeshx1u9pG0ZwGeWFa1TddCAabE6dFKqn
cJpCx5/1/L+YJ9zmHi9DqWtkhAhvUtZ1fG69RHpZ1bLhGwoLEjoZ6u8ka7IHXRUaJ+lr2aE2u4c2
WTdkl9XTTiFW40Vc0OirtE8TaXebvtB7uthEH1O9QQdJFSGpNUf9FEGjeFDGaDqMXdE5AdH7sWkr
wSHM+aAA/HHaSq7cIh+Cr0bf7nXnVqHP628jUweFCmRPpj57fRzEbmQ0SxpKLwioPJgtUxy9ajhk
J5JdUbh7b9JIe1emlrITwd6+lLyRFISZpWXu7Yaujl5S2dMarL0eRb/RroOGYU9L0Dvx5Ktc/J0j
cBtwMQ8EmySFMIrafIrrdc5GFw4xcyReAQDifaoy86XqzeSYWsl0R1Jq0df7R375C1c3mzELPOOr
pgYsotcGoyAO4zmyak+Q4/koLAeP2vdet2xzWUvxiFoLddv1xDNNmwEYWtB43ejrmdNKvVInDmWr
UngX+elMpCf4yjDvZJEbZmmGw9G+sE1BIbPaTT2awQAui5On75IGDA3wdyZA3hO0OynWxvkkjNKW
0wnc8EYZ2SglqyabbLwKZbg21RxDbw86yrUdeK3SKE5NvkcBsBHFEpRQYaAJw5AaxZPrT1cOdZ70
Xdd7eCbra6ClX0c9LQ5lmmluqKESZ41K6vSErXaCeJlDPYzGaKRqaE/2/h7f4sZBQgSFIWVSafz1
enpyjIvSb+Ce9hjnVT+EYzAf077Zq8ZveGhKgxByIpMMQnI96V3SYKiiSO69RM1eOss/JoboTgKU
RPNDUcMjZiifBjXcidA3zhFVIyaVQXiy22vHPEpznhtD3Xt10PV2CCBHarPvYhOeK/V8/z5uhMuM
RixkZYhB8dauiQ+zgiy88bXeE6U2+qj4QqefMyHuLSdu/fhFj7v8Q+KbpWWHCn7aFcsG3GhbV9lv
JVCT4yAWhp3wjL0EZTS+o/j9rUoa6UyM2zzUiSC96xV0We//6q0NQpiTkiqKPMt4wvVRDMCHdWMZ
DF7LVMygWT2ok/6HMlalU9bp6b6xjbtGpXMRxSAmX8p518ZKfVCyOl/eqbHunameDTtN099tIH8P
+9ZtSkCZarsX921ZhReKcVTmSDQy/murcad3RldGg1fr2scme56rX316SnzikPagoWRxf5EbBx2f
tZTcXif+1kmhOcSlMLbF4DW9fh4DAz7RLzlkrGVysJT8lP/2kZm7b3LdfloeWRoVr+8dTVjKftdL
NCcmfhIxHTxjNiG8ySbzoU91tE5gyD21qtifYKAtzkE0JW6mmf8QZ7YHiVqnnVnhSZvMvTnwjWO1
PIK4ueWfG/S8hOBFEGfN4KH3FD9BitqeJirTJxnH8CCk894Ez5Y9WFwBdXD/eBOXM/AG1DF3oyR0
PPOepM5uAUre5ub9CJTiH2LR9u/vDOhGohlKcgvwbHWgstZqdTQQR68L4m8VJRxr/rfUps+BXu3A
pF/Zp1aPPLU3MKk0ocj416yLMY9QLFpR5026PH2CRPNz18TfxKovXTGe56dATi03rBXjE3MqhZMO
Tf2CkldyMMQoQjM60uLMnsr8j97pU8XMglV+bFjY0aeCa4exL9txkYwnKFPk40DVYefGr/s1nEze
OJp0y2QBWcg6fmgKwTDrJhm8WDViGAeELn0gdTA/BoFyTPo+PgdZW79PIzM4hwaszJIM6nzQczLd
KDOOZaiMcFzqitvSNTnVVWwdO0trz0WfT4imSS2CdLpvi6n5IcxiwQ2tjjyHSTYnwwu5SZk+Rn0P
+rRv93gwNr4OwuP0WkyiL/AWawzvyDyXVWft4FUJQm4Ai6KPcd8EnyJ6bodh6OvMDhvlM6PFk9PO
ynDMjWk8yFMdu303zIduAh46Nn37CG+2/2jioJyaBtfJ0gL9lE+ab+dihAqdUomHuCvUnYN8+/Lz
+xe27oVkA5+1hNBvbk0tyknna9rg+XPpM74qlFAzoSN63zvd3k2sEEDy6OMWob6/tmIyUy4mOb5A
bYXWzRNpfg7kYjimhti7xtjJO6u69feU4wG4LDVCwpn1fJCkN0ozz+Ho6VkvO4lpDM+wVs22Gir9
wUiK0G1bs0DbQNvjXtyyDMUUVRRg5ODLVnFd0kOM7Jd4oWYs/VMkB5/jGZ7WodegfRbl6bltlVPZ
jHv17Nsnh4aLsgwIU7uRGfi+3mE963TBHOrZ69sTEZgLLdD4XtObR0k4TaXT7FGfLUWDa6+02IOf
5LUQqZnLn785NwZNpSmPo9kbyuEkR5GtSOj0Be8rSXXmfI/eY3N1dEDQTiJE4ZW7tjZ1y4Zr3ezB
7tC5tVWB47AEhZuuWbY0GRcBAKU7VUvVSdfnndO0cXoppDOItGTXlBFXax2pzQBGZG8H+TiND3Ho
9fV38z8ZIcti1BtWqTWMry2VtMgnaDJrqf3eSJkbpd8H/U+IpNn9u7jx5ViNBe8YrPjgGlaBAoNr
hjSIzewx7hPWL2J80brPYjI50ILdt7SR5Cw4TxbD7i/4XPn6s4WjL+hiak1eUJO7KOCND1HoxonT
UIRQnfZr26Z2LQOM1Nwd08s9W53PResbSDinZpkTvDbt+0XfysE8e3Rae4cyXTs4vEHmkdOiPVlj
WNmCFlGc08LMnQwIksKqj3ZSj3WXcnn64EeiFKazB8TWK7+Xql09Nga/Ipdd5av/icqHq9uya9oO
COX7S976rm9trSLroOlCs1Kx1UWzq6b2TFVHetTS0OGN2fmyG16ONJkyEbVN7sOa13GWRnkcC1X0
qLs80wAwB+I6jX8rMP21/8hlvRNR31ZyqKvg2xaIN1u6BldRex+LpJokL9LSB4Gs4RNq05Fd5sIe
WPN2G7GErgzKrMA1+HTXB0cvw7JpBl/yGvhr5fdm9bvXH8WWbtYU7Ozi1qJw1tQMiepo5awiVrlW
asNKI9lD3LB9ymszRPFGUI5d2Qrf7h+O22ceiZn/PYW0GW7EmNtKqo1AmxQv7vPyQLenc8bZ3FvQ
raMEZ0ZtnYBvufTrqZDRyPNMHETZ63r1o4zghlhbdoTQfZ3uyZosn+H6fmMKl8KcFlkWcODrz0Rm
oetTZMgeLGrvFNGVxGeUVY7BJJ4gWjjVVG2Ydt8pSd1+sAWySGpHURFUrbl6huB9GhKr7RV46314
TGlmCGhS9JBf7pyMjWwOSwsFLg8BofAaWpPXc5DGGcsr9VbytL793rcM83W5Xh6zIngnqUi5VgLk
Tb2BXFIiVbON+wntea5eqqj9S4I0HBlNDOA39DiJbKgEXm83pb5+UHxR8cokt+vsj+J/uX9ANwrY
r22SJYZmi2+0U0wtqM25kRQkGcU4tqVOaWA18aEKVyf8l9jI9ZeoiobcJc8gr1G0OgVJDIKudZpI
6MbD0LWj4ISyVoROKobwPlldm+1cpI1uHXy25DOLWBXjOus5CasawzIedcUzyka10yQ1Tl1S909F
YFXuxCCHo82cekXxUfmszJ+d0E07x3DjmkEyxhGkvbS0dFYuatASoxvqTvVi84fSLXRa59zKjpkv
73jdjUsGHxJCplxqyAPW5azJRxMr7hoV8v0JaEuPbGpqCLpdl2lx0sQyPpTVmB6FtA1P/ajsUnrf
ei2yBcqy8NAscdeaZSsQyriW+lH1GFh6UovIjsX43dQ251GMnoIEAgPlQY1+RFJEHwHabU1CiPdd
j8jb/cO5ce+BnRGWEc4w6rMGpxi+NnZUHlQPd82EiJTZKLk8MUj+6b6drQ+7iI8tycOC11zFSxY8
mHUsl5pnwXptNfNpQvlj6AOI6Xcsba7ojaWV+5Sj2iwCs9C8pK4B032NsuixEX/cX87tU0o+ycA1
HRh6MES2106jLkuayO2oedCSI7E6jIODPOhniHbgFOiYcJukrv4PnwoKF2DPGuDgG6SrmvsN74ip
eeNAeXeYDKAfZqoey7baE0Pa+Fr0Xug0ktgyhLluuaWhojf8j+oFZflOt8DTheKzVv+uINS+v5G3
4Za6xAgQhFCeXwaGrzdyKqPQKpDL9VBaehSMx1KJ3FCESl76qdR/cvl439xGUQN7FJ3ggKRPiulr
e0Du+rJrJ83LtFns3J7IQebIS9NJ6uaxdsYqtJ4CGHj/MbMc9vKWpuTJEHJG9ye1ghFokCbtUklW
JNq9jnSrk2rKouLEOCAsXFob/lblLASHb6RDYQvBLD5PhlHqthIb0c/7q9nIQlgNEThLIgan+Lxa
jS/pCH/LmofMklxFtuFPdiokp5IhaFN0YgnlFPGlAyQ/DaPNyne+3kYWsPhq6oVY5z/WxUJVIfpa
CjueEcSOWvgfhpQZt+arEsaX9qshPmbdYLftMQ3lPQzf1nNFRZTvSMyMB183/8cqAXAHM5Qnjz+i
WXPADX5Pmnew8dIqZOpciR1dHkvGz0/3t33j7SCrogAM4Jx4eo0Gy5Jl9kCrdM/vgdr4Y9AfwqwV
znlvoQohi8XBrE0JrZVyhDSdbtfhvv0ND6dTMiU0XADXQFuuv3oFdTHxVU8sCo2xG4xF6moAiJ0q
UpqdzOt1LatglLcBOkgoJhgmWxcI/HDWlCkkWovn+ABtrRtb36rIf0mAbPqKM4UN85po4QX9Ua8/
BerCLX6e8nOpXcrgTzqdrDCyJbjGG4oosKdSTDkaLRwVysP9Tdk6DksVgzolMGoYmxaX/aZs4xtU
jxQ9VTxV+uZXkVs11m86ka4pPy81h67sj/WonJtkjxB0A4u1dBhfB47RAWCrVpbnQjBjAici2uAs
K8HJ9898tX/McnT8FFjYs1ilZzXRTobSun53DqP27OfjsdbCcxrqH+7vxO3btPwcIk1edX7Uazj6
ZiMiplOzMJ10ZhUOg+kKl4s8fS329A82rXCXqH/Q7LqtrhrJrIXQwXrIMRdOOcO8n8S1eiB5JVcB
9UslxPzrp31hTAaEuejM4cNXScqkxGbp+xGMnc08nPzGL91YljM766f4fH8Tb+/4wltFrC5Cm0YK
u4oiarHU9bpVdaIIyylTBW6axhmy4jKPytEMOvI+neiifXff7O3Di1mFgYAl+uWGr652GWohSDZd
94T801S/C8dfaUC9de/V3VzdGzOrd0MW8nQSA1P3lLg4Uuf/I4FXUfLuJR4YGyEShazQHYSdqa29
xa1uKBc3zzpCAI93NTmPhmc8mnst8Y1jyQZCYU/MypjDuqXUh11dGTqkrlW9FG5CPXgKx7J6SNM8
c02hbA9mCXfm/a9265CXr/Z/RldfrYXe3QgTaCp7phFd2kSU4/vin6Dy28N9SxteDlOMbpA3UwO8
KRfnrT9pQ8K5zK0fEXojhnXGMzlyKp5z+SmpH/vwHJZ752VzgW+sytcerip7DRA7VnHmgIaJdXs7
2EPFLG7y+qlZlrbMK/Pl8OGrXSwlXQiDTNPpbLjSfN7VqdpexP/9/atDr5cqiKWev58Uz07bT4H0
Rff3aH32jKzOuJzWTS50y80aJbc2dNuPtedS/etUgK0Cj0ePVgICv67kBVasQ0hn4XytIDg0VA+d
Lst/U/3rj/cP3OZHIdogwOTYkbJef/mgL8dKFkLDizWAlboUV04JWOM/WIFbcek2UnxgCP/ailmJ
dbIwCXlDLhUP5iDRADaJ3+6v5TbXgMqWhj2R/wJjVFYHLNFngMZ+a3q5mMGdnlWik1qpiaSX1TxC
tTPbQ1H9TKG72QmTtwwDGaWLujzI1rqqgRzJNAniaHr+MCNYpmf6kZnCDBXhaD6MsZGepVZuTlqS
F4f7S14LxFHdWqbLoCIjJCA0WpMWKcoAAl0YTE8rP83iF6SDj1k0nOcMTsbo+wgiN5HOqiYceu2x
X+o6NEgZd7djdbKtpjgzYPRoQogVidGj0Sygxt0+8/Jqr+49wjWvIRu1VZjxrj9+kKVxaUQC975N
4z9QuJSfOkH0Cdz86kUV1MIxKyVxKaOop1KfKYaiDgIZZ+hAWSi4Zqh0x0oatBf6oKJTx6r5ObYG
HSyoXrmdJPwcszn5EInCsHNqN15RZkLgzyT5IQ1aK32XXama6YRXNGbJiSfNFXO36L+G4sNc/Gqr
d5L27f7X3LiMRCSEQDTrGM5Y44CnaLLKyc9hlNKE7iClxne/BVR338gGqIFcnKu+CExzT9aUwkbV
F7DF+rqXTpVXWIfMeKKQ32ZhZiezHVjhcZ5+6v6fPA7tLHwJGDTy26dAvyi03aR8OEbm8NSQDtV2
Mhxq81Nnniv5uWgYDj0kIQ3VXq934qZX9avVIWJTQJEAPWQqcE1yLqi0Nny8oifOUsHZTmv/o6TX
1qeo1dvMGRNFPMmd0WeorqlccFUOrQBscD7926kRk5cVfb75CF1ZBKwhrIpvfm1FgW3IvgjVt5Hm
oJwH6KBCI5FbV86gTAq1rP01ztqMstmQRIorJbP6KwbAEbqyEuWi0xCHN3CR+j0De0XbpQdBgxnV
LcO4y8CZxoueTz5Z37WqMUxbE7LKW0SoEwC9PiwCcqrB3dGW8pzSEJ6aR2JG/wP6h9I/apj4lCAa
mfpFoSVShy/zBcPuUimJHWhRrVNqDurXYFbqwbZGrf7chpkY23Xf5F9TdGFaO2iKgKRFszqIMIMy
ccFuAujwZSFwBCvicWyyqencaYAP71HvDfLLuqZIe9C6Qo9OMDrp5UPTNt13sRck+SDAaKOedG2q
vhfUwr/pQZ/lR7bIDxyjy+fhjH6sodjpLGvlAT7V/KPY0Sra8bfrIJBJCFRVoCzgiVyG7lYvfdQY
Vjs3ApWySCxPhQSpqVSOsWsVvf8UDXJ78EPxbyPP/xkFaUo1Bh1lY5UxiLUUiUUf6d6UnLsvZqG6
c3GQmmMb/W3+v1iCI5jXEt/OYM1qebUYMqKmlCQJlmL7of7FqroHCi1/Ga7TXsbXkIgwjLoMKK8e
5Swq1VLMROorAjdAc2Uf4q7hpCh7MxU3VaTFEncW/0xyx2jtKrxM89Kf+77VvCn+PTbNixJXp6F/
jvLMbv8faWfWGzeyZOFfRID78kqyNi1VkiW5Zb8Qdtvmvu/89fNRg8FVsQpF+E53oy2g0QpmZmRm
ZMSJczrtNJjKTsyem9j6EfdrtI/LQxzbYLhAbc6+wkgXtrXSmoTJI5Tyxpm/K9pSurSzTLszosqW
6JmUYL5rVyKReYU+n1ZLowtfUQBAxQmdd49K8CNI3gQE5MK/fZTMNvB+phUyTn5Y2EgsvY5B1+mP
bRnZQRO5FU0aPqotK9fF8vrGDrxJ4DPJK/AoXyIh2jbwJLmSzEcpz8xdUpt0XgPHdujzkrZy28iu
n+i+A5dGDb7EnN5rvS62Zme9x4bc3o9pLz2OHqFHUsG1O2qN8ijoCBwKTRwd1A66ek/L9K0nBWu0
wEvJQdoaIZaixApdHMQF+N555BFOSAyqdeQ9holvK/GU2YGQvnW+uBW9B8/cleq9VRmOOFN+eMJD
P1abrBhBrbVOkbqa8GL0/qbyJbsCZBGZa993kd4ln0reDaJDPg0QkLz4vqaKfZEEtfcoSb8DFjEq
t1L9HG/U0nczcUJohuySwmUh1Q95tbayy2hjtg56DmWdOROiLTHtcoOCjlIn3mNKD5mdh4JoB56+
EtJcHSMsliTj5z14Qb0vSIFRwNHLxd2XfxSDCn4k773fgucowmPo1a+a3281X9rC4ov67Bp8evle
Y5DoeShofZHqgd178SYIcplqCrHho6lmti+mW5HO7JomkNu7ZM3M4shWdC/wzW4UHuVwtBttJxS/
pNBYMXKRHJgHMzcDICvA85Ao7tyf6wQphtizhMfKjHdy39mw1+o99XztW9XBtJ3UnmMWjZOMyRoc
6PIYhd6MOg4vK3D2NDGfm06jRqCjI/KPngTRneEKqrHHuqY/eRLaeqhRTIr2M1G6F6FtntAx/beH
MLhRiXmGOznTyQg/hYljjl9uT/xFNDvPCUtMtMwfvJcXcxKQc471MvWPXb2BzwM5DEeBVafMt4l2
MGgep+/Gz76kSHVDvN9AqCjnX2ZVHmTNXCndS8Bc2+gtyjeW9aWttnKUbYphH0Udid3KCYs7s1ZX
1OGuTSZXLqWCeS4vKEHAd0WKJxd8s7AdAUhjiVpSG8KRGBmOKTJ1hUlnEp3Ht2fr8l4i8Bdn/hnC
CurBy8kKIlWjJdo/WqF87I3eHmFnQNpwE6fB4W9NfRROYTWTyZmDZD13mEQyfClBsPdYeqbpNka0
rVVp2vjZdzontrdtfXConN+3szFggQQawFuWXQugqhRB4KGJNnw0NbYe+1ViezXda44sR9Jgxy2V
dQVKzcEWBGIdNbCSJ0OQ6TcIJmu8z0v4X8TJlLdKRwuELXVS/8uqEv9rmub1yma6XAWYTVAeJCKB
ho2MxWJqyFxIqTolSGMBS6C+t/cz745a39x7ubI/Ll3t3NYipW7ISVHS1IS++ZjMHexe7+bj6FpQ
EWyzwHyPBHXaBmIcHnwxqve31+XqQC1iS/DElGeWcXrp4f1kLpKjED2I/lbPH5IqdK12rYp1JcAE
0TsnyySaNkD1zR/yqSRCNrtKrTRKj7zNnNaHx7d6K9Q/JB42E5XepLP7YFdmgqvlxkoUfXmLamhG
fLTLzG/qJc+3Yg6JZzUo4vJlzQukvtJ9qsXK8+2ZXGaYYCiCRR8fp1MG0uBlF1AJ1YZpDMjGap0X
3g1U6BzgtQWAokEOGZyovKXkEZGvrypvZXddsz3zJXNcoP9DRfJ8cmGIFrNBQOXUgyywR/5LLWMn
EOCpgbIqlpXnQine/364gIlJa+E7s4DUuclSamXBahWUapFUDid8VtkZ0TvzvI3rhlbkr7ftXT4o
waxQcaWBh+MKkv1ze6Y85pkyaMjFdjS+k/boA19wi3zos6dqyCN5Z8XmVO1BG8Xmr9u2rznQTHeF
fizeSwbx3HYz5klZ1xNK3Cl9hNPYUD1V1Mz9eyszCJUWIw4EWibOrchom4FJElEXb7KUo1iUTlYh
jSvpyCvRHtgVgLX0KgI652o7N+OnvZjGjZceqSzahhY4TU/rVLcX6SEIgmEraP6m0e0gNV8Er31M
zLVA7ErMT+8P4F5i6pl3eOmtokGJwdJG5F1p07BFPWq2pZEeRSP9IWutt4V0KbDj3OA4GhrPydTp
h1E2+6gSx62HhMQua5JXyMFSJ+btaM8YRcdv5HZjKKm6DSm9/v1FCTqGFDx5BdDeyx7GckLYPoZi
59hYwhZiqNNAQFJXT9UqI/O1uwCCe7YxLW1AMxc+UIpWbJXqPDXVVpfu6p2/Cfu7iK6+Ddq0t/3t
2tEP3mfuD4ZfBhzDuSPQSyW3otilR7n14q8oB3suKqPDU59YKp6nySued20H87hnD0MdJMOueG7P
aBUr01N2kZj8tqzYBvuTEnv0d5m/plT8oQC6iDYsC/gur0ue3hd8CTrMl6DVBeYRub7nuIPARvYl
ca/5VvoQ0K/vdg3tbGIqVBsrFTilYdF1wZtFu0iv8q2ipNYDD5PIAXCsOEYfdm7iV8Jz6vs020u1
uR+txnDrOtDufa2Md5RvT35ZCBs1yopdHyn+naj0wPGbsvutmsHIazpPHPQ2S2hWleowyjXv8tww
t2T1PFon42blbr92KxBy0d3OeULkvVjgLgHPSkoRbUZh+s1b5TUQPVuS4i17yFFr3xlFML3/hVNR
+p37aGDsXObHU8H05GqosiNMAfeVNCL086AG2aPRfLtt6NKbOME4j3ka05yK/557U9w0oYA0EBLb
BE3owKdS4jYcHvFknNJuer1t7XJfcqlD9UqPEBkqWH/OrXkTT2BLL7Kjov/bGfu5Qyit7Kr/o/rJ
PVj1L0ik37b4gTE/d2FMwh8G+AGMLDI25yb9oQl7UUIMRQtQPwOyPDa5HQuh9auBDGmyc9preVcq
VpU7pEjoIehRYjspwZD/I8a59iZDTjTaRldMrW3kutLahRgrh6nJ5G956xUvVqCVP3xQJJ0rpqlP
G6RWaN9rFD23KgDOlQFdWzBaA0DdfOBVltdb52cluLg+OwoNPVyFaJMPB6c2vsZm72httMZKem3J
eHRS62MK+Wtx3AyBX8e8FHPAFPphpDf70c/GbYK+bOCJe0uJafNc05q93HEcmuBCoWJDM4I9d75m
Y6ejJT762VGHMqywtpn+vTTzO2AJdRBsLN7+t53kSlSNwbnrnN6VGby5iKrNVA4NENpIsotCQy0C
foD3FID+nd8X3hv9LmbnpEpsvgSgzXVitITs7dDl0MMF2gDm+fb3XB0/ZB5sEFq/aC84H/80JRbv
ujLjSoljR42oEgZZh6BiF2eUEK382Vdh90IO11qxPJ9ly91CCpnXCpKOcxx8brmlSiKKMRvUHFS3
0wUnjndKIP51VoBpJtCnEMXUca+cW/GkAYVAb8yOvbSHTcFOoi8dpZ4+nxxD7OkLiTdkYVYA+ZfR
52wU5gzojoBCLfNjshV3iThOnD09PCXqicf8SuR5bfKgKpz7H+lsJxV7Pqwy8y3Pt2b5eEgicmK/
+DFZLf1f2//KjNYGYAA0cPmkDgxPUojZsqOPBnJMj0UpfBm8Fw8kkj99ue2Hl6HNzJAAZ9HcRMET
fhHjNv5QKuOgMGVKspk6lQC3dZRs2shdvcYYOK/50vPAg8HCxfNx3oeLyQvHqglmQfpYyO89/0Us
3kTVVn10XAhtfozm99paY3W75hKg03BCegCR1VjYpO24Bg2JQDiVTG9bG9rkRpCDbG/P4pVkJnlM
yBDZUtAeELOfD23saC9U5Do/SkGBugpV46cgKx1vfM32iMG7hanZ8VoEcc0Z6etkC9N8wnW7ONI6
pYmNSaZ/WjXui/Q10e4qcS0bce2c+mxjcTeQx8m6oENAvo5GiGsPU0EzPJzi0McpNDSueOM1z/9s
bf6aT6kPaHIrQ6l8ZM20ZNPGspMZha0UX6O62WvKmtTKNd8AXgNYCJZ47obFZhb7NoqEjvedpgEW
iRriPOjZ1wqGV3YY/XGQB1sEKcDpFmNKBqlspiwujr6eZZt6MpQS6Hsr78YhDfcZ9FQrk3hlWIyJ
1zENhvSuLFvyJitKiixpiyOSJMHWp+5tw/bzl3LRlKMonwEfnt8NJiiGxcYaTDOMRhM9FXWQvVPX
QtVkFoLhrmysKx4x99LTxA8zDpYWZgRA7TFKBbOqCknk/rUYgodYfFWrngdu8ZRQKG+U8TD/CQfX
RoHdJEC+BgUKO0+7LZUH1wvUlTTZB5Ds7CQjy0g2h3wfH0Ur/GJNeXd2Ws2Yj53RDt+SMQ4jp4jo
dHb7Uc33TamEotNSxYhcJYwFt4s0facqtNC5UpuWmo0UvPEjBhvxoxk9lEH8spFtvLCqnTEa1Wfo
xCp6FCor2HjIDRkbtQn6wSkrupgJPsuGBglIg38Jraz6W4Fmct2hTtv/jlpzGLaJ7vXtlzzTm35f
FVWs2CX8RbVt9JYcbnyjmzOXmRfzoz/q4CkKSHdXVm4+8i7miBQb2Xmc/kKsS46toreKQCeKLZWD
nhYHT0xJ0te9eMhANTrG1BijHQZBLdt1BQdJZ4mzsGAfPpiICqzwt1wGgNzaczcSkBuAdaRNzs8W
1Jt4i4K6ObJMjZ0nyiFPG1exdlKiQF/r30FevZ1o9vLj6HnqvZWA6OKw/jBPsovnJYjYJdFxmCWS
2RqJfuxrf5uVusQ7JXQCLw9XIt2LE3s2RNZg1vOkULjkFSjLqI26qdCPuZkBhoFzJql4QaR21dB0
3zz03soeXTFoLLaoVVoKMK9cP9LpYbfweVpwAteFK2mqbcS/BevrimfNMcnCs7jQQWADOeeyXVbJ
QtMIml5k9wEM7zacVPm9Eqp/ppa+DpoJEG8M80l9rUs6FrpMybdF3+s7YVb+uf0l19YU1DaLylmI
nYVLIbetduhmASarJLe1dqq0IVm3sp7XjYDUYVEJapehBQFaqkMqqR8bgI01BVlK+Jz7K9t1zcri
VZBapGx8L8NKfdeQ1DSynaqtBICXjoLrkwinrkm+gx/PdyAEr3A75Kpy9GgZpRdQlvZefIDbzFGS
r1JorvjlR0Xm3E/YabSXUEWZd8My8RGIKPZUWqQeCaFSBxzwBDP1qImbNHyW46dR/SbKX0VS1KKa
OQ15q6obtyhZP/oq7UPJ2o15bfifPmf5JGp0f1D8ms9RlAfVg+ZTf2isr428HaL7PlupsVxGpKCq
CDpAPcxyF8z2+WTj+3FkaIKBBLioPwxxZth+ARzSI5rbgjatjnLqcxdwpTx3WjE6Jarn29v74yIS
4RvQYILjhCoghHaLxIysBDHIUMM4JtyPVLrcOH3/ewtUALiDgc5BATbP+aeA0ZyprKypNo+FKKhO
zGZ3xaRYU4e5snKkKICXko+Bo2l5pNZ53eaI3XKktv1WUH4DAH4Qwkf1gPClyzP9r48VMiJUUMCZ
gMxTlpw+XYhwayfETJsp3mkyKfQMvVY119cUaS83PVU+Hi78G+QsGNrz2UOIuZBkRA1QDO7us7oJ
gROEz5JnrezEixAY7P9nO8uNL9cUKkTsxP1kmzChxOFXwMibYk0/+8olP1sCIUPxgZ8+Sjqf/CHE
xc1uJiLKOBS2Zlsrtuj7id2CRXa9xBMOXTN5e0iJYTbzBmHbtpnG8ZOZm9uOecGjwHNaRUaP94Wm
zEH44lYUIZoUDN9D8HYU7B7ZtTT9GsibLFVfPdpNy50xuWUxnCIteymG4ZX64Ax4TeJy5Ususntz
ZxiX5Rx6cAgumyJ0vwQRW8vWkTcK9WQpqw9lYvT7UcniDYF3R/OpJ23LxjcO3ihLh9sTcc08jeAw
/7IiCmmGcx8L9LKIrAzzQm9BqerXbmEQBmaRgZa8dZggG9cztGu1lWFfPBw+YGAcgSQ2Z8Dc4vyr
q1zUIlhLju2PMrYBzHj3g2qnKxmnq6NjTv/PyuLaDNn8oT9bEZ9Fp3tq37rIoU7yu1yr08xbcXGX
gWr7j6H5qP3k2BD9NGo6YUjJbVKFX5Pft5fpcrooDvAMJoEBIhhqn/PfH3Ex0+6htUd1PHnhu0ZS
Mpx+m9nB01YeT5dTppKfg9oGpB5kTEucoDcKMQxi1XCcLOh0hRYdlcERvH9IsZa9Su5TcODOXglv
Lk8gjM5AM/TuEIFfNrWMvRL0mi8PR0n7AryN6AOW/6dMH1eCtSvTyFt4toVmERyN83//tEx1KyKL
FRjDsaT7ErYfuzUz2vSB5ksvUliuBFQfh8i5V6jktkh0kvCkPr0st0Of5cWUKsZj53KafjNLezA5
w51StVvVjnUHXhp79+3tpf2n2gl3yXdQ+M0u3AaDXfwefhfPxV3mrL38Ll2Vj8KRoEUhz3eRVil8
sa29PhqPNCg99CA6CgFhqmyNav3aVJO7pJ9HpVJy8Z4bzKgSKE2Ox7qme71/CgKw+5ndwL3999QB
83v/s7HFDdaaNGAg3DIejSnAPR0xr1xL9B+VJP2TqT+q+qETioe82IfCikddm02CjplDY0YrLtuI
RUFUOy9uxmOgH0JDOGSxrYNA+uvdD5biP0YWu3/KcnqIxXI8kr3dGWpoJ/143z74wWYS1tbtylYE
LM4/5MPmvu9FyDbQ12gZcTUdlQiMbvhNqWVHFH8aykrQcSUChjeDKADNEdBawETO92JlsO8yvZ2O
QgUcztiZ72JDP5ubE+NDL77JkpW47RIwAqH2Z4uLuy7u5RiOECwa7bQ11fxL+zRBxuaQj0I7ecgf
BrPYZ4MtdyuWPx6Bi4NgZtcHMQj17uUjkV6cNhTlfjq+vz+G9vbx+T63v59C+2TZqV3aof04uIT4
duCUjr85xJt4/sEOtj9/lnZtSza9UpunL/88vObvjml3m2+e/RbYoy3b1Y4H9C7YkNe2Q1e2n/ds
N9dwXzb2l93Dw92f5/vA/vPrz22P/OhvvDWixc1aWeZg1D0j0uzcPm3v77utvBk34J0da4s8yj0w
l5O18R501/peP8C2qTnhqXl29r19B1Lf3iv2ymV/fX0/zfLiEo7iatB1f/6mk5elm6rYpaSytuT2
9fhH9Qwsr56+rIUY8y9dTATKRurc1AqPwEX8But8P5YSEnFRRE48FDZxEa9cyR97bmkDNgr6mIHl
0dWyGBhtpmLsabl4lOzc+YmoEH+j6+ck9j9vPwJbtI/ql5X1vXIM0Bn4H5PzuffppkxDtZt6C5Oq
8k134n3iCk5jp87r++yw3+HhsOtt+q4wxUfnj3lUDuD1bH3TQtsobuHn0HObu0XefuvXOFWvRChn
n7Y47KUxikND4tPERNloQsGzD9X3sGpq4pRwU4/hUanhTVHFlWP4ypHFg49iAYcjX0DN6nxSxEkj
B0p0dvRrW9w044sMq1oZ7fr8TUyMbT/FtvR0eyEu3YujkU+dH5szm9pin430+AkwlU/HRI6UTduG
+qEWjOrw91aotNAGNlMZ0QV+PrAxUCclD4rpKE947xgifAIl6t/KJ4CYpZmMgICnM+jFj9fhJ5+q
PMiN47KcjrowpVszhIrCHJRwf3ssVz0XrDt6XAq9REuMmwQ2QxqVSjwaXfvU5fssPdTmz1htv922
c+mGH1KbdOzOlxhqDedzBji2GqvIl45wM9fNg1V0dlqgy+6OcudkkrIx6l+3LV7zP4pUeCDcBvNi
LZwhndSkkWJdOsKhp06pHdWSI0d/+gSmtexeb+/irj9ABr7ig1ee7XOnO41f1ApmItPF+aNorUl2
Q5OO2YNg7idVomyCSM74LxoI9Ck32UupZxvJ2Nwe72UIOZslSgXWRwl1WUCNkpYbtTWlY1TzPozv
Y+F7gxJ2eAqF99uWZv8+P2DPLS3eBV0hN1I0GKxlE9ntD9F/lcWvWRm7wZ0Hf+ptY9eXEU5oYlaw
Zey5c88RO6OBbZ5x1eNmOlnEczD7eBqCsJEEV6sHYdkvn2DottlrY2S+gBFQ4FdJfpxbDS0Y8jQ1
k4+mQeettQ2aJwOBY89pwx+CuDKh18aIi4KQmHVbYDJa3B+VGMZTZObyMaUvou/dsLZVWh1Kc5MS
75SPQhfbCWJnt8d4ufdnVoaZW4r0tUKgdT7Gogn0cYoS+ViKj6CB27jeZOOr3/YrUf+VucTOPDzi
Vmr7iyuo9BIlLPVKPg5F7Zj5jwDlyCgswEhyLVvaHeI4twd2ITzH8X9mcbF6STZ0k2bUrF4e23GC
QEtuZ9078CdBccqh3HWCq9YWKq6GTT7WFgKLBiQ358dm+LfWynvP2jWp3Zeoa+FmdWjsMl/fJbLh
aAqdU8H29hdf9QCwuBwXM/0nXne+FnmUyq3elvKxELaRR44nqtxsS9uAVMI/W9qeARnDGuPytaOK
9wQqfaR85trP4qgKRqkAe9Thd4H2CzU5Z7DCjai4BZkM8RcpBpQeKrs1EBJIrf3tIV/e1TM/Bt5O
EZM2lOUtKmlVP7VVK/N0MjWInup8O3lJvDKxV+4dhPl4RsBUByuRtbh3+qqczDTw8IQoe/GG6VhO
ipOHrSvoGQQWIsupULOoVw7jazM784STOAWoynIu1lMPqr4SqGcc8+5fCGR7LIyCm2i2wtvFtMPM
Vn7XguzentOrZmdWsI9tBq5LPnejoCvloq4EqkR0To3VthZGd9BTIoeDLr0XcfGmC1s5fIAUdOU9
cW05P1te3LY5jS6xEfvaMR/KCpaGnviyQSvu9gCvLSfXAHwuaPGhYLyYViUJlSzyAu0YeeAkYugV
mj9jeRCQsPC7btM/l5Gxu23y8pQ8j8MWU5qnlg7YhXdSh174g4E+2gbJV6J72RQOlqf2h7+2x4lM
ygmUCB2US8DsYE1y4sWxdPQiRf+ea9a4lTqTi0fzgsoGVRStOM18uZxf50RIH8ym/xsrLbbILAFa
8SzjOgcmQ5OF1wT0h8LjKORl060s4LxA58Zg7DeRnKYDnAVcloOCbAApinblsUpF2xh5tQ+8y6Mv
mv97Mu+V6K8X79zcwl+GUuhTC2w4EMfI0ZLR4Uni1Npb9feAjHNDs+N+itZlKk9q44sG8LX836RI
HoIwmuxWtmUjsAXjXhC0mTq6Panetx4Rtts+M99nF7M610Ng3iCIXxL5GGahWzER1DGl3f/X6B/0
b0XyO4Y08rady01OZm1u/qJbnF6spW8mdRiUAlqux6nyf6b0x3CEeunK2XnpjxihMxUsBK93MtDn
UymhKDqYeWoerSQNHYC9jIlaM61BTf/fjOeTqUWcoKeZqRcQUVE+NjPbUItsEw5wUf8Xs/bJysIJ
e3+KunxkQKaXbptmQvZ2jSbumgN8nrOF+0HzX2edz8KkhpsJReakIAFa49XUE3iZorfbA7o8Es9W
aFkOnOmAct1j2iQtqbdW67WuPzUvo+U/xNU4rfjDlcIA5qhZQ6tBWvCCblad6irslNI8jmPmyvAj
ek39WFvSRoxMd+rurKbdoYF6UOXWEe/iMbHDVtpJefvdirz34kvcGb+t2LOVaadIhNWUCoNYOqWK
bo+ea0B5hhfsRppxctXu4o5g58vtCbtcntmPZdJRXFnkDBZ3yFSF8M2DpoPDcpjAzpL9kN1mcFXv
kKnm2hl7JbVnGmQNqFES8fAUXLi1OiSFpdH0QVj3T2TtaZhPc+S5BDuoIMcN29HxhuaPIjwFqWy3
qfDX/BV0Fc/kwKR9SMZQ0DnfwbUwQ86FQjl2sM261MgVW43ENWzYlZiZjgsTW2RXZvb8Rcjhl4JA
j16oH0ulsLMa0eMNrwnjKzq01Wt/yoJq5Zi99HvqYLDJmZCuQKf+0X726ZC3cjq+fK8CItUhDSGY
5T9FSjpDjL8JpdWtBFSXrfPA8glaIcmg8s4sLo4NtY0h1Ap1MIexvCmzicq+nO0AfvFysuSfgCcj
JM9Nmuq75JB67IumiXcatTAvPChyocDrklR3qtSNd2Ol/bzt0lcASXQNIIZDbgr0LBm380U2W4mm
Oi8wjr4p3feC/lA13guED3ZufZUJsNFkd/W63Xt1soWnOFUfNOWulsyN1J3kNfT4R2bv/Aacv2Zu
FAYBP6OEzr+mF4be8jxgJvLXgcDChLnhmwV5ukOrqdb+DP+Vesd6Mtr97Vm42NhQJwLLYr65XWG0
WZy7rR7LNVxi1nHqss0YvCNt7wj5kzG9Qn9929Slu5/bWp66JTBOyjHYUiDX++r9qU5D7tZuIO9K
015rMZqd62w+Z2O0bVHuB3kC6uN8PmmiUNMsajCm6Js6f0EFwxYQXU+oreTvawn0i421sLa48hWp
8wtOb+uY6X+asbbp8IQR4dusAnx7Ei9iCwwhcEpL79y3j9+eD0uq9FFIrMA7Jvpol1zDcvDdatdY
0K4NZ86nYIGZw8y5Fb33I7QnQu9oyG5suUDx0+DeLFaCl6sOAToWVNUHB/YS8l8xvD4xMDOBNnie
9k1l+6kTUdLqEsd/+fuZI1cEwAqEOKiKhaeLUatGhRB5PEsq2IBcKfuppCtnyjz7C6ejSZ3xgLGe
W7oWFQOZ/g9dLHzhqOlp7fZaLthKL6eH2yP54Ci4MDODQ2S4ncDxLJaniRI1boNEOHpv1ZP0qkoU
vZz29+Tb47i9079o3YaGYHjtV+zOn7+wC8KXfNIHmhmCkYVbGFolZIooHMXqIaLCP2qaXcffkb/u
msxWPVcuAOBJKy5/eUTxhjQ5qClB0EixZGdH104ItULxT3S52930y2pqu2t/GtI7UmUrti5PDTL7
ZBM5MJhcfOV8hGXURbGQTcGpz34PofRqto9i3Lqg8aBzVN1+TRv5A/h5PqXYIs/C/w0Qng7Ac4Nt
FdTVhGjXSeV8SusfrROLJzTXaMKCWGV6aLR/e0gp2/YL3VKI0tI9IjT3UKPtwrkA8Y7sklFAY26x
YSry82t8QlcmH9gjJbA5GuO9u3C1aZx0zwr78GR6D3Hhk3rRtkL9u/DeESxdOQ8uGGeJuMgd4ld0
9rN9lu1vnUaJ2UPG45R1L1H2zevfpvFhhDDa0+tNL+HRv0rBDnl/0JCe/ZtVJxk6TvWfrlBgxppE
W0GEppn7K/w1RPblziYaxO9nKl5uDHXhGGJDx9WYKtFJCoFL1xk52WTwrJUddqGZwAzg4sjckEMH
Yr7Mok6jRwoREpSTJrOZm8ZNxPgwvyILuAR94anJy0NbiK7xjzfkNpkUOQCBAs429SkKJf/QD+0I
vC/GYjNG2+YDzD1A/6S5abi2L+cDc+G6IMdn6Q6YEaDIWsRPoDY9IxjF+NQGTp29qHm1LWc9B/1n
K/d7L0XuaeXgu+KM4G95iFLSoNK37G0IMllKJsOMT5V1F1SvUvsU+ndN/QAof+UcuHyBUFGY/wKs
iIgtgcT5voRNvITk2ctOQd5tgU3bYTzaFSPtZc0u/OpEEgE39Nx4/Cp52WM5dH89WOYW8gOKG6C2
6SI5/4I2jI2i90rtKAiWE46ALWrY18iny8nOXEGsXE4stL1zJYU+qvldsFhKXx/jSjZD7q1Ma7Zh
KgA2GTT5wcslOrnUWj2p7apAyHWjkIQSAYCkuJCmToIpDc1YOIaFhByIGvSmk1m+tJkSkP/iWNdO
QzvT19uX2OUJDwiOajTQCrbzxQ6Tcr2TCnkQyACZ1eRkRajpDs93s+KEz2vPrkfPoi4XirW4Ae+V
rqnwXnEt6gb0PJFEBAWMoND5wpKfSlWpn/gCzw9ye0hggAH4GzxkJJ2dLmOjdkmauQJ0vnaWxvCE
6dWeUFbeaQ3kbbfn4zKgNAFgIp0AXpEC1/KR1gdhlhmmmJwCcZA2mSAPDjYpNhftWvxwxRRJU9pj
KWeDClj2fGU9GIAqsOJTPSiKG8/Y0qGi1a0cxjU+w0uuHsYEqxVAa/QAOFRn5/v00s0FQKZhG6Wn
Av3Ihp4ys6whvK2c7l4nVuHckIc39vEDh0g3ulll7Jsk3RX11tByu6qG7ZiWP2u6huWVvXb50ps1
cYgtIOkj9L2YcUnpkiBo0vQkehZi2Fz10q4bU9cr6IP5LlWtY2hbBeXCZtcY90kq/PWKQ9Jnzu2o
KEBxviw2O6er2si5kZ488U7NVPZc4qZrRYeLzU2DCdyucNiYs8r5R+j/af59tWUPIH5FXKPeBars
tPWzBS1Nq52obW5v+/DlQ2JhbTEkTRXa1h/9/DSZ3cEse1v0DsXgvkXQs0Jgox1lZS1SvAzCZ5sQ
Qs0PJBbRWNgkHKs7a6jyUw1bjR1IXb6J5OyZPtMflTrWWy6r8D7qQhjm23R0lbGO7iCAgEBatHK3
8CLhR5AJaxXRa/NOFh0WLvjvoC1Z3Ft+p4zN2I35CWwRXhQaNIk3nUHPQ/Q96JNyM6nrDJ4ym+ks
EmAqeI7A+UrCjCB9YbQyI73uaz0/ZT0CTVqtygdfpVe87FOfVFbt703f5/YSBMHV49S7R8X+Wy4Z
5aEvG/PPijPMIenF15BGmeFAMNAuH6+i2fc0PMr5SXsx9sp9VJBWsjt7+KPA5W6Hh7yx6b1cA9Je
Vi7nSWDwOuk8wFsf2bBPHl+IEMUbpZqfhinfl5Ju+8/VWLh1V9sWUoyxftdaiJm5CNbdHvDVJZ/f
R/DFiChuLe4TKxwhNpn84iS2zVvdjtHGK2HBkLVJ3UWZaMDjOmU/b9u8OMoZLOyL7HASoeZF/6wm
gMYSpik/hWSGacKKkBgtWsGp6ADb3DZ1EXnPpoDgAfAi9uMRcn6S69NYE2tJxcnwvivym2693f79
FwHB4vcv9rEkBJqeRWpxkg3X+xo16FjYVelkyQ5HuW1q3gcLz6Q7bm4A4pVJuW2xUglq6ZGXGMUp
/lMciqc4tk23bJ32NVD/n5bm9fvkjL2EPlhiKcVJs06Gecg7t4mdof4yvgiaKzUr5+8VDzwb17wj
P1kL5Unvk3lcavKihRtJew5++OnragLiylLNjX9ESNzo85/ndkqE5GLNHFkqZO2hCO7/lERMov8C
FakTD6V7e7mueN6ZuXnYn4ZlWsJIEIi5CUXZ6LVdA3tecwfwYAA0oC0gCFPOf78lmGYWkvo/JXJl
C/WrPt7F3h+vPEilo6MP3cHFcntEl7EHaQ2e87wwSe/B8L4wCVNj1/gxzk7r8lQ8hkjywKv0QLL5
l/cKlUhuHiIYCNYafq7NJOpJMG6S6oMPc2FWJmlJwyEOYmb3geBvVMTsbo9szcL83z+tVR2IEMaZ
WKCjUNiksQ/n2EgS/7aVaw74v0RA4FqJ3hZnBdESwF8FK3BNSq+JelBqegT30bhr25U9Nfvy8qyg
FK7DL0/8RErqfEB6lIxWHOblyde3AQz5ybOcZvZgrICcr83bZzOLlelgvcvrejaDIzTZXSDvb0/Z
NQO0XtFZAocSOtbzlH5amKHRx4IHT3kyzdqR0sdsPdafp2IxVewg0Bgmr0igZ4tjIUFsVSNPVZ2M
9g4pFHqt9EPvxoT4irEVwydJ3nejM2yGvVW/hYG6ke0otnunal1N2lJWSdearq4s3tkXLU+OLCrT
ejAocAjNXozF2RftLPjTiX9dDyBPBu0Cw4dbgr7Ohd/7Qk6gJxn1adhG5lvSPxRrNcMrh/uZhcVV
EqXt/3D2XTuOI8u2X0SA3rzSy5WkklimX4iqrmqSSZP07uvvYm2c3RKlI94+mMF0AwMomC4yMmLF
WjVoq2FB6AaDbf/I6iZCPMuRANI1x8ebZfqt2UqiORXPcpQowY04l5zqWTkp8jSv9w0ItQ3kGkO8
G0jiJgQYin83hU2JLk6QDaEcOgsrOrlF5BhW9X7sOEPkdxxB4mFwHhu5sw9ARTFF4qj64xDPNj/s
Duqo1PU+BTl2nIINJ44/FDqsiy5fiAJv0wpTxlSbZIyQrUIedeabSFfBxUI0Yw+hrg1XOYOCzS+e
BOWkoPUwFYkdgwbcZ0S3YmQnTJa4nG/HCn4BZOfRBAi4IDgurw+6CGpqaJ8U1R4fAqTnd8Kffcbs
IVj/b3M6ST3IQO8gETu9YsXZjq+Kru4b2nZnGdSmKxUkkUHn1hAoeWzmp/P1ci/CztTdgX+npwSQ
ZdfjCfuONqNQ9Wei7SQ7tDIwsVW5nr74kiOjjoi2VXDpy+kx+aw8rTwz4JMSRh/VY//AMzvan2S6
A2h1XYJV8dCPTie4/T/D0aavBCoZ+DdgNUFSP/tKJHZCLmem2XDScd37R0lYFeBBGMR9IS25tfn1
9x9joMtBPQb6kXMkux+NfcykUndWMujcuIHQ6RzqnPHviUoI/NYLSzDfUXNzs2elzGUcJGHF7qzp
5dZ3bPATPV7jhfHMkxSkl6R8LNjuDPCuUbCyNWQfwTpwJHSuJt1SlmJ+E86GM8cbFEzeidWA4Wwk
vV2YqhusxfzHZ+GCmIN+Lmvx4zw5+Wxl8ZCuTmpxlQWFWYo1Wlb2DGpY9UrFSfF7dpLjQ8Wg3Jd+
ueajehcP8cLs3mRl/vNNeCPiZkImaN4/JWUtHyAXiL3J0oOmQOItHJIMCKUaKHS1G+L3lpO+gUhR
1hKpygw4hyw8PF7i+e318w3o08UHTFyAc6LRVswbLRSwZfPiGPLPrNH5aBkOArj81WNLNw54bmr6
lItIhxQ91UpBxukolH2RufVb0UIALaq2LLOOfpeSSXY+MhD+vxKw/8cwclHotEKXGjvziELs+2XJ
gY5NaSho2bROhGgbHrIL45tfznMzs0Cg6rMcHHN+d2YHV40Gu6021OhzwOvfg8Ypm32zUUdUxdDo
0Zhl9rHEXfFzW849Mhzxf8c583V1zpEykcL+nKx6uz03SObosdU4qBMc9kh22b8YfTR3aGQezKc2
cWujd2ojRG+iuxCn3D9u6KpBXYAHt/6cPSjwh7QZlLg/88lTD1WcStJZJBpLMynfCHFkAv078bl4
q6saqD3DH5+05hmARv/98aLcFAx/FuXiQ2a3fhFTiioK7c/SvqX6G+afe65St1Z2I+ekQJVNdcpn
BYoKKBDy3RZyllxp16NRoaxdF/YomfE+BBF9lnmPP+3udkHTzA8V0CRHcn0cKkJATB9F4FKBnnGk
FV9DvQnTj8dG7h5vsHCBgAz8xUhpXxtRhXoA9znWIes5RqcZ4LY+G5lyCd55H116pF84BXedOPJs
iHHwqsHFe20Q6G9IUzSkPxddRtZCNcYfA3jZF1qA787dhZXZ3PXgcEsUrsDcxY249Tsx2OQCABdU
qrXT4xn84We7OVXK1MWC5wMaE2a21IbNyqjGFCKeau3aHta8wzus43uMHTr5G3aL3f82yYpdowVk
2FMn2L7Gq8HWfjV2sMqtxuaczs7+hB+SYlTNCv9trVNkQ9dsYfJvcqw/u/3iW2fLLYg9EAo5PAAB
AI8Oeo80a+/vAlDl87yuFq4fPNe7JXDX/YvswuzMs/sFESIZDQVnBikT9hf1T62wUrO9lEAm65Bz
8DKPF+Xu+l8YnL0bKPKdcagm/Vlpo2FN+760aAOAsKxGS8CGGxjkf+YUJWZIXiKzdgOv4bMa1GNl
f6ZWt65t3skOnMn8lk/T6mZ/6Fa2M2dJvufuuQXE93+MzgbYMj3aToUM/pPp/A3xBSAcSipuS+gS
oNlNCPQYoOelgGQKgm63+l+rs4AypVmlAlQLqx1FNkACkp3p96XbUbvMdiC55X297SwmXfIa99fz
v4bnOWyuQaTpC/DSrFTvebwbBjSsM92CM/xfjsdfM/PLIGEgB1Hn/VnVDgM9xJpqtOw68tHD8RW8
t1mog/iGWYo9b2A7PztIRQICr7EJbzk7lanPQ0M2gNmIdYNUMxRos9WRwxeRCWe8kvrRqKGOwiJI
yAITDfemyB2q7F2rPgplxXwEzB++34gUVEPi0pPlp/P0Zs0vPm52djn06mSxgKOU+lZAnKo51uSs
iuDiXKWW0hhqbFNTijekUfUahKjaAgr67k6/sD/b6dA9yLpJHOycZ4ERWSndxopVI0ujQFXvsdeY
5vl2qNDRA6gcGY05EycjZG0rlrg1fPGNH1y5eZcZtI46j638L8v918zsCvTlIBtZcXoYMzbAV5oY
6qJ6qtN9BTLHgpgSQh5ej3rVTLDXJGwIFSSgFPFHqrgs6mNMrifRhotbZHiWQElLczC7zSJGLFS+
rftzy4eGGIdG5tsSQ48NAu/H83DfcQJF8j/TPdv2vU8VoOgb3AoxtUm0BbAZdK/vuXbQiAsBk83I
vgtgIGHXpHb9pjEJU60ZdVtoSxX9e4MGjScuDLTBgqJ+8nsXL49IDeteogPci1L0H9CknuyIvdnn
Mrdt01RamuV7D+dLg8K1warWRBIWUn8Onir5IKB5PUYZK7Ijuk75ZGGi750g8FaxqPpAjRFYxGtj
6lALfE99nOCPgH5W4YrtkOQtFKf7fLyi9wxBuwjJHjR+gNF2tqA+I3Uqn3fDuS8Kc8zhxJjGy0tI
3lPgH8Ulbz0lxObHdSppImkDiDqSkNfjGmK8z33U688jVZy48bo+tdOxNdRmLWgbSGitheiPli11
9t67iy7NzqYz4GohlkJlOEf8UanWUfEWL/Us39seFybmudVR6iF6xsjDua3eunYPNI3JhXaUiLoa
n0sQzP37uk14FvD+gpIXnaDXE8lEqHczQPyc6xBpHJA79sqRb1y1a9ywHMx/NTZJpSBWRlp9UgqZ
nbVAhQ5kCKzUWRxc9Ce3/Ifwi/KgVl64N27P9LWd+RFTY5JEAeww2rpWfo3KW06NJYb/29fMtZGZ
K69biMQPhEfsL/JAOolABDF0YO3HU3bn4Q4zEl5LwPUimzoXytbA0MJC/Q6P1J4zevUT0U/P610P
PjMzqHRmbFf0jY++mOEllTbK8DUgg5CH0FQMACIRiRvWv8PoW/Q35bDOwNrFg+yVmgFumg5kD8XS
tNzu3+vvnc097aJIUroRHocehvFYu5XZyjrlTTlYAIMtWZotQBpIXdUVsFQqq1BdQRfOioNXqDob
LGEhw7NQ7buBm4N6Dbh2UHSgkw87eE5fjUExYdxrGFmc7IQ2dKvcKttTL/QA6zSnjHUy1UYCH3ih
UdcGnYisEQRItPhOza6a1uCyD5J9hMj8ptKKD/ePd8qtb4K0D/DwP7U8oORmh6tr0R/VV/xwbgbO
t9SyGPQYPRsGxGq+H1u6YdjATExXCvAyIBNEF8XMDQqUUys0O/JnscQV3RtcbwfUUoaTJj2PspUX
+1aGmh9zgsK0kUW6RI85c4QugBz9IdKGhOR3qn4p/FHM3uXmTUbbVBPYtF7YIHfcwOVnzhUXAi6H
C/NF/tyKMW9z8mjVShGtkXCND+FQRwveTZi29vWlhPsPVKATZA+X0lxlscStlMaKKJ0nyjoG3F97
2fj8/BSNz8P29fX1/f396elj7SHFpv/p9MT4+udlgX3kcaZ9irzOnGoFCgVyp3GjdA63kIDWZae3
Jbsy0l3gRE69ERzfFp5TZ3TlFWfRvWyxUO/UkzXxljrj7rz6oTUPOeopHMC7Zl7QirQAzcdaIp8B
+Ka6XReWH1iZxbxXrmw9HvZdW5BawXOYnxiz2Ck0uYjguJAoUdko8pldh++ajVYoPX/KLNldqub+
sHzPFxiSq+jmmAQ8btJykM4jwtBo8hk8foMBuL7xtg/0b1EvzMP2fT3Rur08HtwP1dCNSfREQe9u
it/mVVClUboceDz5bG525eG8t3/ZOzMxBgPy1J/2CsSIkX62dbiV5+rguq7hri3L0QkGbx43C/fq
nQfhRN3392tmBz8cu4xhaS6fFT2yAIyqPBF0cmfiGkax7dcJsknrJRaHJaPz1kfsaE7rIRtwxoPz
xfg1fBaJJbwK2/EJ2NH2pY51elpqeLuT2bsa6RzVz0YET/CwwLybO/PXbm/v95lp70OD0X8V+uc0
6XZqqIJOV+WTiXk/Ed344HW6d4/SodHdhY1wA8qeCB6ADkVn9xTyAg50vcvLLJGDoa/ks79rnnd2
uU0ie/vK25rlQIjX4L6PiRH/GdaAjj7egtOa3u7Av4YnL3txvMJ6QHqYh+GRM3mD7rRT2TpFjPe/
XQtvj23dqQNhlKCnBWYRrOMoyl8b67WmoBFb44Sl+rhtNQ8067586IOd/6pEBnkON2gaeWz09umC
bgIwrqAvHYBuAAyvbSo9eClBsKeec6yoZHm5Q93HFu5t4SsTUyhzMYdZpPVZB6GcM+uIa/TDWMSO
rInR+PUV1TRXdJd46hctzk7qiM47IQkY5dybrdkZgcs8lZvY4555sMZig7rZbqlr+KcqMdspEC74
6XxFEgXgq+tRylwx8EFSYZQGFHo3oaFZhfEZmqHJgH8T5X+b2pn+XDjFunCqXbfL7WkOUifQWfs5
MSOXmL1+kJxSJxY5hjrR0c2Kr2/wt9yJzERnjNfBDIxuI62SHbOqjcCG5PaqsDr9xNjqPz+OsDMu
BjTbjXJaphEYJJWzmdvB0aP7JeqWG25YnGpI+aBLCtlcHO4fzOHFxlBQpq/TVlHOtSkawsY/MM+5
TWzMmDW68a/QHN0AisDca2WXurqhdgiKWvQ2ODEW0X/mMQ+sgzb7p275Xr0TzqBWg9cLWjnvMIAT
tY0yNYnUs6APVmP9KleKPW55Sw/OSWT4r4/PyJ3UGKbiwtzsjMBcmowZUc+N1W4rJzRsxUIeSNes
D2pGNgFxL2JqfVGXa3omzHbtld3ZSQn8KhRLAcOUHXVdr+gTQJ2AvJfWa7FqnfbJX4hX7vhT4Jkm
jgy8JZDAmGF9wFmhApbVq2ffgaaWW2+wsDbrFgs+Z8nMLJ8tqAWHrCnMIAx0+1Vw1Bzi5oby/njZ
7lRz0cVxMZzZsyOBbotSdJ16fstWLWiY46O/0p6DnbwdHTT/6gquSCQ137klw9MPz9cNkMWpawAs
dsglzrwNQnlIVw/qud4Wa/lDXidmaYmm4gyn+Le0AIWYNt/cGISNJ6FXAcTFc4AYS/yC69pQOwuF
FYk6PBSKaEGmj0uYxHvRLLLPfy3N5jOohZCOoBA4QzANGrlhYDTbCh1fzUlGG6/BL4R0kwu7HRhI
zLGIEy38tI0uHFCFjtF6TDPtnG3JST7x5vh/mrn/GphX+0Frzw3+ZEDeMS5nM8/BlrWXWsHvzxoe
GhNYEB2u8/Q9QCma0sqFdhZ37Eex5r/KP+Q5s/jnxQ6028wj2g9/gGNgnhGQxLqesCb1RVAidtq5
pHrxTH4rtY4seaJ3oQ7J+oXJu2mUmu6HS2uzHEcdy20k+Y2G9NwEF0PLNuR0j9yu3EDqJjbKXwLR
eTQcfj8+1XdCoiuzs5ucNJOkNwez2r7ek5P4xX03S1L09xzU5dBml6tGcwX94K2GgDZs9e5DelL3
5R9q10vgzntbHO2MoJXA6Z02+fWKodUafBNp5p/NGIjzQ+et+MNgGpJRbTlrHe0T7/Hk3UkUYdFQ
2AOJCvr08Ba/NpiwbcaoNQyya0UvnBBPUmnT4P6EhuUqtEJQfafAAAgGOiyNZtN9MvbjL7j3UL36
gtncZjXUcAfQ455Lk6KXSles0BY+K0devT7xZmpq74lHnOKffQlwEFPxDJgS0G3OGTwGtUy5UZH8
s8KOts+vipJbj3+YulsY3u2CAo+GPj00i6EbCDWb6/kt5aKqmrxizqyWrxGH/i7GQHHTLG0tdCez
5uPJnH7tykOCSwEChD+81ZPoyux5MAixHKFBgj+DLbs5xR1476gvlRYvNMJCvPnTGT+zBc2DqTqE
5rAJQXs9Mj4EPGYYBenMjE9csWbzjUpWuQamp0z3mVff/4oiVyM7FjCT4DT2B/TbSryHKM1QBKf/
YoOPxlX8U54Yo8ehgo0/v8sPSl1NPXWlwRbHKNgMfaQ3vu0HZlOZ0N/0ZaKXlQVq7OYV3Ax1a8lo
L25T1MC8Pt4IwQJC5+YyRbEBVyjiSshb4UjO7hyxKes0m16UWaj6VlENrVkoSCMSdMFZEFgr3JDP
A6tohiWc9T3L4AsDAFdFQv0G8StKvSD5TCmf5Z7hHL4HL1wg8Pmq6jHJkaSljlLF2RG0m0uF/ntL
C/I6iOlMBDBIn87ujY4pi4AgKwb4DXASYB32fZ2N11LmCeiY36Wh3UA0PjZkshuDNVH3mQZlC27H
okmLc0MGdFa69Alm13FEW6geyAcOjApy/osP3Fi1BNCeVDZDX5I/oIxOa99A2rlJ3sEJ1EoQJjLU
Df+WrSXxyKqjHRHd7+xS3Qr42+PjchvH/+zgHyJjPAFviNlkMZIQUiAdR1j+gPdTCewxesibIg/c
vKoHaBMmYEYqhXZVSNWxTmQWRBDFKZDTxuQ5XzUkzTe7NPuTTiMUA0qNWkgVKCQIKehJNAko2Ezp
V4+/+xYAMsnuoXsCN+4kPDKPJ4WQ79AJqiaeUKnJCsxs6RPPyKswScDCDQB72/smFfze1nKcNYTE
uS2lZKnb6zaSgeQQusymx+CUSZ47t5YCKE/K0T/nJKV6zdEjwZGFSrBOcxR0sJKxXB9C5SVaEua6
Tb78qB2h8R8w2ElKYX4ufVko2JINvJQ6fmcIbsfZLet0tRl5Xb0GHFPyv0V+oW7x88a9dnoQWcKY
ObSqAh8/522RYyqwcZUFHmk0FbQRKBd1PutbA20hQxKBlqZoq8odQ19c8yHT2jKIuxsygrlRCH1L
Qx/0wtvp3kzg3auhPxeNpsimzw6rCEqmSCZV4JWxiEwb2ENkNpYMSdEkuxToYDeAFJpxXaiOFkDq
l5Aqs+uIkJU68EsIhdskAdjv0Z2EsjpY5uA6ZvddAPbEvAH8x+NOamik8W74w4IRdYR2k0PwzgK3
UmdlkSX4e060IMoLaA4VC51N9wn9zW95wRBzNyVWkugE1bGvoXUksqaSpXAbSTA17UXxAtFQmKV5
vHlbT18OBQbwJiK/gTzH9X2WSlIb0LTDjnrxZT0M8N4VtumxUZ4KUdOr+o1238OGjE4qL5FF/2Ro
Z9sKIFl5qlDhv6AZuLY9CB3fBmMeeLz6BOfhm8Ez9AvRNxzm60Y1+NaNxUMt2Syot8zyIzmyz92L
aA29KZENZ0ComteFg3ROVegrmi3oJWVjCZZ9G6hNE3TxkbNATWwKSQlBRedB6lrbM5XTC5agrIOd
hLphvecscZO+jm9C4CpHBl6/NDmDlRaW6acwNJsqdFbjFE4g1gm/cT1VYNUOukZSA6/qYosehwKC
DlYfOD41ZP+7ZrZt7hTNewbOSUHchsPvkjVlzlGAC+olUKo6yDGAf5ts0Tuvs7mVtKDjdMYBrQlP
SWIR/0BjSIBbTOw2ms4llnQUvlAh9U/ac01WJWTPaiR3mW9RPoYxhfTyrlmP9bui6X1gBNEqOsUD
SOmzdQ3WtMd+/4cy5tHgZ3kEkUlbERo+gSfvKtkeGKhI9c9RsNNaI15H5LUo9MxN41e0NOHSBrnN
e3Yg1I0lcwy3QW3L0ivfm8OXHKwC5lkEMpyulcFs4LG1ag+mXF0on+Ft9Kz3Agg/Td0jRtQdFNkW
ICv9yxdXSusl8arIwFqqh3B3w1ZWbHHcZfkmAa400ltmFahGjsIxfclK6E5aRb8pnUg55m9oUnk8
I3ducBSaZAD0EaIhtyLNI16lApk1IwdeHdtyYQAbXwQromutCbBWAq0iR62NYUdrh4ut7pxWRoZ+
rrWsGvKwE6uFz7nnjK8+ZwrqLlIUSabRoKv8wBt2KaQAFbuKzQ5F9JDVafhSD4YoWiIbmypfLpie
3NPN1riYiJn7ahK+H1ORCTwm09M0MZoyN7RK0SHIWmV6maUgG1pqSLl98iM2RvQPZ88Bq6DMEyZN
MApiWQahV7NPDG4eMva7MFD1KgeeAl3MQm7F6EDnJW3NIWhuVRzHcFhparBwMm5BeviSSXMaTXJT
fm0uD5SSnC/AXRV6VAUXJ48qxpPU8L1TtFBD6YYq21ZKop4p1x2Cmq03IKDqTZoOvS6HHP9G5UYz
BjaJTb7g6FfO+EtQ77tf+EOyObG2AL032xroR1KitAojr/EFt4yIqSkldDfdSpnYiMKmtSroDJLW
DOkzYV6ScquVdqwArvz5+Mzc1ltQ7EZ/PsJCLBwYoWaOXM5FYZBTGnuyEwPSxL0q9rCDs4pFg/dX
vOQiY/gOarrVEh33LUBosgyOR3DfTRBGaRartMBi8JUWJp5cPGWaXQYbRXZpfFB8T5B/E2WXgrwJ
7RbsUw0yV7UyM599y3lw1FIzzDgD8QyApm8dC2R14htqHq1hKtOZ2hCkr1B1gjZceADepJdmnzyF
DRcnmhMTkUHcFXu8nApeDzdkowW3Aoon4a20JJkh9jRcPV6im6wBjILRCnKtAAmAfG92yTEZML4R
WyZeCUjEtqILvmLaajNfcfXzs2sk4rsSOHX8PAdpzeGl+1KEdf7UqsZSYv9OvIwsBPp1JpJNsCn+
VIovZk8pU59CjzzxhmRcB2QnDmuuVHZ+sy28YhStjr7ng9saiC1MRvTPj6fxzgMFb+epbwsct8jt
q7O4KuUZsfFDP/RKzizBBtChQR8dn3ab7LKS6GnpsEu9K7f75drk7HAlg8r4XKuF3hiCqwSsZ4nA
oQHrfRylbwZJpscjvE34AHIOFS1RYdEVCDKe693Zp7RHdVqJPCjtJmbYjFCwo6zBdEpsPLZ0W9RH
qgy+Fcg+DbIKyjyyp0UV9JwCin6abQb5GLSj0aO1lOe/kdGRPiBqkmRWYXNE77ayutdqe9z1uHaa
Ss/4TbxUwb0TjiJHysLjw92DV2XOMqfUOSE8kxCvZnZdb9CcN1LmWTr6NjNCbmuV7lWUJAe9Ogie
Jh/K3g1ypPl6aKotTM1tXQlTI4Awf4KLYjHmz3FQQqUlzWvileJXnp/b8lgxByGVjCG0wO0i+/Wq
IZ7UmwJqxeLa1xCdxS7f8FANth4v073tNzkM4C9R+wEt9vWGiGnRdxzbASYlCAiHtCZzSoHUwOXS
0SVKAQo4EfPz70bBVg16igkmL8wJbqS4Crk0jGIvCVXVFduKXXXNO1e3G6CQRjzxiLZg8U4GZOIE
mOiVWPAaAohxPc6h8KPKHzCro/hbHFYDBLHGFO8NsdLTU49gvAI/UWOpS7DgewcOOgEiWvBBxoFc
67Vdvmtygkc48RS5HcHWsovjFL0udTku+K7pXrn20UgYc1NIgxALf84GKDQdOyhqGCPBASlQIYLz
Wrhk7jnnKxOz2NmHb0aXP4m9sOJ0To31ZkTc/iUAuvDCZu+DoAdob423pNf7BbjjvW16ObpZMCQH
goZwqIg9NZeUJyWD8hRJOECScgXPXYWqRkLS1Pn3bQqWyKl3CRQduA6u124MQ25ktSr26oGgYfbs
g58+FAKDgAKfARXmY2s38q5wyLyCFh0UfoETwk1+bc6nbRyOFGNEuypn007lQbzTF+uRG5+ZqGRA
9qzEZoBY1eWaHMgwglZdMWwis2ZKUCGoY2bFwNjbTSV/KWQQNtChjTbpyC+2tE8X/s1mQ7kJie6J
X2Yur1aDGCNPRw7LkW4aCWlXtOrpqvBUUXQ1r9GaylYO6JYXJmjyRXOrmCJQVWlIHiKddj1BLJUG
QRyk2NNAoh4MlasVJ2Y00uw8aaCUdoMXeq9uKtZEzy8bLEVB01G9MT9dn4iFQKoh89fma9bn85HP
E4+lbbRjqIoWajVJDkQMvdiP2H020tGRoIVjDHn3/njwdw4A8heouwGhCaLanxj9IjCShCDO+7xO
PPD/ott2I0hmV1gilNTzX48t3baOYwtempp5EqbPND8WqsTjd+i5XL0piV371mvzFhkgELASG02Y
6zw2FCOz0j0YkwY32MuL1ejJzGy6gTOGMwMVGoga5grkrZ8KYxwlqYf0dGWCzkgfIKyb/Ku6KE7d
lZmZgy5UmqSki1MvHQm6lNfiCOGJDdhjwLv+eGLvvKOuTM2DW74IQrZRYUo48c5IdeVVfZcgfmsy
ilFbSIFFdt/pqH2dHhu+LdpOY0TUg0ZuMCqDxf5654YCQ9oyylMPcDMLCfePwat2xP4m+0q3iakC
XNKZ1UHeQMcY8nrhoujGncvp6gNmR0ca5AgYwiz1SjbT9EHWEiuIh8x+PM472ZTrcc6CmUCkQO7n
NPVyU/YPTWcWes5bEMDKVZvh3erMl2s5cxes3jual7M7Df7iaMpqVUqihsEp+6/yd6qjNhWb4ltv
IBO8Kg1hbVjD5/Gx0dsX2TTSH0EYHg++n0TLhU024ANwGNSpx8R4UfZF8IlLI3P8po2NqI0Yp+lA
2CxmdAlQetsIgL2EAwPoIAscJB7n16NFBSdAoahJvKQpwj2p+5zDVQxeXyPIGQ5gLAnClKcp9/YS
sPFQg8ealtI2p7SmoCuP05cwIO1XzGhV+9VjFzT7KMqZTxxBKXCFtmFAzqGpZYhGkgKauCUn5qXJ
ElkZd4E0glEkKqtcRlmi034zAqJmu4+pSJFc1CSLS/rwU+ijIDKbnpTxrq2SPoMogIy7QZTqbElo
7e6hBmgK4ICJag3lpev54GkrSUVeJB5yCjXTmmqlcwGIEvyjohkdpIGcXjXiCLxQnYFOX/S4Pt4J
P0o8cz95+QGzwy2KbEYSEKB4A3FBrgwwKdTB9TReV4EuCEZc6Mpvlbd7WwXQFEUSO6x0acM0du7U
f0rmLXzBLCf1cx1gxiNdS0+FvEPd5f/wmQA9Syg/IuS/4Yjq0AI75GRMvJH9jj5Yl2wZsJtGfGmD
jbHtbLnUW1XHc8kogsYopTfGfwLHOm0NDWoFPcL0eOX7FgqWMW+U8artV2WEu18voHRLzgtfe+9M
iyikgy0ZuE280a5XtUGqnBl7LvHo4BbypimgthvayBQK6GomwnfTRVaNLH8LDd02fhsyPfbXEWRl
YzQCoZRZrFThRRsMuUNf2+tAngcAHVKzLBi9Wyq/3/MFeE3hSY+X/fSIu/5WJiyjbiBa4qG+35pB
I+dmkQ6+rmHKLRRWwduZpNQtS2aJJ+vO42bCDAKxMrXmaD+RxIUXSkrqF7EsYpZkNnDB3l4BcjCM
T1Ja5NbjFbkXDaAECQplxOFgL5sFx7kC6Y5yjODawW4NevgGugcafUHBZ83GxVLh5O5NgvAWhHVA
6+Of2aFiEGlGDRhdPDZFwxOn2aTRaxBk1SBjtVEZiF7j0Rz+WSx5CkYuzc7uSV8NI5+AFtwrZF0u
Doq0a9iNauOAMvEm752hdB5P693QAPqKyDGj/DppD1xvnh7EfFwIwQVvaJGNAMZI96tPHrD1Sm/4
V5RF1EOIuIhY0NttKwPUgbhTAe/XyIof/3DD2hcXPulOmI1mEJTrof7AIl6ZfRFbcEzUMAyipFBr
190A0AJXSyeeqaQdhDvBYUiLwGAZiJ80wO4uPDTvJQpAgQu+GxmJK6QoZv48Vvwwlvg485iqgJDK
mzKgzie6jLIWBCfraycJjhCltBYlhu7G3TDKiyLwichCzm5WkUuBJ2phuZP0vjhWbGZqI+ACxIrb
1ChZalTya1tv0dUPOSxbkiu4RrwKcwsN9yOHkl5oJxoYxp766EVNTNY3wMf3eL/cOYYgB0YwjiQh
slfzY8gMtUS4lMu82k8MRlgFVQt2jJ22hLS5UykClglvb21KVE7KrNf7sigaWc1jIfOSbXliVqle
GQGw68/P3PPvUueXWB3vZQev7M12HZjQ27oMYY/qu9AW/0ztG8/f49Mh3sr6a64LhleR/4/be9pO
s9v7yu7soskyrlJH6AN47W+8CGJxk4UfmeJINAd5RuSIJRTwpB3Yutj+VDEbH5+Tm0ls9WgiajY0
t2iygCm9c/6uvmjaAhdOnRlF2ccDNPNQLp/6BXKzZVPs+l7nwu+qX6QNuWsPoDVQrU7tnXOeoWFI
ItDyw97Qo5HSRdpVX1EnPPVYc2DsDVY38t3UL2O1hWG4nW5+pRu/0l8e7+wfzMTNSlx8x+z4pS2a
j0MNO2ADQhIdIkUoDeuVTrHvvpt3pzK3GcCtub72Tt3n8biUiL2XFJ5io//Ow+wah8ytUHDFNO86
gK1gIyy3eL9Q4vRr6mP4IZ6HkXkMPh+P+17N49LunIMoGhrwTUB9HO/sQdLRbo/ntpH4Vjg6prB6
bOxOWHVla36til2UqCHGqCqbFoqtpD74w0sffC9CZO4lK69Mza7SVI1FOggYlrBP0WiDnAx6hNtN
1eGRq5fiE/nVAay485dy2/c91991nJdYpCBAUBHiRA+cSwu9oQa7Y1/YcR1/A6MzxiYDAhZqFSde
Xsjc3HXOF5ZnPgzbp+uSEbPLCkeZA6iO2H1v8IvB8V2fNSW1QfcKCMWcV6PsZEaUA6A7JWYzoR8l
O+XQ9sDbIvTqIZc0VXliu/zgX1kJwsWqrZEnZCpTlAu1cglhN22Z22P792Nm7ipruCTsOawzyXdt
aPV41zBGzNhoiE+A4NmkJrOUIbu/i/+anP7/hYecnr+gmcE8C9KW+3+kfVeP40jQ5C8iQG9eq2jk
1ZKa7V6INtP03vPXf8E+3K1E8UTgbmYXA+xiOlkuKyszMgJqamBIFd+AMOYWSUVmQnts4v8sTXwS
zw9FoCXYS2aio8GRpc6RDs7q8aGcq9SBsBK1kbFSB1DZZApbNsq4MBMT+8VMSXD09HLvd6SKCd2M
bgd8Jqt2daEg9V2qhM3AcXDNX5meTKXGKK4L5nw4Xd2s/6H+hv7RxBwI5HqSFZSB6W+0T7/azHDN
sKT644HPX/pX1ifTK9dtGyYVBl58lwZ47j0Jl+ozFV5YfaPVRmGeWnJCyl1fLVkej+LdrkW1HohQ
5HGEaS7ZFxgvhnpibEfCd4qsNZT65ByXHARP/bOqvpRgWKwitEit4aUgdgxM6MLBmcFWqHgygskA
eFiU2qfAOEWM2j5hi9juGhKoFmA3EB93DaC4cHxp/y8OzT7Q2dAaxLVmhXtQAkP9xBJNWV0nO+7f
EBtIqVXbwF8lSy1pc54MPATIMMGdobww2RZt4DZ8G7KxrXEV+kVT5C/yPoHpIAPnR7UEVZx5x4rQ
CcA5A0M6qHInB6BHjikHVzFywF2/GuIImqVFcUK7uvV4w/2pi02XHbOOIw1bANRODAk9MlUNdMZs
Gd2KX01GUuYpdqEDRNkX7t3JCfuvzDpatiTLNuG68ExAzAefVt9dZ7GZrgQ6buYh1iNx46IMxG/C
V34HQln+CcR6Dpz9rxsbuGO89vT402fv0+tPnyyJ0wphVXs1rm5ZByMVzVsqp8BG7NkCfT5MsE5y
kq7aY7rQeHNPyAKpdahoKayCKgB8xeRWg76i4rgKfKADPb6dxhFUe3S/0Z9SKlIJbJ9WRZDSyn98
q7SdgPSNwQPNTb+hVlLufHFdSwvLOPdovvmkSdCOGNbzmg6fVJl6bwBX+89cy09Wgtba7+xXXKEX
NTZZMOzVlD8/Xoc/4Ya7LXQ1HZMt5HEVQLXcgPtuLZ/Czzfx9+ifla28jnc+LbagMqyMX1rqdBOD
a1VaHzjqHqlA8d9NXvcXvMjccxny5MjmstDUA0nJJGplQQtV9Xmc2qLXh/k6UGpw+1WOEL81IMF7
qfyxA0bw+7ygDu8nl3qI2Ze+UuO3VNCiJfGGOb8xyk6N4hcA8vwt3NXN3ANOIOE9ldp15Q0mW6YJ
DcX4u6xY6dIUbLfwGh73/GQtUNZHRVBEvgKNrZPBa50S1FKppDa0X8S16nN4HyB/oSuMJlEhV2MC
ofql/MhcnVhiAYgDWQsQUvBCt+EH33Mhl9VVavORLkukCAwcySJdCecC/ZoW159FPd8X8lbgVkpG
wgKx2RJ7wNxrRfrTlQA4EWRn06Zhofd6Xsrq1GZWMreHTlELpphdjtZ9iAUltNbZdSkaiWrwtTlk
JPtWFp4SczsPTpQftSlR2AII/3YaRM/lFU/KU/vrKwQXQ/yRPlc0N/2vxwduBoepwg4UQXFRQmVs
ejlkCS8MrIeRAgBHMNByeM69nFTYTTlS0WJOYhm9LBINXSRjCpcOgyG9hFpNc8mnCx8zc1OBpAvp
c5AwQS/zbtCy0qDWkmDtQb+cbuzNhdE3gK0TBCk/Lwuud87ngzIEcBmwHMlQop643qLxwB0i9Sme
pAhMEAJsi5jICZUOuUNqAKMQa5Ol0GjmdSGNBX4kXZH9uWPtQwaM4WqWTe2WzVqdyXuF8DUnrjLJ
AZN6CjEqpRFcA9Ch51ZzHWtoFjF59xof6KUF4/HIRgONU0TFt3ur4fLAwcnHNzgO+4pyEvOTdMAx
6QnvoJDEFamnEQRQkKCAUGdGtBSkYQcnlDTPyp0mDHVAORKgtrrIHcBDV9fBThN8gLvZPuRfk0wQ
X5UuAeMh65VtSUTF53BnKCm3c9sIqsIa33ovTsZLL0UCpUAzVhjRFpokU43HO2ruLgOUAjV2gKMA
sp2yTUZRJxaOlmV26tFANrgM0zvoKboWsoQy+Rf/js9hIJlE0qc2H/sXqPzVvuWmDDwtoNIByLjA
8/n4q+Ye0WiYwvegpIEwUJx41hGbDlFlzrU1MbMUg0NdxeQOsmJ1Hq02LmScWsUBg70xCAsJ4L98
061Th5I92icRnIOjHuWG27XPa1dUwy7xbf3tozeS9X7QqzWYkcB7hokgR1BJ4ndKPV0FKcQ3IfSi
/55OdOOQVt/tRsKsBpQw78hVnfBr1ZPLJaGXDIIDCc3oZrOhl6X3xP29hwMDhDZ6zIABxo10+83g
do5zQXOcZy5/T1oX3Ufr0HvyuoXA5/6+uzUzScp6TiqpKI05zzUrGW50KIGJBY8pjYetEBcLe2Am
IXdrbeJ93DTHxRPCmtvqPc3WCvhyyt9st9/vzeeUrv99o6jWbTpKdsNv+CQtQGVnTsat/UmUxyEh
3LKjfV22Kp/sza8xB43spPj09MoiEygjoELrC61JveDn7938relJkKfyoaqEo2nFMcXslwuPIdSo
H5+xcfqm+/x6z0z2uetmbgy34jwDXp/X6ANdoiicuTkxCjQGozo9lgukyQIybee0g5Ayz/HKefqH
PGazOaBx6GcvkK2kLxUj73MlozVExmMxHJ0Kkzljcxkit0XNPKPlg3TVGvygpGcOSv5Vya+ttBD4
zq7Q2LOIa2rsrZ2cOMjjiQPTN7AmgXihtGLlRejThSMwE+NAQh7v0rFXBX9O6eH6oQUaLWEYcPCH
RmypO5Vsfl0dgIIFS3MOBPMyKsuP3YziJKaU81ZVys5hnjtUljoQ3ZUCKct9jg76x7tuzoVcG5rM
m1CKqeRnMAT6c7zdBNKILBE6cO6x31G0mIxdMjfxWOBSEEun0JhRWyk8twZ/YnCC8b7+5ig4G+lG
3i48lOeOFUJSQGMQLwGmOJnJQsiFaBAxwEgD1wCDxna82x/P4czeQwAIsXSkzsBGPeXvgyhVVfN+
7NqRXLwWfrHL0bZAPD82HtuZOVFojAJqGcNB09ZfkfzqNaUqQRs0AzqFkzLd8C53dKTwTUv8LwH8
q3ncmGD2XThWM1mpsRnrP5uTBevEzvMEFU2jexP0k4HuEvzRkX//1sRaE1y2dANGsAhv2stCtPvX
JDNxiDemJ+4K0rhyWbUw/fbG0hfZeGlpD7o8ieimudYMfMLX8+j/kW8ooHG4FXWZ1DqtLGQJy9U2
0/XfhczszO69+aJxI1wtgMIIWiBVuWv7vraSB8doJHaXd5weFxUty6Vu9VlzcDLjqwqYyynoIeAy
MOPErmuHSOLzhl9LVFZXYbUFpG7BDcxdrhx+AbcCOBmK3pOh8U1YVp2Ittx6k6u0dDGhAklU0q2D
Y/WU6JJDS4dUES5YSLbiuYFmn5SIn21ekPQd5b/HW30G8AF85NX3TG4P4PG5PGd419Zrg3vbByIN
TGHf/YIEwaXOQow5Rq/TnXZtbFyIq3Xt3EIKm1JDT/Jg5edmx3LbTwmJJGnfZwtRzAw+DQOD1Bon
oRkbEJ2JLaar2DgPI28sa+4HwnFG//OzfYmQm/ppV8ISyHUuaruxN8mpB44nNawPe22wbqotp9jh
1mtMdKlDf8t3VsgP+AOg7JEeeYIuiNvGP3LsW6yt+WrbGiwAbMxGSQxFgkhksgsdZSHu+StP3c3+
1YxM3ha9Fw0OaMc9G7SEOdFMFD3ANEMQXv64G3rgPvhAhxS88e/5eDTPO8aKDvRy0t/229VF/PKP
vp7QlWP8KHoLUtxV/vp4K84fjf++b8qSnwhKNohe6Nk86KTRA/BaovezJD4wj8omkNbpBspSyESs
eT069fI+f0Y7RvdZnZmE9uiaXpLKm0k43WwhaXKlITfi+22JJZXUfeW8cwxnSNpKcDK9rTRbSs20
JK2A3BNb6AVwh5ku6Ir2r1D3agNBTGexeXfmjgUiBAl7vNHRSzllK2d7ucsTNvZsCIpuwAphDa/8
k0/Ztxb8T45DI8ounNi5q/Da4uRa6hNeiysv9WylWKFtvC/NSE/6D6TmQWL3eP3npxuFCGEkPIfg
7eQE1cjwNlKP6c5FU4gpH+vipTh4ADtqRnuISKIr3hFNDkpgDQb4B6OBas8L3zCGYXdnRJI5IO9H
qM9fUv7KQ9W9XMRaWmPJKwsKygbDCpvA/WxdmvPI7ybBGgV2i3cUErEllZZKknOB7whXh/oY4htc
RROvJTVyk0QJ7PeWRPLfFEgskgKIR2loLtz7sx4Sk41cD5rRRq2zW2/cDJ6L7dR7dszEplu+hIMR
Ox5QLyfe3wayiNue+gK4qN7zjLiMziogS3lZmPC5mO76IyZx8ZBprNfFg2fXygUMHpq64oKd2hE1
1ftT6J36vtS51NdFVOXWPJ74MvpTH3/DTDEWxMQjS42M62KUbbqdiDAbuGio8A0ohZpxpHMVeRdo
ckgOtm3HZgh2XW9kd19UTZwdPJp9x8Y8wMqn7ctdKalgZZDh8Si0l9CRwFBnZTWG8SnRn/RLWkgd
z95RCHL+j73Jivsg+M87Cfbqjd7tiufkKTSqnbJK97LufRYr4TBsGOsAHoSMRqA+r79c8JIvLfnc
GUMvEaQL8F5Fy9fknBduUfNxVPo201wiVvdPSmFwKeHdjaId4nDn/jAbYQkuPhvlXlud3H6+JwVd
0cCqJ1Dz7WPvfY9CmegDGe/BN7zMk3VPFbDiyr7xBBQqgUK5RA/2QUWbf0HsS/+6XRLjmvOuwFpL
koigk0d71+3G07Kw0mIAL20/s7zquai3Cf+uCFuvS5dgXjM57ZHwDpl86E+CDmvaBhxCgGmIBBbp
vdbwibvp9z4B5Qc9QKtFotzT4zM168zhWMB+PMI6weMwGVoR54UQMr6d1q4hid+uQgTeyIBn1zSz
lp+A6vRLg0l/q/xfvosD3YOshSxStJpH2tLjezQ28eqYXQm5XvRj46U/mWeUwfLcd9GMqlWWHK04
9tSCqFdauMBG33xnRUAmBgYgPy1MrHQQEhCiXgjsptowAq1A8Gr03pM6/Dye2/HnTOwAroKOSUCm
oTo9LabzIuC/lcREdlhnegfePyR8xHrt7wth5fNofhAD/bHFmfkDmTVkMEBdCqgeO/UbHKQ/wg5I
e54eq01vLunLzG3OGwMTD1yUQe8kNQykh2Gb6Pw/kOQUBPEe0XTteZlMc35AI0MZdDWQbJ8sVZ4g
BKhE2BPRylC+orU2GTbQcXk8bTPlFCSmwecA3w4uJnR63R4CLo4LvsyD2H4pDQDEKl0hAaiNm11O
uB3e1AM5N0CVPyVQHIBaevXCIU1+WT3+itHIdLtcf8TkxekB4OQ2NT4CtC+GOHRQnvt6bGFmNkdi
IWwMxKYCPMztMFu+Vri2RAMv1+HiHta+D+rc/OQu7MKZgeDSgBYLDGEvTl1KkThR1qcYSNHELwpb
qSZXFEv9FnMR2I2VyWAajRM9sRoRStqxaTbCzvEh3Bq/Rdy+T9+EwQIUmJRLsdh98Q8tEFdjm9yJ
dSEW3pB56LugoXKRht9yOAXgfnGfuRLvofViU/uME0GEC6FkpD2Qh5iGHkXqa9CBRE8mQPc15DaC
8Nx37wWkbfmaZN5p6T1+t0fgEGEIHSwjISOY8W/3SKPwUZ7KaWL7fQBtoQicH66FHhufRiG/sFHu
HPHE1mQJRXDWdhBBTmyuVPSg0cAqZcZlY/lOp9fs9+PNf7crYQxB9JiW1NC0oU1cSZoofan4wAc1
cFZu89UU5c9jC/dFwdHECHxAMz5y/dNSZcZFQcNxDXCKAFZ4qAk1b2+cQwPJdJ/47ZZZ2ox3YSkQ
DjhegFiAYRnw9MlaCVke+GEkZih/w2GtG50BHhxocJko1kBbHcHw4xHeP/0nFicrhjq83IWMkNlo
9tl+ucS3GurTf4HZkKE36KkmPysafuuL4POZ1RuTfrjUwI8yMmTebsvUd/wwcP3cxutG/9C2DgPm
b+Ly+mdlaYH+s1RvuDt2GCjAFCoSywDD4bFxa8/1U1l1uja3RStFsRsUzpJH0d6d/esWMsp3seXE
0uTlHsQa0owKLNX+TyTrl5oll36J5WNpOOP0Xj2XpYDhk2Y0EhOxp4m4kjViq45+erw/lsxMrzCZ
CfnC4UCFZEA11Q2QiNaMEOzp79Kz75uPjd0HI+PMod8ORQYVDuvvVr8aFOJEKcTxyLH95Q/1w4w/
tPJQrz8b6wKFr8b4fzA3ks6zEAsRQVM7GZwMkcYqA+7SBu5VIVv/M0/NUtRfQdd1cXUZRPALcep9
bI4BwhL8CY9AEo7ldtVYR8xK320LG9W1noB/LotMFlSeRwVZKzTKis9QeEt1xQHX9KViztG/YSmi
vM87T75hsnMaPx7wBKwKG1wLtbuHGmwWk8qjNANQoJP0x5M859GuRzyZ40xRGifXusIuTHcVbaOl
NZxzI9c/f+Ix2dJThVQuCzv31zjXRN+bak7Y8r0L9ZXwpDwXS5t0DLlvorrJ/E08plSGIZ+6dWEn
2l6SreaN4bF7gviUOxutBGyWLKUCF7fNJEYJlEwKKwHbRkj3HKMPMeCnr2idjM3gO+OJ2BzTuCYx
hDMTAAMJx4RUeAdURlo8MnfREgYPMDF6MJC0QWQ9uXOrNgQCkYlLm3PPcadHYDpQQEvv0KpdBe1p
MJZq7PeIedyC7EghAVA2zv5fLu3KJyCG70FA4pR2V7yBTp23o1cJKcl4hKkHB5Uo+2TbtmTYqKaA
RNHj3TsTz6A5Fv4IjFkiukMnZ4VlGyGINK20s/otACuILjeXOCOquGBn5sqQWVCDQpMOEc0d7w/A
frHKpXFlB8F5EFbgDy722Ehg5ewWqjN/tFOT7fvHwA+AIaoz6vTeRU4krxnkzm3WAO+Z+QWckWK6
G99+3gfQziGfGx7ZFwrmWZJY7jGh1Dhfin/bt5zoIWkXBj4Xf+BzkItigaeEx5+c3yHvNclp5Qrk
DtSLTcaMcyPZ+Vul+8XKriJSW4O2Dau1NKx4SAIi387o4kH9jd6KcMGZ3KcjsdeuP2ZytN3BD5q2
UCtcquCL2H61RgOYKxlMkHURVDwIVDhBmm0oBD1d+nYpdTPjy6C6iD2AQBO9ruwkROHKTG6YrK/t
QmagI6AJYBrKxMVRjpfMdAcA6YhX8Yg0RIB3ewkVbSw4NTOaGQrCrRgeTJ5r39IaUsZGAK7mFRRE
FIW4gyG2Vg4wNegb0DLSfKrtqwfiJXFbgxLbe3981u4ppkHTgP4uflT9HP+cXBV4zAe1EvMdqBCJ
fHYYo7eawhC+Q11ZRehjcy3QN/QZbfPdwOttanDCMQJFIrtSEr0NtwCD11bP6Vn544CPyQAndpAa
zvAT8sPSRX7vGDh0sCC/hjoykBHTt0dQJWkal8KASGUL7UoDSVSown0I+rPp2iSuQbxBFjOp942T
mCH4Ik7GugHpMZ2hlk9CCHupgz2EphaZeccSMJHosfDqg+WB3dU16K4Xc9f3++V2XSb7JY7CNORc
trNLNCrDJ1X6ByokI0piQK+qbzwn2+wg0UtEETX9PN4U91wjk00xOZLIqPpqClliPM8/IrrvMdMv
4MnWv8ZE8fNeIx+vPnn/lCyO2vTw+rlg/x51DvtojUcGE6ABPDUnCThGE7tEzaUOC91GJISOXAyo
ZVigT9g1XV2CaqmD3wtmxym9PaK3VieeIBa0ShUlrbOr7tBLiEUj8FFpqxgNrI/nV7j3ObeWJhEp
Lw2i6JcYnxkT86h/9BRsbsaAtrgKUBOD7pCR/+KRrY8tjRYE3O7oj95S3ExkKSd/33czmevxW6+u
ehAadXLOOR347ZOd8CqCZX5YnSOY8uB7c1phw7k/6PzXTyiR6MYiF+x9dHM7GRMPBGVUATpN+AA3
/+HAwAxxQHEX1iLYmt/DIBtBrpG7FOH8yR/cLTaHHBQONFgUp9V3xndTnuUYDJtw36Z3efpYM9/V
OjBlkn1+CgqQv87ROQgkssAqzACL93gP3COgxnkHnxRSrwhx4H1v511yfY0fVLe3Yb6PyB4yuM/h
xiXnf+KPdV5HFwt9kRLlv8TDz+qXFnQJgHDfpTZ+AWBYYN8YCXumnCAMSFJFJ457+2X7dtz72y/B
zA9HlOV8cs62lmUdjEtPNpvPcn2wNxFEnwBwPi2pwo7Le7cQV18xWX4uqvjU4SPMA0+b4hXkNiSt
/YUTN3fgsJxgtBi1j4GBv51swCwyBXRSve0PhlMqRsRpxuP1vA8mR9zAfxYmR7oonVT2ihyMazG4
gCCmJgg4uKHlcoouQbFB7pdk9qS56/Da5OTkcn3QaeDE7EGD9rLfozCS4lo8vb3tPzx6fM73zwhn
dLBjnzuyHsjaWbvkWdiuY2oRYhh2yhHb2+BmJ9rT6hKQjZEc0Ahs/yb0R388OXOeVRDQz4L2U7TC
TrOhIjMWo2McthZE3q10CoaPTDT8WF1Y5lk7YG3EOwnQYKi63y5z4AxDEI9nKkPef0zzqggkWRlg
ker38Yjmdu0IIkC7EIIRMKTdWsocIWt6LezRG661RJLQHCnzLWmQ7f3/MjSl0i9bzF00HlItfnf4
bcWCJuftsYnZWftvLFOaYuSzyqwWg95WQqhfursYjyAufHWzpbrkwqRNwdRNLbkabtPersUOj8kE
5zBJB7RXeevHI5o77lerc0c8DMVGpldgyGnxftSAaUiXePvnxoLuIYTzcJ1j99TtBqhVXkzZqOjt
BuysXASgrHuA6MrjcfwBv6fO8drK5JJola7l8wRWkBbbxeND7G1/ZI2j+ZStGnLutudzQ98b4/1T
5MknS3T0ojz+hNlY8PoTJq4TOJHGEQtswEx/A0cWKJRBnWOaxzOuKgvEOcIpIbtPI9UvK2BGIrrg
OuaWEqUGDS1LvAosx+RI9zzozf/2f90BEJ8mRA0X6DTmV/I/C6NnvwqAIFUlu0GHAZYh8BmeLrsv
GbeERvy/rOR/VqYOQ4p5pYxgxQ9WMXnZpyMS47g+gxjUt8/t07dIQI5HIEGjHxDtjXOJfpMF/7gw
1L+nztVQlTbQWFbFR1Sjf9T+SXbkmo/3y5wJPM7wzv1fHNKTc8E1XV4rbo9zgU71MpFMJ1fXubaE
jZ/JGqAwCvwSKM2RwkGDy+2qRWEgCjXfDMD2VODRSYEoRqO9vg73xNjx0NcuNspnRldLjXQzmdwb
w9NK4kgdJEsVDAuk8Cz50w+35Qf7lDfg8rFyyKA/pV+Pp3QutECQyI6dqbjU/iLJq1VjuSKohLQc
7BiArT4xRAAggvqMnMBHGCxkqsZpmzqc6yf25DAkfZ7kZcsPtgquwzq61FymZwJh35jgpAnZJs6X
+pNm6g+37+vxeroanltDWF7LncFuwEwkk6QxACJWRNrUvxzV4if/iQMFQPzm8KvH8zo71quH/cS1
FFGTs3wGw7z25G84nkThO5u+e4JVbEA4+djYXLB2nUWYTGyqOKA9TEZj7qllXCL9y1Ir6k5L2JJ7
4lZE9SOyj8XJgLLFtNoRorHWjQVpsPf7km5NZJFWzXNuM4aFLkbqm6xuc/S7N43PU4xjU68y6zcw
6u1pwXHPDhhsG6MSHzbvtLeWyx3BbzVtsJGpF1SzWgkeTehiZWV2Ea/MTOe1TGtR62EmAS/Qsc9J
i8OREI2q2kvFL8HqZp+N4IlkR1Fj5CeU8bq62qxlzflAlnmszZH1mjHOrvF8/PqAhOnH8Wu9Pq9B
rmK6zCIu+f4WVABmQ8kMOTqUUdXJ6yKv66SuQTtrswNvM1JGJWHp5N9L9GEDIt2O4jvqgVBundhI
odeUF3XQ2rjlcTvJVPvitridSHJc/0tW36+QCgd+btRQvKxsh3irzw1o2k6K7r4+PiszOYnbT5nM
MhAGmRK5YWu/CEQ4gvyDcCYeNYAQxRaQ0mt2bb2+o0fuUB4vp3wJp3qPY5rMxHjHXS2yyihx0ocw
r9pv/S96/+mRI6BDB10mOcu771fxKJP3wwEs2sT7+EW1/vH451f7v5WYeMQhFEs5rLASWf8aV8dc
WaiVz+zi2/mdeL4K/GGKK2KAmV7ojflminQYu68qlzwZ0Alb7zZ0tfpRDW3B5c44+1vLk+Oq1myr
FGnUItgqQT3F4pWma64eQyg2ApGLArL/yPK4YyE9Rck2zha7jcddfHvB3X7AJG4YKpUd2hBzK5C3
8PCBYoynPwur9ZqIumWw5ibbXOARlyKvmXjlxu5d6OUNXciNdrcNwhXwfEXm879z8Go4ZEM9Y8U8
rdAs+3gfzST3b41Ong8xowQxn8JoS6Wa6J3+sf9qLs/h6TndrNeWZLxGSOgmhDXfETCRmhtL8GBe
XIrWZi6l2w+ZPCJ6qU1S/8+35MZ4nFvj46N61ggUf/GakOlzoJ+tZEvi3e4dmp4H+HAC9AHeE9bP
whZcOt1/W/TqdPNanadpgs3PrF7ewHeRo4ogU3Pt6NXW08//FGNnKOjyhwKavTlp+mnhdC9+wHj8
rz6g7po+jj2sCr+vdDCRIbuO+wOT4JN1R6xs9QShgFfD2GAGov3JsxZelfc38+1iTNxb36tS3DCw
76G90Gm3amZzoDZxEhrkC2+re865W1f61zt+NdZA1epOG11pbsQo6e1F47g2+PWTwW0OlMdFoi9t
+sXpnTg3MNdnNXRTWhuoBMnk9LV3cUkzxgV4a50Bd9rtYh2Oe4OO/tcfqHjK56W+/pnU6u0UT9yc
EjqM7/PjaQepwXYEKgCtwG6KHRY63MLXbkddjafX11pXQSFhCD0ZlW2hkH7MCCDqWPrVamHZ74mH
J2sxcX1hEudu0YwftW+NI/JvuNuREjxb3wSOz3+Cz3ex25fIQP8KZA9c7t8eudoDg+YxcTjaBX/i
PiZ6tdubCnptHf187s47wpywFYCyw1tt4agt7PQ/p3xl2QGzjhOysCyAqR05HLPP0q1fQdonHMy0
4Y3H/nYGNnGz7FO4W1GUqRdnsFfob/nnXtghHiRWa6Js9YQhXlxTX1jUmerkrclp1AYKUiaMYDLT
nb1jSaa/cVbi0dn2S37z/mV/a2nitqL4f99gY6/Wft/sQGR8PCZ6TF3i7KwnpKESmRwE44JttF1S
BVpayonTqrSuTLXxRMmxVZWWg477uKDRsGbCpdtqpjRzO9JJ/BWqTpYVGmz1lh745A1XVE5MlGQw
0PX5SaHf6uU9hR/T7d8T6A22C9tWGN3D3YkBI7YAASJZAuXY7Q2h9lEZBAmiJHG/fauR7supeQ73
Z/XZb6nlIctxWntmtRXOyORDAhOUwTQ5jZfVSh1GzN4ikHMGMoI5ufqkyernrq8WVYBP6k8iFMHo
Hq6crJUB+FHH/CYHpK0uFG+BhamYXfYrs5NlR2tgnMcClgL0VLpMM/U99jPq5BZE3R4f3j8U1aNJ
n6x6CgG/qNFwb0ikPzUQeEHpAME/T78SdIFi6fEvt30usAvWONWHA6+jIAoVHdROeLN42b0KgPGy
IAtqyL+iImd+/Vqb78FB2hggCdJPaBPg98xO7pcmaZz7R18+ufH4yOM7UYxbSMjyhzpkbYYTlmrW
828ybMUR0M6OdcPbPZk7Se5r6hg2AXuhjBELcBcOTr9iDAcg0tDVYaCHZZWgoLR1v1b5YvvY/V6A
pB+ryQqkBNFnNa25DDlfNpB3RPmAjfSgqta1wxSUdeID9KVIwiqR/nhLcOOYbif2xuK0+JInDdcG
XtLbOsOT8F8Q0ABq5idGx2ZcMHXvXW9NTaa3B09VCGnQHqE6a0nH7Val2z24sBCzeHq+cKrGrXw3
LtQq4WHG/NcUYcc1aVU0HcYF+nE/J+h31RdO0wx6EuOB8xphohpoDCd5YL9Et18/oDgJeo2x6f7j
w12BlmAgr/1RrcmBnoYlXagZHwXk/KjaBm5XCO5OazIa6lhdULkD5rA2WgDGvo7nYSXrpQmcb7om
1A6MlvwGdCnem7mFgaYX0RgBmiC0LUz7mJ0QLwqmlno7qDd9a2SKDGqiQ1kB0gXeV6X6BmEDSbKl
pOL9PXFrdhJmNjzv8X4Os8icGvjpDILMXQD1ofXj3XnPpSDdGpqEjkFeKI2HbnX7BUm2RD8iHxJu
n8GTh54/bVvSr9I6+kZJOWQbI/BKH9c7g99ufN0G3bBlp6a8aqzNprEOuXmpKP7ZpOaFBdyxR+/t
ErhjbnuD4gjpsrHLGOQjt65KrqA/lEneAB3jS7LNc1vzzbD1Frb4zEMDk3JlZnTLV9ElJ5a5VrTY
bvymPuUQObK+I2IZxmEs3vxeIoOuKnN1WX2GemQ9XpA5V4h8IFyxCFEw7Pdb03yexVksJIPtOi6t
tKMjAKMVbBkhRjukumBs5uEAtQIeuuCQAwNJojR5vWtOgMpcCgRcsmO2GUjysAUYPB7OCv1C3epV
xSo6hNkje1JYS/igcWtNfdW18cli8k5ZFHWEBK8breSXTEawoyDLy/+WcFtFjgCkWiSemPP71zYn
KwuZZq1xYwyY23Vo4c1WikJ9BvzHhUB6VAhfc+X0eEHnPAgakKBFM5Ka4SkyCXS4NokaIeIaW3mF
ywelcWrmoi5q+8Z24jXu9Mf2Zmb1xtwk2KmLmMndjm1scRPo6IkD5yYXU6Z8cj3LqRZYNWZ2642x
8f9fHRQxGqQqKjE2kSqM2Sd6Xrzlx8pdqF3NziEigxHJizImGpNv7WhNJQdqWrV2x0KvU5bCvdpC
msFzesmo84JZt0HMEREM1nHtaZYk9szSNT7ujMluxUGBYgL41UZE7eQaB2pThvaT1th+BzE7S8pG
JktmE7/y5/Qr/xJaEn89Xkl5JnK4MTkZdezLXNY4MCmyVla8118M9yX6NPO3bEK4XPdD4nNrr3tn
scydLmX7PDll4LFNrE7bR85L3B8rQAwlcN7+C7UKfK8btaNdv0+ds4i/DRVH6JuxWDzp1H+AukDu
TG/QYwgV5dRXrSix6oy0l2EjAH9b/QRgzd0kLM2rVy/6lqXvpD3LNRXatVRCt96BtI3RKWt/kwcN
OE4qCmJXud89npZ7VkIJVAM8nBWamtDbJ038RtPVqJEUKJmI2Xa4lBxlzFo8hv3YUpV6m7oDkbMh
qOBmf0rQgv0KSc7HXzBzOd98wMSJIPHQR0LiI+3R6mJP4t/e+0XZNm6sWl7Y+TP9BRisiE58NIcg
6PrbI1cnTGCziq9wGdl8bkok2zV6thN0Mzg2ZmEmVrTeqh71zGEb2445QNB2L1DHjPGEvSgfHS0g
7WwdmIV7Yy4GvPmqiZOJso5p/oe861qOHMeyv9LR7+ylNxszE7GgSW9kUinphSFLC1qQBPn1e6jq
nZaoXHFnXrc7oqpUKiVAEObi3mOkHr2CvOW95pMdoKQjpFRw7wUI9dXRpgkXdnGa2UsvbDfQ1IGf
H+TK4ej8kaX5NBhUL3TICaf8lA06pqhoZw2CI6SUS9D24vuf3/KFBa/AZh4wUhPcd9gYfN1zUIA1
07wr+clgQnTX4nZKVJ37M7P5QvkAZr3wpoZmLQDRADx8bUaz8lD2TcD0jTQfvTK91HcsHjqQaipa
UhmnAeVV4NHhItZRJ4IveN/ZaWfYan+jV+u6hnZdJSyL0JUU7+cRuLTSwKuzANDBWgPDZbIBxWYg
9clg8FMMFhT3KrpVtYJcleGbDC0MFCuhKIy7dO34gl2Wi0CcWWgXrqawQ/zUgelSp3GEDRlwanoH
hS/vsXPvneA5IVfvS1RWltB1hZOc/NCKhPYb/M1cDu7CSocKwAgiBj4JSk6T800uWzi1V7hOVcBz
I1vkd84uWXqHgYgH/dBto2O9itfLn4f9AjALT/2p1cmUYN0APScZYJ4N81IgJkiyL4niHbzba7p4
Y2TbedsXwwbUs1ut+e5kz3Tg0u34SwcmlwKMBcJTdbwd4xyQPEj6tA5/kgPAlm5mztVLI4zCN1zT
AQWDWd/kWO1zUdCDXkQECv6ZhkIFv8uG24Eue2tlmHOL7cKJCnN2OLbg9gB+1PR6rCNUyGouDaeQ
2sp985QARoHk25Hozsv5vG9d0GMhnfh2UyV40rlhnWt9/P6n7csIhdLsDLTOyh00OLFvKiD+EAsW
Vr1ilwhlIOySLI3Qlm/Dch+6P8+rCyVaKDMBVwzLGmM0aJycW2mS6EnBesCNDK/chRIxg3cAATYh
brKpvw20w9AuA0Z6cablCy/5S8PTB686A3pNHPepeClL60Ansrk11Jbksh3mM7e3C3dEsEvgNQKg
pgYfyMnZZJVFI5gVrhVM2bbPqvVe8VtrznT8AkQbN6MxLWAacMSF6dvXd1nihigxC6eDQu56u3O1
+/hVf+dbyYPava15JXkcvNYR7WFrLronydvdLgBtGOziCad0uW3d7QOg/2t3sd26T/1KclXYNq3O
g719WK/fr2Z2sktvQDUgxg/jZygHTT3NjKwVuziX+1NaXEGu0iodKwH7hMFwBkHzz/PsQlkIViKf
GpvMswqkVtGI0Nhmd9CfUgdy6ydiXLPly2LhghUNAUkBmuvyuZvdsC/cfr40PZlpraU0gCVK/Ule
lAiLIvLsbV7vdqMLYHpnLdZPwkqb2cEu7ZZf2pxMuK4uMp9paJOS8s4g9/FqJ+2Lu3hm+7h0WVeB
SoYBPCSTAFSatJOqrBaGFsOaIwGWObmt484BSWlxhQtsjfjL95hr3lOnPAgr4/iq3UL24nbOzudC
KQxv91M3Jmdi68d+H3boBgTjJej47hkGV14P9656EE7tM7iWHIQ2aL6ubiTwCbWZ6TXOnslFDLBs
/K+DdgC5gckrVv06xyhg5fX5Wx3va/P65+n7ATD93gAuFzLY2d9RmUM8oJjKa34CnOOxXSnOsFXv
zDXw7DrgBKmDcsGicpNVWTnG4nSD0ojlvI8mARBXE44tSH0M7kE9Uidzq/jyo//Vs8m5jCtwKVLO
+CkyxHqTBJq518z05ufnv7R/ftytfj3+B9750ynFOospUlGhEV9+EITWOLI8f68DufPA5slmzEov
PhJoYICAj7bQ0/xq0APQ35QY7DAOb0oTfHtl7tCfa2LcGz89kKLVWhv7DT/dNb1NYQKB13oovA9c
0JauQMvTFfthfYM69c8jeXHFap8ebvq+ZC4M0kfL9/J65yngX+WL62iB4N0pHfdBxhxZvlurFJWV
uezauAy+zeK/2p6mzPVMMduyafmp1bVlB/9K61nUB/fnJ7w4Vz41MoneRCZwaBRhQgb5G/Mdg5+l
yItD6vwbzYCKgUQ8Zso3NzleQ8SnVTg/FUVgm+w5ULy2uKlx/f65nUsXHsQMfzU0mSp0SKClIvf8
ZEq1SzMwtjW/IphBOclA3g4BHk4iJNRi+V2JDbuA+l7bokTla6pXGnwVyOqdxenMDB5b/fYqP/Vq
Mo0UDSBxS8SrHFDIvJVrM/HCtAJYkgGDEoZlctW36nMlmMoMnPDCfRvDgcoHuHXgM2rjyvq0cijs
QXxNAFu4LthVJ0duWV71w52WyRv4eM/EbRe4wajwAIIv4xYM2uQ0Gc0zATf/ErlZvwZgJnL0imQW
UOOkhpHe8KoyUN7W6ZlBzQWSHfxdp/agQP1wJqd58TwfxTHGGhrO2enK0bTWgnkNkMDlOw3ufUl1
UsXN212sPBmqF3MY6cBZZ7DuZybfGDJOX/MoZDYW1kwVNbyvox2Gciv6bSAC8CHaOVLFO2FfEHr0
z+FMHuVSPhVSlsidwckWhcKpTETW8zbIZDqcHOksQdjkedGg4J2R+tzM7IEXAjKcojDjQaFQQ6w8
CVqURB8qP0M9I16xxuZODRQc70l6PXe7kcULmxEQ1GCCalBiUJFs/zp+TVKrLCkQ+FtwLdlZfPB1
t2ZICHuQOJZMkpZMDu1y8FXupbIhPJdc9e/7nLfCQjQzrpNgvBySJMSSsHMl1CAl2+pC/saVkCW3
TQZzQygCmGpAxAAAeDtX4TN/behBDeBRVSIXEaV5kW5NZkS6qxeqlbs5RQb3NUkTX/TgKCeYSLKa
eWSbqib2TqW2YnbgIdVG2zEwed2Rapl5WQM0K5EVBuEFC8YQUC9uUf1ykqwTlVWi6kLqCFQc7uW2
SPRtbuQ83ah9Lge7KowqwdFDwVcIleRCXAw5KiobyA7I8YFmTKvujdxo82MbR5W14gy4yUVVp0rh
+rIeAS06dKnqWTxVJBiU9321lqnuj9UE2dd3siSWEGTofEXysrQObrEThvyG9lFa70JNCw27ghw5
fO20EtKzeRXFuO9ZKuTPLV2N2JGzGPB9xoVc2fepz1pbHYoeJI2ewgcv8oUEmjxyKjau5stKuJQq
k0cQeCrF5JSraZu9aBoFpp3wXo2iZ0TKPSSmEj8Xwj0qBWpxpdPOUpcGh0T/lVE2IRhXfaUIRGZy
mbtpbaQ9XkDFo8E2O5rTxwzaVbobIXVQvzBTDqoXtW5oAB2roRayZZOrVrcOBEGL76BtE8ZuCI5o
epsnsZyUpKrBM4O3AY31fdsaWnSCEUMAkheqQaCYWwkvUPmpWgvp+SBojNGgW8+k6yDvmsFJ8eeS
kVJr8GthZfAPt+Dm63ZF0AabukKK5D0NpCjt1nWbauFeaBpde8DHFABKUKNrH5nCGIORXWbdpkPa
94TD1lB2y4amueOXkGZ2ZZpb6JEVG3zPKiEM3aaPZX0R5GkUbxvZCuEYJqt+om2RqhGijV/5YrYT
UqTGFthGTHwo+NcbZVAbgdC2zbnbR3kWuGLu1yW16yrXEtsswZaFEFad9dVtAJ9DJYaHitVlN0VR
GMM2M0pYj6QyTwVbFcBXWipZIiuubmCQJFIgbdE56AsLVgxOqxl0u7NMchuhUuimzMUMgxd2TINv
KmIb6bktWGJyAiqhJZC27mi5orSTyiP4+akBoG9f9v3Sj4RavNFMDvDMYOmV+Rh0hhE/D3lVaIug
F/QaJRA9at3WT63eluWoDT1JDxIFr0rh6n7QoZeEtdGUaynsdUg6FHIjLtK6SjNot5SS9SJkFNYI
YtAEmjPA+e3NQrIn9OBnGYSHsCpCYS9VmZS4KQ1K5gpmxHNPimSxqEgrCungBKClmO9dlgkuhFuG
M4fITwD/o46/zRw1Y1w2OWognAyVQBhQoqigTyIKFilyDoe0cVfW7ulS2gDVFD/TFcSYUpS7n39u
7gJFctRp/mdz305UmBOFcMMCdRBTEOgXpLe5A6T8KrcRC2/BjHRPD/7h/AJ2JjTDb64aMiuIf+F0
/dKHSaja0Sig6hAiB9XvSgN06OJKNJ0At7oO6HitfooaV0hm/R4vhFBoFlV26NOBfzPV21KHNkHU
kw+niEUo5FubNj6J4sqITqgLE0vb8eyxNW/L5BkYKFKG0TvnhWP5bxGFtq71/vObuHjwf6iNKVDN
A8hgchxXdMgA7hnhBYEnMAKjQGmBFL5JJM0xy8XPrV04kIFkQMIVdTo8/ZSsnVmSL0DrVjxlukk9
RTDvNDPyMrGJnVjsqffR2n+88P8M3vLjr+lb/+Nv+PoFp04VBSGbfPmP/2pqVj2l0VP2G5w6356a
3/L3327YE1xqWfRS/238sH/+8D++fonP+rMtaGI+ffnCzVjE+qvmreqv3+omZR+9QK/Gf/l//eZv
bx+fctsXb3///SVvMjZ+GoQys9///Nbq9e+/o9AkwzECAwaJNBNq+mPN4T8+t/fnP94/UXzOPq/e
8zT5bVWnT9nr7Ae9PdXs77/DdOMPvHoVhy6QTQB+4MLRvf3zOygzYrHCAAtBKL6T5RUL//67IJv4
IXWURBhBWJo8at+Ag/fre9Yf4CZCaQRzC5afUML/nx5/eW9/vcffsoYe8yhjNR756+ZkwaF1/CTk
mDRYzonTilhqBqba+WV4BuKqAr6rvh9mqqrTZfCtien+JymskgY04Zin4Km9Tw+tgZY6J5szMJtc
w6ctTfPEqWHkiWWipdytlsd07s402dV+fbwFA3oAonBDm1JegqzJEjXswnNnVxFp9sPZ98TbYj+n
JTqtSX1raHIVVCVuxoXMw3Om2kro0oEYHoTFrOfQAy5WWWtrti42/rFxYtKsENgCLt6HqKuYXrLS
YTxBLU+ay8J/7J6fzrFvvRpH/9MFNY15oCPgCc+VuRyYjdJc/ma5DfKgnVM98bv2katEnwMUT8vf
35qd7KJh5ctqaaBZcS051S1fDds4JsK5PrUbCQSj+li3UDUm2Xpt3H5a3n8uls+L4+Ij44phwekD
1zfYIHx9ZKEU4GgSs/AsveBqbMJM6zG3mwczJOptFRAAIbxIdrWOJDOn+OQk+3jozw1ja/g81pZc
yZUojVOtd6GvKlVkuHvJZ66LUxL+t1YmK7NW2hBQ5TY84/YPtnjxIOIYpMi6jA2qYDUDJSbY7RwJ
QZEvbDoGRKM+gBaIi8bvf5pJbZTHZiZZ4VmlLhx7mRcE/eB2pgXrawDKiNopoo2y2hXV4tTu+UoR
W6h4VTrbGJKQ2s2IXQvaBrBlmF7sUkndW2y0EebGTSxUj0Jm3iXUjOFMQ33Advgik4X3vDfCJS5j
FpFaIfK4IuOGV5+HfqhdaSjmhOelcZVO18vnp1S+PmUmhUbPRTk8ywsBLm3Bjl9HtrQHi+quf5Ye
kNmYqTtNa45/vs+/xnWyb2Rx0LetPIRn5UY1bUCMBKK61A2IeRBC27w350xwxmPox2ec7Al+n1Zt
VUrhGcS0pxI+X70J0DCu/FvRNmpbtNz2CCqFQ12I4fS2AlRr4Fqm3SbLCHp8AUQ5Q+Bq6mW6wNfJ
QXDkje/+vIrHtfLtPYweFJCSHxNek1EZzFYMM4Y+VtthA68YJ56h532Ymk9bMJEJAVwGKpzfdLF6
lpeKWkXRmZLe1hdVS3bJdX5dvbICWJ0RqfMC3lx5Mh8GcCOBEztLEENzo0e26ZsdLAn0VX+Ub0Rs
54DxngPHd3lM4ARmrARPuuHHciki7/kW29YDZJJeK9VJJPdKdMpj85ocfdA8uw0gwJDRBUXqqZsV
f56y2j9m1ucnnMzlFJcukYVCeMZ10w0h7p4doGoJQk2eksER3e5aVEmyDm/MFSyde2+wwfx0qKc+
66Syw0cRyFZor93gJgxzjlng+CTx9a17k1fc9/2QqZIfnvtFvO3XYmjDmGrZLNolgyI1BKwY/HSl
tbgN18rR2gK29/MU+0jO/jQDJusga4tObH3MAIiyb9V1+JBC/i+3q013TOxbYxk7fGM6iX0GiMix
QBNHmXYNVcA1sjheteFX2fPx6YVfpW7kwTjCvh8Fe6GDTDFaISfxLgf0sd508PvbdbOUkCnk/9f4
yYDeIBJEXDO1HAnlJBK4HEZn5iDxu6pkgH2sl5H2mXmxZ7jYkwtXvxnc5hC9MpudAuf95xG8uHeZ
CGsVeNmj5DnF3slhIPSmHkfn6E6+k9+Ea/UVIGUgIKmbDI5KiaaQbs5Yc5p+/vXgn1qdBBewa000
JaPROfaKg7YUyLHeskW47jZzCmSzTU1iiaowCssX0FSyzxihO+wIvhetMtffY+Oc8yiYlsO+Pdkk
goDBeZ4YeRad1YW/5k7i+HsoXcPAiwMiIOz5MzRqH8RV7SB8JN2qvoFUrROdZ97qxYX5aXwnEYbR
03QwKB4ai3LRIR09LNJnZGierX2w1lzFhdwIIIU7fy9i71z83PpUoOHXGECZGnocuNvBI3ByAqcZ
l6iPMRhVQUF2OqROtEmdEI5pQPa+dw+l0zg+KdYyJJEr5uxMGynEnzvxS2j7294wJuSRgQTtSpuk
yvvGCopcxRjcr54p8P73N7vnOy8CzCxzMONqu4VUyPNq9wwdfxhdERjW2q5M3PWigHjocQV7K/sg
26JN18DF6YvHGmr7dHGLPST0rt3EXm5Dx0sIxeeBEq7i+VryfBd4N5Qc/BVOYdvbQDSmcmqikB1y
pADGP17tDG+TLx6vEgKEHZYXAZhGc9SFSK4gjr7l3u7QwvWrtn0HqrH2oneOb97x4frFBfUIXD13
AOIDMmrgJckAVkGQQV8fQGd8vA1thbwDLk12d49OSW7vYJdOXipYkBzgqaquKFnm5DYlaB+KJFCQ
8HyIwNCPAZCgmBI6+NQanzqQt8Ojgc5dQSiY3Ox78rp7HPAIzkZw3OsDqch2tD/QVo53tQZqsSM7
PM9rBSbnafkaeCY6l9oFWYLaA6Hbe9+9e/RXyJPbRw3HF1R/IZMJjdIDxnKcHbARwfuAuy4ZlXJz
WyArjVztbpzW2YGteLvg5LFfPG7sVw7Xzt3qkeOhADvCromz3ELPweB5xE0NMZdle9CIBFnLS3ag
Mep4q/1Rx6dQFKSx7jx8PiOuCm5zMv7hxdVcd2ESm68V275x13udJIvV0ePkYXlCVxUbxMhVTY7w
7sK83Z73N5vU3pPjdsB03i7Xlg1kqOOut2v3evQ+t0CfJpslcISVu9LcLRqxEWkR28f0en8yndpG
RAqUFFk8qETFjDsGLlubBNv7DuQyUBHh5xzj5crgeu1vZLKEeunrAGz08qSsX0IHpGy47q1B3Hwi
+1PvJLcBgcIMXegYOPcavxVkDV2Skdx5ZxEDysOZHeIvt29IPq6Lhb9x15I99uwttz2U4nyntfXD
fouG0E+7sKHo6rjvrrNevI2Bjrt/3TX2unFhGYINTSQdpFbcxdtgx8vS3TXrq97etVBjaR3JY84y
Icudgv7L6zus7h7Tane4bR2vB9WrckDEgi7O/dLAimgdcyEu3OXot3W321yh54mDiMwt7AzQgQ0I
xHeJQ3LnXSE396+YyeMyMsg7ddzl6c52j8BadWS/eMDwUfJ+t7zvCEa3d+L903aUp99DHuSh97i7
dtlVD8mCwW1dYTEyj+ONDxYXrj9kkUEyI/CWGOwCxNjAwaeOn9fYFkQehLFDJ/eE3jF37cNp9/4Z
RFGU+jAgBsHKg1RVtbq9E/HG9IWJIQRkJj2JJF0W+wpiDet65hb5wQP7aX+bJHtlwdQjtcT+BrM+
Akj6/eA8QzQLYtd4U1iwq9DeqSAAj7iw59sFc+nqBWmDcgXG03aMXVu39BT75t+LCi3gL3EjkoDj
mpy4RexLmiBUETIH2Up0g8j2F8UqSEh6E3sMCajuoC9NoA1c+HZiwv288U9L7L9On0/NT05gsJ9C
Xc3qMSaUrx7zPV8Z2AcXoEvs/aV+0L1inRzmkCiXLjtQbgWcCLZZGqByX488MUyi1lS66FxXUeGG
mn8E3R+XDal8yuAwRLKhyO2AV8Zclm88S6ezACAu0AVwn0eNanKnp9TMO0lAw507rMR381196O7l
e9xIip1xFG7/VH7+f5aBHtP0/3vCeVG9vWXTXPP4I79Sy4Ik/QG2ClLL0NQHgxJC2P+TWxYM+Y/R
hgG3XgA84E47YgH+TC6byh+aAbFqY6yUgLU81vb/zC1r1h8GPIzGlDjK3+Ao/iup5a+x32gGoUMH
c/wc4APG4tfXqZjrrMdMjbtdyZuykZ3G5DBBURmyN4Uj1wFqFNueRjnotmndmf4K5g56eeebLS3m
YCZf8xQfxhTgmEroxgci+yNa/pRxMjQtrgF1knalHOhy7MLTNGTrikWdcGLUKPSdkuR1EDkdi40m
RZmybONzlHLzNqvNiBGL0SRfCaYl9HCbiBTzCrXqaFh9er3HX8vlc8Lx25CZoH/8qhWgGoHs/9ch
a7lo+FxT0p0giynSflYj8B23MqU752oW9Q6VoiBedBWq5qSVIJXt1HVl5jNh+6VuwM8Fbw5VNAzY
5M0pfZn33EzTHQ2SKHuulBYVWlmhcUIUqueG13SM67Avh4iftYnFNmXrgPHcfP55OCalAw0MQGCh
Rmn5kSKMvkzGw4+BXlDNzlpTqImE0lrPWcKIzhpqiZsiCgb5lkVJVxO97KEtkGVQKF+h0u7b3M/E
WTLc1wLAR3dwjADmDkaIAr+PyR7HLS3wu1gx1gVkaLOrJlDCnuQtDZF8z7lVZ6oXQBYt4MQSDMUE
S7BVBVQapSTKk6u8jpU5OZmv2/2Iy5XwlkDMU+DEDfvxyd0iVfqo475irBq9TvPeyYOyChZg72ug
GdQB3Jdg6ZSmfS3bVqPR+F0DHqGdVbX4uvmjGzg6kP8ygZYGTBjMza/zlinCUIELMaz83goz/9Go
lDqqtppYw7LHDiHjVAREFks1ifZGEw+5b4eqVYyeKLpRMJ8kTVfG76LKNfDMYNcZA+YvCDkoC60Q
hEHvAt3Z95uAGYL+FHJu1m5lwp4PRqzMKJMnGivt+IyWkCdPfqviV9YUATOdn2fkZGWAm2bCcnl0
dEKxDKW7yfEKhIPaWXldeYnfmO1V0vEYhmcs4spCGziT74ZeH/ihLYYof+/aCobzamJqbz/3YpK4
x3LA+Qq1TtwpgSvDc066oTJVFMohKL2Iy9GaJ4p01XSKbNpx0JYBLpmAXEhuigp5sU0jFgcbTa2C
Clw3n/MFLQVffU+rvO7+RQGOj56BM4gKvAzxYuCHJ0sktNQmRqKp8EJZa5t1UXdgzwVpGUPe2wgL
6gga65VFWoZZYyd+2JQO07Qo8OCikBq3qpr7PLBp0Bc3KWqx2oHD4CQ5GIpF65mQZVKG+Ogr2M0o
feKwA2Jgupybqk97g5mNV9QGPTGjMUL3I6FNQqkukjWVJKQHcFZKDRn8TrMVvZeCpVw0pXQ2eoVC
d85XgMYJadd5fa2FntFJDXcDHyxwVS0HuHDwWKhXzB+Mp6TXI77mtGivO0MsLbeMzCYhAcBm6wjV
WxRcWnA94x34uEEN+3AelDeG0sHGAeg2tGBkOX5KipWBPf08ocb58lfw9jEScDU28B9+ASB0ss8G
2D2rAuAZD3StProS6xTZqZRVpXZU8PLKVTRo0dYQBXr6Nxo2gVccHd2x148by6dzmZl5AHiTgiJi
RoEwtrS6XAAQGISeSLOyWauR6INnW0uMzcBtL6xk08C2BXodsLbfuL5GJjMfpZLGo+GgAVEXa8YZ
Xn/0bQBqz3owegN+nowXCdIxUBrAPc6v0mRmO7kw7tgsRzt7xRh9oybbd66kAVwdupF5KJa1VzZc
amxBk+LcLjQp6K4KuOI6iZIEgf0vD7yFKrY28qpwVZi6lkglLzrTLJgHfZtG98oWlbL3GmsaBuud
HuSEAZWdu4VpVcufW54kQj8mG8JLoA1AKRFhmzLJueZJ0mS8t2rP0BoqOoFe8zH6kqx1VTSw6hGF
WAImUZZzD7YffrqoW0HPbKmGk94mF0UMzs89uvQWgDiDQQ6oPt/pZXGdFzQLuxr7QJ5p2wR1yLfU
pNa2lAWheGsrrq8Hk4fNzNufHN7YxREfQ9UH3GroLGAL+jr5hyIDHE1La09T0850erg13VaFXN92
RSmUdtKVRWpXgQzYVNDoQjxTF5sUKMcXAWE0BQRNLABcGKeK6NEgRZU8FLWX9CwFYDHISoDyEiMy
HDUeElsSE9GCtadcaL1dmppwyMEO2OQdG7q1gn3o0LICvh1+UlbwmOvrVvf+1TczDg8Y0UDn4BI/
7WFTmU0h+CF6GEU9ktiJbvb3A5eElWX5Un0vdIkSOabZVjOv5tLYAFkjgb2H/QH3p8nKVGloNFY/
VF6hdOVtE7AQeRwsJt/WJaqnTqZm/AyZBwVqu3GqbxpLz7a6FMhXItWHJiC9lGvhVsuT8EluWt+c
ObymofH48iS8OvQMwE1Ex5ODtghbQJiB3PFYNCQvrRLCAVHrIcjq9jIVdTvS5Pghwou/VnophveT
mbW2ItGhnBmq7xspNhLZABAJ909s4ZOOyCxpATel8Ei1gIPGXKYmYM1pLgurTM6lyOk7TeRgqMV1
V6wD2Q/dWBUD5frnqTIpIH3MZlCbpTEKHmfLdFuxirjXSksovUbPB/DykkYZ3LhNfRRHLdqajlH7
7XNedtQgAop1D1mCOAimUaBZATgwxAvM+QzeOpIxh8u/EK/B4ASuAyYkB0wDjuZfV3oIi9OSakPp
IRrRFQCazXQriH21L4FZ3iC0oKeGxdlJyM2+cDSBVcgBgqG9kPKOvlURsN0ze94EVoPhAhx6JICg
2DcqEk43H4jW5AXA+KVndrWCClCdVyffqtXUQYEw0MnATXXRpHr0bHYp3/mDTlNb10VcHjIK/AZC
OIbha7E5owrMjQiqEFncuyzJw8oeKBW9Bkhnf67fkzuYgphS0oBzBLJ5nHbTqwZQ4Ratog56iUDt
lCWUwdK2z1egDSW4JtBaygAQQWjcjt9LW2iHEGC9y9TwVADwM8GWq4rhxvHz7Jtu5QiZcAfCi0UO
AQiDKaKl0JSob3K59SiLWeIJMiuLtSANQLWzMND3PMT1mahBKJiL0myyYIa1NEEqaR96gnij2Kok
mFBiS/g6w7TO71DtyytPEkqJ7bg5pDJ0GnrtVZU7Md2FSlyzYxXJ+GvAv9ldGCSFSOosjbUVo1LT
bYMashsLcNrTPnZSkQ8PQ53yOfvJcap/DTU1HWJi2NThRYMAYNxOPkV8hpnWee33wPwUgm56ONXl
kMhlWNe7jLL0JjOKls+FHNNJA6ojjrdxv8RFAXpmk/XHUoULRodgr8kH0dy34hDpJz9OBO2ghnU3
eBiAPLhpzUYtl0YFHO2urDQV2uoy9eEJ9PNkmbB6PyIguMZj4UE1ENH2dO35EGBNOgUH/wA+xcHM
mxaoeymK6WqgXEL2iYftlV4MVbWkQF7YuhU3VzQG9cEOTWN46Gji628WwGk7uRZT2IXqqZTYsp4o
Kgm7QuF2KxkQeFCCiAnnmd5/xbOPOwe8jI2PvRZaHXibX9+gDLxUjIgs9dROL5TYMSjw3qdGaiiE
VNK6B/kcsGr+ypQgS56qLjbDY6YUvHqAQzoDMYQqQj8nE/Q9qoTEBJKdKK9CcUFWpqkztcgKQdFp
5NVinhsC4XXaYJkLcmlGB9lPTX3dNLUgIL7ucTO7S/PBaK+HrvF1DQyAfIiZB/nPLL/5ebg+dJm/
THgkVBHrioiwLAmg3kkkkenh0Bqq6LuakFUFnBgwoZD5VII26eAGarSauoRYQDjA98zgNHkCaLzD
5tUHVK+9ptDwV7FYIKMRJ2Kyx89xbVlITGPbIuo6dd3DWquCKJXAY75UrToWX+FsUqKpsja5QGfC
xm/RsgkiuDTKQwKBB2+UcSv8tID7wYqQvAWyazDx8R4E6cV8I7DMB03b7KoIwi2+4nO7MYY8m0G4
AZb9dfuAJJgEPRYV5zzckcb4+WvrvlxxBcd5vOiLksfWgSf1gMGyOoHjtxhZjlywOUgwLX+MlFY1
2lWCgAwM+X6Is4Newq/5ofvIGcVKjZxTqLYd5onUhGOSrAGnjJu2IPJAjJfQgwp4swDoqxGKpZwg
errjGc/jd8UohPQ2EPNBe4hLRMSANymtflOrAcTT0AGxBBJOokiG+Dd0aH0f+lxFkA13So8WcihC
pCpeTT3Elm+5NM4rEcdrwvCxdqJWscDsyLB6/BNwpsSy8MS0KVNrATx/gh8HTyxBcgsRy9i0rw0R
vjKz0q9NhxrWOJkkZDYaCzyrdJw6YNPieCxCc8yJ8VgNkCxU/KCuo0UQCwUmCzL4mc4hrGXoHYcR
sdj2jw2te4DV8qCXsrUKThx+2GgzfO1yUYc3zcJvBSHmdgD0BdUJYilVtbtQLvEYtMyUMb0TCkkN
1fjEx8g5DYhZ/83cly1XjmNJ/kr/ANMI7nwZsyF5F10tISkUiuWFJmVEEAtJAATABV/fzpBquiJ7
qmvKbB7KLM0yldJdSAIH5/hx94PfQUdnsrspZeBvNg4AC0nPxTCUxkNvZ33eHXPc7LX/EAxZtsQP
QRl3UXji2m447FWWtC380QI4JKX782HAVq6XIMIOuw/JjPr17v3bMo2FRI7erzlSAA47sxREaSBf
UVB7lzH/3G6I9HldeEoCdLvH1GB3tpMkuGQso36R1+FqgDGmrJxNULdpBHDo2DlOOnch0sVYeBSo
KG79GvMQ9zwMEo4bCz9h74C5TRZXPFP4aT4DtDPY4SJT/GfZcY7npN73vlwoHroww4BbApvgfQO/
/yQ3P+MG5WwbcPVZpEv5HHVRnz4WJu7986zGyd6VWdv9zNAaMJ/6wi/qhc1juN4osg4uqADmuBaM
QeJp4irMFKJ4lk4E+4euGMeVxnXWjvlLolMdPJCN7QnUqrf9aU1OIJKTfgzTT1kE4PWo2DYvjRvp
5p6zCNRwCWndr29OYWUkX3LZjhuvJi6Q9D+oaAlEebJBSAwavs5DctKQNS+wK6wM9zidQF6NCy6K
Tmd3kHuyMr6Klm1P2MTSxVF5CZOxtP1tJEtoLVuWTgZucEPfy+vNkkyyam7zxdzPKZ+z8cBYiBkl
VVfOfr3Rc2ALMMUx/UvzRpdpMJ+6KY0RFSh8T8u0Bh05T5+WbZjkM5nIvFbMSkQguKtZgUGOeeRl
/M3LYP/KHHsJZecqMy/AO1DzMrgL4Apc4zHXTGJrQamTzo9hrzrE+DHVwj+rwo6414vvsQ4w8Gn/
s0Rj8QArTVJJ1H1BmMcS7KHGxf8kCetUfGCZFVlw1+elZI9etfsRwsYsT8687SwWW56CxcxOaTvv
/xIwJMbtNEEp+M+3XRbbeX9RAvgK+zbyJZ/ZRx+jWwvKwDQq8eIGTvE9U8o27BWEmP2hs6Sd9rAG
2R7/ySce8y8kaCd9LjF2ef42I/TFU0MX2ZdnnqysfRznaEDGInDiLVWviiL6Ea4zT7GOum7fF2uq
EDs7NBIs6EHCZnNUq2HeT7ulg1q3dhwpzEOp+cSeFTR/4kQ0ctaiKikSnK1KYrnxj4iAc/lIttjj
N7mIPfQAFAWnvGk1UAhdvz8nnyq0Yyr8dYjQPqwzDvy3C2ZU5JgZnzKylLdusxr9vz5R7s/crp37
PImO5aRJ4wWNQdNv4xpWhZbKjweyKKcOSYc19F1ORAe3ZJpGAZpk7orpwZqy5+dMrRkNKxo4udbG
+eBaWNfNtCl6Hg/nuUPb7G5C1odeVttiRtFh6oNgCapUsbZ7Tropwhdu+YA88X1LxG2KB/Xe08D9
A6G9ImPUwTnE5zLDVBA6TVI0EYwC8bAX6/x2rUtt8UMru73n47p8PyoxhJ1s1xBNT+IFntP7MlxH
p1MQI0y6zccWJMXy0erE4KVovax4pigS9rJqWVqBGzqkVqZ9DWIdHxwCi7cZMtlcy5vYzYzdYMGO
+mpaJ0IqAmWoB0K+yKK45GVQYEMnC0fXt6YZ22OcMjbCMRfjLAqCZiwT06OP8XawIblI1/lEVWw6
g0bBROh9r9d2efXe7Of1e64E7u8ert/PcgxyaJFgjsGy7yO6bTHeH3t/7xC9H7+cyj1ReD8kojbt
sDUnkuzp0lvildpsP6/mMdZ4WW6zPYgPDvotMHU82c9irjHFbDuMMCXCdYxtx/C4etvy/VYl+b71
3089GUesBaV3DVsW/a1XlwV0j5s51K7Q027jEuWwBzUKQyXTtxq1H5df7wwpPW57Kdd9PXTptte9
I4TDuJe8D5HE2GHp8Fbp2OM51VPGsWXTjFLTPW5h6/vpEw9aHWT1Egqpj5RIoRCdE7NgV+oi6BBt
k7e8FP3xFRc8dUs5bo3BHiziC2/xs7y2VkOVclyDROIFOSoWnCGhTVFzw0De7DkFeTv6RD7s6wZ5
zb712AgN/XqYI/Grlff2CbkIxyRt8g2wX3gYWL8foGk3CBGeynhVHbCZTO7H06DTTNtPIpoC1T9P
EzTmsFOFzjjk3+DnuN917XNoGFXt1r6V8EpK/bZM5M4NUTEhNs5w1UG+I8l+LJtxBbJ6lOD94k+2
WRA89BA6cFwFMuoeN1JhSSdnFc6xJ/eR7oeJv/hRxxP50I2pwK2QbE7DgFTzEuDdMdPNhsj9MAuG
zL/u1Ejz/fNp36IdyqB51v3ze1pAmGD2VZmtcJ+2II6xGZOW2r1V1AMUwpBGu4dhRnO2f2mV7Dlh
vDMkbJ3RJEYPlXGKY585aXGT7ZYJPI733INFk8Tfa5LsFznQEhnxx2XS2fw4FbrDw8Qk37GtsFb2
N2ynweFyUgfZPWnBJghWpFZVaUyUoaOOgCET2K5GMSaHwGotHHfshOl4/2rvb5EPSHbl1aSsxFdL
Y2Pxlxs1A7ZIoKnE2xDJoLZuZMz1NN/Kt/U8Grk/uq4M9130TghRFO4Hto6HGHlAzOZfHwc2BN5S
AHxEwzLVcuQ/J4Mx4VGDDL/z+b5C9svk/WSNbxbuRHTd951hdKpCJsLhEMQB5N3I+yV7zudgGr+U
tC30j7zE59WOjGFiT2UOe7EvicL8Wkwi5qLoeBWGw6TmM1lVjyse+tQM2DjIPBuOZqv4zGmooc1b
B+bBcaEajQZZMWNKdy+F99tnPcp4GBs3UQ9hyDiJCGnYrPFk4ls4XaDsqESZSjgEw+c/mN0BC7qg
/ae12yL8a/DTPi10A3fGrdAytCsETNrNw3rQK9q8ZbWBMLLpRvRYUPd43xTgIbV9NH5nls4Wsgsa
+RbOCdaInNzYuZBcPRYg5YT9sQz7ObUfEvgmFO6kZtkSBDvWpQ+EADK2Z1Ga/fPDLitWftCB3H9K
eqKScys2MYC4G0Vu+KDMzMLivGpbGH8p8s2OMfrxnsbk4M0kWFvrxCeaHAFNtBvOyJFLfsY8mhDf
jeoRzARWwUiEzFM1xHQMpttpHffAt2B57xGPw0jjsX3Lmt9DtmJRCVoMcpugRyTOsj3Go6FakuVg
C77xF2NUSsHnbY3uyMGiHBo+8mFTIUVw7ru0oqlJy8/wlijwZBfX55mFdYMnw3ZrSb9kVRrkYT/U
JFCpCusiZ4stPheeYN1krJ1MBFyPsPQ2St2erg5y2su2+O2Qg2hy344R3zZcQvz2J2PYJYWozOAD
2zdAgvaiDAWIQch4q03TadzfKzEhWA/TmGL38nGN/Xrftmtijli0JY50LBQkk/5XecJL/utc6PGa
a6fi/ayPN8AicfVW6UZJt5/eGcKaY025Ra1cj2i9tBxc9LdwARLGiBPBKbVHfSR+7UTWWoJHQKcb
M5jIskfUie1MqkwkfJxqQdher+yDDbCJNxPsOSYvhv0AzosOOxXxKkdkp7uhif3WblnW2yaT4ldO
2g77bXmHa8NMosyKu2IPeMXicpwZZg5xhaVyM+5pNKqdLMKHQI3zUWDa+iTOWaboVpxKsMrWg3Th
qB9iG+sIz9rhtiFqYNWkYSsinKtErQDK3o/xMeMrYuSWZr/uy1sZExjTEV1lWWbGZjLFTGv0aC0i
W+hLrLLa09LjVXCJgqFG9BaW4boiUCC9Jc62KwHZTEG8E3JG0EQRz4a3kGdpXyKfeT9cWxUwPBBR
BAGcZ8duAKJSybbwWMPqLfNhtt1jXryFe6oQFd0eVO1but61GGgvr2Dq+qug2GD1BLgw3qEGsq77
SVc45nBAFIbsiVaoIz/BkYUFJb1e1NZu0bctKNfFn1Lc4HVpsEKK8mOYaCu7ZoSLcvfDdca2H8t5
0+LsGXxufD3zYI7nqsT6GUAbpzrZ6g4QBZnOgOhE8QMwQfikZavXb3SB/dLa0A6P8ZQMM1NX0dy1
27NqxbDUPvOxP3XKxv4JqZXXwQnzqdKVXTaA7Jo1k5BePK+aB+HXqB3IeIhmDOsI0N4pl85UHXFm
UpVehJOPcHHwGa9YH7PijM5TwHCQ+W0TByvX5IW0/RpdBaPV/JXbiKCf52V+GuMVXjEX2/s5u/J2
DuaPA3ri7Ye5Y/u+NGPHcdNXjQTvZ+tn3pVNZopRNAkQ8ww1Sy9Uet4wugQSEjOocMRED4sznd3u
pVl7CslqxxEYGe4cksc8A9EiRsef9Dcp1ca/vldc71k20oA963kDCd7qlSBu9wM3cRRVZVcqJPB5
jOJ9bHLpQKCrqYLZizqat0K9w/XK5m39r285VPS2q9bNA25cgB5heTCQL8XLW8ktWr+nmu957vuW
yNN5T6t1OOxZeBBbHX4FbKBe9bwxyJK3ZH/uRw//92Wr09wNKqoitCJmBO2owAprqJ3f05E9tWYw
D8c3M8JP/MYCIuMfZFRQB+ViEMrhks8+E1mzdeseMoDp7nVQgAIBH18masXmF/B42ouZNkQpqbQg
GimoI6UAObLFE5YNuEMt9oxgjnQ/EZd6hC54HpHyIPTKVlajKlv6J2ypjGbwztymELbeKbhaV22y
DcsdHqBa7jqBWR1ZxcLYh4BPMu3DA9iXq/kRl6UzP5BLOP5KC635M8NEeCxD+AdZ/mp5QJa+sjla
CzDpybMpcbXz4V5PsW3Z2y5+9OP2TS3DDn+to1TZDw4SF+On1gwz/i7Zwj0Iht26x2+p5pBglf8C
j3KwaSSGDIxgOPJKBGq/HaNeQwTSCRkDciPNUvwwm2LK7mzc7ifBSuA9CxTxLYZhxxWAJ6iZY2Q4
jGgimk2kbcnhTTIF/XCvQQbAA8veziEXxgO+Tv+Wzk9hvFcb7Zbv4askHrloGkTYFI3Clkh887dD
egedcNul2NeAIClgkGyJXDadtjQEdRGgaaGimzGV++JjOpR43oNDRg35qIl3QENnyhh8GHrrUtdr
Hs9wNMnStcXCXN/JgwCBe4iagmHD4pGe9GVZRa6EP1mzvWEAA8yMkjMhGKf0EugV+6cdYQkClyxi
N3tV2HkOP3vFgLiDaKmyOxg+RbhtRY8c66lLiJuf3s/UcFS/wNMFRM/t0Oat2l7bpNPEHWL0kvab
1m0O93pBXwSXjZR7v00tXQNE5iDELpcVXmpUjSNwPzUnEm0Wp2acAAyu8yAacDNCNhFjYce39m48
rGXcBgYvcKNfrt9hANAh9kwDAIRAcJjesTzgsMgcrIUDtq3fi8Vubg1KisFlgwexa1yKNW2Ynlcs
YDtv2XbKdTwXSJO3Df749WTSZUeHOgNE7MwiteC5EAuhn60AjRYd5njNcKwH5baQ+E4A83SajFhD
dMCjm0ChwiV0QbYn+AMb8dyZxCBzUQV0TFECsJzNg9X19oaoMTHn8Q3uu1R3vQXe98OzvguRe5HV
3yU0WmZex/B4WqO3bta/JCN4kgP++d2g5nfrm/91+iF3D5j/Zmrzm8XNLfsTnEn50/71rX5zwvn3
sL755ej3j5UHH19AOPyPe/Zjmn78B8xu/uOWafej/90+59d7vEsR0uwP2LwnO5so/sV1QF/3zeYm
wK/AlS1AfwAhF237/yNESPI/dnQ1h0YAFBJS7sNF3oUISfYHOnl7axT+N7tEIfpXlAiwP/q9bQSe
DFh+kOaDaUVAbP8rSSUJXEzZONMT9bE555Cp4DOP2gw3ObMauKIPK+637tATS+ucPgL1vfZjWxyL
mZ9oj9+ALkrPKR8gSibxt3RhWeVCfUhGzGGL2HCdDP4CmOQYyvCjk/23Zep/JiqptzS/BnvrglCO
ug8kwIqt/DsaQ1fwzXsuqAQ/vF3tIXISNSlyXaLKev8P3qWiMZyqOlm71wEyhDPLPeRxCUzY5jh/
9cT8GEQZHNodXdFzERxE2PUNUqcHXPBdnIzfWBid4RUHa4G27RqTMlPRGIr8xJR1P3rZhJHwt/DA
8GfkMai4ElqV6LDVJeM/C6C34C9jXFOX6i+9GmDnOxxG0l6sA/Fp4e1lm/Mjofj4wYrXMJ3KEyix
3WEmIwwO96/FTNRXIJKe4CWIGRa8+1QGH1YV33tfiANq0W/Llt3RDhArbKW+oyhHuMU38eAMNWNW
jkDiw+eBzuo+0W2Bng9i6rogU45y17icfwdhGBpF8ToN3QAkIEHuodxdIsnnwQSomJdvc7Y9G4Mn
x0S2VttAXzH14crDZKdGQ1GB9ItpmKbN7owfDpxOkKiN/X1Q+s9+wX2KUjwj0LAroCQPzqp7AbJm
zTdcjyh9WS8Ym3OK/N5EIjfT6uwFCOamF30c8uILuNpwSXDzsYe9JVaKQ6fWh/WafM1DDLZbAgpn
bxCFY8leW7Nu10XQq0PnIphRbgk8FSTOoTLHQAi/JQ9ZyCqeza5mJECFZtb+igE8ekx4bI+oEAFV
pvF66VtUr0YAXTS7WQTNYCAIn9VqXPEVgmFGNxQRXYzw3wtKZw9p6MwTarMVmUQMbr2deI3NzGpA
Ibsdb3vhU4h2ypqc1hbdPJbEpwCjtqpssHdbbi2aB1iaPdCwinos9ix1Va7IYYlJHfPyCqSqJiHj
N49uSYN69ghew4Uk4rHn030e4ulTbe8H4HEdP0Za/DOLjr/u/2Kfd7GbcKWoT0G7+L1tnI2hTGAG
2Z2KXoEXJNPTxrMz+oYxFlT/z8g4f6WbwPcf0Q5zbCDmCRFz/vJpsyMkCGjbnXLM0aqyrjxNuTsF
cvwC6ZFvxd2SLjihZwBFwnz5n/kG/40I8evDEVRh5gDjMFzv75c6DiSWMo26E4i2r3CywsDXAC6L
G1wk/IJY8+tBDKYuW3injsNN4PPj//wV/soQ2L8BARcp3CMtxBJ/6dHv1F8AcqRDM2q+TaLhpqPZ
lYZt5Zb0B9mKf3K7f81T+HuGxT5mIYI3PVRmELXhmv9yxXFoJjT/ulOLkhz9CLBktudJfLAKW36C
ogtwZvmUCA2Bdro88yS7teo10uhrwAlW2LUqWnZM7QiVRPJcyqAZ3DWmaj0Xsji6SJxjpe+GUp/8
d+A1Y60BYOSbgmkQ4tHo4odxKyDmXfIrJdkLX8xV0JlrmKodEI0OYUF/ZHpFIen6b7DiLCoVkxtI
rKYaXxx8ndkeuCYQGgCspHR50XH5NKC7W4kwnq6jycOCaUm+53r6wlF3VgmOsJNy5IEmYCj1JQDu
vgOcjy7xM9guT10RPYuteKI+fN7QjqzYVNxBubnVssC4duaOUmGGERwL3rh5/79zqX+YJv2WTP2j
jOvfMJcCgQCEqBJEmH+cUN28KEtf+r83Dfyvl73lUEX4ByYtQApRwroSKowCxKu3FCov/8BcKJDY
it0QMMt3Qtm7mDMO/yj2ERWQpGGrZ/Hu6f+eQ+FXUHNkyKvwC7ACMQzxXzAKJNnvvK8AnB9wWNPk
r7O5TFnGAmSA4BQRotGIUGAtFeIyCpiXqAUEhpV+HY07JRv5uiIgVW5YbvSqrtLZKJDDB127WH4F
nnxthvVrJjv4QB9yJy5F9A3wd3ICuy2aYOk1k+FnO/inINq+APh9soSPNQzCGxTPWPdWZTUwfVOb
mN7JtrtaA5g0TJweS1veucXAdCEXpx7gYEVzADRqM8cl2F4SigbxKPNGTNmNhwXsSJyqff+zhG9c
J9lNC65Lb8lZJdRXnjxFJivrmLSiRn56zmxaWz4/jhPAFzJ9gX3xn6tNvm4h++GApW2Rg8NFFH3m
sz+7KWycLV57jdkc8cbBzllz0HbyD7yA+5Wea6noR+COKOGLrDIzikzwARtJ2YvsyVPXLQRV6/TD
xMtjDzj+FjdrhDtnFZQPETq1AIoFMopB3m7lDKkXtTtzPwfgQrMjZKt3IaGqKgYMCWas+64w5LFK
Qt/QhJy0YjjwAl+hMxHArBjJQG+rGO+BaWiP6araOu0XWs2ZfSi8LCsBMkYgyBXa8qcgzCnskj1S
w/Lr1KYLHKxJ1efT3Qjk/wCpTNn4AGgb7JjsGfLfc7cJTEAM7VPu7XKEbnC2NYrn+KRh9Xxijq03
NLXsrI04hfPgmq108wdMBEm/r+hVAbf+k666OBu6BYdujYNzCW5Zw2YMZVPhfWkmdOyASQ9V3011
senxwPNeXGQb6TN0dz1ydZH9pEIeZr6Vb6Lifync/b/Fsv97gflvGMlQgP3jEPa/f3b0ZYS568tv
Jqp4zVv8yhOEorLAGbnbwsOyFOfwW/zKEIkQ0UoErgJhDELE/4pfxR+gEiJLSuFavAvO/xa9ovIP
jEUDYLzTdt9+9a9EL/Daf0sBf8mId8U7+IPQKUDdvIe3v+MtQg0aGthBtAcyLvwmiIsfG+3iJvTL
TcIoZs2ky0VbTi+tnLtLMNOv6HCEqP/SOoy2aIdZ5K3M1gEmqeCMHgMEETgsd07ktWzBTqpAACnv
XeraDm0LIBxgYXRLfy94amBxAZKPBoKIrmUupoqvQkZ/pkYl0/c0nVBsrmCnflZlJLvPitvhC4St
861N8tcc1NqHfhywj0lp+rEqoDcc6iwUqBKy8kpnZTMnthVNGHQFsgJYbBPokQFU3S6yK1tUanIq
wUyA0uymLFjhzywZAIOqvgH+BpVmkWLww9STC1hqrk5hgl1jDuN97tewSVsomEOGDCjApQc6vqat
+7ZNGYh7QxKpiqxsuiTzcGPSkcEODqKtBjgsb8Zoyk7Z6AVYIPDXMPE1oY6f+r18Os7ajmlVhq2D
zU45kgF24Kl8Nt5U4xahEU1kTTrewWk82RQoF/FwQzJmay2H9TANJWJp12cfBovcKxzITxdst3ww
y8dODyDXbKa7UwMYXRVwhgmsgaRKE8tvDd7SVRlwZnLVFqB0HraQ0g+RiGBAmPQUIBAGfKS11kIt
RwCqJZq76M7DzQ6e5a6mJn0Opqkw9dJ1HoYr4eLrlbf1GEVLcZQYX748bxuhH10Z2+uJLs+aLTgz
M5cMR6JCfnQhhqkC2WL3IVdXTsOMHNWtHFGHgdoRNZiXEDXdlB3JbF6ERA2eEoNx9phlBhWrMBhI
4qbTXO6ZbU8AdUIh/GHMnUsPIpLoWCosmfmy2JTed0UHJlIg4mW5UsAxPuWGECDsTN2ZND+3ll9k
t3goV7sOMLXEyO/2QCffa2iyUZU6hnGUnBfLLcD1qwnyewAIiQSpr4dwkl4URQOwwVDPZTri6Min
JuVxMdVJgLHk/WQwKrTHgKrM07SOTA72RdBdodfUfsNpgBEOgKDrGVSorIEK8wClJEdlHPqPa4+x
A1WwLjhNe/dEIKD9wN3cYcpWHsnvq8rA9IakFGDMmHxAjwkdgREiQQUeqO9cY3HuHcdkBSbOtm8A
G3+OMTspIi/Avm+85w2Qk1cca+tRqHxHNcsbEFra52ShbbU5Dqwc5D24LY5WGOwjpljDM9nak5zR
yvgR7bJNrOltvTjB1Vp7Ly5ZOo5HKsbxY4LWP6vy1blbv2JOBshgQYuTadYryt2YsyrgM3z+Yz7O
sG/qpANJLgmb1XNzAd9hQLaR5x/RN7vJIhWNFZqF28VN83XbLfwa5BWjK8iBMceUAtUFXzGb0/i4
SKAQm4l1f/RSmhOsK3Zf/zyk/WnlfnoJdWCTUwyaOAa6GOAFh4St6cVFTjyEDhMmKhhKqNtOShZV
6CSP90hunESSB0/9k4Us4HXuSCeO+bSsOHfhp5pCnwDWClraRx4M3U/PtwxxboM6eohX1EUiewi2
joKPHiDlWjA8FmpDh2k+jM7wmAX5ogomvuQow8R6CEbKHtt1filXUV50kmOn99BTa0FFHXRx/CR6
ulzyYDYn0ELiE8zmp4aTYglqCUaWAIhtpyvfY4zPWZfqW+IDcyk3HV3naus2MAY7u1TJ2vOTVW2K
gQaTjpejTvsSoc9OKxQKyKBaheyiX5YX2yvwxoztIPGOscwYilgJksLmVzlfB2py0xE50jhWEM5O
vkp74i/S5cMdzxP1hedmIZjSYU7Cwa9j6dh0zmTxFBfGwZo/fQqytugrjDUZUJOv06cuiT70KoXH
8VycM65R8tG1OOVl/AXxFQaSLJ9vSiAICcRYBkkWDHYGKDV01YcQy8NsP4RZAugeXQsyuIauAQLW
TaPFBUEzcJkbCrLUNfiGHzBdQ8OYiveAA7YkYqwegKBkZ8VY9iCCQV1g4zB+nQWnn7xLsqLSUfQ1
LvUDZkRgbBBVIANO6hNWeVFhGMdDlMRdJQhgqolsaHNRfduW6Q++ie9RvmBkRY6xQw2nbXjXc55l
Vdnt3MoQ8gtVgzzq0nrR8XjmRfKII6q4sLHPm6lL1lsdquFpHKIRzsRoVMRBqEFtLjcs4x7m/r6d
cthouci/SDU1sx0aaSDfTxUaHhYMTXjCDeaySACKEfR0B1RMIPIAoWjUNMWwREw6lA0q8FnTtz45
DCUEla1ZbmQU34aremwt8fa4mGREhGXgbYLZE5ZJAxJkhAZcVh5hwH/CkPay1lHQnXvGhKoCRtw3
cFpGGJUUwRWz0fjBa3CFax7EbquyiU2sZq7sfY1m21Obo0da9dQjapajMPIBKjJAN2GM8Rhtpw0H
y9Hylw3gBtBOG9PplLB8+xhxButmEBEGIKOR+3POsXGPCcjOY41JT+GzdwW7xCO40VvKkWnMJNYX
a9kd6kccLN60YGwYUFXQ979ZYTMDCgu9WYscjaCUokLgOwm0ynJjv4o8paQG3kaKoynb4T7bXJwc
MH6gv7XQW9hrML1Bmzaruil1NH/NOzFFN6CQYSyH4PfwKkHRhwqN9+OfIw+R0s8xGKVUaMiYMKHl
yYO1tcJNvLzJQDNA1xwpojjE6F8DcuSAlnjOL2gRlk+xW1cQuKGWwenYg4iLo3KEhozdaBo/Yq4e
8HksE6oP6E2W9zTEwzmyFulq1fZL/9oRK1wFaRGPKobiEMKLxLSqLlRLZcPKAdchomQSDbTjsTrB
+ca5GuTyBDwLOAt3T53d8h/9OD+0PLRDHcU2364ShcyqwRO0YNFtm5LPicoxUY2D8TQdy6HIXyK2
hLcgXuRQBiIpbe8ofHCmmsEF1VWqtyWAKRfE8EmGjjI7gxSNyi10LFiO6wRG4QnuMstPTlDqIoAG
z2yQUJFjKZ0xgSU6ZkhQ1grKnBmmcKnMPswRNm0RCzjK8u5mk7K4GA4LACbnzxOl0DqTqAo2BFPq
alJqzMYGc7NasdIasWbgtoJXio2ScbgpUqk+ryJsu3rLwpU0ECnfG9LejNAyHZVM2+t2gB4yaIuA
NuiRiPXklQug96doxoIvh4n1tGWQu0LP1GFK6+T9VYZhTZeFU4gzilafrcMcRHAOMfuS9T96lmQV
2uTRHQun/LaFAgFU760z8LkeVXQX4ih9hQnUdIg9piOFgy4gWDUNTHD4A12H1GAjbN0FflXXUKJF
JzxlJO3xkNxucUpPMFv6OK0h65o5Z+bCAkzd4Xz6BEbsVCOLpX96up1DATIfBCHmOV/GFaUyL+JX
F7XL2RWS/MSDVeeu5/DPXYIHlBxrCbo+Gwvk4O1nq/L1IIK4/KY1CecjXQ27dPNSLJ8QuQt3sbSN
Lqj+F4yyWopPMMnBeLY5VCZruOiW1zkI2ae47YdvC8DcOpOxhQQHMGYFrQBU8XCUeKGxgKEk1MXQ
VRqi/oQMi/ADXCh+QqWq2GHk+iICB7uRrYNJ3Mmv6dbfuBgSaAx3h8d/Uy68h8x+Hr73cT5vl9nD
nOU0YoBSeVUEKjhg1gjRYMk6OGN56cTTf7J3Js1xI9mW/i+9RxnggGPYIoCYyGBwFIcNjBQlzPPg
AH59f5FZ3SWp8qWs2uwtnlkvqhaZKYGMcLhfv/ec7xj2OqFEdEr+O1eUY4VW3EBP5xSzHZ9csUpJ
XJU1xmGdV6m577K4CidkvmqzVK1V3WDcamdmKmxXfmLXl/Rvtx8C/rvJfEDPzKaBI6j6VrExGpTe
HrgbfylEu/qmN4hlJyy72QwlPd4KbtC00SA1IZia7Y9sKqfbIllia4twmEdCArSzCqxinnYr2qZe
Nm8dMnXgZG13YCNQRA9eoo3R/A6GsR9TGhloSGil4pRA6jyS5uJ0Mm/vCj2dP3MHSRKJZx5V6BJZ
8nGwZEpdOTqyCZu24Nxd5uVEM9hiyDLgCuOkjrso1GpIhHns1Mcc78QazuVazESCLcAOQtwX/Web
6N64Vao5e6rZOWZSPund0r8w4qgLlDGJ+yzFxMaedUUL95tO+LkhBeMqwiHzUSI9dfzJo1c1WUU1
hImaYrmlI1cN27Knniq77rarHV5iM/HeCRXLaIg3zt28toZPHTcMYR+zowTTKGPPJz9qhj5LVBhl
p6dNMiyLLAfoWTeptiWHOGOYpfPV73TUEZuIQ5Wh25Bn8b5eI9PeCITV5GGrLEOfDzNhE4NwsLYD
l0b7jQgx+uV50RaE8jWD9QUngk1OD/gqmkqiKhcfnp28g8TG0cbIMB2vU3zMG3saYttPuvTyopZl
+Z3uFP7UGkXkEwVM1216a7pUSXG+r6apuonKuP6YF8cl70BL9WdbUwXXrCmpvGvdyuvb3GskSPos
qijizHpbgR3AGoF0IztJLmreATSZwbnf00d/8TwA6X5jNNqpSGN7P9VTdNPpWgrBPUnrpypOlnS7
xMN0V0TG8NExPtk0qwlxBeTGNjcW28e0p1eslplitkAYci50NTUAedo65v+dBttaEmc3+my26l4q
C2WJIVf8E6vUpyCq8TsheYyq7AS4Im0pSR1qSIzVNWHFo8vlyJyMxQoTN3Jj0t4QqG3Hdhmf56bp
7r01Gm0iilS6Nyf2gBdsVnp0JNgULkqmuWSbJaK3OpI2xMnRVuveyqcjGg0sOg1FDQS2WdxOXjMh
C4uWsd8lkqLAX5Yin0+VB8zeWM1BD4weHnO2DnN5hKOn5YeeURI1b7KsSJjXOL4m94Y7kMLoWdJC
gdeyBGuXgpYvFmQuc0sn/Gxa6QJSwlC2OmiT7sx7GifNcEpW7mi3gM+8LNC8THRHpEvZ17jqVL3N
Ez3aUuZykuFKG149EthQdo2afTVnrgBLEVPVdEWm3S1JQcd5drFMUGPe25jFtqOrp0GE/p5KKLVu
hJPZBxox/S3GKpq4WlX7BaCaF5R58TUViHvwuK48dIaZvBVMTqkZCtfwTe7oHKUm9h4WHLgunyHh
RESeQIGZi1JcT42hU+WUdWiLqj8SubeeU4vvIZnTmyHR4SRpHV852wHiMQKibxwzswbS3jVjeSia
wvqemHNmXuXtVJR7L9PyfZy2RN3X0TQZXLkqr2O2HtvVrQs+xMs3RY20J0azNlfeh2aqUgf15zGG
nVTZXDO+t+0zlldZ7hXyUW/09WrcW5Eb6qaKAppYD1lTP+guX60nPzXUec8KJTX2uvZxRtzl61p3
W0Ejw+Z6p/R4X7pEILhRtpxHyr2Hhkrb1xx5ippyzxAEpgRGKJq3AYbMYzuVH9Ss71rW3nl9c98J
41tpZNdi1J1Nnl3MPfO7SLQ0sJzhEEfrvYdk0x/IcWpLXCxMDZ81k7dxkvUtuMQ71yhfZWc9pLp2
Jn5RXtdxlNBRMylmkvpczv2Zxs2V8lhkZBe9y7p+rZNCD1B/y23ZNCSAz7i3klJ+be1cfBZGwaVg
8Gg4d/H7LPKwrvJrDSgJAzraKIUzb+SIP2Tw8KeZurgsmGHxc27UvtEX0aY0s33ZpI/YDeBprBSd
rPZvymSVGJO4T7L6C2rkYyr7FWheM3I5x6cRM0DuDhdl+rrXM72WKaupUPLJq5q1DatmGfkRLhLE
+ClfzTbU1+6a8/kG1ytnnLlAtoRXBzhln6z2PT2dU21UB1XZoZvR9igk+5bBlUIuaPDWfN+0en9Q
CICDSJAMoM9XWl/dYHsNopzoydWeNIYL9sYukmtla+WpajKdwqA+Q4mkLMF9XaBj3+Ydc8i8Tb2D
yGZ+krk5U2/1G42WQCIrFZaja4f6MDx5i3PbGV59bsz4uuYipbM/4Zv35vapHeR3UdjmNRube1So
lH16Nu2VlrfrjWHPN5Rawq8dZ+92xKPLQd9kdvQtxnjkp9H6btrGq2HnSaiK/FAjGL7u6/h2musd
SrObaVise7OwFbcPwrEaLIxHPGHNoa/JqbQqziab3IcA55/JoKFsrkTfpgcrWxDyaNum4Qfk9Ecs
YR8TqtVNtGpqY7TObi6Km86Q88FOsvta9k7AHTJi8bXpda3J3gzNy3cecUVdy+kDeZDlC4t74JLy
adbF2gRlVqCRLObh4FjV2dCyh5UAyhGE3HL28mn56C33YMfRFzA4b2k9HoGrOjszX840E1rUJua9
QfGuI3rcL4ST7sqKG1+DhjxDP3SNL7ZHKYMrWO9XBkzptJ7lLJq9cppdWqMg4RhiObF7bwpR9g88
pgndldfjcp/eO53x3hYUv4btIHFvGgc/XsksrTcYfHXiVAk1nl0aav7Y5I+dXd7LLHod3YRAPk5w
qg36Anr0raALk3v6ycbFH5CwMfC5phxDo3eHvrU61hiOqUaKpPPwrI59qJwFoVNiypd40ectDZDz
kLhvZtRe1YZ8w0OiQsdwvUtdNG4KL1a+W5mvqEe7TZyuN67Ts2CN/jrGjv/mJVMeWlZ6aAvrqA+t
6ydLPnjnMnYU18jMFlGYtlai7fsxLuSeNj99UgQucfXVrLCOfXZ4UXZrknvXaWOsD31d637bJOKu
S1zz0V6z9XqqYjSXjQ6Azs6BNheETGXIEAjLzJKN6he1V0XRP8+Sb7+aFifEvQmFVQzLfR8l69Fs
opLXcyYtBnqOP+Gp+RhL+hl9n1FIVv0myRpOmmluH6Bil9sOSdnGLZMrBxnrAa2vsXWyrPKHht5b
lh5R7D665XpnOuZjTJnvt2PrXE1dueyzZdwXFKTCEjuquRP6eXKYeK2CJE3x1BIQu7XxE3PEOY9G
jsiTNhPc91QYVy1FCj7/JqQhecWLC+GexpyPV+W509fsgCq93JdDTBpvn63B1DjIW9N1D2rx5Jg0
J8o8PY+Z/rS09h5BdRNYdM+u8qRpv6FjmffxOK/+wN0pcDvrOq166S/JfKi88aCc+YhFPXqIm3G5
juPM6BCHmQf4c9w2TIQ4jazoGK7ZjTBJbEnKHFOwGsJOTPk1TjT7NW2Lr5a7wtrwhI69ZXhayeh6
ZBKkB0kLFEC53REKR7eLk/6xc0pg9504djQ4G/z0tMnL6lmkzuzPY/0RazEuwCpQERd6FPZD4BXq
e85LUqMFN3ytqMstQqvLFxvm3CZN2hvcSPlbczHxKo092MzYAt6kHIJE9e4zU9obzqvbojN2kn3k
kFrFJxccDnhN34m23A9u8jK7jHmN5SkuWy7Q8fhkW439Gq8kvbP2+OHdPq42+ItO0BM/VlfJTyXX
XTI7b1FaPY98oK5h8DO3rdjNS3Owcvsw59FpitZvQscxU0LZcgOVmk4ViHmMD8zD4GSOeK4RnZvW
Nm3zetvOSxpIqEVxwHAtOo5sU19MfXzJgJuEbut+caLsldvJd3MdzzkJwttWDDfUhctmMiUNndHc
kPAYBVVCw4a/88G1By48EV9d163vlsUGNGatc9s6+RYn42ky3YFugmGJ9yJzDduPdHOOtjECcIt2
ekzRN00pdrHR6XGVcb1NZ3tgY8lr79Juc84qwe3ZoApliSby2oPzG86DtqMB44Rx4tUvhVvbJ+xI
8yeuo/4dqsSLvvYICf3OWVze6iLrz5IxlMa8UUZpwGiPWCo9r8z9hRQisCF0cxk2io9gE+VRhwEm
poWRZdt6idWROPGG+ApIQE+uqYNZUIUyIAtc9NbEfheNV3LwFVN9nmgqALWWci2RKoEcGLL7aW1n
GY5GN5IikkOduC81gZ0b/x07vpzcY8fW8T2ng3/SR5V9E/ZAvvKgjHR+wjI36ewITrV3EQoe8474
an801CzzE7+dQ7ZLa6XyWNCg3Za0tmI/yQdzR9NsYRXmFRaBVG6i1H1byvKUWyhHoUVykDKs92Bh
IBHVEYzKeiuq3N2qVKfpPrV9c6O58kSai/Y1Za3dGuAfgMD1QScwrXsqotOMlAG+05EgzGhrxNon
281NtZph4Qwy6N3YuXSk52Cqk02FyxX6cOHlMOIG8SmFShB1DVYw12390nKzYQqkzm2EVdzHLI7A
y3N3jYm/RwWssKHZQpSNJROTTmq0l74ntr5q2Fq4Oguby6ZZK2oKM97mWVQ4BENN8LTIKeyR0/By
C5JTnHzdjnRF421jTdFLsyLZy7TKQm46ydm4iFbscLRxw1lR8Mfs/r9BvXBuvlUPAyj64fTe/A+Q
tqMh+BsRw/qt+3hPs581DPyRPzUM8iKnQigKEBWKIEcY6sk/NQyW9Q/Hhsnu0B68aBpN9AP/1GBZ
xj/IrLI9j3gfdGDkc/9fFYPp/gMyN5WVQwSRiUPB+k80WD/DjxzC63RkWcgXXINESkhsP0sY1kRP
OH0TPQStlO61NtJe6eOVv4Pl/6zf/OMxoJuheVumK6A8ofD4USlRebi+ViZ9Icge57AwxArtituh
LRb1vJjWpxKq2U+dYI/qK0JtsrjZz7mRv9tzMZxoBcZZMFQpjRCZ884Vw8R8NWp/g8DkU/2BJPfH
jykBdEoghrgOhLz8Gj8IOlJLl73IK/I3TavfzXVSkRG5evHVOMzfYpz3p9RlvDOgPPkdwO3yCfxL
cfrPR9NRRJUH2gv63s+PrjJDpYubk4GU5MW9KvrhGQSDHqYms8B1dC4IkiF6L/FBUZnqw3OdJf0z
aOz+VNpdaIAsPPywim//fPaPyQF/sTTQDpIwTJYxy+0P5NwPH0aWGK6hj6S3L50YpQ+AKt8WJG99
/c8f4wGdvySiMtz6Ncu8BcRcWv2A0TYpO3pgdOClZPT///AU3hfkw/g1xB9phD/8MjXe8NZyW8wD
BfL6Imm0rUtF+/cP+YtVbkviDZBuoge3/pA7/vCQqM2V6+XpgiE2Mk/QO5dgAW11j/YvDswVr1bh
oVf++4f+LEJi4VxSHQjnvmBbJa/x5Wv84aHC7KNqmCLBhVO9NXmd3q4u/MPMq+I3UYNlcLDUb/vS
bKi/avnl75/+b4vk8nR2EEDTlEXAjn9+Opo/Bg6tJ0J7Km6lVzu3WLnH+79/CAbeX98Oi2RX/nqs
PX9kgPyyf8QN5UCdcPNoa20JlEzUKbPj7EgDoqB5Qen9GnnoBC2GuadOmfFuFaXFHrMWQYGz0hPz
8NboC2OMVmdA7FuTqd7iCyOsQHZ4leSqODLNzMAC55O4VOOhQ5GMZMVdsruKsOnYj9bRfo3aSaG0
yHWUEGWPeS2FfRRO0qYlw0xvouMJmOgJa0+K58EUV30ni7tLh3WDDcR+zbEf77LMczaRhbHSaS3t
kR7wsp1GNQULX/OyydmUEXDb0xGAfXUquszemDBntrLpMm7JxTdGVM23UWZcJ2aqXAZGS6h0Iv+E
NKIbDLE9zTaCBK50VXhHwBeF4Q+gRz5Xq+Dezp8+JkwznnrefxocWrr0yCjtFHSGQIPhNo3xOtqZ
Ijy9ep4ciA81NxX+m9lyrjNMvqB2EIlif7jM4xYaSA0Y3m3c9w1iUkYBXrFMzyDKl8sw2wu0tbBu
dG4BdKL7aX2PjYUg2a7v1WYqLea0jZWuYaewXC/M+F5gkLlh0aaNLzL0+UFqz3vXhoFcQvD3i6Vp
D1zn6AkMVUa3Qst3XS219mjyFYJQmF+SuptC2+ysnWzmeN+wifuc0sah02r7gFAAHrhyp8NojQxB
+EHvm0V/Q9a53rqOCdzN9ILa1obbjLYAHaDBDge9nva1hfFJIOKJpuhhGbX7eByWQ6vrtJ8cCB9j
vV3TvroepfFuTVy1I72k8xrBtiAlAwJTnI/Xw2yl+AZAY+fc7wckrccMH3eotXX/5ozD3rRhZjQj
K6iJ/LJCXwH5dDPiMSu4Yva5fjWmgus4/cLYkrd07O4zO1vDNcYN7yHQu7U7tzzUmiUOVV1cJXV+
Y1QZVErHnPaWLt7cbF9n9dfBLK57bfxSxdxh4mU4Rnr1IhtzOrgxn1hhSyZzpZwCwXjMR8eEJ9sW
jKZyY0Jg0skxTDuClqe5R2pFC1KujV8PRM3WlniopeXt0eHoe4/EwiC31nEL0NmH1XrnLhJEW2X1
WInMs+5mN1haRdDpBDhnTkVsLdQe2lFd1t9YEVPk3vAOGNZMEHFivQcqIw4JjPnbqMs/ZtdG/LuM
00kkyRRW5KUcVwtE3UVUAnDJCVPABicaWbDHEUBtJGyRfV+bV3iq9q01v/a6Xu/dtHqpJvIa61me
s7W60xhWPHnM/m5FoXuvE8K6A3eJM8Mu77YqYZinqsWqqnVrKLrpE86dv5gOP7Zsbu2YkOg8/YzG
9UJP6yCbRU0fTJrsNkynnmphXddyLq4gYDV4nt9AGeDeEss7d5olIHGai3KzN3pjojWGHdFFZiKG
hwEFGxevtcPqpni1LKv8iil3R3PkKm7hieTcGA3kL88ak0QNM37IlYy0ykLbW8pZb/pZ+6pBdcCt
BwQNvZi5nBeKPr9Ri7lhVWU+tKDBB5SjbWe7/4jIqPBLO9mB+HtDPXCu6+7ZTZHi2E4xbLWy5wW9
bIKLPAjJ9Az0S7ZbUkQgrePtciNCQGjDlJ2XO6zdB6Nd5RaIDwjD5Y/Xqbid9doFaWJK9gOEEonH
Bt47u74bjhBEPkhvOY7OSE59PK4WFOL3qdVAJFnMoxq+YhzD6A1IMMr75XX0nJuRC2fYKi8N9E5G
oWVW5AaXes/P4RmHVE+eqj57WRRy/78/q/40fv1UyRHuTp1PsUEFAI34l7Oq6AudLrTThB6y+GVb
jKqptoLxLS8FfnhmmCYGbGzLsmtv0Pqiw1DdYo8Hz566NGyYpdKnqkUbbedhSO5dZv1AMTp7XTZF
Wdcfiq7He0QKKmm6PRM+NQ3qEeRS/z226EiAldE0fd8X7YJuqB+XtyX1kg/AIHq86QHzU2BVkD7g
Tcrm5CEMfjctQyNju7Ll12qh/E6bgls2XnNjDlbHLb87hQbTj54OlsHaHXhwtjZtoJOcwA0/dnpt
O6Vz+cHyE+dB07tbXcbMaEBrMB1emKPc1jWkZGJYWoaiEXgKYuFFXx7TfiIGZVkTBiCuO/fEuYzY
2dBnufdMbGGou72YmsMMjuw90RQXcme013ewOnPMASTT9S7RzWgMgSY1elC73LUCz1Ktw4xAob2J
Kct6vy8rx6GbFtVfo9LBS+9NwD0DBY0A5V40lGfXyuaMsVUpnyAyFUhFxZDfck02OV0wnvBhau7s
+nEhvGstT3qH68vMcL2xLMSEfaRLFbSDwoIhPH26N4m1KgPkdRYsQuGg1+UOxtyj1BNaq3neladU
ZDj2NLtDkTMIcx6Opu4oL+xMZc+bUk/pzzRNBXBcVVn+PGPkT4J0nLw80AbA7oEjsjUh1rtkcgID
vFyuPGf2aMbKIdo7doywQei5Q2dxtGabwVbrLftiHEkCs1s7+9QhQnk+6if2LNuJ4k/pYGlGrha3
6OagoHsBTb/0m9XDPffLqaD51tAO8onyqqgWktJyLk1AHf20rpqScxxttU88UGnv+d/0Ro9G2FcQ
fdo2HAVnx429amV+7cjOjWa/JM7QwNw6VVUKem/uogNrA+rg1M/LFGixSA/ZJCZMzO6kXcaUbfSs
gflCuoaQQYaI4q1jZrdWF8yFAaZ6zDyDcomQFDMcynl86iqdPbomBu1BTW2OVonjAfSFVALNBYvh
rhWJXgRxHpemP+fJgKVE5ojj1qU3wqZbRcynGOszOiy7Y4dvgdcyyXDjhiWWdw+gQoeXBIfmnY2y
7oW/MiaJKMnyryO3t/d2KZglLiTfsO4ZxU1aKsf9IhzsyHqcTefFbCvhjyuj340xdh6Df9tyXuMW
ix1qIK/LgcI5jMHZSVPmTQNiY74MNHHpqGa+LpCoX/tUsttp0Yg6DDeTwioo4Y6yaCd5n8ZOB0tX
Q3PspxN52Vv2dMdGyxhnzxqzeNq3aTcS3Vqv07WLHvidlLE+CmZbcKZZKMsh8rS99sWIXD6IpTHm
CWc7DnG/RndFazmuxRFF0JCfHWMUmznWBBo7au3rKndANzCziOpNqwb8UKXrAaLQzDg6dZ6+MOBR
AwhZ8GrumzKrlvUuHNTIg5NP5zrOVec7qZfLXT+UjJatCKgySkvTe1l1sjKu0AqJ8YjGzOLIX6EU
+h5EMogSoz4fqFTcd0n/82npaoEE3ij0noO7wt7MXiG/lEuGcGqqyybfMR5Z2cXGofTFgKSf3tri
fBbw8MJZ65b2al5r7UaBQHyGeyLso8fqSENE4pjEhUQUfZxhbmD5gvrJ7SGd2Y0W1qHaV0bnyUCu
2EfDprKW86xEzxhlyaO71hkiuP76ZGWUK7wzzGScFXtrV3Q6ugttXf2KL++TTdYi/7LhHhkMRkv8
Zu+l1oMpp5ikKQYat6sy1vSMncZod7m0oxvafpa7MYs8xQ8vMjwfekVBimrgomwmZ8B69GRqPRbK
1NLNVEM3DxKCFRtfOi15pu3SfUBGShkVxnZb+PoyrHdcO7KXKE4a7HKTNM+WFYkuMFYj/rBZIgeg
INwmWhet8cZTij4KurOu2jhrzDilQdpc0Gfvui+ovcH+gPqYq83M5atjoqOg0Ogosj8SbKUlKpwL
G89pBDn3dhUjDNFm776qV9PcNDbxi/RRbXGt8GHfkaaYfG0srXmYFm4ym8it+vcI68CBvD8LdZJO
+OJmruDBbDp+s1dtTtYLjDNrW4QkRfO0CBh34WQUF4AWOQfJYWkuTDwzG6XcAVCJvop2tr7pMHOU
b5radEvmlPYNfOuIwVagKoWGHasdQVQcn8B25JuOOGgIW1Qcz6RYJLmf6O1Uh3g+UFVXbrTW16XR
2W+kvDT3JCFe0k5kTb/YXtyWTjZC4saPHQ/oi7MYnE9OldKuV5B1NsUSsY8pExjpjhFc/lRwi1BM
zuBdHiD5Oud04Arb6QnYf7gDF0FTpTO/afLRQGxojFQXMfXMhZM9FcDS+nkbKx0LHIQnTifCztBk
O2nyxAwFFkRt58WAB9mrC94R0ygPSa/htshH9KmbfHUZbqwN/SSfVssatkuiHuFr0SoHmFrfoxe7
LKzL5cYT7iMyR3U/2KM5B5lblrdq8GCFA65zHN9yNLwhyuYeFaRpQcz75KEor0ud7Leu7/ovOYaN
s5lllrnpnBq1slslE8hMTyXxZgXUhAs0d8Ahzpd5N0zEmktNDFODf5IsH80kmNSVzpo/DwCCFmBA
A8e6psGARCs/Fe2uQl2RPJJUguBtzJJXrUQEQJKKNl2VzljIK6W77U1O9+IetiBmfCEi5ME1+1my
KUariLbwzyVCwrmANoR3yn3guED2BAuyNzfErureNrUVnnGiBMj+IbATeLxosvd5Vmg1KzwU7jM3
pbTH0T2v61MfmaI6AN6Ij44yotdJ1Fm+MTmQ5k3CAbmEtC9RwGSSOeo4ZoP97LojqZd8O8B+0GFM
i9+vqOrQDjtdvx0MEb3IweKkLhlQ3hWjzN3QoYoALVEOA5y4dphY0lRyO/PCWw+Bh7WvSDlTb7tA
IvROAH1WDQnKBXHN+OeiN4occepHucoAW9Ocsu0TLbE1+Qe7taTZs60E02MEmQSy4WhKvjmp4CBU
pcfiqRNS1KhSABSh+uvQeXpEyXxDz50xy81RlcKLK9CuxwxOzhaWmtFHCNr9c6qBMzz+Vv9FG/SX
WBsabNTzJj5lQhrhS2P2+7nFBSJ0BpURI1u0ZPUI0M5DFH/hwwN9aJAEtpbx2MjSuM5wlWEXGroQ
atnYojqfeF0uENpD600zOFOErr5kCIU+AHiSGWbabHxmKTi7Py4h/38S878uA4r/ehTjf+vK8fP9
R0v85Q/8EyhkW/+gbDLpZrtQgOhTMKP5J1CIf3XxvNPJZOwiGYfwr/6PHV4wbzEuLV2gQgwvDPGv
UYz4B/uiRaotdjjQQox2/gND6cVX/8MIgJ6/7uDSR/LPkBGiyGVQ9GMntx1LzQZI16HNzA+JzHcN
G4mKoo1Fb1EojD33gpptypeb2M335TTs+KH8AUqKlxinDKM6HR+/Xb5Ml6g1VGHVDJ8i95gy9/tL
jgNYyGPDmvTMTwshilP4czvu3SR+bvLuaRyrbdTa2zjJ9kZHaqraOFm9nZsVk0+K/Flj3xt2OBef
Y/o2l7jetQa0ip4MBxPXGHOXzeZ1fshMb9/Zit3YVli7Fzb8EqGaqLJHkAIvcEbv14RuQgpdyBuu
bImICLlTmQeXus5Q3Z+vw3/5Cl+a0P+6kf/7B/vLjRwe1GRDa+22Q1sfG4orZd8yOQmnVv5HY4Z/
f9IvzfgGxUYyswNsPXGridfJ+E1ayR/99J9/FQzROn0Fgx2JBfnLA1pHq6jhGI+48SnVs03pPqw5
cl/AsRZ0j0ei/TYeHiq3zW+a5MpE78H9C7DwGYjuphuwOXER7Yrk2GsysKdnqEuBbnwBwO0nKKco
b9D9I/seyHTn74KoiDGM2yLDOsfEdKf7Y51xBcE+CEUAE0rYZ70/WjGXVhoy6EIrtKiouml2HOnW
b354n/9qN778gv/2ATBq4B1hV4Zt8fNLwjQTPJ6aum1HLyKp0938NYt1ooifR9qzeOZQ7FM4zPyO
ERYqyy/oSwPT+83U5d+XFN/DDz/GL4dCqcPNQDjRbeHr+cxxafshTHMQK0nxmzXF1vO3v/FlNvLD
gKfmSu2hTGdbMNfgcq5GNL3oUv7mN7psjH/xHNsCLsRmh3/+5+d4SYdBKOeT7cVj0kganZF/CW3F
tLfTkmfcrNxuN4N17PTxftVuaIsSNvMMLXmzWnzWDTLCKIyij2jqf9NU+3nGdXmtLp/2v360X4z2
Vj8i5M8YhDK73SAaomdMTTeiXGtjPFjYlugualN8//eL7a+/5H899pcN2dPmJWomvmTmJ6iKEG2I
bNM3cLei/jfr+q+X9b8e9csWVcmUPOuRRxHZiZix8uPyN7yq3z3hl50jgSKSex1PUMtb5zz242+2
pr/+sIA1SH4LAk4u//6HZWrr+P4xpnbb0TgPy9fRYXXAwvair3//pfzl62DCbwDuZ3Pm/vI6pA4m
thJH8ba9yHumXTN+wdz9988AdvNXLwMANga5jLnNX4u+XsaMeUtWXNnl7HBq2yAqTFL3IFY9GGha
c2vzXW7lkGmo3q96iTc1xoPtmF/muGQPdb7T8z2nCiNgh2B61OanaaC+t1NEUXBZkVWnFOTRtNcK
eV3OT2Rx7bHUEKWQbyr4AVrRQ43KQ4y7O735xGG81blhAhIHOv9Vbz81iz/vEArY6EcjuSEBEqU2
DPIBH2/hqzXUzM/eeoJ6sHaHQeKysfKgxXBFiA8sZt5u6nhN85jtVaTMR1tVotdcmwOJ3ptEd9DG
YpciYUgzjuaU7Qt93A9q1zQ66vjiRlTf9GNq1B9p53yX1vTFlusDPb37wdkN4kal8x3o8+/MzwL6
tpsJFx1uxodk4oPLkivUDds+ca7WugssOjYpczar1EO3cQJb4YDgBqbeulyCUzN3UskdaSl+U+ab
PL4RpFazRG5BBN7kvbjO28+REmLdO3dD+zVfdxFn4+VXUJXcRnBrFu1+rN8r+2u8vo0WcSz4wGvy
l8rbaMaquoCSm70gV4CB8PrWKgsHzwuX2caem+G3d6/GWexU8qTadovS8Gh7O1GCiaDOR2Z6yha1
FQPXeJaLln62abmd4VMD7L3n6wnoRm1GTopy4S5Uy+slEZ/uOG8tN3pQM5GOqc4tNTbyawY9p5o5
Ow01dWNO6qFhQjU6qFHah4hpjbdc0TcPmjalnaroS3Jlc2OfESjV1h6ssq8ux0PKt01rGizdxhTw
kyLaozCH5fChlVmwJOzjGvLGz0v/OsWb1jFxcj8GyI92rEj4Mg7tYB2c+KrmLZNOwsj03YTsayh9
y2dexdShw8nS/6wIChvv8bh3oCZ2ObbrlHERQUNlXQbDBHpsOkN/DahDvKUPesq+YfwQSdjhh/bE
TY0dTb/VwUSuLSbmPrlHDL5lvBLMl3R3c3rJMNrNJnJKnN1rjg+bSXAXM1XJkAGN3v/m7jyWJEfS
JP0q+wIoATUDjutwGpyzCyRJpIEZOH/6+RA5NZIVPZ01tbdZkb51liMcDmKmv+qnPI/tS2zV2zq3
916JEV66XzKqPBJ3uS5EeVUu4107+heapazpfsOlfsZUmSRVfOj6b72LBF40T46Rk4B5RCNm81mF
5Lk64hJuHJrVELpTemwk2lMH37Bp722ae2JzwdHBXO+mR7Fp0+9W5G6cjvehZe0S/nxJvUanDrQa
ch6qAzLltguSq8kwQisrN1gTGeoAGjB2xLMvqjw7NnZ3rmvG63Z1OanireLTetve+SVYa4O/YJMy
nqNy7brMWs7DupkvQcsP+4RQ7Jw+5R57B1y5vaG5IEnmVQDyq5uopyNWuPtyBOtLq0kHt8T370e7
3DG3CAExHYYJSoVn7xhVojihZLWhUPlto73TOEKHnJ0Twjnz3mKfC4PijujJcQEPpGLrc/UvAVIW
ojO+B7eeLshYXOewyWO86V6lK0JlXJa6PQVyIRGsj0spCEYt4foNM7+7p7P7MNikg9QuLe4ZHWb8
OECzKdC+ASt+igv95jfGbdJhiG6jC3u2wlVmm4wLQ9hhTU6wXd4oXaCEDjALj+tuZkQK1IB7rKvK
vcWBrKrau3qkmSbfN617ZG50mpKAW3jYu3ClB7yX+HJ3vnnDQnPrkAUdBdQrg/oRnR6VsV3UeOH4
9Q633yHK5HncqOeAB5SRdRfa/mFiD27Nmzjoz2dcy4ZYWxcvvETdSnu4cuo3MIp3TT+dhuGy8lsw
/MHOyPINWcR9kyOuFlQcM0LPs4PD425MCZyk6VMTFWFqxeeNGK4tqS9xdR57DzuBl+xsA2Bne9+o
4fj7t+An5YNl11pWzf/g9mH1svxPr3QDomdMIwwYlqQ8S9FZBUAbz4a5StbBtPO9Jr2v7HQ7ze7G
6Imz0+Ho+vF5NpiXE2ulxh9ujPgpG+Xf/Gn/8nr+9Jd9Wn7LzKeXiCn0XmAKd5ro2oxolEEY8ton
qPt7WCT7jiKM35+Qf1l6fDrqp6WHg5JGUraCzTEx43afOtBDLlTF3x8lWNd6f9nirIexXKBW+LkY
R69f/peVVCxby4ehy5eTFYwfcfQMVtt9d9Obza405Lacgp01jtfrAgAXIEFWtM2lPx9qn4QKWx5n
V9nMmbBHy/7c7qpwrShc9+jx6G1criu3dx/dmn4+F0ybRyUQn1qb373Y464Rp1E8dXdd8gCWeDMx
sc5aa0PpynB02BLiOqDjJ/SQsc0y21nuC3wfx2V1otpdX7lY2UdGvgxrxHzVON0N0vLed96TTN3E
Rnuz3nPCGp4oZnox2oyJiLrJ22CXB/qSxrl9oManWFg7Pxhv28p+G/Hmy/heqEVvpob4zUzkhdR/
PPTHYo6e5lG85J26W9iamHZzMGw7zNmNVTL9MTGvgCSyVRAD6RKiS4GFBi8SJ137hJzw97+c9Te/
3McW65dfjkdg1Mwwirgsr0yeiXFz75LaQsbxF/9i4BwvT/1Z35YHnr1R8O33h/8X/QgT+E8xSniW
64n18v3l6G0Ngr1xOXpZHlqycNUpvkq0d9EV/c9L9B/pi/89ge4vwM3/GcrufxGWkzP+78XH/9vo
9yL5i/jIv/+pPQIfF5i1Td9FSXRXhfFP6dF1/nBdFhuB41Ghu4qP/6U8YgJ3YIvjl0aaZB8i2X/+
CeL0/8DH4PomTBCEcpa6/0R5xJ/yl0eONPGOWti+3ED6UEqwqv/10gH90c2GRBIj/5Zg46viLeaW
YVctsQxZjSowRg4SELuvR6K8Pmtf8YatfZsm2SVtrILJyRMzvxPooGdnFmdtrM4l2eqssY4d4b2y
qo/jmJCPcCbWcugFrN/0UwZv4BzWFTEtMFGargKnacTWCpL8zdFBh2ew3ct8uY1EFW3twrHPcIUD
z1FfrCzBp90woLKmfg14piQ4p68qKitWwwoE3DoZBG9wX/vDMUl96oX79smYExW6Feyy2kvtm7ix
AN4uy13XeQeFy/wycQv/TlBDeDumSxqadZfvUB+s49TUzKzxWreRUV735X0blY8rpM9hvHhrg4BC
jkgZmCBWbCZKdmj61CdIBeU+jdDGikYEj61ZXauo8sC1IND1TkdSUtF3Mjn5V4qJ9qjD6WmQPXQv
3behVQAM1UZyGtP5FVKSF1qUfId0el8MNtO73iJKb1ESmidjdyCFxUaT+NU5+5tNFfmPrWuQXtQd
vqj0cZrt5qidwbq1217s6L8lsQgiw2Zz1Eav5TAPm2Zi7kd2c8OrXG5NvI3dIp8ro3137H4AhBHY
IXQfd1tXxMzIYQIJYHMGR0oz17Pi5S1akTSUqFI+BwWAptL+3k4KBpcFbX6bqWwepQmRwzOIU/uy
M1/QjTsCy+Zj4OMDjK/mbtiKrH0pKkZqggm7BQkFte9CdBRcuBADNooRHr26aUitHWC4MaHwCWvQ
E5P+4KrFE7UnhPqGPXL86pZ2e6Rp8nFo5J3RQcEPvXS50Sk8DNpY6JJY7QIWEbt1anVhYzvZojty
HolRd0skL3LNgjiymdeqwrixovS9CPJDNrMGqLQ4Q2LFuYQnA95MdhXRuWxDcYGt0n9NzSdYsk+N
n0GIAjX3NS7wL0VJ1vEiG8XGrcfo2mb6xVhaG/vMGNujpKj9acDsewbkcgbBD7y8ybI7oltGWPu5
uqFkMN6mzBSxMmde2Isxek9yrpgkmh7XzgQ6cRpQ/ViDQykCggMwBGhyXuwjgmW8q9xovvM9zJrK
1Ix6cRtaYSQUeWDcs+dBPbGDtmV2OVig3Bbwrj1VGUN0khjKLvOWUYDT5I+Lg82Gx1eYQ3+Lpepu
4U1WL8XkT2HumvmjHMB4xKXFxWmlaTjn/rqL12HhKL1lWH430B546SlFyYes9a1nz18DNxsvfZfe
HhylQHGsNNkZVVezgsk7rIaY4EjFk6LKt9Sv1Je00lDZG9ntY5+wURuVHZ9JauqfM88ObtqPmfeM
7RqKXTVv0tbrv2GO00cSnFURNqmXX0JcW25Nk1Vswg6hD1mtpI/U0lrXWVHLYas/5ut66e31gqHO
GmPPdN0VYjwHTljcyY/hPEE1BvVZUIPISTBLhJTAxw39i/1yGBbb2+FHG4nQxzyrWhm5b/gOkrO+
Yry5yTCojmA/F8xWRaNt7szG+ZLAWXxuZJU7e6LoyOx+t+ysOcUUAh/laBsZVz29DfrUiokUZFGy
+LamNn7SPV+GLB9VkqZpXIh8BgZC26sOUZ28y9Svx5sJS9W31oEhkORTf1q8pPua0mTICLWLWL71
BYD9de/fG3X21e2lFXayIQE/GT3YkJVzw45O4N9xdLxfPAAh+OXE8FRY3KlUH3EmkZSyrXQXuXH0
4gKqLC3+zHFZto7TWOdNj9mP/K99Mut4uqWJTtxNtdmcuyDV3+sAVxzwZXxMc1OJjRkUkCaTyjiN
H8YOyXIObmnaSxxOxfe5jeujiXf6onFAcmhrtEPXwOdEI2p9Xlisb9GKyOF6BmtkhJQdrV3jAReQ
UvhePVwlRqrL0M519KXG4GVjTcuHt3TEYGDbqjvSC9Xe4v1jVecN+SHiERdiznExu+IeigXFiiaf
vusXi/WtN+JArrJon/FexT74YW+ZLbwJs+68d1Bw1gUOj5TWv9UQo60k2dIEWT8aGA5CIgiYfXEU
hpByILhDFjKrQlx0GCQvo9ZAB9LBDJlBFLZ/msmxhwGG4E1sQ0nx4o5kLe4UjMDkIvGa40DHFxpv
e+x0u7Jc2osyw4VVDbE4N0vZP/sxLkrlmdktZcFfuii29moe4LDmPm6RqSz2U5+627YyLJKppXyB
nNh+nWlDe1COP585SBTnjK34dIyX2WaexmrfC48VqNUjCs2EXY+16VEnVlX5jaF6sKbLMF7BhX30
QLDCWvG8sJIR4Wrh6ltWRHLbpSPbe+l221LztMurob7I+jkHAA4PNqZw42gW1KE32jcYYkp7T8GW
8zaDjwoBqcKrcTp/7xhg9Xw1/3C1pS96m6i40wS3xqSHR88QeKLaFnFp3Fll9xoZvLarOYj5MfZs
RqZTP1L8Js2Hfq1CccxDk43Wiavy4AS8Y2OqxsION6/btZQ2RtYWLAETOJ2S9VVr6rdmf2g0tr/H
jHmIB/ECfWralGKILvlrQ9/rX9oVhOFO9Lr3a8yhsvP3oV2yu8KO0qduAhjS4/14iYTkDBnFtZ4F
3MzUci6zGTkul27yTK9KcDeTcoZwgCuyFPStwCAGNkr49YxFwx19nPSes8BKPOcgJnqnpTHgVJLX
2o2Ruf2QuIuJBAqls4T7jcZzJ3QTMSJ272JjZZMb3YtH0kbjWrjwSGccScMdqx4Vxd76NNC5pHpP
dMBuK8dfwmIe830HYYkayuoEleaHUettjK0jrAvCq2avqDiOI6CebcFOND263UBSSWBvL11y5KJG
3fB1/YAUXx2lgfpG+fEum0GB6Qpy5Fy/+9yo3VjfTfq+l+PRd8UrhLkdeYkr6CBwdoUi2jgTLPcO
ffB9Kue7psn0ag3HP8JTfjvApamb8Sr2q6ueVVafwIIczeGm5dWZpUO+V7jXeJke6PTe+Y4z7URv
y23i+vI8yZmvmkCJ7DZ4xKSHw0rOP8wWt9cgkHPqwZ22NqgelqQpqWlcnb7tHfxBAGA3sjNse1to
tz9qZfN/IvYO2MfJAFT1levY+8qbfgDafOxNb9mCRlxYDOFcVeojin8hPB3BOayqsBja/mgLgXJX
28HBS0iA8bIzXszOSg6uIrBCtP+wFOJQIkGzUaUQju7Oo2Eu3p2fyPOq7UeYVtFtaZM233SOaR66
0ZsZ7UIhROa/Vp5fnHktp6uo4JYls3teN3hldcwTnNvAkEi8s2+VO6qsHxaDUUQXlfP9bBPWLEXP
ai1WF7kEc4zJ8hCYyY9uytDDbVoSyfFgrM0JAcDAQ/2eLIpFCrE8q2DCQYjn+7LC9dUDLxFvjvDP
AyP1j12g5Lk3aECpVF6Wz2MDRk1NCHy4iwl0udDzR9k7p7JpmgOt6kbItRs9mhFDkSEP5HUPhjJM
fQT9xp7jbWBPeJgSiDNV7aBxVqV7UHkHF6qMryU9TEeqRu0bC1DZpUPf+3vT9/VdVHjxi8v7DMXV
XM7xzi+kjYSvIa+YvMSKaX4AyFpXVE2CZK0CkHL4htE+hRzCadUrrRXE5I5E5ds5c0O3YfXZWpCu
sGWnw/sI7nDFW8LdqpebeqmZQOEBs67KAEaXrKr0DGu7BcQXu0hVF9AkR9N+hl2aXQDFSG8KFlVb
iw7Jqwqyz64zwH5UHr5AWaaSLubceOER4L/1WeadA2BQYSDd/tzvOD2j7fQhnZdfCC5ARtMrqUbW
xlHRkclE4btWRPcFZeR9ZT35VXFI42Qn7cO8JM9lIs785UdEqpNk8A/bTMZNV9UQo2yQHb2+aDCq
26m6jGyevBnwvrSMDj7gvMzwHzo9vLO8bk+lFVsb6Y6vDR2Y+ybtruPsZraWoyVYQA3lfND1GtZ1
5izdNlFKIeoIpZjiU/8UBXj524YX6TBiJxY9GpCFZ8bu6htyxJ2zU8GS7wQVqsc1LPZS5gmpE73Q
OZWWxNAm76ZJUD6li+fLBO0NzbI0HoaIUviN8IX6TiF0tevbDt6YGMqSZXdWsWXRckdRX36b9LG4
TozhwSOM5WzocbVcihWd+rW3AV9vdDdRG5XX9Vf84u0uKEzNTK6tX1ojAFnqlFFxqNqJUpa2b3bQ
/sZ3WxtsmIuK4mdnHtsL5j+gnyovujSqdNqDACyfqkzmF3ZdPjIK6e6xzE3b2sJLTC/s1F7wEuRl
AYUAPYpiYag6TgptKQrYic+upNxHEZXELemaXxJK2y2e1aAha6sCAeyb5V7Uo/9j8hG48BYCL2lg
RRxpaW+pJiLD4AFYPDQRVZlFguFt8qr+EOuxOMkuLp8MNrQbKy3lPQ0RdBIuA+aNoRsOXQAGIU2i
6FgD6v0KeFmdq8Js7mwUUGzhrnWOLTNuzgaasw9izf9ZaxIwWzOBNVIgmKMDWDVOm+lAQfKwBa/p
K39XB+n4MpSixG5aLnj01tyh06wZxNEiK5atwcTlI6OIZ9S5wtfEgtwhwui52fDc8qTYM/mpWJcM
WEo+Uo96oDU4EdgkjY7VY14l/kXJgost+lg1yJb5Mzz9Yb1DrVcDHpsG/IAx2gBTih3nZ/pyDWKC
4q/O5jWcGfva/C4jYlgbswMPZa8xTr14JDrxrRpXwxrzJPvuzszPRHSmp/xSzLJ6hwz07q4B0WVF
y2UfodE1PpqsQVIsBekONjfp0iWH9JaskVNo+sYDTvL0B22jMjSlWg4U1HmvhGB4GdBMdFvkvX1u
my3TxjXWmtouCdf+I+0ar8FXfm4ysNEahw0+krHo0OKVphDysj6hlVvxkaINyNMiFZGshUGKwLTG
bbM1eFtOnXd01jBu9ZHLLT8yupyo7o0R2Htm9vZNveZ5GeHXl8Ga8Z3WtG/6EfwtiI1yIZAGFj4q
djDPX2y1vA5edINfnYelUZ53jNFn4Cv/DxLo/0zf/N8Gu0BF/p3MeVY23/+Kuvj4D37qnE7wh426
+J+BdBoxmF38tFg67h80mKFPQ1YwTZqIEDP/dFg69HI4a7b7z2qO/9I5qezADUn7rQ1Bw/lQR/+B
w9J2P+mctjRt8XF8z0QsI1P+V50ThHPAQr3vMEwO1tGzdX+RLrh6GFk2gUSpNPKVemOmJ7dli7Q3
SHDlHgDjsG3c7hxKzQhd0nkatV2fRoy7txijX/sy2TqVMV4VQzI/Glo6D7bRBEVYUksA4IUHcreY
y8VkW+zZ2qq7wQpaX7aeFu2ZM1oBJZEgW/COG6y490HlaOdMIhPZez8DD+Nu2FolOTTBpr3sTdFD
GfNFkaxvHxqF3nOPYdiXyG9dPJ5O6wa03qvYNwA4wajFxYBAUhHK0qLxt7TWrSRASaQL1wG5Amd0
5flYD6I+r2Ts7yg2ZnGgU6teRQM4nGYD42pbKuVd5Q3CqV8WDJzI4/DS6BYeMHyuxpblJD3RW1SU
iaHuuIirpC1jOyTUBdSp6Cfh3mHkrmAvpybERDq7k1NLFlqdjUtiAZtfYppa/W0tE3VqnCp4cFqw
j5hcOE8usNE0rsEsA4ozLEO/1mC0UecQIq/qtQwtU7xFrqd2zID+duOjT4VHeukG6dRf5QFvLbJH
E1qEVwTeF6IY1HckCQOiB1PMhT4jltY70WaxyK4pahhYRbC/I1PHpnUaooHRduanwbaxp+jRalTs
narUp7mQJb+gjJPtYEuOlwEwln/UOflNicy0w7JMqes0B8INoc1FxHKzEfm068nr+RvMR0MWThwU
1dpXaMUeRrd9VXQYcPNcLPrL0g8Wo1QL0ObGg1zrvBe4BUC3VpqMwzhbTTgmnjbCMdOkQipit3yi
sXzr7LSBbjotlgecyDVfp5FB9E5LkkD3dkMD6QGDVfTU+YP6krs0dm7mIfAYoiZZgNkijbP7Xo08
3z1/zhkrTrI0kfwk/SqxCd40LKuSNaKYWKsbPX1UnktwdEtdj3PdKlkwZzS8AEfvULf11oiZ4sNg
dn8AxAGtbtMLfE7jM7466gUjLBYlS4ZdYYAYMIwK1wqA0eCYQ3igawtrzp1egP1vEuVysubJDS4z
cuML8n1enKgUhVBrg5UmO1Mu80PjNXFNzAsd1k+qLqX+xJXfGa6yEISdab40Szc/OlVps2J26FoP
aZLJ3G0EpwfLNZ0wLJ1Jg5eXPZNC9lRlSa8mNG1611UDhH1TG2X93kdzHe0GV5P172qTHnlHq644
AnmxLt1BtafU90moGTKw9kbVE/AqeYku2ymbaeJQvtmNW3h69XpCBDaFJW4adFcXJXnTwiTztxQB
GBrYFAYSYK5UxRCy3y0Um1eYYQL9YOIp2Yred68E6aYsHMSS7JOiGB3GM8KMdyjcxA5dz+zlLcmc
Kd9P0qmeZKPa9z4oAsASizG9JI3O7vxySTa0BznWEVuDJH1FOYna+nwQlGUpIXs2aQGGx4ytrTXT
M0vNrIjS5uBF2JX3SzS12d5BSV/x7h49H43uhE/RRa435oBa+tO3+o9mkf+fvoh9ZoH/ft549T7+
n7f3Lzldyr8GHnhf/jl1NEgT/GF5rpC+w5DRJvPw5+uYfMEf/ybwYPDStZ2Ad7RnM3Mk2sB/9Z9z
R8Oz/8ANYoKk8kx/7eIU/2TwuL70f7U6MA5FxuA64rNW4tJn+I9tIsgMRQrBVU7+nlnA/DxamA6q
omKrLjr7hclkYW3RUgbqghJ5R0oj/jJCYOIqDbL+9ZczePPTZPEr8+iTw4O/R1h8MZqaCXyAxvrk
8EiWOLLGNnFfLT3452OS1GeLQ55tItf3N2aSTxYW3wVCJBnh2p4JkkiYnzzNCXq2qeWUvlXsd/Vp
wUxI/Sv1DDiGpt3UsJvglf/7r/ffHpMyJrpcuSgcd/05fnEIdJA01/lM+kYeflMeMKqF6U5tjf3v
D/O5MPbnd/vlOFyRvx7Hk8Mw9mpO37o9Cci9OlO7+vSF0qht9Tff6KNm9xezzL8c6tPkupaWmTsJ
hyK2x5cSIWCdDe0f4bd6eySfuRG7v/vlxCejBcUdFkwsKSVxMGrIP1d/58TAoyZNIbDANmlDQEH5
sBeFsMVBmk2ltlLDsY+At1dhTfMA9Q+WNGl9Vh4hDDEZCunHKXvaYmy28OHgNSLeFKSk6etBYHOI
XrDC3EOwzmscPpLJO2phdg38ksHnMpb+V59Oe5ziFU0lqB70GGzh49NtiR3ffwcvalsYLZcBngf3
CvUvEaXcB2Nue5u1prS+VVh4C+oQ2+47aXrhhipfnGY3+WmEwDdG6UMFkyMCOpMjBbRkpx6mWaA+
9mMxu0e7nasnWNeNDB1WFcEB4hVgLV1FxEvSqtcB/skehZykNx4fi316e+4gHsBvWDnbbQDVmkY4
F3POoE2m0EuhQFDSiLaUm6Wd7csxpcpnbTbX5TmwSeyIAKJgfUDc0XdMCVgU/f6yXS+VXy8lftZ1
h+HatKVK3/zMCAvigHmJbpavMbU8BxCrYHT72Tj8/iifHzHCovbUAgkoOJLruZ/ujdmRXVaZkfmV
7hYdDjHt24lkEhA09d/FJj77kbhQOdYKvIASCCfso8Dwl/vdoOvTi1jJf60GaSkOVjngnGlSZyBE
FDPfdaLW9wmjyAfRBZCRq7QBRBD42RthavWDqAhALyER8f/xSYAZhn8lCNaoCfaVvzwg2qZh2uTP
nAScxHvPAldLiwGa2SyXv2H6/fWZx83Jg1zwgwYu21G2kZ/ON90EqbJZxr/yRMzBe7UGiAg/Q9Bc
jSAwO1HrJhLQZhlcMHHTj//km66HXw9MRyTsAxR679NjfpmRhS1LO68qpRpmDPwGF/PQ77zMi//m
sfvX6/fjUMKx1/0yI25MPJ++qT/OfpxatvtaJ71zM2bMXP2h7v/mLuHl/8td8vMo68XLKwtz4s8t
9i/XVKscm3b2SryWdZzSAyeaSzvqIkjkCfQRovfPvz+B5DA/H5HfzbECSYaaVJL4yGr8csSu8nMN
uc75MiRp9hVtyVcHw4tZ+eMFHooLUutYGyODJfCmKHqV7RY/LexQse4PNsUSO/VBQy5INiXe2WYP
S6P8ateGAQXW79J4V3pWnJ16u6ONi97F4isoeCvbjlVaD2yEZ+c7DGNm6J1fNOrSjYz4NLZ0iWHY
59F5YO2Ufl9UjQJO3wO49kIaTnOIZ8+ad/PQdTCOU0cdfY9XAmM3lxrfxRmnpwoFuT4A52H8D1iE
gg/g5dkhrWMwtYsr89U6L91LlD2qdTw2uFjkMR6k1CU7xljt3KAnP+wsRcUSQsvhVDgD9fAzqtr1
WFJxg2wxetVhhLFh7oN+toItzlMiKm7lP5YxVIK14Aw4OIxoNYQKZu6RdmSDEtPcsaajJxVAtdmn
Bv2yjD6ah5QS1jEubblc9pAL0qNTsLK7iauFKhRa9UyxpyhmuOZSHOjfEhaudugs8dmkE7tBbVjS
+JC0jva4BwAuhL5FDULoVCbR7clkFn+oVBsFJAMUbR2MowrrJqBjHIJtWkfNQbYVZaKGQ1sCqGmX
UhjN7zJvtTviHY+lr3609NWQVwxMXrduTfCEJhTFzAV3Fe9TapzGkDIAE2IHjJ8OMTQjBKJocrvI
iAo+LUL5d1mm9bKPGbATX2VUSTMC9/rD4mFP1ciUeVgQkL8tVNBALIPlDAlj9PKJoZd0nwHzlh5a
DKUhMyWJbH1yqNFbOdFZvU3E2u4z5nYen1uVAroFkEO2pzwO0gHgUo5dyncCzchH6Pipr4P6mS4r
9S2bA+Wc1Q6WhnFy11lo3jKhAB1ofB+mCUNE7SxZsTOTMnhcaBr9MbEvhddeO5ymYGodrmejAj+8
pE78RL+4a208aNpyI6kLuDEYtvdoCmLck8KViOSIxwcFW+IJpzBjMKvrS56a1rQUYWXayb7vnISW
AVcmjFfYogZf4PfJpzFqcerhYh4YWZcj4WEvwDcOdt66qVDzF9I7LHxa0ZBJgLBcpw95jBX6jeWT
n3zPWO34V12u4mvVFwY8ptbixYU2PF5QipqmF2bQTuBvvHGk0aydUzAJc2CeK6MpCF+RRQNCZI01
tawpVObd0kX0jIH8Gh+UyM10F6A7XcJXBe8WtcFrhfkDWhXFDS8lWAo4Yk7N3N1eIuOuTv2SdUwH
9y2ZLasNu6Lwb+G1eu+YuIMfTtpZz62OcJBRu6tsEINrzzXV14LEwEhl9DajOOZuAfYHtUa67q3F
RzLiAY6z64uSoZeTU1i9foWp3nm2xChHqWV17SkEP6AeBVYzWYMmV3lef5c6Gb1d6nv5g2Guxhun
ZZ7M42y4dZo+eq19CEShjhr7FuEmebKqkbpbZmrLN5q48zej9dO3mOEuXyUOIjJroozvB34yvEu5
b3JLmhFsIBrNUIR6OoOZrQLzod/RwL8yUEux6YuhwYc3uO23ATSnBrgzmLh0Mk9+rZjQE2GoZzLF
GBkYg89R2/6Q1CRs6y6bo61ejPyyBq94n7gDvq0qn8ebiNpVknFDvkxhRuvpTdzH1DBQy8cvUeS4
b5xyjuNQAq6Z4KPkGK4KQp/fZy8nAzM5hSTt3vQsmVWnTCrieYbd1B4Pti29IeYLzULsGrNgcg8Q
qARc88x0MfFA2p6vpKqt/mil0gK+oekL4gQq++iNLAEvaOxrWa3a9HgB7pLBSN6OXQAhOqds8ARw
24dRnVbVbsBNBZB7KsWzmDzsGKOKjGtAM/BOtKPpiCftgXAzUkMJC9R2Ybl4OCKYUOXw5HOLziIa
R4PXDrs+o8A2dqewTQOAHWnuMpifzR43rou+x7NR6fK6XmKjD9t2UmOo0givT1KrjmR/DgplOxhp
N22VBXJxy1gKGL1EAbJC4u9BHAJBAT1uL9Z4BgSwAiVX2enjjAJKQbwjDUpogA7zx42aJFOv1/IQ
NfYT43B/6XAkdIiP3LhJATdI4FeNl0CXlG/CRkSG6gkdgZIzLxwsfK9TAQ5vw5xGn8Z+bmYaElC6
9nksK/+Ei3LgqRmktEKak8VFDXkUBqGLJO3tJyTWahspH9lwApBFq5whMAuLYRZ3jD7VN11Mw9po
G3fndkrjBK1iyUOGSEWOK4kaGqDMCsxc36+LsEU3ap+yNlqLWtt6CGEuM/W0jTS67QevvXayHCuc
01qSQA/8dxoKI/lm41am9r2jBmBQbrfsSSZM96mnhkfsN6A9fAhR/ZbohbqGSia+F6wjmEkry/G3
Ta2tW1xT4lu7RMsP7ah57xsRT8Jc1DWtE50v9BajmYEvE/zSg6lHZR16VbP98toAd23LbdzubJTb
8aRqYz4u9LS9zWXKrsw1s/EhT+rE3PEtPAiXzELYmprDfDOKwvumsJ9Hmzoq2PXN+dh+TemzxsZY
Cg3pJsnj3UjF2NepZvgfKg8rEE7IYtgWxVzTX9k26rsh8+57p/m3G7ZS2Q+WsPM51QPuritvC5em
zrCsAS7tW3Yjz+1oNLxgF5l6hw7WGVCggU7bTVoKeenpJI53NAlQcsYor7zofb9qN8bSE7GqO3/d
cgrbufN1GXwba8u6T/xeHsH9RPWmDFxI/UUyqbfMLZLHMR5BR2g5t3ctzIR65QuW3Za3ZvzWxUX2
mtat4KrMhP7Ciin9pgdb8vBiOmOHBSGeG29WmDNynjcGWryiAkDFQ/BspSajGsYM8Y43Y+qGyeRM
Jx1T4brYyVPg1aTyCpU8tQVc5s1YdkuzlyUvzo0VOe5bnRfZENaqDOJ9YY793VxQZ0DfGMXNGz0Z
Y8G/83kaKO4VTAnWNAX76cNUA9MouQS7DWtGu9aIYWkCecODjUdVQqm0ACbo5Fd0I7X1mdvW9rzD
sDAhsUxUve+4cqfuGBumfYRuRnjPxaq5CMsEJJJWmAHqgrWkN3k8CekB2+CIJPlreekbRXNg4AxL
T+620msmsMvF9Oxyr4IYwk2AujLxFLbTOb1w8sC8z5bOImEDLdgOqbij4ILGudnciqlTNS2CCidd
02KNwkmv8TuXmf5SmSXOO+4ah/abIPdt2tgjTkE8RvX0FUeyQoXQo431cBP0SdEfIsvRA1KzTGky
8oyKN8DQB89xUZc3vht0l5mVqC50/QEDVZDB2n1T4OS2+CiEuCjcQoZ9jtF0H032OD7gvqGCmVpH
g0yr3+RkqVhpbBAk0uP6bIETS80Vp6grx+IQpXn2kA41j5j/IO3MmtvWtbT9hz5UkQTHW42e7TiO
E+uGpTgJ5xkcf30/zOmqtiS3VOmvate52GcnEEBgYWGtd8CuvC62rVERQjSaXA1N/xqSIZjJftpo
YnR+5jjUPalWRoQprvdrAUyOaKLp2hd7Qij3Rqs795vvWyq4HqsMREE75ZF5a/TSz8Z1UMalH69K
p62aL0rD7xU2uWkGGyEKz94mWUGs0vvSf4+SFsU2n4T+EYBtougvoQd/ZSineUzrxFDXpkHoRCOY
3jrkhDL3lro5Ygs5CtxZV+EEDhANr7F5ojAF+8DxteS2bkb9B9Rd710rCQlLPSi0DHUPPcFHUiMP
WQYNUmTLPs0kHj9m3gKwoLd/T0uMq8HHHpG/lB7EY+UB8xP+lOMuCzWCdL2uy3Flu7yJkYQpxKMC
LzVsKrQfNG4Tt/vlxmQoJAG8wiggKUjFNjBQ9LhTm9dN2WCL51FexC9lNPOdXrfh3g+08triIWdv
qq6Kn10kYoEPTREhE3my4anquslF9nCU0dKBl/rbU75ZLtI8j7/z/PMfSWWAqo9GWV+ZcW6ujBZ/
6AVAL4dYHEjtJ5LK49VY1skzjSxYJwMsH+SkXfuZTeHi+e7cTVEIJP0ZGGeqLWLAX994yqbj0u/r
rr/lQm73aFvB37dGv3uEyIpcle3PBnO46xWvBiHNvx+VnyBwZnYiMxd+iNvuytBU8Bo0elRj4ocv
OTZe88QGO23Cm6xtjUfXD53iNhSUx2FHDM4PQfUNJ2KeyRrLYIU3uLiwyQhAxa+2zrgA8LuyKsJ+
D46vpP7eUWZDmYy+rFd+t+rW/YmFGoLADg/ZWcIhGG/Cpmpe7QJPcXJjKHRwdYv8JdcpJoHpjDMU
A2LJqgZJ43/JvKp4scsKzo5Zhc43X9XZlynS0q88SrOdZvaas/DtVHzPtZwTqIKkfuVtHr6Kosx3
VmW2P5He6187X0mA5jyOZ3Z0WTx1bouoFqadoq6oqhrtIzD76ZsT9ukPz/JggZISWG8YWrWIkPsh
iEh8ltAe810vaH4CfMrfR9/x/BuI9r52qwlD9ksFZ6tfYu6Z/OBH1N8z9Oy+xkM5PFsBnUES5KS7
S6RA2SZ3xtkUBgW7hxb/7b2DDM6XrJGI0WJA7NYro9Yj+zpEL2+bFYHgjYPAN8IMPbBfjybre9FF
P7WAw7/yUxnftpSYyQ5yd1q1MbEEPcCIR82oaOQvUFa3vqGARmk1QtYboTYcURd0U0IPZXEDL6Qy
zEp2aTFqKEQmQBc2XigbBNSNkeJ+H+BQBGvX1rcqMUJ1R48ZZeIkTih+9YM3fI/xlhTfjMbN8vtx
LJ101UD7zW4BkJf2GgSY5azdtu6enaFG0LfN7L657mARGd8RdYOLLusIKTYHsI+91jGd/RPhDm1u
cA6ESRYKJ7JhWjYwqUrAuQAzfZPuqk+ldUHxvPhmujSAngIW7QoQfllfB33UtlcFl0VyK5DP0Nc0
RAGeIvGsg/cuwBxy5XbJJqxsiI1TMfglaRKyEcCuW249iT4S8tJGjNGgPpmI6gYo59DnKM2yWXI3
gYArEsLBKqgARe9ylclwK/qwggeCg1tzFYAUr2692PeTr5QfcvM1Gi2K46yFM13xSZx+k4r5Y/uT
mi+22AiflMLwazmgjacvBy3rXkpDlz94HKGwUFlT+hpKwyTD05jYBpvo/MmLyXrQu6Y+iDa6ad6n
g4Ypjz81VbZ1wiHVV14w0itISfnmlKIovqJOG3/v2FHoSYAMpeGRYBq86kDkNlcR7Bnug5qpLPSq
NREA1QGk5BYMscVAUeZLTKsQQIcoq+96incyqEP2w62D/yaPS5lkFh5qfikXTZJbP1yzRgOsx+Ly
JUtHzVpT1xfx8v9Rezfg9LcSjwC7+F16EaD8SIvkr/Olv5OCpoPmD4pONlBql9WaC4MfCn94bhVx
NdnuG/x//a6IB/27JA/617LpPAo+PFRGtblUPBc8P4wyAXtH0XT03iJ8GdegItx1keoXpnJSNf07
CLVgyJw61eCj2mwCkqOGxOC9DWh5rDpX+lcFXXag3gUpcRsP/+mK/6+SZ4dAJ6q0jEcSblBWcRHJ
+guE+jCpwYmUcvvIf5tApQCn78H/YHx1T5kVkbfOeA3daITHDrTi/Dc7nahh0RajO8b1J21zbn98
GBhxWxM8ZJKjLqdyNPn9+laQwizrbPJXVtKqL+fHO2ynMFGuUkNqCPrRjnMY+HA8oJ8Qq3gR7oD4
lCjtTmKFInC5Kl3Mu/9/hgLFdjgUWir9GEhJ7SQDV2gU3Kl2qOAfhqK8IKZ0svPpzbNNSHk0XbJn
jna+AAkrGgf9D1Vggp7RBnwcMYl++dcJIV4IsE63cDyiJ3X0ragzKX8APLPTBFEh5DHKMzT82VLv
vbB0n83n40hHZ2wYKi5nLc93AumSayxDvZX0yj/np3Oy9WZAg4YsHDqKBk2Qo+9TUc3Toq7Pd2kf
JJu6cPPHIDCqt7Fq5EPvTuL6/Hh/rXX+p2E47z34k45u8Z2wL9KO7aKaBHVmvNma3dgX4i0QZZ6h
fyOsr1kdIc+Mx/xVPgQvfqqGJ60JBuDDmLfA1KvtL5Ot7IUFLv7HYCrtQs/r9FBw/GjOgai0uFX+
9uc/HEJ9DOqu5NTtLAL0ttHpb7WNJa6nsn0/vwaffFhHQkJ3LFJe/jnaQjXdEW7modqpHgygUyC/
QvfAvxBUPpuPYyMDRysNnIg3/4oP80kVui29makdHswGRabsF5xWIIf0oi+MdIRI+ftNae7MNw50
eJsDeDjUwLMQG9am2aWi87EMLowrivj5Iw8affZHwy4kncL7RiTda1rXQFNUX95PemP8hswTXIgD
xkn3kpuPKjJfkohOeDOOfk6JZ4oLk2qHJ20MTdfpeBh5YWzDBZgsKLs8sYy1b1TOVYQaeLOyseDx
Znv14KnvCvOH7asKoJ45oxn7zhvatUdZAVcosNRIzQCXWyY2pE2KQi0+OZXM7iFaBb9SmYlH1+pR
TJpknn4TMsew0KspyS5HOZlfOu6AR5EgrnUhVpxcXfOUuSRBx+ic42MZ1BIPXc/vHbpmZRgtbaqT
y5bMcYNE94QwOVQbkgC1p1c2bc5v5k+2GbxCA0kFdrNGs/hwsR2kzy0bxuJOUlbYkd1W952Nta1Z
Wc3qn4fy5l4t/WiwVvrf7/5hRzvIZrsJjmC71MJ0QGhkyZmTf48r1JXOj3TSPQVqMG8eXVIwQx7y
aEPjsB5YupVPOxo660nY7pq0F/dXvf9tx1F8lWDFe37Ek2X0AI7N6nzz/WWRBRwu44DbPbFXZ26I
Cy0LK9W/BnWkwZEr3Kt/H4rT4c6zA1PhHHXXO9cQeVoF3c5tqSfBrO837WjqS9dwLupAz0ftINoz
rTlNdEgTCa3HGhnOSKnQR8tlZ+KP/Ij/xuwYakF2z4wJe3UAwmWFW/JkqreBt+0Pgc/GlYhCawUb
xX49P/EjaAdxil+DbAjaHxBzPNebL8MPG2hMs1ITUQlDmZflovMc+woKKMpHBs0jChQupsujj+tC
bT87HZJ9vPKtV5DcGuUWbxsbjfZ2/id99tln1IzEsJLrRzsK0sLBkFb0EsuPVovuzCzR1mFrVTfU
tC/tsL8x4OhbWIZBgDZmRz9EuQ9nn9tl3/VGO+yEgwwrpEeKgYAGPZmAHXKwK/dcnl1uawyvroeL
NvxNy4OGDbWLuk7WPwinhnbdGCO9BKdLgV8hwJf/McO/9UtqbzeU8njd1izUT5sayaveC/GaxqH2
cn7Z5mU5mQr2iuSTEkDF8RY2wJZPaSSHXT/l+XaEcLrCGSW/cJHon3wdi2+jAW7inX0SBlIovfqY
5eMu18N6LSrHfpjKqdxUssyeQxiVywovYlRHKv3BiaP6aUIWb1uPg1qPjRtsHJW1tyDcTDhy2XDh
GM+b9XgNoIDwWjDo5BjHR0s36kRFUzzuBt3CGb7usnVYBW+VzxkLu764cMN8tuQIgRsuK4Gw7DEL
xKObMUMJxh0tC1qe/hCvSyxhLgTeTyYFRMZEuJbwNIOwDvcoyle+FhnltINkPldcowbuLWoaBZ6+
90YDA/WfNxKJi7QgjbGNCAuH4xmtAGTiFeOutzVxIwxw9bprJOv/wyikfLPhGFFXHiUkGV7LUA/r
cVeNEx8n7cRPPKmMC3P5q3F2uCMQQAddJsFkMNbsf/sxvA2WgVU1Igk7P3bqm7ayhhfXTnwquiad
pIzS3VbVbYaVmI1VALzlXUHRdGE3GNpFVl5R7iJlGKmW3eMJiM2CG5GHe/ptm9DxzHsg7P+6LuSn
DjwlXUOYCfzg4Q+2M6vMfaHruzIJok1ZZQbGDWZ44RifnmJGId7BdqPEKK2jDKUWrgRs7+u7OPf8
bdxp2WrEBnflqV5emNDp9gU4Z7Gb5muGIzn/lA8XTKxJ5cVGae1ciwI/fCFj2WEidO+h7nhDS16u
zi/gSZ7CnmWoGU+rEwqOfUxHPWyBNGnejnnrWydBZINelW2j9DlVOjX5aNyW1KZ+nB/2k4sUugmJ
PqUfLhO4ZofzxKecSnatxA5IlnFFVFDioazswb8t2N0PokuC+2JMyvaLC2YWqR9E8n74RlbFy8kW
3q4xaYgvdd+jAHv+p52GqfmXzYUUi4cciPzDXxb2tlegi+HvFJiVrxzt8Bs2LMmFUT5Zd3gc1Bls
S3e5fo4OtG+Uhi9ULHZJrydrLTWqlR3oFT1BSCMP+PpFW4lKyoUD/smobC2+5GzIi96YPJybXkk/
yCu6NzwuxHWg6+bvJImNtzhV4RZLGgtngDS5O7+gp1saYKRtAyIk52a2RwvajBWeTR6Uqprs9xpi
GF3mtKZED09tGyPj8Hp+vE8+oIfcBujPGeTPhzycZGUIrYurId+zx0gRudfuI2B9F2LC6SgeF8xc
hnAsTAGOS4t0GyujVna5R3/5lxfjzKA1kNbOT+U48PD0tnl/cjgpYHpwMQ+nQtPKKDN+wL70nXsC
k33rhJNchFZhbc+PdDwduO/EHaBWmHGQ18r5//8Qd3LYknpJnrrPlAvdD1wvXmKB/3h+FOOzYdh9
vPQIc1QQj8KbowvQaViu7acIMZF1i0hX9IBfkTFshT7IxxF74XuaEygrGTD5H/A0HLFW9dPu1rM6
C3dAegFA8eFoTrkukVZO9Ry1TDB828HT43KbRxoksagHS78SSB998SbXe601gW6bltWpwWsa/uWF
g3W8x+fl45HCjqDso59AvrMuKVoe2Cxfr69Fn+LRkPXVjZrMR+AJwYXg8ekq/s9o5tEOB5rp+bnH
aK3S05VUylphtJdcmNPJ5vs7p7/xgla+d/ygJN9A88B0sn0VJwJWJHIUPkpbm7Tvfp/fFqcjkX3O
OPGZ30Tt/CgYhg0qXNNYhfsAA/ZFL2wedSVv8wn6weqfhzKR4pGQDkjD+FyH+zzLK5Cx6RDtcT00
btOip5dVKWvm/doXvtJJUYtkEFYDrBVuc8LfcYjo4zRsutxM9rkSEPLKWVIJlD8gY4U4uWVGgueP
W2IrO+b+706iX4cEWX8XjmHRLWL6SheSi9N9c/iDjiYvggaFP0dL9gUNvWtLz1ATwajj37cnjds5
XlET1i2u0sM1rnU36+pSJvuoDrRV7WXakyv74uf5L3lco2N1bQsLIGp0JBC8f49GQT5fIexX7LUO
a0QLmfw7SiPDLdB47zvNRd6Z0gvX01gCqPXD+EIH5PgqnYd3KQQQLLHJgDZxOLxjImgCPrDY04XD
nBuC14Kw0m6lNUarwAIElYRkUefn/MkHPBj0KGvyjbACAegWe5W02RbN+Grbumh4nB/lJDljbpQ9
IRwyL2KafbS0lj2AsEfRcx8mZfijAOMARK6KAVHo7bpMQWOFukl3n33abgNboENvWx5yPR5lyYnY
T2nN8tbnf9VpiLUdaELOf7MjraMgEaNIHrSGX+9NAOB3qXCsVxdkIBjGVL9vVWBdCH+fjOc6XMCw
Etlg+l+96A83YpK2ThTzfNxTU5seB9gCT1XloM/i5to9Chje5vz8jLl68vHxxarTSqEhxO0I+sA5
uuxlWRWOBJG6951atzZxllnGImoUqCjVueG7SHr31Zs08UslQwcyYaquwqZJoeD1fvZQD+zWVcXd
eW2RJtsL3O08bVXB3tJwD0os/NP4jzd1mffFAqNf54+tQIdcWLZPtij9GQqDRABYlseVfHNAYlRX
TbP30lYHCOM2t4Xu+xcW63QU3qhg7QwyFlq71lElqsW2rsVdW+2tDAv0QEQa2IUq/+e5MAq6Gpqh
oSIMn+vwjEdpbysTSN/enpBt0F1cbIE7y3891DCEDZivLs04E3bE0XdvCPlRJJNpn/Hk22jR5K/B
zkYXjs9JuJScZO48gub82ps5yR8TvJnVgRml1+7lkLXopClcQqnPxfraD1R9H8tBuwap16driAPI
8zleeiFjPrnl+QUAQWFKzTkSG/zwF2TTyHtHat1eoWuHTn8/LkOrxgdF9NbD+bN0GJy5cuneIGxl
G7yP2Y3Hm1DP27ZJ7GqiRVh+B+aJOLHdTgNgbkteWRawlDAa0Ss8P6o+513/c4L/MyzhgkosFMPT
ghqYGNWWlj7t1CiL58wplITf0oHNTRCs0peT40Q3GK8KUL4y7LRrG/41CVycp//WVPn7Uywc8uBl
O5ape3+DzYfoZaCxEeRozu/U5GYgtvNpidhlsy0Hr/2ntuffoZgrL3kNohhNjaOzqIDqpqgswyKB
R7Mt4LsACQr9KwCml97mRzHy71g8ENjIPChxl7WOMhjpCyzCh1TbeSXmyktrGpOnIvbB0pKVI4zU
G0H9gn5YXK5I9TwUOFQXyOWYpNWdJiffXGEc2V6BH4S7IoNSk7dC5dVjDohNPHmYUd8AYBIvQqcl
v8jZXS+uWTXfzm+Uw7P4n1kQUiDgSwqHJ1YDY2TXA50TtqetY3zquUp/NPVGAZPqx+dp6LU7mDPV
z0zm3f0YO/mFZ9jhSfzv8SV4GPSAeJZrR18MESyR2nKadp0O6LoRQNwiciX4H3VxIVB/OhT3mk7t
ks92nNp3A+J3AoWOnRmZIG5dMV17qJNdo3fWrc6v6pxxHZ0+7k/OO9CbmVN2FK1laowy1xx9lwEs
XcGSLn83fmIsGw159UVCXUNVwrsJtTD+pwrHf9bTgVjsUYEkth674xU4cHUFtJLdkFb1e8ylsea/
NudCaHg9pQ3+Tuen+tmqUtiQ86uCGvdJ96LIQyudBEcOmuUKohIChn3orkJLry+c7vleOFzVmb3L
fe6i0kDn53ivdHgedFEld2ZGSF0mZhRvpFdVPwybf7GIwjz8fn5yRzoG83Lin8S7gbcD0pz2rNr/
8aqCaqr8Lpq0nRvXnbPpXLPExd4bw+fea/pdjsUyDHVcq790pizviLk5xvYI3lb8jRdW+nRT8VvQ
bbCQV+cFd3w5g+fsSPXm0i8Aiwh8U0xONo1wLA1KF3Ax4/QlqgfAnXlpvJ9fiMMk5+86zBUzrs1Z
IOMEjoSW5xTYSsodmtTdTTr5yG97IJLPj3K6l8DR0NOjFskx1eRRMQHdjSmE4OjtDIFrOEJKxiqs
u30wquTCVjodCVgMe5boTSZPI/HwuxpD0ytiXbyn0YuKTWxmG6sW7coVSBGfn9QRSGheO7JdRJFm
RxdzJtcejhXSma9aTyX7MvDytwTZoi2YTWMdBECO6y4o7nWYb2uYvCaqiLZJ2Ffa0seQagUCHExN
CwA5EtW/JUH/+V3gpcwZMiXx+pnX6MO9PImqdEXrpPvejeOVh2HIshjRiDUiGqPn1+B0+3B6GILz
CySReHM4FODmIbSwe9nnzZBttSkv1kVo6tfnRzlNtSzgWJ5nehZlQwBJh6MovwnjOm/KfTek8q6m
xENrV8Pw0EHcHHFj5w2og7oQ6j+ZmsPbjPeZRNGJbt/hoBADrdCZ5kF7Sy6dQeLeUOrmhVE+2a+k
47OSAeef/z2amhNqYhjGuCL9T/1lFFZgCoQwNnnixxdy47+91sMwi9kTLgF08MmPiX2HM7KBWbX1
1FK0Rg8SmpWn7Hc3EHjJ+snwyE5H2ZHUXkHc0i10FFLQONHCHbGRWvZuaF/xArYTqB6pcPEP7SQd
93LqngXZL/yc3EGVuZdT82IMYZ1stNjWb6xIk/HSFn2E5jjsFSwHBoddSS1Y+5NDsXAXw5Ba3waq
DegfE3vgis1PoYVyJCQOEMg/Cj9r37LS4jeCiGgRTHO8F1Cw3a+2TSjVStRRSgR+6TxcA90UPydt
VtbLytLcaFoXVFBjhg6+sluV73WhMc0IHBBsYjCF2HHUyrhtHGjrNA78+JfTYS+yEbkcnvr+P96n
dTGs3EaHmKnyccoR/68tcYsAM/60WZFo+MEjcumvYnjNYmkkyngPKM09qyAc/hQWBGvaLz4GYoOT
VntrctEwqJXm/sxli9g8qPfi3s7dQUcwNskoizsqzlddGsN7zSeJi984TJa9xKgjgHkHMEStM3eW
/ID25752Q51dKmJ+kgaz6R0CG71aSnrHCVw6GB3bIq/3Npy7cFECtrhN5Pg7yoLyqfRmanMkhqtI
b4FjGI3gp5jlS21a7QYpjHBV6SrBbcAqrk3i/zWGY+66ySk3BJoabnj7QdEsU+MaAQbzwiXwydGl
mqwZsw4TQll/ZSc+BMAQ7uFgRGO9z/u65EFWg8u2C319Pip9cnQ97k1gF1RekXs5ygXRqu3tcWjS
fdVCdh293luNUwdFIBit/8NQ3KDSQZSDyr9z9LAOTNnDUpdEdA9p/MzGo1FPlXeNAtF44YH5SaxF
tQuvVxZPm+PfYZDwJYTBzkqzvQgNGK50Nrg9gjq/7cRUhQtEnb1nVQ7j878v5t/XFlAZiiHH0Ra5
DOSJHD/ft1ZtrDBcKmhx+HI5RW54IRk5zTap55Jusj1oRgPkOJyhLvPYG2wv3xcYqUCa7qIl0vXJ
VW8iFSz7Or7wPPnkyW5r6MNoLvgNYLvmUdxFGjDtzTSlikyTb11VFMOTuI9WjdFRL9Mc/7tIEzwz
SQpuKHrjsji7tZ1f35PnIOUCA6YJ1WzKM7QtDyctW6RCKWHxWWOYS4qG1r20lP+QCT161BwbYw1+
4gK+R7KuRjlcuOZOdhXPdlaA5xkbmH70fJY+nEjTiQNkRDKdQrre/GAT/9ZNs0BMMI6vSxBdV17f
FBe+8+mUueuQ8aLjSH5NIe9wzHzKvZh70NijHlrcVFCLq0WpZchM5UXzlKQ9fPqmze6dqm7W7oS2
4fklP4lCzJncgYVn9BmgdTh+b6chYH9p7E2/VqsRoxAUaa1LWehfHPbHW50cF6QgPS02M2j/45PT
Ux8HG5ZZe4qwmPkFecTtDEHWuy3KAP8KtxlxPzVByf0wG4huyIQEqKloPM8R+ywS9RAK137DIBYJ
gyKroSxliGYa0Io6C9uovtee0R5xb9tCtvdd7vtrBROkwVAFAiqmhc5MKfL/OGNSvPv5ROHabnCi
1dltctlUYxyu0OvRryBl4/YCng/GSiC76U0YPVaxoC1hfg9VOL1LZGuAzKbGhEUE6mDfXOQzdxoC
8ukVUlbutT52jbbV7Q5Fm5wLOVhojYe3FcLZuoW4qdVVQIbgnq8VVjN3Mgq6fgFQsnwsigxl2zrP
tQfRWvx6bKHkTWCZ2fuQRCaSZGzcZZaH8FynIqtmZVSj2zUQ0bbo5aPk5w+ZGC9skSMfTtDBBlQe
wiyu9/MbYvaB+3guhgCCcTUM5n6qkR1H16jLlklSmDaJmG5jrWGAX9T7Inrym8TrriGOQjSt8B5w
lqpGdnU1Bkb0RQrhvJYG5ddFPzjm89hH3YPOmrQ3eeqJCwfrqOnIr+bBDDPHAG9IQYJ0+/BXlwkU
oxwp1F+uwIA4+JNl7gbJjsl9yZHIxwqJNtV1Ef9MomcdmvH5Y3Xy7DoefY41H2KJjnsYLptt/qu3
Fvf4HZfvxVfzXv2wv1joverLqN1iNK2254c9jibHox7dGjke6IEpGDWVICQm6x0pgxuBf9hQI45i
re3RXLZNd31+1PlvPTjcRys9/6oPc01suI6+6pkrZFzHYX1f4SalLLtC0gN3ifPDzR/ufx/uhAeF
HoamJT6TtAdjlaYYUml/hJPAmw8vZDQg1Y/HMmEoUTy2TOoBtOqOPiPiE3qflJCnJcx8SONt3L3V
eVJ7Czxg41WcU2KDRz2LZBiy8mp8t3TtJZziYm/GQ0orFAVff2U7gW9uU1U2dypo1M80jMVXrxVW
fTPkBmojumxrBIe9erhVYlC41xRahCdy2yGHk/pu/I6mAE7AbQXhBwMU1/vZqd74aaeQshc1si1I
R/vO4G+GtE/AUfUd6gFoI6HxVxg5nD8PTStrM01TjA1x2pTvCESJepUUInux+24Yt0DpTX3dez4i
/Y4orZjA5SfeVwTfMIBKUhctNz9UKcaD2mAto7ovHnm2B/cxZIIWC71ievP8YbzFxy3zl2HZBPdt
otC88UYBBSgE5oXel2mO6Gmlgb8MklJctb1dDOssdUr438OMrlQJNB68wgKDVlPSej/sokWAQzVp
so7U6P5Mg2K6zyC5GhsE2ESDAUcPjqE2tcfBUuMbpW60KjrN4vJE5dj5bSYtNEfucv9LnmRuB5Kw
SDyk+YtgVzRIfy1iY0JSCk0XnmtJ2KOYI3EysE1VP1tFVuLQ3NQF6M+0td6Rgq58vkGBkQlcZYHq
VYQTVZVWhXav1QPGhVPb+8UNmB18nhuMB3+nftaL11GAUV+Fmh5Uq7jCWuk+rSZ0EyYgPfuhxCPu
wbMSEX9B8cCPd3hOWgIoYtXipoTqhmieMRdLXfQx4qCIr9qpG7pwAT/HTu973MBxzhCRsK8c8AZi
WdRB8S2G4dksykQgLR0H+CQAv6C+tSiytN2C/EC7hZelj7oV6s+/HVup72438Ud0Kxz7WSSsefGl
3WzsEolr5JX95i4TItRge8eIsw904tEuT/Vk0QQt/lnZ2JGr4jvlxQ+jP5jpAmUVvd8WKpltZ9q4
veplUyJzn9Rlt/aFG2ZLrRVjcoutR/qbgpV9N5oxLvKhb6BXDy7QvqceW7+bsjGrJa0l+xa9vhhK
6eATyYcS/ZquytBsA+YUDQhFaUiTh4U56Nfl2Ela47Qgpmuavrl2gwT2KNaU+ow7pxlCc5UJ5Ns3
ZguM+Bp9reo5GDqBD7bKyuSus0Mveqx76UAioSh2rWOfewMNOq8iTOen9D0MfefB9V2bZZa9KCE4
yaBe6GXm3Pd2jQRqUOGstmhVCaB/jIRE6WvIfDQ7MHC5701kbG6GQg+CKzDo3pUekl0v2eMYbWpK
FsYqkX1rbIZ+iPIHs7TTaNnoPg7TetGhqEHrGoUKnGIy57oKw1ZegWlEy87XMCFDTI0jAz2kQa6j
4OcuCnco3x3UPwC2GrSLNwYf9oc3aLlaukHaoRtoRMFzp6msWlSU1t/AIvjWWsd0elwnoe9fK4Rp
HNzGnPS90yu4HQamWhpOhTXBqk+MfG14/I5V6QXRrRXx+5DLwy91ETpV+C6bCAewufJQAfcv7S9B
giDeDUKrxS1tKDQn7Lx3dmXrUmUJsfP+gswLt6hIBabq6MQ7c6A0MHjEfZz+LKJnL1Mguz9Vm9Rq
QVIQgOFHXclDCm+Mdn6DevwSOrqHCXw4YWPjtnrwfZjw9FwYndtgxDUq3VhKP6WGlOMnickBkqiL
up4inEYpd5WzxFxoUdSRNiap7UgfVSGkGy3QTeMF6qPnhrK9a0wvYMQ8yAx+pV6xTSz/uE0ud8Ty
Atc1GZjfk3isfpaVIsW3MbBjjaUTFltMBp09n3kql6VyBhKnIkxeRBnp2YoctTUAnStEBTNzBpCH
zJKnoNL1tYywsVzgtTaUCyuMnHBBtSlFEN9C02CVdz11eh21juUUp4W2VlBFx4XTYkq0JleE4z/1
rtwWAQ/7ZVVr/jejsPFDqwYRf0NLwPo22qrCkMtp8LtVqF+9UboN3JUxeMljP2SshOVVOr6HQt0h
Amh8jfPcRpci4k+hU9PeYRWhgqVeiOgnMcPMlg06GYjuS8pQW8SLzQeR9chp+OOIbhjPESp0yi2R
x2SqHmUwBKqojvmFc2WP9LZWaNPHXHpSC/ESSm3lLnrsNzdJWlLqyQvi62IsM+3NjFLvFUhBFkLj
q1qLLD7GZEOGFvdCqRt/wrix02WtJdF7EQ0qQ7AiTm9NlU4tkluFhoDOUPTGCi204a1uOvzs8JSo
4k2R45KF1ghSZuiktMjEYTwhv/A+QJuu9Ozghz2Oor9O+75FqRD9EGsLC7ik8JzqJU/5Hkdw/JMm
ZO00Gba7KhfZexWJKbhCX07bxmOEMCiiB5gbdlmEMVKMItTCyFL1apmB2pXI3zx5vY7tZGu2ZrDC
Qcd4wTu4fAZYVz5h0gpUm53LgyKlarPJfaPQFshDJI+2K97tSqqcJlZGGO0HgTsa0kkd3zkeXEwW
cRhDtg3z1OGaRgbWjjnazbckJVgy2VEX/ULzMUPGjap7sPVbA/djNy5N+Y2QbcZIwE0GgiZ0oahd
KJk/ObQ8JKIV42RucRijX9anbU/MsCP8JBKVGo9pIP37SGk9fSUiNz6lsBK/Ecq5WoYmNlGmVIn+
PLoZ/iICWa9vFM40PPBcN0+2mDBTGaAp6rtfc7St+yXaNv341vNsbBdyQJBli+En24ReQNPSrqOl
vB0mk2u+HxFr6RFAVVuSDM5RgSTOeOPFk+bvTAqY03USYh/6M9dsZBy1qZraTesG9r52BT5S9jCF
z9KsMKESfWOlVy0FhO807tGvHuBIiBsbsdrXEMM3irWe4y3wRenslekOxc6L9BSdPDTv+jUaKQYc
rMLlT4S8o5e0G+Psy6CPYf+Q+nVp/eH7tdpb4oN/Q6g10rSbiggTrJVXG+ldSLxA81shXZZVdZ9d
CSvO6huZDmGw6ctE2a8l6r93yN7bL5FutnIDdkT/g7DIWK9snCOSlWIrNqush6G2aVrZJqshLcyS
HmRbTXAcZXvrpU0t1n6P+l6Mziu21DyX2xV2t0O0ggWqCvgShUlR1hPVW6eDagYsq3XDvaGnk/M0
ml0ybIvJqIeVE7l9sHQ5u9qKbucQE7OMsV1KlfS/MUR0xBLoYYGbsi9KvEZrUocparXHQNPVXe94
ITKMZpa9S4WPylKOVZJsTJzrgjuUXaL7OKcivtJ9qgGIQKDptXE6avNLvy2gn1EQ157Ae/dk6q7T
vHYq7KtrnsIIQjHt7FdZas4DSYQQG4H4woiTm3L6ZZf/F3tnshwp0m3rdzlzfqNvBncC0RChUN9k
M8GkVCZ9Dw7405+PrGN2U5G6ktUZ30lZ1aBEBAHu2/de61taqgcW69CNZQE03QNEFM62jwfb8Je8
63/SbVEf4D8Nz6zQSr2rVXw5njmVMdI0Wz/kmmIuhAAK44sSKbLnvnOY2BFcq54yGh66vyxJHm1c
0Tm9z1/sb2c1azlzlK3S7MEldVd216rzbiYEo9wYpb705H7nanTR5FpzKtH4EKo1kR8IwUHq+lbL
ivKyKDFy+Gpr6y9z0rKPCwfMVRCJVtvGvYIZogbzvjNjqZr+MIq0+kbtRTL73NcBbkT41Q0htiBa
UtBxgRe37Gn6QgZlnHUyDnpREiOQ6DkQu7asO9Q2ntEGAj4fxwo7j3M/WUqZAvnkgL7HJzl1e7XX
1b1TQIw6NTUrD/G+mnrKpabflN7YWoHZxVnpj+uUnNOOSqA0WXTZ99lS56+qtuQVeOAZCXjd9V63
qXvFmcH7KZy1LbG6gHVGSicSYQXNIJIzQem15vQj73Xzl+dK726xJoLPCaoGs0hkb8Zproy+qu0o
r8tMMaHlDqr1LMCbmmCDFbfesebOaHozUr6vmi6yuiu9meUPK2rr7tgtEwD5SKywb9jL9HTYb35N
RmeLrVi8Rg2GcmVD6u5i3hfVnJHKx2M6bad+IQZnthZJHgtYae/kwmmTGzG207SZpqm8IhFNU6Ec
TOx7WpLA50yrrE5D26mSrwql+osTxXIIAMaqMArAo/HqGwqD5kwvk5+AlkvjYZgZQWFX66dLhNeL
CCOPydiedvr8q4UYSIlazdYLTD2v2dQcxaxNY8cebP2V1Jb5BWrphwKUXkIIDwNOli4iMri3nDj5
smn3XGf5GsqZEb7OCCufXz2w9lDgMjIgtqMymtccGB0CDQX9LTYf03mAceBiiSHuGFQVHfYhYHgN
RqrGrgN9WYmyK9iyjnIAaFHC7wRzqh07rVziTWEIhjaGkoyPZCpD/zTt0sHOHuXlzsjQLaxzPSZ1
2Eix78VW2gWWWbVdqGiiMrb6xLgfB3wJ/hMuY3rTN916DzpLe5rnlPkbu+L4PCfTcoUGYbpOM3K5
DybkiZZ6q1GuANvES2AatfiGgUwwsJvn+lLNlxKIH5J+xE2zYfwQSdpHR09KhLuL09thWzrtTxlB
6d3quH8Vf5RmUm68qawfgHh2F4lBc5P8UlhzftEW3T3s5xFj9TAstMMJaOzDwsp66xqciwM1dqpL
zuJoUkKhzxS+KAIISrWwhG8ig7iGoOwWeKDmqGaXi9TM57lzHEwmucb+CeQsMQM94fzoO7PVE9tq
i+GblDWkidpxSg6RSepezGBhogvdMOl7jBRUqj8ndv+wJo08ytJJTp7RkJzd11lnbqzMca6jxLSv
srSRr2WvDGbA32p/JUVuv04tZbPvcb++A8Ts4Smnjv6MGznXuWQyZ35EauVXWsHxfS7gh3EsT3Xh
Cwr/HoCh19y0MIoxBdYKi0uDqcFh6YEOvx1Uc1YfmJEvJohsWKY0NMaIdaRhV6Yo6KuTjSoeGCYx
E/3esLvhazdn6a+PG1Yf98cYUb/tj00K3QBdiOp1VsQ1IwQaVkZgu4J6FLjWsNO9h48veN7Uf9sG
pAf69oJNBf+9J7jmtcmZgdOUq9Kbj69wPlY8v8LZ2MKqmlgBeFq90gzxVwub8mOaP7nGX723ta2I
GgeVLMIV1IFvvwXDeIshn1a9Vod+b26cvXL4d5Eb/9Mj/uMSZzdqlqRHurNevSIh33bla6J9JlA7
sxD8fYmzO4WLUINyxLfgyMIKWel+7xdP7abbkqZ8G9/IIPnfNIH/+FLr0/FHO9bCMNuD+q9eE0J7
zXTfjnSK9mZd7Ys4rJQvmLY+6ci++7z9ccWzwZneLX3n5FzRxkUUdbu4/2zg+27P948rnDXzafix
ltNvelUVdWcq5sGGBR1Fx7z/RH/y1xz095P9x5XOOr4Rxt/UGZfqFSPFAUVosDgdu1GxGbtLsN2B
qvW7rPrZaZ/inN5dJlBowZ1ZFcTW2fNOk1U2DIOrV+ceIcexfEqPNeEOfr437zlL55vsEgT+/XJa
/M8Sk96dG/xx6bP3gKHMYqe6W70K73mcH6nf46nbuMarGl8pRbI3je//i/XjjwuevRUImytj6Zzq
teSN84YnfP0BrOhPnsv3f8w/LnP2KkiGuU4JXIwlRNvd3dwA394AHPrkMu8+/n9c5ezxx56RGCNd
jtfSIUiCaiRNdx/frs8ejbPHX19MBQk9t6uBmjtsOdlrK6IimAnS+sxa9e6y+8e3OXsBFDMnZknj
WmsY+s767nwHmlx+csu0v67iriYmZvyIIMkVs89+mVbWsanLWXvViW+8QfQFqlZAlpd2JjdLsmpr
2yG+ZBhpkLtUkZQsZP6SkQ+wGWcTzXrWl7Nfera56WpFBBr6OJShjfvJB9XXJ/HNtMkDBWWZqyKB
8ThO6rerqaGPjZr3bfSCYhTVA8cCQsgd6SCnohWZppuhNdxf5Xrc85sxg3qBB4G4FGH0zq02ewYY
W0tWF94SyZccZwC6ismYBp+x2dAcUXk4pLS4Hs3PUUlo8K0SBF/o0sX+a8AFjnQcbh8/Tu9vSquy
ZAWNrRaNt1/KaZlml+v27WYhTHer9u3n/lv86N3S0zsk9RWhNJ/thH/94mdTQv3tNcusHFLNoAoq
XTJLk+8yul64cQ1z9viziLRPx69n6ws6dHhJJTPC8jm9So/5rXuwb9DuOZyITwSfxXCzf5af7B0f
F0VQMt5+w0gTvYVEhDpvuZfel6YJwJ19/Mu9u1D/MdQ+exqXus9KZoDstCjryKG9VXgOleEm78Q3
kyZvNT57yY/f1/z/CZf/tb7s/++AS/+5iovn15998me+5fr//BM27ZFFCSkE2RR0DFwsqwLhn7Bp
1/0P3hzEEiurC/XE+n79T9i0bv/HBqOH8xoxO+XtujAS0DQk/+e/dPU/ABRAQ6Frg0bp6v8m2nJ9
g//vsoVECyUyf56GCGZK2Annb1usL3aieGnIKNrc9ah393GCHsOWVUGiTm7u/rg1N//85T+TK9++
3b85ngZTcqxWqxsRqNHbZ79ivoPFu4pDUnXnAA9P9GCKpDwgNuSc6SbqSS+Kf8dl/Oei+OfQuKPH
I+fs7C3Xe3cagQzG4dBayon5cLLRKhpwCv/6yfd7++L9wylFS4LgECUAP/q6Q/9RVBM3Q3VGCna4
jGV28qSpMMclpRhiPaxPstcIA3P6/e9/S1x1evz49v5mQv3xe/4W8a/kLLisWPbRs7y9PgHyNQ6B
KOdU35vSbzp4LLTu9P7Y6hpmXKPDzCMar/6ajs0riSjDvp9sue0LZqn+GLl0qGWE+6jWO8IA5i7u
gspIzacY18ihW9bxUcw4QwTzoJHzMrnc0ZoH6IR9TDmAFp9wemCSh95bR5cOQVuflIS/pWbnXxEd
GnKj3zf6/BY3w4DZukpLCF+Tq5E0xsRkMyDjfCw6FN2108xPtddmqr+MmnelFs2aWFPGp240+31O
n+xQl1H/IjRLuZHDXNwX1qh+n73FDheRFfcZbdFvbm1FB4fm4auBOpXJ6KA/j1JhzoRDa1KDVhfG
k9n3arfOZ/rLqRRi28Zecf/xL/q2aFwVlvjOVhwMvl3EVeeEKTrmUe4qSRFKOj6+PZqEpS2WEnx8
lbNlYL2KBhJKZXqH559V4e1j41q5g6CtLkIn7+KvCrndTTQAUO+k9dPN1dn/+HJvd8DfX4pqCTOd
tVql/vJIMeVBIddxOQP2/GVep0c+2Bx4xvyZx+1svfnni7GyIUrDsgOx5e0XKzm0xwae73CCenpZ
eNX8mNkA/hlO9sfRSIv7UkvSu4+/3tki8Puiq/cLKDhFHCy7txf9jUAohqoMB3OIXwiGcN0t8gze
xMyqNcN3mMs+EaLVfGOixUuE/v6zH/S9O2whTgX0YK618/qD/7EO4dBxwG7lRFXWjkJynFrz3IxV
ugS6VUaXH3/fdy8GsMgEGM5DdM7F00ubIjVxm5CsSsvPEQDvGPpTy8Zm+/Dxpd77PbH+rtuetpLX
zmonQgfaHmhZw1LeRZea3oMy6OcJjlzrHk0jr2iECjv8+KLvvIOrpw93FGEZOHfPxK+lZ5BlTsEd
DvEcEcTSkJPmAwf57ID4zn3UMQRrFP5YkBnEvv3RQOUKpYEuFs52az6RAdqjFWmAdYjcwBTy8Zd6
7yHFooNbx+OABYDk7cVal4Ava7KbFcgr9mg30rsEOROHRaeILjO58GCmk07i4NIlA82omJiljz/C
ez8mbC3MbS4+KFxebz+C7N1ICNdqQjNR7TDGmXCYoBFuCcO5LWNEBT7Zg8on7cJ3bjKvw4rl5FCJ
tvLsJuMaNFTUGE0YZ6Z3FZHAo4G3b8uEvMPoM7n8O08OP6QOWotzId66s9ewob5xoVDUITk83lVa
do+irz77RuttOtsQsT3ipcDeQr14TjfqyJoQ8zx04eo630NZSfUNFPNhTyYBCRlKq9wwxURtBSjo
+eNf8J3vhw8Ar+f62DqA2d7+gkrGxjLgqwnp0CubTpgvSjZ9FhLwzubERrGilnGw0989u4nCIG0N
TUsXNkR73ZvEjmyHdHL2NdWqnxTD8OPjL3UmZP69PaFC592gkmJXPKch1Ou8tiUhLlTbVsrAFI41
kNhZ8xaYkO7LQCq5vNEA328SYsxISKnd9LToKLJ9JjdudqhZuy6rKO1fRrsbX1iwBMJGPCC7KbWV
U2QOzbePP/Q7j7XBx9VBKawslHPIu5zMFkWVUoUEDJo7x6iI6ZkYHFVW9Jlk+p2VA3MkRAEuhinp
/LWtkwW2+NLUIWLepNqVNkGX4IMI+MT5fwtia0EMMqDlscbaOk1uGf/7/QZ0Gwdnzi6YcM9JM6Mq
nUkhtyEsScPCZcY31JbGux7JE/0EjPHOu4UVgbYOi6SzFtVvH3AOQPZaq5ShScmICNfojz06F5yE
qjSeYr13so2LbO6otJ9uO+8sjwYYINZHpoJ/7+GeorbOrDpl2CoWK5WkaCA7rT/GRGTsiJiaiORG
OvdJ8fLO28Z24Jk0lsGf/CWbZqw4Jws61BDOg/lU5Yty45I98uAaSEkJev1sEzjrnP3ztsFWBJfP
44sJ7ez1ji3Y5YW06zAzjBI89CKwUGSpkvxivXQe2Ts8xp2eNz3StovQBGNq95O0FsKPraz91Zha
cY98jVNAVy2Mf5qBweUyJS8Qw6j9c2uYDHRySGBB9XnksiWtgH6DYpWVpfny8Xt4/nJwzAS4QV0L
K4J95rwWsnJTToXldmE+jCPqpdLYMb5TbvSkR1DH0F+S0ZqYzDjdFsek2+8/vv4ZQZkKBfoSTBGT
syhWRzoLb5/YfBJWNBIgHCJ955idz/rj2Cvp91yk5SZZUklMWZeYFw0Ezbhox31bVtYQxLNup4EY
eu3escd5zxx7+jotRhF/sumfP1/r52PvJVZdx2pNufj286W1NaQD4JywdRNG1SVVRW/NdugWgnU9
/nR3PKMj/L4hmPDYHiETEQFxzsFSusEdxDD2IbJWFQmkhjACLRcAhy1WG/MuQal3l0HAwPpKlIKr
D5Gfj86C+inPh+3HP887y7T5mxO21q/qXwYnOt39YFZqHeqNoggG6baxoc2qfBnIof5X1JLfL9Za
WrFwwe0Dhrl+lj/OAPAkG3fRc84+thJvhjX4TxLotvfWXsS//lqWR5YJJQDs0r/saYtKr3HRlyL8
3fHoVWcO1MhVkGAm2SfF+NlIYP1aGHh1HnJqRpjy55ZHwuUUZBgRNccc83uipJp4Wu1mr3VwbqpB
l9bGhKEur4dioXwlJ8Z+VZMcQwJRljjBWYZuFtTrp8FpykeT6YLY8pMgt6yVz6B7+lpOvi3OzJV7
ChJjDWzALfj2R2jNpbcWIhrCEjrtRTMZzXPhFOTEoSnvyddN45dRTbqHwWpxQ+eo1xDk6/I2dpL2
OpMmAnVNHW47dPEITziq1sUoEPYO/RGBpXs7udW8Vwkg23SRXV5Mdjr6H/+2Z9Ox9YbTf+CMwIZL
L+Kv7VZrpMKhz61CS29zvxhrryFBvo9giULQR2ZmXSlVwvuDKC5QY+1lKTJ5+ORDcNPe3El6WtQb
6OnAijBd4adfV94/Hme3qhcYRlodOkPnFkHWteRuT5XZaUGXNVvYc+M1OhCy54fpycly9N8WeQ4b
a07SX3peP80dOV0B7bjhfkSTzcuQDZs4r+fQXTqErWpir6LeawHTgtxi4iJjgkcn62VKCOZLxAVL
xwZ5712bxM/VkjxCo+Lxgu4Xl94+JX4FM1uO7iSqEBjmFyrjKJkzSfDGTeo1oWiTrZlU143Wncgh
3ffN8qjOZSBAiaARU4o+RPh8u0ziAr2iPNSy2Mhk+tY1JKd58nqhx5WhercPLnMLVM8jnbblILsW
sB964slGcueeej0NSHs/DKDqjAwx9tDusrg4iL78OUbKFqjr3uyzQ2URbeuIb8bQBy45exa9raSo
ae/lAeCxLeRZpAi5EsqpvZitMlSnPt6aXeQT81tt1GzAEWla30etpl0kvQdTjTZ5dWPEip9T7spi
zv066a/SQUNQIJXTYiV3Zocsl3TfbxXDuXnM2J6jF8Npbxc8Z/S7v9Lx2jQ6IZ/WKR+iVzDu3MT4
oV0wDJr6VePIndauiUkXwu2+zQv9N5S7Y1RM2DvzvZJ5oGTxLikuoLZoO8rlosOTsJHYKSfApU3V
7NP2bmouetX6KuxXU5romhzr2iUJsFtezRqrEISZPrAb/Wg36k93/CV14zgS58uCuhmSeF9gw5Ku
dUBfvLWr/iL1SFZEMPXUaBop47R45dRd6kXtcDjIj1qr3RXjEDpkH29FHT/orb3jKfYVZKmGupoM
gR+g8Za4nbCC9Iu4Lkb7MeZxLpzscewIQS8J8oryQynlrre1HwOJtZYi3I02R1cOxCbZ249N3r/q
CYltGQGohRKbe3K7fcPOUPH33wjaRV82q363qN9JNr0yFsHpJVL2ZnPVdxfIzTnReIFH/LSSKQe6
gkFiWCfZG3tZUYVVNhmh9qUB/QEi6hzYWnZsV0awwdFZeI/OyoTJzHt3xtWnFNWlV/c1WeTzEJQG
nJOUyajRfTNx1zKLuBRNckFa6mYoPMKa9fIiBYRv1YT9rDLnWcOzxjL5mMn2Xp3KW83rf0it3UuO
osEQ/ex4uZpO22oD7/aPVMsvTCvfNCJ7ytSvlZcHOa9Jms37JRVPXl+Fite/IHLGK4BBqGyTX73b
H7DbogisXxNhn8BlbsqOm4BAWRUEUAhhkhyOX3gZT8kowtgGy5F3XcDsoLvAPLcrjGG1HT0ijNzM
tfVQWIKgk8riy7KCeC1/Q99niOYMRdxV7IqoyHCINdOhVrFHTCWyZPeAgy5Ux+ROcgObNr8oWEdw
tnjI5dtpI4RovhlLMpR7EjIMrBEzXWnaQs3Y7rqouSwS65tekW9ZZNvKJJazau7A4baIzjN305J7
WMbGtrebYfL7uiBmlNqDOYXvodVE7m3fF05aBu1SX6GcfhHqVDy5fbvlxLmDY/JMxPbJ7Ma7tq9v
aXbbaIEDktCnMBtiTFXC2UMY8fNqOKFOKcl/ZglSxviaqE+CrnPzFWv+gyfHKyvhAzdxKK1wbFvB
E5XXG4k4gTaCnzbJrZq/anUWuI342ntK2I/z7TIMO1xSXzGMAFS2fFwhP2pJAVDHhPVpjuwCHbPG
F0s62mHRTYI2XcbkHXHJxWxVO68dnCAvSYb1jdKKoJf0/UMsujZhwYn1a+z8fOald1oZdJLu/r4F
k/tiJSQEberIZnbveBOvvhkju8ycY+TlzqNmDgKDDF9PmrVHVMkcRrrWb+cWEXkQKXVxnxax8uo2
kUGVkhXip9PLO5lXv1QNt1a/OHKbzJoPpcAbMX/EOk33UT6rc6ccrGyVVee1c1XoitzWi2geLNm9
etEaFYFpOGT00Jc4GQzzkVe0sGFTJvZB93px2UKNG/eFJt1DxDJ7DUKkCHVlaQp/Iv3hoa2X9Oui
t7rlYx+1w8SalV+W3jdb1xtYDDG6LMPJQlb8gLMguq6KvqB0MQEi6W7nrtajxtrhUrXkVpEZYs+x
SdFZOWK4rCGLp8wpIvHstVhUdkJYSTA30/e+Rim8SC7uD1a5fOtmMz30WauMW5q6+X6MjAQXYGdb
22rqszsO+MXA+EZ8o4wuf2jzMB84/RinoiyaJy8mSmexxgHWDMm/fq7nDb/RlDyXZnTfO7zwZVFO
vFzSM3e66da2n4FMv+6n0sGvU3idLxc5Ct/0es/YIKKud4lKGP28pPlGl7oZuLVa3yhkkJ9Selxf
UjtfNng106M7RORlA8/bVaXpXi5eWeEuqAf3m20qHXiYde1R8I0lk/jqNHbu26WSHDPDes06Ye2i
YTYgnxj0Diz33pzrZ2cYyrDiUHA/iLx7QAtrkOBKPwnT0EwYS1eKq3JUzRzijIFiFmxA63et/kJ3
pb9NjLz1F2HmR4Z++iFu7exRUzTsizSlTmqUbO0ye5CRyDaQYIcjB8cOGyvc9U2FpdW3NTltawQ4
W2THEq12PqNEzmwvTXZkdS+7SGttHyezG5O3wGTTjwcxjghnMVWy2xU0e9xFHaLA9QC/cp7Za4Pi
vsxtmtOVMd2dXSUyyOfICpoq0YIGyOYml0V8GmWrYgZPxGWSGMbgyxSbS2x72kFKbXH8hbi4C8AX
SkD2OIplYbnfMatRt1fuuAEgPaJmyArtUFIEgrcXhvLkLsnlICP5pZuXZo8wW/uZtkn1K4qtGKeQ
Xb/I9jZSHJ2OAEX0XgMHRNatmV3PMmpOTpUmKgvGkGIIsJ06sOyW/3agnFhA+PcEHzdXpPOpL02X
4iRLEBVP1Mh3vVnElEOKvhXFVB0WhP5HU9houjuLE9HUaNSOg9B/2mOp4godo02vzsPOqvQvvWpw
XFeqlrl0h7Pbo5OoLhe5Y05kfscNt6smW5iapCWoGq3wFzOnIxVXmBW2Fqmb5Y5RgQjnQV9+uM5c
4eSb6Xvkk9oWW6cRWKzKjJ2njRdiA8AllWSbm/NtFXnyy5jqWmhVGOVnZxTNTUrcBaUt7r4XDY/Z
vlCBW2SpKJ+ahN1wVnOsfx3P2sYUct5URtQheZxw7GJ5yYd9UqXZNqLIJqlcE0dgof2DAghmzRiG
8cZDrDc3VmUAmFoSgYkrLyNzB0wpZzfvpVP5oCREuuNo7J3m0it36iipouPGeLAaYP7oppT8wI+n
t7sanfYed2j5StBJdg/j0HghJGuecnod0ix+MsU0tk7qXOTTaWCB3BA/Yd32Bovv7EQOSY1KDa9f
de5brcTvPYyu78R2lfMpiPamBGqjZ1v03vXQZNVxqgVJBY2pEE9oqeNXeyrnS60cbEwkyYXVxUVY
zpkakLeQ74yOjXrx8AJpbdfueW3HnaPo41ZKXPTMuEYMRIJAttI2DyT8rjsIx0nSkWw1D1oGefeA
Xbz8a6FkFMuOPoQa7qAtD35T+u2w/LRg8lwqc2EelmJpvgFmo3uTjNktqTjdvned5r7QrWlbOkry
Shy9fGqwL4LuqfaDrhe3o2M+9V2y5i3jHZHTWh/i71hYveqIKnjMM75pxKwG6ZBpgnC04mNpjMQN
xDn4k1lfkoO1GOoEkcbQMPFKY7hozC59qMoKV15HCuVprRawy9tdfRwHgE1b/gcLSvos+BGSIr6V
JsQBoxvtLbG17GywaDI+kpU+6JOj7qLYmB+Q8Ln7KEES71p0sxy9uVJMoUFZaGJm4lU6uPfSqe1l
w/gzUvzCbtyHxJnL23rlwwZY2pN0PxECEXpA0n4mahfvzMLo1Q0Ih/QWKE2yKcqk1bAA4+OP8OAc
LIsShbtfnExVCYnt018AiXiHuRSgHgrTEns7mrATJaIrTgKr/2sS4bAOZGPFclOYbYNagij5chM7
mGNn6iC8JUX1q1BG7aqxE+tReCtMbNBEfBKkrBFT3UA1QO0nxk0/2kSc15U93oq40UPp1vVBL2PM
JnWqXyye6/gxKh7sZ8b6aI/yosPVuYf1vrJoGlvjhKR1fmQazz0tocClMA9gDETstoaab4D7cHZp
rfJOpZDdAmxqkOY0rbxgwfqZGF61lVQrF/gH27DORAW6MOaBd+INLixxGAbP8023FaeYmpMzp1Fc
U3LFW0Y6S4B5Mdtg+XzJxNR9UTuLs4kcta9p7yrhEDlPWgME381b3WckqQ5+AmLmkBL67i81QuoK
8lFoyzrZxmIaNlFlKSGOTW+joQ0+EVp7pU+YWVgQPJvCU19wfLDvK2g8goVl/55+XrnP4i65lEOG
NVpYotq1jjCu8zwx7gysCVdKs9C6mLyBmYXj3XVN1N93NAaHICf5DgqCSi9XXdwDz379Ba+Nshmm
LnqaMyYeCt7GDry8U+/K9Rb1Tr7QK8lGTIt2FzodhCIj/8ruxype6bH2YGq5pAO0cHClQUoTQYN0
dBn39kHjJh/VXj67id75Rj+4O73P1VCrahEQw0sQnNKp3R0Fzi9bKevvQlacQ5LuyxjN3Ten815o
K4hgcVgDoRaFU26lHGlIKFOt+gYPMQeEuJR3Tj48ASWLdhnu/ttkJNzPb7J42ePGQzCrr/zr0Z6Q
s9MOHXVa8J03lJeq3Xtb0x7aLcrQ7sL1YmuX1IW3iwEVlH3WHUwOeZf0o/YLG2zuR8ai7cpWxl8w
wcYYM2kBGOVDsSScG3qUrZwrl2A2owozEJYk3oFhA33vZUzztbabbUAJ/INic1uVTfotrWz7yAnX
3GidHYWZK+tNK+HxKVmv7LAJ0lawS1CD6dxvdaIEKTQ7oNAj5uRuePJUwUHFACakemqDr0yL3EDT
0gyttJ169B0Ib0hNxX7MsB9WfqO0EFIcrTF53TQv6PPY21ajYl+uGVCBJmuxF5Au9jI1GjYAaA6Z
O5fXc2Y1Pxos7nunmu/HOrJ2GkbhXTKm5ZdxisV+gmKy1evpofVmHTlIYz0VaZpfdnE8bft8yi9j
xfNI5QxTs1qOhdqoBx177FU3DuAX6noMgVy6/lC66QavZ3+UHPJ+TKmh7gh17uFJOBRnozs/wlLx
Au5/EziNmRyRg43bKjG+pxxWN7NRyG0xYMmYtKijO1yH5CXLAK43u6KGJ9gfFJAS3jRA7e2sERtc
a167+D8PWlL80Pp0eBqi1gxZ0cUx6gYkEhkhXeZoxS/TAqHDbqsExZSRP9GrGZ87xa5vPTK7vuqC
MJfWqvZj6RoXwxT1G0SDnU9gvDgqQqu8MK1oK8PoAKLSGNi+kC3kqJ8FKZiek26MpelZUPbJiGYh
VUNV75Irz0b0bsZsuiqm2S12vxavJdV0IiKxc7QaR7miFLBnQNu41qD53uTuDe4pLSLNRa0nKJTg
iytpbm2trPNxKcJHAH+zUZai25VTngVG7zV3c45bpklZC6cy7wj7oI3lOaw9NmcYGJolMMx8JshW
dTkze2le7bShbXEJV1iFO8zsvklhj3M0y2GXF21649jChscJEnYBOs5zah87Z3GrjUcozLWWWtp1
RQUYKlR1Bzcfx2AZjGjXt3F8V3Bm8rnAtBlcF+RQWnWQX2Y3LJQeaYfa0OvoW9V3I3kq6vRFXVT7
qmhNcVvK7EpUFPiwEV/NdsgCp8wvYWOBE5h0/VediCQY22q5haxR7HS6pV+NdFHIBMKhDdMTEpmv
2uNjJPTq1DIlhq5dXQ1CfEdg0vhmr36p8lxcK2ONSybRFV9vQK32ajyFhQYk1YRccduImn0bRYWv
DtqzWcBK8bvIHI+a0PEoTW20V/U04W2f821iRpAbND3bFln6I7cmeWp7JptBnUknAG+T+qYYQBbJ
pHwV1FY7OGPZQdOb7GZCg7/RddZcR6VYgeKBkiBoy9b8ju1c9aeywLuu6eWj0vfRhdvb7i5fmUfx
Ql6LOcDC0aFjXjO7enHjZtmMMiUyq0ucl7xt6oBzkxbiOjcfwIYCqC3tZqPRO6fdUuLjTe3CYfvI
5HcHz+5Gawbpx2YaP9aedwJnRFPamer91M/DFbkA1WNJeg8bCpQoQVTQcUI1R0NnUenI6/aDLSKA
AFN/8MzEJlNAdM/DGENq7earumjnQIFm5luj19zacWn9UIv2STen6iQqpwnSZe4C6c7p0Ssje5c5
vbPJcfpMu9nux1MX1f39kg9TMJacH4OpmGldNnOaQ9td8iCOk19SRa4zguPbaoWtBhC/y6MaMYGl
F9bMO8yf+k4tZ4kvPQtrrRLbxmWkoSu4zOKxp8uWjXmoW6b8NVORnpTIATIlo0slNYZ7w87ptEma
NyUx75tec+pXovnqwGiVnuqAN89LXBJbHNQ2NxlCQkaLrI5fnHSe9pbZHME1tVdDPNE2LubvXt79
xDzi7JyOgcJkdctOlZ6693BOH2dR29AwGlv8/G/qzqxHbqS7tn/lg9/Z4DwAth+SzLmy5vmFKKlK
EZzJ4Mxf75Vq4bZU/tztBq4BG91otFRSZSWTjDhxzt5rM/gwylAT1fCAIVk+5RDW353mW6o8zppO
pe/MmGkBrTcI2OZSvIiqOaMN3P6ghtE+ZM00XC8m2MDVCN5kbcZBu4tTw6fdCX94C7UCQO75LF+D
C6SV58a3YmTxwpoNJrAr0zt21yk0Se08c5lEGNfZBBTFAziZVx1PUqaR6UD7uKVgrLL6FYLURG+t
i+lEAeLs+kRyWQ0AIV7wRYH4OCjYXVsCHhgboAm+msspKFYy1S/wtYiLscphHNt6FQAZaDJsEIuS
40ZywjBWlNFQ4kqnBlNjzyob1m5Todhy7NnGQyyULviBmnqMWnOm35aj52qj6mz+5AhyT8u43FQM
Lfdell1LHNBrcKxiIxcGOjahE2GaLc1Gr5Zsj7pYZ+Pw68elqPAPU8xOIuSAl1nQGsW8cTuVTSvH
6A2Mbqk01n2S3NKzQjuQ0WKqZ8pBz8tqyujJjaCTGKFgJLPhZcbL2G/jrZEm/eUU5zo+k8Ve54UX
GoyEQ7fJTl6fvBEC0oMDA7bO7CnZADtZN4vbrIxYpz3RBP1xtIJ4BxD1GsiZokujKD+lWT/og12F
QBdMaGt9ohERE09PyCggXjmcpCvdbb6NiPreKrbHm1QbZnruqQgrWqBbwxXWqWeQ+Vy6XsayQKVt
rYrCTD9qIQgdjW3iPOoCBhs20R4Pwd7Qs3zvacZRVM5T2frl3itg6yVN/1AZ9MVz2xp2QdG2kdPY
y7qAKv8yuL3rb+cY/HJt26y/bWk72xFc0h1t0wyvfN9sLaB2JwjR2aGOk3kjMZ+/0uvHQD0q8hOa
dqiZcsTt2gPN/g2iW0IUKcwRTlpDBEBGHHru0iOVQbWDABDsWhvkmOoAyBfFolPDdtYDLQVazH5l
HpV025MzTN51ADHiWz0G3IWVTx2O1bLeuC2PLMcpcyPyqbtZ4sS9nmaLNG1JR8cRqj/XYs6xnQab
oi2z+reMaR64mmCygXNzDe/0DtTzSp+F+54gEUxW1C/qujRhKXmKIVNH3XCIe9Ge2KwZ3kESODad
WzO1MjRv15tZsS81gjtWXkN/p3Ha+HkBzbQn00Lf+5UwHg16TJtsySDxxLrsWVqHhSMyorVXFSN1
wN/ebQw9mNYJoIEKH8Jor6rSS59gnas7Q9nNpegVNXeejrAyJlYy/GKLBp2RyBVmJSItkzdRzXxv
WBGwQmZfTCcXvUxkMXf72gEO5OGR+TabzwOpuFrGqwXC401Fwscxj8v6PjVERjVRzpwFmSSsG+kO
R+KI9TQUaQfPxVsIC10tmWG8j0muLlIxFl/0wq2CULpTej3Mko68vpA8eFF0QIpWflOlF61P4NoK
Gp0vI29KzCc7GZpv7Zm6Fc5gFI5m6rMxT6nnayutNOPrckx6tl5O3Bd6j4/ghONTM0NjdAAfwB55
nxPMFAvr4jcxV8I/Uoe5O8Oy2VcncirjsA+MQQ+dDLRz7ZYOnaJWa+41Ie3HIC+6r3pZA54pY5H6
rGGoqUaWqte+1aEFFQM/bk9y2YXoUYZnBFc+5kHWfLNtW3/lQ4YJa4JcXI+mZq96mdbw2W1f+GHg
AvpbwaFF0YcNwd+0HOno32fmLpaWeVcD676cpY63ry+SGcCFWdkn2RbIFka9a6mXbJrkkezPDpFA
TA/l4mOtaKoCwZD9/eey4sEJ2zrV0w0FZvPSzpMTEOYx8N+6Y8Uby4l3AkX+ykIJd3J6wijo45Mn
NE/e9FDFZq5vx2IODnBXlmZlun3WnETp6eDr2ylp71Imxztx5sBtvQJBVTIMsr0bUvAwG8BP9ga0
SSmjobLyO2aVItvnfiyTkJA1ZUU607AkXApSRec4sOlsmDz1cZ9aKmpbpq1sCBJ7RTEb1irw4+Lo
jW1+R5pWt617oAvrzuu5IC2pDpzEUG+DW3MIJ9hwl6bGBu0ElUXRIvLKGF31q1rQ3Qhj6GV3tDTE
M214TtCBBiC/N0YdUqPXHuifp5sAts2jPqVDhjMbAEqOO3Ybl3P3tR377tKYp/ngOmmfHAOEYZc0
ZPn2GXxCVm3EKz6wJJ560cSnqeLGDLFqIdkP+vrFLalMgjTFeYpIaBM3Q7rzYxdFT+nN4ouhifTC
mdMW5qTp06BVLo2nMJUckNYZTUv4/cgQKmaMc3XnFcz1w6QFAhJ1Sc/dKGIHyUrr87/KipOLntb4
Ix2BBDZRUisWi7yd3qrAae7Tsey+pkMMvjj2Le1NMzFwOJXVQBfVNA53c+VGiZ9Z3gqp1figdEs9
EVmOvdmAts+Zwb30LEGYRp4Fp0oRc6CaHNhd6ZQaA8WW9QoFDfV4bJ51xXkt+k0qIRIarWMSf6JR
V3YspJc8B6DRJpqzWZj2OW4Hy5hFG5l1zPCgJ+9IbHtv1J+hhyQ+QAvEvHSwuLPUkNqPPh36chU3
Fh9EkzoMJZSe82FmaX0cEow8GMHb+BY5KPsuzeDiKsEHEzUk/Z2CPMivg64Eo2kAijNW2sRDv/B5
0wAtZhg/AGLkAS2r82g1BTcBo9CX3Ozcd9eSKTwsYdKGnEeWB4CG8anTbK+AoxJMjNVhrM3MGOB5
rXKitTlu1ovdRw4U6ntJNBu6nIA7UKsbPoSyZ3K0ae0eYeiQOqRqlqaPUnQIDFArFipGMt7TnY4U
8spiYHAnEnQcAOD0V7aF+CQ9QrRnx2vu4QPK9pA4rffOYWcsomroeDaSDrMSBcGiYWfRKiqzDuXv
ljpaAJyzwbeFC33E53xeTOqsqjbbvelZ8patqHEjXxHGsXfnPt0p3xMoUXg+inBkxPEqc27tjOnV
JTqUbjs7VbaBccaqm83imekUlxMCx1xCJ/Fnig4plrXOxCjdfNcw9Whlv4HKqsx1FQ8s925tcQs3
6fn57moOOpf+2RBWzvDJz7JXh0N2WUKcykbWe16EbxrM41NuBbSFx8BUd501j4yi4rTbpOeVuWQD
2ATLNF3oTizgM1f1bZmUE5Mjo5uIqUOMTO4SX6bjrG/NtJxPYPMV1wCH0HXrxZXzmuUqTzhCSlC5
AAxZZYqGD2kCm7clKorDEAgw1w9nM3XzK9lNw7aBbrjXtboiXVnTCSo+h5WyydWgIEk2WilPtdbG
mfhvJJeMtX3Uk/gqd1zWyGSxWOecuGIR0RvNeuRIqW/zFGGPIzR5q7i/r5opA/OJU3HdSWfYacJg
WDZRU5PKsXCR4G0W3ZHgrHaOvJKY3LDU/Fg7zIWez6uq4oYzByCc4TATK2eazFyjMmsotoHBMpJh
XIMCp1/8VWplrCSl52Njwa+HEarrm/upNngWCaYLroZ6GCKug7uLm0ALM6uAuziqSjERaZ1DxTyB
ib2PANk0aufe5u7eZq1WCOqyynnL2VCokg3yNmsxnkDLtcMFo1C2rM7FjlTaiD4pHtJdMKXWrk8n
0juFw60yMKEl2oTJB8Iu9gsAeOODrXcudaNik3J8Cym2Ned3FFoamFSCngrUSgEzSln7pgxHL2fD
pDo0jxzj+6u5GUhIruFfrcj+xPCXTsY1Paqr3rApWEogkC6KiVDTJsxS9aQd+n5sD7QmeDeOtOI2
pDWu7UgqowQsvIE1fmD5v+k5HA20qKdWP+LOz+LLJTbwV2kjPbb1NMHhPaE8qHLOLDWT9rRZfqQ2
/g84rrcf1eVb8dH+6/l7fwUQrBIhu3//119+dV8V/Pv5j/zyN9p///5l8VFFb93bL79Yl+h255v+
Q823H22f//7df/zJ/+4X//Hx/bvcz/XHv/3L14pDzvm7kRhT/uytPoet/4kfW/bd23/68//Pi23g
AyRPxUbXCFcSueb40Xb/9i94sRGu6iayIzJsXQxJf3ix/d9QLDMKMTnt4wM4m6TbH15sbNooIvnH
RWJq63y/7xeVt/3DDM0V4yL/8eufzdHWd637H2pRDeMXdgqLScWv2kYRl7E9dY65cxjKHyqe4oiA
QbL4SNQqdgDw1ME8F8Kq5C4Pkfyy4oBrcGfCfyDLPSS5nz2SIfwk7TOPG7VhF6zAn7HOemTVpDRz
PXmDJZEctoCbmCa5qxk3Pl3NGoNyHrxMRi1fR1O5t76G7Q5uLxY1nXqsN2iiVTWDNZiVI/15zRMX
DNudQ8sY6PZsBq5XrECdAfyToWCW6hDnmGfYXuQYU31wBlM8Au+K551VOmetnivJlUxNotENu55v
XUUE9LVmlqASNQt2GSMOL6iRlsxpGdLjIq69z9uMGYvtl/dZYaQ3To0DB0HKeLCgTO5iK1ehbjeo
rBa3PEljyl8pJOcDYuLggv5lsnMnYJ+sTBqsOyDd8AbRAcR9W27muqHmVsu4zQxZnVpZTEdRQFqD
9rutscsixnXkqfEKC15zx+htZVkIbByCeXYjiyAiJo4EmvOobDaFxp/iMMObvJsdZ6aKcBP3JU+0
apcRpnZBUd4ci6ZobzrPuWsa7H5xLPoQ0tqyDdyZvccPoCTazgmP+vSVdirNKMiJl3bWDge0FvMa
VaZ9X/vkXC5OQ3Nl9FExWEy/I6jlzRPyeufQ5JzaV8bYefsZ4plC7+WV+yKzJxaBwUDtKMwH3Xfo
gS09otUqW24W0vXQqmR5u7aZvE7RrKftbb3U5mowBkYkTYugL9ImuWyZv1dsnrnN/aM3xybtdnT/
6NBAet7XqU92+5DZRyl0+8mzkLmzHT9pQh+Os5GRUVEM4ikeeoSkSxfUKEYbK0TpSn+VSiFkoiV3
9tmkPxHQEMrCfQJeyPF3lPYOg0KfclOSZbHieIaxA9HoyOyugO8P0Xi0GN2CABwjpqYZOoalst87
WZpsymKu9wzskvWc+MY2UHaKeNW151MM7vsIxhQS+dKjt1xl8zmIKmlG3ST1faIShC3ZXyOmj2+T
BbTZZnGMc85FnNPEW2RjXRFMI9RayBx5EKxaz6dHmJ5TEPN5PJayME7MJJZHz9E8n7ZsMdS7no7O
BWpS/T4JXG3ZJqU/rt2uprPjeLpt3CqqfMB7MwbnbsMwymAq0Q4mRHzRiIObZaiLCulUhxFq36YU
CIIiy7C1G1N4dCaJ/tzq1vfHbmz006w53ZMAin5KwCIg1CXVtwkdg/GH57vd1ordutjVqNTWxmin
J5h0MiSerjzmA4fViBgAbOjY1zz2TruRm2JhBDWihu7WbSe1B51IolM+MDZklKLf2k5lsig1CE9k
affjyiqDcY9mxdlbMaxLbw7iG2HEhYrmujMhobZIFMe8M41IGpw71rDtp4qjZayuGpwHgkaggcvY
lbWJ2hfb+tceW+De9VF6rNpOy69l2s2HHg36QCtwhEQ8ta1Ht95yqqvFNLSbCqU5mWgLanZHinar
j321Z8MHSNqno1YwCM058FAeTSPrsDBeOz+t6FAEY3mY55GZjOUrUt2YUvcr7N32NTfXfGEycItX
2H3qlPa5Ap+vqzSIGnaXcgU2We7aISGhrrLM6y5Puefchq5tXlYWfOh+MEHRZjrSVj9jSlv7/rgN
WnDtMYNae9WOWX4JsM270IdmLsK8IFSFxBjI9MKp1sEkKcrgVxfIBNquWwV6p+0NbSCEIsU3fUQy
0V4Uvsbxj4J25nmENbhK4vm2as0HD+ntnUtQ4Evtu80XfxhpOXHtzd0QT+PH9w35bxUu/7za+KUg
2f4XVcv/xpIE896flCSqLz+SX0oY/vzvJYlhOL/hoLWx/ljfKxIKj99LEvgdv+kUJTjr8RDjrPmj
JHF+w0zi8NsI4TyPigazxI+ShL+DVR2sC7STM9fFd/5OSfIJAYWKjQhXzDYkHwSUQORw/lqZLPCW
pW2MxX5JJjSm4kFT8P0pWKaVG8yPI9LMVZBeZMO+1otsj3oMlsxSX85B+hfgj0/Gsd9/EkotE8AW
hzX7E/eubyUisTgp9nU27ll3ka+YdvLiBMw0f/pwftRlP9dh//RNcw3RzhKITjnIhf/ZatK0KdD4
oi/2nR6zehFUMJkXoFGtHfwUY1PHMXNoMeaX2vl4tiTVvHZVnm6gJyc7kh+C9Z//QJ9cqOe3jnkt
4HOlxqRGPX/9J+sLBshqDnQ9R6s+BmuBSwJXbbJWtb2X7uhFxDbKqNPdhz9/2fPb/KMa/f7Z//Ky
nxw3mpvRwUE8vh/xLYYlINUV+B6LPph/8+ev9E8+259fyftkCmSEA+MVpdxeyvGLJpJtnGLv7Bfv
PU/+8l19B6n+8b64i9n0fN39fjH5ePVP7ytWgdJbmht7LY/pa3mZF402YcENVUWtnEeKrW0RGN9U
vHcqbS0YfmA9WXe2/ww8W26LCVeFv4n9mqGTHQVGJfaoxvMumddFUWaXsqKfZpdmVJPgQo1QRaOu
Vbeo/YzrHl7NqtXsL04qr5qF4qVKjeeYD59PEM0ZQkwph4dssZtN67YPKf2icBh6wm/o7EaG45MC
lsQvLBDDjUshTxqRH6YctqPJ9C8pY8z1aMXVo+psTqz9UL6YrXZJw6c6zJa8BwusNk46PGlYG+w5
8dbKNO9gr890Z4U8VVNwYlpC3ww1TixnnAOU/caEiaXXNj6Vwi41kNzVU+GGSvAgttCUyYc773y4
NtBdGXeBVR9tYravkB+tlYWKiQNCS/Mc/6VCUJUjy0c28kER+t4YE8bYNt92SM95vpaw1+SLv3ib
Zeg31cgUUAp4jNa09hNGa2PxbJQtLBz6fELfVu1X1xy11aIlqIFUVu37ig690Fs4Gi0Dp8rcsU48
D3N3lWTmB8EaBBo7brX1qdaYjMwhcpYe6QJ1tt33u7pMaJGM1oMwpi03yhctltqqbYDw9vkr4jtO
Nw01T4cRpV0ouXt0xAVV4IqkkOLC6cUzSmh9O7Q8L6rLUgSQOeWqb98pdT4lJc0lrW7Ed7qjr4es
I7+uja9N5P2rmawOIM6PnsF9EcCQWutJ4T92dNbWTJFfyWYwV4zoqZfLecshiTUHtWXERc8QgHv0
wSvTPEw++ao8B4+auXyxwakQJzI+OIsxcUbj0DgXgEpTxLrl0DMroAyovYk8GGs9uZx2UrwYDC/X
ZcNQq/k6pWtEhqs+m29yQ0dNQy3nyXTVodiONNkdaPwgmGySozRKgNAx2HF/vI0182aSfc2Uwbsq
Wv+GxFrUPrlG17ujkwyacumS2yU1whl2dkQXfxfk5qMr9Ps0rg+szqFFrtWq6ddT+uSjc8OcbAbl
XkzvQpoXuUmvaMq3OVqC3kGiiVCp/KLbS+QMak/c3snElDLnr7UgJ8rsVgP6TWHcCRb0arTXJd0/
B5+SDypq8p7PXPimx+LQxAcUOeGc9+sWnjhD3MCpnyaWV18Pe1wGgaiuk3KDsFJ33EOBd4GMSVM7
+WepU7+17Oyyz8sLqMprZJmi3wr/Frb53lK0S5dI7zirTq8UnmT9rJoM4nxzldXDpsK3tTSvjj+/
2fKt7t8J0wj7cQGPvvLS907T17lxLYyHBddYMUVTzW1rXpd6y/+CT9LqnSujUbynJadI+W1aUIYm
m7p7h5nBlIlZF0G/5rDx68NU3AIziOIAlQUdrZqBLjj0BDuE212WyllbGn4mUi80uhBSqg2ihrUW
PBNCkpPGYFGSm+oAmypMnri8QTvdTjY5Tw0poONlXaH8y+21cfYUZmuF3wWp2H6Z77Qmqkz9aJ+l
gRl88sY+JHqA+RHGJVKfTHALD8WmaoewryT6jq9OsSAWxg7VbjUE576wN34hr0xCkKlr1y5RtZ3q
1+drWVRllIw46zokEx1PZaGvGps5F49p0JQklW6swrx1GmelxF3tVevB9yO3rrcc8piVyA2epM1Z
P9kiiS3j58JYcBCulyBF9IjxUBaHGfoAoQ5RprBbmvPRN98SdURlEcEsgFOgX3TS2DW6enRjJLyl
fTJl/qJoBJQuQgn9YsZ/6egLydCKfiIhXZwkSn3dozImLmMnzz6sc58SUYV7yyGXRjLWX4ycJnEi
9oiwzXlbxjtkw+c15VQiu3Ltq9R8RcUYFoXBdzmZVXabJgjh1NtYXokSHbz46lT+JnBVZKNzSitG
FVMQOXoSgRgLvfiSWebWLPSza9axzif9mKYIP3bj5MGWApcPLHWCyFL5jmCn/Uizf1MZyWupBFS7
mICY2bHaTZ23JVIV/5l5ohsWHeoMS86bbBg482PVYpYVLQylN2QCPRZKfGMecxqxYB2SfLybbBEc
Y6PD8pJnxaEeaE8M98ACv1nmcA1dHtrVVrMJFko0dax0bTV1qA1G8D2Dln8whhWrVNWX7FlH8K/v
1aCMXZL2N1iXyR7KL4wWO0Sni7/ALtg6TcCfiqVzUQERxQ6sM3oPcMZne3LCOKxLHCxrXaNFYzI3
t2m88wOjvBsKdDKZXI5Z36WRoseI7sn0HDuqfF0/Bu7YbA07KY7z1IwM06byyp81wCbNfsjbjdG2
7JVEoAXp28y5mGwuV7bv8dLYjHNYfVZa/1gMnnXfaO5TFxMIFPDcGvV7nfubak6pCzqUBPdTh0aH
BKHpMs4LRV6CebLTPaF7yTcDjf212y/F29ks0rws9ZXSBmL0qhAPFD9KG5Qo+DQz6sVyQZ4HaeFP
wgowanKml8GlplnhQBbHaIPBTo1mXS/BE2x+uTIF2yn9n9UwPjJbCpG07/EPxl+wN7Nl5cOdgbXr
iOu2ufYLXqZDX3ctGwUP0pW4SmD5r+TCqASb/PxFzmn1lMzVZkQn0LWovy0vu+mQmkTzXDyPTmxy
Q/tYB1hNCjkVq2oJ1igOJsK+ajTeZC7QD/piYnYi6KS/jr36YbQkeR2zIgchpdkRYnnJ5LlRygpv
zlckL2IkKxBQqlGqtSMnH4IqyQa4bhuyVQMCvuogWxjUNOy7Q47rLV9eIQM5DIAx9tIl1BwmAyNb
CSjGstdnHAnGU2VWTtgr/aDsWjtpauF+9cWlF5MAJWTw7imBtsnBb1U2JApNCKFX6UxZUpRJhVht
9g8UXmSPxVUZ+grKQyFYkVlCWJuCxtxX1bArKktdtflQR01JAM15XBzUl6yDF8SwP5DtcCh1e2+Z
SYZxuni1PP0R4NezYKAetst89jy77R6XeBllptlsgS70ER5NAzE4Hm4yuToQYYl6JdOJ9kwwGXwC
E2NAPslFuyGUrf+Kk3Egbyl4sgt0nxVN6lVtPwtYRuB7xHXWGReTk1sYw4c30M6EMCJ5OE4Vkzhv
iK8W0YUoEdbzYnFDZc5W71E3SZUPYWIIKhHSBSN4NVHXek9TrqgwrOHZJzqufK2I3JujZaoaoMlY
LQ8tb9lbkd0zZGtf0/PVYJ/10NJ0OmqooAlQ9GeY5kNOeES/uOxopleMH7lpndy+lHdLbWjcCo2J
JI87hsCXVD+kZEuRWpchGQjWJETfM1Or30q9e3Om+kqWdIu0mpBzJxM7PI/dqimGhHfV23unfS1H
1odw7gkOGp2uulRGPz15k3HALeZdZwaxOZhSlqheGHf1PV3W/Jg1mEKqc5TFvK+JMDqU8QWTeiZV
HBU0+2RozjNiK/L05sRBw2LTGzWHsYl8+9XsUsVY1KVq6ue1Rv95ndtdmDcnjIFleN7QlmDbY+Af
2+Uc4obT1FN7bDm0Ng/onk/nEUHFfgnMYh1Yx4JnP3C+GekG57TBIM/+YvXAE/CJBc3TYHypWn5/
QkNX4C8tt+ZUrUv8VygY7GzE4W881cxJLYxdVX2HRDDMcrkPkutmYbYprGO7NNemKk60v8b6qRmO
JKdhzmAMYr754zXD+U3uD5sALx2RQ2+IVbmzkLv1X/uxJL0IU9rSYH3lgS379kL4cUxHMIuE+SVZ
ykOFLp+YHHAb7IwlIpmakSM2oEZaYXqOfNPTYNlVid4gzbc3OopJn0RDJGJMUDkj5c/9+FG0Rwvl
1TpROeJ74q7Oamq9Pwpi57PSXTfuSF9S7RxVBdtzTUUZHTF2wmSwb1C4IuVPvUgrimOX5DvbfgRL
T6icvcHluzq3ALUGitjZ4+0uRRctyzaf78mToWt5ldb2kbb/Kh/uc5l8sfyPnojuktgx1N35th6S
OgLGcqmmkxZThmHwXLsBGnjP0K6l2UYLnszT1LKhCoxXVVx81J6yWDCJlaGjfqlK42gr+Tt49P93
J/CUfFWQAr51n6eT/1f7hfaf9gvDt7l4K/9B0uhb+d7+3Dc8/73f+4aaF/zmnXF456rDhvr3xyxT
843fbJNxJbwZnBLez2Bpg7+FBZC+IcNOOgNnHNKPziFfMgG9W7QUKeYtwhX+TufwO1r1jy4LbGrD
A3mIkAV0rekwjKRg+qlpVU7DWJY17bIBJ8+WaVPBIecxG5BGKGHKrXQ9QnwtI3mxdfvdH01x7enk
C6uljXQWu7DOhjjirBXs9I4gSKFmdPN14mOvLZb4OhPnpLCh2cnB/pr3XvuRxKjGsqVo/6IfaP6K
nvn9rfhoz3UglTYC80/9QOzzRFVZSt8sFsN1kT149UzsU8OqvXI5417OdIwk7k0TJXFdwnmtJyus
kI3vZKaSq4q8Tvz4k3vRaCS16zr7WQ24x1kR6tffKT/DSLLUTzrS6z9vrFm/dtb40UFDgoA1uBcs
RtWfaUlIUxJMQq61ITrNlWvDVvd+K6aXym4GYtmUoZNOX1cIke3ytm7GB0la4KkURg+usiT03rZK
pJ56UT+iYEBoYnIwID7V7fWVCNgWpTkE+1J2L3OlrD1xZcObZikThMpclDed31ehps8lR1Td2yva
E9ihycKlisVETzuAORo5Dk+6mwNSpKcTk0kKKCYglbpLv3y/Gn9rtfnvLSVXw4fqevXxj9Nb3f5j
QwLAW4cK4fPy879wEnEGvv3Xk4jwrfhSvSdvv6wp/I0fswjdAzvPeuGwNkDXPdOmf8widPM3dAkM
HKB80Yk+LzY/UPVMKSDy8jXbCTgGwTn9Y0XRf7Ox0UGYPfOaWA28v7WifKaN+mcQI/o+i3a4Dl39
02NosvMh3xm6XaZSsY89lzhRRD0YlRbniCx8REnsCLwFY77rHH7PI+74pu1S/w5uLy1C4ruuG02Y
HMOd9qvW5Nqu8TjiZl0LfCvJ23RNOLtzg6ucymAa7hfWg02v7Hz/00X/JxMGk2vy02kRjDdKj/PE
J2BZ4R19xnX2Q4AiuJHtrglISbVU625mA1+vNWLQHLFNrHO4IBgFZudo8a6fwZG7kEtc7wZNYbKd
Zt24pJ1bXfqFtbOFQmpltvULs09jnRAUuVVWgvv+XM2RNqdexlYfv/qTk2yr1EXENsnpRu+r5OLP
39jn0cn3N0Ybm4+JW8gyP9P2elU1esrkeae8tIhiEvje9Dmb1ijZKhTJc7WPTZ0kxxi2TzK2cpMO
Lv11YbgH1x2TbZ+K/q9Qx//5YjtnVQ2LBzTs87D7150o1/vUnKTRIhzgFVQQpJGI6/Y0BsR8Lm6P
wg0Z6vbPr8Q/eVE2PWhpgcfdj5r/1xftzL7vPFiUu4IP+iXpaoAKycJZN8Se515nc9nvgIth3v77
r+taPMOMrxAkf+5DxIjpRLnwug0Cg1XmLCgDNALeJ8XdoVfta6LlfzG9MeA2/nI/MxZ04McHgW7j
IvLg3X0aE7p1bpfBko873K6HCqWKIiVc6Ic5kd07bQ/rq6di44W4+2rTQUHaysGs75Wy5QU+CBoZ
RafTKEJz0G/HHpCVBqWPnMg+nsk0Rn2/rWs+4mgBzOY/DBJEkCOS6S7x9eZAof+1deWExAKdCUf0
LHIWnNdoQ1AEI7Vsn/pgWHXj0Ownlc9bQpPL+9j2l7WVduMrEYvVNnOF93bGLqmaI1MGWhZcUIt0
qfPKlrFFMTgXJkP5e71rJCtG7Ts02z2/XWlLXa9bzbEOsljOv7YE9iir8uckEliM6LI707ZiPWMG
7+RvPHX22qoDfM5KDd2+c+Ws7fJ5GF81M2udyNdtRd+NyMfb0ijKNwPzFZk0eEcIJC2ZhmAWmZKr
YKBPr/qpu4Jf0t1rtWWdDZ/yqAUjs6OUuegsGD/EUPDXaRF7hzmN86Mul34Ooc84RIJ2rvleeQ18
hZKDSYtIM13X5lmSFKunTFfPduOaLky4hnzOOKmLmwa6ylNM1/o+R0FyZNOvdiWWfwIZW55cS2JS
KRmJ3Ay9HFtaIrNHQD1XoUWDzagFQw5+1fIDv1p9simttgh8rXChJ7LCtGQeUId2V21SUmUUvg1v
nThunIKLc45JzgznIFCfv9MPse9jrXCOAZaqqJ0mVLFS4ezJ3ewi9WxM1BDSyLSQRnZfiZTZXtC6
Q2jGmCNWHmnrRpeYNKxo5Z6xDIEjvDV8zOvB1bsdWbfLKZnEthw857p00FOU9jAfTLsZif6E9zvJ
L3PmXix5845wR24CkV9ZFgsvhKhsPWitserHobrF+VRshIPnoFps3rVHMpU53lmObMSmZgzksQUo
hDhZeU+PUdxBCZLXBi7d3aT84UQwKw7sOpFmGCydH/Exyw0JmxVdF0lMJQMEu92g6p5v7P+g7sy2
48axLPor/QOsRYIDyNcYFRoiNFq2X7gspZPzDI5f35vO6iqLZVmV8davrkoGBRIgcO85+8TCogHY
DrcF5Zodz0g9ku4iSR/gYbQrkNZDxLNkDk6WNze+SJs6BK2jaOpMpNE3JXS7OsGIZgv83PYwaQ9y
0s2XIaawicyG7gMQzVNtmTQJywHCQUmZrQ3KcW/WceHsPc2Ib3O/lDuBr+rk9LW1t8P8D7/Two1I
AKwmrBCnkXrX11zAPemSqaNKjmqgLqEvbYZx/C6bMV7jQPoaeehprPxW+epgNQU+PWk9V3p1airt
kxjccTN4EDJ8CoWPWVpXl3FeqQevJmGVH32tKPdc6BkfpIs6lRzGy9ELv3dpUJ3aVqJJt3Gl3lAG
p5RvyLq8MFsJ6THHugfqaJU30eWY+/WqhSKclvltbECmMFwNw1mUTcMDdBFwHlXD7GnI6Sa13N4J
Eaefq85DCewwNwH4O1lK9WXAy76qM5iKQBuVtunM3kw3taAeB/8E6gurXrHOxjzEbJgM96EPFFC0
rrdiAlEF01tM0xYlHsDBmNZqy7skZRgaFjao6XkwYgcYY/TSDbV+CyMJkHLXmDpXBXmo+vAKjQdO
XaPCeapFgb5qptQ7dkas7pooRYTn+tDaWnq0HTSjISc1HTbLLS6Da6HVs6FBG0+ghIZLS+YvqvsM
/cZdo6G+SsaI9pRrFRE2Ae2xyUwThoBw9i4mji2OC3ud8bElarU8lT3VYghg9qNZDj6AgJwDUz4d
XZgtqArScCc6I9sbfLVex6LITo7Z5uiwrHDd+X6SZ7Dz0rHCpWnn8SMvriRoIpsu3NoOqA4alTom
7hRsPGJrtH0J6f8yMvEIrWERo1MxCohkG/rfaoWpPr4f+BOf9NIvrmFCJReWlnsAD5qVcEN5xbrm
rHT6OpS5cvAp8K3ous54idrMwi2PsniufN25w9Kbbc25S4VKX6oV+tn63qp15K+J3R7Cjknf+ls3
RgvbF2NzbXQW6J0ps45T4Y/7BktuoabnbGwfPdWhMRnzS4V9MFpNWVvSHM2iYkOD/2AG9Htju4q2
cQPc08l7xePQapR3BZjQutM2TjVqB4+K5koZOB+0nKoup7HbkpKd38Sfoja8yxTw9K1bZ+HRTfJg
nxnCvgjbfN3GnnEfNzr2Y01hlK34bq1Tvp55IxXsO42nhKuALYutdc020HzjNU3Sdh2ZUXPv6lp2
z4b1ie6bvYGc4O+DKbDvxOTh9pAN/VdVu9vcxe6u1115KETpXcddle1R3MLSc2cjcegovjP6Wppm
dImT7lOQ5YdeI1F6/OLFPQ3SnGXTxKXWu/bGmfwgXxkWrbBSXQXj8GfrR3dJpt20Fc1wS6YWqAPX
XdumBoYfYehapcgcR9dIbqd5ORrbl770tQO1sG7bNpeWh829St0XUYDGNLuqP5haBHHEqewrltv+
qmyNdktYamX/6WeOc1s4VfeY8TXdxIp2Z28EPuVFqs3g26JVJXrKzI15p5O+8BlBYbHRMJVc4PHQ
10Gp4mOawB2sSODtNP4pGTpzBepxItc90Pa5a+QXUehR1Ne829LVPhd1sHdCADFpF1+RaEzPlvpe
k1K1hATk3kUpTMhg8MBaxUJtHK8wKGHKsP+q2l5sSx9byGTKpwjMnCoU9qz6mxQdO5Jp+qPs6wc8
iMGdGyAUl8K+qaqi2XY4vcBk0kFwi+omq2tn09G6W1dEI7GqT1TDcbBcTIEEAO1DR+hoGgc2jqew
RH+MhzD8pqe+2vn60MBwdOm0984nwsC+MLhENsXOp1Q3W/pE9lWNcJf9VyrWshpjltYewKaP3ZXd
1brJSnuNZeo+cewnkQ06iIa0OTm2VuxGfXhWDiQ8X4SnxiCIqq+deh855Z9dYOw8jHM4j8NLzS+v
9NnlCvyPJPfqHjsjz+nQoKRtUE7HbvRZ1/O72hp6+lj0kqTEoBuMASHhvfdFUdo1NNzPGG9tkiiL
TVSOL6MDPxD21k7q7Dl79ex2440l3EuLmb6nbyCBFQXOBWk5ChzweAvyL7n2ErNL1lhqv8aN99B4
TfV5SH24SvJLrZXPcZPLi7BuvDsC1vfoS7AE28YnA/Xr2qSlVHeR9VTgMwc+pcB7e2HPFAo58yU6
baEGWW0hMDV7rQxx/TrOtsAo/MmvaB+UFLsNGyyg4a8m2qS82FKu0rn32pfeHxA6OlrPNQ598QL/
R7/CYpZgnM/F3pPDQXeD6SZGs7VJ0hIFD33F4LKmBn/hjMmp4Dh+1Y2DdWcr4zQzYfbhGD147OhX
k5LWfcnDP2CNr/ZCTQcn628j/0Um6ECYAbukSPxNYIQScTllIdflGGC70GCmKRrvtLqEyWShedNV
m1Gwlmvk31tP12itmeog9HzHh/UmHQgY1gzIvW7k7o3y1aKH8xj4bIh6MBS3CRLYddkUt+FQoO1h
U9xgq64YmE2AasCsRu+h5cCxJdYtuijsOPqKDYT5W9ebkjJlvs5rw99X45+DF+Jd/6Q4MwR2uE+1
Aahyg6l02zndcQpbd12WNdvCcpf35fc8v4XGfkPJJNqhQKkv2ziE3hBCziHJxbkunBk+7+x7jQ2Y
0DogrQ0FuaT2kPkOAbbh0qSfpIUhBInOWNuhEewKL+2/WXFjcVegmXmztWPooIDQRuPgDOMWzyOb
mj73HthRzIghZ9MadXSfe0TG8cyT4ksummxf4u5YCWxl8WqC7XKIhTPH/xgPiYRu0JqAfKvB+ET1
gawgfSd6lW3tRqfRYl5i+E4/GzUkXw9TcUR2OsPgoW9I2z9qrz1IVEv5E/wLDMcvdjturGrS13x5
rY1ujMcyGLJ5Q4+yDHDeKh9h4iVs4bR9XKQlK1p5i6F11XlOeVlPVzD5nqB673uH86DWPSEmv0LJ
dtnZDt9IGT5qMdKzMpu9GsXGQju393XIAEM/9bjgQk0g5aKHBBFCA6eB9H6FVwSFpYn5L44BB8i8
yk5dRuMcTuGxie/9nmUPOVoXDhsNlYvwLkYvfS30foPBjTOS+dB71acJgYxyL+M0jxE3RHgI70Vc
kkn7rYRps0Zyi0JlwD7pGg9NitGuG6GtVTReUNwZ9HrhfOzsQP/E2lmve+MyiR0eh32hvOzAYXZj
W08YUuB2OAFbX/fWj54Ah5bMZEKv2/reLFl5svqgefAt40cmmdhU2fNUy+IQjea3wAqPQBgKBOhb
t/zqDLpx4Zpfyti2V12d7B3rdphjCng7/2japnnustw5QtQ+WOBL1mpKNm4flw8wRB9Y/hChQPi0
DtIP3GQLkgLGcOSOHDZUqwC8yAyznUhYGDxqVhM93TZMShI+0PXEI0GBHj70ucJuS0zraZNtoOri
j8bUqA890N/WRUlGyte0EiLk/D1q5jVYSXmnsbTRZXNCD6MeOiNlFOV1PwbhHy55wHRoSeAOfRVc
w3/aEKKSXWZdMRBF7yAUC2l2baRyyy1m4AZABKDqIpv1f1K/03WQhbmlu6egSjACILqwe82AzcKj
MKe83+My9zeqfWpAb1/4meCwUmtQqDltfMF4EDGdR7ekQ2h0n9PU1C7A+3sP2fC5IuDzi16EwL8c
dgo+0NB1YtXqrjS7kn1xqHZ6TJih1qgU1dKgk7GcWOYBAbl+1c/EtLj1T2bYs0kkT0ze12FmH7Ki
uaZVbd0x9euNKRLQTboWrymnq0OPCeimmsp0Z8rwayyy6SHz+pjkzWi6y9xZxBjSTfhm+yNGzAlY
Pb3VvB+3dq2J14gChE3owE2vIAuOSFz80EP3Y9k9Rm/wNP0h86v8Qddb5xLUMPoFaLl8MtDjNLIn
iCTsAlRGzU0GWRIxp1HfygmakpEgQ8STx4rh6vERgqB3JXyRXBjOcOj9yrgmTBSbjJzKu0jjJi28
PtFK6Y6KQGwP3TcFeQjbDH5Yw4ltDshVnhwqzt878pi/IlzFLt+F1RUkuuDatAMgt3bZfh/dxnsV
ZQeXFRUKez7UMRZhC7l1XbkB2BVQFe2q1kaay4ERPw2WiJy1MEa2AqIw3M8RFCO+oImd3MYEZdJb
N8pnUUz645gZA3KwOkyPptCy20g42Tcvz5H+RTBBJlOzbqNETy9pEJkrO5Oor5Lc1EyMzVnE19jv
G3rN2kMJP/tKNp7g4IEu98Ify07fFZXtJ5uCtXmD8pwzU5uJQ+v7LujK6EXWSm54H7tjbIpnadby
W8Y5f0VItPVdp4+DcD9MuyM1ah85o9blB3YdUCeogfZ891Kb9Ua3sm94aCnDTP1OdgrqgpkU2P0Z
jq8i04S3xrOC0XDimJCV/UNd9J9tGm+GsnN4qbkMVm5bt1jRE/QTRTk8R2h9b0w3NndaK/DNj+au
QMHx7JsKth2bTIb/U2Din8pQucC48TD9dO1Vpk/xRVpyeme/bh/asfLTQ9YRagAaN97baQcAisAM
ByMumtnMuJvi5lMrPIgB0zTe1QZIzG2oJfcd579dJ3kqU2x6+8oL5Q0goaskh6gAnjQ/zMfxjT1O
1omXdNyGTqRhG9am4NYLE+9o8H3WRzmukYPbLzzFYt3J5CsncJDGYPCRrA+GTI5aLcy9UQfxUVbs
UKl0jnT6wJeIDeG666obkxsizZoLM2rz27pLtXtodNYz34HqoYeIsuaTQZF6bEyYHF0vCtqMepzR
M8Oz/gdWgMYFW2P11yX89hNn92TNIcf6PvR6/2DVJlxgy1Ary9PQUSAOWltR5V6Af9GvdTzj933v
SyBjibnT6SByUPZxBrPKEgNEtW+H1/KGlAEjW+kD+7XclRQl+dqk1b5p4vEQk5nyx2QRisa5IWHL
E/fZ18hnp9/ROLzUpjChzxuopx8V/W7s1FM19dqhD736WQUhXHyrobBhFO3RHvQW13kVFxtqAvaV
BmR1p49j94UA9egKcuG047x0o9ys/NJOyjg6ZUe+Ay5vf51Omf3sFgh+rF4j5W7QEEwHHXwO6bs3
HKgxYhlwK68NLR3rLQ+6QGyRqem1toipnDPTRyohg3vVJ659W5E9BTAxyreVUVL7Ub5xU0UBmZKY
f6k3xdZX/FbpTRfGOZpt05qlwHn/miWxD8BXGcjg+/ILHAMXvLQ7XhAkK64nWMzEs/uqO3okwZNP
UmeUZifhg9xUU6GePJUA9see1axUrPeou5BJodcNve+axhGCzVfKzjPEVdNa/esY0DjtnTEnSqqV
92EAoBkgZXmLXc7aI/B7GVCgBCBQTfuK+qt5rEaj3gVmgW9OkHqynexQ/mkkCIVio+zzDWG5xS3S
0eSmHNkKs1dIXoaamRw1mXtXNoY49I0jXoxKD3BPGvZ2tMS0A65vHO2cj/CPMFMN2u9Rj/EO6L6i
J65caxNkpXqCQeZfN4V9iqVKn0yAPNcZLX259nW9wJ5pp+5dCt3k4Fdtvrdn/vaKQl5xSDCkbUGD
ZruoxPi5gm9MIZij/lMb2/iE9WqikRy1VnDTm1YGtUGzHrKGz+2ewCfIWTmiUPYd6bS3I7MF+ptO
6y7u5asaWRdWrVTll3IEJHdLs1kRWSEzudO7XN750kOKn6i8/IJl1N0Otel+wzIjZqRuU0AhztHE
21nn7OAE2cccL/uTNVAh3wQN5ALNUsahDUe638KyIRUa4wVIZxJfwKonK0AgZDMEsf5XNN7f6nD/
F866/64J/v/If2fRj36/6/1QR/9z/S1P3ra9+U/+ansjlyG2yiTBEsWbRd+bXt1fbW80NggoXMRs
lqN75k8OPO8frkm2Fl1y2DeOjtHuX11v+x+e0BFboHrRkedgVvs7Xe+FCcvCzM9dzS5A/Hd4UBZN
b8B/juA7OGyNurPvPAf3uHKMqlg1cdbvfhqVX7Sl34pFQA/Mv0UDHy+ZRWN6iSGIhjTJI+rzpBWn
5KGaWn5Dbyu78LsSkWYsjA/UKb/62+hUurOsBmebteiRyoGpAH9y2DZFE2y6HiZ9liUZh0LQrb//
0xYWuh9/GoF4lDJRaHuIkt62Y61Iao3AKLS1PN+7NbSmfqG32D7KXhjI/FLfv6ljF6AYp/tGbv/+
j4ObkAY/TfqdvXiGcPC9hj0zFFg7zy9M2bhggSY9R7UfFTdkqza3OlS0Q5z68evvf3qhmfjxdyMP
0+nJG1CY5nnyswoL2jR1IimGra/F2Q0b0eTCLNto8/tfWYbszT/DMQOth+3w7lBOf/szMh1TeywA
8KBySi4hFbXXLlhsagkVHLTacrcJVLh85aRjcus0nAmR/Y+4HDqKcL+/l1/8xYag8Y0qDl0FjPG3
t+IrS8VDhn2p0lBxULPW1j1k3w8ySOdX89/qth9TBVcmc9/gD0f9sviVQNBKi10eKVXH6RO1rRGZ
ZmPOBFibEutq6ps83Cna0M7KMd3gkfaGMj4Y9oXG4MeoW9wC6w2tQSgkb/9UZB+oRxQ34bUcQF3q
kZ/MsR2vRB/EFMg7NlZSePd/f3xn8YpAB8f7vDSjutTvtRIlGOmJ8bANvOC7MXof+il+Mbw8OhPS
iYfZd/kjHoCBxIVOve1LDkTJbARgJTrjVaHf6rDuz+4+lvi341e3VskRen5VTAp4bRbQdvSd9PJv
DxhSGJLYEWvyZrrzU/xJCCmc3nc6oxq2Q0JVs2Eft65F5n2wdv/iXaBqxPLmSiQncGre/ko9c49Q
z9H1blxzaxhBh2eBRNwnINJzCJ7S9o601Adv4HzVxTQwhSSJ0TJZYPSljslM2NZGdcMI9mO2Q81X
rIOO1QYvuPnBCj5jdpa/xZtgGS7zjWc1e95/HkcATBYmjKmbtRaKHK9UeHt3quEYGphl8/1gdAnF
ibQjd6+QY/zdaMrmFDRFbl+6PWGRBPoYyUc6n1+MAMYfHD8zNcgxlm/qFI9mFAhTbWsq3ZcctQF8
F613ibAg/OAR/1i63o42j9Cas4AtHWXQUoeqOr0jRYmajAtiWTPLPd+Ux0jrLg09uLb7NlwRHLTN
SFVLNLIf/uZrTA4yAePsj+DyArhYLDZd6xsjzW861dIO1hxfMpoJlMp//yv/sQVxDBuFFm+SaVqk
0CymZEczXir4qNtJM+N1UVbjCseUvkqnoN+brrb9/c8BNF6+Vey6qUe6UjhIXpijb9+qwMfRrrS4
2GajFULVGOifrXX2Ed2qCZVvrkPAi3+UoAStFUK2FBsDWWnRhY48Hrtnr4fmKphRjTvB9j64FDpd
bXyQTktQFaTxC3q6xWujps7YBPDTo11KUdjFxjIVoM1tYSc7RWQvQINhPq1EUYOjRUI5iRDlhLLa
W7El4bnbJRhvM8hM4p7qCTy7m+nkXLp2sZp5nJ9pjRu00yM+wBtw+mGwU6nLlo3TSGtsqYxB+aiJ
QvTwOdhuvJF5EZkbpxNxeAvAqBivprxwXE7Bjm/i+B0ZARAw4auBbIJT1DgNGmetEbmP1Znw44Cf
PKBriB8S1wfNLLBxAX1Bt5495F0cNdgzW2F+bYjWsrA4oN6kf9ixQpRwYunJBwbFTdU4AZ1nu09P
UGETMH5FUmJpnfuCbutU31IfkM6aeNacZDzJrxVh5Ydr35bxN1/hawIPH43fmyCLi3VMttt339AF
tk3WXB2KnhWGB9+rouu49aj6Z7Be7K1mimkz97cpkSZuQiEnIYjKOop2CoqrCh9jcU3ZEaHUynFH
L+IRV5qZHqFVW/qm7eya/ovXwfGkPVjy1rR8NzYSbCnNM6Z/cug0vyGvwdfyr46pCJLAAIxPtsxJ
6EA/ZIQHagOJ3BZU/HZAPnVa+a4hsLMN8lkp/Bq8G9KPt0Qtxe5954EYvZRKaHeuljgGuXQFmyhz
yN1u4zYc3WdtAh2pxFAg4Qe0WN1O1RXlGzp+3rfS8dp0Xw+AjMlldOseiJ2KtMsuqSzJ7Y8AeHNl
+Deg+Ub/Ciu57q3Re2uXFYNcros+tgCqgr0H5txpYL4Faw/ZRaNvocQPzPqS4rxdrkxG83FM8Vtd
uuhJRtrKSa2uCmm1pwxVzlwSwDxIzhTtTSrbo1i7aRDqpJIM4hR10E5B7QGqJrQh/5MtwPjMihfm
+8gOG47iOZSfqvRJtkBhaTq7MPGrYI8aI87wmRbRq3JlTP8Yyus3Oi22sZ7mXfXKn7L6T4K5pbdp
0pKehTNwDeLLMNaGcUiNUQLS3NHHqpyHAaQvdTrXjceNQKfubGtLyeF2GiaauViOCgPehtla+I3K
UqO3Zze0TZXeNC3EaL5PG72zsmwt6EiQaWLpqXsoXFAd6z5WFqzV+cce1JiW7asMqjB7agYP3rPn
tOVT6RTO8DkM8uZu6HCI0ukzWTCy0Ix4f0t/8nca+YApMzCk6+ED6eL9dWz9YLatPQFlpN9xjZDB
fzYb08mBE8Q4QSvdGh5+rJ5/q9rw35USTjQ1H1T9/btCUP//QUXPZ/79egIOyvxtLYH/+z8l9Kb1
D9w1DsBAHawqbpF/1RLMf9icFoD8WBx1/6oy/FNCb/M/gQAy5g+RMCzktP8qJhjuPwwbRw5bYKoP
C5jg7+CCXOKn3dNfaEGKHMvvG9+dDHihF9zqed/vzDyRF0Wvxr+1Ofj31RebAjK6fRYVLbj1PUpd
vQVuoI7r9IONz3v3vtg5A7keMr8z3FNST8laAgpdtb5VXvz07G7/2j/9jPt57+rzVuSnfXlAPJFj
w/c7lT61QDJubqq2lh/sWt+7+Lxt/Oni0IOaEjuTfbIb74lK0hN72o+k3u9de/73n67txrUTVZaw
ThkCgMEsqF5/dLJ879Lm20tPtQmxJTatE8kXj7bPwplkQ7P5/YAv9rH/flvmHf5PN94XjhdDULVO
I4CIZ1oqxGToKv/q6YPcFRTctoTJmKRoNeIiQvyzQRcYf3Bwf+8vW5we6iSgamZL64TRMCKk2L6Y
OvH6+z/svWsvNq2Z75WNP/BA7KE/BR5hsYVOV/qsixuLDaqeaFrp2L15UnqegBJGp0mZ7syLL+av
1MToAj4RJ3t0XstqooNhfj/vvheTVxk1fiA/F7i3eZKT3d+UvRDnrQw/QKo/vUkF+7Qx8kNxUhhf
wVBoJLG48T/dqZhGfw1kfed5GovJS4pRGlBFEicMIhdGH9yFtXvmgM8/+dONl7jksLy5Ge0WevSD
D81EDK23P2/MF9PXNsneUSYMxLEHib4SdtHctmzkgzPvXry9e9usuk52dXgbj4SfiYiAVrMpn35/
8wsP0b+Whx9Fxp/GhjzU3JZ0rtDbx48iqTxgLpm974oYOJWh5d2up63/na0s29eYPjUxJs52jLPh
AUAjmhitBLT8+5t57xVYTGlJUzcdNFWdfCPe16HlXmD+yA5nXXzpDWq7UY8mGVYnlfoP/pwVg5D1
zI/m0vEZiGDCMFG6J7vydAz25Qv68qvzbnwxp8E1g0Ev3fIUUQx+spJoHUG+/uD5vzPk+uJ7POdn
2VoGLSEnaRno8OR7m9gBGHreI11WTyqzp2CcZeVJJm10Ccs1XDtdaD6eNzSLic0J0ynbwS9OOS0A
OEBWf2OTvvD591efV55/V4D+NTX0xcQ2+6GbyFaWp75DvwsQAZRtS13LRsW9+f1PvDf8i7ltEmIR
+uPgYtqwtz7H5pVnnvtoFx9fsw992L6Wc2odL9yjIy3Xjci19Xl3vpirdLhFZRocHyspbqAuXVdB
8gF88teDgmjk7YJHAJMnJs5XJxFXDlJKJIvPtV9WZ63XlPDfXh74flrVFSFcpuEfXA1Ez0etp1+/
MDj9317Zt6K8gsotT5EF28ZPPAQMXQrUJmqND+brj97Zf76UnGje/oajzdn2deOeMklDK/WM5rIK
1AOSb7U2iYJyNgMxh5+iol93U/XnFAfmvhrs6WnEWIeSpjT2Kig59pIp61waCOz4ICIXCsMhuQua
5kW39W4FDOcey9zBhba7NkpLHeoqE94l0UKfznl/qG++/Tt02eGf1fz8pMSECDhBNp/rWG3Ou/pi
YYA13ZEMMlHcaONXONWwUsXdeZderAodFqIw0CrvJLX+2XQoUEz5H+dderEapDnZzeNUeKdWFwBw
9PKEIuK8UyNtkbcDjsvJCuOBiwe2vHKueiP74Ps0z5tfvZGLlcBvXeEqLnqSMtWPNiyybaAbCEGg
9WxVX1Tf6L7YJCAb1un34/TOPHMXC4SpMHIHSSlPFqzUa7RpySU2PTwKswnm9z/xzhq0LLy7ltHZ
eNi8U8GLD2gqvZFdetapSCx7U4A07SRMa+9EzyF+BJJUfW79ujtrlw5Sa/Gchc8m2uSrRbzzZSWK
r6UIP3jS7437Ys4SBoQoO8jcEw6E6Ii9h9QA9NxXvtt2H3xWfmz3f/E2uYuZm4Rl6+aT6Z66BEFv
MtpQLh34VSE1+keV28WddGsAW1nru9vQKKd9gvV+2xe5cTFhv73NRlUB55XOdiA4/vX3r8MPT/Uv
bksubqujz+cVQeWcYqtPscv0wQtxQ+GD4yMVx+cqaYg5nrq3IGqs3CKSD8UkX1GqZY+kMihksoP7
DK2EVKbf39E7L+iyZxMib+xxthunVMbWH4NMagQVnXve6uwuFjmbVkAWlLp9gs8IP9QCtOWUz2fd
ubtY5ZLIcYAdxux5vOTCJdtsXcZRfd6wgNN5c9TLTaAEvmzY9CS12FkFEW5h532wIXxnzN3FSmcl
ZQIgRTdOvaSsZ8eps4sKpH1njYtcrGoTYtWx10mJUHEzM5F17xkwnX/eZ0sudj0mQmlN+JE4tTMe
GLkkPqwCIuZ5977Y+RBbJGRn+M4pSFJ1AJr8lHpVe97HXC5WNOAUFhHYXJxcvnsnE0iga/u8l5Fy
75v3BY1Z3KcxtRhgrkQKlZs8ri7OG5PFHCIkehhMoL8nqFEldgngT3f4Bp0zR2UxjfRg9PCWpxkJ
Dc6eDcMLUI2PoOzvvOhyMYsMnJG0w4nhCgjI3PUNeda0U4YzX5bFNPI92M6aK9NTpEnnZo7MLgKr
Oe/jukRxEIJOc5M6wglB7wOYrn0YZJuzHuhSdYDal+YgjoUT22yYpiu66n9LtfJ/J00x03x+LlAl
AB+CyTHSk6enL3hDdo2RnPeaLIlg2ZRljZLjdNI0/SWvBanACjPIeSOymD2JW8d6PYr0BIaYJmws
mn3vwss77+rz2/lTaaohXyk1Tdc/+UPpb5ALVOt0NMYz730xPWXrIK2IoulklETkosLEbRq7H/U5
5if3i/3CjG76+d4JatdhWmNj8i39+5RnCsBQkd9XZEhDPOjNNS6P6azKllhqdPoSc/sgpXsa2zy4
KkSQbQczbc68+mK2em6hpamdJaccJOtK89Uj+UTnLZH24pPXBkhS8obyRxuX8iBgDuxasoXOWwrs
xScv7NokmXo/OWl+2uwzGNyYivQPhuWdB7wUYU0I3p24xBAmbTsmMwxyOTmwPaqLQvU6fXGgefOm
CWb7WbNhCVTS7alv5+T3k+ZwoF21wlCbcCyFWp93/cVc9vD4lIhM45NqNdKTSELAC2+ct7exF1NZ
M9yktwh6Oo1QbVa2Csd1p+zhg9fonR4XerzlbLNIDyk0SjqILwh4zgnHxQW1zxrd32Vhoy6hg+At
IieJwHDP+q4Kgz3WOQOnL9siHrDlrKu07DjJEbYrcNsogdt73sUXT0Xpk4MUyc6OLTC4nd0TXTR6
U3HWM9eXBKmyU2SBwwA9ohEKsRhiS/HBqJx59cVTqWo0hW1e5iS2VLAxpqAlFSp6OW9gFgssGgBT
keZRHA29J0mNoxnnH/PMUV/sf3I/bEdH6hlutn5dpPqfvtDO2yojo3v7rnLkp/6WjcUxbaBl4KHE
962sD772v16ViK15e/E0Qzea1112pIy09dP6ym3yi8J0t0QxHIUTnnWYIKHx7c+MZe3ZOqLdYxL4
n73Au/ZylZ731uiL8aGvK3rO//O1u++Wjmndsx9//87MB4b/+CgT5LT43BCxnRCCUhEhVFVQsEOz
zA866QH7PGm958Byk4ff/9B8wV/90OLLQ853hQ7BS49eYLO9TR22Log1ZgKN3h/ysSITxBoKADe+
nsDTbrqzFlokMYudJG0tIRq3T47O1H0mLCDr5bff/03zUv2Lv2m5kewNQRaUxF8ZD9Uh7eNHDPz6
B0voO+O1hEzWSOeAbtfxUagMjkFVSvkUmCTjFnnenIAiEDcPDrOxYQOE4mVoW/+cPQKvxGK8NJ2Q
997hbcsN8TlKk69J+ZHh5p0BW1bqB4TgI/7f9GjJbEeAJs+8ts57GMvquTcicgNthqtWG+9iEx1c
ifPjg6fx3o3P//7TvhsM8BBRbiNQRRZX8PTjjRs5anfWa+QtPgq5YxekAkV80NoM8g6xsn2EXeO8
iy+WP3BRXZ3VbnyE3FasdKdDrRmVH6yt7w3LYtFrjThMiiBIjpE2vvYGUdtTn5x754tVj0R1oRmK
hTtWYtcp7UVFJASdNSrLcjlsGsA/A8/T010inPLicxP8Mxb576k2YB0vVrquK3rCysfkGAy6ufN9
xyYKW0T78+58OTtJ6DPhyfI5I6XlgfrmZWF00weL9DvPc1koB45KeIXFUondObwoACTNKXf+B4M+
3+IvlksSAd9MIgGqQjQGuWQp2SIW1KlEJ7zIjD8VVWtct9IZr4fWTD/YX89X/dWvLaZs6iHQZvsT
H0Pdira2MxHz69jBdkyIjz/vWSwmrillMHWyTY5m1X61h/Te7uLzVrNlRbi0SQdwhy46YgF/HOrk
ZWyLD44G7z3kxaRN8WuCDK+TYzPIcIuToyXWJw0+GPb3rr6YtT2JIJzGeD/7oXVWYDSgKsC8PGvA
l/Vg+nVeSmhYdhRWceVJHR7faJ9VW3HAx759PXW/a0TJOfVoRzYBKWCHdPANZ975YtpSmiy6arBY
4xtpX2MF91Y6IbYfDPo7u7hlObiCbiEraSfHoTNWWmcTvwO8vs6eSKTvz/wL5nn20ydwDK10FCWZ
YsDnS3LdybKIvpz3WBdTVbZSqIrkmqMZ509TW+ZrsmvqzXkXX0xS24aH6QUqOWYV2VBSsdEEgtCe
eXXxdlT8/+XsS5bktrlmX+giApwAcMuq6kFqsVpyS5/sDcOWLXACJxAc8PR/luMuuuEuVQTWUqDQ
4JlwkCdTaQ6CshCEZFDJO4x0egEF3rPfzh1H3fuyFrW1KDr2Esj6OEoPczJ7Xbpg7o6jBj2IlPYa
sV6BqxpkUXz4XxCutx50nWm5/9+/RdXtXCwggNKVuEirvGuH5ROGxegXPsf9qVpkdzeD1xbAIQAp
KsgQ3heJJCDgrKsX1vHqSVlya6L8SjRy+9NBG5NNG44/MoiPeGL7uoexn9Eyx2hFRLZQY8I31xA2
gSpcMmZ4bvjp9emZY7RjHOnCpBE8Ajz59z1r4vu5X4yfK7udWDWmrdqTDQwxF13lqYDaTepbtrmt
VzZv4woRedSEzRK9NGEfH0O9LDdS7pWs7o7KMjmBKQbEQXkzgogIjNXgxAH78k/dIgYevA7fbcGK
WIMMBqrxOehLNIZXwZvLoDPst7iTZQB0iKd4QrE/JOU/qhD5ak3jufFLengVopdeYM67MiqfJBlO
oBm4C0BAfSPHXHEllzwAgmVDWCmUDRO0u0GBJp/HzvqVJG4vFGrN7bpKmPuKiTaZRWNU/4khiPqG
0VzbuuNNPeRlp7hGkwOTbiAAZwZcYXXIpe83dZJAwvZAq3hQecXi32gFbt4WjDGeH9XJAhyJtwLr
Oa4TQ9CAQZh0WSKh3ftrc7ziT4mTBTCQZUZzKQZDWzePpZ3tA2lUeEiakPhdb112jWgOE+iTzW0O
ykOMy0F6j4IUymv7seNNMuSl1Ab3uIACz54BRTSdxmbrPlflsNx4ibyUaO9cJC4MK6+9CsyfLSY0
J3Q+qR1OwkInzHQBJE97GNDK+Xcjx+DGb12x1Njx4GRfAZyJlkuXjPLzXgoFvGHseV9xOVwmZru2
xYhivrQD9Df+ZNPmFxwug2Ovz2ixDYECeFLnc5SY0wKKy3syeqF2GSTq3y4eTWtC2hU3OVB7AaIe
QnVzC7YbAK5rJ+74bhpP66g2xIYiDCGvxqHeRyLz/dfmeW1xx3c7tbepKGydQ1rihxog3xhYsOj5
Le64Lh1B3AsSX3R2+kg9tHGB0V3I/XotHjnl28RIEnfAgeSYKMKUw5z+VUb6q9/ajtPuGN9fgduv
cyPm9HGzkP/babn5hZvIcde6xbwPRpYR7JPtyxiuFyGJ1et1iEFl9a0p8onaSVDcVEBMJEHGPaln
Xabac+uXIP0qf+/LXg6aMqRB3f8twu0jZtFuBJbLBt8JYpHjoAYzb7SOapg5MMAzXp5SejfZgNoD
Xsk1uP4D5tM+BjW341BTAdbMIg7qswIzpjDg+Umn3MNwsLTjTs0IzQW6zc0ZsuVHU4JosND/81va
cSZFIIOxBtqe43aEfHIVQt4SI9Zei7sZsLRkiwOl6zP4+4os6cA0sIaPfms7zhTi2TZco6LIIcP3
N2mBOgUvpyd00E19G9+WATiW7czXBUpqq8zZpoRPYcNDN9cB7NGB2reuMVVbqinjMU9+nwHh9Fze
cSYhoUO1Y0IVqKfyfkjBAQp1Hb8zd5wJrEMNxOzi6kz5DtlMSE1cyF8q4rm8k++4XVp0uSSQ+lDE
A0052L+33m90LnSJuIKpbkpp6XYemuTbzNrm0AWgTfc7GMdBB3CUAnkst7PVQp/CfQXlNgalj16r
uzkpJckej5rac1tO/4AB8ZzutyLLxSj+Ex55eJmWfx15w7gLFoq3/3O56+q5mFYwzSZV+3Xiq37x
272Tl9KWGRHzcT5z1tSfyQhV8lKp2C9+uYlp2voQV3quzyWQ1g9g9hSfgMoWN4LMu9kDx+P4UikX
TfCAq8+87OI/QUMGQmuwbt+DAtTcj0ZC7ODXh3Q5jPe+g+NZ0EVLinnqp/MIZuWsGcAazFU/fIPG
jvwyx+MAzSnQbD78+tcuq773a46jQeFvkOOuRQ7KkLsqJQdI0njaqpMFo5oxW9JtPFOzV2AjEdth
TBav0g/fw/GzuoGyOPhLRN7041Mf/AbG9ht1wrUjcfIg62PMGY+xADexwVV53e4tGIlvfN0ri7sc
EFUn0sWWHbYdQfRhbzh0nPfC63YDSVrHhyFK1CbQHiM5ScpDDz1GzD/4fc1/ZRRfFWZQDN/ISkOS
1xxc9JY8ryicvGzQJYSEspzceswW5ExtoCIOQOXr1fbAgTheS0TIVzNZLG3AiA4dmWxR5uS37csn
fnUiYI+F+F1JIe0AwblDWXKSzZCd9zQUxzEhj1GxqUkIrjZQuK4bEoDxafO52uBYHNdMTAqeVW1I
DuYjqG326D/HkK3yOxfHMxdAxSQ0bEnek/UrgcqWbKTPTRX7dlwzlHWBCwI+J9RvTjROHmvV+fSy
eehyOzCjA9YJ7Fp30Eiav2mw+nidR+A45RKYNFnETnJQvj8teIMdQELtt7STUBeRTLst4DnAin1e
oAUkONSh/NZ27nkBNY1ZNLa9yfHTBtbbdmA//ZZ2vFKGEVSk05lgLFDIg0rM74n2ah/hOzpemaTj
rpYOa/fgtAP35/Ych+ar375dn9x2NGE0zA90Gl+MYphmXCAz5re445MsiWTD6AYDHKHEkdAH4IQ8
LdDxSFZMUxPWoOHfgMKAmhVuAyZe7J3fxh2nbFQ0jqZaYSj99gD5pyMmTvw27rIz6AbSuSSmRT7z
7jRhSh0T/X4XaZebARks1EmKXZdLl6N+gK7njUrxSoqnjlOuzSrNBJXFfK/7JLtkYTA8N35W4jIz
qAW8ZkTzNI/H/WswgcAsxmux53E7fjnKGBIiqh7PNjQkC0z0NSDsFqnBZZF3Kk3qOGY6y66UgZ3O
YFv8VoE0/m7n9gukrG8RSV47d8c79TRrCGEq/MBQbVkV4jUSKmDK8+Ad9wSfICqTmIFvoyxlVneQ
REIbxnNxx0GTag3sUvHhXAsTHTo5tdnern5J04XOQk4B5BeRxc4T054g/CAeY0FvjT+9fy+C8PDb
KqilYbRaBQKVoN6AAEohFtfbwTxAYSjJ2h58vzeM8337CVyCBuiwbUOM68+ZR82CighzFifQ8aUv
jDH42K9j2bUfcXy3WFoLtOA+nLUWzXNsOf8oqvqvrrLJ/a9/4ZL1/+sGgYv/VENDMNSVYIg/jnW2
h9C3OloZA0A72OALpEvIcQRH6t3WUfAH/vo33/eM/xASQ/1pgQwRueTE6AWDdmAMJdMPv7Udt654
Pa4CekNnyJqGD2Zk4FAFTsPrLha4uFBeJwTSMQVuHdBRhJqTfRzr3W8IDtTdb013QPsHV215YfEq
y09DXNAvNqitVxMYrMRvVw+ZLEiR2gXNjvolXtbfV5N4PYiCYdpJuRK8UioKa4CgefM81hJKyRCU
8/qgLi507SB80qlJnxOK+YyhGaB/Zf/wW9sphecpXOOxVvpMpflR0PA5aFvPpR3PNQZ9jCWEAKU2
vXyKw3E8glvCPPx641figosK7fWSJiURyxkkrxcdLUjOnioKILFYZox1/fpHrripCw7thwDSOJdW
M8RFB+At4o+BNl/81nbcNAhIOIf7uJ9pwCG7yX83zPztt7STdwkySgLhQZFvmrBMA8fKNHjO/RZ3
fDQZx5IFS1ViBnavoYLWfAG9n6fJOB46g7pmWdZiBXuDeW5s8QdIfQfPb+l46DYaDEVsJM2ncQbN
c6g/QzTTrxcDRtK3oWWurKnMoNK8rGAokHCfIGPaRn5bd0GgKBZqPU9QfrdMPFGxPxX19OL1Nbnj
pN2FkB7qav2ZQ+0wi3coe6LTeSN3X0z5ncz6HwToUhA2jul0LpP0d3nRmu7Rx/O65IBM9e2RgyAd
JRrAA2AbGJ8r9Err8pZrXqmgXBKRHl+zCWpkULqyf4YukAeoif8OAXD20HPPfink0d/+AUm6JazY
CX6F422intkdh4KVX5rmjpd2AVvBR1fUZ9Yt80MaVIdFqe5GxXTtuzpuWkNWDqwGAx7JOIvuKyIS
EDAnfsPG0J94ey5KR2UNeY76HJYczKeYRAXDuSdLI7henNX7XpRdP1cYn01fiIRooqB+A97/kTsY
oFQEgQZanTdb3duk+GHJ6IV05hDLcfathnayi6jOYVd+rpL6JyRl/J6CA3dkLGwgzDfxpToD38k/
pdXc/R6XUOT0CjHu0FiqKkVojFNhNflC1fr33EEM0G/ti4W+6vhyXTUkqvrqoqlMkOnonIFSP/az
cxfwqqMBDIIRLc+toP8TSfzNtNoLtIHv6TioYTMH8/Qoz80O4ipoGj7EYyH9Aq8Ld6U6iPmiL2y4
pMJE3iahkdin3/zO3PFPMGuEdZdg57SCHp6AzFtWb9Bj9Vrdxbm2di71IpYiT81SHSYI+0AaZvfr
p0DT2LEXRfqdKI2+W53+EQrzYQzUs9/GHQclUtu2r3v0gSp2P0bTC28hEum39iVRvTLzZWH7MuhK
5KRO6KneZnnsp672PHInk8ZxpZpg7znaY+n/0IM7Dgv76rdxxz8HoyFIEUqeN2qFFIfcoZLR+J64
k0Dxqp/GUCsu8r4j+iFNA0zGt37PsIGLGIKcDqgVIAOOqdBN/LHVO/u5MXSZPb+ok0L7gUJcsqzj
fB9GcQexpeBkmvSn36m7HlrqmqzzFuV4k/3K9+GjHRa/Ct1FDYUWhJ9sZWEOea0h6w9hDdEMr127
sFmjaU0A01pzyL12pwVzuMyU6s5vccc7MbBSUIh9rHm8CuioXhJR5NXNQ8fxrXOOaQ3NFxmsebLT
9DzZiI53rZy516g4D1yA7A6pjR7gtTmvbNPgbaZaD+2sv/mdi+Og4GekrR2jOY+I7rIosv+kO/Uz
QxciO0L/CsxAIDQgfXjaSkkz6JZ5hkQXMjTWS7TQKJjzVc0P1pAvprhV/l8pb2PHNxPAYIYNveR8
EFEJcCzA/wARvfgduOObZSTibUrbOZddd8dU+j0tid/jY+BikUBPMG9gItU5qyH4GrL2DhTOnqWW
i0ZKoZRkG8k10NTx18Y0z3xRfkHFRcc26zQNqi90ntRxKrNAmOBxn5PErwB1YUh1ZRgwfeKyfPm3
omi2sjX1TJ4uCskCn7kuVaLzMSq3QyJaDmkg/ZuXsbgA2UAsTY2GYp9vYQotIFMmh3CSni4UOfkz
TrS9yPr1eZEu2W7aYxBTv8o5cqrbWpTzlARVD6xEeBzMnyFut35H4jinSZVK5hkra7bJOyW34Sh5
5Lm445wQoIlHCGR2+ZYW6kk1a1gfDFDVt0Zir0QWF+VhdVKQtqlNPq/BIbEQOt1vUXNcW9q515rU
lGaxYQf2mL0Yj3UY6/0eLNLWDxMErca3ac4KTXfMQHX5rMuPi9F5J+gNnuBre3eSM15C9JKwpMsx
Ga+rLAA8k2dBQno/N3LhTOEmo5Yko8qXAU+dh2jaup8B5dEXL5N0IU2BNQXY79Y+T9ql/0aGgmUL
UaFfeRFeDu1V7R+pUadlIFWeKv3SJOPfJh7/57dxJwDYseXDPsAcx/2PTtMfccz9InroeCmeygxm
WCqTL3QawaFDD7WcPGtnF3NUMy7XsCvmvDBJ9wM9EfsVF4EXrzNxUUdCgiI7pLDFSoDbW0b7b8wm
j35rOy7EZiErUcRdPuxjelK63R7Ql7/FdHfFi/4Vc3xlKGMrF2hX2znvbPshsSY6lunqGRld8rSd
knltw2DIqS0SyMY1n4lM//71sVx5yvmXYvrVxsla7xPaZlgbAq4fijnCLD+uX30Wrb1nEe2CkIbI
iqaK1ykPJjZUWbGsvT1XvU5uiVBcO33HlwoF3lg92SkXkkDqb4ANnXYSRzfO6IqeQOCCNaYaandx
oad8wLgo/9MGI10+ibnovuMFT5ivioGbpgG3p+TdPRSAQKgPZnc6fFspD6cPMcc81qGCtvfwAb2+
usvQooCC4zw0Nc45iOxhTmvQL4pmIS/F2Mg2NxN92fSUro9rsXP1sSKQ9btfunKHYCMUCTPIPvLe
7/b378j+KyPYI+DEV7kOuWXy3C5Dd9xAAHL4tYVd+zhOOOpNuUP50Oq8rsZP4UbOVVF7ATch8/s2
PAsQf5jaKhSXS/2SLtN9kkx+kd/FWiVtb/F82iDT1oQfcDN+UYz85XUiLtiqrOdl7MJqzJeYADxj
o8dNj57vVS7eyhppSxLJEfPw0fZZFKE97PVwSwb7UhW886rkAq54YmcIGZAhnzua9se0X8QffVVu
ZaZmTFInk2kPtWKtZ+HjSuNYvY1FNaoxJ1sQH4oWr3EnAeSvFxcIh673WwsyIe/3YQuHvOTDPTDd
36ft1u3+CuEmtF3fri0KsUQlGca8G41lH7a0p+L3hFS4/oh+ni4aQrv+2vd7sz4OBpR7d1OhzZqt
vY5OPpZGXZQQaHChWNXMY27qcnzplIruKmIarxKGurxwjK+2hWSOzqO9AJOY1CcGAmKvsEFdZNAq
ME41m2DMRzzWZVEhPrSceFVI0LZ8+2XsAgaYcN7HfG8LjGGkS5uBC/iWztWVlOoSP9aiW4tJ2DHn
1WTS0yzMRo+zreoRtzEiPGFMLpCN9n0w6CYac2HjYxp0/NgwKJP5GY5zoxlJqIxoQpwQHcwXCEuP
p9LgA/utfkkVr/INZYkpx24b0StJdBbK5JGT/oZRvn/61MVImWJWS7EUY17YNjlQNHgeecWh7aS2
4sbh/ItV/28UpC5UKmzbGErOFFFJperPptM/F1V0DygTMOBq5fY7hAuLj4QU/XHb6J7pRpkHcGjq
u2A05WcVLVDpbQe8IW41149lEYoPJZijpyzAP904iPfzLnURV4zPqqERmG6gif3ZRmN5TBZgqf2+
oJN5FU9JvYI6Kedb+08p98dh9BOQoC7iKooWZcu9nfI4SSGW3XwEJ/jfXrt2ifg4gXBoovsxD3sx
PsE20gej1XzDLK4cuCtZwywYlPoCfq/r9RPlz0VCvO7o1MVbNRu7qGqnY56OwQs3JTsTXu+/+R2K
Ewwx2bgBtCrRLoo2FOe76A4gen/xW/xyVq88vTAlBnobdIzSrm8OohQgRhKw81+v/n41Ql0FljLZ
5olIOeXUoGsJ1p/lU73T7oNOkvaDiqP+Gwpo4wWRpy4BX5cOUaAHhERZNj+ntgUlbbFt97/+S67Z
jlMka9lskcYAVd4U0x1eF/8CG7tfsnMFWWRfikVDYja3jT6KtL8LyvVGc/dKrHWRV1JCc6RPJtwb
WlIceqOabCc9cLyACvuVAS78auQi4NM2DHkckA+4tN9Pk/W6PVAXfhWVqhtSijOv+JJ8a9Ae/Lyx
Yfb7oi5+QSX10m7bPuRpWUb3q5FRFoqBf/CyFxfdFSd9CZ5m+BVUQMmhr9BXB8WiX3p20V3t1FTb
ShAmq4X0d+0KMVUuhdflh7r4LnRK46osFDjJJ/53LNc62wZVee7cKefXXkJ0vsHlh01kO0IIoMrA
1ON3GcHV/W0ww8wQGcPG9Dkl1UeLyXYMleKu7PdFnQhgqWrNqvHc0Nvy+4AIoNvFL324oK4ClXTa
bOAQYiOZP+g+Bc92PPl5kYvpkkOxrZgO7HMRxUcICP+v6Vqv91HqcvXZsseblMDSDGC0Y9XKH71N
/d7rqIvpGtd5LEwzIOJSyCpuTP6hbehZPrugrggq2wSUzUPez7p5CGPyLIrei8KQo1h+a4Z6WotU
RbTLF3BPn3agu45VJTw/p5OwZR0MQ9JcWrBk/gtcWh+7kd/IFldynIu6qsgK8bcNryRBgxxRSfLY
jYNfcnZBV/vYgA5KrpBRGI5tHCcYsI9usRRf27dT68a9EFow5Am6dD/aUj9W4Oa+UcFcWdtFXOly
AjFOis5bHe0ZmHIOk/Qs0V24VVktFpxNCLQgmP0G/lqri+9eocqVdWmAgFyCbkFqY6DDHQ88Zqnn
ebC3tl0Mq+yGqmpzIbDmMBftYY1vFEJXqhWXr1DMYRPKjsFGZIpKhddm+zmZeszW2a4vfkdz+c6v
6t1041DrmcA1heZFeyKiPm/JOvplN1fBBX30dE1TENp36BWTuHg0xep3WXQRV1Npuz2kyD5cNB+i
Pb4r+Pj3r4/k2rE7iW2aJYYdIS+fD7gjP85xNx5q9EUeY249N+84aN1TA4rRAiXFqsMTgIfxp3oY
/GhaqIu66veJKrRRe9BcmrtYTSWQI23lFxNd3FWwkwDluRzyTib3DTt2pd/cLXWZmsxEGkmaqswB
A6JZ2+nf5qbyi7Yu6spAoGDBxMwAjZDdZGLkZx0QvwTkIq6qeanjYEJERG/uO6iDPlXT5FdPuJyE
uoHwS7K3Qy5a883s4ksyVX5VrQu3ihYo7fRTf3lBmZcsTQe88SQ3TkQgdrzTbXLRVhEI9xs1qAHM
73Q4sKiMvqCTXd8LNqdHkRQrxKkpOYxyvNXl/5d/5b2fdHw2WayqNBfQ3xnn/fuuV8z2lqqoTybl
1UdVBfj1JZiygcy2zSaVNl9SS1Fg9iCNriexfWHdbA5osJhzExTqvmnr/YWqeD7Kin+J6qk99M1g
DzpNm6cZ8+xZ0wzmOOlB3FcDeF6ndRV39V780WtF7um+UemXYlxcz0KLJNjnHazujH1u0/RHUARe
Q47A1b+N/iIxMia0G0AMOqsMM0gmm7rJs1ZwEWbpUMmpYrCxWeO6Ry23WT35ceVQF2G2pIBPU+hF
50xKCP3p6rAnTXP8dQq4ZL93zMnFmLV1J8OCN10OpscT38M6K1Luh7enLsKs7xeehtXW5oGCjhxJ
xHMaVf/4bfyS016lc14HK+YnIS8gg/E7S9IHEN57qZlw6iLAxDipRgg4Da/lD0nUX+Eq/AoFFwG2
Y94zLQyOpA6S+a7hpw3NAS+YFlCeb4+k4nMAXQQuwTQV9o8h7dunYElvsQ9fiXWR40GMk2VtW5DE
12HQ3u/r3j5YgAUGy8tDw2NyJHGXZOuS+FHrUZeBivRdUy54x8qnJVzKkzEYlEtUgFjkZUEucsuU
XA106DqEhPA+4piRIUPvBwulLgvVvnM2FwqXtaWqvpJ41cextKlfA8sFbu3F0IXQLa3zmE5RttS0
zKrEb7qHurAta/FAQiGWlY/owmdFE7YQz+Wf/c78EoZeeS2Lo2luFfoGPRm/V1sM7Y658+wbhE6L
CZKkJAKeus/Leilw8X6y8bDdMBb+fpx0IYoaWIYwLGUHeF+xx0cKIusDpgnGwzix8DFWRn/sZedZ
Drk4sYo3Zo8xJwNYfvVbqR5jRv0Kchck1uC5G/DNGZJEa9dkUcfWjO7qy6+/7uUq+E4ycUFikOju
dsVDYPL29K5M02NSi3uatr8H9hYe5l/003u/cQlPryyoq5Iqmi3EWfZZ0O20survLumqZ9Ji8JIs
ZfBiV8k+ykDMcdYstHmCiBmyvTLR+BwXHDsZgrXaD0FRbj8WHbS3cMNXblMuLoUuw0RY36HxK+vy
YMtwO3R7JD5urfJ8MHDhKW0HVrEYChO5moU4TrP6sOzVLb3La/u/mP6rkwXNUMXQi1QYShLrowAp
4qEZg+i+hFzNjSrs6tdzfgPsEoGhQCnmVWD1mC0DCo5WFsNT1YGW5aAi1YPrOA6rhwFXOfz0FD3F
nITfu72KPvCx2R/I2pafes7ZEcBBLxkJUL04zY2qilD29LXKR5bor+1aPUdk7vwuNy5SpgFNjqKg
b83xKBYAjZN+kzNQGb/2uSsFnAuAW/Egu3Xdip1f0Oq8f2oFefZb2omn5RYvkygU+YTXEpZBabDI
wD/tcy1jqdupWlZUzNWkGxSeqLO24b5u2C2Won8baf8JEqD+dnZe2c1SwlBl7W3bZqySRdZwKh4W
PZvHZALRwSy3f6Ih1eoQtyTOFOU6AxJHPyhQhD1NPGR3oJML74upFocgoeVzxEx83A01n1NAvYHc
KoIHUHmwu36m9V1hoFx5SDToCI7hbteTLIrobk2H9tSlS0GzapzjB25WQFtmTNKfYrt/LUmn7qZ6
6+O7YOuH7QCR3GLMzLZiMki2Q/jSVCE4nLeZqOWIWx75FBYWcz0gVTlRennhqDDwc6/mGrLEa2m5
yESZtI8VG4IO/GkjK77HJlC/gXsLCqcBdAW/iVDvzwAJhI9cYISHUj48Y+yz83n+wtGHb6NIaVm/
qwYKEgBw5WFoj93U3ejIvBugsLRT366AQjISTNA/XSp9x/C0BrrJlp8SskgfKDJ+wilyw0hPW1OB
ej0UFl3fkf6vH+ZbNcS7rsrS/xS0PK45vhRMnvP0YLeoPzWrGnyekrC6kxjVCFDbCJWjXGEiNvtK
49CrXY2VnaC9CAtY4Q7pPN3s0YPqd9AJwjoPHlEGqzuhFxrgogcPMrTKFt0dBIbATqvQvc99C6tf
bOlVUpPTUg/RMKBUDvvuEJnkrAG88Ym9WNypZhPCeQ05QSiaEPnA0q48QLpq81zciWFB2EKFTvUA
Ce36LqqXJ8h0ezVasHHHSemCvlWCJkK+yx3kvoTKr+ki45dff9HgssV3wq9bvqLDkkCbOIQoUyz5
xwhyL/+gBouOG+rxzO4F/dYovR/mgfb3EYLhXbfSqDyMwc4e627dKvxP/K8bBvZuVYo/1vFpFhTR
EuMZPleEgM0/FHuIEUaIrR7H+SJvHI7gKfT7aG4FLCK1Mgjb1Lkoi6c+KZ/FRgPPtR0HT6N2DS/c
JfkqbQOZDwVhpL5L/BzFHZPooAJGIf1To92ttwzvajHEvTefrjRLA9fHh80kkvMKeNuIgtVBIjmp
+O7X5nYlrLpzElW5rnPLEUD6tA8ORceR6Lb1Fk3rNWN2RyQ4aN3Sdhqh1xjv+req3pL7HWXxCQ0D
LbIJUm9POyjUPqlNgSlEte1zJyad4VG/mA5D0przNq2RX35y69QQ5A/KDBW+UhL+WcvmHjZxoza/
kl3//ftfRco1VkJacxEcSsUfusSAohw6AgnrTd/IUFcc0Z1lWCBmStIyqYDCU/uB4p0cGuayQ1Ne
JEtzKPshOvqZhFMpyC0oNpukEORm9mnBn5ZVbXTjr7hmbm/Didf+3KsiH3o2gdwWYYKt0Gdba9Rt
jbn3W9yJE4mB9HJq0B0CZRg7pWOyn3hDvv568feh8yx1hxhqy9ZtBpg8D3SwHlB9AjxYLgsA5mDK
Qs+o1Q9TOrZ1Znm8Z2BqnT6RBvNLv/75K4fvXqW6aBczY5CXamPzme/gIAXHpheTOf60y4++8oB2
HFFOjji4Tm+Y/pnnr1t/U2rx3xTwTlJ05xnKddn3gqAS6Xfagjt1LNhvesOjTVYL29ls7ZL+R8sb
XRyKFWKDxyqqi+HQWDo/BION75O5IN/k0sCYp7Y4hkUUfthtJNCem0UGPsvxr6kIqc+UDQ7DKRHW
cAgnYvY6Z4t5EXWH+dCtjW+k5Guf0fFPJaOkRDUDxeTqUG14rUqS8Faf+trab/3z//E9jdcaN6Lc
rOF+2sJwweyLvGH+7y8uXBJZEUxDM8Z4rU2U+nuHhGiBZyqv/C7ciRCUKZsRGELJYzIEGRPyPFPq
03cFgZJTwps1tlvVowbaa/VYIPRAU1E++/ikcMdBkjCdbL21VV7wQR7SOTjwcfVSBsLGL9nqlU9y
0Fls0qRVvkj9pw7rJYtktJz8du44fNKSGtA2VeFxtK+f4iL8S0/N4pWqhTvtQJNg5QCuVjmGou7E
3LdAavoeueOc3IIgb9itxABBxLM03kVG7He/Q3F8MypYYsuIlYhT5tDu/dfYEM+lHdcc0Amd2yoo
c8w/2OM8j/UTeOq9QGxMuNMJQq8j4S16JGXaRc/zlsx/tQ1vvLKqcGG9pcXLAvDC5NPSdIhXLdqu
ZJhu1F5Xwoo7/WC7NdGIK+i0Jew3KdRzn45fvD6nO/rQNF3YsXjD0m03HNKoF0cdCb8P6k4/CICF
IPHIyKe0VsNhU/fDpmevHCFcktloSMIaw7g4cEBZDgEpqiweht0v2ArH9UtOmw0lGHbezsFTgnD+
Uptl9vyel4vxq6iFWcuoSJathDhgcyqHY6q9YNQwcsfzGxshz5dTmcdivB/79WGP17/8LMVx/FiN
EWhP1xKD8js/xmzeAWERm1fZjNfzt0fSq9EqGmDjjcXtKA5wS5uq2GsWgQl33CG2E7qlLT6nKVf6
tMY1PYiQFV5Vp3AnHeoJ8J56qcmnSVXFPZim96OBRrrXsbuzDpJfpFBmXnxq5PBMOvNxGZmnlbvj
ApuxIQPAoMwJCx+SoJcPw5aWD34bd1xIDBJVYTVUOd9te6ppJQ5Jt9+a5LsSEl0a2DRSYJZcsbpe
z3v651z89Nu140Bg2q7KKUDpGUmIgDDzaaxuvflfuRsJ7njQsHAVsIAgdTY6/pxgkDxrwlQex74R
H9eF/ZRN130ai3LJiYH6o1lGL5AQHMBxrxlVUVnusoS2CdReit0uJ7l19dHr0NxJgp1ddAc1k3mC
Q9Pl3mSNkX6BwR0lIAG+MkTMgIak1XCIiP2wRdRL2o0Jd5SAdbJdJYllLqbqOMTmEPtpFWBpp6eV
mpWjyxRg6YLV0Nmwv0fleANXeMX43TkCOmKkkDRYu5nYU1qNP/sOsC+/b+m4rVlZ2YAZQ0JIT1ZZ
R7f6YUUF71cmubNV9arI1sQTVp/XJYOqxKkrzO65dcd3m4a1MjSdzFWtaVbWhP0fZ1eyJKeuBb+I
CCQ0oC1V1ZMLz/a99obw8wACAWIevv5l3ZVb7nJFaNNLNSXpDDonT+ZhGkFV7LcxjvWCeB68tis2
Zu/rzyAW/KTGwms+CZfFMc8c0mgdMwZZWEvmB5Y1nwomjZ8jdicVYtL0Sx3OuC00QosxeFp07VW4
Rbh3ojZyGGrDGJFvRfMhC3eaLLGfjI+I3R4wz5tOgFgofy2DjR/sEiHPK3p+w2ldnoh/Flxi7hgo
KIsqYPhUkJYByRK0DPuki8163AFh9tx553UKIJNaKkKDdARVXzJXOXgioKPqdR+5Y6hx0CoxGpO/
bmfeHPZIfxhI9z+/tZ0ElU4E/WtDVVog19jK+SEmys9I3XmFKspt2aL9nkqM/bxuiJoeRrkwr7JU
7MpK1zqel6rYVAoZLHOoeyKPXbZ98tsVx0rlqCHbs03oskMRN9Prq142N3bl5dp37I4q1LTCsIJd
ghSoguaODe3yWGbR+DiLkf+LV3x55/UT3KmFTS8y3vFYSkEBOD2VYI98WNrSr17iDi7EuYrrwCJV
zbY6PI0dZl3mJrgl/vZfp/oFg/1jdmGXuTYTrAkF3vIYhmH7VG1Qe1yq+du69PAQIV1TDMHpZMmm
t5L1b0wTZsdNXSQUVP6+WIS4XyGrd0DnFJCLdv/QRtwcuo6H95Mp/jGTyT9w3T2QsX8zlEB7hly1
CZdzcSakLg+hjD/7HYTjGpZ1y9Hs2LO0wA+iawcGdtF99Fvb8QwCOplxTII43TTtjkVWvAXW5dbk
/mWRl07BcQ17aRq9ThveI6w+xyug7M3sR2MuYndgom0gMlKGkUozK88ji992ze5nvC497dgERVCL
UqWmj5YhMWsY2INlQ136+WN3hECppewL6HGmmB4fD8ukvqIj7+eP3QGCiEw9meQMIeg8zMVxnPWi
D6QJ5I0k+3LrXjhUd4YA+nvo6C1wm1WV94cMGMqHhU/liYz57ucc3EkCWqxU96NQaS/C1HRNkwxx
7ZnHu5MEG9f7NpspS4HrFHWytQUggquyOfN74ruQBRZlNXTbZZyuMZrTYVXvh9zK91726pLhlsoC
GJqtKt1H0WH4xDR3TdDcEvy+YrDu1Iyk2WQY5nnSfFrf90H478a43664OLpln+GAdwtzpduxbk6h
LfzilAsTAxlVneVzr4DkzI/Bum2YHLiJ/7u2I04mDx022ka2hStg7I6jUvzacnKr/3sFEBC7GDHA
MJpqLkvcxXkqj6ue4ruB7sOhzlb7RNuiOuKHmW+o0Yc0Mb3IHhdpg1MnlbkvDX7kDLLyG0b3Mt+R
iF1MWSaInISNslTacHiycdU8qQXFtkTvYX6qY8MgLgmS0c/90mf1gWBgYE74AqjVkRKhn9Bp1Mcq
kt2UTKTcnup8H+8uHV6dhIWu7kkFGggvK3ABaisQ2lE+xSoNWfBKDdM94cbPwFyEGvKSQDKJ29Tt
9FPTj+B1mnsvJXRs8SWl+62YW9TYtN0MKo0m9r6yy2ONc/Xbkou7/m3pWUS0Z+0I083it1lNv82K
+rWfXGyaKOkQDQRLD3R7KrP4V1BKz6WdDGEdC07CJYrTiDfVgcsRkzND6/fidKFphe6GdjZxnCqx
VMdsAl537aob5nLZ1xfCoAsFQxGITEXfxWkzRs0po2N03ptVfAQZoPzodaQuAqxm4H4Rl83ROfue
U/ut64QXjZWAaNLz65KVNSY5+xp5X9EyqD/1PJlX4feWdQFgw7oDMTNUcZq39BMfqD1Mof3itymO
CQkFyDQgdzIFMkqcCrPfc9YPR7/FHSNSoEeNQqBIU7Jn032GAZdjz9mHvy9++cIXboyL/mLQgVsB
V4jx3hTz/VKXYcJkth/NsuMESqJuvGsvjfiX/o9jU5hEo3RgU4ynwoRSwgKi2QJMGcQehQirh1DN
QK8W4If5+8+6EiFdKBb0/rp9q6xMOxt+VQ300AjxqwASJ/jGsulpEfQybdATTLiY3uy8euv32c4D
XagY2FLQTqU9Xz/YIf8G8m+/VMeFZAlZjCIvKex2aDOIThb6E3jpvahfRewO7gjK1L5CTyyNt2w+
dj39p+PSDxgau5CsvZypzTIsXnV7nJwVA5zs7/t9cSwv3EoXbrhErKAFiMXTrozYq6hk5ZMuy/k+
AituYqJO31VkCu6aMLc37O3KxXQBXkarGG9PyK1tEL19bYOBHEwg/eBjYIZ+7kCjyxh4IWaZQi8Z
cOTuMuC4Bn5h0QV47VU3AbZVChS+jDnmEEU7DfOt0bpr+0Kff3nZFn0vpBUpsDBns1b3TZ/9+Psh
X1vaMViui7nCLKxIo1ir416qt+1Fg8Fvccdiq2nodjYJjmoCnChehcUHQKjyG32SKx036eKxeDhR
OlYtrotiYZs0kFv8p1A8eq3W4UtLuu3UVvt4wh2ekm6dx1fIPb3Ys4V08VpTHA7rskc8xQRRfhyb
qLpj1LAbqcrLAUG6iC2IBBVrvHQy1Q1HQb/Tia7zX3KNUokW5pGa+aPPCUkXvjXNLc23XfKUbFmE
ZCtkb/awjW5l/S8HUOkCuAwtehC0S5GqvuDneBPlEXPqeFRkfbi+29Eq8svTMbz03ETaDAB2I2qe
CtOUwyEcASkUGeN+2H6pLvbzW7JehNlOeRxifcKG91wM62Hlxt5IAF62QunCxXROwrosmUh5oeJT
jznBNfR7bINz4fmXA19AtnkfeTo3/VNuox/5dGvW49pnO87DhDrvyEh5Gg7bdOJ0ix4Hvtij3910
vQdsd8JUwmXL1+nQspodOXj3vRZ38WJzEImuqhl2ZVmqBGXJ4DGqpZfoqZAupCvvG9vPBLdFkhb0
4dVK7lE9/+736Ren8dtV1LNmNCgVvGoAVYKWpugq+s0GSRfTNand5FUBjz2IKkzsPt1B7dMvHEgX
1AWN6cLO7c7TfAjCY2YyTBlAn8HvurigLt6t7abFij1f9C85i+Vgc4z5+O25Y0RQ+VBwjgb7Mm/v
Q9TvkpExv/wQzKnPD3Rr5r4lVcNTHQbZ49jbH9AmHG+Ekis26kKv8p2j84SBkVSN2/CYzXF7h8nb
W1OZV1Z3oVeSVnqkGaWoYZCvISPntRtuPBtffq7LP3BXw4g51ninKasq+q5Zw+bR9ln/kK9V6ed2
XfQVcpGlC8Hchr6cDQ51KRMoNAivVxZG0p+fKsNIFeF1wNKI8C7JeXvHy+gW3cC1fXeevVG/x3W4
dFhcL2OiNvokmt3rnSVdJtiAot4V8OJy10Mwlywo5oNV2a80hUz7+bYAf5URaM7xtIjlfVubA0Cj
nh/uGOnEOa6MaHkK2q2ffVl+qSj/4GX/LrgrK3IS9QZfHVXxm30t72dyS4/i2lE6YW7cs6KxhaZp
ZFp+XJfOJl0b+OEIpAveMlmxyJJZmoKz8QvRwXEI2S+vPXGxW3RtOO80SLomBYYepUAW1uZsP/qt
7kS5eaY7QLotS0fS/KO4wS0HyM3rYSJd+JadMAA743mbomK/JlWZ54mOmafluwAuHo92wVg6S8HI
YBNQcP9vX+t//bblcot+C/57J/N+UAtL21r+on34K+74J7+lHcvsdRsrPQuS2h68wUkRMvO5YfHs
VduVLs1sT2PRI7egiHLhUTRVeDBF4Ydrky7PbDsuOszyJkp5Zn4wdC6M8bzljnnm89ASBor5NNzZ
W9KPrxSBHKfXjrvYLTovZZZ3C0lHBtIIORvUvPM486rpShe+1XRKq431JK2MObCt/lSWfnQD0sVu
tUAcVBHpsDTjP1VevK/BYuG3J07YbCj6ZcC401SA3QakFcFPO/lVJ+UfTLN9P+to2WhKyjE81W18
N0NG0Kv0KV3EFiRH8hISYVFaNM2naK9zcHON//htimOaNupFMI+Y9m2H1SRrL95alIoPfos7YXNr
V/AuxIamshXN/6IqLD7kpPjpt7iT217kFLeynWjaB9v6EC3Vu3Zcb3V0roRO7thmloHqMZ8JSbcu
2O6ioQuO8eI3xiFd0BaLoOxZdh1NR9t8nGUHOq7RixtRyD+AWmHfznmItYe85Qlrw1eVGv1SFRen
VVhdo8YyknTOq/6Qg2022QlwH17n6cK08j2ry9Hi0Wmq9teaL7BOyOX4re0ktfOoarGXNEx1WfN7
GdTjIYoxDem3uhM58wH6fAWxYVrvDVR+6Dlg5f/8lnbMswA3jaWNCeFp97Tg8ee5XryGiaSLmVp6
2nUrz/a0WsGLfcAUIfs0Tmv28e9fftnaP2v80sVN1SODCsEShum0jEV9lGXfolaaRcHXHEpQN2ot
/zWWXvovjp0CKDubZs/DNKo1zw4ssua9CWuQy+6tOcT7ZJOVNduSIIgRmkAOFMz/AVz0HuTbd26L
4vT3n3vFYbgkgWFdWdWxek9jEA7fx4H40k3xfCMAXNlLF8bV7qyIJpVtqS27tTsM/QSuGdKQWB3G
LG5WvwDpornsGgk5hGpPm61ZwUaxiEPtnXa7QK7GZqMdBty3elt+gctDH1h1S/nqEsJfuAYujquZ
ldrkSvZUKsD4WUnNF4iX0dMW1vxp6tuS+5m6CyNY5rqlg6nWFOI902lQaEXu4eaZtbloMautuAyZ
Y/UmLxI0U+c7ePjl6HVFXbhYiLPMNZU7KnB8+yI17w9EUXKrZ3KJuy+dgeMF7T53Oi71nqpIzScM
35Q/dReL7wHgjY9QDixwZcOuP7XzTo6CR+rAJAlA1reXXrK5Qrq4spz2xTAbOOKd/ZAII0kfas+6
iIssy8k6tugwhSko1fihho5FpKv+huX9hxR5afOcZGYJiLQYSt/TbQhzELGBvmPlmp/HYmuPWRnr
e24xd7isdXPI2E4So8rmUJEW2gaQeknEAOW5HmwHRRL3QXQC+x36wMUMskVWbNt9acOoPmZNX3te
JsfxAhQLGcgN1hwQ0Hln5UOLP55Gpp6/RNW2j4VW7Z7ObPvaGW0A+eRvvYzARYs1TMRLTpo9BVfi
t/ntXpXf/RZ2qgojRjYgATnAvTV1B/5ZgaJuMoE51m/DXbiYCXeD0eViTxmo+17Fi7UH1k+3+N8v
RvrC/XP5zKZsbqzN7J4KNtJkE7I5bZDM8zxQxzVAjpS2XYfVQQucJaLowmTmlV8e44KvwqCvs3A1
6wVHh+HfzSRFnHsmji7sylCg7Yc9XtKlQjO2MUtCVu3ZV3BxVwGGDLbCiC3toIL+sRzI9lYMQ+C3
6S7wqoUoRk2DeEubojUns2EeVbHRb2ZOutRbQWlY25BuTiFn8z9K+vLYauKlBCukS72VVyXgi92K
oYx6Lg/DYrJ74LryG872ZfSJdLFXyGgi2hTjmhJRybsVEsPmqHQoz6bi5Td+0e9eZQ7IghpH31/k
5PFZHC0WbHFTuhZwk12Pcexw86vGuKArFEp0x4Z8SgGKmB6ziJA7jkFhv8TWxV1FbDECgsxjSnsi
kk5LeU/QQ/Zc3QkjiyUbcCJiSKuGPZjxA7D3XsAr6QKvhkjRcW/ZkA5V9iPUv/RM/fgZQfD6PD6x
epVzhpdZ2vD9DqJ8fTIu4S+vMOKCroJ5xygLHQegmV/JarUJwFf6hke4hKIXnLwLu9qavuQY0RtS
Zfv+jtttPAFZEj1EIPh/auaMfpP5fGtq/UpE+QNxNRM8igv8kGiPScJrNb9bh6H86rdNTkQxarTr
PkY9Bn6m/REQ9DkZ59oPFQWlhucHvIk2x5BX3adQCvi5ZGHKMS/t9+H0+dJRU5GhlaxLMYrzmQfr
V60CzzDrylCP1ayg0oUr3wxDm5ZU2OPF7fiZauiYasuDKAuCuU8hAX+YeRgmatV+jBIA7j7flqYs
Jmh+4tPhy8pXcgfUwwTWS9hAAM75fPVoqII1HxdQxpV7edzCCbMK6/jO50SFi6gCKg8ahdBOSG01
3gUQdUyUtNXBb/HLg/e3pozEU18Ms+hSyEYHD0Op6vvNDH42Crbs56tHAckzQXWXNg39AJD2oV7X
b3//8CuVGeHCmlbMUOEouy6N6CAeslU+dMuM0NEesqh9GxB+6pX8IvKleDJjXr5iDcBJ21rf6lG8
HOXBufz8t23FipLPsnZpTMxmMXVi2P3QxfR7UxTruVloTpLFRMs33RXljatw2bc/Haxw2TL4WIi1
CVqbYmB0eDcyuhxlFnevTAac4N/39cq/cLuuZVzuGOrQbUr3qTvsw1geRNcWJ72Guxd2Acy2zs6p
nW17rGzakGE4t21vT03D+o9//wEvxwWQtj5ffcLpVzGeGilUW81xDsZ/rPF7g4Fd8Pna4TKVZDCj
TYfm84pSR9IOzXJj4698twvrki2HxE7D2rST4bEnI+ZqblWvri3tuKcNosFg5aiwJUv84Y7gj9dW
uxxdvZXxVpoF62KsA1oZVcIC5jfPC+6J53ttoyFQXKw2hbPu7iRYV08RYZmf33MBXRVvs/+eGOkk
M5LYvE56jOF6Ln45h9+cagVWwckEpE2XQ9WEMhm2xi8ECxcsCsTFiCwratO+CJuz6Pr5TFu/UWSM
jD3/7pp2QxFrXqeDJo/7PH6qVz9WQcwAPV8apOB1CRGTJi1F/BXDRnnSLfq93zV0rLISdQZMy9am
LKYf52A9lxwvCa+1XZRYC+xsqNG5TAMmSpPUtszPoEPQNxz6Fct0kWJqnVhoqDBpvMLbakjaHdZw
8wzuLkisiNsta6hqUqayb4HO9mQaBz/bdzFitKSFLuLI4K4M5LRHwXCsiH7rt+tO3tBmI8No22XX
+/ABD63PPQTP/770lfjmQsR0xDQkzDaTAqYu/m3jgB/5jm7HkGXixtD6tUONnt91sBRtUZa18OQs
+AhJDnDyqsDr1SmkY6KBjGi5it2kbJ3jYyD7HEDUxo+7EIWR518e1mIiOcmbNG7m7SDr7mknkFv6
+85f2RYXdGXzeV/iscRtFG06b+MDNJ1uVFyuLe3URos23PFCrup0pbVOt3bOTuUarZ4f7kSishpX
SJIPNq3BdFzZTEEScPn89025ch1dwFWsI3AIBW2dFmG9P+YLj8/Wrtmxr/tbjYWXX+VCXDbtt2i0
gGEknHlWpySw4YdgWYxOomoZXukyxrhBUIrTVlBxw76uHYVz+cM+p4B5xW06yMGcxv68d9SPHl24
OKzAKLOhOI3g17Yyqcv5iUA50POUnbs/6nDu1BLV6dgWYGoI5irJOy8JWoHRx+dnAN47sF2BsiXl
5NcWA7g3a+FXh4Vk5PO1q362A120TastQ6VI0epxmOZbUrGXS/7Ck8OFYo1URoMOOpOOQKrET4zy
ojwAgLhACkHy/Kfh1o/LQrjQrB54snmzjQHla3gvx/mDnbNPfzezK7fS5dRahphWUbs0aVVX31CY
+tcGoOr5+9pXTNiFZrULsMa2RSQsVGG6gxHQpa2GHJOGJQgm/VJKF6JVT6bKCEGisA7LfIjN/nqM
slsMRtd2x7FZhENMfGzUpCRi6kDEVJ9s3Isb+3PF/7jEWkwHXNXjgKCiuu7VsmSQ25Qt5KHQHC7n
A6HS3m+1ITcgG9eOw7FjPrThsndzgwYcaaEgsFCg2TB4SIyXhKsQLnaL5ZwYTLkh2gRVElMIQVCe
+1ErCBe71Q7ZME0ZFl9axs41me47Ud6iXLmyNy54q1kGtY7QDk0rEKOcVNH9gH6yfqooNTcO+8pV
ciFctZKQkhlInRq6HIYMKgFsrT/+3dCure3E4VEtmw7qwaSzyH8Wgf00BJ1fScKVCB9KO/QdaFDT
rdneCP2/YfcbGhCuQjiIiiB/vNo67Xf+WQXtu6i6JapyxbBchfAJ+j97vi112vFlfC8A4fynw1hp
DuFr3iet7prXIYv9cMriv1HW39KIImt5DQ6zPOXiF6g426OmnN64NVdqaW4vhUWDGFHYytMGVKhp
Lay928lYPRmDN5eJFGQwMQL0hIqIZw3KBafN9Zz1aL7CErgm92Lt9FFlrPDz1i42bY6bXaB9AG9d
Dj81HR4IaKn98hSXzmsWa2n3zRrU34vmuBbRG1GNzcnLxFwg2NoYzOhBBS81ksZHJaw8VeDW8OpN
CBf/NWkIrFA1mZSv5esIb5dE9eM3vy+/GMlv13MqGCkAazFpu4rHdhBFkqvc813kwr90s4eyzWyV
Lgy6qOHyVI/TO7/vvrjq3797m0pkh6RMm64A+1vXrgkZxju/xS+e9LfFA6rYVMmlTCFRVB+A/wkO
Odn9nqIuGApluXWcdqLTvsk+V3gv7ma8sfQVz+ZioYIx03bAMGQKtxCitq5t9shsPz4tYUve5kFA
ftaZqb747ZKTMSjMljfZNum0jSf1ABXM/IC6ZnbDXq/EXJd2qxhyI3i163SCeOrXZRv7u5yS7WmE
iqZf9HLJtHhWbrleR502OsOwEUSfD6Yj7IZzvhJ2XUTTmJkYPL05Vufb49yuxWntxHDvtfcuA9Y2
LKsdaoGoks1vLJ8esmH300USLqKJiHXMmInytAR+82ByESWBZn5wcuEimirM6Taz3PJ0UdO/VQFB
VFl88NsUx2zlZCZJgQUEUp1/yob+dR01//ot7aT6GcvtGGuDpZf4YTLtP9QE3/2Wps+dTS/2bB7y
Lk/1NIBtiO14RQs/5Kr4A7karZ3N2iA4SzMcl3p4nIn9x++7nbc5DZYQtTQsnRH6ie7CJmUAiTev
xV18V4dYPYtS52mA0t1pBbwaBBJQ8fZb3WnsoFs+tZqq4MzD5q1ma5pNsV8m4KK78gbzHflKg3Os
rXwzbq18k0+ZX9BzwV10WvJ6tEWeTm00v4kLtpw6FTO/+quL7toCuZCtRaZqa3Kh0tCg1A3JjTzj
SmhywV2Fhv3UET5dTzooEhWw7g0HK3UD8QI63k/ozx+JCm4VF65kxq66ISCwc0ymJThXXaD5YQ1a
fWxzMf6KzSjuUDps7jbbBYed8cLPJbtwLxJAhk9LHZy3fWp/BXEwHvGmy7xmKUHP9dxLkHUm+TpM
+EHEfhuK/K0EVZ6XNbiwKZFNqhnHITg3K849LqEHWlm/oV7h4qYKpmacNwqCZLUnsGi+tX1+I9u5
EmBd2FSmxqgEDlGdp3n7VC/l673c/DIDFyRVzIsOGowspCzbZGKX7Z8x457b7USpcNlALdcgSrFw
e4qk+FWr3g/OKFyAFKXroAVors5TMzyaLasTSkjo55NdicCJgWiZ50t2rqr60Qzsy4bZWL8r6Nzu
oZDROOdRcAZm8gexi72nZPRj8hAuQArSg3XX76s6j2H9qyBAOvcoAnqFEu4CpJjB3aZZD6dpQcsQ
m/mrDCe/Lir/Ax+lbKf7pVHnrdy+QGjm3WwXr4SGu+goNo46W0OenfUOetY9mr9tPc9vOKv/apR/
Vr+5SzJlOs5EDtd7BhlOk25EjnfzGE+v83IKpyeNtPu+w8h8AvXe7F7mPHiLskXzuEH3Erp5/bT8
S9SYv6UEIkYJCIfYYVxHFSd2rsYfDKMkH2UbVd9LsbM8oUUl3k1lI/OkqQXqOLmKpl8a+MB/o5AB
2xR0lQHScaEnk8fmMMbh9K2I7X6HrggGjpe6flMUJJiStRwXSLMidUxsoMYpKXBl0lawHaLZlB5E
HjfgOzLhkrCiQFt76eUrQBbKL2scFKBFjWd+R5e9Oud1YO4DkI0+imWx+KRF+YHmuAsOs6yALkQU
QW+6GnSylwOa4H6qd9wFh218wIRBr7Izh4hLu4g2mSicyN+N/OWWCHeRX1Y2RTVdPtxinv5Xj+fR
IzRPf2pZ569z2o4Pf/83L4cF7sKkhtX2vGMiO5MuvM9i82FBEnzjJ1xb2/FTWhjQ38x9fM5CNKMC
s5046/xEY7iLkjJ1LHaADbKzmKKzzvgnECF6pXbcBUllMyoaRg3x2ZA4S6LgQ0DIrdG7lx/qoNd+
npnErWxDGI86ZxXG68doy+/rYSKHZtj9JI65C5gS9TxMdQeJ9VEMTSLYlpYQ1/U7UxcwtewA51aB
iM8oYzySvSSHdialX3hw8VJ0Bg5aVnt8Hvm8HRmm7w5d1XZejw0Mjjzf+rzVY1CAr/3cDdkP3ZLv
UMF8/3crejlf5y5giu8jCKrCMTsXM6uPOqfzSUZQ2C5jSPeoJtgfdzDz3/hnV8zKBVAZFDJWEJpn
59WWFGWr5i2vpVfxFNPEz/cIw+WsLzS8zjaq4dCp9ZQv0g9sBzbA54vPnA1xwwd8eBaaOxva1/mQ
+bHhcRdDhdEUCpVnnO7cxAw0B3F54qKOj38/4Ct77kKoeL0KsAYgKxoGkR0C0pWJ2qn1MyoXQjVY
CWVGydWZWfQqITAyJzsrP/l9utPQykuiL9ra6iyaCRov4Q/NMj9H6SooTsXaV1uNXQGb8UPcPbSy
83qtcBdAZXOoxwU7UWcIPaUYUwVZCO/f+W1I9PwayqBvJrZcvlpgwDrMqoOMA78RAIxZPV88rsje
dOWuzi1EbQobrAmD7IDnPXGsE9cuj7KGqfPaqtdNPfXHIiy15xV3rFNv0QBOgVyeV93cN2U0H8q4
8DR9F/A9xGVhKp2Ls171q6jOHuPVM+13EV9roUUreCHO0ZL3SUOWe9qrr15XxVVItKQgYH4vxbka
Po+seVO1s58Tdxm2avBoh7LU4mw0rF1R8Riy5q3fV19yj98aMjU8E4k3C3HEMTgH89eo2j/4rXxx
j7+tvGakbkJy2etAhGcSlMHD2qNA5be6Y5imhnZZv9XijOoXx3D9sh6qmNxIdP8rhr7wynJxXVNt
VkhsAPoGVmSY+9ZM4WEtRf4IGRek71z9UIEski1e+auQ1+IbbLl+2Ab4niLrIp3kVbicRDRyNOYC
wPJzBLQ3q6UFQVfXZIet7IifY3UbxwSboNZ5I+cozqZEBvoV2XO/t6zbNg65ttYSsp0BlCmPqphk
AiqIxquux12isYwOeObRSMIaq1eYuIwSKqWf3j13AW6LbRQvyCbOKHp8F2H9ZYJNet09F9/WQFNc
EKr4eWvC5ajDfrmL+H4LenAlfXDxbVVRtgPJc37uZvaBV7ZMgFfyqgZxF9C2KgJVHXSOzrpWB2SZ
39Xqp3bPXUBbMEHrmgeM46pEEchoZtRsqtgzVLqQNqVy5GcD6CFAqvdzjsEaxyI/xV/uItl2U4He
fAY+UTMbgDana0FEchMdcWUsjHPXU9Gob82M23LBTyXzRY5CCugLJQRR7tDkcfQ2z2j/Mcwgm3rI
RtXrBOpW6r7ZxuVAxm7zvLZOuhGB6FssyvDzSpJL9Bu8evqcO5mGyKeWlwbrhkIsIDxqw6Qpb9S7
rhmDk2hkQzeHgcroRT/vdbDbM6apvFgUuItr0xqFkX6b2HkoonNt2zPJcs+l3Ye73ibR2Dg6hzOg
hQGkqqOxvIVevLIl7PKu/C2uYpN1ODURPVs9HSNh7sk+H7wcm0tINlpuB2BR6RlN05Pmxati5TeW
vlLL+APPxjRaIQo7LVrbQOB1+xUNvDvuFTV+T3YX19ZR3ZiRBfSMJ8DjToYnbw/h4tracilD0HvR
81hjT0T4zhrleVWcCx5ElmKQpwjPdqU/tr5DX0TfCN5XttyFTtFJsk1O+37Whdpe2fpyVca5TGbF
PLMwFz/FzboXk6X7uRVdnags+2JLdesdfaWq6dJn9X3f6DzudnTP7PyxYXn5zixd8YWvOn9gXdl7
vgpcMNWO4iNTfFvRDFAfMJkIgOvo579cBqqM1sBDLnw5x7PZHoK8bQ9ykn5zINwVLAwVmhikxeoq
kscxHro7o0Pml525aKpRbnsFxlbsylQvSTCqNx3KeTfS92t304lFu5mqfscj8qxhsoeaNOZh0HF+
PxcVveFxrvjJyAlLmN2fVNxg8jlvgf4AOdahb+mt1/W173fNNgwMtVu4nOUmobpNbH0Gq4p+M2fM
+oVVF0OVFVWHstiwnKOi6x6GADTWJSrZRy9X72KoQC7TgiIbuxOhgZ8YSr9EcvLLMl0IVWfaElJf
ZsWkTQlSAyWTHrJNN27OlWN1MVQlnboe+kDrOeTtfBdBauc+rP/P2Xk0x41rUfgXsQoEwLRlB7Wa
Lcke59mwPA4kSAJgAhh+/Tua1RjPsqqwmYVrhCZBxHu/ew4qfv265fl7/2dzlSQL075N7S1O1XEU
49OipleW45ce/Pnf/9O0HVhW9tLYmwq2N2lXpwdamclvsLtijAjXTTPvyXjr5uBo1Df4wngl1SNX
/4/yKLbdvk43noUw5FT6tNjWL4EcuRCVHfi80i0YbzzQ1YFX6dugqf18dCNXJmtIuEwboqdbnX1o
iTS48LSe/e1SVEFmCaou0Lbh+ouopr9QF+o3M12NrK7t26GrmwlcRyByyHkObO78Jo/LUNWSIfwV
VRPulqAjakoOQTykfhuGy1Btq5LVaJ8fvLb7odflNZ4ZPXlNTBehWlsNXRC47tzgZvbQkuTrljXv
/Jp2JuY+QC51RY3grYS8S96w+Y3IPPd/l5Yyg8E2msrxZiT5Udr4PekWL0g4cqkoRI7HdpnRdDl1
j+V2R+bJ76LoElEmKus+gwf1rQ5Ndex6ER7g2fBasvqFddAt2+hgqjz0sLC9TciCPTAVxufnEL7f
QugWbiBIp7uoCvrblq3vqQof6r597zVOXJqLE1gtd7rqb/EW7+dOku/BnvgVs0QuzbXv/dA2KF28
zdX6DwWYYuZXD1sv9LiLcyVllql9E/q2JstDPPaHbVn9gt4uztVEdQtN/1XdDCwOiyzO7D0JpZ90
ZeS6DPbgPQwHs3TD0VYcUDJ55CscAf0+J/t1P2adECFFoP6moIx86rk2pyQdQr+4uot0lUsHVfKV
Drdty+6j6MZs/MoR5fme/5vYtKt5pSynDXIY6paVbTCfBqtB9kzE6G8JDIXfhrZOL8nS7b3njHKO
ukmbwdIznNFPPCanMjHZoZ3Grz4fgbuQF40ktHDjpLslY/BtUInM06GUXnsGdyGvEsWu4R5k8laN
+kMIY2iRhV6HOe5CXnFF9kHMWt6CxLCLmaJjV+6Z18mfu4xXtImMlvMsb1MEincOUNmcEsQK/brc
OeJifUx7bRp5iyTpj9qOKBmF9L9n689r0H9PuWtfS2hqq9teJV+l3m6lgVrgn5/839Ps/w997nJO
4I/SDJWz6obeMZe47GuVD2rcjoZL+QhlL3GOhnB/My6JeZibaTvJUIf3kQoarH3JDD8w0cnj82KY
5QvvyukAKcahKBtjw1M0gvqig9zQ21B0PnQcxwHdVPYBjrN+gDx3GSpiYNg0CMxetiXfLQ/vBrN5
xRpwHP+162uaNFsI88bbNJS57uHiGRnuF4DnLkIl+b4OYYM4UkdLOHANT2Xr6QvPXYZKsNQyrGVb
YbW8dPDB/Vkvuv7+50Hz+82PuxBVtreLNWGzF4Gw3+WUHRea+bEY3KWnDC+HVGztXtSEQbApnKAG
hXoeP0tI7vJTRK+ApDe5FxCRHw4ragnvpoS/Jt32Use468BSBmlWzluRmJUWJZdNDtUN4wVlcBeg
Qrg0TXsZRcVq1H4fskYcOrFvR7+P6uzdTVYisVy1SRFE9n2CwEteZ2Xgt4S5zFQCc6K+jqoYciQs
yhec9vKmivxU1bhLTc0S+cIhNlsB5ns4L1PdnpfSz/uUu9TUGEFCbEpCVixR8qVS4syn3q/Ml7vQ
VEMMltuoZYWGlOqWfVCl9tvvXGAK6eo0jlVKC5Zhfib1yA4I/XpdZrjLS1k24RAAU78iaExRGtj/
ksQT3Oeu5lSj4lLhSk0L1INuxylL+LFhfmE07hJTaZpkuh4mWuxDOB5WjShACeHaVzbTF6a/S02l
CtXJoS3XQvO6+yxpukyXeic18YoGcDf8yroED4vIXNFFmuVpiP9U60ev6e9WsEa07NdgCG0B/+Pg
uD7HvMZE+tVRctdVcbUUpgNwzSrasBI5NBuvXfoa/PlSr9Nf9+hqgTPH3gVYb7Xo86WfLgOxH7x6
xdXKyuzGGfT5aDGwmp9VAJbeZri7+7XuXAPShbUQb5vXopk3emjpfF8Gkx/My13kS4k93k2V0CI+
dBvr87ga/cBymB382uPSsCTay4wW1covkJ2C66R8LYvxwtd0ka9sG5K0HeK46Ez2fpnLM2rJXpM9
fant+NfntrJP2kotSRHW7A1KWd9FW+K3N7sSXz1T3diobC3GoOqqw9jQZ6X8aIOZgNdYcVMXDYHH
uyKVKWSFKs0lsLkhy/rWq3FXPSwOtzAcYe5UQD8JfmLRp8Z0n/yado4Vem3TNRVlXID6fEThypI3
uvFbs1ykLEDVJ8SMOlYkNSpYU5FL0vqOcffkn+gA8Ysd21Dcj3m4QPf0WfzXr1OciQ/Tyi7eVL8W
ZLFrruspOY44VPsNFZelIp2qYlFi70eUCgZAs45h8hkLvwiAy1JB2hMkH0z5iojiblghm/ZGrKu5
ePWMS1M1PWVMaRyedTBOedKnZ2hW/+XXtjP9qw4i8sFkaGFWW4Tzctn23e+DuizVsEfxlm2WFlAo
Xc8BN8jspgvxi+9yF6fK5hVscIg+7zfQI7pkzfs0YYFnnztTdNgzaJvHai26OWHnFLeMUyvXzm9l
dJXBwklISEUNWzHXIc+BHyy5Iihx8/umzjSF0mQDj1yxFjJeGnAkdLwo5Ey++rXuzNOZJ3O31JoV
hNSPZrHXzSaeT+6yUtlINN3iYCkiS7JrVm/2Eocr98pkcFcETFq4gMGGbymaHeZlc1t3HxI+Rkev
fnF5qTDjPUJsDcMBID3GJTnBLM2rAoa7vNS0JIKLSW5F08dDHiDcdYATj5/bPHeRKVwU42Ha8ODZ
OND7LN3kqYTkhN9EcnEpNkRZU3F0OolacR8KMxal3F+Tl3wOIvwmUucSU4ldatbh0oxFoJrPIUnY
9y6L5Tu2mfGVF3heCX/3E85RmsxjF0CjPCzGRKVPVSrGYxeP8WmVaYA9hPnRvtxloLMBHu7DkoRF
ousvPBnelCXzO7G7ylldYINpUDwEZ9eSJ5YylVdzHPvFA13+y1KOm7R4bn1J3pIskLkZyT9ek8oF
v0YR9VDKWtYCRrHtB9nVy9OSMAiX/7n59Pff1kW/ks2QBHD4Usig3971Ibx+cni89qeupcFxZ3J8
I8YKZSGyrqXfAc2lwLaZ6a0dOda4yP6FaoWvSSb8thWXAhvieol6hYVfLenB6Omfqt89l2aXAWvg
Xz7A38kieNLVB9tbZDlSPwcU7jJgUdIRSPUPtqBtbO5hDWZPOGEOfmc/V1Qr5Lw30IfBNX6EPMZz
ygy2d55zywWcxhVOGB3ckgtchpuLSIIyN9uQvpKEe2HxcRGndepQd9J3S2EhDPZ+ppBMy7sGqdVw
riHINjeeej3c5Z2COdhKFCcuhdjplzma89Ii1PznafbCHdNVjJoAsLVKxbawYopyCJW0KO8YPvs1
/vyj/8kE9TrqUIyyWCw/lYInbfawmtUvqOfiThaDRrbLYIosWbsTrDo0IpLJd78HdzYWaTRy+9Ys
xVjx6W7q1xSyFnBv8WvdOQRCXX+Bj+ewFENVxQeyW5mTNBo9W3cOgbqETzpyY7bYxWDydoILi8z0
a6rmL+zqLvVkJpPpDnLvBeK1/Eyw9NwqrtPLFpet31Lp0k/AlevFVtVULAF7BOX+cwljP2tD7tJP
KqyaeGgx3GnfzKfIkC1HHYtn5tPFn2aZzeVclnMR8E0/0l7ZSztHySunnRemqss/ZVlNsBrvS7GN
vc5Xmr1rRPTuz0My+f1u+38KUisuadC+NIXuwuhuCxAnF0FwJqj8+jTU4/ZmDgekRv/8Yy+9iHOB
e94G43JubLFwct/Iv23lV9/CXSAq5S2FNDJdCr1s+rDNO813ZrTnczvzFjKPTIYLPgAjnT2RbRZH
HjE/kXruQlFha2kwZFjlCd2aQpkaYviw3PF7dheKWgwLk8m2aB2S6WexT+NhSCe/e6eLRWVt1q4B
EbYY0vADZBkfk534DXoXisJ8Mqpt0OeaSnVqVPlGkWA7ew1El4riSkDZirC5ECiiP1RkVIdBvdL2
Cwuli0XJyLSgNjJTwNpwPch+7O7WeWqPYmk8g08uGxVxXotqFnPRsJScJ4SL70QXec5SV+5KVYqs
w57ORQqu5RYE+6fQKv0KUvxS7zgb7G4Z7m4JWQuE/tr2AmG87m1LhuZ+qmj82o+8sM64mFRitIK3
eDgXtJkvKuSftqR+6zdynE3WbJJ3zwYfhQ5Hls9jMOYt2V5p/PdXH+YSUQJyxwSux1gfRYT6+tFm
p2U1cG0FzfwunKk60L4ih6FEFZ/P6zAXk0JdE4V+s7XF2I/0YGLSnUi1+0kFMJeUoku0hZAKGYtG
TLc1St+wRr0SN/r9OGIuJyV411MyIz4aK8rvg2UA+m5ofxwgJPTKceSln3j+9/8cYkkKkKFLEPxO
a7r+0CRrTovBrMtHlb12Zvv99stcaagUcliazrgdZkNjvpmmJiczMX1sxBbeV/HELtFGOq9TOXMR
qoxAWDQde1tIln6q+kXkY4WCU7+R5EzsGqBpQNZoQgYy+oGi7ivqen76Ne1sv7rhCCnNz7sMkBud
M2W7f4apD/3MVphbLg5arWGhFm1hlPrCZFQIRvzShMzNcTBDgr5MMnKtzfYu48GHxLReMR7mYllt
LOqwz5KloB3tnqqyhp+o1V51PMzlslTTi8iU01Ska77sSnwfu5J88/qeLpaVwJrESpONiPDoT5KK
t6NOd79h6GJZDCYE4Bk2XRixTflURfdDS1/p8BeWZ5fJqufnYtAh0kVVhvOB1QUlSuS2b8O8jZYn
kZT7Oer8ksDMFbkqVYzoLGTpCvB34sDCOsrjtBNexyvmMloZyST0nDdTGFbpvwFQkIsNoU7t94Wd
gz7bMqtDha8wwV/8qdza8i60a338c+u/D8AwF9JaCTc2yEJTzHxjOtdLyg4JDHUqpD+xR8qEBp6j
yVl5eDSl0DEkU2GfJQw1PKtyWm7q8Of3eGGDcYmtOJaBbfU+FiTeyndCQc6/61V4nlOIi7zyG9lv
73fMJbcCHSizp9VSZGsXHrYEpVYbVcHDQk1zbLO6OmsEb/N0CSmEI3H59us5l+uCpTyZ23gKr9Fa
9qcdbtynYPVDRpjLdY3W0mHdbXgNqprl5R6BlPasUYFU7K/b/tJxZOciNN7VncohHKij1G8jc6mu
eGRxz0I0ncUQSkhnJfMZUNqfR9PvD73MhbrUtlurE2qLbF9wSGEQTS6GNllfyXe9MFhdMmoTIq4S
DmC6s7Up82HS9a1SCSvkmrJXzr8vvQL9tevbgPZklYhnr7H4iXTLQcxQzPhz9/xbwfT/OSPmIlK1
HOEWXk1jAbajztDx4KO351h/DQfQE+oP+0tZteP9sjXyMFe9PBMryxPTUv748yO89HrO3SFpO2kW
fKUiktBfTdOvcTl89Wrahahauq6z2iZbBOEKa6u/msRPDxoQ2a/fpBl2uDDzGYcv2b6BEAezfowj
Kj1+bXmJAHqqDAmGKAreIoT7lVd+3nzs/1SzVF2iWmvEXCDiZ5ygynlK23/8utq5Fihbwmd524dn
3/av0/qWBrPnFHbxpq5blJnTOrzKTOJAt56YzF65d78w9mJnRy5DtnZqq7D0SJABSb8c+KI++fWI
O22zaa95ibYrI0AJTQqlFbEflsFcoajA4GLa7VVbbLv+rpqhOcUEzOefn/yFk4TLCAkdL0rNAblW
bDCXYMf+zvs+fZSGREdoGe3v//w7L/S+SwsBhlV6T0pyhWpmXrblI9StP/g17WxXE+L8DXy9wmuZ
qR/NJI4GpqyvrJkvPbYz1Jtg3aJ4SckVNTA/SJJ83sbyNRWFl9p+/vf/3K6Dso8rVaFLKtU/DpJG
R7jJxie/TnFGOyYRrnIUDz7I/o1IB3h/ZpOfCA9zQaERbrrNUEbkmi3jU8XMxWx+KtTMlVOCPFwm
0xZNp6s4pCz6WsXktQqqlzrc2X30yG3PJ47HZki4ZvpbgMuM30BxGaGW9WklUkaucdq+V13/MdXq
lXPHC4/tAkJiodBRGvHYbA/vrcjuxinyu6W4dNAIB6pEDM89Un/V43ZNVfxK6Oilh3YmJZGK2i5E
f1DdntL5sEpx9hrZLhjEyiYYcD59Xknaj6Td8633qyFjLhVENyiGjgLdMTbVk+raXLDO77bpIkHV
ZuoIllmymIjt81Su+3Gvp9dsSV7qbWf/2VGbsZi2obCOrN7XwQbltH3zvAK6CFBd04WRUdBrZsov
jc2+pO3qt2+6CJBJh2Vl9nnWDOWjWsQhVsRvaLv8j9R1NtkFw6Q0uHXNlYDuVpkcvcagCwB1WdVu
FYqOi1H04gL1fnY0DXvtxvrC13T5nw6sPglkiAmfmS+2G09rb/xEk5jL+aTpLhrd7i2wOpbmTPJ/
+mX1O2G5oE8jaFwGlQzBXgb5bM3dvkjPpp+76j97pWrWUqQ2aAoKByHe5Ov0xe9LOvtkQrXMyhUN
oxoFC6w+SJP6nUtcwCeCwmSZDma/2siyvInHFZWSUB/xe3AnMLMGtC2jMGsKa5qHsOm+DfHghyYx
t8Jo5nubiLJRBSYQsCQCZpTlkAebX/ma/8rn/OYm6nIOyRw167p0qoCmrzwmqxzOTPPtXHVbeKAR
t4dq0KTMQzHPH/Y43e+WcYu/LsEyf0bYrvpMMbPLI2yYy7vW1vHXdcQVJA7HWt1BoXU+wDsjLE+U
ROOxElN83qdI+c19t7wDJh12acnUFbat90tcMXmMrW/UyAW31qqdsmhqddE0/d8j67+NyeLnSMBc
bKsLStnJVe1X+KjE+UYtyangfgdOl9TaB21pk8j9Kll/5LL8wFj9WuTihQXRJbWGVBJ8fvgzBqz9
Uu6o2Z9k5HlTps7SQqY01VobejXzunaHaGwSeAU01s/Nm7m0VmkFVtpw7IoyiP4OIBbSkMbzeuLK
U61dQMawShTS4CVkH/tpPTORvVZn/HzJ+c0sdfWplolMUGHLdLH1vf66tJz8NWoj3lU2Y3deq5ir
UpVCJpSnO1PFvmx/d418oIJ4UXLMxbVGOpAyRP11kWkpHnifkPs2GozfcHdpKlYbaALi0a9IER1h
cdfm49pSv8uEC1NtTGwRX6BAmpo9b2R/186vFTL+u/v85qO6KFWzcxhWhFoXIsAqdhCAn45QZjTJ
pQEm0x9muMNEB9IMUH+D69cFhaxBfwiCcj3YrOKnqeWI3UVzExxpl4ZNjtqF6T3rQlKUlRV3dWXJ
sYWsyV2CKvXPZkiTRxTAo0hdZNl4LMMNy3P4fKpRjIcfF1PW54hG48NIkV6WYlrvoVaoi3IYXssy
vLB8uDJU5STaZpjQnbH8Pi5ZQYyfgQxzoSsxWztnFVqGvctjvHxuPQFe5qpQZXAWwQkehTJlXB1R
V/klDSI/aJq5uJVuYZBYRkFbDOv4LqtLOF+VftPCZa3aJKAd6tnqom+WNp/TsbmDv45fqTxzYStJ
10T1Xd8VezCwhzXRKyROPH1RmMtbASSKsrLORBE3ySPs3gCDdH6nTJe2KsnKZAe5rAKY5D9lMH7Y
Q+6XpnZhq97C0jQQQhTo+jdJgLR9Ilc/m1e4mv167JaN0BxOQ6KocGvIN4k0U181fiECl7ICmB4m
gVyCK2+Cv9sZMRmUbHguoa4CVTXLYKv2ObiyTXyilS5458eeMZetEl3N20rjsj2PU/OwKnE/SBa/
8doQXVPBKdi6uE5tDQJ4eiRK2ryZes+UpIu6JrB0MqqfNG5RnLwd7LzmdM4Sr5FIXXbLlGvEE95X
haL1ejS9ghJ6tXtdd6iLaTFV8Qr+ZchJhqI8odhvO0ipvGIF1KW0FIMjXYBobCG7YD1pWqY5yp7e
+XxR6nJa+9yn+4o5ekXUar6P0n0/ypH6JYJhu/DrDN10unSmDtPrvPPhQSJ9ciEy88PXYOb2a+uy
3qA0DZux68hXe9BNxHJT28ArkkddGkvpMWwXCERepzBrD1O4H9eh9uP6qCs1tVXJFCbxll4DrdO8
4cnfUT/PB79v6ly+pxFaQfDNTa8iYPVjGbC/g3gePEejE6ZO57AbUgK9g7hu3pWaLacu2l+rafr9
mZ66VFNadyOkp8v4iupBfk44q6/gnIaj7pn1+6wu3DT0YdCuNYmv82rCYzjQ7X22jtnHP3f9v/ey
/z/A0v/jm/Z9YKTukuuYTDT5G4UOybuly0he7yK8zjAQOcQMonF2KNs3XI2wZ5rC7d1Wc/t2htHs
9xm2Ct2ZR1D3LLuOnaNmWv5KaEmeOA6rZ5h+kQ+hzNo7G+/ZwUAh+h71BzCU3uFN++eX+P2JlLoc
VUACEChlHF35Un4eAv0uxKLs17SzIIQBvunzUeYadOF23dNhPVRx9tpR+qXh4ywIKs2gJDes0RW6
HxIFiEO8H2g8hn+FwiqvcwF1LQJnGsH6ajURLuTV9iU16XZKuvq1uNlzbv13w8cJlWsC80EF46er
QGr5r3ao1vsGq1t1GEw2sQPpRygNxZz6CUhSV/Eqqm3I7dBG14jJ/hG6dOxh0jEUMP78ueMXXsdZ
LJD8NFbvQ3RdsjQ7ooRlu6tZ0B6hxSLOCoegb3/+nX9D8r/pNxejIuHezs2C/BDtTGjfaZ4246Ef
VXhMu1EeNFTI841F+l0lIWV6hGMkRT1dqA0GyDTCrSB7TmHTMeL3cdvwTyJaq/dtu2VvAWhNOueD
ZZiPkoCv2Bek/+DZ/nxkfpuSrn5q5qC6g7rX8r6DEsy9UWM95aRScYHg4Ye94dVJ17q9kyioGbs8
ZTa8yza13Q0sUB86poOb7uJ5yaOENbnuxPSporDkfKVzfv8RXNRLwWO4E0O5X5VRUFIM1XpKBHsl
WPrCF3ZRLzbaERHMNr42WDTuUHHfnCPJ9Um2Y//XJLbGK0NFXT++sB62ep8lvw4ZH69CqTAfRZi9
cgr697L9u/Hz/Hr/ieDX29QMKuux8UD9mNz3chlgqQVmIl9gbXQC56Q+oeJ/+IbSi+jU0vpHSFue
h3LrcoE0y91Ub+krGOsLy+//UWhTNUBcNwmvGC3Jzz5Jy/MIPeZ//jwanrmg372ps0Yas0E5y4T8
GnVZ9jEh83plTSxvvEn0aaoqfV76dLsmPF28omjUJdNGYrfYtgO/NojRXTm66wjXwNLrSkJdbGzT
MSNbxNhV7atS+aixK1ZLSj/8ubtQavHCrpI4ixjiln0nEPm7ahLXFT/UDTRKx4MmLOA0z6AqQf7a
FxtP3wXCkZnKm71ZUUNOmyWAcotIaVSO+d5iTepzGKupJn5TIcFlu8M4hcbW8OaOU6SOdj1tYXsI
Etbxj7OGvCTP5xWpvJ+VGbJqzRENNvtjE7dR9Q1l6i2CL2sF84Iw73fZqEcqlu40bhm9q6DkHZwm
orFgrdaIi0Rla3qqGVR253IY75BKvtF2a2CHp2AqbHsVkQOXdXSEPCFU1cIae0w2owzrMgRpdOug
nfc2FKTkR7KLeslN2dZniPb+rESwfy+f9Uw6Mzf5QLL5U5ms5aOuuviLzFbzNNSKnOsEytzLXsrm
5zZto867Ne7KpxFaBZ9lmpLgrkZZcveUmAkzO5+wLUkMQ9EEecvC4SkT7XicJGlySGHgG2+tTY+j
iSTuW2y4iVDUcAMe+ryNu3d9u/NbhneAaHE9r4duCstjHLTNoW2MfJuMKywC6Tgk5x6f8w2Bnod9
zLpy1YcyUtETdMrLp6BMxKUzMgxyAz3qQ7tDlfaytyvt3wHchU94LbPPQQM9tDSpYnpkkn7glSDf
Sk5/xlurr30jxo+wuK90jpIYIg5gmNojWN/oKPtpOo58NucmrSZgCCIoEdBMIBA12qn/2E8dhQ9F
V8Npc6wzai5LvVPylAUrcO3aLsNyacZyZR8G3Q/JKdAKf2+2aH2OhXLVHmwSy8sg4vAeH0DjKVUD
DPu+XyqocPQL4htzLmAM13wsq3SBzNPUZlt9CstBN/MhUF2qbmGKP82Z0PawjxV5I2RF+KFDVc+5
rLSEn6tZuAmO87To6n5uO1E/qdWMZ4Hxfus2+O8Z1k8wWEv65KgmwfIIB2N1VJ0c+7dJm3bkHE1D
Qs4qoyw+N9GajeWxlzvupTkCubp/Uklg0odoKIf6oxqGmDzpNNznOC9xOCIHVat2aPEkQxfcITxG
d3UQChmBa8yV6c50m5bxjCLOin21sxX7m6BU8CYRALz7z9Ru7QKHRs3oMuQUUXObt7216kYp6dht
RX5BfBN7FYpbKCb8rxJ9Er2FkwoJ8g0fIzrXIlLxmU1jll4WVY7pQZESkFPeEzi5HOy0ZelDqZKs
+pKAohzPYKIhgpJq/MFxlzpAFf6y8rl8Cx8CaCcBC46Xcz30XPyAotKElAwuCLZ66hkG4l1qrI2v
WvcN/Lp6KXDn7SuDTOsMk1P7pk1NdWrGoERubqgGm+RTtizxp44x1n8ZNhgXvk25jLCvkRTTk5uw
Z5dd8WT92dA6sKj4W8QAUfE1qO6ZhPbAMaybpr6f47qff7BsbNhDSpp2/tKO2ZpeGItE8KGSvMch
Rk/JmoIKaBg/pMnSlx/xV8q86YdoJ0m+sCBVjyIhk7mDXmFsTlxORL3vEr6ahyTEuIbsrQyS00Dj
rf8EMSMT4bbT1RjHsGrI7vrWZMPDzqq5vmRNI4fPZE+pfNh4P1XhwY4DMVUOoygW3yeouVffx7J5
rjzQqD+4a0KoXl66VW5V0QP7Cy9xneH0COJ37fb7NZN2qQ5tFGlxnMnKn1dXEwb2k9pjPZ97M/Ts
RrEabdFJC10211ag+OaT5XEMuZVYZTHNlVpKXuUgI4GOdFgr5P2Kd2rejqhS0acyK6foHkWzUfdF
lduUXGuYHJ7FWEfdXbfg/4cQ9q7LE9Td0uFtSWGT1OVN2FJ9SUK7LfIYKUu6C4rexKrOe5ZC1nvr
8GEeg5gjLw2XUyPjO2xEIMzDTIj5ftFmUT8SeEzGF6pRnpcLKDVU+TTG43jsp7YLv++jDcydDKEU
1uTjmNgtj+soOFZTKAJ5IFIP5qumyUreqE61CvbZKNatIOoTkqFCqCRGKGPqsobs+R5qbFBZJEX5
D6pJl+CvZAhDc1XQXFnvuOyS9Ba2oU2/NZqG4YcZ+jHq3MRsLj+zcFzog0z4MP/FGwzSn5YGNrmv
kYUbSN4HNOT/cELn8cJ2HpBiUnZVeQQ2fPiRWGu3OmcW9o6fEiqm8Kwh8Lc+tDOJ19syMBzQ885W
afvVzKbMHtOwm+ovKyaCrXOeLFP5Id1EGZybcqHxmSbbWt0EUPPgMLAtjOqjpJxB5yxYgrt2NENU
LEhGiq+IX9BuQJ2LDZvpWAqa4a5PsJmQb3BjI+KIH5Jte3yeHNN2KDmSHUtOFR1JcqJxGLU3QWE9
LQ47JCjs910OU/u1UVEzf513ESS4ImzN9iHVaVu/ZxrJ/h+mE2zTxzENYhOdY8EQ0zjNcx+mN8h1
yfEtbQIy1RcJ8bF0OaCecR4uph5WVl36rBTbDwmwGduDgItZeQLHm0mRp13cR2se71JEMYR/UfmK
0wjtA3uj6f84urLlSHEt+EVEAEISvLLUYru8tce9vBDuxRKLEAKBJL7+pu9bzzjaXQVazsnMk2m6
tpyKNuO4bdt2hbEhW+xCkwb0LsvXWpKJ6uzMt91uP9cOBpP07ODKDy/LkEGt9avfqLGhYtsOzlOF
FiNDZR4msbOSTUmU7xgY6fy5HXO9DucWCnKR1B0r8mi6AwC9kZd0h1Obq4gvmPno1bTNc0mGRHZ3
Wn7ZBVVZl4zqKMfc8QFTLvt8sDrf7cRlVQBojs/9FCHPB9ZgpKdXOPqF4cKjKdk/aTwzfnZpF81n
iZ44r+nBFletXPUomHy3StqdEs1bMYJ22NnUsH4/wnlkbkh/Rq2c1sZvefbZH3xK/nG1k+Eye4SG
2DRLq9F203MaeRqXbEj67IyATpHfFyKNPcLEaO7DhR4Jucvh6hxwXzs1nNol2uP/JjKIo2FF1NL+
LFI/RA9hjfbkT67S+AKDrKw/50hJ7Rs4TK90r4odSXG3TsZJetM+wBynAlKUQhRiXPsslJgwuaz2
3UAqT8I12papEW6D1+u8wU5uxxz7uUAZtfwCNg/xFL4yWfPrMhTOFKWcfMGbnORQ35QHrPmnq0Nl
iVOj67utLGA3+JJDBzSZElWVy6ZzGGyaviYH8yI6ER4bf6eY7vqXKFnhF5Yh5ArlGrZuAp8ITqZC
/hYRMcsl7/hdkmf6KlNYF+OELfRPNxcwxDDrMXR1z0OaX2myLjl+tk7RWkYAmrrfQ2ih1D92Gck7
VNaM/LALbq4nCM1U+trORzxcd5tjATJw5ADXbU+tOiMP2+CT5EN2bBe8Pz+8HIwiuXJV3V/QKrgM
+/a4CET8fXK+ym0t3T7t8zOB7/T2wGcZ+ieCARb6FDwAxm+BQAp6gVZOdbLcR0lhNzqSEE6IBVj1
vyJJInoahY3zn9nGN/eNbhAbf2uFWto/PT4r6p2B80P+ai1HbDdEq4dkT4cqeo0hu3G0Mb5ZzKZS
xmOHGdk1C9i/y7r7pAJq2IVSxxkX1xwY66n3GsIVGBbN3Tkddr7irPBD/9SyTUSoKMcYSYug1rtC
QbzU7HmOGFzKYuQMVnGnlujbpk03uwbgeEvnyzj247ngOa5qy9u8kNVSTBFBcXZQ/reFuRYxFdtn
Fz+y3dHumvqD6jKFb+n5UFn/jfdKIOJ34OjjTrrXWZeXLt5idcvyZZplOfS5Mo9pO4w6KTeGGFfc
z9GSrnhxkeiPG+wh5aarfg6hxP+PoJEZqdxeVlwQOP4g5mwXX4q1m2oSFj//pW2IXtiRob9W8DS7
n1Cm2wMnWrocwIyySLxh1cJsksND0F3XHEV0iaGjED8m1uSgG9uCFuKBIZAuQ8mw63xr8IvHy4Bh
ev8m+Vw4fzNFMptnp9vA63Ebx/gFhUIXY+huCFacIhUz/roVqFZO08K2/GUpZunO68bbhyy3GDAt
qDij5BIDxh/ioVBnyIBJ8nSgDFTNnGJd6WbBNOpqrjvVdDaoqL8wJpns0a3berN/rq63/LfDuP+7
Y2n+D80pDrNTERRcXfe09Vs9w9fxb0BMUNWBzjrZFX4nbbXkrcimCocP2UPTO8xhm3O2AWswV4Fo
XtMAmymGvM42otybnKVwtgbnaI2oo+zICZzutyXdnmmxuvQZgarRz864HJINgc4gr0iYuiF/R2cM
T4ttmJFjhxQk5KPyqo8WFsEmCfBeRmuZTRZuVbawN+lJ/LESZuSM8PeoT9s63eco4aXqoUb/YZIs
cnVE/LQNCLx27X4z3vUIDbEtKtkNlEs8ps3qRTv/yrs5d82AHUFfc3yJ7a4w3NGxAu1g697MYSuz
NddjqSL2FZ82wYI0Rbs7j/uHxpRAcg75VypMxX20RO84ZBVb0LtGQ2gOiWgOVxZL6jNamhlePmc2
SCpvwS+EXBySMDfEZsPWQ5ZWKED+6wHwnX5DwsywPCh4EKYF/N023KRtTEq+DBrXIzCCOzZ+JWdm
MANqcrfReiKCpPUyxP5n5/LozNM0e5q2EEV15PHfgJfJP4P52/lke9PfsFbYfZYPBYgQG6LK7jO5
KhL2t94z/W3jdPAlDLwKtGuAu2yZgLEIZQzLGl28sSzzQNqn+R/pV+IA70JUYRZ/lF4U7CXf0WKh
JIHvWoK28NzhpIUo8sgw7OWG55UsOOF9e5C7TqvlHrtrTSqNOBeArcVxHWDvUDF7WFTfbr/Q2KJA
8Qsim0OuKih5l3M/76JO6LFeVkLbMxetu+s7HFB5sutqVprekgSATSLnHgUbJJp51i6wjj/ihq9L
UsKEbqjylLgKuXv6vO/Z/HPdVxxasNKq+5YnDfyQGEqEiZckd98XWwxoyzIUThYt9zGucSN7nBlb
yo9qsMjYzjXiNAMB4IFY6Xcid4slB/E1Doq2iYCfpHgGUXuyQ7ygY9L2GiL/BwGRDFWjQMOmOD5P
pwdfJX5t8fxFmqyVGqy5R7Z6ii4g2z6NYcl/84jjI+ui/eeoV1eZbGHPiBDr/+tJ314R+Nfe9bmZ
cJ6YtSSRYZXqE9GEjsBBJGFKNFAuo2yShYkumEnd6mB6lHQIfLC/ttDn5dxCwttDCfGGySUQKoyI
U47g3MswowiE+MsfWUUj1cKlDm1zgLrmDOKe3afIR5hLiqPhLPTOkPFKiJWNb7NcwUKJ+t+ZWVAA
o7nNns2gO7T/3M//oIGLL2sWhdcMI4JnLfg+QHZ/4KGJjtaiN3EzEjP/mXaX32+Mrd+En1Os/LQD
oM8cLSUWw8lQAZPjfs4utBeqgTMxFvqipsvYLeGoQmHdSUVmkGVsWvlPjKp76gsifmg3sDLdI6Ua
IhP9Pk6tD6dB9Su762I9nDpl2VYn2Th9o0LML3M20o82mbtPZIpFiDdiKMyKPP/v0FFEbhjYlE/7
MrVXl8oiKj08CmqMMKMGCMOmzx2IiA+Lc9Bc2AGYq+6laM89bZG6l81jLKuja8OlLRIhGx1HkSt5
PPRJPWtNAW6te1gAHfXbVA+4vpr2aEPyc1Ue93LZjSG+TzJ+2PeUWvjVF3SPumZEH7M26NazrFyP
Qj6Sg4sbSdiwIUCUjwCRVPgTx0H9ZOC8byyCuxneHVpEtJU78ATck1Fjeb58g5MX0iOWDVEen23X
D3MVo4Z6FH3qGcTNFnHWfDjWZ5GgxLRHv92FLUXq1JTkRjyCkZmHxwPlr2gGm4mnLC2moj4EcmTx
6VFfVDmu+g/GPL9CyaZPKYuWz9bGywHM07V3kGhKXk6oVWmF1dGLaoyRoFWl0A4/Ee6wjdz+FabF
E4px8XGJHD2lnvKlXHhRwPJz5bPCLGFPzHXkuP0apYj5coCeO1SQir7I1KzsFi02/xvzbpIVQ7wS
ejwE6f6M54xjFQOjjxuIMlCmcLxV3Yx5sL9Q463fET3W/tNmIbRM8kikFXMZSmO5TTtEvR5dZhX2
Yt+wWdb4R6fd9ohDIflYjHT/FlBDzy7HAFsZxwPWZOQOe3OuYHdOCvmHjZb+RsnGv0+x4ujJxLRH
9wFW05+yRf1WpnMW+lqgTnrcj1UeVeZJcZ+INcVhbtf0dbCo3soY61+Wxz6K+xQViKxMP6XrqfXr
MZ3Emu36yhKt7kzyBYFw/GNFiV8xWdSdCqDGaORYEajx+XckRWdjLegGyXsKrTitNoccvEdL4wHm
mHzGUNTz6jlOtjzD+fd8HFsb/fCo6u7o4m0zwGCN1UfsgbjCf2coGogM7Df4AsKyPM58ThG10ori
5QDfdwHigd4Mh2LcAhjKR/1gbBybik8hgjrU4LyQ2rD0uxRz8XSkXr/pBM5W9cFtu1QZEm2W2pp2
PTZcB34130aWHX+shRmYj/M1a6KgpleCKOxfkVb8rJfcdvebISj/qMmG9RJc172zoyN7HaOffXFw
j/zXH8M4XCAiO7Zq8YD2TkxhdBC69lH9HCHJfcIA0PQ4c0yONC3VcmmAWbC9mtCDiDsBVH674G8U
dylkLtMZ8/KsrzO2aLynuDOi8nm8zA1j0LlWMuYSPQd0B7a2S0ZeChfwQvG7pSm5nI6nWEE/W2pc
FkjCIB5XloY75HTvRO8+OrquS2nCCD6DmSw/x9liAaCEgCI8Wx2UsHs3OA5wVshaIhX4aDrihb7r
jhE7dQCHnF7x3ARrKLH9tSsgQHOTTeJrikf3EW0O0PuIwuRWEAjMT208r+HKh0Fn16nI+I9l0/vw
zFmHGPBtOCZsCNxszFwBHsihWTgAsssR+Z1V2aby+1b6gAEBhHwA1mb7njyh9goWXcJuZZXvPu7Q
wvW7q1tDvu7ftNVFcRFWDN+zLpbzS2ETGb3wkKShQoGu/TlaZxhiD4Enz9s+9R+DPdBI0y4AzoT5
xwBuJcmSP6PkqEBgCLOKJrEzhMDxspDtlsUZtehp99jXnen409xH++/Fbh1cogZdNOjwAKxgQmMe
EXQkxw+696Tmx9anWOphl/XEUBksaMz0KS+cPC8Y+ePl0NHoz7FzfgMikbNzICZcv8IT+z9kXuLX
fREKvdDSqoc53pR55pLEV0CQz3J05ClBIOId3MnwZHXQmO9b0pYDbJyUJOdp9RBlTt0mfs7FGPoy
Tsh+Vcz2WZV2XpyPFHbhPyzc35vYrAsKfO0e5qzP0KU7P5maeiric8ST+buZ17SoUfUuGvppvc1n
E/YBV/KGxqychzRvNIDKolQ6QRrDnsn5liZ5b8sVlaUqM6Lsq5xgDYDTxamzTsbjryRbcVSjhKPp
45zui22KAiOnd9Tg6AfKm6O6oN20frnLRCjW4tTAmqK0tMtk7dmh9wYJ50V/GVicswroKFEnGPco
V08x64rKCQyTs9UxcB6BBV2yDohNmcQOJyrJpuKR5pGvoizv/ngyDDt6jC7eT328aI5kQo+aJw7i
xNKp6MuoQPAEOgcYwZVCamWvxzQHU086yLwcR+To1cpARgW/7Hm48o2wJ+DWtO5HIh7zNsM6STv+
zmwKvCpHm1vCJKFV7yKyMAIefDGi1OuL/8dOZf1QU9CNX18FQoTSFZswpUuIPZNpOuJSrWRsPKXq
Z7tJe0rdhqZfrgo8y14sr9uiwy8abxTT3QoEQuUWlNzN1nU4CdIcGffPElbeb+NxDHBraufhNRqQ
ZfRocmR3oFl3sITQoCZCQ9vIAx2FCHc+a0T9kgobj0/lOsOwtASVFl61MGGrgenjHkg34H+lnePZ
XmMx8g9RyGH6PMjs+hLtJdCCeNZ4SBOyWu/bhfRpNU3ZBMVpK6Pj2TDRDudFR7tBhWyLB6jR7XO7
wWarYVOX53UH4ZStPS+Go1paI149pgv2KmDO/w3M2vJvTnhAQkWf9Bc6Jv0Z9zxuJmHUnQIuhlkV
dI1fzMIunzqHNQU3tjDSe2mcXO9Cx9kMQg04w2UThfLN2IfxwwDsboRuux8uY/tP2JKGvwGNzR0A
eKw6EvwbfH4wrzZibCw/Da3Jnja0Nldsrc7VgWRmrKYFcyfobkZOYHJDovUt0ZllZ6b0OF+/ROCh
AjngHqcMzP09CKyp+BX8kYCNW1B948BY1L95XsKf5ZCpOLl4T956AXZMdCa5QlvA7jeXtAi5nOl6
9kfboUIHGfPPsgWrQOQ+gYSDzBzEMDPoe1ukhVIG4G/HvMJb7txT2tKsVjQb9gsKBF32aZCoKYz9
W2i/7jckfk5pMzFx3A8ZS6+5IcuDdYqeZZwjABewnKTAfJEWVCNW1l81XjQAUni5XhVfccGhmuvW
UvlsAewAuBQhhRgFOENAnv6VBqRKuUcgZ2zX7587ZlA6HPX7UGrRte9hNJ5jea1c1yJadhw8ztgb
jXz3qbICRTBFEhKFcX0GloWLzt1mOxl90TYfvvlIguTE7M9/HlcbLuP16ABg+gxEsMmnu1YVyWuI
CAwvZBQ3+5zqJonBlfU4Y3DQEVSGJJe8IWks7o55m06O4J9PYitPa6eB+RUDLhkFkqeceC5PgIVn
UTq+d6begKy9DkOBTgxWj6Del7i9zZ1GybsP3n7s/WDqdqEUt0o0qnLO0+PUdvCCA2cl2krvRXpx
fNrfud+2sbJIZy8xU8FvTvH5QkI7ZeB2OvaEDgx8N0izahrpAhCgFeTnOnb7ySohXqAcyGvLuKv9
TN33LVpDnYJyfjU8Gp8UsikqwJz6InkbvWO3Q7IYI1uqBBqWnLd2iRu3AkDAXSjOI9kG7KCuRVuS
I02sUqrDvlTHhBIuYKKBOfmRJAZTdDTXaN267XFREKLlLereKgG1dUlXYADxIrrbRqa0BCTq0XJa
2Or5JVtKxAnB97fISB2Ued2hCqlTgnEe6jm9KN36S5aAjJ2mEB7QbISTx4543mnUXXo20us46vxk
I3Wc4XwxPtiRFg2S3P9MGKeq8FcxGDQvbVduekD6VNBdqHXhi+ehp/G763Rag5iMnwDqjo9zp5I/
WOykPjKpK0L2tq29jsFyiFSUmsi4bKejbdph7z+IAGZIVCwua5fImotjxSkeRR8QJbUANLuPJDB1
Zq7NT3vu1de6yP5yTJBtsjkI4MG6R1Dzi+SdPQGRBi3ael+ThW9nbgOPyq7df8OUDdBMvx1Xo7O/
KLj/GeHYK6YtEdKL0fZH34OzcsDp32IR8zNo37TuIl9c82KJHldnPtis52YwEuyKaAskWILaQwvS
47bsefYGZGE9A7Qa7mLk1J8gfDO4yEP/L82svgCHZC/jYt9WPnbvY8yQabahBsAMztrCyGsY7uHe
mb8mY8frYwEecYpYocpBLkVaah1UGSyP63ZK/mBYYMXz3Gl9FIuCfkUGxpsJw5dLBSXLVBaO7q6S
UE9IXPaQz9dmgPDIeCuefdT9THv4TX1INxEPK0weTyxrBLK6qk0eUpGzsxsuwoFF4GOeTehj8aC2
NSXRKTAMDwGVslYcFBtA0f37fhR+uqBsC/4boNReg6wKS1b8J9c9+0OHoOVTLD03jU7ysHx2gRx2
KL0b6FzLVZr0dhSw9P3IOxPrOzxujEzTFEoC0NzLLJ9SeKOTh2NRQ52JXaXfA0kOc5cOiQLdSKyT
5rXA0NSCa29PcEvGo0ncf8W2SPMvjxwzoZzmLlmgWMUPUG3AGtGVcEDeZLVlvQCmG5Li12ZH1NAZ
z8Uj6M8haZZ9av8/Edc3Kbf2TbqtU6Vb8yVq2t30oQKoy1FaZhbyZdyICFGFjnHWqfwIZsjAebVR
xsbHTrTmHQ3ljBppxHGjqm48wnsMf+rlpehyJ0+wQEriqhjNfAOokkLOMLTD/LlHrZ3e5p6G6TWB
w/1SFR0ufo9cSbf0ZYfN2j/odTaqKhJ4MaLvBI2VlbiWp+lpsvbAkxYH0NpyCACsq9ElC6gGkkEy
c1cUJAsPmDlsxQ8b6ZA/odqKu/fg6DGXx4aM+/duMlhMaQrqKWlIcOlPEK958jwAZBGfEkZxnxuH
2BhmZFDQdvVO4xzdrAbCcNXLlpAKSNMRPaP0saJZcxm9FQ6rBAav2SBNDGFCx4cW0c2UIsA52roJ
8Vm2A25s6Q534SqX+ea/WQlypu5WqJ6ikmuITaHn1NYr0L5xG2+fiZuhsWvA5+mMPvhRIptlZS2k
D7j37dIgmzfafgw0mty/ApBSnsJibfFIi043uH76yuBaB6aM66kD+bf6WXwnfQRGHB4VJI+uapZr
rup+htzsbkwhORpAxsNd/1YEqpIL9D5LuK5LtCpd81Xl4+PqF1+cuezz2VyR1SNQFiFU9viV7ZsS
lYsJJjbFtIFpqpWCX+p/EtAWefHIAJhN7Ve+sRaGDYgAh8NmctBHJFcUG0jrFAqNOMMT2kvaQjAw
l1Ek/MOaEE7UPXpSdLvllMJW6y8NlNL1RHbWHZD/SA3I4h7DpUIvJ9/twMC2WLDxZsCHjX9AYE3H
9xUHFv3sExuDmGTd6Lr4EmPQMVOoFTi0cuC2Bnz32qaqy5PmSNg0oXeSNrLwujySCGjDWeFlivGK
8wQNHDLFdHr8iMXO55qsNu+GV5AFwenHPE65ims4YJjjN0sE8x8j3+QAhjuw8bcHIrCZU0eIkKc5
77yZqzWlh7mJAwQ2PI8ZJls94AF1Pr5GoF/nA8FuIOB3ayrwoQKdEYwHY4w99pDgl/DYSz+B9w+8
we4b873ObVhuUEaP0y2haM30CXcpz5Fsu1H0J4HgnMCTVuP8G5u5z26xTTtTGkdcdkp6K7H7B+Sb
Vnuy5vDAsMWnkHH3saP+8RY8l6T5WiEZslDiPGfiGF9btuK6PmJkBuEwYf0V5Jai34a829onF4+7
vUUz9KN38BtAVFW7LqqGbpo2SDunqE12k/+VRT8UpSe9wRYVKCtQMhobvSuc2brB9x+3plNTMsLJ
ISdNwuJje2wzADofVBxs/gXFV/rXEH/kgBZAoALWdnn2QEFSo+cAtUHOLVsguEp0Mb7mc1cgrsmz
mLF6H+N0wVR4Nv6QENlsTwXai1CBGOXmJjWiJE+BYP82cwESuCSbP+a0MoiDp+9OW0eaIon9WqJ/
OJ6C1u7Q5Y4ZhqPqe+CvzxFUL/QEihlJJD0JNKAg8ebepGbzVduOrbzAt0yClZQBATHYPJhX1Kl/
NSJy2ffYsdh/xIhvTuqwoSEHOLqHd58m+4LiGAZ/P/ek0GfroFgjgvFrQSxgPwptaZUOIxJt8jTG
VgKQ0WOjdxwIdoEkh6rAPXbUWkMFUNJDcti4YwGkb+1AgRLNYzTCBb0fn9csN+xpRbWLokXazYMt
7NXdMHT8uDLMWV9XfbA/tPCxbCDYiH+kjO/fBN4sTOqcCXD3VAxqUB4vrws0AvwvAzb/u22xWy5+
mNxUw5EDyCCPUQpeOdj37A6ihP0l67IAkF9NOdKFaLw/uiHqh/t+kBrVBlHbRzYXxD/Gvph/gcvz
f1XL1VAVcyuzUm9ZBlZPYFYhgnq1ckW751W/91Lh4kB0CGBG/HFDJQyqCS9LlN0Rjbd5zFkzCbWf
ac59D79zBxgi/trIOi3AhoR5+SWdPTD3Azodd8U+Cw4oNB3e03XX/0YQhX/hlauPb0dGza8QQZz+
0iP7p71fliGCG22I9uLUgiFfGggnj7kuplWhMHFETo80wJKrmjqAKCfMHfXRK4O+AwNHx7D8BiX3
pTP+guvX0nu9AdH3cgZlN4h4acHEiJ5UrtuggKOBFBrh0DkZcKHSuH0CgIt5oxJ612H9RJiSSBoJ
KQuKrbjYiqGeaFDJOZqXKP0R61abd+wq7r5U8gC4nEFa41MBGHsp8eIU/7cW8/C7S7RJsIaOTZ7g
2Dize2jIcFV3KwZSWDEYXh1Rkl4gUOpXzPcBWLCrnl92lhqAmwukCt2zSHUmXgFUsVdAsIP4y1b0
FPHW7z80/ANfMObopyphOB8wFbStOPujbYxeBc6ul6z1glec7zRvmJcDZKfcRFl378aZjN+HbJ5w
XAoZ0YtDA8YvRQ7I6MQZ4JETFF7dVovYQaKiQo75ESoMND587OPwzeCnfimReZLhXOLZlIe1gQM+
jF+IECZ9Ux7grj+PqTpIPWB47FlYONk3GVRJWFeHcqqSSAQFPOvSAsKVEhbiXD/JMMj210jHnj4A
ENrbvGJzm2clQKTDNMQwTm+5QGn8hDCm5ap0RzKQ0IvBubT1xXpn8+De5vUwSHal6SrLwiiwDhoU
51mFTVy5wkl/2cO2OiTfQcAHggPn0P0cVqTZQj4aD980biWI2qcs4OuJGUDlD3psOmtcMWf4GLvb
l9odHb4F6+CVybZ2+lZ4x9/ighXfU4OVXCEoPI4+g58l/kyn9l9qyfIrj3euTx4M1l7KdvaiGQ9A
x1WEsoz9SXH2RbLcCjhdvOaO0aPZlVzNe4bZ9eg0wmWn/TuhzODfj5nuL4tIx/sIpc7rOucGGpRh
wfsaWxrAMWwbL+Mo61cAxzysWPXbOBn5nJlpjJ/2BDrUh7G10cOsoGjBzTmFxxmhwSnU2f0wPBor
walA+YmhHyXHsaE8kph0H+1BwZYngrxN0M1ddWKZeJ7UIiuHLqGc0UzvpaOsuCwT9J37FJkfiLBZ
i3IUqXyaEzioPFOcirI+eqt/ojMREACYDFWXBogz3QY1LgjZQqrOCN3S0MsqzjOPQ2xKCxgUEZ/i
jMrl8ZOFRFeQLa/bl1w+fR7XNRYvau8X/S1HemJ/XeRovmp/bJXyCATwUtgJffXMdtBepxD4nSWq
f2VL3oYD2hdgld/QkRS6MUu6P2bpRG9ibs21QL0AoUURpeQVihaf1Wi21vX9GFPIK7ljanzr5jae
mk54KHYScDBABF27iscYPvpPQxJPFAzDsA4n4VqVX6Z5p90DRHw9AOLd2PYTlEJvf5pinPVbi0Be
WqKQsngDh1pvLQDZ7AQNvM0BPe4bfrhabc4LhPISFxE4pkuh7e6uI5S9r/2WDulpTud2rEENB/Gc
HC2obhlBjPmoQIbB5EQl6M1LotPYvR7RhmU/D8JaTEng5qM3ENz4ElOXQqjYY1dhWpuurJzaw5ob
gbm6umTDIQ8QLBZaTmDkx3nVkTqN0PhcjcNRUfaYt9grFKr2cUXA8N2Swxxq0lq8FHzVd3ZPEWVa
RAxqoChAPbWAa6ENRZTkTYD/qvQWISPRLC0hP1BRBFbxKNPkmh30+Oxn7KI3d4zdbfSp+bVi5EQg
RBuRXhXadRdu1hYM+gpcHbYCEQvl3xzipL/fwA65RplovTo47eFjGs2faftlxxptZHsM49z9Xor/
cXZey60rSRb9IkSgABTMK0GCRhTlzdELQsfBu4ItfP0s9lOPpntuhN7vpXREFCoz99o73XbvLYOJ
g2iwF/MAwi9VFMyrR8LdSpEc1tcpz4lZZswcJ07XvcP2yOmPH0jphc40izocs6E+giGox64xnJR6
Uzs62MqGqysEA5vT+2lcoRA4iQOtmmf+BZ2owmporGLHD+8c5IbOtW/szmiDY191qtwWRcVCt7ig
B//FUz1+JKsednBe2BEcN27UrhUVvb1TVtYUWUnfUhAay53sJj/Kk7zQ4TSOJDsNgpfVtunMYd+t
ffObCqvYTbKYz9IRVYRrb9wulHfnMWGu2eA5+JiDJueBbAvCeNa22Tr9UN2LPG6rfZnp4g5ppDqk
YqnuOiOzd7zLLDTHRU+Rohba5MEaHGSb63v+ysO4oyQsW2gS1xxCOlzoUrtNojFBL3houWwUXyB7
dZ/MhT01TtCOW5AKAkWXZARWdVQA0d0UnmIsuM7cF33voIk06taRa/JDts5iveRKDMLZz7iIrHel
8ox4+nwuz1Zvyicrdf23GPItCfEYxdPGNxCJPQyU/UZVufVngY5aN2YwzbepbOZDaRdAMNWKQFur
69iAnO0borb9hL+9sn/ZTeE2EeIq3gHk7bIKp5oQ82Oywk9UwkragxnLwKYksMhOMxPnzDdGGbCo
GLCqEB3ZuqZziVkzy/FqHWOIJO6cuyXVwy0f8g62RXQHZvj1yS3BWcLCV4UI43Q0D6uENtolZWE0
oYKXW0kG4q7w1z45JrOxbFrarwP4eP/UFMqOmSm5k370/JpBw0rAWrMplGfoC8AsXDhFn/HiTjZy
+Kym612/NnthSX/YI3TpZVdzJZp/THO85vlDOhUhgwkYw9m2y3U70OfqO+bCwGq8WDrZ7oxVVDOJ
x4K7YsXY0+wXs3aMbYc6mj4iLrG7ZzQCGosN4l5HYZmbgRGc4jyNFbBPSXcUQBzJG28YUUg1F/SB
1yBg1lC3MQ3m3Ez39PPOZ9D2LpYjZ0oXtvQ6yasL3HYyPaO7lyRKOTtnVY24UG6O8VY0IPJvZlYY
jAVNw99580K1zEPrHzqeCeo2Cuw0lLSPyGKCnVVbTF2j3lSe26j7tZ7TmGHeIjom330SQ3TA1j5R
qUwj/2+WYMkom/qZqEzPOM0tHd+uD0T34jjNsuWFkjyzaYDSlny0jPI7WwOXNWFIUukGTpsXAeNE
3uImIsCFkDOKLlT5acd3LD5NGpNdOjpSRlyVsAoJ2BCaV0ElvVFzAXkyawjb24mC1Q25TZf+TGx5
l0cCCETfi7HrBaIJi1Ki63uYDSnIkqa/kSUUQ4iXRKS7ZM1d935e8CdvWrdd3Lugkt56B8iXzke4
iGvGvcmpus05qtVp8mTvHHTSZvR+5jI7+6CJRfrHwnJA7JuRMepIEVznjVnE/o+g8R333hdN73Co
jdTCadSUydZNTdamjUtcuOHAS6EOVTtgM9l0sG/dgx64e3n1JyUQVkjonlmHPRcIYsQYD9CcobaB
bc/B2CkJRMsw23jhv52c4+JQrI+m7Z8r1TTxrVB2Ge/mekle7bFOP7GHMe52Ujl7W6W0ZHwbOI4/
vqLGOvVNNXuIPowpwTbBWTu4bLvro9akg95MWKYs5qowANsCOp5hUd+/WJh22qjqvczc1743/UnS
NohSd+3bw2DTL2zYBKojD+ozQZ0Zx0vXDGMVrZP21WO9joUB9JIlrBSI01aluymoi18GIn5/qdPE
73eOE+i96xmz3sxNmRqb/OoyoF6ukkjHWYZ5xDTq0F1c/zecmfPYxW12ThsPBdRPLTpbf86ATdZ1
0JGilFhCXDJm+4xuy5/eSDyTKTyRw/kmKSc7PoxNW8UX21jNq9tzqG2AchNa7NYhZ67+0cx9dlfX
tafZiuvKZ9myb5Me3fTzsyVxTd7OPeLEn6Tw8Hmtdeo9qSvGhUCHhnxymGhXkZXLFTnKWNZbHiRB
JV3M66HvZXxfrqCVTxUN+73DpQtDgK9uG8t+Wc9WnhVe5CNzf1Bsketm1bxFsw2c8/pmDjJQeAEV
5LWv7YlR/5g5m8JaJQ9O0/3og67eKpSfP25iakoVMtUOxjSnb+nc18+cZoRLGVuHEZX3V5fJ9WlZ
pHu26n79qbO8jMjlyc+e6bnsXoBpQH0AMMxU/ossh7YOS0tqbNFyORuAeX04qm5B9UvUe4Whgda0
Hb1LhTOUG4K7Uxh1hTOxYETuWUP7I8hcAzmtXF+BGJe7FfXxyKJyvINVHGS7nDj1G2NpsosoJzrj
NTaYfnkd8Sy0YpYHYZ6MUSesaQ86MnzAlRl3c5qhsENi3mAs7YIdhrb6N2iUGeKYYVrfz8azn87q
sdHt8kky9HIWmFXuF285FTxIe2ql7smcOu4u01PjHvg8OfmTUsfGsKCrjYIak4Arcyfk9Iu5BG6c
Ps3PUGG4wKxFsOYjkD8Ah1uSZJbgejFWQDmsO22OayLNgzXX+tbjLQxwUjVvTQJUa/CN/EqnrPlb
ly5mlmUwnheooUdc7/O5mJbx6ACBnG07V78LbRtHhn3zkY+is6GsTm99twjOyXQl+vpYlJCEApun
oi4up1ZteZP5DB5FnSCGmXqHZooKCZAtGY8tMDdBjjaJzx0XTDK67SO5QMsEAuYb3YbWs3qwLABH
ORv1zhqy+b2aKkauDLfSYKsnlR76dBloi8lND1VO0zfZTrZtvcriSjWBTtnE2pO7Iplwh0nJBm5G
XmqEAfS65LY3OlAEFTdlaBbisy8848iesfgU+4v3YzEcm6GcL2/RQIafOjdGoA0zf52Fh+oyztYZ
gWU+GtM63mCEqbdxoPxdQkjgqR2NbGvkyfKKLEqepm8um4HK9+o+FHub5pVIySXCIPXpwdcehjWY
DjSz9qfftcNNv8rmgaEh01e7p9Ymmy00Wm8qkVtMh1deZuxhYwusCWYQLZgwiZaN11+rwGmWYwZ/
c4da/Uxw0DwgjWN4nhEqW6Oc9qzzGrgheYygj9W4ZYBl9aGuvfWV5xdopWv8lxh9q9hak5n81UVt
7BAC6FnRrC+CM4d4O8bmQFVq1re9LqQIpe2Ip8SQ3YI0b1YnnRQtjXS+WLd0YeapRfDksiESGIgZ
1YbgfzaKM2eXr6lWQ1h0Y5JtWEaFRdqfqSCstd8W1ggExFRFPw3G2PqRU+jyzXcdprCM4Hb0Q7By
3tTn9zBhTHUYFBhH3QbVobHRANlDh3GId3S9ofIvtnjuxl9u7Wbv+DN6RA9vJuzKKW7bJK0eg167
zUPl4CJI07Z672t2pW4CTWLIJh0cnwYHXzSOuhKiyBqKS1vYIFyAZftS5vlprGLG3rE9LGiAiz5l
rWPe4NBWewPtpdpR+xbPC0Uh/B8uN8wYRonCyMoqabX2W9UUH7XvdviOh5GLcHRzkukJ6kCYdG0r
FDNw9SHXCkg3HS0UaFzbW6qKaesyUwAfGqu9k2v5aQHlXXq8JFvLr7lp+VpdbpGZFihFmwipiouQ
p2x5NYHMxg3SGP47l/0xR2kuwORdT4eeGnUWzdAQ+NrRG7wTfkj7oZld9ZCsqz50oiom1OV0hGrq
xF/WwFYnLOomPH9lwB0GDg0YUFYX/OmYrCYbfbX+hcJmJarljMUtKSyDd4O4m0us+bSGBxB1Dd0E
W5RvKHbqeDNjSjtQCvq3XariHcNgcBLV2mFFUP1PfG0IyZBgw87su+ElxoMp3ogyCB4WoQE1ki4b
y3zj2jMeQMwoY+RVgzhWClQHy+cY6SnB85V2VTyGkzl4p65MSIZrgqZeToJsAkqzQdT7oV8EOc1m
u95Ll6K9CNpp2npuub7FbhqHVUo26L4gEuYjadz+D0WFPGhaqmiVpbnDPtM8W6svnld7En/aBveK
HP2Ye2lF8pvtMvlI1WSl4D2Wc06retiRSApmzDxHFhsS/vihyUwkaZAZ4gRxMTOHHIyPIcCMx4DZ
K166uXKO1ZAZn4wYnPqgcUDfYC4jqLSosuNsdupWJkYN5Bk03bkwJp4Nts1cUs2/LZDUtpwoRlIk
paZ4mPo52DD9Wv46btbvcBxIfidTPs+kv2cbJG90OejdJ3Ko4lsTeOWS2G29Z9zW4kfqdDQwPnA2
RjK16Y4IuOZpajqatbxkFJPmdnPRWd38rDOjvjcC1zhIr1ufO+gv/J8Mo9ZwCMY2x+uSM6l03SCy
xqJ8WNfZjlj0LBk+NMEfF38SAQareYWxWVY7kKTDes4huLeVn52LWM+vVyTmYqHsv3ieM72XKdUH
fqr1txI9sPgw0TtsaGDLEyM0Hdpq7E8G/P/D1WSI7cXgoQi7wJxul77CTDNY66/UtO1HD9T6GNt+
dZ9b6/jTVvZsY95wi4a3PVIDpC9TVqK+CkQAmroeC4TgReh4Yxw5SzxdIPkI2iPaq85Dp88ZZgNH
uJBRid+8+BOe2R03jb5LhjGvdz2b555ck2uiwN/6cxkd0KIlQIi+mHix8s8sFuhMQkOJB8xO/pqQ
hjtHjeX6JyNtK+oHZ/Tv/EnAFQ1GOZ5Vgu/ixAJM87XvGVPtUml2IIBD6+XHNIExaRgKJ0Oxjfsc
BifLiWfb47z2qyeiVgKx63Xa3EIKGy9WyxA6CmqnS6PGQ8EOC3jHJMJMJH+3aew2e93hlNmkPvc3
kTlWZb4WwnXFXrHFywp1yZdAoMY0rcqF+qtxZS+jEZ96PS1BF7ZcA2SnaSliHdLwzd0Zyk6zWC5Q
2KkYJ+WTxPOTjpoeFJN05IyGnTMPALNZIjUM8mh4urM+KgT5cChjMT1yCXrD8zz7SXpcG2t2HkgP
W5dN0RmcXJo5+8bT/8LL+1jfgX755bmKjZLAMgrpvL/IvssXFs4CY0QkdYCELypz/K3RdpPRRLZ0
uy0QusUiF+WZbct/mjR6NLc69cz5B3D+VS6k0zWwHLWNT6wJITHnkgw4+7VGTwqe0WaLhjdjWei3
NmUCm922bm/DNNTdLHZmRZyd3verpt9Fli3kLWkp1hwy3elgIwOg/OlxGQraoMIFfqli02mXMJdO
r26R0Xwft0klVQJH5kHfbWRSq/WmHQO7flwV5N2d6ZrA3yF2w1Xd2z59O5SzlMGzWZtq2CyTMy5n
pm36UzYBMMgGn8wYNSk6Z7BRMTgbBbUn3Wkzggk1B8cV89bqDQT7au3FU4Br/tZdfPwZDAgXG4tE
470wjPTfdLW6e8TC7mTTPDyoxX5IrSU/eDWTs1F5Tth50vnZIX5/JDhYTmPnODvteIwFWqgqpHYt
flDnGdwdpNZkWC/vRSUoJCW0ofQVOMo8uNVOVgX1s5XHIxhRUN7qtPWfuSKCvdMO3FJZwUVs+f0+
wyrwTvoMb49OUvZsKslEySOM4+RYy/IXtEGEubpiMn1cW8jfbnlfT356v7aGRy5/U0duCd/e93kp
GabGpbMFS7Lu9WroWyaBBYju1W+4YSV5/0PFHqhQ2sr00+5b7OB1tkTrMuhtUrnt69KZ8P/OtLxB
yKgX1zLQckpZi4+gs+dDYM/wOBQ+4zOhfj0e+UwtIXLKwrPRzPPluoz1vbFxFoY0lEFkF76+ybqx
fHXKdv4oiCtSYcqpsNHY+VErWQbn1VMgiKKqXgdO3FayTozVzsXoPeBSFb+MjAUyuC2d59XKqtvC
9PJkU7XL+FZpuG/MOs1e0mWfffrWQ98BS280Hp/3lt1Yj92sFfQ/fXPk8Dqgq8MgzgbXNH02jSb5
qNNZULX3o7MtBEtLy8AWT63ZT8Zu8clOVImBAae2u7siK3jZaNINfjhLjvcmc9fkqfP77gQYvm6n
enF/W4bJ5IDRmR9yf4Brd719mhHWbnthWe+2Uy73tQehbGIbOitLWgJ+fYiBVvBnPCQKgyp+yHw3
uiondsVK7gN+xUvvrf1fvJc4Lm1yMJTG0Irt1IdjGJLkxm0JFtvYqbG8M2pQl4FRF2PgetySd5G/
DhgmXpJJuFsS9HTkJkmFwRzS1twoXyq1Kw3LrbZYQftLRv6Ne8GPwI4TBm2M5R+tebA+8tmUDbQB
2NAW67wyI200ayiKRTxXBXrgzHOyRKZnt9MPFFRXHCyApDYiXGJ4Z7z3jvEO5tPGdthtWMWGVUt6
qb8t6saddiatYX4xh1Ymt+m1RQnjvOu2vc7rNZzilhFQnVZtVNsQ5vtxVfOeyGOm0CMZfVdIIgg+
XD8x0sgIZkwbjaWnq+7rNOtBmFMP7kf6yaUlMu/g1KkfNSao4ik2BqzPYFaPxPBg4dF2SwEQeNm0
noamtqOgp8mbMkMhjzHjosEYRl7RI3XV6JN8VA1VcVDzlaO8xm9EqipdJl+BU4wh77VxO6E/HNp+
nn5mGr/JIgc4KRQ5W/BQB4zaOqI1WBAysSXSaDp4Uzuff0K0EFtlMQ+ioIA2usa65l0oqM2AzL1C
Y2SNU0XkicoFU9ga+rGiJjImRRQoQUHroWsnaGJapRO/FxzopK8mCxMLM1PSdhd7cXl0wYlPRCfN
N3aKL3ZJoS17c+E+sGgQeMLahiXlcEAwznGwyF8AgXOPB3XoXibGm79LrqOfKYsYdpVlV3dqDbo3
Rfu7W/SsQ8bM9b42PdycRd4a9VaXifGUy6D9oyur2oHao0BOhmpCy2MI763+daEJgyEHJ2zcITca
9e+KXJSXNfZQw+XgdpQlK+BzLEHJi1SoXepPwF6xZcA7ue89KxsRY31x6URRgKPnct8jkETcR/F9
72n9EjROjV6T5y+MY/3nscJZBjqSVVU09fz9AESQ1jLIgMeWbDVOOq6tPzPNS2T0DgQfTt1fqyxW
CDW/aUMPYJLOUDBHBipHmapVkodTPhknE+F5q2aTEhgWQ7BM2mIpL5vY1da3YG73pg3EdUSWxPxi
LbaRMUdvULdQG5S5nTxQtuMkVHUg7LR8sDOmR2R75SGdAL6UoAU9XIyE6nYkxOpzXC3oqQB0JGNb
6yEfLLJpVtSQOy5n/cauBfVodEQ44DekeatFi60ssPNlT3ZkICLaojU5FnktU55sJW6ZyF7pEFSb
s+TeeyW7YlBRO/bpgObpVu/m7K/XWnN1rm9zZTUPAC/+WQbZkL8m7WCTk2PnoSob+6Bsp/V+OE2/
Vrx3MNKFWda0h9XFtU4bSqLBLFmeUKzNuDzmwMzeNq1Ma93aq6n6g6zBIqHyhM+YNjUHB9Wi7J9L
PeZVNFxDfPZDt5KVR4qdl+xds55WehC3rF7I0J/ysM8SdQXdgjz5Vc5xxpNcdwp90iMJK36aNNEp
Zqh1m9EY2HVFD62DpXJIZmLk+mvK8q76O1QeqAwKWVEe9fXTT52vTePA+MKottgkFiajvq+wRg2E
wqizG7jC+iACwPM4el4t28egNlMnDR3mENOpdObZ27ORNqhY08lfJEy5Zt0wHYR33XEye+pAhkf9
iDwZPKpWTM/D3C7WTnkago0id6lujaEa5xsGkflDzabCt3VydRmyQnzOItut5jgqSX86NK3T3mR1
gajBLA0Vk1wXcVo4mmFadP5rNihsXA5d4K+M3dfxyW4o2X/kpGy52I2IqwV+1fpTI4Z07I+Z+08c
FOQSTiN9241UQeztUXFkvOvgv2+TQmSfCw6/J9vQzttAQwF1AkOGM0GmmXMaSSrRG0U8DLlitI/+
E5Lc3D3lcRNCWDHDrXgZtX5wExPYsfPzEcuoj9dp2RFciEUGZmt4bNBEImtYzYsm6eMWdV6CV4EO
DXsciUGyKZlfvkAF5VwDRRJTl6Tz3xbRec/MQ2ZhNcrxmMdCjpt5JiiPxIbs9+gy70Ql8+dPpJ38
iZiG+S5g7F9sO8n0jX+s02611chDLOyi3qCVt68j6X77yUvdmyomj6VksePfsUXF2SdinnlNG2ja
FZ93CQbfs/blOvQXAS2/7BYX9CwPrD7fpTEtGrp5jjE8wEdRB5Ud+bDk8gTixX/L26gxt+R5ei2c
CfDHxl+NHOqNAfXeHmq5HTuMEYQ8UbxytG0iddqKV1TQLZhdBgS3n+mKAW1DPMGyV51nojqv+rgU
SHpoBQnTS1r3DdnR02fntTNRFcUQzMcx0F6kaN8iqfL6Dp6QICswsfLU5Kz8QSGfL2VVdCc3jtNL
3eQxQNpgv3iVIYpTXlZkI4xofBd/6IK9nQcEghnyWZiNPjqxI5G34yI4FVQmRDHp+eDlS+/e110c
9LeI/RQy5ITkntVsO72QzRYYqccmrRXDUtfG9zjt1lvdczCH0W+ivhcVUXuAP0QZVSd83w79XY1D
IyWl6TZDTUUBH1zxQfg7tXGcpdWfOL3639JFfSTOUIbBNREqrLvS+0EfIHbIQOuWJI7+jmmShkAT
sZmEwhhGsUvsnJEmG6GK8wyKu28s4hjNTvbvCwkR5jHnMqWWHNvt2Ap5cOZRtdgzysHfNl5hkGZU
ujvsT2+lxM3tiu6tslpxESSnkf2zzvs6WOXzmJn9L5Zxq3vlkpPE2WienHW1n9KUaD2uTZNRHRvG
vGzTMSzde1aR83uWYC0Ilb6SAOjVLzJB9I3dL/NOClqdDYdJ8FbVtsV8zYyJ3NOk3FygYScvBML2
T9XULagYZItS+vmLeg6spYoohxg1tMXc/2zI9jpr9xrkNMz6SQqyiMO+5UabvGHa98XaHvvFCZ5W
o3bvSI2RTzT0xhlN0bkR2H4YpPNF1ydzYLzbMQgq9kSOeCYJn0V5U+NCEeFSe152dsqy/eyUEgcH
cIyWM1lQkcjz2mNc5ebXCuc3a33HzZoN8yFNhvjGr+N56/PS+yUJtX/23XphJFIT/2GjF25ZbDqE
aTVxI88a+3KeBweLJVbYB+MSxxSJ6z962WFx6XDbbSTg/R6RgdMXm16rdw6zneTgN0X37CmreDFJ
Mtjg+jQiy2jxvPaENWwVUFm7mfopOzY9tvq1NvtHMkXl2Rf/Iopmq8PnbvCmBGyw6GsHs77kvj1A
aEpGZvGK5yLNJ0KpWLUChO3Ew82Sg5/UrR2cSrKLXhRTdrWxkK/vktYV52X05ve+M3/r1c7ehSvS
R29IizvXTbttYtH7mcVYHsB43Ftggz5iVZhLtrUft4cWQWSPhEbdSmDh9b2FrgkpnHzEKal5u4G+
mnjXHBcSGOpVN+VQwmn8MIWWb3M/GpGxOPkt4wVSBcRY7jwbTjlp/IlUQ+LEfnPxer9cA9eN5km9
Y6gh8EPJcb6khtKfo7EkN+M65DtSVQRGsYahRncgfbigyqwyAoCdY2mR16ajgJ0WOYkkGWH2P/O8
sdpzzmWVYt2bZdezugg/SrkhYa+arY0yPBlfzLRomB+ULAgZHyGSMycPyQ6qEAloe3gdcpwDvwKM
JlqP0wU+V93TRa2S0KM4HXCZ0j2v/QWNqCh5E1h0BXfcr0QBbBq3BEi+hUVhnWu0kseTUP2SEB75
K2joowGP2fz5/wOG/0va89fN8EMyQ6x57Ie2YusSwB93hD9876O/roZHqy+SLBUnGOvfvVDehppV
7L734dcE+39LzDa6f+UTK+vkjO4HrRRj/H9YP/BfIsXdL1nctpEU+PEIEEB1X4AiyVo2TYJdvGvB
qkzM4N/7F1zznv/tXwAT5mZk3VonwyjsEJPRvvbE9A/J9//ta/0Ss03gTOXNurVOPJg/un451cr8
h8j1//bR9v/+vWmQhVeWtTjh5ca7uu/L4XsLsiz3y/oBQ4DRFYWSJ8ZLD72zupvenNtvPjFf1pIk
RsyQVhXWKenHO+YMb9QY30uHd79EdOsYghN+mK9yNkiVSJ6MAmfKtx4TGfzvP7c7m0BtFn6upop/
OoP+8HjNfPOzv5xQ5FCAPNsbGUeRLmY34pgZ31zU8n922tv4xy3kuVOK+WdrZ5ZNVpavvvdlyi+H
FJ+Pn0uTzBbKdNyYRQSl+b0NG/LLuay6lgSZTLaMNcg1fLdz/Q9/7esH/Ifoe/nlTCrRmKmZe+3J
BRIzmPax8JoSfIgykq6/uZRIfjmdjsdMGJySHyKKv3Zb3RFasP3ek/jldC7F6Oe9qNtTGfgfhWru
gVH/fu+jv57Nzh6KihnViXrmzqR9bqbvrcaSX47m0o0K5TvTJ5O9Cv5yL3XxvT0JX5faj6TUEumQ
6FPCDs2tI66riIJk/t4D/nWvvdcKs0OjWDj2vn0H1tUdQcPH732VzpfbM+0xQfT+OJ/cebrpRbI3
m/zhW1+l8+Vk8k2uHbfkdKqp89h19qP3hm/+xb+cTN8mqXQQ/XSK+6LbQQTKnddp65t/8S/HM5sE
sRxQhieh8/iiFsYGbMDIvndrOl/OZUHKTCdtoPr+GmjRju6fOJbf/M2/HMyciZOaFdHWMgVRCoyG
vqxyin94bV3//f/hteV8OZvKqFoK+XUg/tYbcI4wKo9T8c2v9Mvx9IM+LYhXrtjF5OEqSs7KaT6/
9SB+3XFvJL1fTInqTvBeeIHKwtt0guTB7336l6vTSRZJVj4rFniBk2ZjJC/5ks/fu4LsL8eTtbOr
JYuxPcVCXH2zHo1EQebb9371LyfUFzBvq9c0p6RefRJ9pgtiYfO9qtb+ckZrwtpywazihGut2BBh
FAnc+N/88C9HdCz7rBonLrfMLJ+JoaKDr8d/Whct/7XB/T886faXM4rX1LR1LvnDYOZ/tox83zjj
K7gD0Y4tK0+FMJqrs8I7tt56WhrEn75ez9IPqjUi+CZ5xXldHHOJZOnFfUCfedUpaDLhSfrfcgHF
gzUdr6sxVAiT8xCrOQ0JkwF7MzDBKw08PYJDS23JU6fZQzFPv7yFOQ426w1zF/9+roPirjTBrEFs
lwu2sezkkXq3SVPjWI7OU6aCu5x1buM8vS06ZUi4FgDAtNlrzY9tvdqYn/26LqLBNZMd/F8QFSq4
juTbhwIf3K5MRoFxIZ2OApJZwlKx5EHfLIuXRCs9dv/CppKDXaq52eA/NX6TVe6xPkZOoFrEhk8O
XgAx2/sWGOiMZb5h2peTeJ1md0EXx3cE9+7MpJ9+5NrCij24W80m5R3Goxvhq/cVruTojOWdUU99
hFRiMBtpls8loDJwzZuKCU9nxq13EAbJYZi/mc352TWSnA6KBJplghQ3+gXgs4aUI1SgxknobKo0
PmfJCFne3Ii2PDI0qJ8WP4730iCl38VvcyFjEQ+uhkWeiC51rPtJ2veTL+eIBrzC3e4t2E6HYAlr
pMAd0tsYunlQvuUZ/Gc2GHsBy3ZfkMRHWOSlDch7rpr8ZS0rP6Q6q3WEEH8gWOm5NfTMZAqvN/Xm
Nij9Qm8Jgr93sAuG0OuksqlFHwg4YedGkfpn4mNncCh9NjCFY9KVoUjiOPT59jvDlh4auLvsYyKQ
D64tcEPVXgQo2r8yzoWbmlCjWU4yCsyVaAzPhGZnGK1JCQxJYDIjd0bUDYkAwDTrWurGt3tvgSJw
OqLg4QkGm60RbaeHcxwMl4aH8ZqivfMD8kT3vqLKIvBrlmE16QPzvfOc1C/zoPei8Md616BzuU7g
lo89SNFZS/M2JzJ31xNrHqZegLdSkPE7EYh9gw1zCIfOfBGga5FJXD8PWo7cIf2qOCH6+XsPA5Dr
E0ngJHs2e+zRza8Ais8ftB3/BmAE28ojOMJj/ncc8W5uOxTmTeL6Fat3VgLMR/PP6qwPw8COtvsg
8Xr2LfSKEDSxnNHaNcHzNUcYadsC99sIvdxqFhMS2qS7FSM3MiVC7zDZp2Qp5bszjti1lW8+kZ/j
nuXcoDUTsl29zcRS8Udw5hDlOdBPpGzdSmZK1kvcjGxkaY6F7ZrnjOxpBm69GY1WcN8ZOULXnJ/J
HtySt3Z0bQCkYJmi/grF4MMVu06qzegUOV+B1ns/SwjyIliFYBee6fDqQcSstzwURJZF1ZydhsK+
Qd746SWTfxG5RczcoDjZem3X9zUrS/Jbskzu2VFihc1sEmzTpafKtN2/rGHRZOGQxc06nACniyu9
bI26KbPP0gKw2FrjYkYEy9/KLLD8LUsSIGjXyduBf8XGttbttbL6SFO27xDHVIYSsOKPiGsjJ1iq
e82y/+HsPJvbWLI0/Vc67veaKW8mpidiUQVPA3qKXyokiirvff36fUp9d5eqIYBZdPe90RKlRCLN
ycxzXiNGG6lKKc9CTL9qR/c5DvSJyDq2ya1K2m0lJ9kOsBB7A5Vwq5lyiJkKvBl2zwKBL8KMq26g
Q32HyS09WwKPOLg1mDMDUCgcAWVFwMrg/Pl1K95qKPIs+24QAAzlEwrTKAVhaULbe/KhdS7NqjQc
MyoR9TK8krnwYQEPgZheVUN8CwLQvcZf5lYghOcpCVhFEWCRAPbD9KhDC5FwIOF18E3S800alRsW
mHDrwS1cuYaPOrtLHaYHUJqVCTAmrUDuD0Yy29ktxp95CoIzqpToAaSpDOy5817JDSLdpveBYJdp
I1yLGRhtu2tqkAyxlTXvArCdEv2vtHh0y+YDiK2wR6UTVPfAXFKbanaegHjmwJQ6RW2M99wqxhUg
mnx0ICuALqUM+d6qJQ/qVse9UIAqJyZwFQc1fpOGesAAuI2g+eby0hpB4fhWmeItUR7qDspwVON7
qai1ByKu7JkaNdMtTAysN3K63kasi+AlFpU627WC2g52DVb4Kuxay7AVq/5WViDWFSwPdm3SAfyN
KnOgRqbX3xukkuzUqkcAZKr2iHACWLYaqjRF/cRBiAnuK2rq8NQQy5IkE10gBOg2FrCa9Rhl3lUb
d9tWk8odigU+KhCFeogMMXEUndS9YInbCreupaIhe28PiXcg6YuV2qg2HVixUPFXOu5EbWbpxl7A
36B4M/BQsqO+9NZabiA8aJWPrR9LLyJzCgI5gReKcE6m5lr+hMrc2DgmlWPFMUPZeI1bi/JlIYrm
TZGMG5Tjh42qgVLsMapZFyF1GcTro+9e5IOyQZE2pSyt/EIAyLzPSkrSdRz8VETqn+B/pey1GVJx
n7eW99qWdbIsUCJwYiIyijiZb4QLLjWx7QdNDUEtQKEnjKX2VmjAazRugo6eUZsKdTz5ES6ptPXA
Nf8asCh7Mop8uBXChDp5qiVwF9ReWloydFklqannIUt6G9bteFDFkZcHtUYimoe4awzgZ5VXsRHi
twPSjIK53Bd2IsYlZ1amwBqxJNg8SZ5We8/vEdbDQq6566BnP2YUKq7gWqVP0DqbZa0p3jMA+pwb
QpN39Qr/smEDsqvPdpGEX5koKb6GL15FLbTxU4JQGGeLLuf1LIwqVDPVF4B7WMvALXD90AfF6TL1
ukPSG6gDBKqoi5/Uyu0wVXHvKGYJEjTLMl7LHKVc7FDVUho+AQwY4MKgeHK5idmgXtPD4IXMXGII
/zKo/ff3/j+8j+zwr9tm9V//ya/fMyBEEMDq2S//a/2R3XxPPqr/nP7W//1Tf/6d/3rMEv43/yN/
/A3a/ftzne/19z9+sUwpuw93zUc53H9UTVz/bp0eTn/yf/rDf3z8buVxyD/++RcMoLSeWvOCLP3r
7x9tf/7zL0nktv7vn9v/+4fTd/znX5ss9f6xn/718L/u/9vf+/he1TQhqf+mqjr/1ZC3RZmRh273
8a+fKP9mqqKkmtPiMyG0/vUP3DBq/59/yfK/gQUVuViIkBUUQAV//aPKmr9/JGmSznFlQWWe/t5f
/6d/f8zQ/5uxf6RNcsiCtK7++df0spm/GnTq77MErQiDowNBL+497jHRuLNAVoEs+jQYf3/Y/6Tx
2TOzHSpgPnIn7jvs/vSmes4Db4vA4gWZg6nvs4cmBdYBEeRK3FvoEhQCNclz1rtTB78alfkjU8xD
NL0acV9gGBSjlNhSvwshI3OLkjXK/+3H6RGa3n5ffdA0LZ/KKCmi9bI78kGlCR30CsuuM8/kY/M6
e2xmjQx6VIZJ08ggpmT0iLF9zMzxgjf+NPSzx2agmK3QFdMA9Y6ePxn5mbTHtBm+HJDp9z8NiBAi
2A/WW9ojRrdSFW9n4f7YItDTgX3Wova2QRRzcmmErLOB4ncwysI2a1jaWn7VW9qtJ+EUEZt7E8nQ
0OdZKu50iDvcKvPN6TmbltdXczZLKWW5ZqKuIor7Xgtfcd9a5CESI9Evjs0d9LD16U85tjJmuSVI
lBIwWUZYSt8USuN9eGbXHFkZ0mzHe2C0qrhixxvi8wAeRu9XiXnG3/7IvpFmG97rs55nOZ1OGmXJ
iWeMWAohOImAYylv3OzMV/htXPzFFEizne+hV0FNfBT3mvKh99W+iDEHxWoYtLKLnB3iEIIJlsuA
Zw9MR9RWntQ8JVG6HKKJJVAtu0EEhdM5Ja/nJs1XArxynPWcMogcX4N64QnLQE2vsbBDRxqfP7cr
N71o2QhIIFkLvgFy6whMoPQsGzNaxy+f++Elb+qV32t7N79GOG8hwKbUWv9mENPbSfzJ5LqayYBq
m/4Gvj890RbcOrJMXsVFtJS8emlE5ZrA4wSyvqWEY1dRdyM0b5gcQLj8iX4K4FxwFyX2ncZPwJ4w
JEJ7SrGZ6n04Krxyy7vTC/DYOpnFwLQLNd8cQ3E/pA9F+aaGVxJAqtNt/44TX03g9KGftnkYtmXS
xOwhfeIPkx0CdoT23ESUqMJNP2yHGpMN9YAMud3IiPYhaaMMptMF/j7v4R4o0Mdj4VEpgZ/UzS6y
UriTfuJgZmUPTXtmoU174qtuzqIouugFWDbWc9vmy05+jZBNKoc3CQ3pjEzPlIBE2vr0mGhT/Pjq
w2YxlW2JCrVQi3vFdF+GENKRedCr0nbxLRotCJrxBwwQtpZ2W+s1CQ1RcpCd20MMdFzIUW2Nf0cj
vnhxTD4NqwOPBV9K2j5H+MZUSmgwOa4OiS1bqo3lDJhxUIPhzlJgeKvfNNYWglBXUiXbWv5LopES
4U5JB4sdYVMAwDsFy0bSxK4RuvDEB16pWXYNexOe0KMZfWRQU9EhuSBdyhEjzU4C6OMNgkmMvYzC
VCj2PI/PtCwfia3SPIKjjA/XUmJaSUL5uG80KCKLZMYmOwZp2QuCDc46JoEiSm/mgDpBZA8gxeRm
sKFq4uv40pNow8uS40UCb3OHVDfob8TrZKwfTq+HY52cHQB6FioFlirwSephAyzvOhTeT7d85AAT
ZyeAheGNy5ufowXZA0tZCqgEKD+TYgO358z94EjwEGcHAS7JIQKsHDK1wIn93HbfFeHjdO+PjIs4
i/3gB9qoAjG1t6xF0W4G7cyBe2xUZvEuj1FPyCXa1QkjbgMvhRRsUW5NjHLV8uF054+Ny/T7n+Ke
HqcVAp98CP6RmX4TFu96eHu66WPjMv3+p6YzvcOuwcOzyC9xdCLv6pxp90hcEpU/Gy6swjREPEH2
OcyvJCzXpDeXwK2xTbAWMJG2RkDuI6cA8BSEW7zCbQwIH7u6dozcA5FbORJi1QKup10Zbdo2gGSi
Ae2ZBBjKlecqq3Ys1kKCM0MkLfxS3wbNoQr6u9a4kQHmV8n3CgKDMGyhkuV1vg28pSWuUNdVvfDM
ne7Y4M2CjdAaWBq7Bpeikjd2sSot4cKWZ7FGz4G7BUEyPVLuwwGn7PhMfDi2XmfxAV5onKiSPu6T
qgbFHa3E1if5eNfjwmnE4rnZ//JQ0q1ZrCgwxRawjSRU+rBXt6V6ZiN83Xu8Z/9cVE0SIHRKWWof
QbsavasxfBmHX4PXoEwvnRmhrydVt6bP/rQjUDrCxwSf0X3svTfS3sVs5syWODIo81ARwiCSQali
Lb8E0lnkZzr8dXTQrVl06HpfMgxXHvd6la8mnueQ+reCdyYmHxuO6fc/DYeiaWUF74MFU2N4067Q
Ej4zHsf6PYsQXiS6Gdaa4z5zH6pKWKgut3DKa6dH+9hSkf/stwjDUAV1zmXfAoqNFgS+KmpgY7KF
7OHP059x7BvMdimS8klj9NNnlJtafTIiyjF4gZxu/NjAz3ZqkMVlgxUNw5M6BXv03Bv/SLvmbG/6
VBZqM6Hd5nsMC/7c9ehYs7OtmdemgPiENu47ceOjPTM6Fw2DOduOvVV6fQlbcD/52nXSQ6WfOfmO
TJ45246CnOdaMzXsebeteCfxBlMuQHjopm7OdmTcIAjcIma/T3P0ahw/u79sLKax/7QXUTfAd3Wa
Oot3zbjRtDM78djczXdiMqI8mU/99dfGfdYsL+vubAvKFu+Qgjol0fo6UOx2XF/W7mzbRdBYwd7T
buLd9cpb0X1c1u5sx9VRHricZUR+43sfXftAGi5q2JhtObHvCjXOiKFmj5eE40eXDYQx23PoZIxu
3KrjXtUf5PGhPveAPRI7jdme8wM00YyagQjzOz2q7xqIwX2H1UxpbqmvXzgqsw3o1T7ulRmf4sMW
GIRd1nuXhU5jtv/yFjEHxOrEPWWvGrJWf9lZaMz2X+JDbg8ihQUdb7C1Ca3LNoox23+NkIeIKNDu
wKOhwffholuk/jsR9ileKKMERCIiXnTJLlVX7mWPBt2YbcCuTqRmLKwecUEHmAk2xqf3ybQf/nsu
QzdmGxByeWYWGeMwWt+78hdwmDVa2LbiVg6lRtUD+VAfTn/UkZA354BEUim5bWmMvJNJJTWPUvrj
dMPTGvviO+izPZkUXW7UOXtSxMwUdNVaHjgGtNXp1o91e7YzIyp6UD+56/WgVqRYtf23yxqebcZQ
ESGRGQx9Wy51Y+M2F3Z4thVRYcNPqTe5nBrmYpRvg0s7PNuLsO8Q2a9pWM0PSrJtmn9VI/8oRn6u
Ph0b4dleRLQgCQ2f+Uv9fdygzDWEZ1b3sZUxOw4Ry6wUa4oeFs5ZBg/bRj6kyOCfnsDf2fKvFt5s
U4qG3HnIOo97KXxDJejgW5S/J82tdCFJOI5oT5mEdUhU2ahSLQY4j550H+Ojrq4UAcfwQdwEgXeu
N9OW/ao3s60cNEEmKCW9qSBFugkO43kDA3TX1GjiszPqMLAb4x67s8ti/pwz0mbBpMkWD3s39g9F
nt2WZ4L+kWnTZhu6xzrAz2O+Cc5eId5KmXvro6p0etaONT7bz3VF6aqZVlutSHYRw3YTHwJk+063
Lk9z/8UszCkjmCsrZYW7xV4uyaW0PaxDb5Xqje1nb7gKOgJ4D08WdvLQ7OHfT7o6Dix/p0Oepc6N
hSbLK4ySbrJUcOIQl0ND3NVDe6Z7R7banHUy6lIF6Z4t7KMmooXbfjj3+DvW8iw49FAGYy4rRB2M
ZrMtkMDTA3psuhTG+dOBqmIBCZSVdgP0ANDqU+EP4wNzZjx+l6C/mq5ZhAAmNaT6FNM6CLGTNisi
6CJs92jSZZPHdR8qv6zwRWytZdj+SI1HVV4j+4tPou6kxc+4U/etuhryF3VMllUVOXoSrXNMTUNw
O1asbPPqWRPuT4/FdDJ81dlZvCnFsLKqLhn2OUYsUXBXTdpSEjL2knJmcxybxVkModyD4LMiDnt8
k9Gx+zXUl8X4OY0l1rQcAnY67PFDGHiYXPi0nhNYRoA5mM2QtUM90haSEIWlcn16tI+MxZy9EsR5
j/wBo43AoIYmSXtmFo+1Ozv3FUkbS9TZCECGTmUR8/f4wkSaOm2iT5ulAPwrqXBW9zpFT0CbL5eN
xGxvWy0oZ7wjhz2apfLBu4Rdx5t9TlYRqPkOALiGPfZG2s3Fzc62NEZZNUBPt9+3j2PQ/sjj6v30
MBwJRXOKChA7ry5hk3Nh24TCt95Ee0iJL3s4qLOdh9NGoPldP+wxlaJmWF52yZzTU9qBqzFSn8Dq
gwUJ3OKy3irzE9qtPaaPZoHl3of9ZdFnTkjBICfIS5UFkfoHVGneYiE9V6T7zcT7InYqs11X6srf
u86t8GJpv1kczRpAxcxd6eNWGAe08b07ETEKodQWGuSmobaQcPpA3s6uJ0NQ90EQUA3L9pZ5x8K1
Bwoc8mNUvuBQwB9uFxUcziFLscgqtj1SKGn43pXCFpWrjelutOa+hglnbvDrcEMTi4IGCUgJFGeJ
nEWhLER9OVm7jAgnJGK5sHzJFvynUnw9vXqPhJ05ZabWjKREb3PYo9RUYRNSOqfblaaT+KuRnUUH
wwqCYvDEfu+Bq9GNB8/3bLxtgIK/usKdGCCi8CEkD0X3orVvuFVeuFhmFwO/F2s3xY5yb6J6mG6w
tzz9fY6N0yx8REGH8YQlkHH43mYIaV12miizs9uwevR9tKnZX1B/mvbM9ejIleA3yehTxOfEk4Z4
mlU3fJlc3ePxXtff3e6y4r4+hx0q6EHoJiL+VAyeFX0RqGdSwdNt+4tFI88CiI7dGNyPsae0Dbth
ogAAnlDDew2zvuTcZfzIVM5xh1ZcK9zASQJK7dprF25+ZskfOQjkWSxBkqhqS3WaS+yKRXERphZW
weeKS8d6PTvEo8FsENil16gYIm7f5dvTC/s3weyrMZ8+8NNaceMcTBnuKMzlFXZddzKk4k513OFR
9J98wFij2jliq63iLDwEkoTK4g2abavA9xdhVWywYNpo6rBLKVzia7EssN0RM+NOEjRHEHil5Iss
/WjyTRk8ijg8pxK0AQpAyK85MX4RZ77GtBG/+BpzVAQymbhdylzZDeUqFQBNKsg6F/YoHkYk04Y4
W+fWj3o4CAC7zGCjwA8QK5gs+O4UI7YXqOkOK7eUoI0UTicE6zKw7D4fH/PiKVXr9RigWZV+RIiX
wS0UgnKFfwglhzM79uvpBV/85yx4nTI0QBV4pqO8DDR2VRmPp0fmWMuziIh8nSbmRkeZqd80lQMr
6XS7knhswc9aVlupNWUUiyhhI10E+7zJVZxUNbsrfqJOZmdk9DxPoSCPQKBoLpHOXoyIlkb9to3R
f2+Mbc/7qipvWiQdizh1THXyvY6h0WxCpJBlcQQ+Be8FlVgFsFwup1d6etVrKjLIHJFRjIfoU6/+
RDoVlNOrkQsPqtSuNDm5zaIfYv1sNPKy6tFW9vDPFfSVAsMnbQPMoN4nHxNfAEOkr+rs4KNgFa6g
YF9L7ej0iLqY2jbFTLsd79qYTtboMaCXW2rSwjSfEDdwSlxq40k//VucynaFjJZf4ucglzbicYve
qODGocWePKHZbWQyFlzGWovCBaacThcvRxHipWknnrqMRO1GN59N5SrK0GzF88saLDyFkNBH3zYU
D2aIFKcuLNFkXGTJL1HXEJx8Q7fgUCkIdxbVmVPu2IzOTrnR16WgmBIBZnUVljvEhoX+DLb0SEr5
d2bkU5gBzlxo6Ahx/45UoG0/Ede201papH64aokwg17sOvMcQ/rIASjP7s2uggR35w79PnIPWvVY
RteqjhBoe+bLHGl+DsI1pSAfUU/nfA16RJmCZT68VVaAePM5QvCRk3AOxa0avJea6YQV072a4iRk
bt0KK+CdHp35Dl/HBX0OwpXxBoWTwYHC00JpVvEl4hG836TZMYiDPaZnOe1G2goD+qQ+E2+O9Xd2
AHaK3GiKToZOj7a9aGM0cDqOHZvL6fM+LcwUqpaEAuqwJwHoGGUK3DexK/XQTFy90x9xZO3/viN/
+ghUklsVYjLppOI5Lt5U4aaMOtwNKuoS8BSHCSB77iA8NkyzLZzpESK0ISmVvk5tuTHXAKPuTn+N
Y03PLqvNUGSp6lfDHoabF+zDc9WxY2t9tlmlCLcGnLd6SkDVtdQN2ywL7KJBUFiMEcJSndPdP5bV
m6Ma0atMFbNkZab1azw5gvX4xTW8qZJ2mfo/QgTIeh32OEnlIr/L3dtYvzPMH2Vewlwr7BBFOXHE
HyYq9iN5FMGynDZc1WipV/6dFD0nE+v3XAQ7EornOMm+F9Bnx3Fhr0ZOVzst0pOXJd3E2QaF4uxl
hTaBF/A3Q/j3nEDCb/ztV1ew2Q4Fq2XGRkcKK88fM/PK/Jnhs8Bly4arm0sbL9q62Zlb67HRmW3a
QPN8gPocVG68axuXCVjrqO2eXii/c3lffZHZxaaVhCazECjei4K00MvvUK2D4VesXOXxY5zh8Yr5
xV2Ncp5lvFfeQ5Z3u7hCd2uVaN2iQN6z1UtbKxA8Vq/JRW7MGJerpkHinIy+gUFQnmMhe48fwrNf
ruIY6VvMThMZyzGISgLq1Hm0JtYjP9Y1S5m1J1udo8o7P3wOjLvUW9cGXtPn4PxH9rU4Cxm1avRI
QIgsCBFBUQFw2WUBQ5wFDDcug7JDlH2fWIhSH8r28cwEHbnrzwKG6UuYUk3XFK/80fSNg+PAuan/
smVtjpd0MV4Q/YKWDfM9zQ5C9+10j6UjoHVtjpgca9FvRosneUl5Ry5R0C/vo+4tkW7LlMze4L15
kwZq/nanLcpGcwx1F+fPkvemFCiTY5ZSkJ7B72WtyoHtDb9waFyI4WvcFTY8B4B136QuczBgrop1
6KV4CGDugC69XGvL1kC43ZMQQ4YK0w8f7uQEt8dHTUzupfxaw9g6vRbH61jb18NHXW5yZLmFb3r0
EIwHoaqCVYzhkAheXkSD1pS8e6M0eQ6VEg7hES/SXal/G7pbxAsdzXyryyu0TL32JY2LAL0eaznm
FUZQv4z6XsW2rPavR73D54ELvgpGH1c0xXAU1Vr4SnXt1yLgvUdjwCf5IHePRXc/IrPaeAcxfRhR
7HW3qPFG6caD5l7cDqgvq3td2Y2B6fij5xj+PizChdXdRrJHvvspUve58rPCXEqXdsHgrlGFd0zE
4OtuKarGrVlULwM0LV/Hqg9reuGOrqvNz9Mz//Xm0uYo1tZTuiLDA3MPFSasb4K/ybr/n+VxPG//
vLaoiGgkWU+7nQx95no8dxj/zrX89+CnzVGsiNtBPMb0Avygi551jM2x5fjunYc5qK89xZKjRK/h
yzd3pY1XgvFN0N7daFyM5tYyX/TgQ+uT+7yM7zScjdpog0OjhOqAxusuw2RLuQzKpVnTeH+6U2HE
1uWBBG4EM+GFZuxF78xWnXJNX33/WfAvxkBBC5zvP+JQwnHuF+u2f1L6XSs6PUmAy5bFLOYGhRI1
ZVUTGrFJGBxC/2XtzkIuCsGpij48sTy6Cg0nbp3T7R7JlENq/nO8o1hP/wUJauHToqSNDd13H79o
LkWpEDmNdN9774rxXgy7PKDOVDXw3HcJijO4zRs9DN+qsQ0EcYIWc/bxRznckBKITRQ0ChEelqOm
N0J1o+hwnpa1PLkaxctA/oX8/SZNPgQz3zZpepOX7iKWdlEv2K45rrwAY+D8qSpvsWKtm2vDu9WU
G4xtsdW+bKbmMF1LFwYpcbkuFcV9JF0ZJABOD+mRyGDOkp1h2yPL4rGCJXmpvzfB6rJmp1v2p42B
75IiJNP1ThTKha+/uuTaLmt5FnIGM84FbKko77wL+Kf1RnkGpvv1bU6bw3TTpvfEDo3u/WT8k3IJ
8fXHtj8nR/v7RfvFjjZnocJPfUX0NZVkAPaapW/s1Q76VyzKZHXqlad8mJRcMWOusAhQFkkUc+EW
k0VQhDc1ztKDJ7wZafBhCeJFN3DNnIWYEbB9Ai1j2Cd6/VN58RX152UzNIsqXudG2LqQ69OsheE6
8rnHyLGlOosqnikHuVJOOURynr7jf1zW3VlMCZCDGTD6G/ey/lKKuwth1Noc5pspiY45Dd1FEKY3
V83Zas3UsS9W0hzn24phk/sNHa5dgCAGttf6k5kgUZZeRUaLk8evdCD7XDthgfOyf0ci0A7xuTb7
+9R890MNIvIAQ1m+zUJ4M/FrPrQPHcRP1LYdThk3gYMorXtTWoh1tqmA6bWvo3wzZgevWMfxppHW
Y0u+pr7tqlfFu0RWGZT8HGccyujiFHgm7NU3Jd8V3WWhyJgFjGpAozQYGS4BefF2LVZn9s/XCQNt
Div2WyWUakkBeaDedoiqLqKMDJkfUogyfa6Xl+2mOWpXyFxvzExGRRKvmtfuHN/hWO9nm6lXFFRq
jBZ0e/mow+1NM2qkT9hZZ9XDRftqDt9VUJFHXa8h11on103FW7E5czk6EqnnaF28BCRLk+m7rnwr
0nEhK1elaV12IM4Ru4qGok81NY6uWzOsKvFMu8c6PTsRZdyp0H7iRqeF33TrV0xyH12z5UVjPVds
D9xM6zuZRVLAxnZt9Vynj4Rcffoyn45xA4cx/AJBPdQ4Zm7SfH1Zd6eP+9Rsbw2xqDd013C/e9KV
6p2pHBzr7vxIE0pUHOWGCIKWt7hsigv7OzvRzBGJwlqMCCEStokLLT4DJj3W39kmHLC/qBQjJIO/
dg/t02WDOz/PGq0UR51G26tyeU7w40hP53jazlKtMcbheOopacDTPf199/niJJuDad0q5UYt9f2+
03I7jEwQJon+o5MaVMOqyZMDhck9NjOrMFbsCBGaIKEWl3rUtA45YkiLCsGwjPt6eCcAVkvT6yJ9
TvLXWPU2HZrrgTY6gde9A5ZbFohEGDjUYIeJdU01oj4u7yokD7TgyQwOIYyTcqu1NwrO4hTusJhv
cg3txJe4LbaJQro//AZCxE7FUdlGvgb8VY8lW4QaY/dImWEotsXrd9tm1c5Hs0/rhxxXpZtOTndm
va7d+74nPbH3vU0Vy2u5aqqF1GPrp2keLreCk7vBYeyyfSBgYd9tZGqm2Dt1CzUZtxhFbi0rXaue
tDbhLaed9WgFurbIfU/HcDu+7HI9l6yXmqpPwo5pVlbe0/Dj9DQfWzuzAzgTLRErEEQW+5V3PVxU
MMHN788Qola5VTStP+yN0XJUMlljTSVfQOL1HK9sCsxfLc7p63wKUlrtKkVXACFXXH2VItciar0T
c8YHk3/a62VjM4tYAfA3jDEZ8HhbXF+WW9e0WbiKJFdXowmrBiH9qeAf77Ij/bfqyKchESr8H1Wy
b/tQrZeJcp8DAj89DtO0fTXYs6BV4JDeizAl93W5bXqV0gfw4fAclPrICpwjfMEhyb3U0O+0opT9
IMKWuajbc4ivbIx4LPce1DjjrRDGOzNuFojzXOJOwY14DvNN3KLq0oDVUYy31XBzVkXa+nq05wr1
wpD1keBSQ3NN185B05AKRtsvRCIwsgVRdEo5wMHy/vQgHUHhaXPor9dko95WVAMVfz3mllNnbz3v
a0SC111crdWkRRZXX+YlkvYmudjmELnO6c8+NvOzTazoWddVAbEnuidRe+bc+g3M/GK1ztHBZQg0
w8oJPqnp7bFrr/Ecb0ztFvtD240D3MDKTYplO56PiyHJlqIokJ/aovPMGZWuB9MEG/+NFuwuxbj+
ORHxU91FHrzK9jk0m60Het4F6eRK7Y+u/R5VD1G1EcdtU7Sr3sCEx/opGOck8KRjgzSLFyEe4VjE
4jmtSLzwdli9LrI8WXZINYlNugd9oUbbIboFZY1Nll1Jd4F8Zm0cCbJz3HLoa1AzQ27FiX/deJNN
17aSX2Jr35kXVlPm6OVBM/WadQAU4Bm118selXPsclmGVRwrZr+PI+bSWLZIA1+0Yufw5QzXd8Pt
6K6J7Xu2yNUz7R6JsHMAcyFy0ewxU98H9VUlv+oYa9biZbhAEBB/npWW1wR5qnBBzrWfjfwwJI+n
B+NYp2enfJVHYljHIwTHYdWa0lJtXkvudacbP7Lslen3P51mFZYRKIwTvEekBEInUM9cTY51enam
l8lQ5q3ESPvtmtTSAovcKS1wutO/ESxfxB5F/rPXZRCXNRqGPPV6DOVwRK5Ti8fOc+lzB0pbu2wQ
LJc8J0lkpzF/CfprDvUkqty12rZ36lmpsWOjN3u7hKYn1aHOW0s0X4XsObkwbTBHDQdiIFke8Le9
nD9X5q1yzvBF5j9fH3tzwLDagWHC5JutpSH73dhy9kPvrjzx1azeO7BuibLx2tsot+zU+N76eJKH
OzA5aIKWdoN5RttiiHhl5j1aZS+d8WLqu0565SRY4NK3NqXMqQS4jMitWeJBqq4MZavwV5pD6oKo
1+xGKdf49K4FkAiZvgF/uakQQ6t9NLr9Xazf96q7y618L5XvhtUugjyyUbFfuD1aK+pHplVb2XgU
SvMmq8H0qTckrJemZq57MV/LASoQWeBgVn4/9rIT5bvaPXRSSiJPd9zUdUSUtUth4xo8rfQc/jcG
wkp6nVmYGXbVkgKuDVXeKcP7hMREMuZ2j3pZ63X3fi6uNOE5zT9yQ5qcIFaate6QrI7NeCm7D6m3
c2N572Kc2yuHcbwC2Iz1J04O1cIQrjHawILQ9jvFrpFVFq5k/CAyLChDb1WqCaPZLbIsWxbuh9h9
73pzoRogEKXwV84Q6W1je023FETc+TZiFy7LIttEkgehquwXOR5V7SBu+7FaDyKShsJHl/SHgdtM
kf4qxF1UVxvFfOsmHChGwaq/0qhMhfJLku+t7iNA+Dp4ljP8KhPsh33fGYQbbOwxwNaeK/c+AsNf
lsk9+tr+wMFoURj2uhV6CE4X6Y7W/Oqy3EnrHM6ivBa1gxU2i0C5KfC+FDjuF92wkjxrFXuio+E+
oXDKC7im1xZK/8N7FF6rubSWTcXOYT9IfY7V5uioxgNZMzJGCxwv1u5Q202ApypVL1nel2WEXvyH
UQQ36oh8FmzOTrkZUUA0EYAGNLJQrO8Y1IKGdbpSX4++tDCaZMkFFXRQhQ+AtVSXofqgyYfKesTT
sw2RBz+0w6rnl/X0/zVhkpO0iwJlyac8uuHfuM9n7aO1bpZjsaIOWVpLO0KZnyx00tVkoteVXC5k
3tlte9OCS/Kphuk3Sbkv5Nd6KAAyc8FJf5nytyp6V6o3PAxa99vgfpOaXzE/M6R1hPRdYCR2HAvX
cYhK97U7vrnyBkNyLUpsrz308W0e38jxlmeqLTCgkoWwuwRsxHG76yS5RtK+E++tQFzoMFkK4cYF
mRD6+G0Mt+RxVp5QbArTc6rktQ1T7m0wpbi1l29JuE2b8tqNB4QK+5Uop6sag5Ue0osvWBsz7TeJ
egtyya6FG6297nQcGuplhyq4lHw3tcd0yByjip2hbB57pMtkchKo5F3z/ljW0m3i0eFqV46CnUQv
Y7bV6h6DpX2TyY7uFYtA25Vpu1BZpEJkLXqijiC5C2sqcxYrmUBkwPULMX1WIwDCDHkXRosGl5VI
Bq4x9jZOpE5hrnGJWgTsKT9urq3goKm3hnhITFDCDvBoKkxS46Od8N0o7yS5v/JU+b6PwXQo6kKI
nkPyqvhHCymVUi4JZvoQ1cHGKgUH+YglAqmpQLUVuFDc3Cf5z7KPDrxdMClGil4J14pyj+30Io7K
RSYgEkK5oa/Q7Be6hZxoHIaNY3WPljUs8krFveqbjtR+NICGzj2n9vqnmGRKk5VOKD2gy7vQ1G5R
Wk9NBSaOvWd6qmP5vW2YNxEjYCXfAw0YS2HgXZ1sqJjbAkofDWRmRbvCsdXJyidVAudYBZs+3mrw
zo3WgW8A8A6vCuXZ0h9c+bkJyhsZ6UkPviNmHras5Kv/zdl5LDeONFv4hS4i4M0WhqCnKMpvEGqp
Be89nv7/OKsJ3lF3hFYTM90DUWBVVtbJYyB6e1X7Fg7gLkX70ojTLwmGpGEJh6nlECiW7Oqd6RDp
bhM2sE7EzAmVbtOARAwpGgSxei0hZGdTbYtQDvpMcyvz6t1EtkD7MNeFbfXBapp7tyGViZTzVTJv
CJPcVdkK2/VOACLW/WK6LAOy1MQr+l3Wvozqqa+fdBkB/1konoFQhWqrcZHgb0wWGTnCWxGdR1YQ
6c/AIlfL2NxOIHinyklixcj9JSyZcMvhSh/8qPHM8pSMAFVPSXxR2SxR0TH43gaytWPUROhA4urp
21RWW4q1heZMUCIQOhGimORV4v0gyX7CyTcoj4pxT6TrLGZuNqI8q5/LAK2nlfKTNmN4KIvSU2sV
WC3yDHl6iJW3otlKpEYoUeXmAmgc8jI4TzjQCuNbW31q8kZpuUxVm1I7V+EHeRLsiD0mOuukXnfZ
L6nbJnykMtxCPdroQ8dNazdosh0kD+PsC0PvzsETfByplFyLXJ6qWokGTKb4Y0JkZ41nrXXD9mLV
L425yqeTMGx7Od503T2dJkdoNo8fiyrZQ5N4siAQPs4qetWLd/IV7EhqAOmM7UCJTSoMFZKNnKCq
PhSFhKtCyaWmWYclsTDlKpuPJVlNdUH1itxWupPS0i9wg63bhUCMxJbC0Iu1O8SAmyw8EtjiZe16
FH7reBhCgRFLdr8E8Nk4wIQgDhoOfSECv6KYnSon2YZ6s5StE7TdQ88h357zdDWHJ1Vxp3QfIbM0
Yl9UfA5jmFhOGld2nLmi9C6K64kkevVx6U+S+iRld0rWIwA51wJ0KATMvWoH8mkwzZXEDAofjITj
cIyeu9Al/IJREqYO9/HwKHD2NSZO6l2F//HSAN7yMxAiWEVIti/c9ETYNd17OAhsTNUeh2Yj94Gb
QNMqRW+waMiGtVH2BzNribfIHdWkL1jqk9wEGQualHTmEHQteZq62As7YbehPB+NatdTncqqcuIw
dCKr9QVyeGRjpNXCVrUYPBlpfF9dLCFcpcMhGVvfImNal3rbilfoyO4iOueoBZ5liBpHX+J8SOVd
Xv7GKlKQ7rJo2/WXIO/JKXntlsAL27u4pgZPhyp+WmIscZfGNRWSnVtHjV/b/DmRV+QqcPSuetQe
ZkoFCzne+2Rl4NVCugwF/KtJ1giVnLiIWUSG24INLFSA6dmyHjJjvXTHWiO1nUyarN+VVn6UqvGY
hrCeMAaahHhf4ynWoV8QYs4XfTJAHH6jXPansr2v6tqpgsCNl8yPhuqjm+r11HsGv3RgNU4Z1Pt8
HHHGPdMcUgrMFdwVPXsnZsYmB8edO8Fty3YlyQ9waewiTAnt2g/aL1na5MH1vSp3bSDbA3uo7dJd
xyvQubnHZF8npMerfiFWqyL9WDjfcroXkpY9xQTbYxErdNg1uSJjqrny/EvggNNxA+6b4xy+lzTT
hIX1RrReeMtEaDiRtpx6TfQKVb1uACvq12FrHTpkN4r2aZC/nRqmR7zLKg6KTTeLttJYTs26Sapy
nUlv5CK5etbRCDjSQeoUolNkr+nilRTr3tCuG9JcpgwxoXD1wtim/SHV+0uif+nqXaDfp/kdDWjX
tn5Tjt6S7qwQsoZUO2WyxiTG0Un0kUnrgKuVJPkhkzRXJVc+17WDWqYuOeR3BG2v82q22yX3y4yD
rc78tkacpElsDZLSKM+dylvridnWVH/QPkcLr7+ZwcNgVM+KcVSmx2p+oWdYD+L4RhgEP55MIyl1
INBS3EbYUB9z5YuhRlBW6C76cRoMW5Jp54ljMmjLq3q4i/PMaeVzMbauqVVsjM4RaKh6fYL0PnIh
mHzJeI5yZbX0xX4oNJsgNeyd6nODW2XUSHeqxpEz9nZbpztZKbgLGF6Y7OLaDcD4rMxy2sF06hyT
MJ2AFVaUtdDdNKbTxoZjiJu6oVtMeUDOS2laV0tXRIvhKl3dzf2propVlbaH2CCCyozW0PIdAfcL
k4casB2SCqNofWHIZ66VKt0PGH4rvOZFWPZWARtL1V4zCmqDvY5EU7TIXx1CPz0wbNJKN+240abM
qaE6TxYdfqfaspZ5Sj7dp8voF2xOsxwwYentgU5+SqM7UrFIJMd8Q9FEpys+daM8yfGuKd9bJfB0
U+bwGl19bsk5QvUQHdsSMra5q1LBxoTaw0kPzAjVVeljbWwHX0MQu0H31OvWWqyLFfblO6Lo+T0I
0Ym0yI9IZp88RZkIH4Iir/hzbv5OBqxyrMJLjcmNQpfkHaK2ejJhynnVGSdD4YOjMStGtIF9f6wr
w9PHe1me/Q5stRRNGye+1RTL56bK93UHvbCBEEpcFdcYWY8Yjj12XBFD/SmMSqdGj0jnSE6ZZ4al
Fy8GclWChMz6y8Ab3B47SpvRt4equuDeQmrauSdEPleju5lKgyavqP14iR3oC3mOL/K0L6SB5g47
cImqHbdTsckxlumU8miZOw1COwY79qgXkMtLuL7mOqju24awGp3q+BJbvzDmq+wKI880jjjSuAHF
HapJqjiewEovHUcT/HRpCJWvp5Uklm7aKIcRjwFDUlz2ll8tjwXavZCDVxsv2Ch6lYlVeVA+jNr0
IOLf3WdkFMKA4Y7SSn6m8gMXgajIeW8JozeMxoqsCIgCTj8GpA31tp48SGHmko7izDP3CS6SY7I4
I1twCgqvX56MlpYgV51c19cWAWO2aAl+AaUwp1SmHd77zXRnkbODQ1Pn1lrwtDSpk2vRcVEtVxY3
YpreWfWXWau2ipywVSZ3QZ68wNyeJtXpuCzMZntU54dFORVjsCM3y5Mr9qO2s4LzwqU8ijo/sLgF
h7Urd6pDzoxfRAbxE8O+KtUvFVd6XPrr8q5TVkZxDCUCcnXbkl7l+GmIzoMV2QRWUbfghjfxoU6A
NeoeXvFKx1pfF+cHIUqcIJCdtMzuwNjoHyqbMa+vz9ZZSaJ1MFubLg0Paj6utFD+TOlQ9SHaj8bT
PNRAZXQM5NwVEJviRlkRMuwUCDUJLMNgR/AVK9qKEJvaYeZCDsCAbxvm0LKtKDjw5ARicpdgyLvS
A2EX6EeFm0ZrMEweH3pjIZ+Ga7+xKH6oHAYdOejVy76c7ExvPJk0Lc2snJRqJ6vSKRaiw8jIeBRd
FWmdQKeTh2i+ZFeQCRqY9bfJ/LKyaFe3qS3Fv7oifmTaeQIVwbxB2hYRJ1zWG0dTbR7aLvAhr3Fb
uDPL8lRF52S6v15MnZxmOO4UJxkPWcGA2ZAP+jg7JlGAMaVnrnah3hyrgGNgeccW0TEKhRRNwVvM
twSsfmQXgRvBbs0iRuTDYmdMiIu3MkO2fkVyovuueU+Aa3RVpTPL3Dr8Iv0CXCskJAxZKUb1s/I+
QTOUgZx164N4tos5sIJnX+vNtd5zVamVfZQqbqUTaHMV1JBSl2t+bnkNn8wYv0pDt4XWWGvVESTf
kfjqsRL3Q3MdFYatZ+TVCTEJk3yNg8oFnz1BLEBnotGeroVno4TtGrcirXsO9IYi+7VQODu0KUlA
rJkwrEOaVjLD7V5K4fMmjhxnX1PVOhC9CR84X2ERiXNsVLtLIq/N+sgwG1EO1mbF77h+t9pgF4vk
ENacO9J8V0e5Z2RfwuKTqLeSAxI0FX+KLCdaGl9k1SYK/eekrTW6B+7GkrJ40bxQ80RlUxsm99rS
TfJwnWfDXWG9FVJ/LEGjNE2x+4FePRSPCx+tQ4fTEsUQGy/5shWN5wGKTij8Luc7YI3ZvGhu6o3x
ZyObewtUKDWOc0siKT1VMaZojt9k7T0PtiMTrGY9doXfqqsW0ZSQHlI6uaF9SYpNCYih9h6ZkkHc
EQhY05//KjBSTiLdJq3VbmJ1tSxfEw3Lwu1ywoxbafepNHo1g5cEUyUNhTn4GiTo8ZSPwnODsWWf
FseEOl1nhCfk2Saq0YdYZEEm0NGqczFMbhordsm9dJncnJs2TOo96Yp7I1LWOS1croe2Nb3lXb8T
g1MVxyjxT2VoukLdu531rrYqrlnxIWEkKPJ5Q1Hn7Q+bTk1PglbTGX/l5uB0weANNd1f2brpMLhD
GJPrEwBXPgZLsLZM32R2rJPqExvZLm+eqiJwrIXeqtR2vYlARQTJ7a73SO1QR/PWah1Y9k5jwPTW
c0fIoJa0uTPD+rZSdV9NFHHy2fSoJYx9AmqSkBKMTk5XMNUqiB20TgJX6oEFWEuoSJBU0Tk1JTFj
xZMRXq3pk1M4G55IUGeoW65WB25ejfzV3o2S2onkcT+aLJQ83YfzcZKz+6Se7pqpQPdNEUuElSrF
/lAG4AAozYtxnVKqGuPN0FOy8yRbZbnIIm2IEPM06ob+3KHTkwTpXKvWk4arC+jEI6pnB6/3Q71Y
j2kxbtRWOnTqcJiDyW8hpoog27KwyTNs9wEgr389UQW68cIzpsTOBnJ1iUmdG3JDTdqxcDh086/p
3uyUXdd1r/IIFUXmFtqTIBfKAZBuqaGvFi5RD8TWqKItAY4QHncnNibdb7NwwOPJYAzxepybD9Gq
fBK23VrEJSFXt7kkeF2pCf6Yvy2ButOYdcwa0SWpJ8dpiJ4IKboYunP5OrVQjOv5KAeSWwz7EpOO
6VUhtTUNHrTwJWysbV+lO7ztXqOFym2NfrPMRG+yQfRncyDuRvqqh+eafA41MrxFIESnC7worbxc
Hk9tk022oUf3XEoYTbhDwUXdeok6cztGxfs0QoTVy8NcaxuJOE28HoTUToyOUS/zXS5CI4UoTWCV
j6yv2RtVwTHqvSCNe6XhHc+XcN6bwmlK+MrW7TW/XCRK2yDnlzbf6ogpMPGqkEvdVbWGMJdFdOrm
rOHh1gtJSBOlOUtwvK/j5atS/aqpiFIRQN9a7hlW061G7v2R9Sg290ZSnoW69qxU3hbtDH5dr1ps
fUIFNtR0sWhX29raNpXM3YwVZg4WhkEVgaGEV15ygIvAkrdiZ4Bs1qXdNRo901KS03hM0k1oqpgT
qSyAplzL8lldjqQEr0ziI0tCGsgfJ/Y9HO61EFHIULyTY+tMab+KLJnhcr+6/jthMSuFGXDNPzuG
BNd/v2pvg3LxFprBUTLtCtFXFxfXew9uSTw47yVaxAxPSfXKbt6QYW0r9b6jYWiX6GzIvS1oEViq
9jUFJe5CWNG0RBHrHQoR/Q55q5sy1kl3Yw4I09BKT0pzaUvDn8bGHmFzBOS6hj34k3UKY8UVmbj1
Yu10c38hyuW9smDzN4XT528BVIbpS2sejOBj6TkmBWPVaZVfq8DBOE8M1adRPdTGNrcGztzWa8bD
RGBj28ee0p90U1gZ/PVq+c3t2BuIb+3b3m8t1cXsFUWCZdMA7LqeHKlD3RD3PL8V8ybSdrmc23mx
t/SnWmy9aiTndxFdAdQgET1TRLsryU6sG1gdvLes/QqIl1RiLgP04SWA8YwyQWLkLEV+LDQv8SA/
VaOWsR1HH+jrPje3QrVOjdAbu82sLe8ibWczdRhNIScMN8G4Dup63QsYexbiKopBqfp+FUjaSmQj
zLzsPvqc0uI9bnN2WOYK+shR+2nOJElO5lOsYDNpGenFJI1ZSqGmCwy/l0Q+YAizClOJ3no7jDuO
jQ0L3O8acdNI1IF0+NKpUmVLWrD0EBJdovP5a97+HPdAjIHhzqb63nUDTLn4bIUEtBJpjU8iblol
ANKyFOtiMHPXEFV3Ws4EBUmOBdw3TbNXKPEeD5EzmTH7sU33pr6so1jeBIK4FguTW526j+LiLDFF
7rrWJ6HWGXJ1VafDWh1IHmFsIWWHUHlM5+cy+bCSj2R8DzkCJJw20n2nvJcEaBvdKdSOo34euLMR
YCyHIJEAJoKQeenykbTP1vyc9l8T4qViPqrDGgwfmqBorkBQlUjz9BTS/+FKC2mkEEHjHQNFqSl4
wl0on01QGTJehW47jee0OYTVUc0OUnSIpYM4f0zy1c/7wjJ0hypd9YJwxhS0oDQtYuJkAUL1dJxf
ImSSrXEctFN2PQEf6ii9n3UupHXuZfXg8DI+y/Kj0VaVAr2x5cQlfZ3c0YkA+NVo4icSXXT6XQ0Q
vojw+AzdWqmcBcoXBoFbQ+UChvJU2SrZ8Xq9nK27VDg1PehRcRAC5X5Rmr3GkRaqjALX2JIzevNb
DREu3f9yp42bIP/CpBQa074XPyQhXCsKG2o8JInXCk9T/NhMJNJvgQoKXKPS8eqa0u5kza8Ui5zy
ecv1PzOv3/euN5SjEB/b7qSpaKyZ9jJMC0Evd2O6LXpTeU0W2Uers8vKN3my9kp/r7YTXsyFiDeK
9d6X/UkjadC1hndNfOoiacVNaxVaMYmHxF11JJD+ouafl9Baq4JyuJq1ZP3ZjJ7zHmJ7/yjETznz
ou5iVm5SmVs12pq05mvV+BTGi/ZaJBuhab12Vv1WPEr5CWsExhpO65sDdNPQCwPsY1rlYc4lJ6Me
j0HNuj0q2XCO06PRRh4G6X4mB696dI6oCKKG3Qw9IgMDLn5mbBeG32y4zuS66vTmpReyjaBw/xH5
QRXJTA/QNDyxB5UULlX4mYf5h1WX3jJYe1EJd7pMknzF6LltFac24PZiwJrRh1ux6WmU77he6Qwf
SUKJQQEuKVdStUhWY0eETmf2XhPBB4wUVx4eyQXEJ7hl5rwTuw+5GVfwEW0Z6CMDyNBy0e0k4TJV
n4iZ6hYso+JPiuSxH8uL2V8kUfD+TMP4hv1w6xGmRmHb9CMshawlNpr5/V+8x7577pUn9fF+Hxch
eavS/yVTXnL+8VyzXdXWoTJ+xoy/tQUT41gstZnnJgwy+7X4Q7bGNXX235+3IMJMrkyYlXODmTRf
0V+Ild/J5f5RsP/rRYR5rUxdLnAoKfomid8GYfAkXeKMZSIrq/6U1k6Yyavc+m0G0yWLWrsCfw2t
xg0RkBe/9DT9y2f57ju54fOgmdey5Po71hqjKTf94Vd9Q+QZ0lE305KvRMyPM6MsBuA/W5s3zBxz
0a0hznMUQ5LbJ178NyLdlcz1H8yjWzujWGnMNJBRC3PYkIXtK+aRa7sdZMtfSHXfGFRrt45GsRh2
whALIy6mwHW10y+dH1b02AzHB2ljJKI9CWQQKsqGG+Mu1jRPlZ+DOaMNPRUWs5WBOgwyIgXlUWyG
U5f/Ranx7Ue70clmQ7qIUQjdKQf1Ji4W5fcaJX9YVfu0/2QGvan7ddE9wvZR9UOFhbqOJ4RQG5gi
pHbGHYKbEKmA+yB/kLUfimFv7ZP4OkrABAub2twFcyYp9UdLSLrh89Vm3retCIO8YzQ7y7/7n/my
a9JNvRjLpjSahQervtCRSv6zJf8Ps/Vf1cIYU0kVLB3LRtkRFa6h7s/ew83WNxo1rce44ePOshvC
6tWAQX726JvtTyKeXCx9dPUB2onZKp5+Vun/8cX516uIiBMowmGed9LH8lx+/vnDKt/wdKUbfr4U
y4KhzQblWIWdBc1j0K5utMAn0xIzuM5Oca7QAgZnS7jOrLHZaJgvjtm+Ul8ZQQjCXk22Md1ElRCL
JasbJhGrlKTcevksBmxlx+l4nc7HouUP0osYvA/1vSWLvi48ROEAIWorLTr2w2ymXLr/86913bz/
UdFu7RoNOYkkGcR/l42XGeePsRnIYmjHV6Wq3+OKXzEKpp8t0VvfpznVcj2rWUpGclqalWE+/fl3
+OZ0urVoUgq1LyQ1ptqH+zK53hX+/Nxvqv2tQZOu9hVem7ybQSgpxKQwCgHAkkkC+N8MYv9R9v7X
+7+pBkMiKmKtsQcSOXKW4lyUe1F9KIe3LrNAGQMGyJtB2bfl3sjeivbEsV4Wz7UgQHRLbVBMoOvM
KeuPfHizhEtgPMfyK/Hq+gxgS6IGSejtdWopYFoTAu2U2aqsfyvMSUnC1uWK4/wxTp+02EUjYJuM
bBLLlzDjMurI6YyD3PvGeCeCI4q/4uSsSR/W8gr67AzRSZruFv2axXaXN9ZRaHZTcoxLaAdlzZDx
rQLf0evmLiwUeJEweMJ7fJfMZiFjt7xMquhW+dMQbGt0D9Y27Dc/+dbU2xizVMbHzYSlhOcugM3v
QT8nhPha6V88Ev67DKjmzRfWi0mkCFLHeTOP+ykcbCsbdyZXvVm+Q0DwoxKm3lolJJk66lOKS6Oc
Q8FbW134lwbjOyWKeN1E/yqOOpK5LunxP7r6gHBVhhbGIAsfzHliDKJDDbUcLZTIIyndCpxAZTRh
hdGPzA418eY0aSerFEY4+LupPoTBevybgOO7EnBzlMhlqEYC7Ipd/2U+VH/peL4r+eJNGznHQmkO
NSKhYnjWCF+FKAt46OBRp4boolvAyr5ZTaHkSrNui+JC/jbzmtBwq3YTpRuwkLHztWwGUuVlM/Mx
NPkQlsuLGLcnSy3gYuhns4hcfCx9Ceh9ivVNuKzzUHGiPN7PoO2pss9JromVv+nev3tXNwdZp2Zj
saQSK3iL28H4M8cb9daya2iZ9TcRj42PzCrjv7mzXPfV/y+Q6q1f1zWKIc1zVkygMbT8RK611puf
dQrqrSlU3I59U+N0uIsX/B68PPnLLvvuQ19PlH9tMknI0aNXPDcKc8cawIGg2ow/S5ZUb52hRMJM
crHH0l36YHb8o7uYeuvj1Apy0WYTCjXjJXjQf/25Fv/3UlOtm+2e6mErDJCYrj4obeK2P7uPqtbN
dtfHtgzG6xtYXpbj31xF/vu4V62b3Z73pmWpQU6na9V+Y8HWh6FliJBIzM792fu42XpqQkEZM2Xa
lW+9W/z+0UNvjZESnJPF2GSxNS+14YFx/eyxN9e9vIkNSyzpouF4MgS0/uJc8c1bNm/gHVkLG2GU
ZS64Sr82oEfnYeUYreIr2c98FNVbWx+5Vod+biU09U/hg/Czr868XXJqycBWZESgScEGUB9N+5/f
8ze1wrxZdnoQ4nZ+va3E6TqF5ER/VUaF9+eHf7MBzZsFJ1tECueoiK9o7ThsZuVnb+PW2aeaEw1k
nFfctqv5yhe3//x5v+mubo19sDCoZdy4ZiLhIAV3GNencObO9Zx4gbr85Yd8swRvXXZkPTXDLuGH
AIteeR3MF1RYX0r7s1J6a7ejaOSFhC2eDnrdxrauSm4J3fDPL+ibL9S4rqJ/nSyhZkppb/KFagHe
ajg//KVr/u651//+r+eaGJ/m88xnljV3/BAS/88f95/f+T+O79skT7UbNSu1xmknogmbcdhL4KRN
4T7BrVeYPpdwgPGIrqhFqzHXrjCJSLg2OpxLUbZ1xllZCZvrpMsmBGBkHnXkJ5XC0DP3x+VRLebr
pH8XmbIDWfLqtalU0aOVq5456365gMoqvqQPLoCZo2KhERS/ruoIIRWhKrwtXLJIc9jr2N9NS7ZT
xQ6q5qWF2h3rzM9xF86Nd0b0nsQtKwTq0xm5RFnhL9m0kbvG63DLMwtXWPR9Fs4bK+GP+98aw9Tu
cZHCVYQyacjvWtzlA/XelGEm5DI670fs4GAX/Prza9aMa7X4r/d8U56Q4EsS3deIE3qHhv0pmB41
+EYCBMrSvJQz7yd4GxPBly1lM1vdqkub7dzqzDC2Rjczlx/XuXEoApzg4aeqOMFPFqPyyh7Mzysq
kZbbxkBMJJf+1YJkUrwUGkAobqEK+qGKYIc/nZdTnX4m8jvSBxQODwWDw0JdL8yep341qfBYlhCz
QHesczeG5x2PHyW6LyyMHLVt7QyysDFN6IDWqpSsUqYbC6SkjEG99klqtD7ulP51yCw/N0dfiwBJ
YGjPv0r5V0JSyTRuEngZ0qnLVoIF74aZbS05TbWZ5C9gemfU+8e0LU6V0O3mlKHSwKQS8X+rlE4D
pSyAY5IqOKqOT3MLU3q4m6HMhzlvIjkazOQQqMGRwlMsxh9Y6O/bqIYDpq6zSHWmWbgvOzif75I0
2z3XqSoqV+mSPk3kf2fxU7lMXtnsFH1ViszqcUfspcY1+MMxf1qIQh618SzgzFCr/M9yPMCQFURX
gTDez7LNNqj0Iz5Y9lSt9aqzm/ZMnINTxL2nqB9ZvddmzU30wlFG6bloa2SKcNL5VEOs/NKxxSdq
ah1buNiPQ78SF5Kt0aTkUXs/1dWV/aVo7f08dK6JkqKXBRfehj/Fd/CmjbzwMgzfDUFyxnjYDLDw
QyNziJVcKkIQomUjILBSjwTsuRl0dEtLiW0wHYmPoPGja5gsQwgV6zpg9GQ1cNWg2UhBuxpGHd9Q
aysh9bSCCU1V7kVGt+6ZtXVx5GWQFdJm8mv9qxuCVRxb6wKnSjlSPooQ6jQCrZABrZmLnh7LbpFd
5ka5WsQ4uoBRbpMdM/kzNu5mpAyApA5wCNRUi/y83DGNftNFmjNfdYdLAJnoJbOqs7ngycQERbMF
9AiCcLCS7lAx+K0nL1dfZuJ3l3hvYCbXr2n178DLTuYy7iXrXop+TyFqTQlKQgWzXSudSX0Qx3Fr
pT6IEnPRwNfgW/Cj7SlcMaUzLN2x4KBDC7JavKYPoyRCFysgYdbemC0PvYkgqIY2Kqp2wTemFs/N
9CyyEqFGTQwJgiFw8qCEKpXbbSg4zYwAmtiXxTJsZXzGRbiNIyedkJjkMFOXfDUqWxGag95F0NmY
WlawfTNEAO9lqiAr3NSJYkeGQk4ipnk5ysZmH8/TChcojPy8JL2kuQlx4PegmDYJNVK7FQpMH8CJ
poEvfNAdBb8gRbzXcDNAuENii4x9Vqu9tWW+iphmmMlDPt+3IgTz0HL4MuBY7WQUw1YB395iHQNG
dumzkDc4EyloMeR1NprnULMug7GDvpVDe67i7UiITDWt9EY/9BRoo30RMjSBKVrRuHXFCuvjhNYK
xy3GJrBnsyj1su5l0tifPTQdrNEH5Tf+h44sIsCaVbfS3mvYrd301E2FL8YGs9dzamJCaa4hB0ld
6vQR2ZFX8eOQbsvlJHGESfFz28OKT94tXV1XlQ7dsFlbhgg6N9glUs5MG2xBZNMh+Dnp+blMWcaT
Zpvw+kVrPVuHwCCurTXwXy6doXs0JdibcOzdMo1+i0m2DaNLznydvXQ9EEcNApTxrI4FJbLwli58
Dph2ddCCcys/6OGbGUKFZ8F18OdG0krsGdJQxRYVzacEpkdBoEuZLnd6LT7mcOLnHHnxVFCXE+st
F6iI0ZQ2fjbprt5NTqOBPWtN+doM+mYQ95BSI6TqeKcgHcbPUy9WSrzrhl9Sc4izgyy+muO0SkpO
5YmhZHs1oB13ssqx/zl39aatFD9N7uEaenNQHEC5HJXvDdv6Jr1oFQ7HyAA7C35tx/AoyNeSYR0a
+TA0v2om8uHodOQF6R1JPWHlzeZGaya7Nh478w30xE3iwa31Jy3/UvTLkLySG+aqSElCmo6++GWg
Y1jIgZFb49wkd1WLr3t4SZqnPF6xo/wx4GlaFh/CdL4byQSLhW06GnDpqMBwcHEqdZi4IMSD1ZQm
LZpgc9sWojPmkAfyNvH65D4ou91QoNOAi6ND867hbup0JgCGumW9BvO9mBbwcCGwhNFDuFz4GK4I
6Ug0h1/KEOwb8Syoj2Psd2DCSKmmeNxkwtYIwIStQ8oIqYLEfrUhymfjoy85cYbfJdq8eM5WeT/t
OwOpm8X+rV8CS9pMEVPWFmanwGLNRBG9TGBrDOmukbZCPNEKjzRq91r/Nwe9fyww/qM30W9uOBHh
iQGCmHFnzceuldyY2tw2KMPrL3VM/ILWqoPoEjcFkUTI2dEPkP7rhbrgjBHat/hrkfP7NOBwCy5N
nru5FtLnyW7J9kxKkDVz0/UDpCsE73HnNJGwbvoSVriFVvNiZTBDi3Kld5CqIAb/ueVSte9a5ptf
q+yiPq2iASxzgK+YoXr/H2fntRw3kqbtW9mYc8wikUAmELE7B+UNi1akRJ0gSBl473H1+xTZ/z9N
qlvc2INWNCUWCkik+cxrEIWqbkKr2zVGtYrYjGEa7wa5rcr5whWPtfsdDOzCStVKF/0inOFeQsQq
QXmMsQMj+wrHlsUMLWKYIZAa68rujsAKo/EmLtN1iYC7Sq67HNJqbB2bM5awJECl1dfasOJ1uUzz
T4m4aRE+mNth5RZybfrTilz1ewYJ1UvmTRQgiUHTYLrBMH1TQOSM9gM8sai9dkAxyQmzBPO+R5pR
QyaJ/VMafgNK65T9YVC3MedUPOTrgFzS7fQpTkCkUc33iawgsNFnKBJsEgeo080BBS6xyKoISvmm
hnI/0J2uAQWxHcz117k6oqVFJARdWRefTQMhaYplZ1HXzrhwquC2ZeOaYAKMzcarTp5zWderNrqx
inlnxvuJ997A5vIDUMVGsZNWsAScRlxw8Mutn+6toVkqFa5mtjNHg+eEbOHagLNFubbdq5xN2ay6
hdUW7OJAPiESySe7ux2y2xD+GXXG4lyMjW5KgHIoZni1t4kSAlB3ayh4atK8iNLL2fjKkQEic1hJ
Iqeyv51i+qTBxvRPM4dnXd25s7sKrK0xLoZb3ZyqcV74516LeQzmGyv/pMW1k9RrzI4XNk3yqDt1
+ksDLzPdj2xrinAZnMDiBRePnkDCe5+jry5iEwm0/+bOHx5M8yYMnvv6GMWffbjVEXMhY/5J57IM
nr0aLhUXjj8VdXR2vCbWYMN1oe7T0sKtwA/c6xAWzqjBLWPLte4gItaZ+WlMbwr66hodf4C2azez
9p4lNq7ybzHlXifeEWMUN6k3ZQn83rIu2iLc52Q/PhDxIlUgp3g93kRBvHoomq+Zf9dE9yLzDpCE
EASUn/yx+2KY5TFlSRf626zGmx7vT3wMMB1b5dhwNfRYuuKT3bJDmBAZwuLgg/6UEQMAWzoygjsA
XssGmmhvcghMN0Xm46kyLnr/csK9swTpVj354ra3ikUNEcPT6BfY9w4WbFkEW9ZMLuzyvk+33fgl
TqZV0R2QATwbhRK2gsKy2RiFPOUsRVne4Dq8YJHBgYfHjBECi/1JxLcd4YXJ2/fu4XfhQ9MOT7V/
lHSFrWvKJYT7awsgcTufHPsi6set63orFEBa8zhxfmT21ximw+g92O4PgaWfiop10Be32g7uc8ja
ETIjaKC0iKqvOh9ofMgJlJB/Bihlb/lLkSLqMIXbTHzz22ntjoQBoMKXtb2zw+00VDDZj4ImZqrI
fZvPSVxAiE7AzXWQ2pFh6Jt712iOZoFPXxW25MzK382E10XXfAmRm1ZeBwcr3NoeQgb0QRQcxL4F
55m16wDWQWNXn1Tn7VGovxxg9esJVGu6yhSyhALinfCWA5ZF8TkVHwiFYP936tqB/B/6l2cWDeIp
vrtpR4/uE9t4AFsZYYFsDjcQmipygOEczGHy5hnjJgTumwfjyoU0oZtDZF5YxcNIAU2mE0SReZn4
RORwOYRyb8sZ143z+/Smbd7vmn5/PoSstPoZ2eku9uUSyvnSrSFE2HcTJYSMapMBJWtOgxWEDyQr
9lEHDFrtxvHQxO6VtjOItdFJSkRyU0CFVbsOg22M6IrbZLe+sLctTJig7i59Wx7QI9xOIdCpAVea
etzNtrvXnXlsUuYjO5KL1eDgPBrQfvycDaq5DQD41/XXvvY3OgPf/AmbxHLyL6Zc36XJsBMuyEOE
cD44zv6mfvCuUAhzicGAM32cIBbCiw7rD6rTL8ilvzr9zwp8f6osDaJXg21V49Ht2ns2s0sfmZ5R
EYdKhCHw3JqI/90M0Kf7A7kGYhC1hFx2nA1xlYzu3mzmh9D9GXvBpef//P3T/k3N9b3CcT17Ffh5
hRxfai8SgqAzRHkoi9XvL/+C5fmrZ35X5LYTt++rlKZVacpVO5v3Q3DILayrhp+RcRd0gsb8Xgwg
jdvDwJnYTfFlqi+rD+13X/zp/uoOzrXPP406ct+FYg7yhNRRZhj21pTBB6nWIMkO/uDBusDzsLga
cSWIYDo3nFWZxSmTX7TlEajriKqCa5n/t372exXlECJYlND6PYbGVgz3c/RBfZHT9a8nrnpXuNQq
h7/BeXWEfL+o8NilGgcvcQc04o7kGXJIfiQAwhgjXeb0tfPoW5Ui+y5W5tzcFZwoc2ivKkhqnAVr
G6r0CG8hzUl/b/ryUQb2xlHdxp7tQ1j269B4tEGIF9K98oovQ9kvpyBaZ9lDNevlkMCGK/dNc+FP
D3lbrVA38mDEivaqjuNlhqhITaG58q+le3DZTdnTlqW6gPlXVZ8Ts6O8hrYN1jwjhDJ296aAEJTM
S10+IhWS+rDZDm2PIre5AgXSZZrgEZq80X4O2ShHGEdjkZ0rCUvfaBZnlYGqK4kqnpKQYDEBqIuA
RtrCDA3dU6vGvWGD6D8rdazd9MIz15BY7Rm6YnUZFvtm8pcOJUKLOsQos12MEFdCWlC0kOnF3i6T
BUKJcFSL6T5ui1XdhXvtuShtPWpJ2B7tk+pQUmLDuCgKnubxZ14ExxKiTxWCn4bFiEKLJbfOcOEh
V13gEkAT6GKeo8s6ijiNids5VQcRs1ayVTDCAB+gMwZbfxM4ArUpzauG+jo+xrZ1youfsqh2qTut
0u7M7j+U4aeonh+TgeBHwRtUYk3KuSwjThxoek3+qU9OVnICKIq4kx9vvOlZZmI9mfGtbn944Tfb
ClflgChjpil8xORayaK2zOWY74zyttXlapblz6HJd60xk7M9avsIkBy6a3uRSblGz4RE3l6iqrTo
VXY9QyYf4BvV/bgZCp8CUnoB4e3FYTwI00eX1nmYFji4fkkoEHdneiUCpXqOKSPpYyYuw/nUEj3W
U3DvGJ+nuD56+Q8dwqp1stUoq/UEr6AbvEs7lIc2kM+RpAIBNMEzfxi9hHuMSVXjoJlXYrT+OYa3
hbpYV2489DXyzL6OtflBH+Rvmjnq3ZlSJXHPlPEHoo6equHdGIQrwwUkEcKOmz/q4f/NXv5elxsV
5NxCRGg4tsl9humt01x40Fp/v5P/TY73Xp7bm3OSFCKpY2Hu4gCP4nH6KH/8633LeXdE6EBENpXd
4Tg2p66/4wT44MJ/091y3u38ypPFkGsq5R3yEL0/owyGiBzWu7n50fH2N80G5/wq/nS4ODpPm2R2
eLEwOcqkxbZZUS47xEiWRPF9aG6n3GWfiZae7X7Qjv671/xun89nYerp/Fh1+CT1OTKE04cEwO/f
898N2juggpuEYTZ3vOfAMXEiP45WCwEVEbrh+++/4IVm8BcHsmO9HbPYb0HSOpITUE3nnXof1dFl
UtrPIqBIj4dgxM7aim+6H0lv08vM/+LWpCRnXzkId6gsrboS4bBg2iUlGa1ZPHsq27fwLWnebepe
rOM4PeZE0x/c8d+8ZfVuTEw1BaZfjrQaYRiqkLaCKi6G9C4JH4fySzC2qKwFjzOSXDaiH16Cpo82
kDRrF8YAbqmE2tlARnILk5bSU258ixGB//29nV/6XwymejeYjR8L1OVcaongDjlEJuqDv7+yc366
v7j0e4HvijxYdDYzoc3j68yZtlUWrL122Ftq2hbQ0gxRLpoiXSFcj8oPahx58eBBEBIUtYN858bD
MlZfRQySspAHuk0LPwSTGi8L/RzE7NzJXXUWKqGsKQRhBh6rJgzhAS2ooEFOC7k0z092jduuZfiY
+E+JU67hx+3KKXkopnGXADdOo2tJMz/Htrbzvvq+vWy8bR4h/TCPz/Zo32JvSZVAfjAqf7c83u3k
U+KFQYUk/1GkBUWQdDkixI11Gp3cP/Dr//nGSK/513/x87einOooCNt3P/7r8qmH0l781/lD//+X
3n7kX6foW100xc/2/W+9+RBX/uObV0/t05sf4JVF7XTT/ainW/joafvyBcGP4vyb/9t//I8fL1f5
NJU//vsf34oub89XQ0Qz/8cf/7T/DmvpDEH/zz9f/49/vHzK+Nw+/17kP5ro6ZfP/HhqWj5ui3+a
wpPScvEEsq1zajX8OP+L5/zTMm3LdKW2TUvaZ6nkvKjb8L//4fxTuab0PNeztbDliz1AU3TnfzKE
+U/PdGwT71TLs7SF+vn/u7nr1zXw+kYYjD9+/o+8y66LKG/hYMl3TWelLMsRkgu5Wrqua70/yzIp
zNypYnWyYzk1qDEaXt0hljjVwCELFXDeF/SjWDeljVFcF3WyRZhmsABEZrZq1pNVGOpg+X1P470F
dEQh2A2w5LGnHrvIRkHPNlwkUBdIQ5nYzYW2/xzOTYOJvdUEz7GPUexiaBoHkmYxZmdZtayu9N6V
A2j7ed0ipGF87bzCLJ81Tat6jX+cZS2GKDxLDUwucd1IiTq8S+fOh4HvWpK2lXJpwi7Pzz/vItF1
6afzc5gLQyGpaiE0bOTuXeD68YN/9kJ6LgedF/OpbxORHYOxSEld0Xc37mIvQdMhQ4v2pvPi0o/X
NlBQfseRXoAblWnVqBblQ29mKEnFpirQoRS5QhasBKBwQkqkM+4c2ZEfROMIwdeszPNHkkhN2bFO
vdzElSWOoWf6Rmhbj4OOh+KG2+RvVJXizZnYFf1hO6mJeGuLj38ZWrd0UW/SgX3nt6H32DUG8veJ
KvuohhetHUTvdBcnIaljMnQ/JOTQgvgzF6hdyRK3rL1WUmL8yDlkrk0jNoM1Zd9kvJFwJavnsGpR
epGTnZQnf0hFsu2j2Refu9oJPld2mqA5ZzZ2u2uRxm1gho5Os/FNx2TZWnlG9ZYfYJ1ZKj4qHUzD
PhoQo3rIsikdrox5juMfOIOYNv6+TQ7ctpbFuE0ahu6xMqLBuBt8W1XPuWML1NvjNEe1t+BNHgc9
B81i6Mo42+BtMvh0iPzqIQyKMNunvUQQpkhKvITDJLESkuQicvIvUnQoaEnTKZ1Lx6ym7kcalbzr
HMmO5Ls06waJmM624yfGOZxvmlC1Ly+2MSmqpKWr7YcO5D5VIF1lafNY20Gn0JzIJyZaQsxPgJko
k756FpezdUWzwAt3ueV7gAEmT3vbIGpD8rKQNm66EKzy7Ji6qLVilB02clVYYRpeB03K4PV5AbYY
HAhCNO2ovauJYmp+TALP78ngtLqITGQVP5v9WaXN8vLU23WpkpCOjaRlQbmx0e5V5QDODyeDp+3d
mO/redvtbek6UA7zhtBjZWCl9xnrBKSdc7v3NqKUbngyi6GwtphOhuUudIZeXAwJaImtaGdeMzw6
/oyiMpsfgJO19vfJhJM91raTnF5vOm9mpm+nJHKvOhz5f5REZ/PB7SwUm4aUxpytYJrd+MLkLZhk
FQZaU9iDLnsalgxcb87dD/EyIwOrG/Lj7Gu/eizqJB5vpjyN/DVSl4mxy/UwqQOmQYPxtUnC6HuR
IoSDjlBgx7d5kPoyXHRORCF4oXLaqMfA6LkEX2U5+6nqS+wiTIPuYlhKpBFLmYwLKaJkpGZrTVR2
/UmmKGQngUn/fChoxgLH0cG+UFE8P7w+aTJSib3p7ERWzyUyycx/JVrzUEytuc6CuDG/9mgjWxfC
cIZhi5YmQ0UawbP7lLGyY4wsNoiY3Pbl1gtsBsyd7Nb8MrZUd+vAQ9/OMVVzzH3bSo46ShFP0kXO
TuSWQdjto6CT5MOyLahypnbrfSqCOj8rlfZAo6pA9jdAbpCraTIF5bl1HCaeELNmdJopQPqCnN4l
RhjBsWznjg15Y/izYAVGJbOoM5LSZ+H3ydanG1ks4s6YSdaH7vtcWkV4G1VFPB+63oRHW/dW1ew8
0vwFInSV3A5oFlF6TlmQJ+HNRnU72UEUPnWzDMUWm7vA5zst8RREZUqNK0zqfLxJY55qn48Fc9kY
M/ZRe/AmFg8EUS0PRNdxcYAKE+ZcezgL3uQUipIUMvUk2IjFVBnhAx26UW3IE/Lxstd+jABUb2jc
Lxaz3QXBdVz3XX/huFjtDUiZWTTtUnTrekCGWZOfa8VKZKghJoZzQUNZqm3Upbyf3lAj4fVoOWBL
DD1KYAMTwMHFkEh2gUi3/BmkRsT+PsnJqrZNE6ANw5RUHvWapqFWHdkG1AMQcK+/Xk2DjWLly/qa
amxTj2Lw0/QO77VWHV/XXcsGOO20LyLU5uB+eDd5WWlqA9Jp5/u4sqgRlGnZdpfTWCfmTZfmSLYm
0q/kRdFEXI8dBHwETuV+Cw9mVXoRqzRwofUZK7DZvXvjdV7QPRIz6exqBmuQnMzBpego6Ay51K6k
Hfm70O5dDR1JV7yf18XfJ2XP0Ve8XLGaSybm6/83bdkbdxOnOkdqIoGdzlGBXldUqKS8EODawtPr
dpW+HHyp5yYzeprnZRL0PkfwqMhJpg3Kw+cFPSaI+FN5bnTVonWErB/azH8K5f4iOnpX93aVy0ku
lamVKWnT/YKBr0VZGF1ZZXtAoSxoM9CJOAVpWvdbry8H9Mfq3i+XmJ1n6IraSFqeRjdqvkW6quZd
EkfAvxq+ojz4uZMwC3orMpm93gCiY9ullK2viLJ9c1cbaCtvB068ZvPBQ7ytrrrKs7hxqT0Bbso1
zfd+g/ocShacbgfTC416bVSRcNSiSERrXU0KheN13AXCXCVtCc1BVsGM7MbrDmZGcLQ+wErbv9wP
bUZTStN0gTBb5gtH+U8ViLgUedHWRnBhzG5aX6LflwcXgJbQ7zGHEkVAP3Pc/qtj92wAfRyODBgK
ALHxvcorI1+kBpw+xGTqxLkx+uF8etaK1ehhx5Kc0rQsIyQywhgtQGsEOrTLTZNuDhiJu04VhfPo
45+2MC0H7WKVzT7QsN629DpKbdvYZn0ZItQyC49JpQ2d7GO6ffGmsYvpi+naZrCBbmFYSNN3171o
9LBvHcMERoo6e3Iq0XUl2JtQtqNI7TJpPnib5/T437ktb9OzXCzHINM4Dm/uPS2jpGAwq3b2ACh7
bPd2BObugtC+TvZiVBGnRefdEji6eP3Flf+paslLlvmY6eICYZd8N2lxfv8f3Nbb0s7LbXksEVdJ
pV5m1NsSSTI5TldKTdfUAJvzkyq3LpZ5UZAsTGkWkSyncdc+c5qmwU1ulIrDCTDwJ9mNjBEWzh06
x9pPdHvizSBAg78iJ4VbOa2uP7hZy3pb1UTLFCSIVI52HIZRmO+Zs/kc+GmcILQWNn4ktyHzLrlP
A7zMbm1YI/OhsJ2zxDSy1Iidpwk7fhji7+os0NeyHyKzruUKxagkWmPzB//XQJ4b0B8wgrReVoki
IMQyKtM4a2sm+7qMPXTe6wHFmnnyO7UKarvtnkvLBrZoxG1GebIDYoQbRxodOBTmO7sgOIl7/R1h
S3gsTnoZSS9bT15RIXeX3I7R/MXpz0pjBFAMXdzSJXWWeetciqL4nM5nXqMyUAkWGysJNwVgRw7I
5agTTJvPxWq3ai/TyrjpSkL+hMZrA6e0bSdnmQXejTnG7kl2KBZnHhpUpbJ7lLqm5CAcbzPMHT4X
XUTWuYtN0YxruLC3vq+RF0BFhy4/unJOPvrL3BpyMIRJf0MtfT9n/T7P1VdVDg+gCUcEdhApwozl
ViDoZjiuXgCwpAqlFM0CBUrVtNG2DYVqfjhCY907BE6kVoM1B9epn/ftNyaaE1+GdEWa5WsmIgLX
be+ysrqsc6TbJ+Xs8jE9jVpfaxDNgTRO9D6uAhMwcCSNaluW03NXJ0c1Av6NPFRqR++pyVV9U8Gr
2jq1Ha1kPNgLp0NvKpAADMIJ6Uu+rlyIvr03qwFzPctc9TK5Dvv6zpgjJLeL73KijxNUulm0qfxU
hyAmBXm1GkJQDsEBysS14YMcVWl3sATeBmMffwsl0N0Kj400BpTn1XRxmuqSeBOhWwxwpkRfB+P0
VRnqDvp6cyx1j49kMLtLckz5kHTNDxfOyKxsdz0FZ+3w1Hlwvean2aQg3cLuexDU95bs6B1Io0R9
dfhp+fON0mBPfcSD5JwhH+2t6Wb4d2VEnmdMX3QL/KIswWrR1ToMzmyt4qrq27XhoWS5bXoC0uVQ
CWPBOX0pfHdrxmA9HfO7VFZ/QWqBonYco53ZDiekKDaZHZ9C5M0XcePPK92iB5s52ME0Wj/Ftvgx
p+VNlcg7J/G/TAOjhIiqj8x6JPQaW0qsxDJnaRr4D9K86whwBruKnumTWhGTvC4wNWvk3GwrOnEE
7LYiV8PerPUvisoYUSpGUkZfpbWPfBgWJdEFGMMGdXtBOLeKfCGQXiICWxtZEn+nVwdcrw6cNhrI
3M76xPTA2686zuJTFsxIi7t+q/wPtirxYoj0Zr+3iNpMD/qay55PDPJ2Y1UOwkyZmw6HjgbpxeBJ
174u50rnGL0ME3h3q0/Rbg7CCUBz2Edt90VMdSCtjUdOY93pzCqt3Ws+TYmnBJ6Sxd6j51DofaBF
Zqt7aYJB2/TKN68ISXJEAMdhbnbSI/cif68Ih+eA6uGVOaLP/9iLvu4uRq0AlA1Dfq6BdGGVnWPc
oidzsIcKTEaF4r137NhGv7Qab3rUq6xk2iRGHZvLYIqr/luR5qo6IBrX54vCzb3bPtO4+fSWxEHe
U26wcQsnyO+hY6ICMxUTViVRaObT97Y0RwvkvT8ZlNPLZA6XQZ0acp+7NYEVtYU5O+rKoSzR6oFj
uRklgVX1Eic0wK1/Gl7sxU9upKGadKSuyToZTE5u5ZTVvLaFU0cH+uuw4c1cjNlKzbOetiGRO8+Z
dqRdyymfcfIxbCdCzjqohLXpuS9zT6/ToGVnGcnBHcvJ2HAiEx4PwL+9Y6Q1ZPo/UjCD2EZvCyPz
Q8gtLwGiDMq2P0jgOOrBkvMQXFqcZNHSEQqRTJc0GlaHGQcAqIiG80WMX6O9tqRHGdkNphShwALk
HHrwogKr5NSZIAmKppok0Uh3fWyD5G29cgZ1rnMa0MpNY72vHIBFoHP8FBV6gxYvMYgBifwl7BVe
nc+rmYzzxsvirEUQW8niUAYtMoq2iqabqarzeFfObZ7tiqkJAZGhSp1QQW89uTXdiSTVIhoqL13h
41SWmrSapkFgQUJbiMNycNBouPHrYYSjAJ8FXydrzNOvOJ930V1cOsCV8qwo3KtRj/0HPc4Xuau3
a8yVBAQma8cB8/M+HGjBFziW6fUHP8jp7qdFU904BPufjJdqFkJ+ANXHpE2NR0DLFaA7eMcj74RQ
c43YMc5QcUmet4qoMdCg1zMFlKkNmJx5lkFGye0a+X1znIprpXu331uBAG1ZWmaPUnIJOtaPc3Vj
D4azaVyrQF6fr7v3O2x/17VbMDF/H6+9MxHTrmsSFXlKOBR+hSY1eLutcHCKsmtx8EmiHpeq+Bza
HRA8QdARt5Ip3FVmIBGIeE0QPHaS6nmeITxiTBFZ1m4AVO1vwJ87tC/UGOpbw867L8AOWkALvSGh
etsxirwGQ5qc+nlE6VaQNdOH90o1XMKkB/T9wVO9VUI5P5U2JRVdDLYo8hLhvX0qE9R+q138rSAl
saTn2AHbmdV+bK4EEV/1OITGuW41RWN428fMfPQSSuE/xekcB6AOk9QQ2Oco4aldNkUCQ141Upt5
3UXCl8qchvH6Y/JSzCVRgEVk4GKKapJo9yX/wGzsvJPBVql2gn0IRyajE8HnEo59c0VxpIf8ZBts
CL9/dvE2reLZhSCZcqXn2kLa4v1B0c5uIUQPuG62c5KPJDE9jRjgBOnNdlqAp8hag+zztevYgPET
imFD01twQaZCI4vz+9v55U0o12VFMbFsEwaQ967rhKS+V4FwtqhhdWbxIKWEkGCkNo5BpkPFdhOm
bRzukyw2ejAmCmXT39/Ai1LQvxc146E8YdPRMBXj4hDlv50L4DuahFIaPMtJB+rLBKksRh+VAKUG
v8tJuRz9qnycrYIGOBtD1p5eJ3sUh6ZxmKHIFsMHo/LrTWlaNsxSCGKa8/z9BI0zTkst6mj7WuQF
QsdEiDOXwymMC9JX18mZoKLM2uCbn09Dtqjmdq5+0mBqECKkS8D588FIvc/dXAC7FiOkHW5MUTt+
O1Kib3RpDDk6gArGZSlkkh6oksefGlMM6b22KYHaQzGE69nLo2hHPTUQl5hKdUC2yzjKb0e/55WW
oo+tW7pNw5XtdcyyD+7zbVuXN6rppGlBuIjHg7Lec39bY4piIZJoW9PTbL+h5JjX36twONcmkdkI
tkFNlWwpHd8yr33Z63gH8VjmF1memghM4oiFD7ndMcB1gpfTB8fIrytQW45yFWcIG6plifP9/6mw
IXqB/PgYJFsz83DIanU+N7Qjihytcx04MBpcT1nNJ2eSDhobQdK6eBQpeARH7Yya0fxgwH7ZErRk
vjmeJ23lafv9gEWJbVh+Qr0WyJuyLrWpQ6oVQ0coVw2cyWvbpNzz9Freq/gVtbUK22/xrErP8dwH
t/Pr+5MudZ9zw1Pq8zC9HZ+6oPdlFSLeRi6WJ6QmdYhN2ZDLE2l6DRGDPkNTksSkvtbLimlQPavZ
4fiofMFddYHkVb/WAmfXprX2+xt8u2dR7dOSG2TLsjhCmGPv7k85XmbJNMwPNhJE7BXOyyQWce1F
68iSeCRJ6MPTVVtXqkf00iGw/P0d/BqJ2JaSVMWErW2b/854jj9NITmECLBmvn2Qcc/R39hDmz1P
enLDQ1Q2Y02RK/bDY6ziOrqhSPFS1nWZ0PKlffjaqiznkv3EHCukS0sbWiuKwG1wGxqyCY5FO4Xy
U4DMYgFUscDYpfPV1G2Ypk35aI8CDlaRxXP/pdeJLFbURijVUSbX6XrQQ4C6VD+OxQdgkPdbECxk
+l8scBNhCs6Ld1sQByiRClWvgzfFXg+Az2JsYQ55w71tgdZ4/v04/8U+bNON9wR1NHrFv+zDhF+G
5Zh5uk26Nq/wPToHMxDZzas8jhpa3u7gNgcE8Rng14q81ysLTInX+7eiQMXl+Ps7Osdb/z6t2DQ8
LS1bUz8Tik78e1SM8imfQTAaN9GQU6Rl0ve4IUqCwY3VSHFpZCm5+5QPctpFxCc5gu5211kfrdG3
W8bLfaCLBarAItUkMHz3InyylK7P5mkTqgoqJLETIM+88evotiPuQoQ3osV1QlEeRaQ0rkVz7FUa
7UsduQBsfj8o76LU84oEG6FNhBFcolXv/XKoY2HWBp63+y6utXtvGlPe0miep/F+mkn/zkroTBcK
rz3rtSorhi6izmTvwrkUUIejQD40cazVIRUVgB/cHAa7BMstaOMdnYE4flF50Wxuk6Gpm1OTTlpi
waG59mvNvyplONnL3z/YWyzO+blcZrMEwoFYj/dLwpHTBFNyPHflbLi2JwyAen1QGW6nh6bGa/Le
7z2q87//0pd39+c5RohoelJQniU6FIQ0bzeXAPsa24n9cd9Rv3aeSDb88tGweiJ/R4ow3wFdwEah
K1SxnsIZhcOmjZp1NjSDs+/DrGgXDetzG9K+ybZmZ0HRzAtgcYUEi4++dY6Fz+/v+f2yADQDv4sD
TNExkDQM3t6yVpmV5kUS0OOb6B55uB/RKFVe1cG6CM1wA3olW1VpS6SZzbhcRQAgmg/eFrCcd6uT
0INww7O4A4rjv4xcoknH5SjMvRNPYBqECs7+sBOC6ftiIq+/rYuUGLPJcekg364456kenCcROTHL
qJFpY13FM/UTOnZNQqBXRj2bm9+6550nMvnTiPyZwjyixLT9wLVggbQp8ryKTk7uhh411fPvxmJi
ko9ex6aYm52qNiCItAd+w2eWd6KjnF7XJdFXTYljwPY2UOaeI//sFetNEl+wqi2vpWco644gXhvb
OLSS4ltV5MM1g9BZ1/5k1lhIvNxnUI58a+CevU0FvUJ/08hsDO5o7ToNTPHS/DzaCu/Bjmi6QMg/
srv7aXSMBhmP8yMEDf3Ue2H6efzTTOz2HIQrO3MO0rYxleikmWA/lgSNc13bo5GiPyEiLLu6sAlP
RgO8rnlJXAKHsvptqUKow2OvbKwtQatsy6hu7GlJnq2LjYmzOMUeirbG0knt3AUQSoG+2LbKYVxe
43sLrTPrquxIBNYxIFsO1cQJBegJjBKumVZWDdIl7qyrWkU8NcaPM+3loS5oSLwmgmI0POdLEJ5T
W8OrejNcUDLC/6ZX8QjS0OghM4hITjxs5ER87jWWmJqB2WDkgeGsB+QW1BfWfCUW0lIs91gHGKu1
tsu1vbwiVZqjlpt0/QR7UuNlS3A7JIfWrelE04ZmMrYkvghGH8O0iWVMF5HrvH7WonjW38q+YLum
Lsz8I036H8LOazluZNmiX4QIAAUUUK9t2TRNJ0okXxCiDLxHwX39XWicOHfEEzF6mZgZSVQ3TFVW
5t5rc/tAjfOgrLdSSIu1cq3eaazwuCh/DppXVcIuPeRWV0uYLkHYlac0C6zqqrxctdyQfDjLj5n0
DKMOjWPqz5G9twDRJL+7sDITnk2+/U5zEAgONZFLBHvO6Coyov3o0z6ZUZbFew8SeXwXhVmx5LPZ
4Ctn+C/ekQTEPr1p2VL0NQc93T5buUc4lz/KYkTBOqcuftmMbn1eI7UvTFxgz0HWjiS9oC87AdBQ
j2MSuoBg1hsNY4Vn0cCr5F0JDF1Lnh9Jbu1t03htfScSrxFfRdosGYzcMB3dEcIp9CnFX6qQclRT
nfyWdRy4r/QD7eGUzr0s7iJTItsDkuxRKMxFwntPdEPv3YdRjAekKARQd8urCEKxCzezr3gCxoao
CU/XR6Q5BqLSuMDYZvhRQatnHOEOQC8O++embLi8tIt4AqTRDozByihFD+VmdPax+i/vYsajFqBs
QOkukZ+63PGZzwT1wVU1s0hsQHRcYXwM+Fda1D3dN1qkvArC8ZPub7L1S4/hzx2GDdu1LU4KFFXi
M089VG7lx4MjTnOWqA9fO/hi/QQgCHNAb8tYiwa5kHSaNy19ZfNUUEu+JqJoMuZHBWCTICQk5Yhq
LV7EQYy0ypDH66WwfWfcjfWIUnDR+uTXk+C9eSqMLkifjJY4vu1MfZwda6Oc+nuR66zeoSCZiabo
LfXDqYvOO4qma6M33EVMiDfIjQrG4CQAkjhW53j/ZCGdaWdqZQWEU2UMr6igR4lR0s1JJ4iimMYq
QWZ++pQV9gjBnce5OFVVTq5eNtqjvMbkN1bb5XiBezAE78EspCeNwy/lOWuSSv6lbrbsTzsTI32P
A4NFUABVkvWZjK8rm51TBvjCLsvA0nPLcYHRG8ZQJUf/UBp10B3aPOlIrhohA2+GYuyiA/eJ6InS
L1W3mxuHx/ffd+7Lafefz4JyqF3YKi/dKOKkPm3dWc7FttG+MUkCWQtKcWx79ZDR4H6EzNkBtcCU
4YEgL79Htp9igM8SmxYsKgT3Y+grxkrbVKFmPKJxRIb57x/PXg5zf3485JkmZz1WMsHFW379Hyet
obOyIWWyfy3yWOxzvzOLG3+wscx6Rts2h6kMWNw7m9C9DQvBcG7Q6XmbTEKC2E9N4CqSx0Nl3xIA
UY0n1BRBdGoLz0LWHetAyL3TUE3fEeaZ80MzglUkON54nm9nWwwEuXdB5n2Z0kAH+798t6VI///v
tjRKfBrTnB4hiSxz7k/fzQt0NA3MZI5TQwb6XmFDIm3SaRcYm0lAY0Akcbt4PMJbHFcOLbKLwEs4
GUZqhxA4FTI2zrMDoSZTtGHORbxu0rSsG3lKs7trk9jYj35neaex6AglmxLTPBYVNfY29EdhXlXO
KInmSTtsBamZl82RBMHo0IRZ8zc+3mVV+fR1mcrTzLZ5zDx6L3/eysRmTR3QLx4JWcwx2SkmcYRy
JlgrIrLPylNSGJikFTir9iBNPxvBt9QcmnvW0AbAG3G0ACeI2tvlKrH1nmKFFJTSHmYi2WvJHMSb
GCupvFSQkXIJxcFg8aBISxukAWHdeZQpkW3m84m4VCf/WdL17v8inLmERvz/9/Sla5qCHg3f0BZ0
NT9jDHXFoT0Pa/cw5IXx2wy8EcyEW+X39hCWqFgmQ09Hqd2ouBdON0BAsSNO9ajS1JjNNx1oYBTG
ZsvVWVsHnjFwS72x4sslCdCLm6CdxVnLatJ3AQCb9txMri6ec88WtdhhjHCns5qquvpAmlhUfzuh
/GlXWb6hTTKlYMRKM4AT/6cHV1eUO/2YBAcuaxGT/4xME0E6NpuXqjfd+kCDMRhe1tJmLVvSrI27
L0lbNfV908lpfP/Ly/R5hXUtPpTv+tLk0XDQov75dPWGD5GykwnKoIRCq+L2BsgPW3JUVZ42jx5j
TG9rzuP4SyIUsW0MFo6ZHkpEjvZr6DFD+63atMvvVj1QeCmrJ69NvYOO6cNtS5ES9qXrrFWbdVxC
IChV3uDwmkukiipBl/jvXwuRy5+rBIdQ1mdX8SQxHbR88zMNu+3GqdPaCE8hhXI2kXVslb11441m
Rkads6hXnuCuBPI6p6VL+bFuMUPiUUmpyxgBCQ8P0Hq6GWwRjS/rDWoKTflshEmT/K7mhqood/Pm
I/XGmBGgqvxnR1h1zai0Fm8pc3eodUXKepvOok9PtjBgIa095DQwreB5TPqmO6+atdJxqH9U71Tv
Md1sScJOlerd+lkiqah3EIJTKK0tjNk1GHBxcQ33lQaLc27NOfSgCiwfK+ak1j+ldpdXYC4oUPZ+
hEp3N7sKRgMqPdE9GkEZtsj4ljkyN9bpn4LR5faYc0Sx7XkuBhEvkML4nczzRKYH/4yfNQxhb7t+
nDSVU/Aiu5ALl6U5FVug5HJF1/oeIFtB9i1cqpRhkeBAkjoemIHQqaE1cBhzy6+casf0yTNGVKlm
0THT2LsSf8TvtT22znw8LMjDvpn5wofW7Azr1dQ+4L40Etym9Zate33j5rlFF6eRFCrp2KlrlcBD
uu57Ixi+5PUYvKzdFFxUlAYF+l/7PqqZBMOcmEfOp0U8Su9r6pn+fJf1Zpy9k6hm1h+NMxNsh7H6
VxUWXvFgdaHEhm0ar6iLlTqt05/aqXhYVkHiMp3sblwi4EjPE+0yBLkUrWuHx40q3ro2dkzjjnlo
QL5ldzmcrUddshqWN4V4zugmQqXws0vNPj8qMeCXlSDTKryASA+KjfDI5Mak3PsnJFRt/dHZdLie
sA8gEcxF5CEzZWj036N3XkRTfjWnndl/XQ88PS8GFmDIRS3i58thLSnG0D14sfbj55C4J/pmJnrW
u9qpSyPDNBAl8tVOBs5v6ylW0N6c8Icwkj9lQbeo74eezybtbxmDqJNVJGBjZtt+znynphc+O8hr
iTQMA8cDxxXtSMFytik+5XRA99XkSvwKbSMiCldE+6EyjB3ecY9yGLhFkRrRTR5P1S2F7Lzt7JBb
kzr4OfAGIklyO2Rs5Io/xIFNuIXjtuFJkmq2z1QTnN3Y+zUjeSEFvOn2vTU+pf3gfJSJQblbt/7z
HI76qhnUeI1+IACYTayfEfvhluGoQ6R0E+6REs1nQ0TRoW49/Vi107A1zUvEtFGCAfIn4d1ZboxD
MgAENFR6P/LDrrMCAFintImKetZQasMsem8TEmi9GJaQsDJ7X0xOQwbcHEG6l5Xzavex+eEkI2gY
2sxbE03poTBIQa6GJZuy7gRE0dE5JhavMiqKofiqnWk6uXX9JUUaR95hExXkTdfJjSYL+qY0XHHo
gzY4N1iXMMYG+Y4Gi0MQTmgfGg6YS+KHfh86HRPDNvmPQW0kr84cAfqjSbuQrmq9DSbcjlpoc1db
5UQkp0GmTquG4Nga43VqJeM+mrNoL+NiACtA2brsf+TzNRYtADWRui5sAVqsABXJIuxaJERP3bVh
J/ogpqp9NDo7OikxEj2bjfAFevtbnZfhvR9V6IAEjVmW29vSiB9wygLsQVm7D5IJwaEXO/MzyVrF
wZxogu+iEq7ghs4CwWUUpjFNjBcz9c3tFAGVEgTSfcwDJkJjsLIXXY6/zCAbEcc5V3HiF9/p3JCr
Nnj0qp4xEEaoZAL3W+r14ZVrQcbj0M1qw3VuQfWNObG+7fAwJxaqOiwsVMmFjU0Ws+k+GsV81FPZ
yb1m52120wgPFJgT6dQNpfUXK7cR5NnprA5lWAmamrOPMQHQbORS7eklhGOIWd/mViIYFFQ3/Rw1
V8zIvXfaUyZkplxdEWrwqxFmCBjGldvAq6e7woAvZRuO8V6mTvLCQAxPSF93BCkmybfE0F61mTK7
uHECwFXGqL/nXSG2oSj9Y0GzeYfC0K9RUmpccB4rL01S+DOVHZMkMJeBufP8xnsspYLUGo1aPyWa
XOx64LzeZrbah55PBmKBO/6XpYfw5xA7j0lqBT/zxBsf3ArVF42Y8VX3YWFg7R3UvrTcofqmzZRA
qVn5ezUoLQFJjgmMKqLsaNPaN05nPAU0gPdB1MBGSNHN68i7J0miAKaoAahjTjXMrUHnYZs3BqVm
iB/qOAHNOvmZkZ5FhVySmn5+xb7ocq6FO9H03vziagzMktAT3m5wDWTtOAQ5GgToyAAHmlGpK0/O
Q7BLXNobMO9cwkqLLOMXCZutf+ehF953ypE7y6qb6zyUX524Fg+CiiQrh2LjMG/ec3oYYP9C1cg8
4Gi1mJ5RNQRvjNIgdMUIq6bUggyCzvEhwJGH82kKH6LJfHDqtNnqTDenZKg4HbSdhdmLBkBrhAgQ
iln128xO22Pvl/GumvpnlMrRo+jkL7+fRtajXp3cwJ2uxDSqq0CnMZBrh4U2TbLxPfUIQZ11ezvE
sbMkslvfZW3N9qbTQ7+lBwvARPbhFyFmVnu3hOXVDbn9tXZn6xzWZv9SqKR5UezUT7kIl+hzMZTn
qCfH1oHu/6MhW/2IATPeuAsWd0i9lEm9Qq0jEaL6bim2btxP38bUheA2agmKcXL9L3Ykw0MQBOF2
ZjmhygqTdxV287e54hSzHBOyvaotlydKqfi1cHBEU+GyFHYRXMHZKE8OY7GDX1TDs5b+nU9X8yRo
sD0oJEr3jFCSI5ScYMfDLe5dGtMbsrmrI04HwE9z4/W3Seyqr2mMgFM1rf2VWU50MBNX/NCZX5z6
six/EhPrI9hrymJLbGhzaDyi5CtTx2cipB1osJMP5Mrotoj/642Io77bzEPWbUMn/543Zg6JI5kI
1gmUcWtADtukfXYZDyVHOxqYVqgRwehY9WeNLhvlcqTuijAKvzkdbDhGMfM3TUDbWxpeSFPRfFzi
BN7BYKQ9BMLU26e1OcBPEZoDbZ55P4bMPnPQL96KyRQngrFx+cuGdsqW8tLZ5lpHO9ojinB3plMH
K8mt724YUtcFhtxng41I0A4Jodo0vm7NTWJlYoB2Zywa50jfpwLSaT3V5WOWeWra04yNwyNG8u6Q
jqH/7HkR8a0VsW1B6RwDqplvJJPsXXxe+2wCLzP443yLzEttC4sgcrtgYWebrB7ZHdsr/GHTjkZh
eZtSi260CEHoWml+YNMhZ0hkB5XDu3EiNFKjOwOC7iy6jrJNjlyns8Fh+ouVLi26gAP42ahiPLAz
pE3DMCFSJnU+HnPdvbmt1kftOe3JhgC6LxRoE5mjgE+j6m1kiaEfPM272JWgWWXnttdWPr4jh5B3
1BTnaWBdmMLBOKAHOFUL+iWvPUpnys/tWIftVdcP+XdOMqgrIDEFFGfAwocS25s5HVTLSWwYfQiG
tePtBKEWb3UZZGdU8UCGbZndlX1rnHkul/T1DrZmJ4mlIBemY4+z40VhObS/a7Mpjr43zViUw8Dd
pC6Ny0lYP9wwMb/J3Pgq7fSdvFRxpUckwcCxm+pFZ8mwNCD7aI9nsPieprq4YrDgPzppKb+kiph0
C37goaizcBN6IyeCqBzuc4esxhon0Y+gCt2jCiy9g7yFKy6Z/OxAQlJwYmMszim0YGa0IdYCkbM/
RfqM0t3cTBiPb5ght+fMdaIbPwshtXa9dZCezuCBj4167lXbTFdJ38d3phM6D/ysFNkBKacylm8G
fsttgT2MYkK61wbthGJbmwWxrq4aKS9HKEKN01vHKc4DHEROTEKUrM9ID8C51vVb7His0DWS947s
sG1VK/MBDoP52JaS8LW6ye+b1ELrGqU1rwjLiGCe8sJiM99B3GBl7sM3q2eEM7ZEXDl++S59AGew
osItsvqMJxqydssxsq2D/GD3sHBCtwfoCECBzjea50NXJdCJcKICjUsqas/En59BneQ/LNkYb0Vu
8gWKXN0gMIm/CFVDhltoItvE4oRQ9MRCawyor0E1ATVy++JdjXV6N7h1fzvHYLbRPRUHjwnUsc6K
vAbSi5Z66+SDuVeFIXEu+WFDDjzaeEiqd1VeUftxUn6p0dre5WPGs5KOBgohP2/PburSwQkSl314
uO4dxPNGXfKcevH94E7V+1igtmbUmL8WduRSbFM3kPGH6SAeULoL3hUPTB+uJ1hHqrdv5BQBFJ0B
vGRddudylvqKMxgvmCGKHVW691EzeiDhMXDPfZRg5jbiFgqyn70ZTmQHvA6wQIrIVBgHIEvOLh+4
HgXZDlUeYwbITI8MZds/t1RdxyKA5yoH379tdDyzWtpMJ/JmvrH9toH4DDHP9ERzY2cYJ1Euo65P
LHkzqULtprb4YQZCPMnCMduDbwNHdUPygNVQhriHEdW+WEjhrxPTsHZBM7sHf/b6fWhUKdZpaG3D
nL4SfRLR6murm5BFrACzWnS7zu64h6JXL7ndM06Jl+QIXr/umqRua+8xWxoYCJjVw0xAw5fU9pg1
Yy/c4ocE2JLpyDmMiZ7ue7fsb82oWRijaaXf5tSZYbTWbKJekoFPpdqr0NNfO1FZR0+pzt0DOQn1
Lszbr1Ns+kcZe3jHuuhnVYfdSzbmyXcUF2pHykC0RQlob71UxidvyI29wbE73kD1Sza9p/XO8Sr8
O3MmCaVCJXAdOf6U7sMUdKybVgpRxMXO1wqTvc+OJUPgvOepfVKth41X9+iv7ksnc9QNpmcJdLNL
kX+GvYauOQ4JH96N0zg4NipVxXmVQZhhY+UPQzrX5qHqyRlHKOMDjaG/HMJUC7yy3A9zItRViu5U
ceQBbb7rnFi0W80ZKfuyDgHX7tc8jIFxEy9qRmgqSeIf4CosD3wbTZb5xUAX/WLZbQK/wWiM4qUe
yf0FqcYAfl+Mpl99zYfJuG17hyN1rYD1PTWqpKPSzAGzWpontAMEgaY1AoVZnWYs+OExFl0k79G1
K2iOKU3Gkwdw56fNNdo3bQ+tumzc2LwJxcg1W+enIU+KfbQx4BfnLveZmcZ+KttdWtXYgpfWNp0j
JET0oroEedp1KQpZHocoDovnbmR4eW+0mk+jLt2iIh/5dy8cJQeMKBmNe912GX29UYTEbedlL1jP
ayaGBwD0y9QXw++bmn1IpPGUL7fy0oTJ/Lb3t6Nv1RUXucjG13VQOF7aR/NFWztmmOzv1wbJ6EYU
ckaDA/q2Z1d1rggL4THA5TuJa+XXvbxfh8SKGbx9n9U2wkrMARfvT5dI40YOmICfq9mEJO9b1RKJ
jgbcBZNr6OLFrat4PjFiEIREeTGzfnh5XK3ucovWu95Jjyu0qUxQd4unnE5Thg2e76QSmnNxYk7f
F1VZciZbhPi/mLqGucvYan6n3Ut6RUY8tfWvPKJvVFFBj+3tuBhBrwRDx2ixAaFZwgHKT1vVFCWs
ChcrjB6Ywa9j0n/voP5P+1RZru0jIcOCwzr5WZuUh9j4qOndUzka41tszumwVZQN7D9cCiLhGPIv
b+HYtcBj/kuYeVg7/v+EtlzIZf8cBPC3KpfpqljwMagVP7WkfXsGdYus7bROVBm71zbjvuDHqBmo
bjrgFx91moGaSw1kU/Row6dAUMNQZOJspZfEMGdfcZg7wnwhRa7sS8Q85fI/iG0onQeCnT0NoJYz
AR5ZoNeMCwnpaHCEJbdijES4xY4j4uvW8TLygDW+I2ubD/1Q3oVRHw1PiUGjVJaeIICgN6sGIaHs
nkMWEB52TovT1kMHi+DK0Y99UKvvXdqa8cnuJ/cwNrQ64PQhAgR1zliXYrFs8m1iDkG3Z1Sff5FF
RGXBCIGYl2bSOZEnkVvfDQGagWumicEWiTxqUWeWcUNswhjoHa0sp+TBS/sPP1P65DVV85dpwf/6
tZaJorIkT8Siu0Ft9ee4AFdEaIRdFl1DsKeVaUaKURvjfjN6mEQ+YdIfQxuAamFDPHak1y24RqfL
gWAjWyHNohb3VRa6XODImjHlxCN0WolxDvullQfula0q19qpgAMizbf53lkkD9cJ8+bkSJcdMkpR
j2b5DS6OOrNhBcZmQJZEdYG2CVnboMwe/6nVfKOekVipJfc2PWZOlr1MLeKBa7tQuroVdv9Cgz58
c3E81Bs7YYj0DR8Iz8uFfnfbyYjAtT5nnK9oeVlbdDBtx7E/8/qrQuEi28COSZ67gXQ2qsq68Xeo
LhfYrsnA8ehGfMCka2S+U44P2dJnSw420CfsAocf/WLSVMwaphulRBYa0XAIReAJRthOK92vMIXm
gD0syNBYJIy/TpFV9Dj4GHYUW61z0z6EC8U4SOO52w8h7pybpqbhAvHXxMZj57wfpzJWS/pNWSa7
zMgSdxt1Ea+KNuoueWaox1M0DH0ENGIyOGtndQ+9qxz96Idv58m5mEjwfmhUNtvoqTM1YxnJ9EnG
QfZoqQg1Wi0aBznQnPucUTLL+5nKZmmqT/QAySDx1bwzzQ4giUWjDeKPDJlN2tXsx3tlJiBkcEB6
zSkXYxbe4ZoYEvD7cq5vpXAb7Mk9iJhQopPDzp+59QdaUw2QBlHrxgxU9VvYaWjsM43cBeZcYlwh
nJLdfevl7bbwtBwOZRs44cYxinI6yT4bHgwmN/027iWBr8SF9MMh6Ao9QKBkSbwrx3jpMo8yZ+Gt
p5euMELWFltP0/bfl7oLqO6fS51iGbtY3vGVm676jKfStEPzfMzFNWcxumWTGjDtsqUzKlENJcs2
1Eh1r7TwdLRFRt4hJg/s6ntVSaoZFl9tPK+XVXR2ZS0YJ6f+6rDB+gfTLIxN6C5+gPEy7c+psRWK
hBBCko7pf4HVQkGKn6nifnEIN8cb/P3W9I1JD52oFMoSJIoqTWT/bPtG/CVgmCI2WRQxYwV2xE9O
vB5hT892TQxEBib/NjWZUYAoD3ijHlGd0pgEZL3cVK8BZsCMjH8yHVwq4TxufkYtYBJ6coWZ3Rul
NT9zndVbLbXV7VpOKNcTdLGzpQogqpbDiXHT0u3/0fvGHO7zeuY6RBfwkgTKMjGgdiNiQeKguXXT
hXzuT7WJbW9w1fTuY2V9/fdbiKb6DzkCyg8LHwE6TkaQLhLKz7rTTtRVOzcVpmHbqNo3L88xvVC/
8sFWn1Z6kRZ0aTMXPzxPVeHB0ihL75OyhTgSTvTSj3QQivzkYqf/baR96OJFV8G8x3hSTg9xElAJ
bsyKvMOxsrP2W5bkows4Rork4IAvVhByZeHtk4qQmo2Ru22/abWDXx0ZFS9daSTusE8GvseGBogT
3KuKyuyZCsTEzRhCQtsqKnMC2rVsy6t+LMkmiPzFyECjEYsYKBHkBSiSmupjrlnqr1nEiTsQAXtZ
kJWMeJ1s7vp9486JczYzx5SoJxJrodlcpmzO4PPT4r62YozyjL++dAWCka+6iATGFegs9xTbE56q
tFMceXyUipt1tRhoGUfkCMX5Tx4veiHuBSyEAWWkOeAaGGSDyGHlNJAEODBsGy33q1CCA9D8nacJ
6KGDLgTKmC+bfNfbdOU/PGZ9+lcMmQsZSbBMEcN24N9XgNKqomiboP6diCFzz7If5ckLjDTckV8V
PXoN8d7HVftiuZwQIz5YOJcwuyPAvu5cL3cWalAA08tsB3J2R/oOZt4ALUBcvrPszMSIENYBx3Jl
I98oG3ky5sZOjn7kRmyhVjhFMJvpNz3++4O7APj+IaNZnlsXl4qU1HbYaxHE/7mVR5lVznXl+Nem
rdGMFBfNyIxCGBrcRc4T+HAj9lg0ChZgN8DH6qSjct7LrijzD124H42PDgpz9iIUnQKu7FYHi48/
CqbbhK41YQYIL8RunPr0No7b9DnRIEnITkktMsVkibyELjWzVxYLQM+5VuRyqaphRJMTigbhg7vR
ei1/S06bQx7p5ZonrOLVdK4Cz3233Ewh8+lDK7pm/7KY8hn1rP6i9vrfS+UhQ3NxqOPPMpFk/nmp
cr5UALvPuKbOYs6+jszZJkgzr4MhOTeyQzUxVYmmGmc08XdHx5/lOJon0CvOYvpU7BOogT7dLCdG
YtrNwNJJpgDjMRhABahQGC3SS0GSecOOoJhv1a3o3oNWxcM2YHaWnScxyOzL2NhT8r1udE5EFvJL
OoyrgDtqajriIYKgo15UhX8R9fzPhXOxAdjSw/VnIpj7vL8JmWOF9tDQr+ehVbIwAuLxt5JehHEv
WXowTM/F6O7LaTD0X6jul2znP3ZY8JLYnlzHcW0XY+vyCf8hhKshUnaziOqbYWryn0iEkvE5pqNB
+MI816+rzNb3a1kf5YWEUgwdiYk2BI7+bryArgbTcBBDBVmdnMzR7xm3XSz161uCXYbdUDByApXm
l9x6ChIjvRmrynTorSOmO3WxauwTHLg6ezH4s8dmMu3pHPT9NswT83Wu3IFKtTIAPJ6CYYmYAJtE
iBMbPltzU5NM+8zu4lTtxrZw1sXbFdLYVrpQZLyPHE9sMYXiYFG8pJuuCsnJ4dDtYvdq0G3FQVj7
RzedMqnR4A/RsHODmNe7TeCn30As4BWLgoAlkAE8VVYcTIXa4nN32zt/nsSvPCDVbC+EJq8ozmAD
7BMFow3r5LKsm0EKCmslvQ180YiWg+R9LS+FiqhCjA0NuL3iLWFKQg2/SvLMZDHlsfRBZHPnYk42
VuMP+qa2gbjBj+2j+QoQfvTN652GZIA5RDsvJjONdljY+umD409TwXQDXv9NY4R87eFtlwfElhQn
jW9ExhaNklnfyLBTZLL4Q2Kme6ebdfS0fs6grVhjZiGz5DgaBj6wqp9a0gjHpBbEL0xU7QVz8bEk
Ga2Z7PYvcsZPSQyowtCFgeBC64RLFYfzpyNV1zStMEA4HVf7h/SM6q29iNlqv0KU0/VV1V6XXhrb
r5b2WYYTuoEUdZfainfWv08QHU3XUwQT6DiNiV1jhkj+7sH+bFfhk+Id9Jhk4HJ0sXT9+S41DK3N
AC/zMS/nPN93kQF9svQhlb0ZHKmibYwokZa6NZfekQ5Rn+2NvDfbx0BRGm6q3rFuWtRWILJ9gDHH
NmN+7aWZXR66BCLkPYRImJyMizEH2qn792V0aR38czVwcQAv4m1nQUxh1f10rfM8C6ShzPmIFMKB
jSkz/qa4tjKQEB4okPf/lDly8kuctsLxnjqnNOaDGTmEE3moSf7S7bikQPz5kRY3v4uQ2FkMgp+7
HU1NWRe1CTfu0qFcDXJm2XnhQ2BUMn0paaKTBdcP6O72PTIY9zpsG4qumOA+3TmZuOLQ12O9KX2D
zuhqpKHrtxif+poW4urSwUO8oM9qmq5ok9ZOGvoeenSrICkcDcEc7GI8WzVblyMIr6TO2N28i91l
7fY508IiW/+idfdHIsI63rDzACdde4FjzeogSSilWXZpMA7Y9Hlv7akjVTGNGKquSkc0kRNCQGhx
tDjdyx9YHQd9q0kVc1GoiFsafDp5Ku3Ep9OQsFIhIGjr6m5mpB9v1j6cESAkvwKKj3BtlU9GRk5z
bdLhwktwI5qoN8SvJcFtBaYnOEgBeeeQqQgV4N+qq+Vl+Od99ZUvFqUypRXcSnbAP1+WFlBUPxYx
oyy69SwwlpUUtzVhi8mtHtO8fVOZnzPzWiWRK0i0wZY+f0UhtCAiBTM2jgcCzNjdONmm/loDUQGd
GtoxN00mPgepwuNMU2/oA43TmdSNBR5pZIIeOYKMmVPXfIEsul5byVM2hJZzXr207cUivjZRjVxC
LVyhnLw5DPqx9Xh+7GxEn4X9rypiTP0EqFfot7J3dH+d93mdIBHEVLrpLwfBlYJStoOoP8IgHFgZ
5OUk5EJihKsoZmPiy7rM5f5zOMqqfPm0Gj2h82ABP6p/NE5k6jsT6z1w5kBkNL8uS6AMCN4ON+4U
d+17iqmrvHdkGec3FZ0qBItN4/jv6Vgu/YIZqxuQnmVTWiXRU5gjla6KQS7o4kJzjNFLwMHNuknU
PcJmHOoLmCDyfAhAoVrqXh+Ysf5l+KVRfXGV7IxdTp0B6IV2uHGCgBuRzJQFHGBYBvHQAHpB1bkC
DqaAkeQubdspuR4uTA7yLTiGFdHAcZi86aV1t5rQ11PK6v1ePzWGEu57meJiJTJmIgyPVlLh2Ge7
8oxur7KOlX29WcLF2xZvV0Ag7b+WhBftEdE4T709XlHiaa/erEDUVCacTkGNZvm0AbxJDwRo4Mj3
TWNQVsdkQOmGD+zCmhoTWtoPMVWbf7AunL//cEvX3gQOAsi4TH4VibXAwIz4l6gCyMjFPFmYIXxh
o4XJPMJqxo3pDjPIwqJJAF7y61bKA6WHFnjWothWF2JB7nlcydQLltsmEqZFG22inbjvHC9S9yIa
FDrtC0xYNoytrk1Q1eW+Ym+VR/jQafumY1cvh80iYx65AbPMpGqjGa7zX9PlWLP2kqYmwd+8dk2q
y81ffDD8pnVDLVAGO9smG1r/FIY5pjn8M3CGED64UVccuhJTQbrBlKRGwsGNtI02WLzQEaz0V+qY
pW4wGAZwKOpkmb/5KKvsRxLk+XLRyn812KT5XVlJ6uabXnwuJUXbyBWyOfCZ12MvLPdu3aWczPPp
w5h68tK70Q5YIphRLX9iYjvze7qDtjNvGzTsybVTawQ0kVGhicmlbdSHvEpsMgA0KuCrMex8Y9MZ
Xp2BklxqpBXrIhVsKijQcWWEP+1cO/MTL0yXHdnPJ2/j4KBQ+zY2pvZxQD6P6CPBAHcqrS6jmDMw
LZYfZZg3ydEom54RvW3rkopSxDOfdkqrhQiNYen/mDuv5bqNbV2/yirfwweNjFPb62IGglmisnSD
kmQKOaORnv58mNCyScgk18bVqXLJEgMm0OjRPXqMPxj1W1fN+jeJHkTZTUhJjv7cHJ6tXlbFq6SR
4kOiKpH9zQ8rDqV9Bs/5DfQuG3RHYID88VBUGJTdGJW5flUlxOd+1JVJh5Bkj92RvR/nQAY3ms45
TPKi23YsnAMFaRldLNUw3FO14qoKk1HeSTSUd0g3YHY5wBSejtnMajyz0THQzpZYaMj/5vZ3wvqg
W+AypA3rfpfrFXAuVoN5kXWH8rN1otMbin1KJ2ld3cFNk9XerSmz3y5fR3obtqRNTYKwRUBVUIJx
ZIe0WYz+fLmLS1PL9jn01ek1UvBI2FJnHhD8heZafrJMJxbvaAOx+S7XK041NdR4fedzrY9deFUq
aPDeAbYVk7dUbhYyRN4Z8yE67ciL5qnSDhchgkecXBw4ShdxjEojvnSphsfaBLbkMyRr9KndVk7+
e04vQbsTXRDcVHCJDhZ6paisCxdLwkXnu7R0oAlNCk4OoINhKdAFZ1Xd+UGnDy56W8V5DhdaXKqR
z+GUvF1rr5HQZwoWaU1FBWnqeLbTHruPLBGOe/EzZk/jufzdPi2GYdIgRua02pC9591U/hk8rCE6
BmXvKpfLQpu2yfRjgM1a4isFD/eI6a4ir+DA02dO8pQkGrR9ql0VtKSdXXfiFafqCFYDCYIavu9C
j3dUyliogOX0/8Jd3M8aammnIfPuBHbHSlf0wLZQmp9VvqZCm3XIg0KzaCR2fndllg3OJLvxJC3c
2QUDasc2vx0bE5siigP8sgmLrL0I1CkmMRY5B8nLWFGpqFhOT31wZPCzK12lYPvWydFyv1l03pAA
5xJLELdFrzgo59utdT6WE/umm7IyXnZlpWNE42ocxvBcR9jX/0gPmi16EfEEGDnxEFLNmuoINt+H
jF2YjnzdntSz/Yns8sZCVUBvj+aJWZQ5kcVImOnISODPm6heXCqYtO+W5c0xe5dQr5ymZds6nTCX
wemhVnFysVVuDolO5mI/JlBbOh9p0V2spGxzz6dgYl2Ype1izHXZWevEBEyy6iO2BVgtERcpbEqS
j2Om+CwQRpZkIahDUbO+U7zE7xqwwCB/kIbMXN4B2zBwamXGETah34hJ+ug0tGMpxcL2PnXQn79P
e32fnEVUzRB001AvNpEKeZwpqnWBXIKl15eLNPkAAkheAJnSJSazSWldxuj13RWBDoMLDVIJ/xQZ
B2gUsKjOHRlP9WFJCtJGzosoAuD1Af57FpzZiTvFh1kOPjwqJxl2KLhh77WKmo5nwaS12nnBARSO
ttrquQc/yEdsxVITD0n3EdHJIlCdywLRL5eI1nhJHUg+TveWWvg9tjCyqM7UJk/gqEuLvSMdYhAK
CXyz93FW+kzpKjVi9wAWsvOa0pH5mzggc4Z1Y9BZi0QzDce0S1xm1YhhDSxhtXCwlVFsyJXSoiv3
YRHUmZtizZmxuAssae0I7xzR7dMqUrb+vKguteYhk3PV+6SunQtHMQ5SUBM7IuM/NQckzqvK01Sc
oj6ADWdXHuxZ4vunDo/NMu/JqGC+Vqf8wiHzQ5/HyElXYDHx9cigfr5H+VeOL5QaV+K9c1l2ng+0
3UEhIbW01tDS6nLEZKFJrypqJsPFiGbkpyZwQs6jI+zfV3GQwlEUjo6aM/SlDM8H5M6680VSRy43
f6pPpXaEJWqT2QPw55Min5Uawr8qqlITh1bUtNGWqA3SScgbbaTIuGtrmQTnlK4Nje3C7D8oriZS
L0VxHUm/k2Li8/PfWFPQaPED8XKRe4b7z2VXcTpMWo/AnBZd9kbArlkKk/JZlvWhPKto8jh3ZmRo
dxqYDRP3ukQOxwo22/BJzUBZ3yA446LRPiuOtQfyl7rYaZSPDI+qH93VKZHFdLdcGVSJld0EfYUN
gDypVgamOSteAoFoG2dfD3QHP0wdQl/7KSkoDYxGpOH7OZbjIehM7fNyptLJMOVZ4gownWlu1vaF
oXb6jSrTQNxoLgXoBqyEXilvq0gZep4lgqETBArzpznRN/W0UAXN/8F8YdH7hUXpWlSI52aiTWcR
PdnVYhJDohiNwkyvgnBgMNNQI1lYdPWtIHeT2RlGROkOIT+bA4lfYoXSuaWQ98sYFZPLCBrgOb/3
VWYJ72dWfEofklaQzrECwH3eL1oRqjYT2wzI+KDyy1r1r5bIycKQ5Es7EZ6eny+/1JRnDj4a66ju
UYpHMu3xchmqHQcj3emwwRKhAjTOSO/CDl0jL1JhY30K2ELFuZ1JHaWEE5nu+c8X65M9bU+Ix9Tq
0Lahtr0eYtoqSFiNxkAgGewJduhTgTAhgaOHcqJPNnEmzWMpQ5BGA+KhA/Av031VTkqY3AG1ojCD
KiOJoDwVaV64vXWVjtuz6SlbgsUDAfo1Pdr3awhJUFkuu9MS1vnstrMTNouainFa8bYFeHeBsELc
HxprBIqRmWp8u4hLh6booJlMRnaZATYYrnUT2ejjOEYTe42ax6CHcVlSL8dTfCzv+vkHWPmlsgLa
s6ahcASqf7r9ywo4jIPTK2hUXOmBmaaHRlMC6rDa7LmTparoz+oytfXb8pR6mcIYW3qPRg+j0SnS
5s/stFIFadJx/jBT/zJLgL+9/rnSnYAECqomyOWfsj6gPen0zs9aVKwjxWlrDxEXlvgEJm92pRS6
edVwjDH2bTZF8ausrpSZ2TrvDhO2MhS3msH+9vwQzFP4Ye2IqW05LuVJIAECeOZqRdSyCHEJpzav
Yhay6pual2l+FNoMtsEDdk5EZKdkxl1QDqJ5YQX5ZfqASTBoMzHy/P8Xdr1EpLyC16Bg2FIY/Y82
qtP2FU02ldaWzsRu9k0yUGaLgsjID2HKnw268VNkvtC6WcUZekS0uzi+00KieUPPaxXoQV0Z8Is0
eblwX0F/NdadGwS4HSxczUXGZgHEuSJLSoR+hfkGjxn9M/tJNJs+QLnc/1dadvM7ePiO0ElCs5om
Jtw4lsp1T9APjNpgcBQ4CxDO3hXlMOlvjUQlX7HUkTVROTVtl9m4nNasSo9cAaabvvOxrXp+aEpx
bbprOqXm6IYWS7pfIBNZDUX6bEgCA7PzDoQ/SOIkqd+FiU21qvaB27wg0farfpbJKWxu06kWq+Iv
hGmJlUwWWWMH9r5IwnNV1s6bwRrK5grYpjZg1iSTAutfNbsQYTbcK4OB7kLdAuBCm1lNcUXh9DYn
zeaEyUXZxucZyhLyDG3ptEDPW1cK5QWe9y+TlSOSynaA/D43TaL/eC/o6ZFDjx6Ly4Ae/nSbaMMU
X/RuPYvqV+JPN4D1S4sNVYdzCWMUdfwSmak3z0frrygeolQViIihRakK+LyP76KLho4nT6rr3h9k
/AGmVGdTgepykjZEQBLresHrLM5RiQ5lF+IjJQNOb6wx1snFalmNqDCS/P88oZ56ZAs+RPzM32av
BgXj7NGD1m7XABzDJL3FGg2P+A7wsX8uwcr3B7zbqmlmivgVwjQMiBeYaHbvi0ZcLoLgYUWB+sLk
7srrRtcLSEtzykU/r+jG+16tkn43a4bd56hTyMOkOdMH7Etq/1qHJVMd2Nw4DXB0xYCyKALISyAC
ovZiTCbsKKfBnf2rwcWgXa4afb+L835I4R3aYULrImvSM0tB82qvuzmKj2zi0b6LcT3ZGUGoqDca
CC0t22lq1chrs4dKtJ8ih5MH5WTSswiC1UsHRn11EMNDhjdIp5/2Omqizno2NVGY00tXtKvlRcWF
tOLLABls+cpwusA62AoA8j2YFN5aAG0DlXC3T79MsN5pWLmZcDDMhAWzp17Ga8SGDLtUK2rM8o6V
un67IOPwKCLy7USFm72L3QaRPiQ+ym+6pJd5ucBJso5M90ZvogAHO7rjA7qApvp1KUEvXnRWH+TT
qykbOIHVFFW0t21q+dZVpqvd+IJ0xUqqcF6LLUcYuEW6EIvYFFatP3PSSwat0y6dU6mjjNzAvkji
kPdnRW15rDhEm+cA/KmuA6dkc1yqS5U2RnhqOGb0xhyrZjw3qgHh5kxRWvOCdr2N5ARq7ey/4QDI
1dTb+rxPpy65o4ZXJm/TFGJMHvhR8FKDZi0FiQil4ISF1oTgrMWzPQ7a2qVXQo3L+qm7OqlIV380
rFo7Q86llOhSBGZ+A5QFY/AYwSfnMqzsob/pVFfaewetrFnjNp3MoyzMdyVWInmwcyvEzM5sWHZ0
KCqMtz+kOClRZT21F1SlTN9TkVfzL8nIwU0LJ+h+PcCO4gqvEerntAfrcLYHAB/3vUxHvbwPHFXp
LpbS9fPrlr7ewkgSNQsaLp1c15gPYI+HQA/UDi0Kv7lcLN7civ7CRYAZI/K0cdjMjKi+9A+ZoBRw
qZQj0pJoU5RwrzpyW6BcCJ6RFoGtgzFmUJ3Qh0zoYGZnPOGyUxUyEjO+t2sxWj9BAgW0XrofUVt5
spIjuKu6tA95NonibCoo8Xqm1KCBLXlrz2hlEGhYLINTuXIB1j0/EKfAfrCXE/goCZNzoRJNh/iX
2Q0Lo22VJLSvKl1RMk9Yg+5NY+PQ3aCyrYtzwbOKV9ogOANnvS/s28YOu+AQA+QQZ0svDZY4D8Im
VeKirtOKbaCZIVt3bSsuIKtBh4i1J5UJDVQpDV782A0VK0vuTOJQp4Kv5B3ilIfMF9S2QcJ2wfVo
V9qlKtQWenOQ9QpLhSkxKHthAB4Hw7yM2zqFX1PQ00aCZ629g+bYJOiuCTrLsztjcqo/Zmqf1Tco
cOCcye5aRZdwg3m2spbS2Vl+KpyLsq3xoF/6WpOGl8gtjSJIbbkgey3RszAB+tQ1/Ns0CFzMHRD7
L37gd5dAkCLFplb4/KOcVqIH75JYBpqgihmkAF4LL9nHk7rMrS5DuQaJf0GJ9k0vOG/sKSkF+jHS
sVjYWYHKjN4FGLC0OzVQcs1btCDj0tG7NwhI0g2OyTYDwA1RbeNkeiJzmI2gQIiqM2omIGTmPicI
GBrjJqeqa8nJqTz4bdCUO/B0nAVrCyzKmdHilLBzMGxB/qPXU/+4UGXqPFWUCztpguT2P1u/GjdH
qVmt9jYAZmS+UFkijeDRHw6NhUwOybRm4vFCpoK37iMs1NTYigEf0ffGtgStpJWp7nuilMrHpSVZ
neB8VW+ExrlWRnFwu1Rq1VEy763EYkuSPYRIjIagurzOK1KBAwZI7Q388TKqOIBVQbY3hhD/pWhm
kOyVwZnSi6WabgLqN8+lP2Aw0GhB862bpKEfC9N37hb7w+Kk7bwsdhFYZhLk06Y/GKM5vqEe3YxH
/opgjVmqxecZGsRacmr2JtInk15CtFBc+pMARVnPlnQLGS9eGAhhvgKIOBu+aY3a07KYGTkzwTRK
pHH2sxd8Qi4s4GqExuZiUAzw47NAKrai3jRwjbJvOGWjCtohClOpjg029tTcXTCtvgNu+ypT/ca5
BRI/o3VOoKjFQgbhe47k9ulj2ghZEuAvM+w9huMNU2/BlYWFzQqyeNIs3bGlU7Y0tZc8cUHH5lQa
Qpx6AxTTPJdDYnJcgMdsLHMLm9w1u2KTqprPvtay+PYl+ftdfDJ5XMDc8D1cpGdQwcjyq+WTp5K+
oXIIjXEgb6tO9reLE+cyXaXi8lg2vhPNZQZztUr2o2JEKmYuQasJr2ttMrRl/V7KZqhNc2tC70La
8Uk0tmfpMJuKuiloaFwG8z68cyBX4Q/uuH1DmNE0SEAKGi2mKGnQVuVdp+XknnnLrnYs+9FGaI/M
f57MWoksywEwoED3A5z6pP3IBFvo+5ROrH0I7UBaF9bSkZggD99UpsPrVBPou81hQOfK/liaPnSS
AuNzWruK0pHfljSLZhEZaV3rim5BtyV9dJojBahU63Z2kInq24IUTk5oVeyDeQ0OAkk0dk8Vhu5U
OPbDZKLVknWzkS3mzJ8jRdfbbyG4o0+GbGIJhVXoNI6nia4ceROl8PwEHVlKhpaI5h7UUoQn1cyZ
4H0TgtVwBqx03lSWXTcWaNCsPwKp5WhGKueiepzJABMGpW1w1kU9kk4Pshn0X6j9EDA2nN3PwdCX
5xQEYPEsswXsoe3cSphN31Wq3PWrtgIv48Xa6Hdv5wZ789lQnLlpnp2OMBrE1vZqojkNj2k57HY0
X5Q/87g34WrUSfQBDKOK30OJMM3OVcCRnfe+FQd7v+9t9UIgipVf2h3+fwda9jX1Mwc9QS8nGYz3
P1dI0pXkSMGoSSlgFiEN7VILbO3dAD6EOXUq9w95nRANTRVyPFFPq4ft13OALHMYo2gePuh7Hj6M
UeRs0CaLI+NDJsxmT4dMvMZoAf6mTWt8fNfnzKW7gG4M/XHT0UfrQH8mfW8BsQjuBNQZC70e+pX9
N5ui9LhnlpjGjwWoh/0ojB8nHy8LULgOyoJoQSGmMJfSF+w0buSpybjOJoZOTc/iZ5+YJk2wj8JA
DKwNFeaxwNqxbnGB7jIJhswO0SefQuXc76po5DBh0gipx1L3bwEzDPZdP2DVexVaBkixwWe3hH6r
u8XwZTINu5C7BoeI+mN2WrPs2rRqzqvY1/XAjiwgCRb07ulW57r6TVzC1vmwlP6Tk6d0JKVwbjCR
Lb6PlaUVN6pqYMyn2w5Mfl8M3blWiHm29lottV1pIKYh99Dhq/DcIhzMGRWjG+auFEkDXl+AlImQ
VZqRLThdmRmIl1qq13ZSo502dLIaPFYKq4E9FI35VanbWXHuju2UsnDYYWVCJCtC7E+gyZ8NGDTU
h2XNSeHXsQSaOpNoab6jI+2rNyZ0rfLoQOIvPJOt4AtHnxGlx1S6058RHA5B0Rav4uGcbKtVdw5r
bEqVYcqq8xo3Smj7LTR4L+kAX3ioMtGEKxy1MPaAH936gHrYqONENSMQ6F6gY7tLyjzrrg06gZFH
82ZOa02fHW7pagstjuWFZpB4H8aoilMoVTHEwqOlDKPqqfi7hAaNaIVFxNdrPf/YNeyNdLSK+nOG
sEFIJ55e9HncGxHC4e3UUchV4F3twcCYzPi4KzuQKgAndtiWzUimeETMoKuAcDtkK/NqgEYT2yTz
+LRN8ofDmbA4ggXOtG/oa89hNK/xwx3OjnrxEUcoU3qTgg4wtsC2NDWoEVBz7Dt6kYaf36KfiRu6
moVT8Rq0V2W/gfo5vwt/AvXhJsJhw0ObG8e/M8SyYHjvaPQkzg9b7fsp3ettWo1vFx5AKNBs3Ie2
zMgqYfxNJvsSM0GH39QR7D97XKc0ZUkhlgb04rHdq5jDcVBB+urWn6gZ3wUIncRnWWUmxpuObdPw
KqeuX/C8WHkxUM3W7bmwRi115k5SNH6cdCHqDx5IQQA/qR0o0ohMUtHN0CtKbkKrABxp6gOcggEp
Nb7SAYh/H6CbLL7ZKXZkP5Zs8fkc+VePWh2RTRcCp6FBaHCs9dlX63VpJ7647BVskC+mNikLj9Mf
7L4KKs/HwcEuztyp6ClA9BqzGlUfEPE3ddlLKPvFBEibLv6cD+L3Jq8z0ErqLtTzRJ41oxJckhY4
07E0HQemKjogXxZ2DRBP3tOCtqjRkqy+NYhAYnpsMg0cb+oa8RPinJ/qH+4YzCmgSpL0ykIm6x3B
oxdYgo5lgTVlS6f7CGO6QSgHrccvShqO/p9J09rTp7Hv2+ZVk2SFshyW/s/34f8G98XrJWFu/v0/
/Ps7PBIMisN29c9/vysy/vuf+Xf++pnHv/Hvm+h7XTTFj/bZn/Lui9uv2X2z/qFHV+bTf97d4Wv7
9dE/jnkbteOdvK/HN/eNTNvTXfAc80/+t9/81/3pKu/G8v6P374XEttrrhZERf7bz29d/PnHb9oM
XPiLyD1f/+c35wf447e3X799/eXH77827R+/KZb+++z5Ag4Db1+Hai0Trr//61smX6LCRDFmxsD/
9i92njb84zdh/07xX+McZ/Er9LMInaaQ//mWANLBvmLSIdIt+7f/PPijF/j3C33IOD9J6P59MKJL
yqnRQQgV0vksL2yu4kHEJaZ2vqMdJkgC3pggol7lsFklzqHTRHXunVUGDRto/x101YUrIhWWVnnL
kd45EA3X6GdpN7qqn+HSaNyY7efTSP6vptyr8h5hhfr+vr35Wq6ny6N5+Kq7r1tZ3/+LH2z+dSbz
P7+2vMv17/x/OMXEvDo+PcUu8j+jR3Ps9PPLHHPt3w0UC5hevMRZP+CvKWY5v/NvmD8QbP8z+X7O
MN38HVgQDXPIi5TATr/0c4ZZv9M95YuzNQbnJhqq/5sZ9riyrJwMjyDLmnPd5QH7COtYEtp0sI+t
GaYk79M4fiQvHW4fDMPPCf1wAj9x+bUpXmyjtNkP8D7DuqrrN701qcG7ABuOH89f/7Ghy1+3b6zI
UxyiE+TofOvoaiby2iWKgvMyHwN/BMOSaTsDIKF/9vyHPfUwq3ZfA6whpqRtHYcGoPXOUfUAhPJo
OS+IGDxurv79MKvqBzgaFZ/qEcFFURo3ApXM7G2vxqp1PTptPniKPZEFZ2NVvtAfeuqB5nLMg5dP
GazsYFVbxy517eES+Spf7o2GBs0LFKK5Tvv38vX3E80f/OADHGgAsGERQu0T9HsvsbfztX2ZNFoI
9zmMtRshE5nsUYPNAfFCyRVgtfKwq8+ff2Mra7i/b2CV25RQ7BOzQRRYBqgA7YFSeqDcfpSJjmgT
TJO+Q4tutJXrAuZBQm2L+hv05ABlgReaxU+NsfZ4CNJgzEB/9QwBHJu9Xhc/bBM30+ef76mLr7aF
gkjtnbE1gT809ie1wPXEB+T/Qm/lqauv1obUiSOr0TnoJnoU3avkEte5QhlqSVceZSv/xdqgr4r7
hdKbZRWa5jFt7e6DQCAO6MBkb1t5TuTiB1MPeHxcllplHkFZTtNRHRSk5q2yKF4qTT8xOmtWnIZE
nTOmMatBYYBTGy1rMHZ0mdKXuL1PfcBqOeDwgx5EgyQMqhC29bqJmrD9kNEH+LFp8uir6G8cVar9
gOH3VAh87QGvw7mNkqZ+4f3O1/mH4D81Mx+8ARfx1lRSj4HbzyHzrK9FiTJiP6JOVUWh4W78mFWI
6wbQcmSXbQ+9V609RwMKOacpF+lwLKO2H7aFmr6K46rocNUeMscrkbx9Rzc9fJXblvvu+Xfx1Fit
AplSjyM40LiepgAUT5va1rG3GIvqY2LConphqJ6aUauADgHSw00qHa9G+e1CySb1FYpJ9Usdjicu
v+5OF34EaZjmukcHUYNWEw/GZ2sqyhc2k6cuv9rrgSwUsNksjmcpb6BNA/wzpYIW8POv4KnLr3Z3
Gen5mI6x4xlNl/AORgcWB6LSaN9s+4BVPCeuYla0CR0PJFCVX4AizRGLj+2pf73tA1YBbWuj3ggF
oryLlcYHG1D46yEKqvGF+5/v8x/i+QTsfBDPGP31ZowPpZelCD6+oQRVyQ86WgbqZauErn0HdE+3
LrY9yyqq7XGW4QZD6pVo5EbnMOQHdxcm6Dpui+cTnuDB0yCNUNHHqm2PBldpXDQIEzo7ZDTrl/bm
eVr+03CtQnoMYtp4PfOpohhQH+KA8vXrTMG26jJofeAY6FCN+ScsXvQvMg/6/IWReyrn0VZRng4B
moBIPXvwwNLyMkSJgYbFBAUQd4W2xxR8l7cYjFK9tcoMMVv0cg+W0evF205tLbltgMVqex/hMdtO
gnFNZivyoEe9jYArwsrPz49V9eqvzG5tOmN27RBVWuV6ujrVBexVv4MC4k9Tel5S8RpfBWjX/ADu
2mfnxuTk5u0AmjO/0Thfx5+cBMLzC7fyxMKxVhxz8tgsiz4yvNL2Z/XWyb0vh6Gvti3aYrVspMBi
BZR526uVsveCVtDhCeBE/fn8QD5196tFQ4raoqUVGB5QTeezyVaKQYeSbVuzTwyYB1FGVzWPkSxw
PQjD6twlcdCcR9ppbF6YZU9E2bp42UTVaCJY7XgtRGmNanBdq9+GUsyCdxpeEOg4yBKU1kR95HuZ
TcDCt42b9jiv12kqM4lq5MIcP5O7stKwrR2lgar0tg9YrR+TMSWVtGr7KMGMHoE9Bgc8g5XDtquv
FgnLd4FKV8PkNTTfvClHDd5Cdf6FNeiJSbXG7dDmD5WBrYG+Ea7NGqD8gz8W2rZJpc5z4cGk4tQD
eTAqJk/j3LhTQ/ExB+u67b2eXHseXFxYZW6g8zZ5gT22N3LMVXKBKhTxxuuvwjmMJY3+epw8xc/c
C60bkoOPZpe36bWqq2jWy84s24Srt75m7HsdyHiTiWjjvc+v+8HYOLk2OR3ga0/B72Kf6MgPW3iz
bpvwqv746qgK1+hLNhMSSlF61rh5sO9MYzp7fmTmEfiH7VhdxWvuI64wCaX3esW859iZdCBf6Hh5
bW9bG59gFbJ6h9ZcnPi9pxO4CH4X8VEYRbLtOK6uQha7L93oJ6un02paF5iUykM85tuWG6g5j0df
tCiPOFMsPQBWxlWUZvZNOaSbbl1baxyxUftJIvTWq5C2gN1LQ3NvhwNaEc+/3H9eb7Ayf3zzph80
iTJ7P5XYIl0mbdBeS99PNwWV5q5ClvqoQkcobs9qGfTNW72HaPrKrB0r3DRvNHcVtQngPbScNYR9
Azntk9L8PLpj/sLEf2psVkFrxkpi0OXqjmibwKJsaHdXLi4R20Z+FbQ6+u7w/Z2OkVc+1xr5Xe4O
/sbXuopZSPm1ojTWz1s3NFR2zQ55qG23vo5W0/GlE4pu9mqZ9QC4erN9YFbRigtWiSEuVx9QEN1L
J5FIBWovOr7+42qG5ufjCR8aplNAreLqhnZfIV95FkTBtsqW5qz21wTUjBMBvT3Cr888zC8Q3kqs
YVNuoDmrWB1and7rmHRHs4WfO4hO24nSbzdtUfhRPh4Y9KmhjOuqPObwZneIgd9DPxbbZswJvvhg
/0NEE+GTsJdH0Jv4axnmZ6VrtI0XX8Wp6pvoI4Top8zw60MzRF+bWYN701x3VmFaIQUSkwnLI97t
uJDE8CslbPyNV9ceD7qtx0oQKXgs264UNw3tkdcIEqYvAOKfWMCcVZwOEnQK6D9QHIJ+NvgymqUH
pVWcl3zmn/qAVahqAP4zWQadNxqzkqSilyYiHlr7fdPY26tYBRWnod+RsbP6TYrPXyMOTRKPm5Jh
Tq+Px17WPrinEYxL6+pfgPrcNYZ+t+3G15GKOFA2jkrrRaFyy/L4edRgDW279ipO3SjKbIFoCqo+
oXMAm/yuSPxi2yJgr/ZThFCU2nWk9JQIIUKUb65trVI33vkqTgECIB0wOMoRAZU/o1F81MyXmG5P
TMS1fB0a74HCfj16XLbBYElrQms3Nnqwbem1V3GKaq8MEwOqFZLP6icDU1VsEeHNbss07FWgYqCq
YXxRSNT36gmFbvsbWkL+xmFfBanvRJXdRbX0zLEe91lWcuvJS53XJwZ+7ZXtYjwOMT/Dj7tu3RsH
CMVNqvjlx01z3VqFKBIWbd3WEdMxxG5Nz/pPSJdte6XATB4dySajcGOAu9KrzU7fCWf4jNzi6233
vYpRozeGHiIY9x037ww53qDf9QL47KkBX0Vo0eOI1upBiyynouwV9O6iSd1WH9BOgoYPtmkBH87G
+1c5Wqr7Khvtz049ptuWlhPT8sG1EZLqWM0ZkzTMUTwpzuCFbVvJrVV0GqDF9YEC/rGYOowF4NOY
23bQNZoOIzpUvtD+9bCvvnYKbIJwF902R1ZhGaXtEIK1VY5l9h6gHfo5HzZd2Fztmil2fOWU8BKN
MPlWD+6dM1nb1qmTvceDdygraGFjb7Xe2KBWBdJS82KpN4dtN76KSD3HAi3G0sBrFKAEWp6cu777
adu1VxGJpUgzCxkrRzMiu1VU6ysg140bm7mKSSZ2VeEm1XphZKEN3hjKwXXtblvgrFlPuObYyPZ2
OKZbb+sCZ76NmcRaTSIMQsx+w7H1UJ7NEMdqwF1W1rttA76KyZ5+14jtbHMUYQntk94+Enbtxpmy
2i8hqakJeqjN0UnN17osv0cGdgDbbnwVl0DJRrVy3OZYZ/prk2sjwLrx2mtQl+gjvBEGQdlY09Vr
6QTxZWUM1rZRWUO6wsboUvJZJoo5WbtJjd+nVviClIDBrvhrEVAzVrGJOabRJy6RP+hjG+9Vw4fN
iFipiLYtLWsCW9lnIPLRx4T8Xn5V+u4jzYf3m97o2sWh03W1tnC/PEoZmIcKA1Q4nJq9LY8w5hF7
sCbWYWdTjx648WF4LYtZ37HaGKGG/vjacQaAFtWnBt8E/SYFcHh0kPbYOOKrCJUY6Viu7FpPLdM7
Az0b3E23JSm/ELBNJUewPGs8TTO1fZ+Jei+M+Me217kK0JGOQuNkLYa3qfU5aIbLyDbfbrr0Glg1
1C1uHJpSe6NIexQ87epsNmLflqasgVWF2ecu1mI1ygrqdMin4hb24EsYgycCdA2qQmYUZwrR114B
1gbjSFkrV0qnjm+2jcxq/+wVlNkruGye1o1/NmRwQ+N823bp1e7ZsvGEJcQkL7GCN0NZXqhZtm0e
roFUnY/vXZwaNfSDKjx2faAdlDT/vu2+V8GJbpDf1APGy1glISk03mbOS2nn/Oj/sNquIVO9Qj24
K9EACbPOlLvatuKbyipxip6tivbb7n+1iZrY1eUJuso46uhf0tD4iBvlu22XXoUoHl7ov0PNI/67
5rxDzR4KmrGtVfeLMkyAf2hU6xo3boiPWYfQrKGUHzbdubY6cYbIXSY1ZmAwx3BtwjtAjsYuR5wk
OWz7gNVGauDGBYE4ZUoOyl2Uae+iauNZXFvFaBqZFQdmLu2P7l2rRq983drWhpqZHA83OWSR/azq
RkRp/EzzFEdr70TQR5uQvtoaH6XZnWp2ETPRVycErOsKEt1GdBrCU49vHcF6BU9LjKPyrlR3amef
VT1Oc9ve5moPbXEJkobLkLM8XnWjdpWaw7YYWksnun2A4i7uIJ7tB/nOnsYrt8a5fdt9rwLUZZao
g5bUnii617qormu13Xbfa/RSHdGdQHO+8hrL+RiJ+i5Nqm2HuDVyyYdSngRlXHv4BVQIsgTwC8fM
2bYertFIrR5XSly4FX2bsNoj5nwHD/79pvFeQ5FUlXNWjoGgF0Q6NsQ9hYqjVBVr48CswjOOXVBp
8UjcuCMS7dKy3qSROm18o8bjCOpi7MzB2lUe+pHaXjTGLTvpxu75GoYkocsX5oDpbVO4hpqw1o6z
7Lrjdsm2Gs4av2AnmQZgsS4xYmvfRgEy50n7dtNrXYv5Bf6I7EcaVJ6du1/yohe7EKukbTEqVmsL
GGbVDYacOROEPRxyin7INxrVxv7HCR/44OAyJki91Jlfeo7SJBUSY2X2Q7p2v/Gwe0JZPri+yDCf
RbYbR6RwbA5ZYOEXjljm2bahX1W5bHtAOQ8RA0/iNLNXLcD3sHQ3rutroBRqW4LuQV56uMTO8uiT
lnxNRjzMt73bNVZqiGqr7gfGpghRRo/a7P2Qim17tbpOA7QCB25bMu65U57ji9qc9WkRnm8b99VS
0+nd7D3Wl17sm9NHlKKDc8PGkWPjwKzWGp313dRGXqub+xUaJBIx5J3pF1a18QNW6QBNRNxRyo6R
15v+oq6d97gRbOwprIFGFSVzR5FZ6el17HyxaSqcyyTrNg29WAONWqyix0k3C48Zj2EW0JedMir2
ccuL/cVNrcZYtC1Trm52o9yheHSJVOELU9Ke84pfDzS/CPtWyCiapaMVXmclARpLWR4TtHY0JEg4
ukGCRfjYv5VIB17oWGbNvh8oP7yD4mZXr2GZN5hL2Jl1ntCXLM7jJDesnZ1GFOPx+YVmvpuMuKrf
95WmyL06VnnytQhDpdpbJJYa8gnU2o92KQd5QI0rHfcWXerhAmFMJ/Y0zMuMC7+I+3EvVKoJnxSQ
veOZQHrBPuj2wDX7NGqns6ByccVRU22SZ5n2/zg7syU7caZrXxERIOZTYO9du2a7yuMJ0XbbSAiB
AA1IV/+t6vgP2nT36/g59UBRQkNmauV64EjZrEbE41fYUiTtswIbof+2RikcyAtPSnNZNvy+jVRw
kutDkxYApZIILoMOjjU3sH3syvusQGd9Hc6egMNa2gpuB8tVsnXxl3AqC3cG48QkjVmSLj2Z3CYo
YQ/UJHUHyM6EeLYsXV0sLM4rAUur6M4CSl9eB3jlwCcbo21rOOKYq/eBeOQDcusLFKB9XvXwe/Qv
A1z080NRyD+8MhcBRjaMKKYLLzr9cSlmjxrqWKhDKzfai2vmkSmo80vA1FDLg693f099d6zBJ9pr
a4BgAOyigFUC+JOtaKbQAhk3w2PmUHAJPtevMVQ0sghWGr28gJqVbieyjho2NHDJnJtDy3evsFFi
tm1A1XTB/cBP8MRu02A9JqSPit2mLLVdzOzy6ULDEvIdteYwB4zLnvw89O57maDYEsDAdDxdshS2
qji9KgJPnmPTZi8RjBNArvk8yAtszX7AlOWlzdmxCV/uxsXgCm8bCN471S3c34fbNo0OVZWjcndM
pQaSJliiyAv0plvVBiVwMaC6HhwT8utsXMIuzjhuey8drGmqjc8/s355PfYxd2WlHn3RZszBPNSw
lntEGyG7mWLYOR17+i5xpRkL9UjgFtQtPLkHfaJHy4j+f6YM/5+NtQAt/DouJp19bDSRl2EufVHl
E+xdwFEAhObYwP/DjBGWY1G4gRIah1FS6dz2J8bYwQBhr/eSuQVAqsMRjjuapYaiLKtlYMPLoaEv
dkNvQ7RKp8B4oKt2GG4BBUpVlQFYc0zfH+3VXmsPO652mrCaRp3fAjwcfkVO6w6VgqO92ivfBHji
K+I+lLK2a5u0+pKHKj+2++a7qh6JYS7F3jaZnomuXu3cVVoJcWzW5PvDY4k2vSFPvgRujH9QqM1/
eKHFMeVntBd9pSQee9pzeUmz3ARXXo5RHcK6Lf3N3eF/9NVFf1Fy/pYJore1beGRNl78EMXLKwwC
wd5p85HIxq5T8IqGs0f49gPciyiOw0m1RFJ3BlwvnQ5+/d3CRlNwFuoe8ad1My3qQPQwoBAU5vvn
Q4tjLxDLwtijzPB2RLYgt9wJ1qHvzM1OhccCiL1EzMOzHe21ZLzEccR4tVmYgVU9T8zBc/Kv0P1v
HwnmfGIBBWi8OE0gW/b6E9T73w+Nzl4lNigBMKj240Uu41pvXfzTq/Tgi+9FYjBDh8ccz8XFhMl5
IPyWkPU3ecvbQf4vacteIwYr67CzcBC5qMSsNQ8SXDVY//7YoOxWtaLD0kXWjJdWL8VJU9JVAt51
x+bLnjVkc9gGjfiiF7ZswTfR2/j7EuC4Ofbuu8hn7ZNxgvWluCDof8yNvxvm7jdeLv815rul2m24
Z8yWabysG6G30bAUFeys7LFDbC8VszwDu5jH4gJfx6mreuDBb2E7N9KDw76LfuCGOMXZGIoLqKNg
TJXFDZyQ3bFzINudwIscu64t2QiwJrX36yKSOgdd+d3//qZvFZx/mex73VhpuTM2wvk++GRG5Bau
XXkClGWaThmC8/FYsJ+SX2Ms7dTotGMDrnvhx1Ojk2z+4odyMscGKd19AbiLtC2sq4eLX/JvKAQ8
wFDz0/8eof+YmnvLp8SEuHpEuxc6EKe2r4AvMD9sPB/zUYBB/a8jw5AUjrQdh0spixbVI1DsRJbq
Y0t2rw4CXlnDyRIv3wLCcIKPtKzgj3Fwu9krAwuXtUUWd9Ml1LGSFYapf9swwYZsjo39LsISAVtn
UzLsOCl50Sp830XtsZFJdxsx/ElUES54d9Qe04YtuKDxGuTCYy/+ttz+dq6O2GICDq3nKcqX9r1x
gXwZaXqsRw01il+fPrAx0iFZh7eTtXgnRZxeFEuLg4O+24tBtYLPNai7kDig1jTN8PJOOnZsYPaS
sjLzuUtX1N8iqyLXjAx6hLofx94cy6H3krICMCWJyHa4RDRzDTg24fOEfr73h77rXlXmMoZChZ2D
pou6bbrt4eT/CKfqVP/m7f9yE/qX/XgvLMuSmGxZprHbZDoVT3MUjfqGcTMvZyRimpzTMoG9NYji
23QfOGQF9zLvZ/GFRHFy1hnx1zwJXAroa6vhruACzp/EmG6kFvMMU17fAbj4bWod0+dR4sytddpv
32ORJHdG9urWMWrOcastHgEPDHCKBUv8K43Q3/KOv/lUvI6skGuDhC3x+NvF1jSE8vMRKITAN/jX
K3uISTuZ78cGfTchoWucyVtD8qlro/7RlLy8JwxY5YNTkvy6mqaApxN4f/wCMMKPjMzvyqh7Pvbm
u2MJuaYTQWb5JfbQ2Q4kuZJp/Z2RxttO9W9TZRcYaB0IwC83fpklvDquy+oH25QOqofGIkPoriAL
DvTLod9kL5KL5jLNEpPySyCD7JRwO5y9HLoPx55e/PoJ4PKqkSPG/GKmhDZB6z8BsP27cXrbc/9l
nPYiuSjsmOaAYF6yQbMXqKqTp4J22x8buO+/KVD914/YHSYhsKgdgWP+ad1injVUzcvMKrOg2H5l
Fh1tv0mq/+OT7z3IIE/otMmG7tQxxflZp1sEdVgwnJjwBamh6D5YVdqL6DqK2km7DBi0EZQpnmSf
sBEdjHnefGD/fjoGMBxBIWDklwg36Cq2oIVHv9mg/+tL7BZzHkPL6dGD2/BuztW1HNb0PBUl7s+z
DhzzQ+qC6C8Qz9+O9xTPBjI7D2DTASNB9Lp3nwHbOdbaCkbAr8OzunJmDFT7S56n6gzNdVG1FGbx
h9ba3nbMMJQiYx3RCwMO7yyNE01RsmN53F5JF2YyGoZ8aJvIsNuwjUGaz46N+V+c3b+NuYvDYZ0U
Hu19cmrL+QwI67H8cK+hAyxnYmvJ24YzcpenwR2wsscOl72GDrJC4Hky1jayt/Ntv67qAvP6l2Of
chcHtimYRS4OMNkjEFSkXJLKlUNyPvb03SoNS760aRiwS85WCdT69mnu3DFz2GjvJ9ZleRcYotll
cGQ461IBbDEPx6SoYAf9uoICtyFoFgu7sB50EUmL+yBf1tOxcdktz60PZ73GU9kokbANsHr7QS6c
Hywq7qV0dCoVCNtj2Yxmxt3tdOmX6dghvpfSObptnegQSA0Kru+jHsPaD+lvdt63Sfcvx+xeSWeg
zvfo8MMiWs1UQTVWywyOwofGfC+lg6G9W42SDF1LAmTyTk5z1S4j/O2PPf/tOPnb5lIKh54LnpZo
tJo8qYqhXe6mjbNjfZDR3tgL4KR2zOe4bIT1uHp7BxXAb978r0f827jvlmkC0hfMqTp6iUDkNHch
EykajDoYh77CKWm6sLT0cZXPRqSnDNU1W8+KpwZ2nDJz51mX4XzyMurIHyJPCRgTRczyYxX4vZpt
C+YIvhvqLV1aVHdlcVjoE+Bc63gsV93L2UbGFDiHNG+2hWbYoFwPWCNN4T3//djE2C32BaAgb1qp
AQWk8gQcom0ATjxWad77fiFkS2MZC32K3ny/bDqjUzvJD+mro72aTeYmWVuFhxsN7+ZhTWYw28gx
rVy017IlFChNpkd9In0k65gDwIYi1rdDg74Xs028KMA9a9XJECqqIgjQwLUl4bFzbW/61UFrGiZB
rE4TlDUVGLfdI/DT6uOxd9+dyYmVMo6yWZ2CErceCffdibn04MDs1jpbbATMz6BO8Kgkz0CJ8G9Z
6PNjYdBeM+tTamelzXoax2yo4VwNR5ikPeZ6AkbZr1vsUKrYv5FyTyzflnPaKviLB/zgHftehAf8
SgxqqwLHywoKxZV6RXv19ps99t+PNoDqf311bWdYZuVuPbk88hU4r0ud82OxClhjvz48BcAmiGeM
uhewa7HK/QwXeqyX8B/IbTAtxNwOsT516J5pSktpjf342OV9uJfweLRBtMwgsMol+baK+EVQcqy9
OtwreKhA8XGSiT6xcAGcSZL2BBIVr//3Kv33NBF84F8HfYj4TPgUF2dQL1PzTLVg4uwyMiznZJE4
Bf/3j/mPibNXN8BpZlYOILuzSPB93y78xmPSr3AvbYDbOWtpPpdn/+btwcFWrBMKis+xF98V3vtw
oMq7KQECvL0ZF/kcZsfsssK9yKk1cZtEPT5sSoqgMSTt6nHTx0ROoND8+mElbXOlMjy960bWFFA4
1eXk/jw0KuVuC+M9tkhoPJeT3KSrmZj7ZhXtoWAAXJ1f37yUSahEmi4nw7U5C1oQkBBLfygaCPcO
aE7EGbitdjkp6odztPIPPurTY9N8L9L0VCR+Qv0LiD+a12LY+hoy3WMtBUBv/jowYw4qZA4g5SkQ
wVL3HryzWLpjblbhXqPZJsmwRH0mTwAY09qnYqgLoAOaQzNmL9DUkUMZfumKc9+P/tUDwPWxD8ff
efn/x/ayl2iCvmojDQH3KV0i9Oi8BWGSRL+rm/7X03fBBkBxKOG7sjwnAa4TTPB9GsbXY8OyW6Uc
GXsLpkh+hvcZwJbGQzqswP36fOzxu3UaDRPwxuFSnlMpQCK1/ZbR+ywaxuLYWt2r4uRaaGQ22NfL
NQLxndwO4bHoNNzLvsIUoqJYiKTJIH/ox+A+Gdm7Q8PyD8kXbIQoQINJQzItoksCbKW8Uiv0h2PP
f5tIf0uiRxkBc6in/JxM0QYL9WRNbt9a9X7nJ/i24P+Z6YZ7vy8WcJkUYIyehQzWG9UaI4DtDsGM
Q59q3l474S19UB6E998cg28osv/4obupmjvSjqafB6Stmx23OhrYQOSJc8yw4UzbjQNaOAngaiqg
FnGObb1bxhzkSZlRcUZi3XNRDZ4bd6WtC9o/4thCdjeG0FbzKu6dt7ZCkCPne55FhXwwawvI9XUL
knzm1eKHLmBVGJcs7qpF5RKB0JTh01VpOU/dH3KhQkdVwnMmrrHnsHtuHBL6vGvcbOxScxf32wss
5KxhVcqB+IHNt2PbOlZRqYMsqUoHa3h+Axh6But7gZqlEhX6CgaNF1zzafwgiUAi0+d98VNIgT9e
9JyYJoPuPAY0eTS8NsYSBsq63kBd4mG8jn9MKNrmutoWZAO2ArWto19GlvDyu+g0QD9o5PTTIiq4
ffXu85tI70Z64bZqhGnUWlvL1og3ORon25PHlQ05BaTd1rotMNPK2mTWpaIhxqfhXVSYrDyzVHuB
/qp5cjegBIx1nkmTPfShZkUTMgC7wZvMZkQcBUhvhYABbrXNXTaP0G/2E+0aVSLfz2tUSDZgpNUy
j0teFSTL0Tdi2KUFbDUuEGplQt/ia02UVUuBKKYqo2AQjRYj+TorkTXW+S3/rpl38VkuU8of/QID
zo90Jnn+GCsQdu99SwsNwqZHj0pyLq2O4Ijgs1wPD+jQKPC9JGMSL9eFHmDHcwhXY0QeIpw8v3FZ
vNlvcyHY1NWTQTH4mqMDqXyNtnxbXT2MCUhiXRG82UAOehhtgC4WD9EWHHRybfTJ4VtO05WkKKSR
a8bHglY84+U543Ssp2wDtxfVFBes5i2KMutdqFd+sgv2qMds6nT/um2kG0Eb1RPR5z5O162eOpoQ
uMRSNzTIa2jxpVDxON2Vm0fiR9NQb0tlpUIxvyqLNCeIFpSK47gGBS7u30W8WLIzDFb4djcSG6Gq
HSp4q3lcMyvTod0ydGumoOTMYLIWDvobGQL0zCwmT+RLnoqoaGi7pv035D7FgEUjksk0a59O6yPX
YZe9Qp41i3PvcrQJlVM4pbc+DQi/j6jlwMWOw6STJlmCKXmcsWjpaZTUkasEZ37+RANRhATbG++y
tMpFUsrHUCkefUv6ti0cwN2l6C4gCZv0NlxYMn3ubebSGp73IbrROxtHJayd02z43irb8a7iMy++
pXE2y0/oLve0xu0SQnvI9Sf3AFXfWuA/T0HyfeoX46+CSOdeuQ+jqJYUK+l7n2Ca33Sc+EdVht05
JHPRPxWLzrNTWDBJ38+cbv7ZQqdPAtxEwzegaN6ciLPratU4/uS4uaF3fTbH7jJN/dBeZlJGy52e
gZ2u+wQY+i9FRpLyz8jy9hEt5MEtrpH8d3QoiApU6K7pYBAUNBvzhb0FQ8L4G5gHxZ+HkiVlIwd0
DL7LHR3Gx6hrWXS1E9PuFMy0325K98ZKzrONh5/CrOXtezqXnaylUwE8EfuwXNELAbC3uTV+TZeH
NfQqvMYyk8MHgDva6UmnZU7PIeVT3qitN9g7bVos9Az9dLQ8zKXJvg/wBBjrFiVD+0S3cMFWQqfN
nrJ0UkvXhLitMne8h8Hxue20RJdEkJvulRZrmQDzLGVWqTZYsm+Ulr2su3HlqgcPOmpDgI6SeLuu
g1hVoywJg0atI4kqAK+t/BKrEm/QpGEXwc5ww1uwoFuXqt+CdTyNb5Y8FQztPH+cLRrTTqlc7FcS
OpsBr9YB91kDBZE9IJvsfrRYwnndD5SIOhM2nT65OU5TGBwJAcuzKubes6tV6DZ9deDTLW1FZ5Vv
2O+9tNNU9QrHtK1Q8Tbrdx4p1YGX68s7cDgWnAocljXl+wGPevuaEmjKU1pmuO48jeDcA/Js5Jhe
hjIq+cmYLh5c1UWq8Hd2WzuULjawrMqbsHUIitDORul1BWotqPwCvPBLlvKFAEOf6aBZQxOVTe68
7z8uoY/7G6O8LS8alNe2mS1p3X0MYs5zGK09e0H5iDhesWFQ5RnW8Z26LTlC9keHulhxTjjDoafa
Np0h9k7odi+6sOc1gJ6RqhO55AGaF5a1ZRYtdH6N3quQC3RkjIlSz2wLc3Iz4d64fwTdW7G5Mi4B
RQfm4tVslzIC07xc1VO6zsH4B2FbMdxnQ7xioo1UDPTPGIxcTAcB37b1NHUFM2f8Zlt/SgVw5h8y
bmh7u3asj6/oSM2GB70QUL5O2JOGrAGcKW5/ePglw9h8pX16s06s6yBwRjcNJkoBM6Vb2isnb2Qv
YgiHCYTE4WmVQB9WRrmRvIxBWdwaMZQfC8JR8IVNetq+JhEdgp+Q2r+8iV5vYKVC3Fm5JX+B/HP7
Oa1zaJsowAFYm37kPyW6vD6CzuvSmwzbc1SZcubuJrLjJ74kfQM7ZPYeETw8knwYAEg4AKOd1+VG
MPVFCGDDo5GbqeWKYO2ZE1wbnjsVkMb2rCFw9XyX5aOxD4MnLmkY69f0RZRzEZzpFMiabhOpQJMI
MQ2EHepQp379uvQEKUjRw0ilVsh7HnqFvs9nmsBNsYHMqb2z+IMHD7J7wxA7IY8mPN6aPlncZ74s
naoFOpTcPSwB4z/osmxV0mcPVPDwatY1iC/os5XxdYYC66bMi+TFRwJmMLTEqn8NI6zFqiTAfuNY
S2tCcO6HZc/GBrvOOj/6QBcnU5RjrcP2XvaB+ADPXvOUa2zxTTqIuGHz9N2HdK6caNlXsFX6+8Q6
uJ3bFVciNzxbXIKIQ22Ta8IljdWnOerQPopAy6ewL1RwHIRXH8c8qCYbJK8ErBjSMCuj8XthYuz3
AVqw7mS/QrLeQzTc3ZWx2sxP6GsUq0rcsvomDIhJ78BA99uf+SjsuTMK0uWKwqD/qZhVRut5C6h8
Rwdshl/jSbTVsgYyprXgTsNRpe0SwMz5ksvu1pNILQ00R0pf7JqJBysQDP4cVf4cKy+iZuyjTmCo
KFrThzKY22ciZbudoaUdx/fQrKn+xViZ3dOQteYiZufcIyDuoWyWDRfz1wRWOaYSmlhSxds80896
XLrwK6OxeepjMj/LZfEg08OCfTW4hPBb9n2K2By9KAAZg88xrsKCT0mGnRS2TUql6KJNhix1dc4W
Q+pOgkB7S5lf6nnWOerdmdZtnfvUnAul+/6C5MTLBwtNzHOJwzZfKmMFpFZd+khKMdYuBzFxaSHL
w/6tq6DXLYSqVNdk8flpy0p2dYLVrR2/CODLqnxj9mqho+un8RPUeK52MUDzhCY8g7mJBS5hmcoB
xxcauoq+DWHSpl3TDYlEZL9KcAdNGd2zUQWuoQsNb1ILpaZrcSmajJk6Rej7rYdhmSsWpzBgWLLx
A6LerxlPn3QEMEOksEQT96bZFWRD/Jl97lj5YOKynuYIKyOKwgvlgxlr3/e4PQrC5CUSdr6CMcYX
kOyH+MITWdYanYrPazgUt0Gfj0sddtMj8gxlLmTI0wyc8S0U86OkM0X7egQr2LMs+2F6iIW0Ac4K
OBXclcDXN/00q+2cRiwxT9EYLjB0xsV9+ZoUo6VnMwC99DwTGn8uVmCDmhU0+hKlmkBlj26UbX4O
l96SJ1xoxuP7VWX+KU2GIbrIYZqCrVrfUvUxwY6LjgtoIAtgyyVyEz925V2LLVNudZEk3bODsiqo
twyr9/3q7YyGe/RVE1vDJrPldQ5YtHziK+p1GLxumE+xQ9/2AO68jU5FG49js4QtkXXE6BA9JFq+
kYKz9S24LqD2pl1dFiYljdBzGGk8BD3jo1D5qS8GWHNVXqDD8VWilTf+2K3ZdL+MGmF9Tbs+qIGb
NzmmbrGZKrcZNgmi4VFx02VWIqjMtxC5YKdwkwufgMWCsRQngboyvEz4Tk9YmDVJs7nhjurxwjec
J1/ScLHmTHI+RGDgLDDXixIWF43LB/q9NGlXrXHkz7rQ2+dxbClBypO2/fqoodbDjrcgpGe3MZMW
d/+teyrcG3jXLz6+W4uCh6cC5KQN4RtC3WbxSZx+tIMJuivPxlS96qGNzPtx0VGNu7mZfHVDa02d
bixoJKcfyk3rysjgh+Po4ppw01MtW09vqJIwSEnQ149gL649WN+yypGQz5D9cqC3Q3JDOLGXbdLl
yYo8vuNxWX4aEFDVm+u/dTCyfopQvnmmEck6YArUS2rN7TThZLgtbOf+jGQffZzHtKA3hFEI0X2/
+vJhDsjyHFr4D8P+Pn2Ac6iuiszBjUSH/oKwZf7YoSK/PJtAoidBbXmtA0gu2iD9WBTjWrmpeMA1
JDwGwNyNl2oNuztscebqloJ8wO7enTjpM14JsSlobwA7IakN6s6CANFwLB2Mj7bYM1p2w3TenTAx
AAzLOnfrs+LPoujUu4QkyW0Wcky4eFhqFmbvhnQRHyI/bE9FJvt3XShXCKn0wPlcbSEr7Vp1yN/c
2QG+6G4yQ7qPWbTJW9W7omz6cc5q4bXfzuPSp7cOgtzkgw2K/KUbbAzQAFFjHty0Ijd2qFqslQLG
D46GfzLVOvUhTbPMVYaJrYA4OTLWNezN4eI6uM3DCKhYIifBip7nFbNsY/HUN11mouDWRAnaxNGx
b8PbhUZt+bgG26rOBs4V4UefDSSrS5cYdacTmXZfkYuJGdAMEpAbySRL7vvNDMAXd6PB1hrJpfgY
60GGT3OsY3mCV5AbYbKxZvQ6BaYcvgRYmYCwpY6lrAnXnqpKpwzJVal0zuplQNRtqzYO4nioXOo0
+74VaTzfm20y/hswaxYBPlVFitN7wEJOZdWjBa4/wReqJZelGFj/botQzTpNYxKLs8qx8TXI0bv8
Or8JSk9zLkj8hDaxPr2DIjyOmqjc0vIaoRFw+8lwioonvapChrUrO0Nv13mNw6yC1UyB+M/3ZHDv
UOzJCeo6ECH7u3UdVuxEdMwRQ0mBpf/CUX6xX3jKy2sy4dI3XoXNv0RrzIOvApIBFH62KQVDFFcI
tMbsQORftdpwEGAWvTVGdEvxKYNLhfpYWBoWn9d1LknfpPkcIFhpxzQwL5n1/dZVASF5jCinXURd
tvFAHldfbO5nAgOL4c+FoT/zVPQAcb53A91KWGik0/IMannKt9No4Fd8KVlApucM6xN7cBgvbwEC
8Eg5Sr10hGPETR+H1N7EnPJQNIlftmWqhizLOoANJmTUSF/6uXYIUhFYI+5R9l2vECLaS8k7vnwc
1mAy56kPVHld11Kn+GK+tEszk2EzX3mZorsuo7xcvyrLZ3OWXSiCuuQ6umNz12b1DGmHund9n3T4
JDlDe+uKO5J6kWZGhjVnMBr6qH1SFvCemNv7qSPzxbZb8X6OiVNrpVLv5ZMbhqFaQLut0ObY6RjE
vKKfzs4WCF86AIL11ccrSg601Hm1Kov4uVJa2fVdHtmc/jSA9RQnz8OQNpmFnddUdSuoKTc+E+k3
B/Qj66t4Csr2FoDxJEvqdfB9gOTKhcFl85jBl5ykUX6rcLL0f5Se0caNMD55msi6nFgwew2VQNAG
VyRrsapDXBxiVyzU3NYwDIs/xEZBUWks7eS1pG/HE0ZLRfArniZW4wyU4mOKC5jw3FM6qkYGKbMn
s6GbC2WMAB2jPqcReyx6G6IExBx/RGeDvg4ty0asyFbfTiFKdw8l6RS5It4evhY9nezjyO16q+Z8
HGhTOLfVaYqNA8XFrv0KIxckI53Absr6hT8oFZZojoCzjr0OeUFr6R1IO+h8CW9YvsTDw6zidXhY
Wr3eaSmn/g+ybAU/TQVfXlFGiU8iiBGF4X2y4up8niz1sCX2Ywp7nR8LycKwojCUYZjECHSqwebi
HIOjrusZuepUF7iqN4A9Fhuuc7FvrghHl60eNGogNeyXyq1Gt4/rqohi8s6Ok6GWkH5BdA7HHPIw
laNCwVAFvhS3uTUp/bxZM/t7n+Cw+wDjmonci4xpttYqNpLdTQWEYTAF3LYmzPpJA4aePBFAORsz
5VsPJ4QW8OkRQUX+LqIxyjHtijy/ygBzvPV9G2wQzM6Dbzgu0REltAoNVN/bEbCZK+EoIVYtbE+K
H5NCWQ1HGRIXwCa3EBoKr7C9PQRFOakXXC2R5d7CyABxrwUE9THR8Gmqi2KR9kng5u9b4pHZfh27
VNFPdOrQV8WVlAOEgCJ5FaREdgP+MJIADkgKakCAQWLvM/ITZah6oMa8nvmqXVRhj9haVnnUotOG
5xmlw52zOQonFXoSo6/LKse4nlBaMU9Odt6+C+Uc5J9tO4/6SRtWstuClkhpTkK3nF1NR7eIYr8l
6U9uEdN+5a6zwpx8KWGTzafZf8DNgYD6zaDEJLZqwxG/3Gz9arGyyfyRxDQ+45InuoO7Ag6SIoXH
eTXaTOcfsB7scCqpokhaimjc7m2hR/7FClRjKuSwOnmIApKNP2RflrzhU7uQ14B4YR5dWPTmsZ2A
eHtXoKRK/iok6Ue5xvH4Mx3XMr/Zom4I6ySBU/Y9DrIOh3W3pcQ2bZZvhawByYLut/YR1C8vBrZG
4W0Gi6bwDhMr57c6ixMJZl+4jQ+lRIG1ymRsYXQu6fIjTGNGH4lvRwiK2pCPN3CcD8gzWuPybKqB
b/IWFzejk2eAF+1yhkRNihrXIan+NlqxBiAbelVcgwElkM/hIGYkEBkixyZaStkjd0E8Kx41Cn+8
RmOEWnUFN5+I3IUZSRG1pyoYbxjEAOabJa5c8Vtl/8fZeTXHcWRp+69M6L5my2S5iNVclGsDDzpQ
NxUgCGZ5l+V//T4tzfeFCK3EHVFShEgC3ajqrMxz3vOadDwsMveWaLC7rowry/L6yCRKZiyDfqi3
LKGQqugIBP5jsCarS64XMWdtVGS5v57TESpGiMBD+naEhYKuMERPa4auUDxaeXbm1drZmsdOHNkn
W0bKPUdYAIBqlAGawL2I+rqZqkSsk9G/urldVholkiFGi6Ba3Ee+dWVdIcQqGW2NKpxrjkMRatXg
HxyzM7f1VGJi4n2cBiJYri9rbu248FwUIiyM1WrvbDev1k8aV+NrQUaz107JxYaa+n729lncTpfW
5CrV2nLljIHougfFlkp5t9WGoiYbJsvRZ2ZK4ExuyJDEXsZAV7XfvOQbWzakvM2t9ddhnLU+mXCX
oC7kMaf3J2amHc7Kbyfvzs6KWXIiesX+tcwYI/xSFEtbJkKKRqMP7jurIUTZGfIHQVXD0UBWobCT
jq29f806YS9eMBo+NsuLKybvvQGmlpPbAnA/fvHxYS0/dtrUavetZFLzMPtFr7Aa2LzKDN25x5AY
vVs3VKesZmDFIhGdlQwu9Z0TE4A49VdI96S9hDvDn7bGXm1wczfSbWf0rpaOEdA1RYTnXJeTEOpd
UxXlcHaltbQnbSJR/RdL12nPnWZ1UOO0tTYFlWsu2nWr4w70oE1qyp+0nUDB0KcAaOJtqr3hNlcj
CpXa1t35/V7BRQw9XTGdya2qwRtmkNr44jmqS99bYEOh2RBMUMz7WdvJ3R4iC2O/6rR00toCyoxi
Dw13Hafj1ja+dRyAx5dDVTq7/tHIRts+5yUjvLDTa6bUMZJRfaC3a0Dowe3VamtJP5jmFFpOXWgB
z9yN06kLFNXY+FokOtZQbZ/kmsGgxmmYzWxBRTaaF2z92tnRkLm2OI7r5O/HTqya3uDFZi6TH5SW
JOSM5ssorm1jUOqjrbBDf3WlmOprHVDbTSo7m/x3y8JMJaok8B6yQphk93nTVM5VKqumfLd43Jir
zfRKddYnsnAAKqCWE0W+7fZ9Mbm1PK/F4JcfqGdBkUAMnS3vQRS8GqhZYK6W6+HEw9xpIaYdztZF
DPBcz09KeHwX72H3M26hujJC38cBso5rZjhqOrn1MnBjR7fohvt14KYx7GQlkEZuuv72zuK2o4ry
7azcPzD2ANiaeZITf9/da3oFR7sytRQEMXB0bOfMy/zNMw964TjdoSzc3r7eqxZxrWFu7fh5yScf
6K6c8PxIRhKmtywwFjBYhpMmzCC9V96Mu91Qq1/qWXjmfYtfgjKTi0erQeu22qSye8Puz0Xo18tS
Rls9XKLgRuXc2kMqmpNAgrsc+6abrEjOW9dcmwqDmWBNS904ib2zrWtNGYaWMFYc86jypE9d3fWq
Axmz6tx6Xl2C36/SXRbrI4CyGEHKs3TYv1qNbckvXdnq1Um3UCee9HzZ+hsk4cP4vsJFOvvQNrZY
rw2hqe3b1ttFd53PU+3G+2R7YB8+4+mAGd3EOCRXCn5eP4qbSa/VEo4bWZ+ngR+hiKbdNMsQOrvD
mFuICyN29hIfMvJtNRPm+0FfSqluhnE3mrNLUh0VAYh3ijzBHzfC3JUrii+AJhrIk+1pnQIdpAQL
VcM6r2PmSCVAA1vopY9ZLpWIrw2zFW6aZgw8Jl4/oHDo7Mu98zvadBkA2vp3yp0rDS157uZfp8vJ
+NWdwNlwDLDlqW99ihCdna56Zw2DOU6hkCD3QzBVAg+GxSLayQUK1SPLtDX4gpbs01szc8clYf/E
vXCumnx+HYu1W6/b3a3tT1QBjliDoi+m8wYWuX7y3Lqb7ziupXVU1ClBjT1NHxDfI9eoscDmOWwZ
Od5TFfvuWWVoA26ZatS4GhBYsNO69yVduU3UpLDH52nSei9ACmQuwJldCWAx9NkjxAZDRvNMjPJj
Ae+OA5FUDNwW/dlL/Y9up/twwxudCRQIVzr07RjkKPRE0HpM/q2QafUwvdIoS+AwGlJ9fKYb23Mt
cEa4D0Vgs72OeyCrFn1GgK18t8hkRdBJnE+zCif7jCYaUDqYFmJn+kNNr5EX4dLj+L2caYRX24gG
K4N8Ef09jssbapGziaZuG1XFuv9UiPfO/LdI6fpbIx67suZV0ZvHVv7o0fPk9t+TnuhvbXhazOr8
NHfdhFNKp1X1Z/1GsVn+KFL+T4ye9LdWPDTc5gjRlbpb4yHoszYfr+pFa7GAU7BagMPmAjt91+/N
+1UBEIXE4Gp6CCpLz/HXH4vzv7N03nr2yBWMLdcGN2lJAa2iHDHIDQSzPqRcYmLHtM37gUL/T0hI
zuUn+B3JaejVpoRlOQlC+t59N25tOkWdpMxEdU0nBgKeaRVF4bo1P1AX/wkR762rTwGvis3ctBPH
I8tixK4l7kG0fnBBf/bqb1hbHUl4ys18G8ZF/aUcjI+L16U/oFn/2Wu/oRBSJfd1J1M7YcxFvT5s
p3yqrL/54m+YWaNhjE07OXYC0hVD7gNeNcA3/npB/dlP/uY5T1dmGLafO4nUNcWROqf03Ry+f+/V
33B9zbKzYNVwX+jU8LQdfdIZ9/bdX7/4n6zQt5Y+zsCgplsLlkvm+uZX1eT1EurOZpLH45l1F3QT
jN0j4iC7+1uxdvpbI5jMk4uLPY6dECNqfxL9oG4LA3Tmry/I+BO2vv2GAewWm+XMmxRJ7fkZOJff
bAsQLv+8bsbofBQUvvxJI4zGOeRd8b7Y8/cGK80+piqfMloFmcWkGn5dZyvrzGB0qYh+++n+6zv/
SPWv/+b3L223DbnMxje//df7tubf/758z///mu+/41+H1/b2uX5Vb7/ou+/hdf/9vtHz+Pzdb2LK
4nF7mF6H7fFVTdX46+vL1/bylf/Xv/zH66+v8n7rXn/+6QVMd7y8Go5azU///qvT159/+lWV+1+/
f/1//+XlAn7+6fzcPf/x61+f1ci32tY/fU9YF47p8vrrn5jmP31IQrowdMOmAf/pHw3xoNnPPwn7
n7gN6rgzeoRy0T7zrKl2uvyVqf9TXPBgX8cGmeOabMr/9+Pc/8YI/e0T4PL//ft/NFN93zL6VD//
ZJmX/ea3r7tcj8vr+x5r3rcMdDa681aj2iAinba5bO59HZjA01qoRSX1CAaja9Kuxh7SSAEqjssH
bJlvyXtNt8PwWeRtVNkOVg7t9aQ/O1UfwGu8eJBikgLhRTnnss6TZK/22xVnaAUeleYPvpkel81d
IlMvaURXrY46Va/wpOwUgjxUy7ReSPmwi2cGThpxH1oeLxJCpBA6MGld2yGmHlB//MwKqzCVefW0
bxkxUoX5laS9Gibk4ASevFNyvMqL9mXcBz2pNwaru8VQSHbvTJqGcMrEHI6DbyEBMj957fYizFoc
/dLNbrUqq2LVztUnzDjrG0sZ07Eg9La8L+4dzz+Ovrze62sphohZ3snfr+ZSPmo0Mgd3oWBsBqOK
9HLV4l3KJ0aaezB2INb1i99mzCjPVgWEfIJKwxgKjLcPdx/4QLxMZdOhc7DB8NUC58XamtBuAA1T
xBunpdG0SHPBlJYcUu3iRG1P92a+QPwsaIIM3QLZW60iwE+8xZarNY6NgdSJ7dT61mnDcCf3CY6b
ZoknbdCea0yBw9otRSyUboR0JwWm0vVXNPlpoGRqMgKymKKLXR5MfTVCkc5DSH6MlqR7+zJPqxft
svU5ewt1VltfRavT98EAShF1noNRTqPnN/WilnjBJy+CPWeG6az692Csxd3kKZf8HwFoqs0ZXQ9d
uDGWT7JfVORq1RfsKeqgZDaejHNK1z8XU7Knc/XkCN/gyTfq21axbKeu/6WaN4DsrSkiA4XRtbWs
Lj1r+8Vgch9Om/u5qXAEIHUIoI1RTFxYUJfdccoSs7Lf8eHlYaOkPI+CTtHtnfXo+u4DzkxNWHVV
Gvei1cPZ3tp3aenKw1r6H2xLB7mpR0w8CzhBksYv8hYQ9h2Dk3t9TL1EZZu4asQiP1uL7cYjXIyo
bzinGRH7UE/qKX9mROnG23xZ5FMprty+ceiKKy+wGr2IyY/EVUnBn0ZYU3EPlBPSe1iB6rFYpcoX
12lR44exwt9BbNYFeUd/o2BUB602MV6S7hznBSNb4NF+/oZz3nxTO9YCMr67ZlwuaRsbCvN4z01y
I0lmeJqBUe7QzVpp3Q3z6PD9rChkpxAzc0YB5c4U0qArujUEuaeKDFso7rN1rNLdC0cBJc0Yyv6p
ygwCaowdVoROUh3p38OVodYhdgpA3QDkzIzYEZewbQfgolLoQePsVTxn6xgWGLxHXl5Np8w0VUiz
BVQ8pTIeZWudVn9oQm3uDKgidRqSsyeCcgYtceX8oSE/Lcxn66OjLdkFL9vOwmPvGlbnUzmaBgNw
ww1pSL+5QqponBes7QknDrRpu2sGQBFBIH3sw5O9zS4KR9HIJZIS7lW/+0VsGL4R5LlzmVVpHq70
bX9TtZV1Gvxii+yJUUFurHVszikMCN+E05BW+blpG54OFw7CIOUO2RgZ8tTz1DaMzIJNMspw6vx5
uYx4SiCqs+Ryg1IbtsTTh+ZoptV8qqf9swcFBAaqD0Fz3rEHWoeSzxG+pkcuQjx0yj3OJt6xfcGU
869Ljov48u2B4RuOYzqcWQaN1/fVvtZ0ZQ8lorl3feuq9qfIZv3rnRf5ELxSB1JZa6Q/KMS/r3I4
pGzHFmBmNgCUTb/2ptqZTDEOu6Om+3njzTQlvdtWJ+zdcg33B/Xa9yUib+VQqzng7Y7Fwcz/fX95
TLt8Pn/Xuh/K4pe+gRW4z2eJW0k++9E6Woe/vpvfd2d/fLs3d9PYJwnZ17Putbx4ElD+4QJGzHXP
HW/912/1fd1+eStDF+6lBDFRd7pvLV1gYACSke10r8H62SMOmf/49X3btyhWeJPLp/T9nSu4pVzN
XDwwO3/g6PrUuOrxr9/iD+vAMX7/Fn+ABNbpQm6aIMQXxqeJeAc/3z7vzOf/+m3ergGWGgNcw+Em
GbbHMPf7K5EWp9tCbXyfdTdVdTdPibvCJQuV9gMTiLfXwxuxqH3XMF2wVeet5csGocnYPJnfu1Ud
mtWzlr8rxQ+enTcgBLRMFyqyiRrV1T1hGr+2EL9rz2cxwHv0oHHhKBjoEIc2/b7wH/LqutHnc+1O
oWcXYZF+/Oub+Ha5Cde51K48TjozL/OtL2DW0HGVjiju+3BKXxvtR/vQr5ZYv9+IeAPIALrLxWHb
Zr510siJJtn2rCjuV4k+Zpzn9ga/NIM93u1CU0+nuL6g01iv6DFMsBFxjG79Yk5iYiLcPpmQlQI0
Im1o9oX9UDc1VCPdeV3Rhd/nrV/DaxvdA/brbmyQ2oI0n61dZTvyNnZAGXg55Qq0rjLoSs+KlW+n
d95sjAEuE3vi1Kl9bGEo/WB/+uOSuVw1LhjEA1rCeWubsnmmtxrQJ+6X8lTZR7+9tdr/8Cn77cYK
87e3sN9abFd2LrQCicK9TTGfMi6jrgB8/o+XB9fBnuCZhmv6b+1pq9YfrMWRFNQPfscBFv2nL8/W
7wkdPpfjgIm+eYRVXayZv/TTPUqpwHvPfOs//vm/f4M3oBeTBq0yLm+w6sGwBd2PIr3Z2P74UbNJ
67bJL1i/nnl5wn734BaOVehS6907t2QWVTXY0cNIzI+jiTykXfGbrCi0nsyCgRhcDQHduDD0wMx8
uLr+4gaNIcsbOhw593OM/iMN9tnPky7PXmxlOffEyk/nrEKikziL+VnXC9gnK5PUCLc1cRraGeid
toEubzFv9bxYQzVhNjR4Sx9JZXtXKANcOGCTas2TrVdLTK7Dcju3Y/0+8/PusC1rJUOIEt/WfoUq
2OD5dXatDujBnum2Cm9NhmXSw3WxykhqwwcEUXMWqFoR9jhTYEFha/flXO6iSmBhdZRU2YjKrvvc
rb59mJHhMcfzeQVz9W9zPavxuRvysEXgugU6OyzijTH9ZKFHQJd6yQZ0RXajqp4e15rbOw9Lnke3
1Fs8PpQHIXhCKIakEHmst/cfRL/2N5monbPryCGeFDZUZYPXYw45+UvOxnT2CGqASoRdpl157ldQ
pCVcUWFGslv0eKV7DTfPkLHlePrJ86gSNYnD3+BtL3UOpK+a+bOb4SwgymmM/Qttr9qy/jDkTBRN
mT3qZvcks+aiPFydpMDMNVyYgF9JJZHU9HMJydBigtH2FXcqFd2NrrQmHp25D1cPx3YKZmQ6debf
tJXYb/t8bpLR7otgQtkYyWHrj73syJDL3ZFSXzCckcN0bOcSu174C5DIRjkFvYZExmfcf9OLsjr1
lUlL51XegwHJ3kG4YxbHvRk/GqMOc1wrykRZaEZMTe8D2XvjiSQX/8qoJnFtDIt+PTiLHZSVvZ8x
3vMPdprliTNXHcCA7tEm+VqRaKrzxGsx2TfU+xtMYL0IKr1sHx2hC5bMJF5duggRZ5fBiar3J1Jq
09PqDct5sy2BoFDlYTX7+2Nr+f0VasTlm5y8L3NNGje+JU6ifDZ7QLAVclWn3Y3jtj+Ui12GnnSy
I4aMZey1qwU/dDX4TF3rjk7XORWuspBnOCpgaknhLnsramy+DVbvR3+VSF2UM8MBWLPEMtz6mw+r
PuhsNCU1iScxQlnnauVxO+3GUJ1LODqEgG3dqSEMD4U2plvOyOhfFWI+XeQ0j6RfQJrPhLIeBqgn
DHU9Bt2ajeYpnVNIU7KLqx2DRMQaKNpKBTC42VN4cbIaQALjxkI1NYpOHScdaq4hEUtwk+sDoIt8
ZUw3wHyzssDGUixwywlnwbx/9rbRixtbf2idvYlsZqCnTE7trbbO/akU2Rx7EmFM6Xv+idZgux52
g9ajM6wTiKfkix09MlqUFvvg5IGzTUsRiB0tZGO5UB5xkLrCK3IINmMqEkMOetAOEFLbjqaya+uw
cGqDVn3Lz70STjSl2xlVXVM8184HmtdbbcxlmKZ5e+1QTV2XVgdqgDN/IvkEAw8H7qJ57y12hFwu
livs/alf8ni2yq/URu9Gyxk1dsxW/GLKdYhcNX9Anci0v0mZ/2Ytomb8me8g+qXHHNpEYDDxONsl
8i9nKbLTAIR2rFsiJCHAjjfT1u0hg8s2Wipsm+B3ShrLsZofhm56gU+SR0s6evc04+AFYhBRZ5HA
kivHutm0tThZY6sHwpqK41Rp8LQrZLd66mah1wxzhFDDzyACr13sLS7E7WFk8zJGTX/WHFtdwR3F
+ZCdlcBJHIWoZlHGZRuP5uxD5HX6Oq6qukvMWraJDr4REFvY3hsLoAiD5OrYOI1zg1JzT7K+/7oX
nX/to6uBzq7T6eV+GbRG65+nNn2CaAQ3Xf+8kOKOQrPzAsTgeWLPhmQa2byYsz6Fuyn2cBk99sey
Kr+sW62OKzPDB6Nf5lf0P2UGS1xc0iun+f3c9cUVO2F/GlVa3rqd0d3Jlm5lKYv8sPn5ozG5XdzB
2A4Rj0NPN+YjgQAMuuAin+jb9VBdgLMpK/wD+R1rrDVtnkzWVqA3ZpK6aNxKuAf+55w5c9wWsj6h
aOuOwlnlZ2NFd+C0JaWPORX3iFK8OO/SPrSwUAx2W05o6+Y6XDuRo4IzMyjoXdEHjda575fOkWHV
puqozMvJl7LFhTYsiLCCmfRkbKVtBrmnLezwHAnBNq4veg/Q5ml6e9Inq3znt4geArvacsCYVD/v
/arfjtV9CyRQgKW5y4uqXR2tK733UPTiAOT22KN/TuDJzokB1Y/BzPLatHCxl6bxz0NRt8g3DB3p
xTyxhfXIRMi4Cccie0V7wqp2iHmy00Y/almDDkOroYzYWn6/utYXnEDlV3NetMhSqbrz3KL9Aucf
GU3maHmkmWt36xaWyY5tV4famtUJjoARasZSXK2ezq2bKB2mtniZiC624kEZlh0hXS0fMjQC3Lul
kAcm0rkZcHj3kY4Z46E2C6Qn/izmoEHbmrSUFbct1UHsNlYVQvFGzecP7gET1CLR6+wFTGULxNqb
50ITn5ahNW7aVn7RuQikJQoscQNLRAgG03oKMCO7aFet9h3cXSReecWx3WCjGNqpMz407pRhLmDr
t0Y+VlceQ0x0w/bmMZeq/UBHxQJ5sh7FWcvQWKrVhXOV4pLKmlcPa8UIXqbkRyBvIQYRog4CT5jy
atJVaBEfHrvtnD8tdBWn2tdYvUPGS9vmL/o2Svh6LTI3AN8YRrsBA29DIzBnS9TPaE9nVXwrRDo8
Z7bxulz+W+whYuGM50yRMBMO8EhvbLk8Fw41PG6AsLA8szquQ1+9MlowKCU8HlZLfxFF9twulvY8
0xUnk8COUCt18/0lyQAjdEIqgqrYxtuuxMm8SeclqnxLHmdBPIA7ekuYQ2EOl7xTYe5tWqiQZceo
WKvIGxoqDDVv91OlP0sk1EuQyeGLYe2vwm60U4eAaSS0ft0YEbv51crEMnZqMObFmb9Ylcs16wub
x4jAPIQawimpzcstds92YKE1iDZzXptI61rvgJj5Dv77rQWKP+oiHsTHQT5B1YlzjBACja0yWGax
3qG9cKJ06r5p9f46aNoIyqagqhgWJHXMIK8oNtqk9h34HZNjIkxZpkiVOupNx2Xw6QxzKHAkjVW1
EKNFTGIwg1xGy+DWzPdJ2mjZfm6ZaDTBesGrhF3pydB3bYhxwnRBdXUqKuhfB3xwlsMMFyGiD5BR
XaRbMkHaPlmWbYR2qf/SGGV1xMKxDCcIgGertCb8xmv/3I+OzoEpuXUmRhtWvnlJtdr7QewpsUhE
YyZ55bxYBYQaS2cS7BWTc9Wmi30gmDP7gBffHHQWdXuJoeMJwQMIK6OIwNl9/zrT3NvBr/awbXbt
o6w2EU8A6R9zvIx5XJko9Zyw4JgFwQLnicgLAOPN4Udb1zMUctjYvfAeNw9I1bS0FRhlxZFBjC8N
Xh7XCzz/m7wSz45B1ZXX6OsuWu4c0rBsj7lXTQEVUhvtHfo+pCWQy5rJPsraGb+QPpzerqbXX2db
h9yn7ozHQVDLGuz/nLXZCWnGA6tORLryvTsE/eV9pShfnbX9sGYDSwf10MUkfDg1g/Wp80bck7N6
RbDYfIW8NMaOjx4aAUF+8C6Kf9Se2RS1tdjuqp6cN1eoKtC7fI6zJd1ORrtmKqxwsfgID2JPfGHQ
woCyDyBGbXqVmRgN8KxNUK6tGSv6eUjvnQq57yxtecNmtx3nvkIjZBeYrfVQnikI28TocuJDJcxC
dv50vMl7hHrW0DmnEk0YzF+9adxAIKN/VMqyX+qmLOK6wy6eMdL0/mLgysnZIyF1O+99y1qJPUJf
JQsSmV8DyHBqlQ6Plk7pjEeCfVCKR7GHd3vGPPMrqgAn7htGbmgxsoPqsywqZksmVAp23ECTDFKB
aEmI3EeFaVJgyDrc285CZNR2N0WOELYcNgRDfZ8na799KUFsgqLotiOaqle79vYbX7HexzbzT1lu
Z7fbaiNnn5s6cAfKRkvMaKDr5mIRa8rQ7JQZMWLIoNYX5v5uxRTiLk1npgz75i/RDL/sOOGT8GLt
65hYZLAc+h1rAbtLi2O1GfOXvLGgc+qtjM1Sn4591Wz3npVtHwtYO+d+hxcltL0IfAg8N4g4oNdt
AlbsNvtPldMXH2C7ISpwx3WJMk0jI4E+68Cw041z33q0s62VjMFWsnhTu3y0jO44UI13IFM27f7F
S6Y9ULJlZ9uzaryvyNKlBUyfZkYRCftmc7AttUSNSq3QanKwrEVDaL1PfTCikko6fX9H5+UwZoSO
xp0jwiKltDtuKfOhPTeW50Y1zoUop+72BoaZZWwFekdaY92QL7L33zFT0wIMX1SQEgV1rKzCvpnd
vnh0WD8nGIbyIBTnFjVpcSugJ972uy1IAl4/54rBTUNVGWeTuR18Z0DzTs5CPBtYKeL6QyFYTogH
7Mo5Q99UUe5QkOLtY8E9NEjY7OrTwqN7cLTdi5bcqJOBbRKmnHjIDbmcMg8leVUtw5Wjr2UyK4NZ
czab1y5DWFRDMrttG2d4aMzKOhtNY8ebg8et2TpGVKmqOQ4dn19frCN61HzeGSkRMrsDmiGBaP3P
XZa/aq2ugraz7WOtQfEv0VKMiE3CyhCfkM5Xxx6LjEBHz3RlQtqnz/Q/0lkxVZ2poOYx82NTzfgE
7b0RpTM6qz21RGzuFOiXVIhTYaLbF+bExuBZPP0596URuRG1rsBNWRp6lGUOA+H9PSRC6jGbo0EO
+3JT+DNgo7J9bAts54PApOhgSwJtcixpQtG3yxFBTRcWKG4PK6KyIN01eoFJsz+sYw1tMN8lTkHG
Vwa9Zdj5vriui+rLltrDaSbcKrT2dL2DibQe9HJ5ndzJv906DXaw7V/2xXbFNwoOZ3YRy2Za0Vy1
lusf4VkvMXbnWag2l4MvLWidMoG7wuSKJ5w6sBzOTfuz6U+ofcq0fuTGSW75Wr6gn78si/oXMVsr
e5R1y3PiXOO+W8KR08fYhJWNqNjqgql1rGhoaUWzDgk4KadYCLXIGiePno0gFxFbzTRi050PIWIM
mLZjmYZyniqmd9nM40LnvI4aMzx3h/qOLC9w5vE1xVcJnejkREpnZQhPerGa/OkqXSZ59A2EVpN0
inMrlzLxckIYeywGWkOd9L4xjzwiYb6IEzNa+84qy/q95u0Ei47dx9If0lg0nQy6dHfgP+RFQj4L
12JUQO52u8SupsQJ5eyTyBB2YwmwxL2rdATdJThBk24xrtPTxZVBi/WiVsz7rOUAnG8mANWA525r
rgegL5/8gCbjrtIZnxa9HMMt1UhDNEqUUiOdBAbBDZZclxIV9fylQkWPveMDgEzUvvDs2bVbk3ee
MSmyTamd3Hb6ZikbCS6RINFQuSpWxq4HpYdnUzmL8pGcbIk2QTWHDPLySVs2dVDt0hzrqZVHp4dn
PAt/iNFtjzdcAmy8VVQ3pLMZ12u6js9FYXxmVDuG3jpi/iEatPtLjb5NoEHoM1cc8BOjTU/ldgSx
olPPM0aou6yvfZV171tZtHd4+3xrDbomHB+m0JmhmYwLNAJfFM2Rn9PHjgGNdwNcGs9LO9yaHaMh
2/XVfT6o8moR0xeXX+xvoCWVmZd3NDB4p8+evM23vaQKYnmdepzMEtQY/rHsVHuFjgLfnBECS5Zy
u6EJF2fXrN0nX+rm87hbW4xebAp2tcFZ6y0XMxKezCLrXHZs9J7XqUxl2K02CBo7cyC6+YNnEPze
9AUmTMNoHqXa6pPLXbpjKsGD4BUDlPjeeOhGD4LCrnSKyjQ/LIjSYs3QIeGlk5/Mo6cCAX84BM4k
dHWfpqMjqznpc+9zL8zx0ICB3RNytMZ+3lvJarJkYehnd4Wdz4c2XY2DNC5nFU1dgvuDETPPRl9o
44FGrfNEYEt7NKE9oJXlbdAmZQ9SGO3J0jznBmIDEiILE4R9NR1m9XOFQcQKWyRj7px2eXlKqxL4
ofDKaNpMwQg9x5RJMLBp6wmh1AKk0Iy1kXQbeEPjdcNXhGXZO8IJmshhoQZGA2yd5hfAmD5xCbXB
SvYMbGM5ZFoXcZrloVKcH1NtBQtGCMQsV+Z1OVd4mrkG3T90S0o42TRX6EvMRE7GU5n1eiiL9KLY
GKcgX3ZivUoNV6BsAq82/SZwGLhfm7q5nt2MnMRU2zE5ddvu2vQgyvnkERywiSkDWzjtzV7hFzO6
Thn2OFTdZ7BMjovkYN+15nWXZX1ip50SmP4j7rTTdi4EVl5yRHjnyrE68EGmx1n+D2nntRu5km3b
LyLACPrXtMpMKaWU3/VClKQqeu/59Wewdt/TEiUoUfeggY1GG0WSDLNirTnHmi6JRgUZajSgdMSt
vUosXEG+ZvZ7dCXZHv6QvC/oCcwf9tCe2L66wRf2QqJcJfUyKgsPzTg4lXz0FqNE8WiTB8NpH4lt
o0chnBgLFYSMc5LA5aOKuWY1cJFaD33oLkBaWDtPc8RtN2DAF3q3oE1bB4uLqE3oE2bNdoYl98ea
fB739pjr8FMyyv4y15R7SHnturJw/+Qe3ZZtF3GHp1oJgUZFRmosXvWYpEGrVNa6UwuxSMOxvJny
+UsHF8e4kNbwq/PrhLyTSq1SywgdgybyLiL8+KtCL5Qnl2vCJRCRdBXQCGJFTK1OPA19U5KXQ35/
o6bQqnTlxYYEvlD0ylmXAcDeVuTmkaSlT+6Kj6trynDlCxoGKS2d1zA0W7s+sZp7/D0owgK1OfSB
qm8rzaPdTJ+2y6gs4OaqeAN7WQ8LzQ7ylaPJYolUmNlhNsGhy2h/0yYwCbENl89BhPSnjEV51xQp
xqKmsvtlHkfNVWZIZYUdVFsqSiYfKbm0uACIBBdpVniUElKD1CiGSjdBAuJAlqnj+AYs1lPZThn/
bsS45dMpcpRdeWk5ZExSuyvfIpTs1/AHimuZcY/FKN9t7TF4DEe3PiCgKsHdpyaqY7eHiwJ1yVpZ
JGzXqSTW0Rsve9D1VOI7V+2ameJ4WGDgMXQ2+bbayNRj2js/BzGa2yLsBBmpmLgQZNjKwF92EN04
Ajuwim0ow3bTcaNfkmJVF5UyRBtudvreTUmP+RCiEAgaWLWG1scXGsBz7BcmcLPrEkLhP02UKcfG
IM6qeywRKj6aBSvHvdG4KOLDjvV/NCdBlFNaZMpIH8BZ8+mkbOOYO9SB2R0RrlQbGH/jU8Xcva4x
VPtcDW0bWVj+VLQpQhlR5veAkBa6aF7dXJgUJzhtNCOIf9qhKnfC9btrk5BrQQOl9sL1R2VlVIH4
YTuJ+pvL4T9G5HZHim3qDzh+4WNoZo2yaMmWPbVYhHYFCbgtbceBTQWYAGghwf5hbwR2qiOT7lGr
MkyXomuSexX79EL3AWOg1R8BTcJ8pPe6hSM3G+IcuzqMQ6Ib5kkSgshsSsu45lr5xmbYXLtaIMA3
1rfUCv2LmFOAjC4hA12SdX4POTGgKBjlsZSvnBqnDjf+kr1WD09NYLyoXRAfuEpSwCnc9rpUA+6f
BaQ3vyJt6Pq6u8iL7gWBjrn2jcTfwlxokUzHQrkcqC+sbMSNq4oJchN2pAzaymi5N3PfF3pABBWW
2mWiDu1PxC5QHxSoeZZnvlqmCz/KStr+GjSDsganJPdCg+SixgpiRIU8dUUytFwmIFo3YnDU32PS
iWWsZv6+bBpnhbHMuSpxLF+jSmFGE1HghK2c+p+agry0gnX8QxH9yM6K396xExzZXQ+hJAhdn5Mp
aF5qEes7EsvdTazazEi705w9u1G8jKzSf3KCKN9rY1MfOs7GZRGOk+vVVq6ygcov1u8LiTkHambo
rLmJlWSklBCTTpYOyyyX2gEwXLXN7bBe5nRrWvWja18oaWz1KyfuhodG2KGkNkZCtrR8aACS/i21
XYstgl57kdFEdIVX2/6lDG29MTN3Opq5a8npH2mQKZAfMh5VozSWR/kPV6vFBW6tN5qujXuKgM+9
Mz4CSHizFJW11/i2BizMU7CyCl+W9zZWwyzr1XrLLKXFooIOtOtrmJUqqYHHQhH6W1jIIVhhT7cv
3cjXiBrIVWWBmXDWR95lBVv4NMRjQgmrsPa2uRi65iqwZb5V6Zx5xW8aF0UfInqVSREtFcv2aTuM
OLUa3Y67EPMFTUXoafCNon7Y1nydrel67T9+qIWXdMel609FFSYVyOeCxIxXGmXAIxmNEVSc2Xrw
MSg0rqjQctC6pXjKTAXqtlnpnFhegc43xa5JlXjTipRSoa+OK9Mq4dvklbInT5zuycykO5eK7c6g
9d7abkFxZp1QFmRVmI3UP05QKNuLvBi4wOhJdMtFDLEhKLJN75jdhSEInnVXwufQdWuT1K63yZJ2
pPrO8m/gZa10uJNY9rLxIgH5jlRUEuxD3lq2ng1GKdIAx0auuWo7ski9Bu/AenOTU6j80xb5wAHu
k2fTipBrtlP+DhRnBJ/i6ZKMNiy2ZTmFaVrq4ZiPx59YDtQ3ktpqzd8byrsWVMK6abx+GdEuY+NH
dceFIaGRgOqXV7ULwAy2olwpdpdurMoyDhbQ1KVu1vTJ5FyipB28cceGWTeGqA2n2KxyknIV4Ejd
atRklmpOlUmth5/0n+F6nUB7pdznYC7H+Ipas26Gl07QcKUsJyBL691x3OmP7iTbJt8aPfWBJV6d
IoFkWhaIEiIt4HYGr5A6KOb+rHqNTSu60agqrZM+NpeRI+LboXGM56hO+kelMupi1fYgQhwvlqsK
e9wC41+1KGpSxlZkPhtVRuuflFsziC0ffEkrD6AUAHoFCokq26LeyD0IfEptTYTUHJ+sSgHnpzJk
hb8JM8XCcIR3f9VH/Q86q9o4G8OMvnqV2SZEqBHGUWKPY6O1SDeJF3IpyBYKs9xIu6svaOVY8wOa
9iLxOm+PkFnHQ2zJ5yEWhroIfZ0YxbG666bASowz1z/AAlN/KLFOoGRUbrYx0l4umXPaqtckllyu
LfegcQ14WIl9GBoDUYEtsienxMkfGsOwGkwdxbGr0oVOpWDd+F24T9RcUltE6IztGyupolmbWtfE
Wumyesuv6bcDCL+NiZ/7iQVEOlx19X046PldDHrx3kt8gvwQaZDpUYYEGPACirhB+58myyiHV4c8
tD34eZVuQlEnaJkDH8c2PeSZsMRK9L2FDh00pVGvrHyI75UhDrGISvvFd/WQkx9SX54H2YZre7dN
ehHdYcp3LoRaBC99BCYWmGy7JdHWcXdM6vXo5tG9lQzNLUVFqqZ48XFtO5mQEeJg9bqRZOvVzggv
SuQwXHFh1E4ko0biYg5gC5MLYGKWWA3wUBMcDvbWMPJi4zSauqZpbkhnIkUbDqQEx1XrWxTpGn3Y
GFp81MK0ve6V3GC70d4SC24R3DX32GlpfdDGJNwBCKkpO2WTvkYxXtUmIa2ZWyrpQMgzWILXlt+N
JTYH9ZdPuA/+VPGWmoQfbsFRGdV04bfdsg0Mc9HiHOaS2mOZqBWSPpnnhnd0SrNuo7gL38jINc3G
yMfghiIi8miWyxap4wiHBtVwzBT3lw4e60Wmlf4xpohHyn1UdzDytCeRxQ4kjKg6pUUrQRs08iZQ
NQqSuXndEuycUpBz9VLaakYyiqWK9zidYl91LVWt2GVRXK5FeQGs5uAFODqibmCh+Ek+rExNpfNH
XCckRS1RYBKgPgG6b8IqlGN9iCwjftGhF1E9UbSDmUnzH7+lgcLgxRVhxxSzEaRsSPpToLM8dU1B
2NnXota5Y9o/galN9IdmKPh7bCc5DLQi9GiBgw4x8FjqeqbJa+oQ8p+E2xZ+/ZGYvZoItNQ0JrYf
Crhyadrd8JjndXUhAW3FXAgDd5vAWIQ/JJRjFDRorSy/XCt1ZVCxwtWQZQbvwtWGemuUdfy7Fbr7
7FZyPIWAFx/pp0iOKvSIwJScKkNs3WJv1uG6hGyX3wvgvpB9IsAWqsGK1SlSzNHwBXQktaYt5w2k
qyuLKnDTB2ujSQ5GMVzrWvpQw/xRERpkebv+fuzP0s9JZCzQtTsO0sy5OxM2qjoGbG43oD7KrdP9
lelzErRC0xJYo9CyUpXTZ0ZEPxDU7o3WvYYyw1E9mH/VTvPP30dxp9o2D4C2VJ+pzXXK46kRSffa
cPWrCEQxWf8zWuy5wtgA9aIhyiWL5yDknLcrN0zSsF3mKUcQF/bbQGvueItnQGhnZoGUaATfi2Qn
8S1qdoEom39ww/moIYyaYTA8syyOUniCtJViTknKujvEZY2vwkzoTj/q49qrSI43qdJeuaoarfKU
67gSVvGvBjwKN+LWV/etB/aLhHO6i4EukwknUVCT7CRv21DwIvyg1gBXg0rH9/NJ2pOacvYYtsRx
oDKtVMjyM225Cp8QdI1SHz2zKnGUWGRII0EkhZhi7F5UQaol1nWs9SH1LRn6029GWbYg3CDPNhK2
j+Ci7kk1GReQH+3p5OweXQwEyybHXNLIKV8cJ+yhZEw2ChSgC9UwDOoYYZ3s0I2YGxHI8XIIRkCM
MPTWVEGbFUBXKkpOtYu5Fq9oDAyDX+8fW9mkEKREvmJpKugsSusig7pNJoO8h+KR3E/L9MHtLYPo
TBULCIOSdkUCcREhIFsfHqyt2dg1kWgoL+LGrw8QXrJNYCXRsWZp3A1NUx6tjvmZjsV91Lv1dSBA
h6awCAZ7J3IX3VLv0RUS9c5Fnvegq7v8lTjCWTSyqB6tTkFY5vX1qkSksQrVyN5Ju9wTHhOx+0HW
7RU9/sXssU9+a1OpN9vxyrKTYmcJp3vGE0Rame7L1mYYRM784B4IXTujfQkAsQ1mjt+QgeOlaYL+
BlIZb8B/16vCqKq7bPIX9nUbHmM0Hac89yJj0yfRCO+R2yUt3bS11pvJ3nEGL6fsKQLI3aOx1hul
XxL7vUqzMHfjJGcacEzuE1eY9aKnpySlmF5bRPxvrvx4YGfl/sLxH/QG7zZGtxi40SOBQbvqLNGu
tSxHhphU7i+b5uDrrrwWhb62g2Shef4BTQqlliDh7qZ22c1ASvEXdCkS0FC7+GGROWV9UxUDFpHv
DlHOcOlJWWziNE4XuULTT0dx9CVHNTdUm/ActmvzFpBOPTmhle8qC+SYJpTwKMYsBl4nrVVSO8mW
qzpxyBBVWL1cVVl2sopPYZUNa7UqKHwDjEAFA81a3wwQwSCmGElzAMY+rkTt4qTCw2bGi8YeKByY
42ur8J+lzL8I6lpEBcSSub5paFPEwQwPchEAkVhKPWhePdVFoSQq71jUKsDosAyuCssgra+06mrs
am3f+VkO2g2uIK1B1eyUK/8M1VO9DKQct8VQO2sLod+zreU3dFu4DLjgtImbXAVjg77Pj1fI8bLH
1K+0H2UIm9QrqmJLRwd/l2PW3jei8Y9Ol9uXRAdk7WyBAj80INRzDbDMQzDQ40enuv2UISx8gFA2
gI++KEVXUtcLU7EOcAVQ/LH6E0whfeGl7j/l0L/CcstflNJ2l4BRKBOSg7SPCjIRtKAG3JLRE6uC
KvAS4X+8Iwnc7VXLHyhJNdzpq7QZt6jN7W1ZNC5wpmoVynVcrsywlU92i0BUrW2Uxv0IE3dZOgGV
a0cxKD9CdtxQr5FXPr7tvWcqb7kjqXtU6S8PydCqipGq8BNcQGRKvukVr0WpVoJMHvC7Dlbxe2i5
XOJgJ3MNABQkm2pd0PSEPAh8sr1kb+eTBmCc4LXc27QvISjpf5rEZ2+i9OTeox/KijqXfqX4Tgk8
c0jXo6YXl27Wteu86pxL8FBc352CrnsG3rRBKhFZfaxyiZ6TCAbV5f1V9y3L0QnHIMvZYECxIct5
rCCqzGjg1jOBqK1a0IL/iifw+e/PdfoyzyqyONkpjk9Qe9z8jIFrZodzkOdjmp7sYpwGxFqzYCRw
3MoNCVVujNE91L63NfRmH7fwiSps0yXNuVO28+/Pw6/G1On3KR18IBitZs9E0zK39Mxa3Ejft/o1
CrPxWnXT4A6Yl/VSw8l6KG1kmilC/eDM2B9NCYQRKF5MQ1o6tUfd0axZcKQqUzf5Hql9kW6BUtLw
p47OhI8fD/tpCJreyikO46QX8o/x553vATu7K4a6dY64ovu3cly51Zr+b9+/w3ODzMwVYxJnuqsx
iE5bmGJFYV4LlkZ4xoZybpTpbb57FDJE8NGSzjlyuRm7oyuXEoljc/j+WT7G27wwxya003ljULc1
Oe8jGmqIqfXWDzhUg2bj9V1xDIfWOzPTP8esGMkM/JE4CR28kRNJ4N2zmLLVgxqFwjE0UEVoHT2D
WgB627CW+cFI6x9A7fQzq3eK697FfQ6MA6JXyfagapqOBOnjmKWagwVB03FvKzGNaWkZqVI6Hujq
ZuVHjv6M02BVJGdseR+/GtuQY9GQVhj8a3qbxhRUv3tSDByu5quxe0fFlmQj+bbBIit5Zpp//Gpc
zqa7C4uYoprGVFdn71PJUM4osPHu4uo5dp+UM76/T39ecL/gK/EoOPH0eSc8w+h1DNOGctt2sJNO
aNn/aieYLpeW5Ng1dUw4Jp9mthMUAdxJ3RXG7WaIHlVfQ42QnmkmN33e958fB5o5bQaOYHOVct4A
Em6SqYGfKE9WO1DwX7f4fIjY/mb18BxSE2xpjjY9iarPV0/lRLqr0NnlpLUba+vLMxvNp+8w+/Oz
yVSEia6305+3t2a4JnP6/a+fz1V+PZdVvjVnqGYbc79yX9A5Q5VdflKNbl0H66JVkWA/JgiRvx9I
TD/048eY5CYOdR5a8PG+pgd9tyrSPJVVNEbayYwrjThP7EsD85dRI9jLmuR60mCRawWnjQdq7Nm9
u0fcIX93Oedr4QNHmqhj0GXlzNMaguZIiD6M9laq408jN56hZ3z/oPPTVfuzYHAw2wJJK+fdx+fs
ux5BJNTUuzgvVkodHUjRrzApLIEp7EB5rmk+d66b3sevaAvHFlI32QfYXU22n9laqiJR5apajDco
czxIfkO0jYIy3aiIyvaKjKMzH/PjvjqNR0UM2yUtTolbSNJ8fEbR0UWFGnFyyvwnbDpj9+xUVG5u
ZPXs0sAlQfr+/UudpaM+jTi3biO4DP1OpgkImBIntR5elo65KAb/Leoq9Fo5SX/kPnslqw5J3pzO
DD+FYf+dvP9veOzCNstEWvODZNCCGv2YRzGlKPduXzw3I7poVAptEASrtnVNLrJYfobc3GMwv1fI
z5/5CV+9c0flpbNnaY6pz955EJWaqKkFnKSiHXulvmrjkAq7HH/b2fhs5kiaHP8n/aaust5YGbjo
F1Sx0BKEP0PFJGE9afzEsk/spZDlAT3lma3kyx8oVIsthVhCnaOAmtbDYYf4+kRrnpM5TuQ6x1nU
U6eyFO+HSROe0qxfQys6E798OTmocwg2eylMtrGP07HKKxHpYZycIlwv1UCCNSX0I1+ZGA8sca39
YVeXSn9mK5ntaP9OivfDTqvy3Y42kCL3y5xJ4eo9F/SLon3pux+DdzJ8h45Jz66L17C6RueAY88/
s8386WI+n5LvR5+teTULMpxBSXJSIkpSGAkPMfRTcuQYUMzkpTWxN9b0U1t0PnJzSryv1Mh+xa15
Z8TWkmNzU4BUBbtOmt/Y6Sq1tl7kSMyL184vFWq96o2hDDjqmnSdd4xRjsmNXWgJGUCKAbRZ4sy1
N0Pb/M4S/CVG6i0nIW5HXkukOCoUcx3S5g8ucHn0eyhB4/iMT+BgR+g17C7H/VatkszfDHW60jQm
jMc22cn+onFz0m5a/BC73r2ZqjdulC/x9PYL/BpoP4aVyNO9XYi1PhR3HW0qnYy6fJ/aI1V8M1rn
rQ/AhRKHjuFy6dLBELMDnOiMJhGm/NUW+k8sMpgEu3pdJnAzh+wQoOpDO4Bm1fPui6BqlmEln8hi
HCz7V0StlMzXo6lPUsim3eY080YNgNnW6wRqlfZyyPT7Xuku07BYZ4jVli1u2Lzybr/fCD6eL9Os
4/yaAluujRP6YXZjNGlK2oHMz09B8Th0xm2ajBRYiwXCQSd+1dX4zMbzeVkzHmuaU8XQODtn+45C
/yHViIb85KWO+ap3Y0w5FcaOZ9X+hZH18iGJSlpc9ALpKo2vVt8/rvh8tnGzpwpASM19Uc63FbY9
8lpkok5wMm8oPIIdcvoc4Yuy7z259Qd6kiQ4YMxxq4XjQfTugx/QW4hiNiWan2mjnPBAnDsQplP8
4+oj7KZG8Sd8hSExeytaRhmTPpT5KSreDA4+pqWO6kERDyT7HYrwyvCzbu81GrsO5fbMK/liClh8
fjIfumZO/+7jxgOtNWxN0L0ntVXSw4hwaKMpNFEP+DCoGnv1Nz1v+pfRqbEKWGV+XcfjCyV5fz8K
gNVKrJn7pnPq67IYsDYFdP2j072+Ubuoefv+t2ofu/z+ma6ANrg/gCexdJRTH3+rjXofOZ+RnUpn
F7RvQfZkj1AFHDquOTc6+oawuaL5GELHRVYcNUt9KSGUGWN6WfbXLpwM7Bkrzf6ZRsjB0t89tblY
oV+XwF8bU5GCOeBpl3TaIaEa3TjhX/Ey/v351DFpg8i3JqEwO1qC0MspkDD7R70+uEN0Q3+GAHu7
Ep3Zz784xFhngoCR4hTUhonZ9/40gckmSom+7JTGKHpJ9Ptv6D3ii1qx3vq0T64DR++voDoMB/TL
SNGDXt98/7GmefNuUnOV/JM44ZaO52vCo3z8CS5NTJGzNtbJdqtm49KNctn5Q3RojY7G4qTg9lGn
RGf2ly8mM/sLpTLHAhEo57QcRW1QfEHP5v4E6HyqF9EwKb0N6gRj3KDudC9dNY55Zg19vFb9ZxfV
HYPUG/NSk7NHrVTfJdM97aI+GMAqBozX/31Ywhf97xh/lsa7+CCw3FwZ2zo/6XLrUAavB32ZG48o
TzE+0eTHWaci2A1NeuYzTnPy3Wf894SwqA86ugbvaB6s5hpkeOHavFHh3Le2QCnUPozop76fLeLz
OFxyTBKwlLnIJM5vHUWAIFamVnmqhHFduekDPX6Qt8YXnk+BBv0M8J17cAi7Wi83Gd2GK3pIoktq
aVyW39JZ5MxRMZu+PPfH3zPNtHfvGztlMoy2XRIG0lKUPYKZg0J2oVTlpovuv3/6z8fSNJhFEYr8
Bd6i2cbQA40Z8TJhIwqCnZohSW7qHQ0ALmrIKX89lIC/YpjT1wQyNMv0BAO70IAKCblleGcamXOK
RO5svFD+9tzBOvMWv/iqjMaR6zjkzD7lM6BrNiJs62k0Iry82qhWuk7kX696LuAkyMg9UpCVn4rw
Dtau2u+rUw6Fv0qanxZmb0Oz2QWidVhXl7gKziyLz0t+GtImMcei56Y8W/IKsPq4FwwZjZ3c4SVT
DmqhdE/ff6wvR3F0yU1NVe1PN0XNAUqKtZN0UJ6e0la/0zT/zLv7UxT4uMAN7vskhsil6kD8p4Xw
bqKjBdZx7ozkhJLfpcyWRUe/4OKtt7l35lSq+5WenkZcPqHjn5kdXz3e+6Fna0zDXeHZ9vTdqvyi
EFOvZnq0npnwX0xBkqj0eyDi5E3Oj0I6slsFymTjxmrbAj6OZl7hKk4OYwAO9vvP9XkZEz/BGKOh
CnnOT59LCVunGswwODWGNTLxUOP6GlCbgQLlKi+i8cymOdujSNOShrZpimiqUn7eNiKPxHGTtcOp
FSAYlTTJt2OjQtGMh3xNn/GGm0ylnSmSiWlqv5sw08FOrmbKtgJRoeI526y0gtRJ3KvKieZB3U4t
RbSpaxz0TSZAsFSeuFasoHviQglhhthxb3tVlCzLNoqeRyvCyyb9kQYYTRefaF/tHZK4kjejF3Ar
6JFTZ7Y4855m34VfLPjwlPdsijis11k0lKuxbLw6U5jGP6Nh1WDhLm+i4cwRfW6UKcp/t5D0whgj
p0+VU+fYdxQLsjvTx+9CY1rlUlUz7e92IImairhKlxyXwJcpXX4cju6U2qTjL07NgL4AJOCZdTNb
nJ/+/vTfv3ucooqxzqtOcSp+1LhH/f/jz5/NorwfMytR+Pn6sLZidNxn9hYxPf+HaTp7P9Pnevf7
pUG3ZRyixckZb+xHR5y4VVOBpMUXNvGWYncGbGmhP43K7fe7wLkXN9tQaxzKWd7oxQm7tuhXeXPm
yc79/dmumedJ54No4MOwx+A5OZcePff3Z0fbMA6joo58mXQ86vqtei6/fObvGzO6vuU0tZVhzTkR
8eHkOubKmeU+2/H/M3NBTHLF0oQ9P5uBbfc4a5XiZNt3Rbbt9a2oXr//xp923j+T63+H+HP/eje5
1KhtYyvzyhMCq3U4KXYbe6nbT4qc5ELnyh1nHmhe17exv8MBYymSJ3Yw81U7OE3fP9C5IWabFzZF
Rxum1Q6gKaXZtbhsxjNDfP3d//vOZhuWCEsPfhlD4P3AL+b8HQXRnn/2OY3SpRt7GgGgOHXRRZms
m7v/2xuabVhCwTAfjXxyclZBs0pQxPwdh/LzE8y2rI7GcmYQ28WpvJc9u9OZDzD93z/tiDbgYmdS
lOIF/bgj5tybwbJV5alPqi2+aHilyzZ7pif0mYTWl1/63UCzHdCu4EvR1as8Oda1Qp+J0TsTtH45
W6nDE/OTC3L+7P3vlh969iEUVVie1CRaWS3FieI6sc5U3s8NMj3lu0HQ1/cmyLjyZAbeBhfsXdRa
K1AMZzL/X24lDj3mLAr8mmnMghN0960+oFOnJgvMvDOXNxrSPePm+9n75befoH7E+dTi51k+o60U
OzWZWrrYh+5B+z0Crnz+foyvPjsFYAJRh4YRoIQ/vrBEFvQN1trypFhXuPCxl/5/hCTvB5idfDgH
J/Q2AziIZIsfMGjODPDVW+KSCqqVdCyPMH8Co/R4g2N+Sn7SJiDrt8CA8uxMAP3VvNKBlZOgc1RS
4LNB3Lh2gdOQyTGbSyV+7stjLc6EotOLmK90fapL60KzKWLN9irbwfPZJuR0AePcS6e4VFT7iIAY
HKm3jwMfhvyUZP7+88+ei2sILG90YLw3rgfciz9+/iaLxyZqk/BmDNOFBDQ66k9Ze2YeT3/k3ZN9
GmQ2BbKGhtcxmPIbT9LY0RSPMnbWYzKsUlqPqe1w5pnmaan/jDflFcg6G0QTHx8qrnnWOq7Dm1DW
eP4Dt7txfCUDXei4h8wHOSZ8THiWIoGJNqp/VxVI86DA9t0Vpk5zg0Uu3vdBUmxrD0TMX71yFDvq
VM2gkowUykDI//HX1Z1Lx0lLbY+J3LvtLnI2dbr9fojZov40xOzQaEpkcWEj2mNd7dvhol5+/+dn
k4Y/T5HA0f78C875PB2Vtwi9w9JsjpQX9vhbrszqNj13T/78DIj1SW0wEGUuDsCPr4k7WQBRpe+P
eb0Pg409br5/iNnf/zNJ+MOSihZKhk/53zy2I72uzfhGDE/KMnIfvv/zs9U8//Pz1G8MRdEYcarf
TNBRetwaG4t2YDm96F7T4O9m1J+xJlOLQaqZCGFeoKv6TG3iNolvYtO98SzvCs/fusG88P0jzTba
f4fhczsquZnPG20TZp5oHEiSGjZoM31J8Uv5NKhSmovvB/pzsM03DPvdSLMFbAKwwZHXMJLpXYcN
QIpGkTu3K5cGrCqd9pERFW2noiE9ORvqWEdfak+m38PYzC/qOFkpGFE7Eorf/7DZxP/PG5gyEuRQ
cEXNlq4v1crt3C6+Ka1XXf/hNL+M/Nf3Q3y1VxLm/e8Qs6WbgtrCOk/rgITyYXXnOdcy37jRrRf/
ZY7t08PMXnLs6YEvCx7G0KGDJbu6fwBjcWar+HrO8DQSVDs55dn9oRqDbIzp7XijmjmymRYwtgeq
YpdZ5ZmRZhmu/zzOf0ea1vu7yE9BaQ/pkpE6EG7wQMYS18Wo7aXL7uFqHG1BBlPGy2MYtENzru3c
V1Nj6mqCrploR51XzkzN6x107zQTcGD3qtkqUK2tFz18Pzu+esg/WxYFB+D3c51LnLp5qJc2/QV0
E3dIknf3TuG9xjb4mbLWzWsvQZkgTC+4JAw2zrziL+bmlLInc4nsBAnS7GMmrpuj5kyim8oQOZhS
EzZ2uHNT46IIzadUV9bfP+08a8k3JVXKUUPpGIUyV4eP39TVnIC+u15/DDxJi5v+YPpPiiU2YXVE
iq/AQK38ZxCuoKV+dzokUXWfl6+2djd112GqgDQIroX9d/L5KXfL7YV+G1MREez+XIBhaZaCQsQd
jql4aiNULMXzQAtt1/o1Vvo+d26/fw2fXzuvm0OXGJ0OtdQTP76FHiKQgvVmOObBbZe8FMk/MQSa
REQrVfz8fqjP8+vDUPM0D9XhMjNJJh2jxAVASfPfdQQL27YeGg8K1Kov/voUZtFwzAP8JN9LIfbj
swl8wz6unPGY0MesXf2d2PPfL4UqElmYORUS5mLPPB40/IvUDKBgrjLxW3Pvvn9h80rMn7lALIe8
2FQRlM7zVjGGXWEAlTs2gGFpeE9bNmV4Ku1jVG8q/SbRf8XdaTD+MuswH3aey8pHPTPyKByPWY/q
79Y/2x3l88aNzBDdg2Wg/54KvB8/DBbx2M/DJLyO6hJm4CEI3KUOjqZ8PPMC/0QnHw/7jyPNziET
l5dPF4Pw2oVHuYBDV2yMTn3RvNJ+SNggFvQKM59LqNG7JAYuGelmvmo0xf+RumMJkG1qGGfw88A0
V5vapKFLzWffJGr1iO7EOHKzHsFaRuYaTov1AEvtLWossPbBaLivowP5wjd6iHlx0TyTnb8PqWov
cygEW8/Q23ugQWG/9kInuC4zKX8HaL2qC5Pb0gG4bfGgtCVO8QYNGpgH+zJI8v62SJJyoeRKDaBa
efStyDn1UklozpCp23gA7Y2hLPKPHd7arUpn0WhRwn5dW0me2xj07XbXVoDPLNPH4Ks1OfZU6XkL
RH3algopCNdG0XfAO7RNXrnNIfH7fBcKA2h0QVt73ey8nZ5x1oVj7W8VJgyudN0ErKyLDWgzyFq1
dG8El55F5yTJTuoDx0ddVUt4lR4OT6rfz2kdu9emNnbFwuiM9qWzu3gPSptWCbSBK3/qmHe7QLkY
Q21lBVly64dmeQDefPKVWt+mfdHswBr1ax/4LfRRmnBj0xuWbQ5Owipd49pt8/LY0MHyH0MGyltm
dfB8aTVypzuKciB/OtKerbZ+gM1tlgqakGujRE+FazLcgCam1UaGQ/RHCQiH9gJqeYyM4G00DHdD
m0cVSrkebBI6ra8lbU43Y0C7HsdyO25edbcyaPx20flOftFl0JWk7GhPASdxKUQU7mQc0tth7Npl
2cuXJrPTg+YONCEwbH9F8FlTvVs11vJBBZ9Eb+/oVq2t5GHC7dxGMguv/CH18Jzo4pBaVNhaN7a3
Aejwm1bA4M5xfz4VSdNsBxs9ZmyO2daKXeNKaF6wDGqfNgFqSpFIVvmyUceIDi5WjUkztvaxkWo/
1UFTfouaWNEJE3g0SFHo5B416zZT8VY1Ki+7A5IQ2h3kDFtV1vaQ1RsL/OxKGlUDxjATe0Vryq1F
O/BF4OI1VIaJvUznd0zQodyaekHglNjGmX3/c7iEgNmiEInhiHhC/R/Ozmw5biTZtl8EMwwRGF4B
5MQkk6QoiqJeYBpIzEBgHr7+rKy+97SUopFW563LqpqRAGLwcN++l/nn9pIPcu2N0U5uZ7oc67K7
8iz1abU+UuC8tYuh8ae2qzsO2//FLmYMMnOgmyS3DgxHmyXZ2Y8NWNt1+uCM/vs2eX6e/w50sYk1
eaPBZRDJ7eA9ZSvGdvNHtbG3RpA6MCKa25EbXpbEl8ZTWLoPxDPktzSMXpKP+Gvn33i5ESOQ4KD8
pyvnMt3orRSeMz1Nb1eNaYYKqxQ0IGoaXnU66krQkfMHWbW3RgTAhcE4fD5bv9TWlQuxbtopPg/c
myPRgXO9Sn3dYNPknRJluzkcyy55WHtThu+fO2/NjN/Pt4ugio4d5bQg+m7RWWxN72uT7rx4DiPv
5/vj/OMscPlWBaoTWpCI3/6SCTlAj+e8mtPb2Urs7410shK8quyuIssGpdCP1WYQkbtx6JnfE8nY
TE4TxbxNn4Fj5MjYy1zDiOibiThO9p52M4NjCMzhWZ3bsRskxkOaonpe+/UuKfXph9uxZZk2Qvh+
MpFcYWDQ6JO4rUhH7NyezFc2QZXIhrILG3zC8W7qrU+unTY7DXnAdoxEE9JWMN2lA8BY1RVPi9e1
+1TSRKUJTP/GARd/2xvsXUarxY+hL6ptaXs/l0p1nD940Tlr6gU1Lcs3SxPh1+S5W1MO3Sd9WSd4
li4YeQvjrYfGwp6erhZ70+b9a9lZ3lG0Et/qRR9oOi9bwlCtxa+qYEeaSRdtBqVz3Sdl7Ttd2r/2
qQHsNhunXdTpap/kRbbBCTa9LY0BNwc8qO+natE/uAm9tRgp/bCnnGVEf0VHRloXmsSv+tY4i8D1
ZNlq1fJRzfWNuN92z/oHAldEoZcFExMzsbzG7/zWnEJrvMvlZs1CRM3ZvyxOn4PJPwY6P+1vV+co
zbSVg42BcH8UqV+VH1wr3oqSyS6fu8sQLYNEPB8Hv41QJVhtJJ2W3DbWekqW5LEYpnGfZNPrmk73
USKDMTFvmli/7gCPqGb+4N4sLkTI50ckx8ebFDaL8S8VrzOPOAVnaXRy1hq/BXxLvB0O2e6jNHF9
FRnXgy4FIeW1AzDpQXbXLQoXsH9TdzfOTfYcJYlxgyA72hQmrqKrreLHGigTzibMgNaI520U6d6+
jchUcna/0nLX3DRe0R3iPlZtGENS3uayGT9VxWrfJ6qPAqMrlusJG70HE4uL0E6x9cMxo0zp9s/n
54Wvch8to3Ov3DJ+jVq3/owfavfBWfzWPDunyamf2ER/l0qbrnS7sQTYdltYzk0dJVguRuYXDAOu
vKrYxUl0//6W+OZs+P3wv7jW5/QcVhWmCLcGfrjXdtrP1wCV4RTJwdyslcyuYrICOIPUpndr9bZ3
HNZEuwIwTj/Nv/8t3rkvGAEi5SOyGn/OzAJ0ue5Gq4W/TbPsssmim8GS+iecrsqD10Q0XVK6OCZ8
cPSWrPGkST0MlY349f1f8saW4mFkcL5teWdV8mWo4i7WFA+LdVJFcZXi2/pRVvWtAc79EzoNWiTV
L0vtZlPhd7bEzqm6Rq1bFR/o6D768xdLvJy0Oe0szT7141UBA2r+YMt9I2JEj/rfn38+0H/bQupR
FIaz8vPJh1bjL8177ZrN+5/grXwT+wQiOeIsJpx38Qw4hApjKVP7pJwij3w71RzMX9KhagJcYZ1m
48RWfX/OVS27BjOdUIcud6VFY+N3bfzpDGQy+L5bis41rouGvhmpKX0HKI+VLVQJ8VUYsvlgCr/5
4n/70RcvJrLHrKCt1j45WLcd2vbffddzLQl1JEGafpYC/+XF5VYiniMxGKchnyEE0UaX9k/vv/eL
T3seQiKGxBHin7KSvFiDi1Ub4LNK5+QmgK69XktoB8dAxrTH4YOhLl7WeSjv3CtPdwXecpQY/pxF
uuVpE/vvyDUx9kq/SLB0T3EU/OCbvPFE7CpASSU+Y8R8F4t5NJVXEl6NpwGD77Lm449PifFRFHL+
sr+Flv88DLEHniFY3sG1vpiuacPFEb4SthCztSmsRzEkG1u/7pFovf+B3hxICqwkmQkG4difb81o
+2jS1346GbQCHpRatE3S2vm+c5NngyURvj/cW2+PQtb/Dnfx9pra6VfTZrgGKg9BNa638UbIX++P
cpHr/M/b41JMcovKGYHJnw+FwZYzoECFNkp2Q6T2zl2Qzk0YyX5Hju57or2p6nz7/qBvPRrCX3ww
KJu64p+ezt92MbpmwQ+1M4POtCeYdzZmZKn1Qb39rUmOgRZ6BdYULhHmn0/GMuutzlbTSaSOv37B
P/CD+fDWU/w+wMUqgrg2COb4dNK/JLjOia3AofT9F3V++5dz+/chzs/424uKnGIpsLydTvEeYGep
/cKUi2TKj/dHeWtiIzjEGIKKAGLzi1tghddSVA+MstIFBwzF7+2t/X96W+frH7YnglLzRW4gdpyh
m5J8PCWdtyUf7S+EWMJ+ef9RLtvH/pnP7GrcNNkTEE5fzGe7d9smN8rxVAEPdLcp8L6R5Bbkj+KY
S0AvX5aPHF3emmi/D3nxZCkgMWXF9Xhabqx6A87j/Uf66M9ffB1wG1ljury4Lr7v19v8X4pm/3lj
OCBJ3CjYo6lq/znHlFubRjKUwwmCFw5mJJU/MtF8a6HgOMEljiYzluP53/82i1vbpXol0+GUZI/A
sMJi/FYWX//9W/LOJRRA8NQgLqtya+4sAmrscOrAfjiBUNoHkdffSxElhk21C+uBf5qQ/nwIY1ry
YRDVfBJjFI7260CCNVmvIjFuClF8oGV4czCHiyLeZajkL4VWboLpjB6X8wmfsUO53EBMCBY99bEi
9fVu929fHRYgnGdsxNi3WJc+PWqYFRbY03KKvytr77ofbPZvLEk6SxBuUh0iJuQm/+ebM1erKvBW
noER6HeWOfR+56oAx5BPYyygPLTeo8jzB22Mr3prenz/4f6ee6gGJZOcmx2Gp/rFod1MFlZ+5TAR
g6RBpZ9a8U3AfXh/kL8PUVrFEMTRrEMnl+dcbNNuBgmuyOrllLWauiPJPGN+rQPfJXUyXSX0bzzl
QsSfLLtsjkJTpIbe/wFvPCUhtWOQh8G+ignz5yueR7AQgzUMp8EwvxRK/6yc7AXM6Aef8u+tiPzL
f4e5lPMIu11hQ03DaSqdV9DHTyv30/ef5O+ziCEQRJ8lxQTDlzM/N5qxz2QznOL1W29hq9CcAQVd
OGkf6cbfHOncgMRqRqlweeGPO8S+hquGU04rsdOMcTDKJkhaIq1i7j7I8V6KeZiAxKfnJnXmonc2
/vnzC0VepBrLmbuTqqd6y0hToJdNez8ZsXP0MHvYDLYeiPwWfFrmt24VX2W2VBSk2vxhKVuKR2bq
+UrZ66YewApF49gf3n/3b+w6f/zGi7Ui1tooqnHsTm2hb0AUrH4xVVerSu6gXj8tUOPfH++tL0BX
E+ltzIJotL6YtRQ/cFtvl+4UAzsF0a7tzWbczJN90xd2+P5Yl001/3wA+trIexEdcL29iNZaGKx6
U6vuZJgv6/SSal8d6xGoqtEeh4ok65WeawfZksWig9D64Pr41pv9ffCLDaLFFtdLhqYDY4vpE565
3xtnepxz3QvWyt5bY/TyweOeN9U/I0d66DFfJsNEQuWv3sE5X10syLvuVOh4n5AgN/b0XMmQvF1L
J9GQHRW4QpzcNZRIrYwDD29LX7bGEJA2kR986YuN458Gh99VvRczK1HD2MQaNhHS+emb3o/3H/Zi
Hv31189v/7f4YolLayrHQt0vbmjHBziwuJH3wwcuam+OIujLYSqdreYuJlAVuxmtX3Fzv2yS9NZN
fgqaAs2H9x/lzRdlEyudm7gJNy6SgvRN9oNSBgrr/EptLfvfSff+86Z++/PnWfPbm1rJcS6AAlFX
xwPwgHu6QQZ9+/4jnMPd32be/xsDaS97OJesS6HOWuKlY4qZlkhXYuDa7lwjovo6+xLIZ76X1v/p
lf3veJdqnU61drHkjFfQ91OuD0tjBO8/0WUE859HwnTKomGaEOIygHV64Fz9EGHe4exBoQJZle62
g7NLdhZc3w+j/2C3Op8Gf73D3wa8WC8pQoFz1ae+701MoG8hQ5f1B9eKN6czJ9F5e+A6dnn8STZe
B65Cfa+BPJtNv2h+UZbznQ/OlDdnw2/DXMw4lr1cnZJhoioBhbSL211j7hYrC6Fv+zEDv/+tLnba
fz4Vbcw6wT7fiVj9zxnelHYtK0Q79111l0e/ymiTO9cgrouPjMjeWqm/DXQZCzn2OOWxy0Dua1pf
W+KDE+OtGUBYci5C46ioX6ZIdFmWMBrZMV1r69oQIv3Y+mAGvP0E/x3i4lXNWcqeL0sWKuI2O9mN
H21mb02x/z4DsrA/v4VQUrqjjaVJbCOULCFGpFgHi9YfkMG8/9nffF1cLekcIUClv/vPoXDUwFq9
Mer7egUv9ZPm0nL+yLP3zcf57xjOxd58ViJV9KzU99DUhHiCjI3BeWR9BBug6Hj+tZfLn/6w//80
l1J2R5/tJSpJsutGWYPE8dxTkZUDwsPJ8ztob4eJVvZTDrP4SNEXyyArAdnlYM0umzYLVZ1kON7x
/zATzz20jQEGpuzO1JYCj869sPrYF0ogqoLuG/tLXDGLDSKRenKeoXHj5KvWFwSXzn0G+CDMlqaR
4ZA4eFKmFjq+aTS9fVUWw93UxjlejmW0rS06lLEKOIOTEoNNxXD8WE6930Lugwb5WGDDvUwdS1/k
agdM5qfbU9VWmBgFcZN+w0L91wT/aZPNTb8p046yWCeA+q2T/QKsgOc0c6jQ9DLsyhzRE8lgM7S6
LLlf5+WqWksaTHvkTsCjtRCtqAQIMOEhHccCsPgEm51bWmLvYUWnna+1SAfMZYaRnYreT02YuGZu
e75nNFXoSJDZGDN4+1HUxjY352hvy0zdmXXx0ypjsdHV4jw7wEJ3FiXqXdUkwy1IMHAtJu75eLqC
MdTRV3VuaW4QbsmrslVjkKQYmGp2Lz911tgddQVcExJvd+1p+Njn1chaSRuxN4yofnb6uNvRBEDR
xaSr0quRvLiJ5VxVNCGEa1FomxZIaOhYcIOjdvzWidgOKjkYr5GACG62cnpcGuQ0vlzm4bi6sR4s
osUeYz2Df1oVQTpzrXyTjkMark1s+LNYyAXDB5C7uKmzn55X9Y91b4swL5Fe4/aWztcFBdtrMy5f
G4M2a7zJ3AN6iNoHiWNv2zXrwWAAGgYwZvrtwvqfUnf+lo7IlGMgtRvKjfZmqVJrrwScRuhA7U2a
u+5VObX9XnoLkB7Mg/mWtnFM4uYHE8PZEr1azzFVyE1udtB7htg5NETBfowAbJO1yy9zOk6kSMdq
+dw40RC2CalGlSTjCd12tJNZlAWut8r9PCy/4Pxo0E1dvodbNVSeDQAFSREjmSYxvkMulW3cruoP
nY1P/qRgpaTXY36VNr424rQOesjx7dwwd7Bu4n3VTWJPJlX4E8RxMEiFBR9vEjkqj+G1nbRvzSLx
dmqdaBc5rXnqRImnINIfdsbF+VrM8WL7uBfAbE0raD9zu+66onV83eoMmKYxzOw00e6qqXaPWLL3
215ms1+ZQKaGIZ2PU6I5W1uh6uyTJr7pHPGieWgbIWDIwGjg540FYFyRO99mI8MBE1ObgObKaVto
cJyi3pgPRlrO+F1Z6U2bJ+Ohi4zoUxSv6aFTtfLrualvvQXMqbdWhQFRcuyCqky/a4jpfCHUAJVn
BglXpIbf0eN3QsMHFAH0GU2i8qc9N4j5JByDvHF/FIOwtw2kt8DNTUBjZYSRUK3aIyhgLDX0+GaC
P36oIhc3R3NqcRxL7lx9nGm5casvcWk7vsU/bi0xyHAua3Q72Uq6X9brRo0aQMUsorZAI8xWnTmo
UlUqbAa98FPYl9vUPOMkZxhuZQHBairxgQOIEl/b/GOQdhQ+k6FOd8naqp+x1um+ZqATBYmtYTM4
oOHspfOS2HQKx13f7SDHJJuKdrnA6t0K6Ek+w2iy0VO6bsyciesw6XU7kG7fHe0oFcSP+ojRRjM8
xPjRbfszFXVQa32VuITOYwWJ266R0nXNim9o3kQ+/wWKVRQjKG7UczakVpBzBQqHLhX8ZG6wmpVM
4WI5fRAtwH2SJCHL5kXRpq0bb1OnYBi4ejfbUstBK7d6/HNoCytogNwFaeN8a+FzBiLNf01V96Kg
sOFcmv0apfZkqWEIjNn6WUVs+J3DCxCNAoXtNj+lxH3RMSMVGMMQBY6VZeGKKAsMh0oe0N7k9AaM
6Gp67XObz/zMBjVdZiSQIkp9hSxiGqxjZB+qbOFsupW1swF7+1ND6DCSP8PRdczvqnHBlL/Vlu6R
/5CVWKQz3NW0xQCIHeMxdToAb7Ipvjhl+Wg3jnwaBq08TrneXC1rHR9jHFcodhmLux3OSBLnzMCG
Haj9FLHrhWUFYhIe5BQILwbRgfRqa+LrFRqJZ19VsfMiXOz0aRmtrzvHK/bz1Gk+jY46DpsdskQd
L6e4HXF3tlW2MychNmNG173OOtlCsbY/0ZY47bhkdjfZsvQnpUR21ZbsvWdHumsscfIwnxNKF7VE
QpMpEs6xw3anlfyvHhYNrYdbNXrLrtTceZvQNMLUngZc4sD5QfcDtymsJeCwXa/McZjCtevMB5Ul
9siFYhgGH1hdtkth6PiT7mVfRNRxrJsEzz81BXHe12UEeU+0vEx9iu+zuUuCnm4X/Nqw0PVq97uX
Vb3fKAMsu7eKE+jDPPfTwrF9E+Clr6TIrxF1fXU6+SyH4csiBWeBVaSforTOAU4RBSKmq2iGXTzf
bln2xaDFdzKlXOwBYA36zsJ7a6bkAathLnxa2pH4jojdrH1UZHyEJZbtVaUEzq6ulFD64vjW5KsF
7eIlWwfJIYY5sdz2BXy4ykjAlxUsfgerYr/AszagLAWUPqkKv+ir9Wp2xLw1Wys7dAAUTyMy+ys7
FjI0I/FSNnjpdhbgcr3v+81kFO7XyBhJzasl2SOSQs1dggd3oWFD0bTNr53w+sTv0LsARlvl53Vx
4dIOIgNyFhvjp3KGaBz3enVjCHhPk1a8qpUNEk0YOBzdboO615CintVapRzzPb6r663CJ5x/bXXx
NQp3gC5wOo/L2QB1bpY45MSLHrq+EAj3O7Hr9XLeFMCDQcYN6kvV4Ew3lI0b8FONrSZsTPkrMJdB
rfXtrZOP3i2YYOYxqdefbuvUvttqRjiktnc30Y6wEfqE0n/uWa0FwZNY8gQaqfpiVlr/3QYRCUAv
X0pfRmtJBkBf2ezNfIAuLSb93mia6HM0xMjPhmbe5ZURhbFXLRuoo03gVSu7cuR6wSBJ2+/Wfok/
6zDmP4mEIxBcDQxpdx5DFY/RBsso9VmcEZq5a7mbXmPz6WWB3fBsZVtgMijNXT0Ls2aEx+rhJJkN
7oNdISU3I+LHBCV/jUqzebGgvO0WYLLQTaAhF4b9ogu8dZuKcLZrSaHpHL+xX4x5/UPrU7nFIlf3
4XiIM77V9ZN5aT/r/Qg9JvN4Vtg8dXnMUqP/3HjLd7vTO6Kf4dcyy/hmma32ZmxNPcx149cszx9t
xkPPViZ4w8l1gx7yOJx1ptU80+6O9Su8K5dtXTWJcUqwPvW1is3U7dN1q2j8YO5461YsxvwQzYsK
tITFmBTF4wSpKMSa9tU1MwxSsIO+cgVYzNIITfTx5fan0pPPOuATP5vx4qI8vOymprODqRGNj3Jn
2MHUSfdztuQYp9rGtmnjeSOstQDrFBUbh7pAYHexCZiJGPi4SIP7Q1b0V2laNJ9kU2b7ZratoNa7
6UZqXf+dF7/szDEHPTgtC2ZAaHyx4mo6XsFcHNHB0XJl59FnCMDrjmbTYVeRMAt0btyHlhCExjYr
aY9mZgxPfe2amxI6Teipyr2BShRv5UroZCm7v2s5TLVQb6b4W5dx8djm7TLdK/jiLcHq2Dw7RXs9
z/Ib/v8KpqibVKDwZNOnFu7hVl3s03Ssoq3U2/obSNTzpMRDB9KVZe3KSo6bxqa/niuU9IJimBux
E0zQ+Uuny/rGnjieaVdx0L9k7UH2ED5NoPMBHHpikNWGI1vRkOK5qt7na2r70tCei44eqqJt6oOr
7OYpbwyuMm6ZpKSOgZ8GcUpHxLxkOnGVR1kQtlrv01eRtkHRW/kBb7Jlg59BcmeoMcOOOmqdhyT1
6KVoxcM4UeiNE6xn2f3dO/SWMowcMgxN2wCy6yBm98/gPHDnwsfYvVLEggdr1NItAv/1ADgcg1+C
7LCwOhWm4/TLmnUZLEkHpKnLyVQIvfQRlZQBINXK1+3cA0yqrEOmnCfPpgWcDrs4INIHi8r+5ldJ
9FxEfUX9Q5hBsZxbm6fzzggG1Fd2lnCHIpnIJS+5KXuHdJjpROWpTCeRhV5E2TdsXY1fahRENRRL
2UBlttwMWi6hcGdyvXENdZc3xfMQWzS72CA0/cECjqkVXrubcJl9cGa9DRPw0RtqpeW21iMOi5hj
t2DjBZZXJ18IDPCCHZPpl53E809Hj8a7ccnkThp1tYu0PjkZ9YA+PF6lUdJiM0bbqXW667Jmctog
VPUbUbPV4loc+2blWgcnm529uSYWctOiPQcl48FMB+c2j1r2gkowTUa7ZQclDArbbqFlxo28W6xp
dW4E3TPCihetwHsQrZC6mqdKe4IHo+3aRau/ewuy8xTH6hCJjAqSvmecMukhWUbaIR0t+J/sG4HU
Gm0PeRB7W6M1KTFjGdpEcXttT/CvdMu1fJd0oa+495t+VhMFZuifdmKaqB/YlUjv9G52fbxmzI0R
NXog44zWibzBs6BzWNu0qOMyRaznJdWLF0OBV7XMA6OKhV8R24WpkDPY3nQJE7htYSMp+NXesN6Z
cjEPa1rh4c8pdhOjmOcW4in2i7bdCani67aTsJNL6dLglg63eSmHHYKE4dti0qkEaN7EbofbDmF6
vtSEtk+VccTErT2A+xm3ZVuPXxP2pGNkenmYzfkw+Uw4845AGKR6nRSkDOrhwWynl3Fq20PSj56P
Xe56bSYPQ7GN3DYLuC7xcczceCbgHdmMiJOUJvtgGjpsnHvlbBLGC83YlL7RK66JEFDzME0SmlgX
1/sqahvmsEyd/McaOd+B5k2PBabBh5qOAejH5VKnB/xOC3Wi4VIpblS9/Zrkcj7k7WyF0ZwVm0LH
BFopqt50TvVyUy5dfep685dtWdpVTYDjI/2jJaID2MjKS4FQj+wMqwKSns/2t8p2+r1V1GRVHGEQ
LraQg2uLLq8KMpECOfuFbsEnBwYdsdgiWPSKiFArtJ1DE0eQl2R1p4oIFzJEHxp5XdM75smtjTGR
77Q91dx1vSfdMQIFwbyeSpZ9a40AFVMHF2BjzFl+rtvvUhHFe7ep2k8JnfUPPJTl2w4TNXXhGHTT
tzxnb58F/F2doIvmwAICfD8OGwypxNOQqnSz9IX1rU9M8+RluZn6TRe7WAgVXdiz3x4R1NJ11ndN
kOvREw4tiJISrQoKNtqwF6MMq6I19x0N2CG6wB9rm4+bKB/B9LoWOyt4lm1GLx3AQ/WDOnz7SD7K
3RpojLe4d2Z+KvjEy7KIT5WTPK7ZhLJeozMeYVwNbngpQzKViO/t4WUynSJQRk4Dx9AKtia+np4M
5qFeZPdJjpV2bGXtHOOoSU6OKNZtmbv5Zu2yV7K8iscwzlkC7dmrrfo2d2Yi275qyQQKUh0xUt5K
/uQEevFkVMPqdEBlLtCQe202dvMkvdA+wwviNHU4aaP6pNnucJuC2Lx2Ko7GyoPqrQw72arUbDax
7n1H8NNgfVHNXCZl930dyVlCuCEe66atKeryRBQ5Ps0VVUerjRKfS2aNpF22u6gc6BrPbS4Rq7Lz
5xW68LaqRuKSRZYbrj8pFgILrGLVF9m+r2vvKnbM10ahP5/VugaqkZWPqPFVKR1tslfkV4u2yJtp
AqQg+glEQxxbLW2ow8x9vzjLm1ohfSTmxRZNEq2UXdRtFdBK38rKH9jy0dKo2l/J3AKEVoNhXdkV
s39YjZ9nXrOPx3y9daPIzv1O5MVLHtFJWWMEcFvqVrPxiCx9U4xWOPTeA9287rWzZsmVBffmynPZ
FMiCDXfIql3A4xDLscYefZp4tS/F0un3o2Uk921nVTde7jpfoWCSzeIWi/JPqtsY38mtzha7F063
hCBRrU3f0f4v7LULdDPrQy0eqKTndVc+4+oSHbt6avf0bDT7yOiSuyGXXVgZKxo/PkswZJN5tEY+
TWxT/M30Rm7qyav9MsrWXZ155tGsrXbTzhgdWFZOGsMz6t3UR09WG3fbtVq/a8ngkKVVs33oJ6w2
oeFg7Eh4tzU60Nud0qZ9v3YN9+uEz1FMmHdh23CYZrF3Vfq5oSUOakc3oKLqucDpSXbAM7s5eXaX
X5ncqY5r4pLAsFtDvGJdqJ5tt/8aqSI5GpVV7nJUHMGcZr/ibsb4aiJLjMDHqkhmDXK7jnmyZVkV
IY7IpLUa7g/CyfXbnHRS2Esw1kvs6Zuytnr6dydr2xDBwX40UbS3c/WAcYbzdV7dH041M1909hsg
of22dlLwlFrlHoRsavaSpvqMUVkXmoKQQ6+8PjByLX0eTae/TkEABzLVxk1CgBho6woNVGH/ZJea
elxp/WhDshga+IY+ih74GAa3xEJ5tG6B3XYMNW9aGxiJ0dmShhg5XtHFPNjBPJtnR1h9euTwE+cs
sHlA5aXfJopEBkHSuKdxJj6lC4dmilkCe0HfhKXiwiBJ0P+CiZR4fpw25c8knvp9NRTlK1lakA1u
y4a8DLN949pl9ClpModTlE7rWcCNymgMD/UxcsPGy50tPEOA3oKJfatZeXKFwb4dRjFd8260zCmR
xyhvBpvE3WrKdVt3xldoqDiGz82L2eTTXo+1YQqQN4lDL3uFsyrQtY0+qWprGVZyY7b1NPv0PsBM
KBHINKZ4shfxFTdffHEs9U3mSXfLnyNN0PExD6KZv+ajZZKEEWcIbekZMQ7RuW2H1mDE166XYTyP
k4ff63371cQDLhxbmgFHULtm9dX1zumTB7MWHA19JV+RYLIPltOzaVUKN6PSrzryUqQ7n9MSe8s5
nssdaYY+mFskPEWj1RtNM9h/iYyfM2foj2YJvBYP0exhNOqWckJDKqKtnG2UVcl+UoYZ1PhlHspq
Kq86G/dllpxMwLEMBI+mOXhH5RnqWa6KlkDX7sztItLHwUu4y1jTc6IU/QJi1rlrWbV4cMks+KUt
Zhk0zZBqu7IsRb+1SiuiWzD6pJJpunHAOue05GMj8FgNc99vY3deHu3WNTa0Z6lQJe0a6E1i6Vft
ecLPoqmeolbvQpYtnsh2Fx3ihQQzzeVfqDroQeXGcp/TAbeLUL7suQRFB7hmRiizeHp0634KVmyN
Ay3uAB8OE9k+b6yvWfcybFz1o9SrH3ldGsHoxvCWJU311hGN29xuimi4K9whDgbXjJF5UkQGnWNu
EMknpILzHwP6ss2oyoLMhKDwog9O9NToS01YPXvNvs7ijZd9I9dWR9dVNTjWjYIiDs1m7NN018J9
OK1AXaEhiHSnLDsN3IWUQpW3JMXop/QLW7N/rfnEBEBdCNy5/hkV8TmD+aV9KrOj3WyNh/MDwGAK
OS9s+4i3kJtx7LVbMYPB1oHAZtgyNg3M8Dpa2J2sxtjZRg18jsJTkNfeFMa2QYpDLd5mUUN/5QDX
WuNR85csf4S5dk7OtbjAFK78pGfpj8U0jkuef15Z8Dsd3kiQUfY4FKu4qb3yRkyLsV+rTg86PX3p
Ew/MnHN0xrsSs0PpHGISo2ZpE8TTZfp1JRq7MUtqQoGzaMmrEtPwObPd7pvR2lroLbCzgf4aK+c7
vMpNVvbjPZ3u65Vrpt9cC9MJpQ9hXUAUp8WdjJmjRcdkrls+cJUGnlBsMTVwcV+YeXFLP+t0xKlh
2pBGBlGZalEoNZLXVUoeY6jqmExx326z87W1Z4sJLGul7jQ6FB8Tc/JxBZg2Ba3uIbmlgmoIu/DC
2wrEhAHCqMwx1NSQbmvbhJrUlbFfLSgSSovUDh1LnGrCGT53M7WXJk2cY5Etz+zn5s6hPBJYkiND
lm4WRjjnBxVUJJuFDxPY1/Fm97kAC+ULi/WsteY5Y8Th4xfl2L2UDvcmK3frTd0RrEWG3QX9FL/M
zpxsrKRcqw01ka8NG1BANUaGVjR/N8CV+5ZaVio3OjEJAvOtqQluiama9V+G1nVH1euGj2UGRVay
PnDjPbLgqpoITFV9b2Fy8D8cnddyo8oWhp+IKmIDtwShaEvOnhvK24GcmszTn0/ndteeGVuC7rX+
+JRnKQVUE2YWnHxVzWy8tZ2/1vM/g3MqKPO28pVK/3IUKuelLroVYHc0X5QsN7/0xNEukDzNxeIs
4Qex/mvYlk95ItbdllomLAvmIWC5lHJeDR63iklnWMtPNUm6/dTl7hGc+j9soDN/bQ6OmNfdvTCa
2NagHKbhuXNVsN24kM8sxZTQl1XiW3aSvkxtMj7WlfyqnE0PTQykgZJzVzPIlV7RD80UupktVxib
8d2sBPCXY1cXZZRVe6r0orqo0E42ZVfDQmLPlGNG4wtSaKkO60StHoyl1B9bgH9/XmqGRXUcXmda
lAMjV5Ywc1vdMzL9rTEBA1edXufRwpC52W5xFOp93pZ8F7CvrNN60u26pEgD6XJ2ysmWe9idyje6
OkW6sZQHpXF1jr5a9Vyw+CDOrQ+tLt9Sd3Z4q/s03LJY32Ois/buojPAxcPi7OA116fJoP9hsGfj
QEH6Es59X52bRRq+2jtstvwvYa2XfCZG4kYyEzyKplguyuY6JzvhTziW+49Ag9xbcEXAR+tJSI5u
vlMVG0mApBPcAIq6pZpMZaDGQrqeVIvkIitLQOTYOkZ8Me3KPr5ympgRpVvaUWhlsZ8GM9vbqVGx
3WzQ/bnLhoBNNCyWSgVlA2+YV+AuszEoebGQJVAeJiEr7Wo/WavCxYxneAH23Q0JILqKL/SfziwE
CZIU/qJ1/WlBk3VSrUz/KgTdZVNB6MksqyGMVafZOzSC3jRGsijJx1uRTHmUi6659ZgkL0N+r1Iy
DeKURLmdKDUyj+KuqDUV6tYaJzYeV5nJf2mWtSHgXembDJ/+5lY6NwpH/1obhTfE6vRsTPA29kxd
b6oo6NnioQ+tersLmjTKljSrgTDeBum5q1Hu3WLb9q6biHCazDSayxkmenvfuknujWxtQnsyxyfO
5xVWiRrWvBsx/2txdm512Z5WrTWixpi6W2vlDuTXOjLXbZC2XZI/9nJ+Npk198rCaFMOihlt9Z3E
NtUvy5X9ZTXpdyMhRRx6wI/ndhrjncpM4dvMMXWFXCLNq0eZCidU3PknK8T8kcy1SL31XmQuCk6C
dk5+qmkVu8LJYhbmuYD7VvkDE3mCSj2bN3aI5GuwjDrqnGHbGUMB95t0uV+QNPJAl5AWNGqnQqXF
HZ0OiXts78cBt7B+SIq8pf+nel7HtgjVlZt464s1An6VAWN9d5VFO19qrSr2pI+N99FQIXYbJlGM
yrrXlLZG+SAYidfG9vN5TT2RW69lO7oRTJA8tqIvj7B9KgvvRDWaGBwue/fQ201Mes5MmuaSNI9A
hPd2Pbe5LaX7p5Tat2QNgcb+thBmHARlye+zYRa3aV1Ra8tkDA3u3ccaGDksJhhg3UrqY+4W1nFQ
qowYiOI1N+2S3VNTT72lL3wAQ0ndfWHStIztQK50XOCh3UJIrvWgW3Hyjh35px66T3r9Ul+rahr+
mj7bwbSqO1tlfDIVaVGSYMlgsWz1MYmpMHLtot811qYTr8SXmnH2XGpCQsC3Vnh0sbxOTUlUtpuW
XgPF+jCLuLqmiaa8NVl/oJnlYW20bAdr8GAXmcOiZP2b9CElWoHL1dF4xLWmTM8u32rEaqY9uDF1
JwSnFL65bAQduaO7i8fS+WFG0yIVEzu0Ekkdo+LIw9orW2Cs1j/JPLenbwbViRsXQAWL4dWsw7sU
cyCvgvHPodoXspD0qNS9r2Od+rGZc3Z263g8ssfQMwZnjvdlUmakagACGSV7vmbWPC5tbtzGUiku
Wutk/pbSUrilaRdqWSt2eSO1R1ooip1bsxBSbpB6ligBSiazIstdODTDzu8zeOmOhywNgLoGINje
2m+xC0svFPMvpsb3/iLw51kz/NjNDW+zlR/s00SALO2nu4y0zc3jeCk4rPe5wq+TGIA+bW++oTdI
782I236bpsYXW3VzyCh5F/xoAYAU37iqxyfFitOgGNJPlD4440yij6fMDrQknV+cxrb5Lcg2swrw
pJzKm0M72NuuFxsCqumtieEc81mpfE2OmTfhrA/gRWLfkRNZW6k2HPSxHK6jGg9RX2T1izulRtBm
o+6TPJ+CXDLR+3E3i38W4Z77CRf+R0J5/KvSOonPUdvbzDXQUrNeAuOhJvJ71qkQnxKFkh1TUCZF
fIdxxps06u1pmqavYQJ/UrEWeylFKxdDdP1XV1v1GSgK+4Jtxy8rkJgnuvklqZIaSiSL4UChzNg4
pfpd9A5bDoWG/21D3H2UhPHslzS3d0ZqgCjCUDaKSbwKIq6ujpjRf4dmfk+V5CUm2GJf3XU8SwkE
KJ3YQawm5jcn4V9YyqkJux6iMd24jk1LNx6tfJb/qUM3vWlqP/k5K66XxusYspwUgLVcrL2jYB/i
LY0S7kV/LOaEoJVqDlx71EJ81IW3xPeoq0ToL9po/GKKyun7Guxo0Y3c17QuptGDW7K3Gu2WM49h
tITWmFdyyGKdQYeSOelXkBh7zWgh/RW0v0ZMjs2WM5D0lcxHb5Jb/YFcSt9lk/3q9EJ/MsxW37Nt
oeIRRccJ33K1OFZ8jvNu261zlQdlGj9nQo1P8IrV62Ahv6jxTZ81cUQ9JROG2fw9bqTtt41dozNj
4zGJ4yErVFefjOKfXt4hnFs8PDIB+JK3VQVwzgr9UiAOmN/yaqchO4JsvHT196TlD/G2Qo1es/I8
yJuqn4BmvAaQoEh+FLPnrgTuLVO67eD+ncu4viJ53FlC7k3xkk4cbLMWFNZzq50sC/zxMUmPTrbX
jVMGsaRWMnCdvdUx2J3pso9HwZRcs/KYXpV9mHlYGQof734r96L6ce0bq5aXqWwL/RnwUdtYf9TT
ANxZj2EmuVUuCujV/FXbt0Z9Ndij6sc0i3obRM86rE0PwfZbzfsS4KlXfB35d92cV5CkjK6U652Y
HqEgy2mAGgGD426Tw99IJGmq/fYKIWT/yfG8VD8jTax6/LAl3xpRXGAb0N+oWlK5Swg2MT+U7qy1
+cGC1Rbmze7cHdfeuYnvKpwmbPnkY67hRmwnddwt/c8KZmERjgQe6anz2woa1SfhPCFDYBkymLhA
s8t5r+VHcz05KWSsWQaWuVfLW92+1Lw6kuX64gyA+2vnT0MZtMYZ5s93Bidopp/7tybSPxbLoCZ/
TmyXxggt57GR7yoHJgE9x0KPZu20WQPphO8aiqmWk2FUv3OC+2bkqlrPHun60/wcJ3QZjkCpyw8n
EAGeR3sEfzPbo5y5eGoNIVACgPbWiIPA8bTpJplss9cZxxRFEk8MF0nATw2w12lXRT1L8zNprqV2
GNIfjT9L26A/W3yAF0U/Ws7Fre4c2Ce4ymzfCKfl/TtWRBdrL+vyRl6OB7XRmxdCTlrILPquFEQ7
Q5Sjs6mscNB+ynzwKq5VR7lkm0IiKPkwD5m5LwGiuXocLnKhpkezV7tdw4rro/ituMUVCa87ma/p
ZNUHEN0vvdCLByJeQ5ushbG4zNVL6rhhxvQ1yAXJlHl1LMWvcOAWJbGyHDpZ4IhzrHendNo8rdyX
du3NI4q0NttP2uTxTsPNIfxlXArs5WKM4B4cee7r1HHyurBrpCxyOJvTa8yS0req3zEO5kWUwTbP
BJyhdt2vSRYYzvOyXp3qIgbytljqrf4jV97ptZKwvo5xKaYkcovV74dHa3lV3acujnKEmlv7ByZ5
T8VUtyfdfUXjv5V/c3FVk3ubqeYNprtXpxzVWrSC/umW5qfrZ9a9ZslJndR9nCwHMat+odt+11Bk
6648+5bHtABrcFhR55jI5NwKIVD93GtvvREYpvKAYiRs9D5stwwN7685ulD6VdDwM4EteO10R7/+
WwRfX37e+LbG7NAmwDhr7OMSAENSroiPAn1+W6gYcN0fnVNjNa+2+EEk6Cfpyk6eeRog+6ZHo8nn
xnG7wtQf7mpJGMoqvbirxkjCgcgzwJ4UKGUdZr3yNiFTMwDgnPhWWNclLfaF8Q8/n7fW485C+pC0
/+aELW54meXj/Sokn4n9DbMCTrSh9VyKnvKSkbTS0LG8uIBZLIdb9lavF5bcXTunMKbxMVa5g2Jv
yH5s5ZQMRqjkp45MSseibHO6asScEc65w1AQMKxy4HfB3Gwnuen+KqgCsILEeKubT1Xlo1hYddAH
NCIa8h0MJ9/Ui0h6II4HUhRNqnQT59+g33Wqy0OxDkGlxP/1UxsAJPtjTer6Qanex/nbUvdrFWmM
S4V7rN2vxrpSzOtnecG22nA2HyU7YW1FdUkhzZb4hXYc5xsXalZEoInlrPiL/b1x2M7dtyxebOvM
YuFZ7WcyfqI1C+m8YOSBKNMethyV+35WLs6yp9h6cHgRrmP8PFQfSvMJRBW0Jvus/aWQJs4rMpCH
WUV6/tZP33bdRisaXLQHCOCezZqdBwFirYxHq8g5q8n/q77M5Gr3ZKk1B8gYysSf+/Z9dU7VAqqM
alRxkOxtG38xMsfpv9a6urylrrK3xFO5/MF0NP0PAtx9H1MdRfqdqv9U6zEhgWvtzjkhWTzkyMo8
10bHaOTRVr2MDsLZ7VFYV661HZO0T7V6/NcBj/yZ6LgFOJ4S1clbPt3U9aNCNKINJ4XpKrHdYX9X
HqPWyDiKRBfvcuRN4TbVw7HUKzvi2x98U2uasDZEeuoMMsPpSeSLT3cMLr6YbxMppOkIIFg9aC5w
Y34zprdsHoPe+raX3x49Sp40nrXEUbUlh46vhIfBX/NfBZLBIcl4QHw9p2ZQm/+tlhKBJAYJ4dUI
XkS8PeQcudsiHuMBgoBgN+JGdy5aqFKMnysBQn1yqJwP2AGW6HJXWe9p/EuyEqHXarXvv5xDNzyK
lv9wYkv2pioaoN8oKDnM6UFMKBAb8iG3813pM62vBsdpUXFY3E8G86figooXSIr0alfU67W+0zw5
zTVvC77kT04vV1m9TAvqogxEEVkcKo5G+d/2mVjP/XjO3d+s474/Jsu555kRw+X+pkE/8xIdXEZt
/SFrn2Id9t2yw0aSeKj9NmW4Mt6Bi8z9fy7oF5QJd470ZaJw833lxaVFaEDr+iaIK31XSO7VH1ft
IHuWWHVvLvaOxFDPcI6aAvnQ78z8QcCIzNsN9SrC9YdVPq3zFwHhsvsss39KakHHorjf6qBVLmMX
QPWHElmQOn3O9mlrroLIWVjANqVm7k0mX+A8Sr3sm/JQdS+qgSzzS7VPwnyK59et+26Sw2btZHqq
qqdqi2hq983qwQWFbebHMr+aSHGz4V+ZDTwEJ8t5nQje4PrKErwsr5b+kuTXcTqryXG9y6eGj1wc
aaQfN4dBJcyoquUJ9Qrx5OoPi35rgdAni/fxY9Me3TFkhQus4ZuLCGI7MLjFRPy7iGJn1GdnSkOr
zLgWy1BWkcuGb5I+XGhhphssXKanqTvR4aJBJhVzK6vInupLtS60LR9G+ylX5/Ok/0vGOCrJXRvb
xG8lOTW6L2zJwlN7E3TFokbUi94yjSoLZhOELUxZDANC3akV+0j6ULOq2dy8Tv20TQhrnVdjvZ92
+XHptqDsvzNk1VWdg8YeKu03nWyv099zDgBdzWmCzX0A6IrJfYE6TObfcU0DJVsp810f877yJHy8
1Ljf+PW1/m3gz7TzYXSvOC6YBZLdVgz+yqix2KHdoqkWz7ood9ncP42Ju9c2k1MmCWT8uVio+ufX
uL0Qu+srXeM1gFSb9Tf1VbClz3P7FafntkHzmXMeNMCVUiHY/7F3rSsJfeehTXazyVWVVF6soKTm
Q58rc+/qqBcFJ96ov3YlT3NTHo0x+TYN6Kn8t5tqiAc0/WhnuAplYI/HiU5NeGzO3MQ3AJdr/soa
IUs8Fr4NbJTL52n6MNtIDI9x84PSghM73sn6x4BNly5SOPOvcUIx0pwXx68IYljBu0Nqj7tJ++mo
XYrduvVEO/oj8p8WuFPFuOPpd8Gv8qHky6GpxwO6kjuon/zJOHKcvYbYTXEyb124yNKXVd8C+LsQ
yO88UEQc2ZuF3v6vdZxglm+DMN70ovvaVOGVau+bxk9X/aWWfbKKmlhFYOzyY5YZqznyNyg/iOVt
2ovu2hI5i8wsc19TXQtHieh3+29BBBK/1Ouf281egR1H+xyJKB75idO9uR1qjDAr62Ep/iXbRcgg
39T9ZE/nUbzM3U5kDCm9N+eKR54zi/pelT95fRq7L8u4dc3dPAYxc+qaXak9jjZW+INlU7W1Btg0
QqQS/sBwKOosGicgXUR+unob5Gk0TxIOXKQ/RAWSSir8QTno0KItEG6uvdpUaSlahCTUU1miaHyn
ioJvHjsLMgA/u69iQDbj22IMnhgHzyhvi/OTqeZ/W+d4ZmX6lfnQGC/IWb2MhHfN/OWMN+MHqZw0
+1Dl0Vi4vsPPBkdubU+u9TcOOF+Wayl3Vfo+27FPfKsp8SkdFZ4i2AHPLs6wzYb1WyctGtIXqJEM
mRvOFrFFefmnLhe1e7FQsdZnev/gLHig1QdyD8EQ5EQQnnNqe5Ye6zxVfwZsclIYngSpyl7ECLWk
xuhSrrF4LWbyPNeHoYvh9hnL3jVkXmsOoQaozrbHA9DHFzvj7aufq+lN6Z4d+TSv0UQ3Y+344L7g
5Uer5H9or7L/1FldTPfUZ+qhAcYoViYgrIhV+RYrFhHS1FGeMA16/fZU2qdKfOQLEZ0ronSxIbGc
H9P5qE5OsFHtuWHQM4BVK3bplLlOzf8mVKntuE/aS16xmjfst9zedf3jTrNfwoRlWlROO0NPcVg+
IHAKuhz7SNLux+xtalZ8DxKm+jubv1xsyykSA8X4qPX/OjlFqbEGhnqoYE2EzXO8OeNtpDKHWMEd
yeiBVqbhICn2U6bdNieBIM7eJHhZKeb/THR9q1rclGI8Y/s6gjPEHma/tym1/Y2TGsV1cYxdUH3F
ecBS6G9FfS6bFXIcHyRAj4Xpbg31qT/2ulbyediSbadADWjKqzFtwagp+OW6sIrp+O5Mv0jUP0ei
PyKXg9KJTzfBXQQKW1MNM1V1hIriaA/rfqDCVL2LmExvQjyPuwRljYl8evvWYv1RTrFfI4g1Jzcy
+iHMNHe/kDve1ea+W3nZ7XU+OE3yMS7Nh2kqe3ebQofwuobINafdCG6XniDaHCQzNKblCLr/aTEg
Cnc6zkZ+M0kjnOd1l7Vp5+l28wEFFDqxehgc5VwVySk1lF0N1e/BY/xKRezGanlKVhXWHnKKYOTN
6g89b03m0gJaGZ/IXJglRpwxmyO9rFB86q2eTVIfk1QcaqP7txSOCPWG7nC3dI8aFy5KcF8dDa9T
jHBzFde35gL/399a3Yb+WZhEq3QbxWrufY0rP6CCrnNW7LQFL4G9HjdKFpG+XUsXTshwo1pqsJIj
7rH+UldQeTWM/Cj3Sxxf9WwS7EVsclv/MG50DyhTUMDgxSpVR8DKTpqdHA5oL9niK/LBy5KPlzqx
3vV28CYuzaHQsQIiwtGTk0Hg7bjmr9pihou+vfZbH7r8PypSyHElE2PJQ5ODo4tVXqQNNY4S2Ikb
FOYWKZZ27ptqb/S8p+gnabb1qWcIoSk/O8XZF818kdriNxgwe/XfncHUmmB15zc0/3shlydwyPd5
Go9mEQfGNqaelhSessFZo26D0WyY7XoAeYIMiaxHwWs+quPPGFuRqyv7jPskVa3Qgl6uWBQFdAFa
d6p7uYIFby+9q6e0ZHovMMkNQrsa6hQKe8ISJ7zO7AOkZH6ayn3XD0GWDNFIbFE2t1BZmpfO68HW
m0DgDzSK+/vDz87FjLz51zVjb9bsY69tgezWB9EwsU36/DyBHg02CbEKYJwK5LNYS1ACv4NJ/aqr
+5Q5OBOsKeWXEuWvbPi+nSpEjATK5DL/oDAzGCG3u+x7MOM1tBYTJQ1Cj3nID8VcBq4sD6paY//M
o26pP2GQyyDe0oTfRtlJCQlzFxjq9XqGlQARmZejgAKDIjbDkdLvNE/IC29KaHZuA8FeSkb4qXDm
w5YnUTwta0DnAhKiLiyX9tQknOXO9moic50GBuJOcWXgcATQL8GT6AIDqqo8ISY6FARC1nj9Yjdl
IZH3HfuATGhkrZMP5Io825JfvF4eqxRWJsegUMnkvePhXVctxNB7q+k7YlGt2p2i5c/G8FZMbHk9
rnnKjBron4Ujo2ufraH4zFeB8G/10UDulyoJppnJamwZ63CMonasUZhVwQKdFGvlWcKDtQNHMtMP
j0fO/dGN7eOKRLJPeSm02neQPKBWxdaNAnzjlI8z3a94E9qOAYMFx5LpsY4HL0cTVDfw2NgeBINa
w1osGy4iUrlRXYPKtwRjOnsdZHV05jCflrAYbE8vjMh2qkC36gfGzCM2YDYthuJB8RONh1zH3S4F
ZiKsmDYuyawGCDOzliOOo3jNG98qcWwNRDLnk9fcd7aUsNlK6/cmU68cqz+rx4pXGduHNkO0Tetl
YjPcwGNbG4mzs6IwS6HnE7TMnJgCc1E9FkB6OjZAPUVmRkQ7qvVwiZtTz0LYN6WvKTMFGP3hLjxf
exnoCPHcuXxrx/w4LrnqI4593NK49gezemosNIkoJtgMsbblZv3RY1djX4NhMRDA5pp66SZQcocf
tEQsxV0CMctIZvH2pRG+rXAm3Nze+BZBRDEwBXG8+NaGEi62vVE4KAdKvyAiyaYDJpnRgdtg8UVr
gJlgWOX7XNEzZXM+ez2KR18q6Ne3OGzHKii3ufKFYoFr5FUgsC63UuXaxVqUOgHyLD9Z7vs6yfR1
fVYdbMgaJ0vT1yiTdM9NxY+B08RfC9NPTch+1UEmzVWqFhrGQ+z8ff/bMIi3/LzKNvOFtqdFyDDe
1NAA12s146KB+XcrH0YykcqZSP1Um9uLkRt7pNxRq/fPWZbd4IMv94aUaRHRqISL2wCG5vM+Xc1D
MogIO1WA0SyEkrupA6MqDKSDdZD8optdKZ/tjCDUgfPT1I2FA1eGSOGM3cCh3sVkhktH5cklINKc
68PAxO5l+boE1jIeS8kxKfFC63bkLv+Z3F5Ty6+Ge7JHkOvFzVQFg8DrwH/VCGDIBkZhM9kQupvf
66oeUNd/8exxwGIuNpEaD/bwUVrWzijzxxmAblhS6OAaB1hyyuS9Y7OH2xl8sRSPptkctBG/XDNF
usifMIcDhMLLQtkfVKEfNNP960SmIizCi5PWz40i9ndynYRcMBleisUdDiNEeRWb14Z8Gvz1/JR9
FY0G0kKDA8myP1YFBH7obRJflc8Z3aAfKx05OssCH8RfWOswSu570cbnbcS/Ng8Jhvzkxa0XIrpG
rIUo/a12qL1x5SMypiYCW4bPyPARKg9jlsMtcDmYOBdRWd+ZFIWgASyQy9zsYzBgPafex5kQ8Fi2
wrStYkzIypERelCPddrDAcS0KSgW4m0JtRqmAxHzBiq1mCVVd7f9Xae52v0l1d2oU+aTPa7jHm7t
x1mMnZXlZ4oigsrUwzYR72oy7cZYmg/z3AAfOsRcNC47jRPYsMmxsJEczm1od06Q3FfHamWXx7Sq
sk4I2T90ZcwGrp2NNvtrDOfXdbaLNGFm2m5nmj1zYX2cZRGmjuEvenq0knJ/V74w8warg/rsDgKB
KQmAGE2XYCbL5lEkGeoGyHujcGM7ALkAlMn9MlQw22Ssq6ZcERoNLB9Fyig3k90kyNKouiREzrBb
dBfHR1lHEPa0GsG49rjN60U2BzOlEZ24hW6xGLpN4BXyFDYDMHyY6NmpEVSO6Mvz2qR2nByaJ2XF
vJ/js3toWrF6Vl5wMBvqzeUFbctK+nHq3PmhSb9pTtM6u3KrhqjKUvyeU+l8573znypV90G1SPr2
tLmt3jYD/kq3zn2f2/K1QfHxTm5UGc0rtwFx9+igBcogw+mw9dp11XldU3zluVE+NgLJF5ohw7Gi
KXWGg9Q1iAJzVdh2rI9xopRrken3VvRjhPkww1FeC8xxsqgYyeJHGiUwgCZbyjNtpDriO4A8nSgL
1XlrW6l/4PZ3rrq5VoU/LlKPTDBtX3HiNNJqEIdiivPjpFsU2mHZMiVu602fNa/MlHy/NPiIsgQc
qd9MLG+YM/dQsEPYFTZqpR6B3iLwHA+YJZENYWHCq9aD3f8S+oukNq9X33Bs/WtB9g76jwA+aQdI
vjyJj33GUk+R0YJZ1dXhnHBZP6FCSw+5xFAARpJ1oLFd/jIWo7xVvYVyH7p6ecxc8GMiUgl50fHm
3HJyOhzyTZL5OreZ/S0qixiTdaxucnHiV36OljB8MzbvAy4VrfP6DOe/S5LWCuzVJgOidyXmbwMW
m7iZ6tvRtm035nx7akm+B1akr3FR5gRVVA+4M5FGgMEyyEsLtTsjVc/xuaY3exuav4IE7TXK+OSW
wNSFi+raJokEQ7G+vhSoJMJ5VJ+rZf5pVZkfa0u7VFZJckdqMw/mdfFE4A337eDgQrZIX7m6WWvj
wBvc3SZn7QPe2X1Bjry8kQMzeFZTEAqB0/MkezntEr01T6orxteh1+GA3WrDBGZj4kGQdeNZMa81
MQVho+rdj4o4Muq2ZdrXcKalHwuU5Hkew+tQt82IPhvKj+gR67vK+GIk2Iscd8gAsjHujhlbBo6C
/78ElNYwZwLfUPnidir/ejt/FyrRKS4dv3tjNZ4zp9Mja0ZIwiTTFjQ91JzmXtsDX1tJxZGlARGD
DpZveG3vsk9KInZuVmVn5DF6oOsQFi3mVaYzKoMPk16h/hDj+Dot1OISQQEiqLrNq9qoDKuTwold
4GpRvZI2zcjM8cijYexNlCHWEDV30qedXfs/N5NlePd+ER0wddgTi9zy+K2zoGytBVgjYb7OUsfX
XDED33IY1Y3lPPNPcFjpEOGNSrywPqoJx+lyp6RFgsEOmCHqp+w3R4CEsnkGJKoLF5/CPQEzJckL
8qN9KLKy4afRjN45mqnaBmW1cgH3BEOsKXpbB3A0z8f1UZEPUHV4gMZsfsw0eY+bytDL2MwZNuVm
bVN8G/H2UhULFpbLlImrk6aIi5nTvMRdVhR/KGz2iWw42PX2OWeqmqlr42Ct7pZpK7bqW7EYDtdT
3dbsp2Z8GHVoBbRj1quyjGCcW5XvrJhPuohdbCG9WK8DdXaHvpkc5LoADpQKKZ+Ty0I7Mg1/FKvW
4LrUp8P8SthAOu340eUh67eOwwA0lvlwbIIqt9sYmCT5MdzkH9PKdtGWuvkogYnM9TUpSQtkRk/J
4IiJP1g3uDH8qBx3FJb+SbUrn9TRiX+HVWgJ3HicHezYeYy5EZ/n2ZTE0iIvrBTJ7mdIl9PlfnqU
mxYuVub3MZFtDLimgx21lP10uAdteiP5vVbADJRbvprOrnZem1GMYS9LYg9wwrZ7uuVyv1QkgOua
rPAleadK7LkAr/mio3kExvLrLUl3fK3JQcm6NHAyrmkj13gAN0WzTjPpD6if2BvOpfyo5McO70gw
kyh36UxUxDrT2ubE8LRTDugkFtoSB4URWnTbh7LBepuzYvBMWP/Whadl0LNwInEJTSwrzEwhDsC+
gp5dAni1Rv9vvqeYkCTX+50046gnKQooKO9249qTNdI5MQPIrFUM4sivKF+a/aUq/0fZmexGDmRX
9FcMr00gGAxOC28ymcxUZmosjbUhVCqJ8zwF+fU+dK/aNhpwLxq9aNQkMvjivnvPZdCb45KRnWhf
gbsExlUSOQRzMf7w5os8xB3LOwRrm9bWGMu2TPk0jRFrNNORwRhD061LZubYcD9XQg9BIcaYGZde
RGY6H80qIg2yFU3tm3QBabTZAyOfNC6eu3bfJ12Mh8F5jAmNxPukwTox0lqwQ+rK6oMooqgLprW5
bebhW+Spnp4cZjTcCFH20M1WcdN39CJ2BJUUunpyZw24pokryvmn5MMOHcySfyrP/Yuo5R+aueSy
xeyf7/2IPaAfT+fJ/YONF5tB2coGPII0cNka+Z7ve/lWtbZ8JN4wvgMNEvt588zPnvw9DHVmHdJi
NhkDByBlMQC0G1YIww2VvlwBvXl6aDcDZCaRrFxuOgd3ICRaxHyTyWWRWFa9/9AWEjNjb16KXPdb
DqnBZpm2SDiOQcSmKd69tQDj4zWf3GNH7Elx3vDqM6dMHf0Ae1YFYJu8LMlvYRp07GipoUy6Pr9v
VucnGtNt0rX1Fz7fv82CD0q37r3vGPo2SiLyvLQRtHtXtNNwAH6nYjAOTs+zQcoK0QqZX2tn25/7
hjhZdWZ+RjpqzrBdJrySfvlAhNK+liOcB9oo54SNqNT2a4kf9gAWACUhN4RxKxM8kN6cig0+xC1G
o2asZuH7l9pxMv+R3kq218oAQk2EBEmJrQlFmPCU/I92wLoJ08IJbTu9j9G529Hcx/I9GrhYILtE
NFTtZu3L77ywn6CHPbVqRC5spgdrNq5Vl7evUWRnuB9aJIJxsvjuZSM7kX76W8pesEVWL/MAcb9y
y1fLqZNblcTji82NhFu9Rrq1SKsvkf+4NPUTyapnipvHvSIyyQedk3S3tu3bkGnnrsyYBZVjQD5K
gfDkqp4/WguH6hdpnOeVhGB5L5ritY23mNjisuCqZsN0cb1nOPtjWhvbcWVV4PG18NAqduU0/BRV
+S1UViFP4RRybJbSLcwq3pUsphG7sQxwDYLHNDqaaTQeHLpNsPNbjN7zQHp6YkLdt61RHZ10/G0D
ODnC3fAvyxDX/El97Awqg/HWJUiJC/elPWAvKGu9JU+jVWPeTye/NgOdlZbJ1hW48tnL+h/DcstD
kU9AHFbM18XqfqVoc2FVpx9NU5EnWbgKNYWx7jJwLvtxcVvkhJXthwcd41AtSfnVlKL8BKm2Gbpz
dMqD6tihtflmoWqg+945quHglgtLSWt0mydTZnRdMlC2K1C27BmVg4sonzFcCr0DHLhOpva0xXDy
MEoMZNbM0+ZNnVUzc3sk7TwcB5u/R4xj/JUriXPTNeT3psHEQ7iatIfCfqDe04YEvYtWtT6Y8Tx+
Fbzf+cHwjLepMH6vlXaPwOaqMHZRo013sr8nqxjrfSXn+3nqp1ebEmpM6j1+qTTZ2AJRG3Nr7J/Z
6j4LcpJBERkuoSQ5hG3Bdp9JPCHnIF7hafn6Ri7RirfH+548vhLcf9zDVHKhDlsgTjeWvZICLryl
vO8XJLnW9Xv+TzYXKot1uc0ReZvk/ePaEfFjmJNMZnmrHsukYk1RLoL1KcPTLq+2UlMyGWyl+MEk
E36ktB9cZJX2ZXFm79Ewximckqm8RA5NX0w2LfLnzKrYXjiOXJX4YUut7He+wdxwozAxTq7xMMKh
+gtQS18HpaaLJfvuJmZ+D1CDUC79wT05alWBUYqB64kYr7xn9b5QPHCwtOaTg0npdvKd9ib1Uu+m
oPgx9FRGgnUeapQ0U7H70NV9N3O+lBOaG+qltenIxI468CUofAZmz+30gA01vUPAcfa5O9p3dSXb
j1z0/bnt/Pyx11l0K60pexPgZEjxGuN+ztMlnJacVRQcrLPLioPpcFS0Gnbdcla2+FpxrBkg43ai
rsgOZL5xM5E5P6lYjgcbwWyfuVZzQjXBwyAFZ7rHHy1KLHmeq9T5HAXo38VO50DCO6CWKnvJ/2Hz
wi5IlIEAX9Uk40GnBrKbb0ahOZnf6zi8OwvJe5GJ5beHmnOxNBFulvP12Zqb/Ncq8NeJQusrtm5n
2JNPYRXdl8+rnQKMcZAt6b4mWuBkfxrVMSYxee16f1A/7mDzYjJL7xNrWp4Icsm9Zne1I21m7tjv
I7uW59RfNuaQ0ex1nm6+9angC7DOyaEnBQAbiPlsiMgP9XFjhp72zUAItq1jvzQn0tR4HrC6lPZw
4AiA/xE17qVzTfkzS1LOvR65Kg0UPIUpQ/jfXIn5YWv5Cuqk5Q4A6+c6avOhEOobwhk9lcnA0opB
12dyyB34bBsAR7tQNHXTGr8aN7eD3NFkZlJDs6bHo+98OtQzvzJt+O+z5ENOh6rdnUhIzm9dqbJj
Ta6GvB+JYsShtn5bXdJiFc6JoIdjGo6T6fykzpOq81Pk2PNjW4CZDMuYjWHjx3wwAJefW8vIwAMI
g+glIzcctuJdza04cJ/ErtmsS/pG0+7CLYRI5B63arNj9dQFG2314hgVAkuC5Ymhm/s3Isq5MqoP
sHx5MMv+ueiNN9Mfse9t+3PoVt0LTuj+ju20RQgxRs4y8+jik+kjOtjGX+g5NnMMSRWvibqvdoEm
Ikce7JGb5EddrwI1a0Z0WTv7yvPVhFlrfRdtZxMkGMtTUqoV8bMg13kHf3Vwz0tNjM/2qf2oM6+/
jlQmI8LL9NLh6zpDBpmP5eTMWJ2y6rkcCJbSEaT3XbYgQ4lFTgy/5JqifevR3BzKSGYEQcsckwfi
y1SEXTmzObCV9u7iPpvRq03r0ipikEsZLacVh/wvxSIVI35fhJSWU6pKDOFq5iu7TmqsA+kb5smu
fWipRZoc6CcygtV1ZxfZSWCC75bG2rkeRQVZLmzst4v3NqQI9Lm04jyorPXVohOEbw7eVVTUKMYH
uuBSaqImPw2m+VmS5oPSQth617fLyj40a7r3NU9H7PWyxlFQ6kTuZTOC1QH1/+CZ3YQWLxUVM4hV
kQDepCecM3pkRQcNbD2USd/RbBhvv4P/4g7F8EeayHB9T0xAYkUL2COU+2FU/qFc8+Lv6kfdNW+y
CO5cVMzOvrdYD3auY96vqvEIeHd22AyZdyi4x53LJhlYCLKn6p2KcSEx7bs4ofG8FfYI/GcYblYD
GW/Gw7ekwFP1Wqwv4Hrr01rP5oNJa+De97LhgQx+FTY0L+6X3tQnFgP5vnFU9KeYGEGQLxkgVksc
ycPi6eg57dMsBddVYaOLICAeC682ibojuJMjx8ZFqc2JtSFTXD9/zlnf3GdVaX8BEwD6ZqPwl8Ah
V/7ILABX3RrHpHeTvcMMEXSa/aqjzfKWIDJ+BiufMBnSFY50AGYmd9mXVIuZEmiPo2BwnfjFyljS
8f0wrFfRGeWN7Tf9ZbC3J4qvxBEljyV5L0oKzivzgfdhW0ohdpYJQinUNBrBptKHJzT+dmN+1P1a
zZvKWxxMkSZv2l3EuRRj91yOzYJzyC5xXTo5dyCD1WmhhIGpM2kAp8JJpiYKtsfKniyvut9mkrZ/
56XUv5DoxxNJk/zSxmVzV036SzhOfMdUQaswBo97v2tbUlNrdfKdZn5Ym8q5kA4GtMdmMnAGG9yM
FVfECUnMTR4nfNOxBqmn1uImxMrOT5HC0iE2g6LuSevQcQGXql5n/MlAlgEY74a1WnYLeIcw7nnZ
TJT8wOwEc2Yebw8wR9qyIGoMhG7W9zwe1UufMLjNCUGNahocKJGeH1JpX54EetauGf13p0jwUXBD
hs/hCASMaOwDV8nmReucjxRjCzsiaDCE6vVRAVv8SXCX7Yp6jk6iJExql1jzJlgf7Aa45JjpvDCF
5yTStZ+GLMys4zgDdQWRVN9vJ9jOJYS5q/jyHio6aMki1wCsxu73IjDspnZ0FzlE26OlyoIO/BSG
luQnZX7dOaZ+XyY8x10XWadkLl6Ymoa9J4xfhcUAtytn1b7FjqAKaSvGXav0r1IW4W7bi+O72stF
qPXM8+0n8wM3SBVWedq/t02BeK0svHONyQYsSb/L1WNvnA7ja8O3JJDF3NyIRRk3caR6wssJyyGh
oO65bnkG9oe3JFljydaO2CQmV0/84T6LrGQZGFj0YMmDwfOxTxwGuFaZztGruRXPljm9xlkV3Xn9
2F3rtJoO3JIw+81l+ot9B2nyDtNwCuw42a2kpHZrl/7xy7S+THVXXHBr8EcHp4QOEOOersfBvBZ5
g94CxZfpI4Z9yHSgil9wyqzTuFbmIwsibN99hUltIriAkWf7OcRmxiCyDnaPCttav+1ZVHc8c+AX
kuQboAZ+ttSq793IwjGR1nL9SdPBCnoLRRXlI+HCQ9DGbgy581T1xmDoB5FXWgdNJvs4tb0G3N2x
fnVrNHdJQyg/3QrARm/Bc5TysgqMN1aCJRlbJw6xoSaCgWtppwFqHeU6PBVoKkgk5S89qodijJuD
ANp9BA4qPt3NZw4EzN/eHkZIZXf4dm1x60zGH7OYuzDtlW6BwzbdIcvM6QyLZN77Y/ZJ5jral6XA
4Cs9Yr1xK0Lfbxc6bBVawwS/CCLdFLajFFzBQOq6Y/IJ6aYMY1wXINByfa2rmovG4ONzMrgKBIlq
mOsFBgvfkeUxXXv3EC9FN4S41dhZc83YW47BTVJi6/I6zYZTDxefyOxy9ZYKuFek/GQ7+vOHhFXA
H9oRXlCuzMesn6Vzaepalo95McA/Z6uK2Z9lXH+SoM6+zX5IHlMayh6iBINxl2p1nwJgAWMT0beM
8pkhnmdLXeNmx8pLGon7V7L5zWmQY8DkhtOco0on97Tn+QEt5XjuB7hcsim+RcLmFVGbjB/7blbn
ECaBE6jXNtp4VGBMjkRlSfo7sbg0vo9808BQdeJVHRamdErTiQf1JiIunlonUFb8WeC3vFkds7sm
vR0HWbcAsRzp4Zo5lve59p3LVGkVurp6i4veCmOf4G8p0f0M+NGh9OrouatXUh26cgMbVG4ol3mz
aPJzLVX9kcUeZmHP4IGeeKcss//L9ZZl6yq9g2m02HPLvv8tp8Hn5RZbWAF/Pi8I8KK5nwh1MPfY
Chm5iKCkagIhtBP4RXpro64zxJYugKeYfcmzRU5+OvRrurwT9Oj3fk/wGfzitIucDXduLox9MFMK
loNMOXORM0YOc3b2LQ0luRp/VS0y1FgwvLqzwYYYeNRJupN3nRVZgR1gQHZ0bd3z1GSx1Cy+O+Es
lzKVsGYnnT1HTfmXExgMeuVs66I6exqXSP+yy7HmWMrIc3ouznEnke8LFLar0kvOkI8HyGdyB1KZ
pC9Vm0HyX/F4RK5OwkQg6ysnEng/Vqs+4lFgyvf879gtPweum4dyMNPjSrfCpdFtHgyzy6DXdBBp
E1B4fPtSTAMoj+IlBk6xcxesvwLiNtGbNQ4s7ZjeLmPbEMTtmqIuG9aArNqW5l5Y/JMNqyt/kfQ0
n6wywxBi8etk6W/EA59rdTkFxRwxEgAdwuVaR6eVqAFeYJx1ukHHo6Q7kNnEqldEnNis5ejK6JLf
heGwP0AzO0lDd2e/cOsAHwb+6gr247kozYHvqjFofjTMtHAN86s2oLwnU2+H/CMl4WL734aTYBBv
Y/9SWB2Xbt4Z0OPNyh08NZBy/aLjux8BFY8jkqsQoZLhnHl1GVRpHR9NLmHhskyImDreuCBgJ1gz
Zy1Q77g/KKuvj5mX2b9myyl+LWkMYMFtso1bYe3snuRlPLPzGRlRXEnledLJj6l37fsFGG04WiYR
5Ejx4bJUOKubSH6DFZ0CMY0OCD4nNn/FOulfTS/HqUnQBxW9HxCSev5WvYE1Qgxjd+6UkT0rjyFZ
DpaDZDKOh67CdlanxfChIU0+1UMM4ZMP+KeXkmDNJ66JYMahl864BnLVU1mOBwAZHvtfNTnWka0A
k3EHXBLSj2YnmOlHmNPm2XDs4TNqbXvjjOnuYTLhgxCf6fdm0fxFZrC+p9HkPGcrd3Bkxv3ZA+Ww
Gjm2DjIFJGSUs4u4cobmmJSfTpFbh3HWw3s1cqsASsKQPXtfJgDI/ZhEVsgMgfPFszvE+l6Pj0nr
ppd6RDs1sbBpa9qiLhZhqlGY+YfHop/LOx6GYWmNhzbxyvvCc9pHiaKFrooubJmK5I+z4s7Ui4Np
Pk9pbQC5TzxkdqvQs7gHsoQbqbyY3SARcr3zbWYJ4oMIPixWsDodaj1nzGhgr0aJ5pfpb1zn1ckz
BjckXbwcoRF2p6mlhEDg2vos5DyvGLJVf6o5MQK19pynSufXhZAyFlkz2vcZQPuI7uBDUaBoWrg+
brk4g5qdSeaAqeL0q81vZh+mNLvYvsNdd+4NJoo1rqsD7MjZDHtP6qfIw5MLby15MMmdA/OH3XYz
WpnHatBOTkbtjseoXQeAHO7y2VEnEZKa57wADsjxT7aVncHwWiQLPC1VOuwEtswJ88HJZOH0rAcs
5WIW663gCwoRwlFH2LBAhAXf39mUxp301BRy95KnuRuSP1VjGjdWlOX7tdZ/Jtt0eKjL9KcCvocP
Uvehmc1NOJu5Cm3UroONBQ3NiTqzUjHhljQIhIoSD9yq9sIsbvbqWCzojVkqjxqU926xiGtPsc36
J4uGw2r1Lr5TWjbqYXLeu2ZGq9sO24WQ381kGdHZ0yjhu1R3v3NDeb/V0rFTrJ2mvgEW3AWOtPl5
wBKI449yxJGIm646sIyITm5GFieiWOVQiTq7EBIyTnkSZ4c0Hg0O17g6WAt25VZ6P4MyoEJtPDCU
HhA+SQ7XxISpM6wtoiH8Df4nKgM7z954ikWtLtWSek8aiBXkBdgkBFLwL4y2eRPlbPJmR3qP7Hf4
3HnOB6OFvFIgYFwc+IJMKQgSewsUc0By+Js93WarospvnwoXAFNfU/eR5yMgyNzPbgobV3cBSM3x
LxvSh6R0Vry7lQGPsY6ax2oikZP4q3kx8qZ5s0fQMw5BtMPI43RvMQOdM6AA+87BqVJkWXzrspe6
zjz6fKSGGT8EKYEqp95rquEHJvYftkTWAyn0L0yAaHOrjo/T7AxBG1vO0ef+d6a2wrx4culDvr/N
sVg5/LKu8gmAljNmZpWGad77H+zk9I6LpNi1JXZg36Hpolqyfp92aCY8gHsQZggmJR7LBoLIjkVM
9gf1FS4S4YBbZkSeR0uQRjNYGOq6xotpQLEEpq22Uc59hhRAYgJ20N7zwSASdkm2lPqSHBNnLhnY
q3qfOcYXH/lUwRjjYJqzVYVZ5MZX3K/4A1d0UsPKMNyatQqlKN/QvuJDi6i4XyZpMHEa6QUVLzks
Bjr7UDbiZ038l44ozItTGLxSEYTqR3fU4pawcRcy5dAJQgSOZL3l7iPYxoAt8Pn5ru0F3RpX16TU
9imWWE5iyAodrA+XTewda0jvzYzBS3MtmS5S8HSs9doESbaC9kpIEVYifoJMcloXl9CK07K1q3TJ
DLYU6GDkGqVRFce8JGrNaEB2oDfEoS+ABCeumPe1qMQNYi+UiiJtLsLlHNr7W0GPNS/uvSFwCg1I
QtDAeMHz2j2WTbPe96sTPZlFL65wutd9aqIP+E5an3xWGSfst4AOTMaZsJSQA3RavfYVC3MO3OTG
gqXoYvxfmJob6JY77Q1uMNNpc7CqNn1T1UJzCLohPk60/LNn2NYbtic77LepYpqm5jhIBGikMHVZ
yZWfMphcYanx1qbpBH9jxlCsVVm/5qlbPRk2OVzuzAs+LgTwvGie/UXLkFMCHhwbmNOQC/exSIw6
xM/hvmL0BOxReKylsCiw96xN4qwsanQxgqIHyhyKHLIHpXt1H3jbishZfWsF6Jpjaa7MFq9H76M7
ewPfBgymlCs0wqB9twReUSTdi1FqKFksDO/AR/NPPDTlI9x3IB0KlGS/Nn0Q2XMDLlwgweddcY2K
Zn2uGcCudpI+LMArgqwavzlUuCP7tAwS+1+OEU0oAEaYcm3cPzuHQZGGDZRmOGyIEjMhvWK6aaAF
XqMS2aZrESX5x8SIrC0Td/EgjgC43xOPz8KuGhOgx/jComJqRODa+Q/wz5rHFV4B4dEWwxKmXjAd
5qOO50/CJr97cBc385osrwN6ecBydgqXGIhdWg0+E0Hi3LJeq499NHE1IT0NYYF+nZjWpP82apGa
hs3mI1rsgcz4uzxnw1g2Tr23eqeFN8wnqNOl95WDgby2XsoicWKeFWJNbrnUtdxO8MI9NV5eHr3J
V0G0oA/NJuyPZrKyX7j/5v3MscawjO1nqj0NohMds69SHOJ15F61bMjP5te1fewF+BOw/+LDbkb7
Tyo3lJZLVMiBv7LPdNrfmtHs7p0xX8JqjZzQE373ls09WoLL1RgCOfR4O9FXDOjmFy8/GdReaBaG
lf4Asa5ugTjyHeU2RnKHXXRR+eUVO2nJUFUzeND78sUJzLAFkoTQhvCPCbj0S15A2ZDaAqPUxYCk
IpSULI/S0GzTaRe3G/QSMGfNk5TXN4OFlDU142uK2+tNMK9hyyV76k6oVTs/orwoa8bkhcVwxERe
5E8zLSSPfoQLl7z68I7rW4aQ17iPOArfDf+Vvc6upU429oibdkSs3OcoNTjjiwJ7bApY/9rmVYte
0pY3nFTri7Qa4yxZ4h+LduR4YVAx6cRhjlTcDDOXHF4kPmHWvPUifhwhvYP+R1wq/JdmfqldRD0T
Bee+1a53oY6UoXdYuZpSjcGjUtdfmamLQx7n9W3muFugfKjwHq+1uJHlSOkCQu3Rknn6LLeEmHDN
5IpYln+XFhtpgYvsTtR4T1ng6oM/6OKip6V+WHWpQoN6tBBQC0UGTv6aGlZb7/tTVlMEAzLOR6P1
kNZpUQnsGIryqfQOFv5HdZOUt8RZAZSMEcuRZpBEPjJECA/yz4ZKGV7TacNteGBOu7nEWoL1kxUA
zj5tpSsM/q4+cJKkh4FaCX4LWjF4FkSwGGMTVp3VYb2vo/UrqgvFI7C5O6q0Pcd9nOF8NeC2i21R
lHnq0V5X67BAaAp8NfhHz+LHRds0SMQIxhe8n1e0ZfFJC5J9crL6SbR9G6L1/sNAR3YbMvPO1D6l
SLn+8GavuSX2lHzxZdO3+EJw7QAGLdEoSViN9AjAehrLBwTh5W2qOQvYwtanuXBf2lZ3u87lF5nM
6MtaTdnSkMPVDvY0TgK1vC1cwXe2pdNHg33McbUkVINi4GnhRbtkI/8MoOFpaCGXMvJ6KHiGWyUL
ElRzibHX71KH8YpmmMPYR4eKKO0sAeC1A8BfHx1zP7gPcIvbl1qB5dklcRJffJ2rM26+JnCWhc2n
sJbbNgNqH2F9vzMrNDIK/4pjPPo8MJPrYwli/846kIKOxe+uLYrzA8uMdA/K/Q8xlvgANzp+cJLW
POkJkFzGAhFfkSzPSKvEcUtZHycLzFw0dvG9bp0v6PTV2awnsr7W7IHd3zbq3NjuqKPiWMZeznnB
Rd3UdfTkODgmY7cBmFrBdczZZCKBdGyNuO48aJe4QWoiO1gzMKIha7y7bur5fPpqG8+IgWRa5CiG
/NQWQZ4pz5fsxMNuHOiUTE+ph7WKW5vccM/VaeR13PUVh9U8+GmQpART7KHpn+zFi0JOFGgwMV1N
mBkNkjkAM7mvpnxJveZPvA3OVdtO356cxq/SGeOwoB4MyhxUlsSIpiPCZfVLTEtMhYwaWGzBnc0y
fDquJRakahiEEU6Ty+ASwY5Mkm6mhDWgaCROZTdcepfogO2r5ZXSLImwGKkznhyi4o754YGXyDKU
JsiHgw3HbUjgdSf+0RaivgPllZLRwtBBF94cUPo1shtsUNEKrMUG4WozIm/mFQ01C1Wk4T9B8xl8
Orwzbapzg0E/dKzJv2nLtTkaJk6acTW6Ey8ew3SPyD5kbhrEsvQuBf7YgKmO02gY3xtshace98xT
6610t46UKwJVyEJ06PkG3Cevq9szri/Ce4lM8eQW9hxk9aKuq2u/y4leaX6JmoIhlhM4Lr2nkXzd
NR9KrN0Dz0drY9YuKJU/sVXJYDhQCbT4inRsixeLHSsvCWopM5dhga9l33RLO1YSzLlFGAfeNlca
Atr90i+c9319MX2CA9ZIfBSm5ggNoqpOsLUERvAxO1W23X4yrzLl4EaFC5MXI0egEsMNrC0eXDhB
Br4lrq7lH6U6ATcwaU92ZqS3PFfWDYVuK0Cp1SVXmPR0+dXVX0YgArPu0HxQnkSQeDJGd2dyMcWy
KEmedFhAkPO4nLuWyVmJ30jnHfGknByNgR39yeLl4gg0VeCshFgm1ZG6SqP+reu6/lH0dEDGrZcf
40WbAdA1O8Ch+8nyn3UgyM1rzXfn4Awx0PWmB8ZAYHuPr8c9FRlcAWv0OewX+XvUbnvt2d6TOWL1
05sYmQsM3ruJhqNgNudP+tXEkfC9F3qlGr9pN3LOpp+xNfLFF7C+Muygrj75s/+ZuB7Otg7hgMXZ
Xwy+5oGtDffTtOiRkGC9ec2MHUSNVG5NDpKfqI+2YkIziYXDrbGj0F0ICCqavgJFO/jR9WnvqrWs
eeMbqzyNhhU/SHsonxTXRTzkg0awR5k+81B9tQP7iaasuTd4CR+iaBKHWQospb0pdq5rVIEm07tT
SwWokPFtr1cymtgC68MY8+WDbU03xwYVSv1UH5HuJG46dBhEnGWgWgsaom+76HlUXgT8KLiBJ2I5
eEX1I6lbDGA9FX+GpZkfbXc0PtsZfaiU1kAgUT21DJZ3LNZgUYlI/2ba+8Bq5qC1kpChGlUH3Yhe
NE+4FbKs/stfjlcaTWiHLleAqWYL5TVJf9aFUru+a7vHhGPnlDTQMmmjYTPBPlVWJNpx4dCxwgJD
ko7L7ezOXlOuECV5Wpbozd7V9KjsZLREN7gBqIUa3QVbMd80sUKiGWn9wCyFo6l3u/Xs+xOs48TL
34YIwdqTLBv6nE+DLWZqXCEp7os0w+qM+gsov+ux5swfdFOiKOeFC2tEgPEnVKJ1fWI9Y+zznDTk
ZFoUpxeVR7qEXIWYaSNaK4KUPtVQwTANFu3gPWH1bqEcgR3jhSjKfZbn3gtOoGzf0mF/xN7CMgDI
B3muMaE0ctmWN6zQ0npkCMByT5JGYD12jf5qD07L1gG3DXsCxU1jXJr44E3uT+yPU8yOVOvtvm8A
tiJGRbTGDup5YYPYRpiWYeNCocucZTw7WNZjRsEszjHxt3lHC63jMVmyIDXf8B69tVcKJ0fW/mb9
3gMJX7ho2RPLVhsqo7FJfqnf5x/ziEtLOgbUc5CGuNdi+9w3MZIKlo2/zqzHn9iBY6gA/hpF8+2h
zB4x4jRHmuOW7U9X/hA3UMFksc5PJO859AjYghvKVHAU71MPlHeZAAMSzy0szV3dsaP0CjUHrSPy
Y4c790YxXtGryPy26/nwEoZz81NHJRSUU5BnqUeYZfQllODc6a6ssdZXh4aEX/x/qTAYEuNQjqlx
UGOykO/DjYQxUfw1RgyZKHLt39yxUu4LueSS2vJPY21QBDWxlnYsjy9+ZdkX18HE1xNsueFaOpE0
yPqbfETjgSnvHSRLO0Ailgs1JLPP0sxTikR1aLXkkxv2o4Drp8mQryyxyUsq6R1Hx3XOKmKs5FtB
2Mm04kNTLt0tGHH70K1lCzWCogC3S8m6ceCV2gIXZPOLRB3TZFNvUBAUajxoabpX3QjPxrFxdMag
izxzSo/4Z9gikH8nhdnNz9kcDR8SaBeMVaSlx9bCYUYLsr1fmwj0ssXj16UAXiinfPVYhYdudO8T
aWDA27pJxIrZtTXw0NhcQK+og5CIiYzh/9x2pdWofscMCu9tVfP3mQpxnZPKfkhK1FgD5/2TaBqS
a9r3id1jbsUR2SHI22x12XyTx8L67dqmeXFmYpTQyj/WcfNMSui0IiVizi1yPAxD+qH4Ju6KCaUC
XR0ZlngLUNBZQafBsJbCAz9Ct8MiIQC0bZRWw2AAyYTPstUki8Qg59/adJFgiNHdK1dg8ziRFych
TVvKuTVNXpVsYiQ2M32SfL3wxBr6zkXaFifd4kamjSx3m8daE+2NsFRxGCGQSdl5O68oeN8ajx9b
ScQm9W1I+HZVvuEsf3UHh/NmKulATukfdvy8+wbdi92Jq28PU9bJg7VcwIzRXrzzW9KyS8JRbmjY
ZQN/0H3WGvbTiisKU17avdERI49eU8y/8sR2+KTw2PWSLSrbs5VFMngZL5XqIiW+dj7cJlYVa2Sd
ioylFKCEtK/q4zpY3ledDfRyeuwG4gi71L+uPP8/69stz1OEUJXLf/7935qvz6eUGfc//938D6xv
dC2n0IshpgEtdN7+v7+8bUnLl7bF5seW4n+0nY8qVly3l/qRaPRzvDb72lx+/+vf4n8XqvNb2D6D
uiUdW4n/UdqOyOaymZ7qR3O9Lt4ruTknJ7dMHPJf/z7bv8Q/16nzlzBdX/JPZQmasP/5Xyqlv8Je
Sr96bLJ7RAvVxIHNuTymHy2xw3/9e/3v6vZ//r28f/69OuJN6Vam+Ljojyr+8aHH+my8TST3ovwv
0s60R25jZ9u/SID25Wtvs3o8M/LYcb4Icexo33f9+veSD564u1qvhHGC4CDA4IhNFovFYpH3TbPZ
A21h6xKXrGhrlqKojsb/aLOfnPmB3nJ6lfRSvdC/y+xZkz+RGtNhsS5l/t2CDXXZskyNnezQuqxd
SmkVXnyNUMpedO3e4GwHvOaP0blN1Nuy/74uSpm/tSZL0MiHwhOHR1beg8LACEA7vTBdSwPjD1qE
961EpZn3jf6747hDTIW13lD2emvhjbblaI6sKkTD2eRnJoX6KnVoHGRr3VskldntuoILK3bxecEf
HV6RK22MZ6qsR6jE5ehG8u8L83ldirFkxTMlBE+0HVux7R4pZXrvB4dJv2v1v9ZFLCjCYYHz6bqi
8dwmbOBkoLpG00L28i3J/+yYU8wcEqXDuhBFvVaE2S6Vkp1Cmy7YqZerEVGD1Wumz17iv6zdDy40
ofVsJ/fcwFvpXm+faK8InM/rQhdCxrlMQ76USUuHlgLClL1YoL7TvxoXztGnzpPkruc8rMtaWKgL
WUKkjTxHnTT4WF5sKqM9g506OCrK+Me6lEWNeDHRafzSHcgULjXK4PKL6cLMXlTn8wzs1h+kbmbZ
pWdk+rYuSl3UiN1jGviGQ2y/lEVrstXLDRqR7UKl8gI038n8x4BxZP+p1D8Zmnfs2rfAuIMXjqdT
3gB0xr8+OvkHDvrQowrxMQHmbriDPnL9p13tbEuVLRk3UjXFmP+9/GVDUjaSFDjqq9HVf1Tqm5aZ
//w3CULwav6VoOUvmfP8H78uWJbqqsOoOL+/UmgKig8Sud/67zexwEXwFSw0//0s9lWeSY1ZRoLF
S0EONdguMR7irT29KIU2M9WcwytZ/6WUTmFOCFI07ZW6CO1JYNioHuhEnQYDWf+3pNLx59cv6pD8
qfDCNxilO/d3+lFyY9pcy7uUSx6XtJt13a+9w2TQkpkUm4POUR0hMMe5NyiyDFt963wxzbfo/r99
XlBaB5Ix7nnDcSvwT9NT+95Ty8KY83GlySpplSrEEWa8CjpyDCqv02073ETDhmcsWIfv27TXOJbM
phasAw8knNuS4r1S/s7AbP+Nn6+apsWBAuS+bs/HwJnj0TyqFJZcW69V/aEClXgjyi79el3Rdab1
VJk0UNg5sa6BizIOHvCX9+OpGt6/tqoxZwyGbupEPuGQUorcKCIp8V0TBD6VjfPujU+niK3atBZp
BC9N+L4W6PSOSZb0GgLTB1B8KX14t3OeC9CFE4/hdWXMYFEGHY46x02Wb6Sps30v44pJLRtci5nN
1ZQVwXtof2NQo8l912EWEMI3anzGbzgoHUKmTK5AhLdnFzjzoEIuIogS6H+p/e/OB5UB9nUTXQct
EFA0E98k3VZl8UpkSE0jjTxzuUQg6F3pqdNg+lHf76gXUoR9oEhj1VSaFrohkEvge2UbWixshIvv
C0cgoPXMI8D87DbVXRPeUbJdt9LW94VV4JeT2oZ66I6fLTAGy40YvbAIHBeOzXya7pBGC0E0NKBf
oikgcfPsQHd48sANSwr36zrMzig4KwcAb1umrvJ8J6acdVklvM4jRG4hVudtI3ukN6ryT/Rmrkta
2BbsCJ2dYckKbdNCWEpD6CBoBKvd1H7inkjbgu58XBcxhwZBmQsRs0XPtkWZBxFRvazdmKbT05Dx
SmcDxQBF2iQ/O3Hr1rUBeCkgTdSIU4rN7xfP/UCmiKCYui0mg7zbBgzGqBWvZHQCVBPg0CbE80+F
ajUfowKqbnkKI1p0ZOOuJut+XBe/4I7OuXhB+yyQJ1mXlMo9lRCCSn+sf332NtG2Ov9w/XZk6iXC
ZjLAVRppmq3cQflcTW4J5jIMkeBjOHZ7lPy7dWlLzqLDeQXui0rV5OfF+WwlbfqXaH6wKyjH6SHl
AbU0fmhFurFgC87v6LbBGT+nQabo/EmTMTGWG5XL/JvXhYch/dH35Q7kbarE6wotLY5h0IBgs9Uc
Taxh0Q1QlnY/VC7jRK+V6d/3hrZxri3ZjNZR3mEpk5mKaLMqC4fJjiooBsGneAWbUX2OlQaExwg6
n3VtlpzBUlXUoUFDkXUhAfN515AjLW9cGkNzXob/oDn9tjdBP2poHkws5SMEQcd1mcqSCS3SaPK+
nwFRTAz8rKU5FKEpTQCU0c1TwJtd8g8Ijicf+V0LymjUPvdMK3QOgHXhberop7KxXtd/yZKhz36I
IiQQTdlXAYXrxm0AlTO7lzEHzaT8si5kKZadCxFMXLZFzUhm1bgtZPXSx3i8NyyetJkCl12Ituut
/b1oXW3ebw53FUWflT7bcaAeGHExopRMJ0zVvESet3HUbEkQ4pOVeZ2iQxPn0vPmU9YG62XwNrbZ
T9uLYQrvp23GpiLEYXOphmM5cq8bY+3W0jM9KjmNNaHy7JRfFS271b1bsMZ2sF9uBJLFxTqTOu+X
M+N5Vp1m2TjVLuM7PHTeZfpnDwjqCSRXXsraZFfSrrHuH8rsAFeaGppFYqAZpiZe8D1aj8FkDRoX
NryDrNylsCJ7z4V3A1ZeGtx1If1k0g8amDd0XVzGM7nz38909UMwXAs/RG6gf+Qh84sH8fO6bosb
zKRyI1s2LmkLOz3Im7qXCq92Ne4v5ocUrFD1tC7iuvRqmQ6ZCBxElqzbYMRdquHZNG2HRBSIUzqe
FgGTdF7M+lltHxXH2iv1P7n1TfE/St1bUDylwYb4JSPaskITp85pYIjJkA8cxwR1e+MCwykzxVVu
WHDr+8Jes6OxZ8SG79N5SU+J3m5cApcOgPPfL2wzuj/iJGbm0m1HKtcMKuSHUveBM7SUZp/ODY1B
MgauNPHatr5wW5oJW00PwAFMbDTL4aCZIK9L87t1CbNtxI3FwnDvoSoOBrngfcrIaFkKHLALqZpj
frZrUhwIML6vS7nWw5LlmTpRN8i+LbEuxIuhA0+GXrvKSYK6lZGXw7qA6000C3AMRf7fIS0E9AkQ
C7q3OwQM9DfcqICRkff+hoy5qEWvG+maPit5FgtgnB5iNfBrtwcmOj4mMzfaxqlxvRqowT2apJOq
jyOeS44/eB2IbbWb2wfGHmSf0/AYxxu50+JqnEkR9ktKF2/VQj/qpvofkfbRSY/rhro+INDCAeFS
/p+lhMVoB430uTA4IMo/eKUje7mh+4d+9se0vh3LJ1vZSpeWln/OzCxbwXi2GEN5Dkknegtqd6SL
XdLAuuShudtYnA0hjpAJKZ021GNi1W5QfIQXzQFLWHldt9x1pOG6iAMolLRkm8rTpYt5UVTSd8B+
B+xGaoCy3Xc8X0dA4ANpuxHVltX5JUuILfJgB2AFpWQozY2l8pB0iuyNXTn/3MvgcqmOEFyiiMZz
hn84PQFfjaA+ay0ekgx1p0JFV1VbV9KFLOFCnims0MD8t8/sb+MG/qtHtAyle7nwd7VyaGw4rSsQ
HR/K4X5QNjbU0rY9WzZTSF8jrxz4h3RSUx67+KPqH3Tnpmk3rLklRb10js5oK9ovkUK2N0Rf/egx
qF45i9ZdcMMtTCFVoF88bB0fKQFQpTM2IXSRG4F0Kf6cm2v++1kgHcySGZkRt7CZeQILRt1QYev7
s4pn36/aoZm8ukSF4cvgMavxvG6ixe/PjQcqoNyaJi53nuu5DM5Z40IIsg/yp6n+/hsCVN2iEMbD
hCw+WEhRoMl9qVE9ir4Ep6j4/Buf14iUHJgWtwdhiatBjtquV2oX1DsIDtWNILZonrPPz38/M7/O
s6c9DXxeVoEFv5Pa9LT++xc3Ak22vHRzWl5dyOkA1ka6+CvXAsormz5X1J6oNhxbZnjXJS0GsLlC
71AAUK/uia0tlxIjc6QVPS1Npn9STNBeKhU6pKalczyZbtcFLlzp5oIhatHBpZKRCSEzbkCTikwd
QqwEelq930djB/L6jWbdxxbMojPQOkgD0obcRZPyvEHtdb6K/Hz6PVszixZLEEup5vUxsMSM9uvd
U5Z+tY27df2Wosv8NEgR1uAtS/RsH1TWERwlipYxN33dO0I1fBcP+oaYJRdULXVu96Cx4OrNTLKN
ln5vrXFNwDuAk+5vknByfsM5zoWol35eMLvbSHCouyVFwRZAAFru6/Jr3p2KaiP1WLjAkUydKSRu
WatkWiOykJU9B94n4ADoyD6N0JBKsitbj5R/4L4cExmMR+8QphsH3LI9HRqt5ore1RshGCC0u/E2
7Rp0BU51+4G5wa/rnrEkAmADVbYNXSd1FII2kAlKrNVp61LW2z0DiLuxWksefv79+e9nHh7AQq7X
Ot+3tGCfQJ0llU9WC0vmzboeSx5OLxqXBBJg+6qYm5SWTcN23rq6Ck01E2cpZF5J25/WxSyqY3AJ
mR89HS5wl+rIYw0YqgT8CPeInW9CsLlX4RKnRrcuZyEjJQ7xLgMziwoUp+B4XT9ovg+CmJvrxd5k
aHtS7vryzgqf1OpQbuWkC04AfgP3QwrVKmm8EP3g6eujIm1G1/S/N/sq+2tdmQWjKbTKqIbJwUEZ
SVCmouu7A3B+IHBDrHOa0rtmYlB5w2Q/y25C2osYSi4qM8EMqwmBARQzK5G6CZsBO6P5bxFjsZnx
KsUvuvWk+icjD2Y8y10RWXtIGQ8MWe51WmFBJIT4ks7Y39Ba1+dqORmLJT4B57qcm2UTjm6b3tDO
HkNl5N1Hf64LWVy5MyGiP8Z6p/RyNBKg0t1bPv3G5VvRzr4v2BREpCg2/Gx06SfvAWVL4RXc2LmL
3nEmQvAOpggag1kYVICNEQTPRwnqnm7rtXnLUPPfz+JQNEjjBMfL6Ab1LfSjYf2yvhBbWghxVG8G
xW/MBENBXsg0bvdhch4d6/jfpMy/4kwLxow1Kwrj0Q2NBzOQ9kbHcJVzr2+9vSxbi91KygA8pngq
5GrnjXKQj0AJHRRrr76/cYz2BP3X9wU96GlQQrvHrZTpNGi3UbJxVVg4DS6+PyeYZ3aCUiml6aAa
XX86egpTTow5nNaXYlGEQf+ISemDlnFhwTXbT5OgBS8KXhetOPYMTCsbq724CmciBCsxADGkdeqP
blo9wYU8la/rKmx9X7BSUMFFF/SoAA8jTHbsu/XvL5mIPlbNpNdU40gWvi8PvBV2jTq5hgkT8N9j
0THludHfMX9DDPoGzkQTA6ckjVSXKz0y85YNYSG7NLXC8OP6GcAk0a1l3YfdsLHkS/Yy5ukAnZQd
jYRIpdRFkOZ9I3MteahlaV9348aZsXQP4YJo0fbEI6SlqcJJXIG9kvvcUVxfB3iOXZ7FirwzGg2w
ZpB+I5gS1fobQ9H3U7TVULeUc6AXIwTAzhhXzRNgKzcghEaK69Rzl7Yd3cP0mugnhzEwb0PRJVMy
Yk5maJAQXPW0poBgTlRcVbfV5UNLryJopevONy+86BjnEgTHqMGCBLgZCT1Im0/RafjHT3/Dv3nT
twwexmT8XPCHfsxSBuV1xZXTA+y4WXwb+RsXxCU72VxIeYLjkYor8aV7W56nD2DtTG4OUkcKIirY
5+t2WpSAL/PcbeiGJXqcFElFMKX55DagXQZNtPu+/v2lIMDrk0HhgDQILS41AHJJa5gIHqFZjI4g
33qRdJS63zDTuZBZybN4HzItrStNMboTKOjaTlV/IxKff19YhiYZp6h0UELzb5jaHozDupGWnPX8
+4KzJqMKCQSEKa7D9UgB9w9qj8aAzFPbCJdLq80TAbV6LhU2da5LQ2kqZK193I1uHAEordbs7Per
QnGOvkFF4VnrqpJCjjVYAAn0lKEgpc3lDxpMLslgHGlN2bgeL13PmdDRdY05GrpexN2RQoAMWlbZ
u6DqZQfZAZciz5ks1TMbtGY1Dfcwq9V7uPAgMdAL56Wth/KTasIRNVAPB+tJHrqNyLawlBe/SVjK
0ZDphWn4TWUW7pv0eye9luqTLW/cqZZOigs5wuEaDlJaykrVuxqDeEP8IkcgRoa7oXgu7ZdOOvbN
m25uNTNdT49YlsotmyKszaPy1ZuyoVB7ZV63c2OYuKBXTdQKRNwDc3rFcGP5yW6KGHvNPsFLUWnF
hmkXznqVZ0AqkDYXKtsSQonkJL0j2VbrKs5fEVQsdN0xAJ3lD56x8UizuIhMdvA0S15BenG5TWpQ
lJh2yDp3Uv9JgEWYe2IKRvuhdlvf+Av7kYZIee6E5bDiyn8pKErqCRC5Ftao6gQ1cjBtBK6F6EuD
LceTTcfgdVnE0krJzoF0dlsYDkmZbyal2lfa1nP2khgDbyB7oPxylToAn5LmpV4Obpge0pA59VdF
c9cttSVC2FeQEcdMDyFicIDTgdX23tqqIGyJELaUFoFvN0yIgOZ7DB8YhFO2XHhpvXmQx6ko+Gq8
MVyuNxjAOQhe9eACECODKrZfN9LG538GjbNzMFCtrJA1Pt9/tvWnJn7/tYoizr+//udD4NnndbNJ
B48YylkOM/dDBmx6v3GSL+28cxHqpYFAq+4Y+GQNfNgvfsIptfDYbZxRW2YStvc0NZkDvdfgtmDS
ReA6Rz/+2zrMP+DMUKES1J017wd9+FP6BsLFb3x+bpqnZEd/jxiegqaAOg5wCxck16RllJNx9f8m
QVBA1YGHrzMkhPBlwtV8/J3Pz/cMrjhz0fHSPumo6hlg2r1bTOVeDtP91lvV0lFBJ+z/CbCEfVba
SWfrHqejbT0BjAMqLayl6UEadrm90RC+mIWA1kmVjy5fi77sS2WYsZ+A4RlbN6lcxTj63Z0WvTnF
Tac+gkxwbNQbPyyZkT72DN9G1ud1Uy7c2uYEiODLVDlNeoKmha9lOdR3pauC0e90wGtB+DuHyQA8
F7Ckp621WzAtFU0iGLDiVI3F7kcTIAL+4BSukgJ44d3qwQepAj4PcgmQKjb8cP71wi3uQtis/dlG
Km3NAwDOLlyde32e3XftSapf/OR7HLxZMUCpg7YRQpfsea6eYM+EFKcF76pwvSz5o27AcwvUU1OP
95puAi8B5+bUbxxtC+GI+tHczQ9xBBdJwYHC2imdQVYKN1N34/d84+sLEfXi68Je08D1yFqLr3cf
k+HzaN0p8Y2Tva174VIPyIUUIaTWvQOWs4aUcbztAf3Uwy+1Hx5a55+KHmrYE6Thxqvvaz3Z8JAt
4wmRyqgGO4VSpXBnvBFKfb9xpF4oNicNZx4o1cAagtdeuDQdNMCMbL30zP9/0cNt5mJoAiRz0sSB
Di+ARI9X9dw17K9h+aja91X8bX1xlkzEFCCZszxPxmhCf04COVuoBUnhJo8AxxvDxo7Z+rzgvrIV
MaQ0poUL/FzX/dGBiv0bvx9GX/JxmekTc/bwsyVoe1nRJUnL3VF/cupnrzI3BCyFNJtpQ5IbiiDc
jS8FZGOtdQZXGTfM84chBJEtgnsOwGK/Bjyn6Dcu4Us7cu41cCyGG9nuQp5JbTprmoA5jc5+lXKA
xKGcBM7P2rhbLHiWQSugznsYN4urUSHA+wu/qLPSDf8BTKD+m9Gu9XVZCJVMfXMQmDpdExwGl2aj
wjZJzZSUbgKw1K6S9Pu8j48RyLmQ1x4q8MBi6d1gEnRonMsUtntsG44DZ0rplukPT5IOM/XOulYL
7nwhQdjwqQKiqNqjVTHC9ZqeYntrZnDB3S4kCP4MH1cOUgs6xGDjB+GpBfWtumFgwNqCnVlyAaqr
80QQx7UqDh/VtmQNveeXrjG4dvMB5tzWuFk311IhAuCZf2WI4A5QWpWQlHJgVvVdUwOCLL0loJE5
5rPufUw7OKmeDXXrlF5cJC7OlANMm+KPcErLeWfGUF2QF9hQ6NyAEreu1cb3xabTEPjWtKj4fmJ/
0EENHn6sf38hBIBs8+/vd4SIE3RhpZi+XrhBMz9QqfYhjh8x1n+Tol5uUD/o8t4PNaSk0Bnf6bBl
NNCubxRLtmwlhIFYlcqktdGl65o/Si1/9Irodl2RLRHz389OAF5vy/+Zq4DEkefhZuMI21oOYc+H
klnruYahppp3o6MErK60m7Z245YWwr73PK+RSxkpln+TQuNQHP6blYRzpc1hX8r8ORXi6smEod8+
Dpxkn9elLEavM9cVUvKqhr25S9EiLved/KgyRC+foug52mrpURaj15kkYZPn9JNoWsomdHgdCuGL
7Cf41GylOahaqB9j2yuOU6zeeHJ8Z0vtTnXqL0ko30IdAN0BBCFdYH1dV37dUegSFRwxV8DJyDBx
nh6DbN/Uj/FXxh/XhSxVWc+igyJW6acyDeUkZkd5wCwfSH6SnVf47SGuw34XFMkEk4LxGrPYR8h7
qx0EtAMQg7B9+MwibwT4Za/l2VMH8YvZCMGrlMB0yr7kvufBGZ2fYILf0HaOD0IGjLa/BAgO5RSF
MpHDF26kVa8WuGWhDkIgsBhlrRx1FZhi3Tl1g3Hfo6UKny81zJuqlF/Wf8fy0v76GYK3TXI88ZrM
OZa3j1YHvwm8m3Q0c4G2NtZ3eQf9K0nsl88CrTeNCkkQgk3BQy4/Z8Ft7j9sTmgtb6BfgoRTxrG8
qm07LNupB/AV6nDHpli32vLx/2v1TOGMib24z7yMG3qZQ0WgvJn5U5k+hfIHvQCR/Kb3v43BeFwX
uqXX7LJnx4Gv2k1BgYfT33nU6qfU5nL+W0fnL9PNP+FMhNWUplrNIkBKPipV+2KY/t2Y16eqt07r
2vx/tvsvWbNnnsma/JFWidLgmA6eGvV7qr9Z1ueZp0tuwLsr/u7UN2f8MzFugJLZcMUNpzeFzQ3G
aZd0Gh5SKzeQo8vOW+Yd43ZDw8X1MuiXBACOqpzYpCElWjFlzcR6WTDBvHBD2G8EkXlzXsWQMwmC
HrZnqFHqc1QY1Z3T3ur5HpK5WDqVwdFXHsZ64+VxMSaeiRNCltZVDgCpPWcguNlgVL9/AHFuKvhl
MCEWFUnsF6GJwcr45kuzFdE3jCXWA2i+iOVRwViBcqCoVT2H/g8v3Fn5o7//nU6Pc1U0IQYl4Igq
2qyKoQbMovm7YCNubziXJgSgMlH02gSM2JWSU+vTKv1x6O7Wd+jGcos9DHHSDQF8gBwNkDC8dtGw
sQuXVdCpIAIdYl7NCRdqGg3gtBeuVt16XQeJ1I0P/unvKPFLiBA0jSF3tKSZc9zqdoyee+N3cnRI
YP9PCSFidkpat1nO90fjZIR3QMGu//7FUHX2fSFK1kwbckZjJKV+iaV7K/iq+jcWdMXrYrbWQogk
lsNbgR3PZvKPETi3JjnVhojF89+wCIQ0DdEgrF7Ge2DgGyBAKNnbA6S3/8TZjQGHoWr9CfL8hqhl
o/0SNedeZ0dLx8ts2BsUAPzodtS/NN0fLcP6tbVxBVw22i8xgm9lMKz0VkpGU/t/QOIjmQ/w162v
y5bRBPdSWwhcMpM0tG8gBDrS2r/T4SWr7b3p/FZE+aWN4GljmQG59bNqAjw6bETpfhPWaXFdTNjx
dIV/rgZy0r6QBq43BHhIQH3t0c4+5OUHs93AUFkKXAw8GDwq0OtzNZAzWCkw3NFA8IUdZbiRt9Z9
Mfs7FyC4suVMThJ5HISQM8fptza/Sax2F3avjfVi1H9bXXLIuw2llmx3LlPw6VLX1CEEBto1oRbN
gMk/qdYxrb6839/OpQguzStPEMOlWbiq9KUcoXOhp/sUwmKyhRKxpY7g2GljRlWd1NzaHc9NG1ge
yuqUKJDaxdm4kdXOeYmYJp0rJXi2ZbVGmjcoBTtKAIdYfD8NsEsdevnZVt/WDbillxBIlcGnmaJD
L0U9jCENzLfT8AEa6HUpS5HnXCMhE8taudbGBA9nNMsqDtpIEfU3Dh6dYRw6dBgP5+XzMoYqpTw4
sc2J0Jrmo1EUr4rd34RklmBL/Ub3mHEmS6w75i1seMqcLVV3/q1MRzPstRuvD8sx4V91xNKjBIYM
LFmUMOz0RmmebP038oBzFYSQ0PphMo3RXCIB5Ecu/6pBv19f8y0NhAAwDQ0sDQESLFebdsrX//Z1
YeO3dEnR+UA+meY3Zn3MfudIPrePsN/b1I9905/dSb6V2s9m/FwV38JgoytheV/8WmVhpxuB2cI+
Jheunz+n8Wc5fJW6438zlLDBw9GyaFll6w3jyYd8z13//GL579xQwtaGgjruHI9lbuP4UEZwKsWf
A1ocs+JBSp/1IT3RdryzrW/6cN+pHwLnhwY7sbF1Rd7yNmH75zXwFxaQ/W5LR0Xjn+RqQ9HlQPl/
S0VT2GV88Yui1fz5AqMqL4N+G6anmVQ++rxuznU16Fe/lALDnzflKVI0bnrarTZupIBb3xe2vWKG
fVIV3JHUksGIu2SrU3LRoTU6i+ljtGxTbJJgUsmElKvimpd2NLtqO3uovnmFupEwL6pxJkZQIw8V
dTQ1Tq26eq7CLx7o/L+xDmcChOAVjmpUggBCHgvxitX8MPM//puAWcOzlH+ym77pBjRIh4Mygeq+
X//+orsCfSZDDKIwHi3Er06Bc9EC8IX+n31UQXV0o0jHpN/IwbekzH8/00KFjCzsoUh1K8YSBuXY
G19zUv7E2npJ3BIkRDGny8Iu8DAXXIK72v+kZ586UDvH/vO62RYdi/RBNyiHGJo4Yzv2TWxNEWF/
kugj1vFf2qfWRSxukX9F0CxxabM8lpPQm4j5skNpZzd5X6qtYv26FlfzA6nVeSAvssuNvyfAGH6s
K7D1dWHzeZZkD8PIFb/xX2mVizcC7dbnha1XSZVeqhlLIFk3mQZG+ob9F13pzP6z/DOf9RpNrUIL
n83MG/uUf33Rtl6GtlZY2Ht+AaWfOT9LG8l+jJ54zc23TqNlI4G4aQHMrCpicRASWFqIDJTgZTru
9/Hmg8GiDmwA29FpSyeWX1qpJAFNk7ikTgTZMlQrO7N/CM2nPlBOSujstLA7KPmr1XybjPvYg38O
Dl/nkd7HjdXa+h3Cua71TZnUXcHv8J5HOB1hYNlyiCVb2gCJzgj4qnq1WzJI7zOj61MafZRbJ8kO
ev1jfccsKXEuQdgx8MGm0NF1qTtp//j5k17eaYBTvFOGTVEPEAzVMmasL3Hs0Ug8te/GOn+LCym8
DXLffKDaY90Vo+lsnC3KvPgXF9SfsgyHuhjdu1etkEMMxFmST/lbWqv7KGKoZ9iDW3Jo4S+sH9tE
2+XwRMHVuM+b+BVaixBOTSXMHvW4gN1e3ddhTHe6vGGC+RAQf5ZJ1kF3kTYDTIiRI2mnUSq68s2v
YYA0m6MUfcpp7FVgl7M3brRXUQQTnMsSokjSVXZppUP5ZttfAgdOSS3fB5G6mynG3r+w55Jm5zqL
V6NsxmXJ2+6b6XvHMYAwtE+P/ebQ0KLxbCYAuQ/TgSjOPBDSU6PNy/It0r9LRblPlY+h7+/GSTpk
+Ra/zdWWw3qMY+OmJv911YxdWl4UglNUvAHP/dlowgeofzecdEuEsOeALDZ1icefN6/Jv8WQxbae
t1GnWRAB6IsBOr6hMSP782p0tjL62JWGlGbFG6T1++KLndUbOiw42YWA+e9nAnhwUBUpyos3NfJ2
cX9P1DgNvXM0ts7c68dNwFLOVRHyK59HByZ3YhZk+mhAxA2l7A68kV1S1Ycpv4NG4hQ1zUFLgpsW
5sa4eu9THaAmNhw1Brgm/CtOWJVGbnV50Odv2pTdwYcet/LGzWfBv+eGd6jjqOU7YGNf2tJKC8UY
q6B4GwbvpovUAca9Cd5aiR6C2vB2eR1vSFxwj3nYXdGpSdHpIQJ925LtB5GHxExSOaG/DVvZ95IA
iB80UGvn4WMR/8GCEFOPDCN/a5s/x6A8ds4WItWCAzpAXgGLYlNSM0WjNXHX5Aw3528G1135ZXdQ
ws/r0W0+v4WYjQQHLAmI1q7hyhIDCP4hl/O3EHY6vex3Zvh3ZtQPTTLsld7cK/Zx2KKFWtbql0wh
NMRDoyUMfnFUQj/b6K+N/CmEBtIYbtZ1W5QzI0/gcRap1Pz3s+2bdkULskKLU9P61A9TdfQjWuP6
wur2KWCW7z8oHKZr525l5j6Zc7kUF9RtkoAcGL9NfclzS3Ls6Ugq5XcDFAIaRs7JXgWLU+Yh9FKM
1MaZ5HhONHNZQc+6NaS45NTnnxcWR4WYvAWkP3orkir7WBl6cW+Zm+W9q4wMvHqarqGWmZv5rxCi
oKdWJbr9g7emD05SkB1hQDlWyhYq6nWixLioyRyuDs4/yHXCklTakEP+MzRvzH8dIu12jP+0gnvD
eJCdU5Z8W3e3a8sRDAyabWfoC2AphBhem2k7mT4Z4Dj6+5ae63czhNhQRQHyT13EpptcHILorLxt
+0kq6HPRT0b/OU8eIx2soelPq39veVcQJWydoQ+Lpiqs4i2FTjXdlVvzHAu2UuhLhFqPnmugu4TT
wNcS8NTohn2LUq/f2ZKZ7OADf/fxjdcAqUJotkkQRHgw3CoaG7lp3+DOkYuTWTHPvre34O8WVGFM
Yc56mewlqxFuSDWthUrYT8Gb5/XqUzVk6dGww2KjUn0txaKURDM0yQ6AAWI3nMElbKq80vvkV41x
gFOhqvXDe/33UoQQWGw5kHoFsJ5PRvCaDm59+98+LwQWT4rHsgHH8VPx02uT+N0zTtwfGRdx5hfc
+cVY2Ox6ZqTd0JT2J68rj+OTX7+b/VYQIGwKUwOZtPIr+9Nk4642FILvfbMVBAgRpILvUue2YX8a
8vpAt87ubyclT5reDaNLrqfOdw0YZBSTkfTLIySMexmSZTt9y8aHMQvinTZS71bf77OXYgSHGoc+
H8E7St/UmzIYDrq8BQhyvSnokmNshwIrF04qJZd6aKMqT1XvxG8M/+7s207u332kzwLmSiQ7nERP
XHHD82KtleI3I/nI0Fak/Bm27vq2mD9xmYBxXgCpDXLlPKQhHudZreRpbHcxa9Ew/rrP9X0THAsn
3giGC7a6kCNsv0jxkhE2mvjNM5xd8VcYbSGObgkQFsOOrbqoRwQUA/fkQd8r4XvfZIGS1Kl5zMxV
GumwsBqxX2qj0pn9J5DEuCof7GkLS+wqLUGCIc+z4vOBcUVDlNpOPthJP3zS20PjH3zr2FcbSemV
mS5FiHuPm1aUmREiFB7mPjpb4ANX7iR8XthzUeNZvt3zeU+5b//xoIm3i/v83TMUsxQiLJkoGMdX
xHqJEacmxBbDp/BekiGQZbr+nbsCAfM1lJdNItXVVN4gT3UdalP3aXzpzLvOe/PGL+0WPeP1OC4n
BSGKudJ55PNqPipDvGfavQoAASdGbzykXbmHsvZ5auEFB99YkryTPur/5IxqydLWgXv9dvtTvkG9
DNyRGVfqMn5l5eRHdpmqoHUku8JQDpp2m4zjnie8fa/fF8GHbnwMGx9m3hsPTM4hvDWb13YrTl/7
zGwGrG38ZEYQLy5JGXABjDrVtXJ/3wDpXAfJwWLeLhvemwPMCitcOOENx9xii2jJTIIclKPqGl/k
7lY23lvFED4/772zC9/UK/BgFHxe64cjbfVBs8UEuOwy+AvoUDLlXhEj2iil2rZLAw16Lnh9vssZ
4/bCo+4wm3CkVbgwT1lv7YrNeYjr2ITtziTPd50z5bypj7Vk0lW3lu+r6UPvP9jhy/quu45NiOCe
jHrqDN0n+CPDlmWbB6rqhvWus/bxdFj//oKjqTJbmtMOEELusZcqAFri+QUpO48ax6a8TR7qEuaD
jYNuwU7gNFPbRIUZNE9QQvckLQi1THelqr8Lpe4x1IYPZTmd1nW5KpzMCPvMWdvcLeBGEtP+uArk
RpErnSaxr61+Z2j/NIzDeM7HWj0lJQ1J8tYg8cLq0F+lMKfMNmXKSFCsbKYsczLNcPMw2Ffqy1Bu
1FMXlodalkoo4J7JC4bgYVNlVUPpBaZbBy99N+3yPytaOgvj07rlFvQg3s5Ixzooioou6GFok2Xl
iWS4nXNSpb22ocXW5wUtYtUpKdry+Vp+Mai+xNPG08OSACjG5359cKCvKFmr0gkr2fMM16zy3Xcr
3up9WHDgueInw5g+P6aI6xw7XldlbWK68fBWhR54DcrBsd6dS0EcoODC8B4z0X9F5pNOvFPlg+nK
dNI7+T7xv797lS2yAxxKhvsYrM7LvT6qWagMfWm5unJqg4O+BYi8sArUQLC+7MzUAOJ7SabKvRZQ
ynNTZnF4VjxGx/cqANI3s0IEEYSwGpcKmK1TJgMIoK7mHepsXybvPqwuvn+VCHocVAnlBFdWHpof
Sb4Rn643M5xZNJ/M+xg+WU2wf+b0tdWYiuf2abgrnenJGeonq/vT2iK2uXbXS0Hz38/OJb2ygw50
ds+N/GN+Lw3HLbraJU1mcHcVsFftGnF1UK2g88uEphMn2yvRV1N/87udUssbB8e1R1GKQgZXDMAt
riB7GoanlUgv/E+Tvs+8h0B33+1QfJ8XNxVWFnAlBUMlxaCWddv4nygMxv+PtC/rcRtnuv5FArSL
upX3XhK120k6uRGyTERRG6ld+vXfYc/zvbFpwYIzwCA3jVGZZLFYy6lT3Z4tkYLN/X54VUjiIA+C
i60oLOmxSaWVxCetL45OMzykIJZc8MsXZKhKW4AjJ64x0O40op+217e+t6S31xKATEc8TzwHtxpu
8aU6+TnztcI3yGuzBva6WdJWaf0vwm1kCc4/L5XtTFstMykokiLkdUw3vTmsrFxfWe2HxvJWkWWs
4vvDPciDN4IZ6vB3r8g3mzjhojMTH5TLZOs2/nbBjl/fvsvvK+tx/SmrCx5hPRPG5ayj9lm//727
FKG+12OWW0YKEaa71ZqAm4fb90L+/+qRSFpqSURmuVfvaTQNdTx5qfZqTgNGDsDvLPck3vfRBz+K
7/ZwkSc6k6VkQYYkzaphhCxSH5EV9osltMCM+gLBYqKMj+ARZUcl/o68zvO55kSv5DMDPb9O7+ZG
lJOlZbQGKOcMvace25h34jXRa/1Q2v5msvrNXcdhywcbhHMYQw5XE7NwlORgB3QL05hFwqj9kcWf
ejPg0YoD1duLr7clKXt1JUnZKzPWe7frIQmN1wZZ3ZmYv/q8ctZpX7laAxKzkJHvvXhbgkTO/3qQ
2cE7MOBEKX6mlmaw9kgfhH0axClQIQvnsPR9xZxjfI81mRq+bxRvEeZWJGwpfarYjv9t0P9fwTWk
2iBx33NCQnSjW+7OiTZ6tHC31Xj5SoZyxtXgWdrY+CTU9fhQpsbaTBoUFO1Pdakdid8/GnZ+NNLO
XQMp9KYvFhrlLp0Zlyv5ihJUNbo5wYwDHcOEv4x8yqedX3lg4PrAQcVH+5d+/HVbq9+ZDK9Eon4t
a/bS/VUSoVFSRklTZCTUdJF0O15F7joup+TYVpH9yzfzCLj1LksDnkT0ufHGaVdXEXs2adoGMadv
3dine9DVio9uNfBNx9n0MafRsKYZ/VLGubPTSrd6LvN+uM8n/Xe3zn661Mmz17GqyxrtSIyETvvQ
YyJitL29N4qp//f7CJpQpQEJJHL/l9/vhF+JGAlKfF9s6wHEB+Ahn8qdnZfrBKXM29Jmb9CZNOWG
YqZSpFVdSsI0f2DpAbzwf/N9F5VF2GRUUeT9OtstWlrC6LKChMK3DlFVf+os8vO2CMX3/d+G/RGh
PO+1OVaV8BIClige6NlPvAwrO3pshtNtObOmAEgJybDnXqPP4paV1BFYCjBbDBOoHG1XsWJAHULL
FkzCrA54Foj0CRQAnb2Xu8YsWLaKwSKYvH7mmL9HSvbQZfQ4jdmhG9zd7ZXNKgHiUIlvkXNLldsY
gxIvo+iKCAfvULH9EieSymv67wmhIAtqSqCADNWrd7RKd5Km8sOqHdN/Ri/CDGsvRz530HsNrWO+
+TABTT1h8DgUUDRevC9SPmmBYMYY0JprAarh+n1u4f9+lWybdRECIrd8ucmZVtZu5zI/nEx7GzXD
1uXrSjv+xdb6CO0x3kHWvhXbrnkxq1md+SGmigUfGn4nSEAuAo+SDrSLC3jwVUthbjed0Cv4B/o3
YDfypWzk3Nv0noaEIQI0zVSz0bwszNqYfC8kxvDRYfSXZedrN2NrkmgnmoGE08vB/e91R1FYT+XU
LiSS1L7gfxeIsRi2hWwYiA6VDTQBvRIcCJWwdAnajZ6tjK3q5jXNwdpudVvhNCsK+mjde7l9cDNW
BSneP3KVR3Eyh5hrGYFcb/zhl+MbN8h+sOMpaCxGF6zkrDDMUwTtORj20AZ2qYo5aW13jGzscr+q
yvzDpsQ/Xr+6vaSZa46kIkqoHoa3IuJStlIfmWV01PDCfqXHbyT7dvvzM/bRwnehKDoM/VXBa6rc
EYMzKAlBFvnqJMn30dHroNbz/W05s5slc4rIOGEtKswjzZMBEZDmhY3duAfKEGZPFEMTba//7A/M
XbDFptx8xVfBhD5MmJG8hzgf5UGOhdl6rZfD7vsTPTkOjT9mZmscPYR8vzGVsln7jul8aYSFnu7S
xBwDHd7NMyaEQke72qgOvE3IM0msfs0SLz4IqrcrrtXIG1d2u4rRFhw0VeqtaF31T9SZZPdeFQdd
3mDkBHBsbwLg/yDXDUAq9OTOgq68YdhN2ZOM6euImhTl0+O07cC7iceG5jt72o0Yd5T7C4c2o3uo
AsjeBUC3r8GzuVsQs+awI77efRr9eu1kNF64RQsy1KgsiidjqCZc2aGIXuNmfCLp9Olu3cMyfLz/
BG/GVUDjJk7c2hX2KqOfzOJz4702xefk9baQ2XUgqEQaDG8GpnVeWgPNrVoGvC7W0QXguzQXEDRz
n8foDRsKKBHh6pMUQ98wTatyw3EICqAjl1gcZ8IJpO/+fF+xnMIoe27khRt2vNwWXv7Y1f0RkK81
6KGeNTJ9J2b6FVnMBSjzjM9kwa6h3I50LmpNyjXtEa1rTWKTsO1xk7pHe+qDwX7R7d+cLnicc5YO
1gcdHMADI8mgHJBvTXHuNtACdBi1tcB936Te6bYSzMsAJhNLwswh9eEtMfYhEgTeJmm9VezjSoqP
Tk0WrszspuG9gW+G5Bv6ZC5VDTWathcCwYwF8r+e2vsotjFixtvSNNECY3FM8aw/IREqsvEWGSA1
uplIYtdm3MJfKbVvXWK9ugl/HNL8BVwCdZDlFO5uBBJbjElm9jHzi/ujN0CP/8hXjF1aRKmeOD1c
3aZ96FJQ5TlLVCZz7xPASnjIwc2LuQqKdvRxI9GOkx9ilJD5oPlggx5KEDEJNyUHi6Ix+y80RZao
bIRXqIop8sbcL01hCj+srWdWf2D2C8u/3xYxYzKQnP0jQi75LIqLjCIqhQcRqE4Ho/9TXyIZmBUg
IR6YJIW8nVrPS8yus0FU4oeG/sFJpxWLl5r0liQoB5/xztYEsnqhNWxNd7MUTMx+HvPYAaTFFApw
f1/uEB2GwS9oiR3Ku0Ab2+D37ROYi6GgTT54fiReF4XhSwGjplUlaCv9sC92bgzcklcgL7RJSFCN
m/5HNG44KpTeWvt6W/CMNbfwaCMKlZbOU7XZJJPZlALJoUz/kEefTedkd2UgwP00lm/99KNduj7y
IFR3C8ApWWGHRl8hkqnml/qACkdYsHwbswi8sPlDmYOx06rGLmjSyNlo6Fe9vcy58zuXqpyfXxU0
r7XYD4fcOOVj+9ZyVK5vy5jdSoyvQ6sFXvarjrIislmSowcjtKd2lQLTnaBvVZu+5s1Lax/bmq3H
4S9eKhSWgVQHFA0nKH/S2cXtwZnnCergFSke7XTnVocs29xelVS8q/P6I0L1ukRT9zkH2iSMGfvh
t8ZrpftTQCNvAbMw91QhAAScSI55QQHvcilOntgcQ2uRS074T8vhh0I25KFa8o/B/A60tra+u72y
WU0k6FJAAgZIJvWZ50hdQv07ZPm9aNj4XTOuwRifbCzK8pXeNPomRmy6Hu1ILOzp3FrBTiEvHpG8
bsqzHGUiGs3Bpi/RdKjM1UDXjbOr0oOXLeRA5tTeRlIGURRQ8+DEuNzUqWv0qOMVfTHJqrcebWch
fJ/9PqaM2shmIi5Um7MK4tRVNib0xS4ftWztL81bmHlrPaCY4EnIyRcou1z+fgaAQ9whXRp23bAD
dgoEDw6Idl5Q2b2tC7OC5EgAH4YQ3TiK+ZX5OEN0vRuCPjkoDXbQh+nQ2k9Ztr4taGbHMBgPLh8O
A3SW6o4ljsC4b71xwpa5AW8CH0XL2xJmLqxnoika0DwMiAWM93LPqtgp+4mZTmg7fSis9NRr1anJ
yvs9LbR6A6IKLZYJAWXHBjttG6CYnJD1j5V1MJdmps5tFJwrYJyB0DHw7+UyEoEYox4SJ+ysdTru
ymYhCpu5/dJ5+7/vW5ffZ3HKTWfC9/V+U37L63RTV2xDSIU52W1A6vtvIvrv0JUBfDteWbXbpzEx
hoAw3w7tXSTTnwu2TMXRyigfIRkiI+R50cOoxhMaKHs4pjjZoTHl+ochmvyvpMjqoLFF9xCXMDFe
71agD0RYg0GQ+ipBY8SuRE1mR1qCF7+yip3w3eHJ7wt9QennVBLJbkSNKP/Llv3LvUZnKmJSr7HD
uCevcNP2TlyWa0+LlgZJzxhWzNV6bxED0zT8i0tBeaYzHrmFHVppF0BI4GRiVUmiiGTnmXdODn7f
c7Rd4yoDZYReLsU6TZk/8nzM7dDUQrMq1lYZg2/902T+harC8weiE9BH9NcpVpygq9uOqXBCE3Qt
Xh6Y+vOkf0rtp1J7bJccwrmzQu4Dugr8PxrLlUVxmpau8DMndOK+W2l6jolkSeuuXeHdiTb6d//O
RClXnESYY4zOD5gQzL/jR99d8shm1QF09C7MIXZO9SlQD+lIX+HS9RkRG5uMyTrj+nhgnsE2Xed4
T5RWZOEqzgrFrDoE3e+wekUH3RwzLgZk20OADNZRFm9SuPE2eWqKI2UL/t+cEXOxMjzvyFagM+pS
3x3Uj4q0Jk5YmMVvm/JV4RWHrjI+26T5PvbFKRLmEqnenIIgtgeZCDBiyCoq2qiZzdj7ObQRzfIr
kYeGube8YsFizFl/tHdiypmJsOgKM1REeRH3wrHDuvjAuyRw+cKDP7sKJJNAqosc3FX3ZYvh7dYQ
e3bIzbVebgVoM/zt7Yd4Jh5AFf+PCMXqMSOpvMmx7bDVeDDmWqAl3rqrf3feh6743k3xzh/ebos0
JTJF8daRs4IrhsI7nAAVks2Ttm5zH88AkFjNx2no6ENCU3dnG8JeO7wEiY4L+qqJTfpq6tz6sSJt
/aEqR3NFU/YP2l2HMI3XtUu3ZVVyBOqRt+N9nQbo0UDLX0dIUy04LHMXBldRtq/hbbiqiNtOZ1Ve
L38zWI4RAVp7Hxk+ABSWmk1mlQrZrffSO3rHlZtpd6zoUwp7HQOcznIU2zFCbAmiPrsaeKuyIo5g
T3XwTB0D2D3R2uGkfxlNWB3PDzrxw6x4wIxud/u851ckHVZQCRCULy7vP8Czraf3kx3q00fiHYal
fv657wMehCgFQ2jRgqTc9TqjeayZcJI0nnyq0v5Dpt9JZPr+CJyLUNxVSge90erIDtPKnDCXUttS
F8YSLiwGZObr2/s1V27EAE5AKtFsiBy2umGWpWVRjBpQGNexC6Rdtra05pGyYtO31jfMH3hOcrEB
cPtzOxUL/ctzMQZSsQhkTAMJRLUKyKdcM/pKh+yyqdZVNdQbgLNgR22j3zrZKBYehzkTh5SvLgt2
mPxJlMPjjt00GZ88gHCMoI2tXT+aYMhaopiY0xFcKv+9XgeKavn3sxxEUhaWUbu1F7oijLTn7OX2
kc1+Hl0/sjwHmht1JMQgLI9mgPuF9rgT6yI+3P68Kf181WJiNu7/fV/ZJWOqvRQUJl6Y5U7mBHbF
8lBMo/uRMMNmEqBk7WodYwuDhDKxqyOdIc7No6D3qLYSep7tMjOnWy9FQTc1BgtNvn335lYVexnb
AeXrEuzJ5Vj6+1ggeWj5nHwF4+0SzEz+TnUdgAlIahkYUxDYXB5DDAbvGEJRH/FztC1ZQZW9cAoM
BokfbOYvXKQ5XUaXlIxmbEN6A5fSLJPpVR2PKAaXe9v/PD4m2Ytp7W+fzYwCX1QulaPxeWUY3ESN
JM9es6IPzA7nwxZupfyl6r6hZImoAWEIxtQq+2bGteknVJCw7jc5aMQO+ZuG2bj1KopWt5czt2dn
ktRMGhClhBpZTUJfaC80cl8jh+/jyfqIceK//pso5V3wrEijac5JCK0IssxZT4SDFwwpyfHHbUmz
1/PP9qlDNYzCHLSSQe1GZ53wQFvK689uGuIQWfZDp5GapBuLTlgCY4OQL3EehFcGurdpG+d5iLUF
j3BWEc4kyV9yZscGN7H0QWpb3XwvCiPo/J/EHtbCAaq8/sWW8qqzG3cmTlFuEtEyKWxAJDPXBFup
dLXuvz7oyvuzdXLBZwsCLXKOEfKI98t0P7pbs/+SLVnPpUUolydmI6vgHOKG9pKI0bZ3t7VrxgKc
L8FTgNhAGnQepdgk7n8anG96YgdetoSRVJnH3l2Qs41SMUi5qEhVjyUSI/UAt5d/su3pjZHqqSuN
V500mB0p/uGRtrMcdLnW3nNpLlFkzy9UZoM9Sdakpm+yPi4aYg4ewDX+Bya8XezHX3m/1LuyJEae
55lKxCkFZ7k2Alvjt0+pb/7EIDeUy8yFqzQrBr3c72VnkAgoamH4AzcxZ8/DvKAvZfKNx7+zJSKE
WbsA3M07w7OP1PPlShj1Chc9USSk2rNTisB1WEDYycxOtzVwrqKNfN0fQcotSnnb9DYHHCkaq7Wo
hxUhEXirPwoNdCHjlzh/aVovqMviMOZvt2XPbqMD+ia0Y2EosxpKuNRIW54A+VpEz1N+SOwVW+oF
mr3AZyIUhTBT0HGXDUTUVeB0OyruB6PIbCdK15KnC77C5TGhW5sVcexBEyLvK2fdF9OKNrd3af6E
gHV5L5ADNiY9vDOldmrKDSsz3TDWv8YxHQJwRzarukgyMLnVmwbMetQbP+alduimZjtM6efbv2BW
F+GpSJY1uBFqR1hmJvDLHOaFrQiEs3bfMpRqywXvQd6ZKz/lTIiykxHXC0+zIaQ3dQ4yp47/aDS7
+FI2Xn/UfL39Xkxxv2Fj3aBPIpoW3KSZNSK+RAoS2WVgadV5Ex0FlQ1yBW7osiQYNTyJW+TQhP3p
9lbKa6usEmJsFALfuzbVgDNBk5WoOXPxoOgHOAV24CKmMMZ2a9Fmb018oeo4mzeH2ZVUbBh/c4VM
yIDLw0A47oXG4D7QMt15nbFuonZlmNXJ97wdhhL+5DH7ZQ31wfUwky7rHgiY5Tuze8hb8vvu9cN3
R8uRBErg0kuTcKbLfR9PbVdGbjhpbRww2nRPcZnkoc7q8VhT397FJl+K8mc23QOXA+Jh/Ie2TMUI
aGOS6oOeAp6aPSTWIxFrVF5tez9lCx7JnA7DVEN/AHJA/7hyUzGXqcjwI9zQhNcYJC7fgnyxDVjR
Hadu0jejWW5jo93TwTjev68Ab+ChwBFjmpZye2KfJHo1oZDYFN8a+ydg9y7aL1x/Py7h1OYs6rkk
JanNpki4YtRcdFzsrGg1eevbKzFmbiKCbdwRZC0NtN8rj6seZdOUtYYbehnPeZBrCVkbYyU2VVLz
7xMVn+HKpIEp9HrTUz174DnNnnqn5i9t33WHhtFxLxKLr0ZtdDcic19u/8K5Z+vsB6pxjkuZ5pot
Tnm02ENTYsJiUQfc/YuX5VyKcqKYuZRqHkqgYZSjOLhenFk/uwr4Lni40Ep8RW6R1bYeUQs+DIvI
t9qOHiIMYIiapYzU3N3Dw4VeEB9kZFfNkhngf67mwvHznXKd13xF+fihcqOfRtG/WRVfYhWaVc8z
eYp6eo3vNNoAkHg86esoLz9E4i9wFaCGcJAtBK0X+EEUG4Z8fgNKI+IClLJiIA4Q297dpGVgVo/W
Ung4e0pnsuRlObOXHUjbRqeAveQpCdzyu2tgPt5SFDJ745DkAB5Y5tTVOp+N+dF5nCDDpfFDGWE4
ZVHtBcMb2C01Bs0uBzAz7B2yK1f96/nU9GPu9OhKsIaffERJcfJeUeTf/cUN/SNGdVhAScIGUUGM
YY+hsJM9kr8by13ynWd1DYT279gySZV1eThJkQ5VgiGJoREN/8RZ+WRm9gIKYfb6nIlQdE00BTp4
hRQBLLWzIulG056qYcWXarBzZleePii2XcnDoAL0BE31ViOltDfm0Ta/AHUcP7nZtBaeS4+RHtOH
JqNo5fNbfcVyI8zzdBu5rNxQO9O/t6meH9BCtwSKn9EYVMewucjCwTPzlT02q1ZwybgQmu6jFn0d
tHhloXZyW19mdhkkgEgtwjdAxUwdSUKZxUyU793QQN+H7NXaTXr2aSq8z3DXHhxUbG7Lm/ETzuSh
vfhScbgg5cQ4LEicwtdakxYt9+mKeauRMMwMXFXT4bbAGU1FfAXWJ/AyAbOiYmZylNOSxhvwaHtr
qw6KBe9j6fPKkz1gokuh6/i8074ND7r3N59HxheM4ijbo2x6uV2kKLtK1/D53Hv0MdthKUEy+/PP
vi/V48zI9vArxjrC97ODaWxFsr29+XOnbcElBHEHymaumvsYwWDP4P05YZ3lTVC7ZJ1M9Vd00G6K
vtsUpfaPQVJnpXVLLsSMXYfn/0ewcnf83kfCxxxRPeds1aftqnP4yjZ/9iRa317i3A6i5C+Za02M
NlB5SdKit13AAhw8iZ+Z/uIv2POFz6v2vBd50ZsCn2d6CriLG+j34/wQlKDCSGD4EAMqjrtbm003
tr0V2l5FVpgFLnbOmDYLUubOA/ZVdo2Dh+8q39HQGC4616zQzHfZtO3F3qwxgXghkJ6VAsAzcLPA
Fl6pm0Ha3si60gw5EgOD5R1IboLHVgM7dgpC29sHL7NDajwLGgyEcgBoyIfw8uowQEkHNP+bYT1a
mGRR9g+55X0BxdzXCmhXzMTy46BChHlb6tyNQk0LRDhomQHvinJceWrHwOcNFjC7/FEA4EY4sNYW
+z52Wr9qk/LN8pGpbzPMUbgteU4TAVOSzXseiufqK4lGvXR069gK9bY90dx/TKd8IWSfe/GQkLNt
wNwgSg0ii2QQGSXUCot6r41jEGnrln69vYy5Y5MgPRQdQQR3havuEnS7W34JdEiM8Dsw+vxn7oso
MAu3+G02Q7rPehqvo9LSN7clz64OTzn0Be/eFWSpKGvH4jrugFEP3TdOquEz4W625mY/LVwEZZHA
Q13SqMizPDPrFUbHgHShjl4Nlu5iAP3Lbuvk68pcu2azjyyyYOeVpV3Jk38/k+dqQ5a5KWhbMkf/
BaKHfULz/Zhl/9zeQUUF38XASwcaCihbiQa8FNMOoqiSHMti2YtVPi09GrOfx9mgbRrtTVeqAdhI
gokoPHql9dfC307F3cMNJJMCEmAOSHTQIKimTPvEqIVL0OJYda8dATJpwcrOLQC9HhYSlWhguiL4
Tex2bN3ad16tat0Zq0WE89wxw7wiOeG6gA+qqZauxHSVmLv2axYXH1I7ezKtdhcLf6HGMLeMczHm
5TEPFP0yLTyKV4yH0X/qS51zyivxrkXnn1dMKNqAJ+DSffu1mMRKJCkSOWwVO6DjSje39XV2vyRa
VfKhAZYi/352LRr05rKSMQeT16cfeuo/1xh/3DB2n4/w74KAFcSILmBQrl6ijqNMIfrUfTU6JMfL
bY9mor9YCDJsGDcALxTe9OVCODcSPvQghbQmREVcrHu2GZeMyOyxnwlRHlQbeAu77yDEdv2gJi95
spDoXhIgrebZcXBWkDSOIaAF5ANDQIK/oEMDD9qfbVKCAb0uMaJWbpPvk7X/7Pn3szYCyGACbC1n
cICbWlEovcyYjf4c69Uqp0OfaJvFrPmMyl5IUE7atLs2kt7Oa6R9GetNle3vVyUYVwtWCnUvRNzK
HsHFQstRk7ivcTQcNC9alYMA/GN7W2FnjtoBGB2ZaDz1iPoUXTLrxIUfCiAGp0/2R7u7L0Mpbxwy
OTLdjb57cKorUWzuImbq4DG89uwz+ahZX+7/9TClqFuAr1g+5ZeKSkujLPoWegRSbOvbIrBjxgB6
BhxI1DhQirnCMcaWn2cT17RX95vrdCsjc1fcGVelv8RRpmLy5D4hJY/nGgYQHp0avZSGh4y202qv
ejJt4KwWxaMuPiTDDtUgNICtQS4TkHLh+ZhRYQRiqLUYaPlxwHx+uXuTiYhZpJP/2sdfhOtsbM73
Wfx69xFdCFGOKLb0CX0mEFI4H8ttdvcAQKDMsXGybxR9Plf6O1q6RoHk9V+9tH222+o5pfqm7vJn
4C0XfEV5Fc7iGHlGmPAigzI53wV0N5fbBSK5dErayH+d0Bnq+T9c9xhlB+szM5bGfs4cjFRn3B3k
tNCgo0jSXTAJ4XEBPWE37iqwRRoVhnXX5u7eo5HwBFgXEP9itKinGEkE/rSyo7E5UbcOjr2+BGq+
ti1o1UZODowvwGBecfMOmuNMJRg+ToX1K985/Of9P98xAYjCIpBLfx+PefZKtWXsDUNB6pM/hISu
jPI/fl8xwBGfSquq8f2YrLxP/PO9vx68LvBDJN0l7qCasOr9aZiGyI8/jfqhcrb13U+4BzYqcDrj
7cO4PZUX2c8jzG3ykurU7T033/jooL7397+75/DSbUl7qLq4mjlGIPXOxQlzRH260aOFrPa18lx+
X/FtGz12IxutS6dUS58BPC3EgoDrS4adB1sXSInB4X1F+0RSI55I0fBT6fPvTTuu/E5ORLW/3d6n
6zcEBl0aKLQJSitvXVoNilKvXnRZfar7r6ltoeAIeniMRcnFEpHV9Y69Px2S+gi9HFelBr+qaO/w
Bte5QxcbOMYW7N/S9xVzkdSdllgNvm/F68ELkl+3N2rp83Ijz67z4KAMmPV1c9Iw6cL5NjpLJf4Z
ARjLhoYavLHoV1OTJm5fcxERvTnlBQ2qAxIa9yV+8EAQGFLE3dAo3AiVaaQsOjuZxjo7sfyt2RTd
QkJm5vcjYYc3CKExDthS9n9yyeiiwZGdWrKum81ScDRzHy4+r+x/EmvwgEp8fp0538ShaP/jz1ce
tSyvgcjt8X0zTbffOaHb2/oz9/sd5GdRM0TODaSrl/ozjoY5TVrKThndACdvRJvBXGhgvc4WyWYv
4uB+yYYpFXYAVDlByZgxDOY6kaRcNRVdNSwNKuTpx6EIeu3+KwfYFIZJwkrp16P+QEORge2JspMO
GGRBD1V3ur1p1zqFngU5HwOhCjrY1dl4fR2BykFzilOXvkSB3dyXp8SNuPy8FH92pwGqYZIyszhN
bNg6w4i2ciCzdHfh6JdWodwM3Pi6RGKhOImgZOupWd/eJKn5l47f5SqUmzFFaY9ABp/P7DFw7M/a
BuQZAFTdbT7AeYKENWIleONXJXZMOGsZTbLhhKYzQHyToFp4ima2CQEGQkqYJ/d6mlKZgSKyNYf2
5K7s9iVbKg/PfR50twBtSQTV1ZTNWpss0uV6fzKSpzL3VzQu7j9nePtIO4LjD9lh1S8GZ3s1jrU/
npLkId5R/+6soAwm/nxeSXtQNsQ07vB50/3S5id3c1uNrg0U/DAT1gl0Z4g+1Oeh4qPQHLfUT71u
aA+lbuQBUl0Es5aaqhF3KpMkDkShHrBZ4HYRtijOq50h7sqFNZ2EcQgzY397KeqNeP863Dv0VCFr
dwU3dY0RvWlcTCeSj+RjQwd+NLSs3rlC77QgQ0X8TkMIlwbkXYaFfmGg14ivRJEt8SYUQ5P+SN9K
sonFQiR8vZ7LzytvB8V8UMYqfN4a/SBp3kx7bZRbukRxr94QdRWKL5jqtDJiB2I6e8UJYBILGrb0
ffn3M3OLgCP26wTfL3wM+xgf62whqlBVGAsAoQbuHmYtYka4WsM1IkTX3dB3R0OcDH8NFmIav9xW
rZk1nItQMyGxRbW0QnrzaJhBJVb0zpj3fQWwsxjcJa+h6gSCdLAVqZV3x1bfkeLJvxNMbsrvo+UY
RQu0HCKIVzSpBYcKsOS0OyLDGcgBUPdvD+bQgAMI+DXcBkO512acZMRKq/ooR6cnfhrkP2/vv3TD
zh87LABlHQTrePgl14Kio03S1YmDITFH0A9pEWbdBxE54K1LtdNtQTMHDepH+FJwl2UpURGE8Yeg
nk2i5ohafRSvjQXXY+nz8u9ndyH1CBp/OD7fZ1+0/ptdvf63ny+vyvn3x6Qr+h7f1/WvRnVkx9uf
n7FIwIIgJ4sMOPKParJJc0GEOKZFe2y64Zvg9dbr0TzfetucL6VpZi71hSjl2cut3EIxIW+Pidga
3S+wZ5XAXf+35ShqWzpd6boDlmPQdcTWWrbxBbgAFi636p+/6+6fTVNthxcVCWjSsZKhQptfKRH6
PJicesWS34Y4NMnSsuYuCxw9eVDoZr7iGR1dXk9tXLEjj73om0GG0QsoT+0DzaLxcWBifMiMPlti
nFcR+9LKyJ42QPYlp+1VZk3jDNwG3GPHqkrtj0Y1uhFek8IL3L6vgtrzf/cNbbdR5oonjq2nQaE1
Y41GWLffalVbNUHEpmKbkjrfVo4XL7wT7wQYihWBv6ojmY0xAmieV95rPxN5xmieHkXDxc7LMgH+
isZwH3jRW8C45+CYJnaFEXlDuwdqJ19lhhFvDS/6Co5s/Z8um9Kdr3HtuUDIHrDMTzGLLhf/3FbL
q7y7AVOH24UdRJ0CNlv5nRNmAzRUJN6xokfjJ8l3mr2tfnfjr9T8sY/LhW25tklSmrTdMHfXx9YX
FB7mCGktHQPvWBb3Dt/FcrAYJBWR5UD7iPo6TMD4g1mwaI6Z4QbPvlgCQc4sAN9HSIoQGxl3tZ2+
c0xaUdo0R+B9VubGR1Xq9oFc32CZ4QABHmBWIInylOdzKHUP9NGkObqSWCX52CQf6/KRfNI+83Ta
3JY1u5gzWcoDVOQa9dsIsrQSnkay0sS9BXR5HBhBjty0L++rSkNsDxo4z+upOTr6h7a29gSMTINn
BHXVLkRGMzb84r4p+2ZginckwCN0rEf6obWLfzTbXJudd7h3ywANlfQkrgunH0i4y0ePsWbwRxPP
nfniGRtxb7oDZg2dcsivALqCLnQ1QpqSxnGHyqyOzVaLTj4/3v/rQRMJThLgma5RBtQ0cmHXojpm
3crJ1s6d5PPSKiPpjlIU5oQDVaLejrzvPF10aX20k0e2b/O/2PzzzyvvdMRqp7RqfH50Tk7+RSwk
t66vA9BysIQocAFxc0WbM+YJuKU1vT5W1pqAeMRbyLcvfF+tNopaKxIa4ft9urZBHbHgGM/cgPOf
rzYwF03Cy74bsfl1fchaZxP7zWqcvP1tHZrxyyS2D001YHEDHlypmTJRjU2pO9WxcPZgzgum6pg4
1cpnP27LeU9XKi8o+tHezTg6X68YgQorckVsgDALv8ZakYZYK6Nw05VfZuaWaom/4t7ENxme4Efq
FxUmVgySJMrP2C8Mpa1ePTp8taIx/z2NCftom6w/lYImOwMdwx8F84ZtzeAa6fGQm8FQgb8quL2E
mRNBWQ4lzPeMyhWUtddyW49BwHfs2v5gZ6O5F1kyravIertfEJj6ADEAUgwQY8WQY2pQ7vlJnR1r
XnQhxuPqj16qjy+TwZfG/c4cP04drSA2mOsBvlT8BYsMWZJzrTimw75NDzF/6pKXcYmYa+aqSPQQ
8r5ydjHIei7NLMpSoDHMveLIkyeDbNN6QYnnTub8+4olEZ0G9S7xfSZeTP9ZsA8kXbiOS0tQHH5L
tAP6kiBCN3YjBlitbx/5teMNul3Ev+iohu8N8t/LHfLz1qSNaw1HsCGY9leUyHVzE9Mf06/bcq6X
IYdIg1MSs/AsmSa/lNNMSe45bOiPJdsnm7RaOIiZzwMciJYVoDQxWESlkKlNkZDarqfj0P6m++re
4bvwP6TvjYdU9kSAHuvy1w/d/yPtu5bc1pVov4hVzOGVQdIEjy2O0/YLa5xIAmBOIL/+LvjeWxYh
lljyObtq74epwxaARqPD6tXWSNXUG+OOpb7xpbx7zOH/FYBMBDiIkWi88gdAaY4EJJviqfupOz/Z
jje4sT04Y2yNgVZPIJ0ld6OdFxSYlRlZvzQJ6BE0wjsCri8CeGhF7AbkIYpfhqSlk0NTB+zRPLao
5adt7KqvSfEPTjl6pgRYDBNZ8a5KTwYDoTxxmtyKexcT28O230nrX9skRBUqUjW4CBiFLCdSloFl
GKNd2LH13KlASrOIelVkaV/uvgqgUAacFR6tGHElXTnesgKeX4vM1ltvH1Pn+A+ft0WGFwTENhLl
a11NEbAqKaEiQ+APTgRavv/t+9JNrrQM+KqEDHG5PCmYbebsIN2EzVy/18i3I3OJtJmgJ5UTi3Vt
KIY20jEm5q9q/q/Lftbtd6Z+K/hvS9vL7v/BtlxJsxBcoEcMWX4Z32ihh2EBG+YQe9zzSzNSyak7
z2rp9+oXmwUeeyjR9Py9aYJ6DqYkJMVru7yD24uZ8bf3VaaegNeLhV/8FEkvqsrzBl0xhnh2ar9R
Xkbl25x/I8oLZYey9K0+XrL3ev7xttiNm4sY0cbq0SyPmrv0hKVGbbQFzRDpfu2+AY0AzMBtAVvn
iS4f1DeglKLgtNZHXqsGqCZEqOv0UZOfWq8FdUaLztpT4eWHyv3vtrzNBaEbB5EiXjaggtbyVLfJ
Wad5XZxY1vtWSUJez59Gj+4sa8OkIkYRTTHolxTB71rMxEnZ6DW8VhA8K/VR2QPeiv+/rJgYJI8H
DQ8zYkTJopqLqphKmrSx2j53mR1O84fBfbbr933TH+7fMYDkPFvU0gT6b72UsjaTIdV1xENZY0SL
Wel+Nk9NtFDH29k1cdjSqlwVUR1eIcAkr8rkVmJVds6nIZ4MRr+ip7eLNMzgTCYj1Ju0+np7YRt7
KEBhOgpdqPsjL7VemA2QhFPYSGMqDeCMuT8oj65+ypZout/RxN5BHf40cSDjIt2ijDiZOS4iYZpG
rO+D0bV2goANfXP/lJtRhoTDJjdDdVqSF9ns9HFSodPMCbN2b9Sy0Cj5bIC2EU1KaP29TjUSRnil
lFPcp8VhxjxVh/AXdSSncfbeU6d6ZxtN46upuqN+WysTg1AMC686NENc6IsCAEOLSjrq7hBTh5/+
A3/B6bYWbH0fDq6AjKHVGrWq9fe1ibfmUvExpr+V7KB2Oyq9YW8QwKCFDK4ngPIyeZSupvPC+2WM
OWavOsPXCePo01m7//iF54mEESDgol1ovYiW98lo1Mjo5J+178vbvTsEwC+maOEVADX4FfpbjI53
a5Q643GkT0gbPiF9sfOqX+/SWoTklQxV5yYd7H3cq1OwVO7JVZx33rKHPJA5i/GICuwyIlicNGIN
GU05NNycDdblMUu66jSbGIu2JIkZOMvw4njVg6l9TZsuxFypyG3t9LlJ6PyW5qT87tZtffCojUlg
k2YeW9tM/doCFUBVlWY4lG568Ji5B7a6fh3RzYnjFIBolKhk/yPV2WTOS5rHOSmOqdkGrnYsl/lh
dPmDjcQwQI63z3qj5AGJMPJoi4WyXrUIDWPDPI65lDFlqhaYGvUr/dkP+9oLiVpPkcNSsGMqnhES
1wbQKDV+tI3J4YLQMZr6fLj7/iAyAS4LFx/9RFctZAsRhP4cJRhFR79x0QCejzRyv5dE2XCvVnLk
mpZuNYOuLh6J+69k8E0als2R9wf3gBFw3RdQEaBxd2erhauxtqhrkVKSw9LHJQe0mMQ5SGvInKGO
/TAWzwrxArj9lXZgU+XT/vW22Os3di1VumoGn8D8wSF1bMJkCOv55DDf3EuUb+wn9Ai1BQ1TxGD3
5LaapWtQkUYjW0zIp5mhXKdGDX2qkkd3epf1aEfW1Khvv3v2Xpn1+lUXlMtAKMLHQ95Cxk5kC7pX
G4fS2ELP9VLzLxQ1OYwex7QN2hvn0ujC2xu6ESSIPBUyVTYy6tdBgq7XdUFKjcQu2qzn7mkBgUTm
ncbMCk3+ZXAPpvIu7Xho6I/MLvxS++p5TWBbIQqY+Rzoe1x+1y+a6GXALAJBZAoEq/Si0cIx1SUZ
aezQQ5ee0r1Ae8NYr74veTNNSWZPpQON++ZMu9LvwEVHm3thxDDVKymSh1tTy6NpN9E4za2obt60
/k6GSvEYXEowpVCAF7OdWnNH49nFqNwHrh+dPUjj5lGAmkgEGnA15TxmaqAMVbQzjcefxD142k6w
vXkSF5+X7nKHEMdjC/YIxa4RuFgP3CV7Vkp8Y22lsEsAZmINuMpXNfDJsllqKyaN8/lx8mq/tw7F
+Ix/O+apLGhIy8AZzmAx5cleELVxlWH4Ra8q3mrUwiSvprR0brVuTWPde7boIV+KwIGDrr5HP8eO
l7kpSnhOIghF4lkSZeojMvdmg4OqwzQJB+onyYkmfj3eXZ4R5PZ/BQnzfOHODnhoSrOGIFM7u/W7
7uG2MdpSOLAtAZYgBiaBE2v9eRAnjo3esz93f6CHaUfhNrcJPBaoyQgmINm0tFOPjlyrpbFiBMw6
Ki/Gm0L80r770ccm4ccjfEY+Esnn9Srs3GxqZuLxmHnoeCiw+uALuL1Rmyv5K+KqwFRphT7aNonT
MsJpV/rZzYMxidhu4HT94K4W8+elvDhxkszJlNl4cD3N78mBjYc5i4Zhx4PePPiL9UimAOxtGPE6
uvBfcn+a/GrPQdpcBYJzhLGA9XmOdCRUdSdFtTMaJ0tgoLSOgb/Fg1XFt09ly6BhoCFQIvD5kKSU
bgemQ1QoBlo4FYLxIelnhz+00z9cEXAvofSNfB7a/+SrDqZbY7bqMnZQ6ssP4x46dGunLr8vraFs
0Qa4aF0ZL94na+7DHGiEFJh86il7ttm4ts1gmUR6EtlQDThhSVRdFEnuuGkVE5Z1vjOZ/4Gu5BMa
eQO1Bkp/qE420FnUyI4l5r/1jel3Bok6594mMrykaD4UXJcCF4M+wfV9zRl462yCKpSeRK1zcPd4
dDbUwoNHI0jxEKAD3L3+PqV8aBqrKGKd1S91kvygXv9Q8Pz+OyR6ljAeRhflTTkhpBcdkMOkg5js
x5u1V2reuKGrr4u/X9iBfGlbdCK2RZzp4P6K92Dve5+X1NrgwBW0SNbG3vLFi2z26e6bidyfCzcA
HqVAia9//ZQ7Szr3HYmtAa7GR8X6eG+nplCiSwnSAha0KuldIySYUWFG05fbCxA6Ivkxq8/LOjQa
ed43wBB6zanjUT++A4932FZ7cyQ3Qnb0fiBdhVw2ELdylbztF9eiHSGx3T8Tnj2USh1OxrOb60et
iMELt2MENuWJSRzIBAvCZPHQXahVN1pmzY2cxE2R+eZsPjr0i84/KHaU1A/6tJcg2FIz3HQRjQNv
dTVTl8y0sPiSARJJDpiurUe3T0kcsnxKKBGa6BRFVf7qAUg1dSz4yPDyF3VYuk9ded6dcbelCXjA
RHpDOBcyaLLrarPNwFwR104f1G0aJONHAIEDSpXw3tUg1kbnFYAsyGYDbrU+m9FsPYQxeM502h71
8tOga2GW/r4t5PpE1kIkBZhtZEP4DE8GyN+AGR/Nai+7eH0oawlSwJfwROlMDglsnPx5eu95gY2B
XbeXsSdEcjDsrgPhVQqfz2hPWf2wVE9q/S/Hgfo5mvExkQt5+PVxaHO6gBEFx+Eoh2XR/AlsD57+
9fY6No/jQojkiPHUq1HbgJCJfMmzn21yZ/eUhs4vW4yRExAy9GbJx932TtpXChy9CVRyyYuW/bh/
ARiMDGJYVOXQ1S6cjguDophtNWS5wuDjZ76WfEiynWPY2iGkqWGtUN4G+kY6hiWZQLZOmiJW6sfE
U0K3HI63lyD2YG1FMKIUhCowUEi+g/FjvQTuzPpiZTaLhz5kJgtc8lz3jwvJAy+/fzEiJ+6KlCk8
MRl1UBSAndv1lMapVmGc85Oz2DuL2diulQRpMV66zKxXIKF6aY2odg6392rj8yh+wekGUBqYZrl0
oJCGzPWoZnHZPVRBTe/2tgWNq0gAomseBl1c+wttKs0l19SM1XEzvbGD0n+//es3rMbq85KFTXqj
zroan6d5kCBxSuwptPdqOOIja3VCCwBiajD0gC4PVfD1GpCYHxO3G6tX1QyrEmO6yyy0yKnX7/Y/
13IkO2tyWhcKOPlfnfZ1whzH6eftzbo+amRSUFX14JwAwSIXpTFKjAHQRfPX/odtPwEvffvzG9sE
RRUDUEGNgG2SFHUgzqSOaGoCiMv9z1bnA/mgZO0RdcH/bgu6PnTk7RC4uUAVCUiRZKHShmK8ajEk
cad8KIdDuhzsvYhjY6vEpEPRQApH52qYiF4ZGCwDpMxryqP6e7XXCLn3eemRMEuzqXQPn1eaL+73
ut9pgLi2fyjKofUB0ACA3lBMXyts2Xal3uode/XIJ8N4zYqvHnu18zC533iI2bOozEIO7oYprcMC
VtqZrL54rZXCt2zFd5zo9llv7BQIrRB34MFAQcGSLvhoGrk9mG75+r5iis/nPfzJ3velu117o6mw
OilfzSUyp1M57RzF3velOw0s+YTaAX6/zk+UH9yd7dm4CgCA4NnBSF4PFGCS19RojYqXtGKvxH1r
FAzWIYAu52Z49yFcSpGzil0JGvpCq9mr4vnVD/vL//Z1SVup2blVYZfsFYQbC4868+4nCKxlfwaX
CiATOivWt2FsJpyvl7PXBd26JJz3CGE2z+Di+9IRG1rSU2Zl7NUxo3aEZxkUe5nwPRHSMfNFQWnV
I+xVNw9eFubuUct3/O8N6325SzIwioyMVw4gjq/UdcafMzGN2GzmObC6OongYi2n26cudkV6VEEp
B34YtPOpcAQlI87Bh6FgrDl9tTBKFvFrmPJjZf3qLOqXxtd2qf3b8q4vIoroyO0DNoin4wo4SPWk
IAlchddWecu7aZ+EY0+A+PuFpzMMGTP0uoGatWe7eWimw/+2AKEjF9+3LJ5WM8dVT5bTUj7sIkOv
dWy9QZKlrVLSLIOHDUqLsDbC0Xthw912RLD6Cx8BvPfo45RuYplYkzGjlyFGBhmYxarY0eGNI0Az
NVLUCFsQIMmDSZ0srYq0SO1Yb1/qk73Xli9+3lpl8fP/fl729Ze6bs2SKlZctfWLayq/PIc8gvEq
RGx8dEeys1vXN1IM5xCcMYJdDPZ9feCsYQPXhmSOWZh9r7PDWAbz3nDVjR0Dda7oHkGREuGe9IAX
OWVeZ41qTOsPnEfGHqJv7/vSLW/a3NGZgu9nRlz3H3Rj58TFHkhHgkBYsGOg0wx+mpB/eSmICMmY
PcZldTbUtH3gefsCxuFf6E373fD2cTD77NHLXm/fxaujQQ8MqCoBHYSqgURGOppMG5V5yfQhVnvi
V6ZvtRmmhX5Ox5//IAfwUVRBQVV/tbzWGLjiqujnztHH3Y1h0YS1Wfvn21Kubj5WAZZpXTi74HKV
Y7SED05TkAoQu/KI+meGwRT1vcYLIkR7vSA/ErgQ6Y1ET+CQaSABj6niLkE+hHPmzTu6cKVrQgbq
EB5mH4AQ3pZqn2R0me1OJrDKybHoT59vb9LG19HLaKA9BSA4UYtYa5rbgRJMmYs5Rq/5eEib6H/6
vDzJShnHsWMLPj+5z9px2Bs9vPPr5QZsUiaG3Y74fK8c0sgy7z9ewViCbRE83ziH9eYwVqPD19bn
eHzWqtO4N/t1Q0FXn5c8RAxcTMbEwednGrnuO5O8y+/uiRX4esFKBIQrOpDkaXi2kqN9r2rUOO8S
v3icvT0A/8YaIADYOtxmXAS5LtBXXK+nOVPR0Zj4KUYi8KIJRgx/vluPMCIZjwUgpxhxIrtVlocE
Au6zGhd2WPPQ3WtN31rG5feFol0YXD6qXp1xfL9T3xf5h7I6LPmOZ/iHvGVl1HEWqP+Lc0Ad7qrr
DAzlLlpYjSWm6bA8KGpdH/ROZ2HSjWkGW9uds849mu7wFW/L9LPRMfnTrya1oT6luhbnSl4Gpkk1
MwJ5aQZyBAypw2AX79himGsAnGz5knVZ/hNRq8d9aqqTgpnF3hIOzmQ/uoszHsZML4/I7fHAmCv2
DdGv/S6xgeIG+H3pXxzudb6mOGlA3cmKqaF3/WNh1aHnNGFvYNBMYKsTBgoZZWkEVFeKA5lT5YxY
2TgMTMuOllVh1II6ZZlvAEdzyNI8/a7zbDonGD+sdCP3LYAtfaKOwxLVnQNcup4GqsbZafHahfiY
jK49o4NR8ft26eugVUznC3Xb8thnpD21lPRBm7HuXFfz8jM1jfGpytAVTItlCNxcywJX6dRDCwrT
ALjb5rVwSRq0rOp8t9DGA+YPdH6PbqQf6uSAEaWyzZgb9TL5YFdKgnmu7Pe2t2g/qOtyEtRsbs6w
/WoaYjq8mJaRdt7HiXByaJz0e28m7h4mXZ6UBf0GQSBahP/w24ikvqSNfaZn1CZJzLUlfetokpwL
13ljaJT5UowZDahR6eCAQP3FLwZlOQgYvu8R/SnJyodRV4OxUX61lvKqz+7H2zfx2kfAgwqbCLgP
pvHg2Vv/NienXp72tnqe2oPm/pcDBfCD7CHAru062ulAsoSOCVQ08LCuhYyYFKhiyox6dpz3LHu/
B76/vu34PIgikGRDCxCoqNafV1K7yQZjxBghA6MJxggDCn2yl8O4igQRCFwKkV7WZKqVXk2whnwp
fSX5zuYqcDAArDmQ/NQ1O9mG6yXBUYTeIJMLI4kAdL2kdmFmX4+5GRsm6FqSg5lHif3j9tFfn8pa
hmwkp6FpW6CYYi0PvZesufu1xedFYhKJMTAay1y3rlEbVcUdI7a58tgFFYC1//D7AfpDaACGVaR+
1nukmFVb9imuewpn09Xjgeys4PpuYAUXAsTfL16REZQdqcYtM16sXyDa8luS+g1FW91e+nBTEPLd
aCZHiuEKQjiaaB9hSWPG1H2dOKakfprnr66+N4toS6k0VOXQg4On9wo5Yo9MnybkTMA10/lZ+0iA
cCbtp9unchV+CuYj5L2BH0LpDGZlvWkNxSCbtuVGvHAjXJzCr/hLYz5owydCf90WtaXAwKwCzQwA
Mcr9kj/XVerUqxheFRvNR658GI+3P/+nALd+4cF4hu+iVoBX/qqIyXSea1oyavHAuO/Nv2kzHVF3
DDL66Lk/9e6RNM+TmgZK50R1/cT7T+gI8xu7jZYy1sqXqX8pmx/GcmyynXzt1kn+/WUYqbDe5KUb
XCP1sPKcfGgWfwbkdNwJt7Y2V1AToYUYLhrI2dYimM1JQaZWR8/+SZ2flg+3N/dPXkDeXLiYuGC2
GKQmI0JUdVB1uEHQeUMNnMr1S50FHEyC5MRYF+gzCxvlneOCeDENx+nAaveg5b8ScF2k1beqPOnt
Sdlz4a8XjYmWaLMCbbAYTSfXbBx7ce0OAfxZJW3gw0vZ8XuvL/r6+5LJrbUxJx3B9+fm92Q4kan3
0cwe3H7cEbS3EPn0msQw6wmCDLgzoDKn+bKTqdxcCvYJ+EdgR64QPZkAF6ToBT6bZvUB3GavfV0/
TE3/reV7oIstUaKrF9YRmKUrLtwBAXuSD5UN0q/pxe7TY9ei6N95LND19NNtvby+WfBPLmRJqaYq
oZZDGGRl/VcDt3lKn+q9vMzW4cBTAU4UU6EEcer6alFvmswkT6xz44y+1/f+3T0DmGqEVkEgL3CB
UK2VvIcSQ/YYOsKtc2ZyX4WVr5MpwuW5vVWbywDUVozlQiAk4x0Vhc8LBaHz2QPzteormD90W8DW
WSCXiX5B0EIKTO96n2xidonVL1jGwDDGQw0p6T4OCt+5K9ddQGK7LuRI7qmjjy7wsKp1zt0kKAR+
v9Aio3kd0OjNonEcglmt/K74arifb69wYwtX3rd0UJ5GMnTnwftuUkTbvqcdbn9/YwdX3xfyLzyY
LO253XB8XxkCwwtNGuR3O6p/GP0ERwO84yszgLaitFFpsgDRHeXTQ2r4TbHTjHC9CIhAFQa2Bqgi
VwYEZFaZmVqzLOhAOyK2HOkpH3Y07drCoN6CdksxnQgJU9lpSUF0URvUWoDqtAOtPVDlxdLPJb93
lB08+pUc8TsuzqNFILRQai+xBoqmn8uds8xFoIkGYQMdyOBjA7pbUuS8IoCPKi3IBJtgYSHauG6r
07W6rr8vGceGuz3yKp0T0yKyLBBFMXPnLl6f9SrKkq982zqjplYc4WjevHdK+82dmke3zaLbC7l2
UtdipI2aWwAupxnB3DI+Gckx72I1f6d7Gfo291Jdm6KAhEP/PhBYoFtfH/miK1pq9FQ92/T3XHxZ
9CKc+HjM07is2U5O6lqNsSwbXagAjqL9XbbI6OXrQPlXqmdQWYSl+pYIdwovpfZ2e/u25cBLAqYC
LYyeFHA7BTipVLtXzyw9ak4eVAQzvV8N8vO2mE1lEM7Y/xMjhdyzOeuD3nfqeUizoFByzKG2FH/S
0p3lbMkRUDyQp4IfCSyl6yNCxoLYaZNrZ8c9pXpYL7738f6VXEoQv+Di3lvo3taQy9POvQMwZ3nq
ErS07qzi+nKireFiFZJtKUtvKYsFMqjpO3NY7HHmbO4SLAwKJMh2XkVb6YyMqpYw7byYbxhiCe/L
G3f0d3MJoEwU1gs5A7n+UqRT5Y1ZqZ1rNvrjyUVm7/Y57AmQNEovVWoVfaedJ+vLcOi7HfKl6859
0VrydwF//n5xziaz20YfGpxzVz41qB/3A14sw5m+Os14sl001C7lMeH9l2JwQqJkIdy4SAUPT23T
iJpoi6IlhiUQHmYGUrRdHjJa34vNFT8SoZ3gl8Eey/VnsPXnrVV72nnMIjcNAcj/h03++33ZhqcY
EDon1NbOuXYk+UOzZ1E3DxEYGfQRIPV+VeNCVYKlY6Lj99uf3P7jp9u/fsu2mS7StfgffBo57rUX
j81tmeoimfiwcC+Y7eMwZdE0jeFtSVsZRfRj/yG4QgO6nL7Qh84y0k6FtZ7Jg+MVkVZaD7PpBpOm
DP7M0U3s7jHSb67uQqb0GlmF2+UzhUwUyHzFe1jKJ91ofKf9dXttm8biQo7kKZDELmbWLOp5Lj+D
h8OyvqXpP0SgoAf+u3+S8zxqXQ9FgwxkEt4N0/xu0FAUq1FzSfbw038KUutsBe7MhSyhkxcXu6CD
k8zjrJ5VnodieCF9dpootzH2YK6jBTNaUE0Iy/ZrxT/XKvLBr7f3c+vcMDAT/gNCamSipBe3V8vF
ALER9tNCieA9qP4x4Hfcm/q0pZGYNwNnBUV8/EeSYmLWNqpSWOWUvaPkfdu/U8aPXfYRnDqR2u1E
Dte04LBDl9IkY0waI+F8gjS0QD5amH+Rg6OHm00AHybS1PqhscZTldeh27aB6i7fOGdh36Qn1dDC
oVj+S1s36Jtmxzz+uXfyWV/8LtmIz3XaZ4Y4a4dWvuf9MpIH6iBjM/gqO2XU81WNRMle0/LmCf/d
e9lPzFw9z5MGN1M357DOzM/2pIR13kUp2ZtduSdKupw9ALE2o7g4/Xwopw/1FFbNydjr+9x8DC/3
UbqfUzkvDYYAqecEQ/uIxg+Jzfy6qJ61NvHnFO25KdqZ8jm2SnboWfmh4/bj3IAOgqAOmaI2iFYI
ktHQSJlPCG+DpkhPt+/VVuyPkeiIm8AFDQYBmTt0ymuvI55QefZYVRiPqBw082Fon+cWLeNF8pw1
8D3Lxucogd6WvfWOXYoWkcOFTXHpkNtQf/XcdhF9JEp0+/Obl1mMJxUZVhT5JFNvo16rIByAyWK/
PTjpRTH4OUFFv/9m8Lcs28OGbMgT06pAkIqgANgEoXUXy6F09DrFIyiQJRGtDurvmh9n42BpH9M9
kKGwDNINRTAlmNQN9C+C8m0tKmNU9eyswM7Z8+/WXXwCgpbSzWM3UcGBM6KgnZMDV+bD7S3deNUg
F8uD5UJNTiZmQgdN1iZFpp7H9GiT0MoCY2/4+YZSrERIdxNJsNEaTCxNmcpAa74AWXe/2q0kSNcy
V8fWoQXOyQEzEihSwA01/o8ipNeSlco06TNEJPS16x7zu1GyGJ8pxg5Bq3GB0Oy7Pn89TVNWEIaY
mujhuETAxIT3nzTI8AAAFZ3WV7XFfrSygXrGci4b8xudWAh04K9yF6G3pVCuhnAdGWfUmuRELWkz
0hfUWc6K9+jZx0bJ/QV0SrfXsmHuQYT3V4h0GkoJK4wC13J2ndpXKkz7wIBs7ZnmOwZnbzHi7xcG
gJVTSTxqYjFmlHWBV4AdakfERjJFTFhB/RIIaVHDXIvgSKZXvekt51R7mPkjXK7x82TdnW8ETzLg
msg5i+L7Vb6x7e3MGdXlPGvHtj0CqQJoz+0j2fInQcSM5mEHUEYQ6Up7RVSjw3M0z2ei66dETf2c
Du8HoHVG4kRjBby5ph+LbvjdG92TQ8xgbIugN/aObMPa4Geg5oy8FHiPZZiB6o2KazbGfLYDwmgA
isHg9kI3dG8lQNK9TDNHQI6d+WwCg8yi2vzeMdUv2p2RbVvrwMAFtJagYRNldGk7ky6tR1RVwPIO
2krfo+HtVWx5CeCFRswJDguQEsu8aygK9iA2VGa4MiPYgsmpMYqgcp6ooRzQ6urP2oudML+1PqjO
j9uyt3YQPa5AOKCYjndVUvkh0SmSFqpx7uxD7/5w6gwZ9oOxU47duFiogKBWhG5zlL9kypwRyMWl
oZpxJuy56NuwnXOwp/wuKy9ABewfViQ4v0BnaSPLI/n9OqijjXkwzLM7vV+SN3t4zzSgw8ge3GFr
54DyBIYDCIGNPEGrmxljHHJIF5nWY1f5xuCjmWNHx7eU70KODIrtZp05IxqozpP74uSNP9xNnw/j
fSlAeu4APALWxYAAlT6iw5btQfg14VRI/hQ0Cw+dAIEBFyJ5ovmUgY2uUs1zpTP12FlD69fakPuo
XhbPRoo8UbJ0zbGxqze9mzQfoWMddKgL+1427tVixF29+jFo6MYUbryLSMmubXxhJUaVKZN1rvrn
BmMiymet3wnxtkXgzRUFWLR2S1Zp6PsUFeTaOttd/cbM9Nn1KnA6W9FtRd9UDGBp/78YySpNNM2W
XoWY3ARFsDuF/B/ymTB5fyWIK3Dx5Ba52+e2XVlnhjHEEddfby9gw6UHX6AgNgNE8Do4yrUly8ta
M892H1rJk5nDSTkQ+oRRj7vQiM0zuZAl6eDccTwVeKTO5aD7TA/cGjjXvZTR5olcCJF0axjamXR/
hPTBL/V+dDbuqYe+LVCzwTmVHQebAOg45hkMDs7aqJRn3Zkfbp/Ipk27ECEtwJl0tVSaHDc1q9wn
9NZ2ga2AvbsDgYtfmyU/3C/PQcrfBsQZr58qvT7A3nT2oJaQ15sh5sP5hjkEmEQYdvdj/7FhGnh7
BIgTIxIkI+fMNVe8ujbPSnOqyel0ex1bB4+nDS8BYh+QqktXkRo2KwothQllvvJW7PGObSnv5eel
e1hWgz3n4lhGM7IoRoE/u+YO5Gsj5oWz+HcF0v1w0yLBzDusIC2PwMtXJSoEp1KJ0Jhd+XyPH2hv
QZKeYYJEkYJ0Bvih2kUG/GXSNIC0jrcPRXxEtvSYdGI4olwpqIHW1gscWmZfGsQ85/R1VDC9FK3B
qfVdNz7X7gcKM3Bb3NbdETBkdJHB80Ddci0O/f6tB8YxEyhkHRD8z/aohPlEMAcxui1IfOh6XX8F
SZuXgBKfNToEzejFe+wIfz9koFWjGftcIJsRuo2x5+ts6jcoAECzqYl/pHtaed1UU07NM+cf3CzK
hx2fbfv7JmJUJD/Q5CXdzopywYa0mGcrO9bM96adLdvSN/D2wQLoQsfl+4nieeOyutbPxnQYygNK
EpTthHVbx38pQrqjLJsmhhYg/Zxh8sUScv2xytAXsaNkWxsFxgcNnAaY94si21rJhiUFJTco3M8U
NF5+rhlL4PXNHsBrS8MEyxx4Y+C3IX5bS1Hz2jB4l4MOUjOifLEfPOaFxqwgRszag+HcPXEbrxkS
XoIjCqQZV/zWU5IqdqWhKIbZnNmXcS++2jwaw0aDAKrvgPlIN1NvW2+ZNYo5gnOafHYKbkRt1Ra5
b82mEnjWZP3Dc4AQH9lD0O9gZIh0StOiVJppdDpq2c9O/WLtXcdNdRbANbCDoS/WElpy4Ze1aD8q
+0LVz0wrwiYDO9EvjezZ6M1dg9VEEKUCRCgnQ1oHk1bKycau1ZavLnZoJOrBpO+Nbsdd3hKElCdS
5KBjQVeCtJputL3ZzXH6w6ixgFr0kz7pna9r6LMwqNYH95vPS3HS4fSWZZMCwzzOg/UfiCJZgdG1
h3L8ZHhfbwvaOiVBPS1yBsLNlYyahiCAGp6CQvLw1Zm+Jcuh3SNr3N66vyJE5HWhCI0OiNQyQoTT
PuReVC8PZveg7Y063vINLhcimQOt7FxSVNgxgKMXfkifstqfnGOe+MbvJAlv79qmMCg1JmeiOo70
63pJda3ovaHgshZNPz+oNrNeido5CBAK7cHiHmolTTPZIfKaBPPCE8z5uP0DNvcUJBnwHFAQBeHK
+gc0rkuTzC30s5YO75qWfuddgvoMsnb+mOwp46aOXAgTP+biANMGMNtZYbB8bdT+LMlpl7NW3B7Z
WxDN06JIg4qG3IFVWGypPGFbRyvO8xe7eri9Xdsr+Pt9aQWM6hiJqBL9jLSW3+k/2/I0/wO+CW77
XxmSThQzWTpvhIwuWXjAreULNF/H1O3xy/+2GMm1God0IJqN+wQQzhFpWt9UxjDfY0TcOxLJMW0y
TnhtQgrse+63nXNKSvdfjCpIuRCO4F9XwNlinI16RG8LFCtM3ylq0L7je0wWm0d/IUPaLQc9k4qC
UZlAynzL+KHXTsP4+x8OBGwlAISJf+SSGPPKlGoVtkpnj2XyX2XmvjolO07V5jouhEhWtO51pvVG
gnVY79XW8wmPzHyPznvz0C+ESEaUDE1eGBaE6MoHwZhxf3bAEAAOjEgRSS3woK4tSdJhDBGfLCRy
K2SK3yZ1z+m4XgDI/UC2iNk3eMtAT70WsKg6yvoKcrgcwx1sv+zvphsTtPOARoEj9A9PnnQtEm3m
rUItBAFEjVyO+RHLTpB7bdpRz0VHF9hVwL+CEcTrJTScL23PkYg06jl9TiftE5rhgb1iVey1ex3c
wiitDS9SniiPgz8N2ZqrcZ5pMlGbDoV5bvpwof9hGiP69dX0G6hSbt+RrYPBTYYMoCeRrBPqffGG
dC1oJPK2N8/JOyAcknLHwG9/HqBMMbsLkYekuLzXQa9LEJup9Gks/Lx7/YefL8puSNDg9GXuxbYc
E0vJ0UvUzQEbj71+vv3969uNfUFJD4UV0fAqM/JlDuMu8TLr3DioQp1yGxjIHQOysUUgbhZzVpDM
BLZJ0lyrAm69AWL+rBVc+1jn3vRN4Zl5ur2QP2GXpFHwjsFTKTpv4JhIYrwSaMu+n7WzgkGMPbLo
oHp649yBX/K5+T+cfdly47qS7RcxAgTnVw6Spypb8lwviJrMESAIzvz6Xtz3dm+LYput83BinwhH
IUUMiUTmyrUs03cHvlfpTT3cj2D5muSfot04QGsfCmDkXC9C+w8EX063GhhfZGyZGjnsmEn2Jeic
v/7ElQM6ixD/9/jLQthUTnFLKEDGoz7u4rqOBpH4VGkRYxdnHJC9BE4VuDtAwJFdOP0SS05KKwXu
LrMeo+/QxIq+/pKVmaLQosP1a4AWAYHs6fi6KbIy7XPjoLnv3aHdAuytDo9Djy2N4voZSBXcFlw3
AV85uMD29i/m5REXSrb/jn9WdIoL4djKNQDV+xhLcHgDqjZsLPbaN+BCmVUBwW0IkqfTKVIWNNot
vTcOOc5k+qM2t16w5ycfpUaUn5FcgF/B8T81QJrBaBqZdQet2HEAUVI/jcNLlxkmkI+HHgMUnsDQ
eGoiTljRSRN8FUX2zJIsqJuNAOj8RMAAZgjMVICLnInaOa2FJjtH6w5GUe5wSQVVGdbarnA3zsOW
nfnvny4RCdy6ng+wEyOMV1pogP2IWVd8sx1udVHQBAFQAHJ9Z13ijU45SPZohyYSEaqG/O5axzfs
LQLnLTPz5vv0PRTZytHK9O4gGnNnqPy6kOUv1yh+fr3+a9OGvjQUz9G0QJAoOTWjC7z9J9m2hyw7
OEYKsBP3M2sMa3U5nBtPQQRHCOfhrs7a1NCo2NiNYzQHy94L66Hzruy48d38qY9/jtnb15+1NntA
j+C1iMy5cQZ4qK0mR3JQaw7VdJU4hyK/MuqNq2TVBPLlc2IBKmhL4AE4Q2jRVnl7SDLTl+Q4F+ld
Gf0H3+GAGwU6tKBvXzK71W1a5iBOaw5ILJlDaOq+5W54gLXvAHG0gdAbT9QzaSiSaF2imdjPhXxq
UCoT5N7cKl6t7TIXUB48gEBcfJYfzVSrF1Cm6uGN8xtHmt+90trJToXScjeivfOoFRHkLLHszPmC
s1xpmjsSqZliOLhT6zv8uk8jkOuGRv+Uqa1k9trUfba1fLIor+mBsxwOZg+9lhdVgv9iS7t5ferm
TYbE7zmllUpyOrAKUxcPPyB0M2Q3cgrcrYT5lpX575+8jaXHkL5rYMXUhr0ed/+01zj0O6k3gDTn
dyaWB/sMBHWoBZ/RGvRx6yXKqIcDsv5Q7az8Yty4lVcX5ZOFxaJYg/TyzFPDQRm/h/KGZcDJb+EK
VgBPJhA60CjEucGxtBfzJVij3GIUw4Flr6X2wunNlNuR6c0N8ZkflyLQ6I2id6qtNj5v3fSMacBb
HBH7stTkxm6SdQ7tAXiSb51j3EC18DGX1f3kGpEx2cFYGbdo0ie+DUz5ZKv3r13S//IDQDI4i8+7
Z2lhiU70rqfYK646Cvqhd12o+K7Srkn76mZRK68a/c40Ls4HYcbRV/ffVhfxqBibseY2rEL1ya8Q
ElXhmP6KrQ33sXYQPptZxHRVVrRWNtr9oXLfbPEuy50EqOhixm1wpny2srzcx9JKyGwF3KN+IlM/
2ei0W/OCwESBzAaUEMC2z3//dJ4Vn8AEO/bYJCqTARnqMJ6Kvea5UUridzCevX69KeZDdfqywwfh
WTffIGjAWT7hDXioMWETaM9A30ara52Xfjtc6z0NKTpCinLjXlxzI2gMg0ecGUPRmn76fR43MjC8
xMNBvmXs2dyifpqfgWef82n4xS4oUkbdrsTwRIKbPgmdGHya1EcxCSxtPve6kGgXl1/nviU8tWY6
nfP3lqGSFInbuDyY5bPXU9/MojQ2Apm+fL1S5zM3J0Ig5gAlB1DFGoutB2JB0YJQSRxK3wYPu7fJ
xX6+9TA4qmAo4iKmOGMjAaGqGLJpFIdk5+mR/eGNqIRFxf7rzzj38rOVfzptCXJcy4c8ehyTKe1g
JQdpq29U0N3dWJCVifpsYfmUL/OusNzZgu7uZgY/K/j6C1bHBysbEiEoUELu/XQLJ7VRtxI9yYgf
jzww4o2s0eoy4IY1gXZAV/IyazRxa+oTo8fwzujzVPfz7l3TQt0LS7yOvv6UtcUwXFRygQsHwGJ5
+oe+AC9Nkgs0ZTw6eEeICAicr02cOxgLYSNa0AGzQ2FtSdyqOsvJk64vDyTNQ729qac3C3B9NAlF
qdhppNx9bW9t+j7ZW+YPMrsd5FDU5aGina8XYMy30keTQ/2RSH4VC74VUqzNITrpkYabvQB4Ck63
Q2NnniVMIg4ZSSH9lSFAyoKx8Da+a23XzbmvGTsKypCl1oOZCZe3qYPjD5q+a5AhbKzT6mfgJYH4
GzVQUPmefobWjdzlvSYOLnUBg3H+6gK0ngPrt9p0VpKJyCOCXEkHcTP+zxKuZAwULiDJSlxxhd/I
a626hqi6T2wQYGtXtn1d86ep1fEjSp8O94WILt8hn+0v40wzbVsxwb6dy5/K1O84yxofoIddrMSD
KbwNDP/azKKmDJw76vG6vuwfoxnL3HqMQZtaBMJRCLLGq2qL0m9te3w2Mh+LT3HD1OZtnQ4wIkio
VT47fj1nK8NjT0A5C9kTeLylz6tHo0UJmquD5aeoUW35odXhMTid01kQr5mn8NOvT7xCTUyMEijG
2K+713Ij9F0df254QhEB4KJ/KG8/ja80Bh5UhfGZfOF7kj1/PTsrK4yEKK5/A51OJlp4Tn8+Y7oT
tzyTB69NdjZRUW7fd1uObe0bcCEAyY6sBWKnhZ8pellXSJPJQxb/bLrUb4bL7835xvkfA/MP+DRJ
pKutDtGTPFD7tTI/PP3x61k6j9DnetS/4y9mKau7BGI1vTyMnPmdtR9Y6FmQmXv72szKBQCgIPBJ
6HBD5nWJHip73pXg1ioPnEBMeFBm5VORHFBYfGWd+6bFW8JLq6vvAhUJkUG4tOUNh06QsmhcvTxY
XYnGwwFFnip2bjVPbamBr20B1FqRsgKbN9qaFp5rLGWViYFWh5nB/Un0G1fA2vAg+QBOcaZ/RqHn
dAN4LC+4a+OUxFKXN8PIhyO06C5vBEUJ9JOVeZt82mYiGSHnlWKblUS7yXvzm2y3kCErHwJEPYog
iGKB8F6ySJo205Mups2B/Bjqm0FcnAqZpe3+HX6xDFMFB5OkGL61w+RhIvuvN/Dqr0cNBEwVMwJy
We6GcjISOhWGj3+Y7buhbbVnr+xX3OEIxdChB4zd0hlm0tWqZCzaAwEsmaBaX5Shs4XcWvuImUV8
hqDNvcyLgreTEq2ret4ewMod5BFLt8hSVrwJKrfI4iOzMGelF4tQlilPWos1h9G+HeRNOtyOwKdv
SS+tzRUQN8jj6jrc+1JpwmvqKs40zNUI4upY/K3pXwpA9+UL/smIu/DsHaAspd1hrmrrrQpasXH5
rXwDOg9mkjmoSmLF56X6dOAGdB2pluj1QWP7jAZq2niwbI0///3T+LokLi8tjA+RRw2U40YwyY3w
Y8Wn41EP8Shg48CKvFwGmiB+H9y8OdRYYaWPoUnfIPE9iGPcvl68GLOKhQvcKdpkz/KcpFZ6Owip
Dm+6dyjGjbk6PxaAGdh41nkQbkPpZlG1aWvPamhKzAPAzPUVazZCzZXhEZ7hCkJroDEjTRZLMVFL
JmIw4MFjX4Ho4WKZ6zmTPROwQXALr6xl7aQlmjOgygRoSfz3pkv+XDr3/68dB+AV1JdRXj79+UVX
NbqeddZh/FbU35ncCEBWZmdGKKHjFE9dvKEWG9U0CqevAC4+eAXdGWJ6AXnRRm3p3CtBrBCvXQiV
zKTXy/RdJqw6NYUOvKDyEytQXsjUldVuRGrnJ27u10XNF8hEAEyWbY1jmjSEt71+cJs4Kuwoc8hO
2JezqcAKLtCZLwruaYn4r8xqcJlWUcBXer90rrUxkuOBmBsZz7UpA98BnDh0XRDZLrxfGdvOCJVV
eih1cUUsvASnuPiOHCvaqd3L+8KRWYU6DUDwcOgAYpzuMNeNk0JjtXZwfKFeE/by9QZeWRi0enjQ
A5yr5viY0+HRb+pWeiXdQ9o1z23OYMQA+an2/LWZlY18YoYuzBSWOXKncg+clr4++d2wsSYrBmzU
R5ADRKnivC2itRsI9uk4iKb6TZ9ovvH751k+zdLO1PaAwMxZNLxl5mn8dGMwI6O2KKl14MXvuNnJ
N1LeDXRHpl06fFw8VVjvmYSCoG58Vk9GH2Gd5hUYg6uIxDdZf3X58OBsgM9FcyQy9oswZ7KMZOqI
Zh8E9TPUT7aypWsL8Xn8xYZyU5KNRE+dg/6oWO678VZT8srpQ1iD5BXQY8DDGIulALWNJ5wy1g8C
nFA9ODTyJPMryQNti8Nz5VMA20JMC5px5MmX7FNZrvF6lBU5gF6+e2DjRplpa/jFTHW0ylItB6dm
7jsM7P/BxQt98usXR04aqSJ8wPCpFWZJkF5OQokuIcSyaNGbYTdL1vgqa60pi7PpwNtjaz+Y+Y8h
u9w54eqee+hw6OBvF0s9ahJqK6UC2Dhz/RqtVM54Yw4byzAPsjjaiDIRf+ACBwBqGaklJsknu8hA
FEljPx8OQ234Tvf09WKsGgG7CO4/wERQFDn1H9JwWy1TjBwkv4eEBYM0n7UFOFy3Ac1pLIsxg/VO
bbRZjRShBUCgTW/ivPGt6b6nW7TJK6dvzlMgpEIpBAdj8SHQoGIZy8EnRMRHSe9Ycs00YK2ev56u
laNxYmX+FZ/cLRkdiDtUCfjorL8lecjZ7uvxV9w5RDd06ABBNGpO8p+OnxQZYOEF2Hmt7GhmL1p9
7fFrY5z8xqp8sdV5tPY1IAJGAmSGN56V0fs495y8BUcS66zI6b3Xsd3axCuVcjTSzl1A4C+aCVsX
gSjrUN6tuCIHSsZfqqdRy60EqAd5VaCInVjVlTuYkV3aEUVfmsJttvEkXNl9aF8Asg+AccSTS6xA
BTUTos18QEp7tsZvRnJddNdfr9raPKKagHQ/WsTmtTtdtSZlUgMd6ASuKefO6JrvzOs23lJr2xvw
5zmfhEjyDGCtM92OVTGbqH5RDrZ+T/g9iB7/A5iSjQ9BMRHJEUTeS6/TYBUsWfVw/qScfCkc0yfj
ENqpkQZSDi9fz9za4qA0PytQIi8ATpDTmXNTgVdGZeMmK9PA6pBASR9ZmoRfWzl/884kSv9aWdw4
bplqloJ6wIFr1jdetn4jWlj7qaXN3iYbLuL8k/4JvYH3hOAQ0rTzZvnkIhqlYpUOyXTIWolKuR7o
Jo+o9vb1J61agXYSAKsQ4jtDq7PERhGrAGmSzrQYFCvTw9QL0LWW8cYttEJ1ie/519JZDZiko0Sf
Hizp1Of8kTmvHv+w0qcaVA+kRSdf8n9IU5zvdzR4GIA/w6XPrErz93+axTbXiFmAIA6ciyDLiUCs
CT7Taav+vDaLc9fC7Grxxlg+8hm1B3S9DThVqQIKa8RD/8HLfn+9VOfeAZ/yycjCO1htVUvFR3Ce
teRmUv2dZdQbG3z1O+bLFQmdWT1t4WTBUNBOdm2NB8fb8+leG+/bLaWjla9ALYCg72amLjmTMpxy
9FfVWV0e711l+niIbLjptfHxsEBWCkhvONLFLIEXEkhjLymPFhO+q+f+5Z1JKCpDdQqJTuQfoaZ7
uqOosjKOV7CAUlM4il3yfPEqfx5+maXNWQVv6mD4hD7H085Onv6D8dHWDMTPfAssQcrpoFI9c3V+
nJrep6jplhvg8bUFADT5n84tpNOc5fzEvFBjzPkx92v2VpYXv4MB8ABjnofcIxJ2y6L4RIR03IFU
R5BeBOgMhxZw+PUMncdOsADlUxcpI7y1l7ewMAe90Uu9OlptkBC/9G4z3Sf8TmQAwG4kp84nC7aA
+5tLO7pzdm8ZXdrLkjQKiOc7Od5Wk7r4OKBfANziqIVBugj/XezWBFC/ZLKqYzLmIYdKR7KF3T6/
FGcLwFuBsQNUqMsN1TaamAifqmNYe989L2zbwPb14T/5DpzoWSgLqYMlQoETJ63j3pNH8JWGbPIC
XBpfL/vaUiBN+z8W5m3x6aYY3AJVngEWilYEfUrCfgtuen4XYabQ2jITxCGGpPMv+GTB446Vl6CF
OVb5DS8BSbuq25tmi95k5TtQVkCKEPlmpNTI/Cs+WYlHYFknHPNj3cidDq0za+txsWYB/UDwsYCm
YOEXLtZJsmTwYrc6GumzKB/qi6NgkJpAChHkLwiGzzy4xspJL9KUH0f2ABVVcbmDwvioQYJrCl2S
MHI6QRJ9QI5XsOLYJFXILMNvtKuvt9LKQkOAFXkVoDfnlVgcOt0CTcrY2MWxNXdS+2arG9BEFltE
KStWZuyKhXM348S8xXcwWy8Kt+/EEXQ/6u/f3Pu95TxWLYBYBukJkAXAG57OlN1K6D/LASth3Ej3
Z5I+obsfzYYb07XicOf8x4wQ/Id2cnEucmShB6vBladZ+V3WW6HWm2HVeLuBoP3ar+q3r5dnZf+e
2FtMXJFUrAPftzh2yRjZZhORrRaAeYTTlAsQfDjoyKwhC4l+09OJ60g2DfngiCOrdi5LfNP1K3N/
+VfMLbiODjDf7HxPbcSlngjB9PLYjj8o/Qv546/HX/sGIHM8uCtQ+iLncjq+XjhOW7hUHJ1Ho/E9
dZsWh//AAlwhMp0IacAxdGqhyPppqM0KoQ66ftw0DTyr9Kdsq5a7totnj/v/zRiLiapy9FEpC2ZK
HpniQcse0fqjB19/y9qeQu0e1XXU8ZF4XhgBgbh0eZOLY+X95Y/tVg/W6vAoj+GNhjOPW+p0qlTR
OcA4EGwoDxFJX0RFVmys98oDDQgEF20IxowBRgh3aoPQSnPrTBdHl2i+3l5ZLgtj+TfLsohro5+g
+tNL4stNzcW1nTZ3x8IHrDEkuUUiVD1Z/Cinv4b3rFcvdPz4enlWghT4ewRzgA0A5bjsWzeTtI15
j6jX5l6gl8YPJ873kyX+uBX1vfhyJpeZ7RMURmTWvUGgfTqVZoMHTl0zfuzQx2qANE+roPLnbey5
tXmbG8H+kd2Dlu8i6VFmSQeFcVipujvX2XdDSLc6o9fODtjv0eINlB72xcLEEBda5lS4Y1p+C2RH
lFbcr/vvdb8FTllZIOSJ8EaHKBYufXMxYz01BdCOY3Js+PDWCT1EoOYT6BTaTRcNvfN68X5AGhHA
T4QYeLUv9XC8qjHGOhfF0eMHgv2WPUtq+CP+R9jT16ZWji4wyJBih28Al/wSp5kPHAFyZyEYcF5t
v6OXX2ZoFQH7F7p5EAUsNwEbJ6YaLMuxeErboI03vMLKHkPvH96K4INEnWJ5cISZaIxUZXlsaFiw
0HLCcYtofSW1i2Qk9i+ggeCQOyPMjMsJi68QeWf2r9gJ+JDt3YYHebdryD72dqzOolJ8Z3TrUbGy
u08Mz3//FCor26knx2DyOGj9t8buQ2cw7krOrsH/snFWV3iP5490wGiHHDKi50VMSMqkAL8Tgn8D
JGZx9t2l38zuWybfeetFtvvT9p4M6M8wuwnarVO8EmAh20uw/XB1EDjA0+9Eu2isK9uVR2n+adSt
Z9yh0yNyxj2rruJ+2vrUlR2PkATZZQDXUQtapn5V5Q0yHnq8pKYH1DkC6UIZdpRBnPOgsP7a8ZVZ
RTVaKSi4w2T14BlR6b1/fer+gXUsQjCkanGnzPl64zyVJSsnN2mvjt2k3esMBwNFsJAl6Y7GxpPB
6a6tjTdU39Dcyn1ukKjT6l2MNwcfG47Mrgj1FLSAyih/fv3TzlwdXuFzO/W8Gmh5XoqlxNztkgmH
CvLr9wDf+KO+Uyoykz2JL06GwQCuPW/mAJqBWvNKfdrgxiB7CKS38tHgPNjLeIuOfO1T8IyaK2VI
HZ8REtijNtLEbTC+7pd0DAehwvp3Xf1Myl9fT9rZnpqniuBJCK1nYFWdxf1Q5FljDMJUj3YwDRFP
dhcPb84kKsh9Osa5kvyQGlUhVVI/phb0N4Yq0NUWqcLZIcSj00TWbYayzYXlhQOwBB31Sdndo2V8
5OIxHfZE7XvtyCzwJ5kb99vKdIHgEt+DcA5F2SUcibZarwy7VI8CyuXkRn+4eLrA0WyYoIB1AEZZ
1sJqnrPOLBL1qIyPODLEx+XDowAGZBiqbR6y0afbdq5AuLlN1SOazX83W2HT2tx8Hn3e1J8OhWy5
3TqpoR4r/jOwjY385NmFiazI59EXkbqZNXFnuvjtP7LxqP3o25fL5wY5Kvg0E4w1Z/Vpre6LDuW2
6rEQ742og1Y3N87C+Uad27Bx5yM9jFT30n2XoMPR9BSLm3jfhgHBv33Xm38M53acrrT64tcZYj3c
+0C14a2MZM/iWGgm7l63zNRjnyBtyBsIYO0s55lt9YSerzrsAAAIOAdUlc7kb4DY8coubtWjnkZl
Gm1Jqm0NP//906YaCClqUWD4tr5L5XNxMYHYPE02ev1B+wF5kGVSWppelsQM45PGDYcyvq8qHug6
D4grgtxwn77eZee7GNAjBClIssMocj+nn1N4dePE09A/Ap3p6/3f2IFG3PevbaxM2UzqiQeMh2cS
kMSnNvopzhEcZ8Nj7/ShVaqQXuwEUejGkwJThvHPukBiVheJnbY9NrJfJ98S7fLxUdwGmSbwOzNd
7eIDMHXV6EIw5bHZ1Z4E6u9iJBhF4xJwQTjtEIk+65uZeF6M1EmsRy//YWWPKbRYyG6rM2NlqXH2
cNCRWUCf1zI4BGB/RAiVmo/1EUTP0IHlUXIx3yE+5LONRXaka5wGuw020pSCB/0FkjYb75QVpzU3
lqDGMdfkzh6qZtm2aMyFBZmE3PiOi2VXiL9kvIZAVE62gBorc4Y3I9qy0B838+zNf/902knblQDX
GPTRnchVTkIwrGlNvP/6fMzlE4xzEsQCUgyA3twUAsK9M8bLSrUT65ltPKad80KTVnxDI7K4GlIz
i4Gpo0dWNtV9a1MeUOYYe0VHcLr2aEnzvYkPPPAGMtIg8+xqP1i8uKua5lftOr9IDkTe2IF7IzKH
wf456Un6nBRM40AatprwCxegeN/sjd+2iW4dwKKM6yoXs6S0N2RhpjQZ9a3Q9p6yh2MytMNRGz37
p4l3MGRpCkfbNbrU0cwSf8gq2bVOBsatFMiMqtKg/mToKuhiB/k+b9CvU5b9yrQ82cnGVr5n5sXO
0JPqbz7o7d0ATsNb4TbIoSqa/kgEeif8ZBwpNmoDh1jE5m5S6NEOqsT6oXhjocrlpG+qauzcBw3A
I/RQXoq+LsPJmfJX7jll2KZ6t7MKz9hJLoag09l0lULrz3dbPY8k03DXNfkz2E/iu3rUSGS02q8J
irnK75qJJr4Tu/xDG4fEbyHEEZm5tL/LUX9mPcmfFZiLr3SpIC1itU4RxMVk62GC3iQjav1s1trL
G++tR0GujlwI5O112f7Mq+5V98Tg6+VIb10Pk+4Lj8SBauTwnsnSUb5TWhN6STl/HmWJdxXVPHY9
GkYdcJqZD07am6XvKsGLUAjDPZgt7VHgSHjAKg6QRa6r+MExyvF3Srq/kF2od5Wsf4gJaT2fZ9Qa
fBVL7vhF5770sngZaveVTtOY+Og+IxAVz6UPMCG4ubUxDskkXPy7LgYJoe0NpQpaTRN/bBeQoiJm
cdDVTBxTpJiuTE89ASb/w9IH6EpkCQ37eojSmvxt9F75rLSHe6+e+ias3dYqv9Va2e57JT6K3nTY
Dn0IYCeoO+vJTruqDZhEE3uoNwYYYOPOrd3AHcb0EVCPN2E3AheKZg/I6PTHXKU/9Mo5jFkja1/L
xFuvy99DUml+lSdmIHKQhvRW3AfMTB0/lYm7q6Wtrj2ttUF5n0oRFTJLeEjQJnfbQKim8qVRgSoj
NqRPUtZFtp2l+zKbYr+zGhnq6GP+gEiCvM5z/lyMQ+yTMjcjUcavba0ZL7ag5fU41n8qu6k735ax
uJHFqAVtY/1oY2NyQs0xavfKGuzE9Snoh9WBNDko3yrwSvG+7cHpmJcIZVLodsd42qLg9ALAEGn2
GghE2psxyVvznhFAIKZaTX5lNWU4MCMPhs6zQ6dIP+ysEqFTZ20Tla5V+FbTlsXOHboJm8eiPu3J
XTYaRPjmaFbVdT1y6L23lh7YWV8FIq5AblaU4LXXwQpG0OESIAfWhGTMDzQBe0ljDr/AdFvtIYkS
Bz0zrSApDavf1bWyzKAe3T/GpNX8rs/Vtxw0/N9mYT+KzaCeKed3Y6YdCqeU2n7qpODQgSIQa2fp
ExuKd93N4Gr61DKn0Er7NwkCqf5GuWl2Z3UKjXStyDvd16TxUg8UU4dMj3kvDYJ2qNzL+2dBoAJ/
3VhafNVbMn4cQe+goZeplYiwLOHnWmzs3YnF11XDRRplmtOyPfbmfa7IvmFp6rc0f3MIGvJx+6nQ
xg8IakeWgZGoGOKHOcu+Q0jWvFcDy8O+67oqGq3+doyrwe9SchVX+pVdttRXlD5PpnelzPZv0dl6
dyWGwf1NcW/uhoSR30zt2mLXAXIeEdbjJKC1/H7ITMoANrJjUPAS97tKKU/DvLTUq6uM8QkVzl8g
sSa3vOkeRIFFEoKPb5VVJvAyaZ0EwFTqdTT1xRAUgDHdxZZb7AqLDD/bRrG90bn8mWjD8ySyd/QB
yWuXVtYdLWzjzq2wWXCataCzOuYDXNb4mUbSEIlehp50Me4m4L3utJxp4tawu27wCz79Kmyv1PY6
90Tz1M8CiD/NxqRh3g992MLZ+0Vi2iFqnmbY2lUFNFVjTSQo7NLz+970fMMtfueuxHntsiLIsrJj
1xAcFDHwoHrnsiCztBoMUhqHeHNT9X2+G8TE/IZCsTWldo/LegCbHbRCGauvjHZ8L8fCDW2OHm5J
J34bT+qu7pPGb7oCWEK9+OW5yFUlMrlvnImGdaeMyLKgGEB6OFWr70y/NqX2jjvjYzTTlARNWbah
S6Hv7k8dojxftETKvREzSNU7uPrycIJiXL4fR8GxYZO49M2pMZKgadPCT4SHNkqrfKb1OEl/yDkL
jYYNIaAvV5mjBVOBVl1dCNBY4icSg2N/Fb2xLzWDRmlC3SBt3eybgX/pF22xlxbzmY41aTr8MNzS
7SPw1OSBqlgE6DHGaTW7CjQgGYil/apoxAsYUYudHAmNrDRnYWGqkYcM5f8AacbRB5l85xvgL78D
1jPeF8OU+G7Tf4yYywC3rQxcFPMebBAV7Of0ZMg9o48Ms4eMW0pZ/14VIGGDwPUDwDYsElrWvMMH
9u9FPo4h3HN5U7pJfXSh4ww34UCtmzl9/p0W4/SWJkVpfNNavf8BWmXqT0oZAVCgZZA0OntXiv/W
a9va2XAPPslTGnQDZYHU2vzarjEfntP+MY3mSHr9hUqzAnpFcx9dmRk7t01sFaQDKvYGyivIztjs
SjdUHTKZlAFIMdPAhPLO3ZjYICizRX0Nhyx8kblllKfKecI9Vn3vjby9sXJwg+QUR6OlpZMFHG+u
fZ+b7R5ii/2t57HYd5PBpYhSmwnCwqL6hl5p893osteGuslL32Slbw1udVvECMlolqGzrEbQJJ0K
x2ZAKPfgTpUnI60bDD/ODPGnbogDYe9S9826Lrg/MvInLlCeDDtJnsxmqIcrze7y5r4z9eR3TRHG
dIa6UR49NCZP78Bj6aEeW3lTvtehKqGCqVR3JHWOud3n2Mt64duWeo/d5kFmVXmleTwNaJ7sEau5
1gAyz2GXJWyv6ra7zm3NDHVtsK/B89YEwFFXviId7XZpCaI1pU8ztArXtTHyOqACre6txb/HkxFH
zExUNGh6h39Rh178U9UOD9pKUxG2CBhrbCNMpYS0kudOe1y1H8ao/+plvwMDhADsHQWF3NubmRtW
zPoTG4L4U87QPYDeQ99RKZpTMo6kXJr4XtbjI2zZBMioYZZBsxqYeh77EGP+i97NYjfIHLqptH41
8ioNCmq/T6OV3uSNdd8bFORWrvzgpXC/ZzFp/6C5htylLmufJpexvV4IMBJoffYs4qaMOCPjVSzt
3otGsyDZN+gNVL7GvfiWYOJB64o+atfpSy+kqrUaHzJvCL5y9C5EXj8CNOvierNEWyJ806DLUuPu
fJMj7j6fVEbyaIL0dgy0tDJ+tr2j3mle/wB77M8+tlnAp6RG4JZB9qR/YmM5HCvVAAyTwMvckbrp
ZFjkdkHgX3vIobu4if4M7uTuQaDd/UQIoUJkbiyfmynqMlmjqiiJtSqyWDFGXk6zW3Tkq3vKe/JQ
N3a6q2xpYSnsPA+yuOaeL9ORPeeNBAaR0bpw7prWKakfm900hbGj0Z1GyQdLmu6+oOJZ2TaP4H3x
ZCBpdaULqKACHASEU6fx+GdaiwYxqrIVZqf2kn0JpxT0gDH8MDVV3uLZANaxSUuG/k6YvKJPhbSF
uALzaCp3NmJbEI6zbJcXVR7mafKEEuGfMkeUV1pZYFjtGCrW4j3hTR+e1zXw5BY8joNfn2P5I567
+SsgZO7dJGkWDRmQ2yPO9GNjT4jgy6r5kVKredJM7b5SHXBZngMB2XhsA1FX3IzKgoMgTyT6E6rs
brPXxyzNGMTXuli7pSMXCaj8OwjwIThFcaJpqwoh4yR2cU/Q0NNq9nuHBXpnhWfF36wGaWUHkLkr
8l+knddu3Gi2hZ+IAHO4ZWWlUqkUbN0QDjJzznz689GD6ZEoogj1mUG7L4zmrj/vsNbafpeqh6yR
7qi9NigpNkq6itVa3EeBptQbzyzI8bg99Rgg5+pdrvsmfKrolxxouLOIBd5Jlt+ixtl6V40LJMiW
SEY9C3XqHnzFcdt1JqOyISQ6yk7QF9IrK4+5dLIo9F463TVtwYiYB6BEiH9lKbwJSUk3EJZ+6NoQ
iiDocYHVzrzPqjKzy8LLAXYO/ip0g0dR6v1VUCTnWKyeUooEV6qV4e+5Q2X3Fi0JHS+Oj6kYJ6uO
SuhLoif3Q+bhmYm1saKfIKfaS72DxKux86XM3CFCIXOYFXMNnDq5QoBRLB5g48i2qTp5cuu2Xh7f
obLxUOniK72OyvrGcSvVPDmiiDzSINaR7eTRr1irH0UlepLzQmO/qs2LJ2rZkxmVEr2v5X54ydS6
u2tyOvTFrr4G8Ray6y3ztfGHF9X8mXgJL2Em4AbqmvAaJIFoo5QDQN03ctnb+kYbPzjo2LzoLr9e
TVPjZzPUpl2rygmBaW3T99lzGtT+Kgk4F7FZvpWN6XLK0he17WjqPhANel2e2kYuaDRVjZJVqUDS
qTtLfMQRfvJM1X9BZd34geqYdzVoUs4zWhqRHXVOeuekclev0ogYNoI6solAHNzUqEWJW2lwnYfU
TKxkTSOFJNsPav1QJnrY3vjhqKMZ6YR1ngXprG6dN6np38Kqvm5yGqiXevyjN4ZzSuYiJGTKmvi2
9sxfipOodpwDAN3kXs2j1IpSjbieCSjINBKU6Uy0qqgGVykLjkK8fLCq1IDuo+YHLRV/ip32U7Xq
YJUmXJBaLP6US1iUMleRPfhMBsWsmLJy5zFnuVM9D4BqVr0pOZygqPmTq4NgR5rhrvrCGCIyDp57
UyVNfZUpQq3YYZvdOIMrwDbUwMUEcqNJ69DVX7oM4L/k9/ddpBtrgnuCvdYPuFisx0J0XoTMF2xD
i9Td4EfZqh+UaD+0prdNA6fmp/n5SW+Thig+G+kRTlC8Qpuv1v6Ak02EyoXt9eldZyqMoYUtGA5R
8yi0Q/QjpAHYN9iKSbNHNas4BuCjbZmnp1m1hnoe0Lp6ytFW2Btt4Qcr2RPDG8TQtKcsdH1OuF5U
YOxormTjNirfM2jIh0Hu2nrtpIKRb5M01ndNnW+1LBFfCInbdQxq6w7nu96UcVrCFVCkH1Fa1f2+
caFYE0yBSXS5KXgFLduqxHxVmtawyzrzG1Pv2HglED5M/NV+EB/TSG33oU/8bzR7T5K2ll9ZV2Jh
tDRpcPz6rqrCQr2x0nrY1JovX/klPWGpXBdrta2eyZAqe12Qv1seYVWXWk9ew8CUULN1T7txAvHc
OhV+eOj+MsrsO46ZsRk8xTq0BQGhReG/M8L2nLleVW2KQoxWhdgW0UoQxWSdK46/LkxCmqp3fhqI
bq00IUJlUI32cSTv5Vzfp0IfFys85Zx+xcMmx72y9GivFN9MZV/ppS312pvcucW2zDPpWvE8cJRk
Xt80ch8/PKMiHk9Et17rEbK3fZQciT2f5dINN2HT4HRnZbBtLaO0w7qMbtSWTGqfi997wc+u49gw
4nXrZD+IqJQrKWrKTeEN+p2jqu2pLVxnnXTo4ohG8BhXw6/ATbVdg8R2b5eKF9wESNA9BUOd/ohK
rXs0I+spEcTIAwOmk3OL/GYdcixWYSVZhzwS4nWArFJqO7wrvxwekSeAHY20H4LgV4aHcO12injr
u3q+7tqusUXumOvBzORjJcUq2ZpYEO1GdRDVNYVvltzeq8Mg7YpEbTdpUPk3rYzurwNvzPbr5I/p
CW+FltL/2QzORogaWYa/vIaH/dNxEvRQHYBPzuAbB1ej5eVVh9rYszqQ8QqU1pRW6PuiqdMRxzZu
YZorzZWqo1oEA6IGWoYvYAke2VNSXrXUZGibB9mTn7hjv2njpbHkZt1EpvTQtkr25tc5XU8cbk8Y
/sPwLeNJ2FUKke22Ixo8FbpMCKnrWfarVEJETsv8oZAqGelgfsaqCry2InhKHpNQ7654aSng9VbU
3TSRb2y7JvvZuSEXkt609aku5fwbWjcDyoxFvHELwbqLjdrdBkPyFtJUehVAiTTswok7soXWKxmA
YOVWcfkygEk76p3suivTdAaGhstypcu5L9LwxDG2rdO3K7EOkMOXzee+LPw3i8TnPUJQL2Cm9P0g
98rKiwnxVq3Xq5vB0V8kMnfRwOWqoz6PGKAX/qoLuWIEQRnZmdoE/rrNhP4hVMrwzRjhDL7TchFa
rvJaEXdeC4OZ/3bqcelF9Z7fXa67wumrVU6ebC1bdbMB0JQ/OhYxrdRYD3LjOatGTQ1bVlIOZBK3
dqT66qrj4tlWaur+CIBSPASZpryZamy8AL0LaruV/TG6EEKVnaR0HTcscbCStcHeLwVAbMCMwSxk
JKeuBkXvdqoY9/fw+8xbtaXHVx9ryW68Jx6qorWGdSAmJu3chcYmz8zBcRV0jCUQJvoql5RwoQI7
V15AEkUaCxlQUKbotCxTJdyqXjkbzctgbBpln7Zfr10htwIKAeEN8A7qpCITGiaORRwqFN/WUrAn
WXW5eDFT3IPZjo4BZ5//TUH2GnkqxSsT5RwLm1JbSe4CyGjm+2O1GEgIBAQaX07QyXEoOlZYWua5
0n5yg7L/Lv/+mSV4//0pglMvjZbkGt+PsoYs0V5NDi5ZtstGppBblbWFpAbiZGzkwFpMgFkVSjJy
40TmsXOTO1frHVskVKksJSIc9+7r1PiRpt1r5WgrFQnOy9YnU/jJ+GQLiJXImbJ886gM5m1QBAcr
iK8um5ii3v7aAIaCaBMBMzI8kzpymKtCEhaGftTEeyuhAONctd1JHo4hpOAWPmvdbhwZSK7u7qrF
TTLiRN6Vz/5jHdiqLCEBOYo88ffvynSWWZVi3mE9boqtMsR/DKvYDpqzjqN8AREzu5TAJP+xNZnN
EEdPTEmsH4uhzMmN8C646qOcDI8V177tdukhy+qt0Yk7snxLirdza4l+FYft71inOF3Pc5xKDgT9
6HXX5ZNSLZB3lz4/GZzoIAYaeHxeJU241fjj8j6ZnDYWCgQZ4M9RpgIxoCnvNOfrrQPK95hmv5Oq
XXXxXhPeLtv4PAZswMkwIGgbcAEm1fqi16reMBr9CCVUO8hLDbk+77WPn5/gfvReTpFB4POKJ3xP
5OrOzdMbQS6vyXsc/sVIABKz3vDI1GnFPlAGWc7dXj8OFhl3HLXw92UD41R8PDeMBYIrkAADUYcp
wQuMUYh+cq0f9Xjnep6dD69dpthNdq2Y+fqyrdlleWdrMm95OvhB41b6UU7cbRqXa83aXLYwgQb8
Z3O9szB5KrySXKSnM5oAvV9jnVTVqrRuayqaev1G4vWytbnxjMKEHMURqTNFdw6RUXkIsqE2G0g3
uWPthvbxsgV6oM+sD3BFjgydWaDgTW5VV+jNrlJ7915PxdzYkhFM9gSO9bpqRa1cdVqtHVzFHDax
3BaPrdF466DL3UNWKpSdUPa674RcO4h5FN8nSeZtXTNUX0g3dec0qfodN1j7UpuC9kAKNNxTHI/2
GQUcexgsZ5WLZbAmb0pBxIFwT+JayjehUfXnMilZQ8dTdw41K8AGebNLjajZR4kcrU298mkY7Zkb
8gvBVmlCaphi6F2FEXDkldHV4VVgNOTu9T8G1q9LKRLvAQSE25jGBxuUw78POfXNIgpoqlKE2Y1Q
q8OW0pp6Xae5xkOdN9D50Hw9RiSejlpchqsB3axVjrbIVvOCnx2wf4ronrRyM6Veq7kj3Fl90t6E
lh9uCrNqrqUszLZWK6rAOtp0ratDelYClWRAJKartKupdfmet7EcagW9IWcPTk204TWh8ezQu3xL
FB7v1UYTdmnpRtcoxOorCGHyITfUb5nWeSsN2Ifd0+DuZIhOsxLISa2kkrKPWUjxtZCLP91W8tZJ
KZy9ph7eQBdd3kNzJxwwKvky+S+8f3ImCDh9gkPJvUexZWtF4TWdn8YyxZPZl7tEahbej7n7Hc0v
XiiwLKO/9vEhroxS0lpJA3ngeVv4EED63evIWMLzz5oBkwNQBlFj/v/RjFuJukfCzr2Hwl2Ti/Ru
WPxjW+sL/vncGTdxPREhYkSfENwNWADFSB3nmJrpL1Ub4eKSs+A6zdkAWIQVE8YA+O2PYykqOSZ3
UgpHuRcIfgK7iBaI+jMuizxil/5r4u/fv3OPJApnvIq1cGz0TLfdzGrsNA6JBSxymvVJL4x1XfYH
veOwCNqC9bn3kn5i4+uCpgUYp4/jC4PB1Hwjc46dEW2D6EdWhZuo/xEMC/M4a8cAPI48piwj1v/R
jk/fvxp6unPMk94OyydLRAjEeFCTb5dP1Ox6AYXGi5fZfvLERcr6KCv1MnSOTrRRwtswW3/5+zwE
aNZLbG+ED8a9/26xwAL71Oos51jHDxQP4ofLn5+ScMZXku8DAxxVEkfNno/f94XBMhPHF45cDTI7
olFWiaC4CI0k7m2thLRpKWPT9ryq3HdoMa+TtjOpiir+1weKbjsUGUllb37qCYg0v1v2Go+bQeaa
tCxVhctDndsR5E4RKFZ0pm0K2wS754heUbr3AVXAVBxsg5R5BhQt1HaXLc1NKlRKWDDQT9Fgm7rl
Vup0PX0n3Xs5kPZW0O14Fq8zM1tDGgSJJK7LuCVppP4Iq/jWicQFdYm5+/C9+cmepIF57XfgRKjB
m98HTX7WvGrXNvLChM5sfUQpYTwqvCe6PvVH22Eo60QOuUfKtXGrdavLsyjPOHASri5e1Uhf+ixH
qhat0oEpOfaVl21kXx9WqWY1K42WEfi/UvStb6mIyUlu7gDrZquCQt4u80WNN9bxflc4GdsudLOV
UebBKpMo/yvZ8N0sXHMdSg6eQRjS2CUVkG7N6j8+Gvh+o73RwEG9HUq5XpPZioE29Uvy7jMLxMg0
PLhxAlVzskBqLiV+IJrOkQqZ7fjKxo0MhOfS/eUZnF2gUZAboDXKYtPwCi9VHoyKs62YFBSjYJUv
GJBnPFIG8o8Fbfz7d7dT62ZRGwmecHScdp2Eud2pMr6SYtzHiC2ZVXIN7A2QU7IOSfWqRn3faOZ1
31qUvpKDjtKK4BU7s2tvkQfdhLG/l8ATXJ6F2ckm3QX5BueZPz/+RknL88CVTLZpdqub61Siw+CS
5OWMXwUeeFSWMJgPcdpLKyq0lsKLJBz7+sERn4BcrWWR5nyWto37h8vjmTsWqIQisEZGm8h2/C3v
5lwP1ZauuZF772esav5LMMGXhrva3/WCTI72cNnc3CYikUdKjwSwgSLmR3PUl/KSdljCsevvgmCf
/778+dktRHDO9iRbA7p64ryVpp+WjdwKx7bTpGvB0cUVdZ1yFWQ0vQmGkaRXAU8BhxLcOAYFcnUw
orVbOd+IYt31UCvOJlaU6AwuwPnVRYa0ymK1sVtal26VvDGu1SJ3z5d/9dyegs41+oEK0diUK5Pj
W8oteeFjZT6RH1wpMkV6R9hctjLzYo1Nav5rZUp+03ohBKOqCUdRYmOtgte6vQ6ChQzWrBEEDJBe
QbrkExGnMrVc75KES6LUrDUhZryu/NZBLTuWNmZeuAsO4NxRGbM+MOTlEUg/We8hcluioFQ4CoCo
MrBjrfUnCu8qiry1uHBU5m2RgVTgtOBxTo6KoqBWX6aMbQRCe3BBpbhep/R3zCSqss2S/MfcyUTu
/R9z49+/O5mRmsqZFjG0IdBsV9pZfWUb1nMln/wCqGeycLHNmkM6e1Qlg2cxZeMpLXiMMhtDhWSX
e9ygNjiDnYo8ppiuL+/EmYnETzRI1+Gfjem6jyPT6sYrcglvuvbaveD6r42jQGL0N0Xp70CjLMSN
M3fOe3PTjV+0fpx6ZsfLT7Wuuqvjb5eHs/T9yR6MjDI2ep3vg54gzxUvaahI43xMMmkyyoq8B1RZ
Rs27j/NlVKJSSknNAEr1t2ysAXkOO63BOdlwTXsgPVqevlbfiLF1loP8VYwbG9glzobx3LXtTZ5l
e0f0F876zI7hZ1Fe4p6ls9hUSVfvO6CwKR7V4GwbobKj/EoAlRl63r5z45VZLHVfn9037wxO5gEs
UwNJTXSOptDcaqF1laCcCZZp3QD1hG64cCL+Ro+f5p2kP0RGDX2HafQsi4mThEPLvDdabxtJfauA
lBLLVz06pza4zr7dKU6zzwZ1F8qsOzi8hUt7do7RKkNJUcZ5nd45vVBR9xbGwBO8gyrc1d2uAWhW
HS3rJUoW3qHZfaaiH0CoIZmfoukiA/9Mt2bOJYgFNdI2pnTjdr9T1bcd7oHYXDn6QmCtzq4pNzfZ
CTIhXOQf9zZIa7Gv08I5evpD2oV2BsXFrxR7UCXbqE5G983sd4KK+pEobRpwIE2Z2BlwrhKUrkDl
O4xdO/WIyofb0BDBdrZ2Ial3ganv0m6PACogRWVVQkTonL3QwmNSr4382hd73goPEPcRzByCHTtT
uwvIkrjtne//0Jy9BsZX/iGgQ6wdhvwA5G/hGvzblGC6v9heXLnUW5iAyX4uvZZgo/GdI52ky2YT
98dEJK/oDbAAf+l9ApZgL+vNvaDdJW1gp1BVyrjfyFYHlnSsfgd2ZZj7y7eZPLci40+CyQdfkFTB
xxVx1KjXpViyjrp728nVuqtfLDx+OD/QRpRND7YJsYFsuE6zVwXlbGgitpp/F8RhpWnDRg1+umW+
Uv0Mjv2pgWiqJjokjW1f/XEC4Dfq2smXgse/cvafplLDh2XX0gZi6pZXtLutg0CzjiG/JgmyjceW
yd0/STusZelKaJ8TtSLge6my2zQ2NqGyaci4yd4OMmSsBqQvFbuMXzUUnx3nWhKiXVTcDcZj1uwa
9UjbydJ6btX90L02VXTQk99x3pHaNfeZt+Aiz5Q7EdfQqemS5kSIeKoNapoDINTSUY/geuzGuxPK
qzi87gtanaU4ss9V/qb6BwodIUCly4s/85QhdoH/DCkfAelpjFcWfVs0rqkedee+zm6z0+XPjxt6
skq0AsQ1R0CJZNp0w6tl2Hh1lmvHQFdvrc7baTqpBECYl83MjkIZBzDmTD6xtI2SdEoGnvJoysEa
IHIl5f9PC+MveOebdW49NGVZa0c6/rg0Mw+Ul68PwRyV1wk7UEGdckNLVYe5U2naUQYqBAR3CZkw
N0VAvAlgaUhG9Uf5OADw67JVkkA70ja12se//sWvf/f1yfQURWkpdcXXs/wxke/Mcgm4MfMsknwj
RUo+Z0w6Tm5Oq+6Vxk1y/Zg16q3a1cegM5+CLnsMZGfdG+6+08p4wR2Y27ykPug2giY58l+TKTNa
uZWagM3bBCWPYmkU57Tp3E3SQHW5PH+fTHHwkfwa01W8/FQHPq5OoJME8fM6OonKVZE86812+GKr
IfpMfzQhfzQh66nQNFkenbykbw61rFC3qr3omMrmEqzg04OCKRLOY34BsA014Y+mBjdNAtfDlNi6
67yt6NMZGLalp55dBcrv2k12l6fvUxA6GhwlikjRzMCGpDbXFMfKwlPov3j6leRB9wCXupSvmhsX
ul+j3IuqI6Yw/v27S8CNXTmuays8gdootpUXbzOzvIZS9ouwba9Vxp/Lw5rbFWgQoVaMc0ZT0smm
zweldR1LD09lr1cAIsPHElJgJi/1upq1g845sRn6c9rUAYjkmGh7GMJTBIi8KHE4f+XVy+WxfDrA
LBG6k//YmGy/wPU9FcxdeCJC/K2q7gv4uSuQD9TWq1+ym94hvrGkYzRvEyY83UopiE19hIFKFQwV
NeQd9ZFyOOtttq6UV0pXanNtQhq4PMT5afzHnDXJZgpR33gACsNT27jrmNhQbPKV+282BTJZOOzc
TUznZBM2QujSNKOITpEcrpLOOGm9dRpgIF0ezNyRAlKDCCnPEZLfkzPcmr0jKUGWncLS8B5Ud9Be
gtwD0P3oO1y5/8IYYhugrSj3ftIN6bXEjUgPpKe+KNYwcPZu6h+sFgYamgJfN4WEHwUBXRl19SaX
eqRmil/HZQZOltuofe6BJJfDL0KFy3bm9t6ovcHB5Wb/lDuKtbQOFQWdsDxypa0QwscXBm1rBtJv
XQ7OeK03YqVWCxP56ZXnlCGKwzuJVhj00MmN4QlBCV4bq5V8Iwk31kICYOnz46Z5dwFmIchqP3ez
EwTqYG0s/fq5A/T+10+2th6kpSCno7baa5oTtzXdSl+obS2NYFy2dyMItCKCHcwIBn+DcJvy/5yg
6akJ1CIuYj4PT0q4k+Td5U01/ucf3GmWF9FeFJagRaMzP5kgSKdeg5pJdqqEYZfGV127zeJvQfqQ
dHtN3uX9ksGZW4AHj+hk7IU36s1/nK666JSkhkdFM/K8vE4qV7gxQrjWVioLa7cP5PXlAc7aM9AP
5qEAYTC9dbpiSJ2crp2nxNoGZwrWb4m5uWzi76s5mUTeIXwTcMwov0wnUeslXxcaLzkho4EcrtkF
wqrlTK0AKZlGdl94wiZIW/qmWU8VOORC849wizVvBQioze9ljaphRjsEm2u6fkyHobuuTQ++pwzP
7cwS0sivNyPlgJ3O1jOUF2AqiTeZovnrLNfFTZbQ8EPnPznAXGptuGL+tesFzqor2vC+zIEMV67i
GIcarvpLUqBwEqcr3VXXEQlTfRiQhOjCxoYJHhF/u9beE8XhhkhOOAC5ox13KgdHN4oTaau0Colr
yuM2dQgnsOU8fm2RKzmKufRqps53KEZ9uQ3iCvChH4qbVjAgXxkmbHU7NtTEVgLzj6Q0zrMiiMje
dq4ubYj4H/WsDB+iTA1OokTj93WgI23gDF5xCCQF5V/Jla5oWOf8gNcpN3btBtZKGDnVkZpoV7SP
add6KRW2lAnxXdz1yrpNw/augJnCvLTFwt6aOfpkOSiu/b36KUV93MtZp6qma8khBHnrN/IRPcT2
duGAztmgnZk5towBIzUNGejlIkF/D6ITDUpGRt0X26CMTjzYSio6Yx6WiuH0+jKaDlnOMuLRr2/e
4lJayJzPnD9a0QAzBi6Cipc1iUO0ykziUFPjkwvpzR9epfDWb68aNsHlQzhz05NlHVUTyXMi4Tx5
p5DwrgsH7Xb68na01rnJChPQ0EKpaGYxcGAIp3jniRiVicvpSQqqOvS+OcV0YzvTI+/yGOY+j6qk
OJYeiaunlc2014ZSyoXoZLhPLfQ1JVMWrqpZCwQ0tD9C6fxTcsbKMtEXkGs/+flKq5/1pVLwwven
5fcs9vuYlnvJSbU21ob86b+YoP/9fG2ymVwrdDSx5/PGNcj1Klhf/vx4Xif3OML/iFzRZJHs1fQe
L/vILbwwi06DXq/KrD4oypH4guv6gPTIgjs8N1XvjU0OntlGGnoAaXTqpWuTK1E+Xx7M3MEbUUvk
OMZmZMrk+2oYd7oJHOJEH+AUsYA6gJgrrdPtZTMz5w5yEJK+BBB0kJnmGRqvUihdxRyJwV0rUgKj
Tds7nfz6b8wACUOq1gSmMrlqcXLhDat+fPKU+kShBAEWeZ9p/cJoZtwhUkJjloFN8Bkf6lpDiQKv
W5x6gaZEVr3R22CjSrfecNQDdHSa1naihY7NMxthXCLiFHLOkjwtZQZqwp6T0uLk3QtxsinS9OuH
HpFOOFAjRBRt3MlOiI2gMI00zU9KRrIRoYaFnTZzbDQaaIHFQKeTC3hyKv3UUlAekLOTJq/jh4fu
uejWS82uZnYzwu88tIhPjvp0kzHkKkIfUHAz+nP35ybb9H4AnlYw4dL+m9mieD1qCfPnNJwzaOCX
Bx2j6eJsVfPP6fJOnltuGEB0qaT9IbC/yWz1JUuUiAFbzItWKBX3S1M1a4DmySNlj6ax0+UWBW54
sN3FiWJWvo745+sD4D0n2OX64l2fDCCSUgs9gIIJMuR9XXlbRTpctjC32O8tTJ7ZyshRPXYbQio3
sl1DXuP4ISrzMzUXnIa5qUI/2KJ9EFDZTxBPzx/6ou/U/OT+yL29lS3cJrOfJ/agnjRiwcXJpYXE
iSv2up7TDPK5R0vCWKIrLRmYnIqgDbPaUzCgxjtJ3DlfE0YdfUNqxuS6oCmNapaTzIZaIwei50J2
Kv3ij1ISmcjJ110eoheIvGMph/tjspnMKBuAWrXZSamBvoLWW1jhma304fuTrVRKYu1VEd9vvfIQ
Cu0TCait7vh7UpRfX+0PpiazpXQlCS4PUz0079aWni4fipmH9sPnx73wLs+A5ICcFghqngyUtE3b
obT2xY5d43qT9Uar9m/Trk90HsEvYq9yrfSk6ilQAWBJgoVc/uVxzK4I7TVongvSVJ6mUCGOC6nu
pKwI4vtDWb6Wqrqtq3jjZPHXX1aSV2OfA4Avn3u1SZ2B7K5sZqcgvBn2dbgQ2syuyLvPT06fLuae
XMOxPwVleDDETSlt2iJcuAtnjviHMYwey7tll9CC60jkZ6ck3qKI98Um9f9Z8v+NwZxkmIkG2jwK
jOyko95Me5gl8MncapPvUaDwwZH+hM2QnSoLvZQtlSeNf9eV8pvgO/59FbriQVXa4WuPK+AmMiT/
Y2NPXRE0RXsTxToTce0b5DCE3eW9O1mMv5+nUEOWBxbHCHL7uBgyQnXQOHTjrEpXb675taXm69qI
4RjF+Qn3Qbd+/LrZW4pAKlk50xpDOJjx/vKPnyzFp89PrlqS4KpcenxezG4s49AMh7bfGeEX36RP
ZiY3LsKKqLUKlXJOhl9D9+j/vDyKz0vwcZImt6yclZkrgbE9Z9ScbxNlYYVnJwkwGvU4HjyckI9r
oDdxovuUXM6JuDVDu89s9S21vvbo/Z0iFTFwNivYRWNamXcyCY8/QK875r2z+tROvggu+I8FA7wZ
V4MELGgc5rtbww/KJPYDSzuPPGlf3cTp17LenwxMXBsS60OQlRioFZDN5toRl1pXzS00uEADQDOp
r08wbwEGJZp5snp+RgHQ1skzfn0j8dzRmxLM72dKTGuZoa9ktX5u0fMowCC1woKFcQ7epRPGORo1
5fn5tKChBjqZozpUUX9WK+PctHcExzS+b3fFg5V8/UR8MDN5hoQ4CF0UBoxzhuLp2o2+9l7/HQUM
b/AjbCQc2ckDlKfItnleaiD0o92G3VqLdypC1wVicpcXZPKcjobGeAj9CY7e5zpahRvdxJmFRpI6
+DdU8M650oL/qBt1wdLMIf/LJ6feAcn/U57N9ZDalkNTPEvSG4K8q7YjT452dizUX7cEAAcmEsr8
2ufnr/VNcsSW3p+rXraQeQYadY1Auvwatj5qip7pfK1cNE4i5BfCvpHSCN5X+XjwEQnukcCo1LNX
bsADVktAjL8pzsmmBhYh469Twh2bAXw0UCgGckspeiqShdggdMxoFfuRuVfzorwdSAJ1dhxnUrxG
p9alg43UHlCJMuxqkPLrQTLDA/rJ/oOEKDo4ycLfIZZn3CG9098ocS8KOwKm+ighMX2ndK99euM3
lb4PJa3aRqLbbpKC/oy+mBmA7LSgPIqD4W46TRR+llEoPQQBGjqX9+XMbiEXRLQObAIG3RQzYRm9
J+pDoZxN7lIreuxlcKDDDjnCy3amoL1x7caEHXcaHVXwjscD8u7S7kKqWLWvKudG822lva8Fl4ad
P/sSoT2Eu93upq53cnxAzwq9zIXLakrCxTqA/fE8EArjLE+LGcoooJeAjD5Lx9LQbFQQmOBfmfpk
+aBksxVE5sxa8KA/3/FsVToK0DoQw59iAafWU9PoMufsue7OEYTtl93BsVhOxp6MHk7u9KE1erGN
dCfzH/O0vUuk+EqRvhZijLP2wcLkoU2hApWyhoUadehqI+hfqzj85/uQ8kZCrD4i9z/uiVDTvRjS
q/8YBHgJq8XmqjMrAFWD1Bo7jn9P24VadVaLUR2y6jKa/vFOrv7NErwzMLmQSqdTsz7HQCZuy0dR
XrhgP/9+WONjBQuA/QwlU2wqR0lR+TvTUzXMXrulpuKz30eTgTTaqIE1BTKFkitUaesI59i4TqRd
u5SB+vzo0UTn77HD3weKOFlfWahMWolo4aM5HBLrMdC3yRerSmyhjyYm/kHS5ZpYV5jQhLWs2LH7
5UNs/W3+C9oQn/bTIXNNIUelxQwfVfEQX6VL9KyZFYAFRg0R3CSV1umD07Re1MaDEDwmvzyaMjVf
30A0+EYnhQtiROBNZifMYznOeyt8VCB+yXb6cvlSn/v17z8/8Z7kptAro+HzcXJt1reFsfDzx/3x
8Tke+5P/8/On8buKGnLYqHxfGvNnKKzLNmE82t8r34wWAsiZvUqqjp5VYPoAAk3TgWjJ6F5kxcmj
oT+ldWN33U5a6tn4+bGFofTOxjif797APIZ+meCePQqbrPXtZiONEoybLy/KByOTh9bUE7quOxhJ
FSixwfWQfP1IjDe3TJdkwIdIF01GkWtOVwZJ8siFvhnU/sqJ6t2/GMM7E5N7tS0dPXGcKHl8Lvvb
LvjyswY6VFfw8qQR4DC9lsKoKVCC84xzHP6s6CIhL/g6M8eCRA0MEaRfkGaQJsscpbQz6FJHP3fi
muLqF7WPxivvw+cnCxwKtBGmS5l+bvxuG/nnNOwXzt3sAJSxgjPmMPHvP65wNJL/m6Flggo6tRh2
qrULFmZOG0UW3jXIp1Bup4XVwCklBCVN49wWW7p16OHWabaX99DMYUOCjBibjNnfU/1xEKmvQY5H
qPmMcN5KDe5S4Tpzi1W0pC4wM1kEj/QdRvHMHHvOfrQDKiDyFbM2z26QXTtX8aKXNHMLfjAwucQ9
2fOKHtHxc/iH9iiVv9X8FZxsYykUmDrJtImjkG6IYwv3MfiZip80kuqUWWcIj5WBPyajlS5fCfWz
Qce1uj4MVr8eOZOS7C1cvX+rgu/ueaxxyQP+RHlCI2qd8jeTylck1+mUx74DgAzpKFRt15e1J2vo
lZ2fUNwvnPTZr7T2zYnl+q1Ndev6/zg7r93IlWRdPxEBenNLU1UqOcp1t/qGaCd67/n052PvffaS
qIIKagywgMHMqlAm00RG/KaoxuAlt/T8WATilwqWMwpWgWULKLehSj1gpqEIPC26ug0i5H4j8z7q
6tCxejm6NdsWvGxsdVg6HVFhAVw11iFy6tOTAGBBKKrWs+LG2iPmXu2lXsHoBv+UixbN/dqW0wmj
rdxKsytsc6L70dIeMbwV3Y+X8PplX88LOFjcuoGnkuGDM992a6ViGsu4UKK7JI5zu4+GQ9ujGh1L
DwhBUK5QXmrpnDDMqZiqxguNmvbKrdocvVmEHKaO8vydpf+0tEMSP+bxUW0su7ZaWP7nGtKbgwDB
IGpUeMqtOqxgm7Zrri2xXwrHOqKFdSE1j0nzZVI+98r4nxDrdcU6MwFLbzZoCt2BNNEM7zD3MaWH
4hylf3MArL9vcFQyXRae05wEbw+AQoqW2UKm3Uf4wpZQo+w/d5/8DbD2KlHrReWG6vzbABksXiQO
VcvPR0/cGYP38So79feTRJuAQiTO+21LXTIrY5ZCzfKz4eZq0P7hj4ePQelfpm1PsfPtHz+JSiGJ
pWH5QsQ98nXMzzzBNsf8OjkAWlb8B+B+HjGb9QoVKFHmaAzvWs0Okl+K7sgW5mqfK2q/i7LO4avM
LbSmuBjDIbzLsmKPQ8gPo0k/l5X8bwjw3CTqFG23oiYDEnU0KMUQtsy8Rwj9ssH36+MvfXqu/gux
mas8bLtqmQgRykdFcE18wop9d67ucWJLcw9Se+bqZdVuQZGWAm1qwDTZR6fFnpX7oL6oHz43kL8X
BsQibivudsqPm88hW8yVMSiPsXb5bV8WV+m3jwNs98TfACrKc7SLT7zLsrbtaPj1yqMINwXRqmY4
B90+F2GTRbd5R7svYghq/yzsg38YAFgyklAsn1aU3OZpFhX0F8pW4udVYR8n0eHMoaps1xIzhAcz
2hQqojj01je9JGWMaTCYtfIYFrnmGUGa3oSGVD1JXRn6IuK1R0Fb1BfEuZL/cbPS0kq7xnEAvfJh
NNqdofTasZJT/T5vy25PLVV+0cfxOpiz/CDKo0nVWkjcOhGqC5Br0h6/MewejZ53stRilQQjaTd0
uOYMwLPxT4omZ6bjiyXXUrZ2lfbib7SI8CgJsMlcUAi7xHpm+txjaN21VGgAIjLRnM365vCXzKBb
GrSZffRO1eaA6PvHC3E7zevv0+jiUADm+L5tmouxmc6dyNlf/hGB7YnWsRpkB3b7x3Heb1pOURkg
D1bjbFlzTQteHXBTZmohJmWWv/zq0tvsSz98+h4ggAabVlll5wDovg0QambRaKFp+kV4FV/U+qdP
zzVtXXuCaPCTRG5OBEloqVNmsunzredrLflc95rPzFuOFAJtL54NaPe8/euHBpedMZF1P+QaQ6Cv
NR4/nv/335m9RB2I20xfLd83+7U0LSw+KWT5JbtJt3YjmhK0Ue2wF5yPI20PHpaTSK0PtQzGskqV
vR3KLGHSMRq94reF5aALIbTnmmp/j983eesagpyOdGLN7LYKockiN2JXN7K/SDhN9fu88ItmtI3q
uFQYnGCdIHT5NzFQ961V7KM+c9Tpz8ejfLee1z8BicW1sQH4bXv+TZpgBllcy6i7X6p/5PFSOkeM
OTWP+F0Dl4d6s3oHv53HRpiCBiaI6ldN5KotfiXL59rQgMZgX/DcX7nBwDK2txzWcWbUJJLq5wjV
5xe5eeZsOfWdSCrZi1QpePttM2NtCBELCarFj7LezSnCJ9G+Q2NEiI9FjWKIeRPPD6P4HGpeExyC
+sye/Qum3KwTMkJ6oisyeJXJeTuFAya7DT54iy9p92oDEhIFfthBC+JUPLxuITdaL0v42a3MQcGq
p8bHix1O4yboKAk85QN58vUCN8TLtDuTm2zXBRcjL2muRYl0neRhc1SkCVDJSJ/UR0V+sX6EypfP
LWx+nisdwgme6OCOtpWTqgtMKzcD5ZH2u63iNDRNR4xgPw6yVV5ZX+TwMBFNlNE+Z742g8gRMpxS
C2l9YzbcMtsH7TdrP9DoVL/jv4frq1K66Z/V4FZ38/m3Lt3pxvcBTIlwTtT43SL5+6eglcYqQe2P
Q+XtIkGGIcjmuVzfVeV1U2feqEa+VC24ummXYrTcKAHmZnHvKKXkyeU5La7twbwNv8nTMBPr+yQm
/NDinpja2HQL1WWoLmcu4HfjBKXBB4UFtarDwe3d3ACoe1paQD53Q1v9VkC5VK+oe4xVulOyOvHG
JL2tzfjbJHhSm/qieu7hv5UGXCUOmWPa6nTXaepvj8x0VGhn0Ya+lfuluy57S3JkRGtQ06oe81rM
rilVlBdRkqpr51u+YO10mDOSk6WAPzTx0JtZ6IQDe7ZLNDeB14lH4GR5ejOMB8xsz5Up359f/MUq
XKJ1cSjmOzVdsRnSSY+V6LbtBM2LJ6m+j5tpRkgUvYGBVvvNXEmF2zaFwdGGGmWgwADF6VKsht9x
0afux9tmu1a4vdkq69xxWMOZ3uwaJREhmudZfDeGcnFRjWl3bUix5mQ9/qNLrJ+DWp2Mt2aHK/ts
ff++3RqW2PZ5E5bJXRS5uMA3+p2CP63y2QNzHdWrKJsdkMjVvJQ9USTpt7V0CFOcyUje3dWbAJvc
rRmyqS1iAjQBjsbGkzTcN+eKHO+3F0Goxa+yFxya4KLezhVvoajB9T28i8f5Mo3LG1VQ9oaAi2fV
97eTIu8kLEuCOPANCZvhwnz6eG2cGiS4O6SDKHRykm0G2XVmPHJdUEGIejeMlX1r3FbzmWfrqQXx
OsgmJ4HKnipIU4V3MuJYbZzY0QxCTrgThsd/GA0Fo5WBxc7blqR6bbQwxbSiu6Y2fkZx+VvXcTxH
nuLjMHRj1tX1JkfgfYWUB0rzq9XDO8zPUGGRhb3v4gsLpe82SOeXGQeqEJ8oqcGpLW2cABHNHCPh
myUtaldIkINFubhzUp6wNmy3wZmqdrI7PVi8asBT2QwxOlsKzIQxI8sjG1Hx+jCA4bAz+NsPYa9g
wYVoxCHOZdMLx1a9UedRulOmXnG7bDCvy8nEb0EKvyhVO37NVWX63eYJxWXBGDOPxmhyD18599qp
Vl2DLMuRtDHk5VD8rHoJey1FXKrc7UsEAux0yoPDYlX5TsCx9qKOJ/0Qqs1gd72+uJ0+5pdWPM9e
LeJUbbR4rEPiUb0+aoTbaG5jB4NByQUpgEVeVFXX/VJiiMFFs2uz3jgGA0Z5UllULpBG1VEtDDCl
XBy9JanN1X9OiYFtoQ4Ypbp5bzZ5fzeKTXxrqZg7Ij3yUpqI6xpIAeD3oCESxlHqBDBx7DAt6RLg
6sm7XpT8bK5rr06Hweub7kei4OiqarDyGnOWXCCEJTp0eXBlhLp4k0MTum9z9SrkvKowHJyLCdPR
IPdiK9Ux5m7CCz3sZtz90muuTWkX6gZ7NTF/a1q+uHHSxJCukaTNklj0ElFjNsdE8Ky+Tb+hjzG7
YZ9muHQUItuNJo2t6pMhXXVxfK9R0MDpfAruksT6qcCiPszpUA1MfYs8v8jKPghqj+CFFj1bc4Ow
xjRW3yTkzEYsx9Wwd5pmeZ6bBB+QQjLzW8EURhdxC/knnOZWdUdTtr7HZig+y13XesLYCIkjzIbx
JM9y8TMwcukRX9XySsxZhbVs/WnEokPkBYVW5ueBhTF7Qd79yYVJeFjwB/VZH/GTmZeqedGpvbya
sza6q2qxabMG5fLACfoSDYt+P7b438WhhYOkOYeY0euDM2D2dki6TEKaIDEr28LK8osltO3PuIoH
RxQiToxGHn8ErZXfUaAR3ICyfIj7XYT1PEK/10o9PsQZXoxlKUjo6qh9uI8rAfL+1MY25bjwYsrz
5iauOtWTumR2onWRzJpRYlE4+5VaDsxz/CtV5uR7EZr9baTgul4wGU8JSZF+ESA1uBuVSn+YA+be
1uUovDNwCr8RpCJ8zOrqu2xU+de2kp/TQKe8iBA0znULVnoj+hQYh35bhEnb8ZGmW+bW+qrMnewA
4EA1US07FxheiS5cjjJ1Kj7jMqdp7ty1YCPivnIoIvCPhs4QPt7WF3QeYvZHXrhiqLSeMSFtGbIz
K8cy8vBarbuegZqZ3ZmYW84/jeTnIEdOGBQYi/0JM22xtSpNXWnMez5yxf9Rw9ZWx5hlL+VJ65ij
NbgLhBFX66xk1+FQ7RSYITrUfZAiGJr6AvMwFe/TyHhq1UQ8ooYYOlk4h/gZK6ozs+bscQkwBgwn
0Vnqtrbz2GiOTT8K2HrqWLrirQsGOB7jvZoq9dd2UIWfeqfjM6NiJZgb1eDIcSZc6lE87pfMzJ0c
l0ibjSw6sZbkjozwfO3Usdo+GBla0XIQm/s8a0qn6Y3pZVAa8bKh6vOzL+PsAoNuDTPSchV4SHN8
C6EtHDh4RNQFo9HNxEH6gnt6Wzpz2bVXVTqlPzUB3oMdU39ylKRZ9lajD0cFLbF9hbyCN2bS8FVG
KL5zJrOSXJS5un04j+ZBLjrVyaZI/soLwLSTtEkf5byL903MI2XQh+hyoNF5NwV9xfEt4BiKn56T
SL1406eJtssEob3PdX2+S7K2d/vOBLlZLLrbm2npD0KnHwXUpg5dLyxeWOnpN9ye80MyzxLuiFph
d5loXM5xWR71FsfFIO0wLowkM7vsclW9KucscQWxQ1MJp+AksO5CQQpcyBa/AWnEKNMWra1m2Vey
k9wuQxQw8kDv3AHH750o4GUvWMVyk45dbAsmVvNpXXMxYNx83dYYM1OXGGw5m2jSd6loN2pQeG1W
Vijt4p17bGqZv4k/6mpIun4Xd2l/vch4yYql2XgKoBqvzrrZUWehdCNtVg9hKEq7oAgtb6KE7NSh
1H/n1s28OUpib5moRRhChTVkLCQeHj6UJkpVv2hQEHEmXaWNKmQpnhKSdV0PVHb0hjKTHhYQ/ruo
8aE+NvdVUuX7ViGu0TeI/ARiYVthOn0pusxYFdAw40T17QZXcstW+kS8SK2g21dCi26l0U9HC81s
L8sHfde0SbVrOf4vmlScHKFJ9QuV7uxDn/dokrQS/txiWLsGxTWnTQ3ZM6JBd5eckrEw011wxooq
86S0ISrnk2VjWq9eZbMpHABRCwctMHAujvAYtsoWcfSRUwOh8OaoW5PkJXWR3reJFe4VLGfvmzKr
LvJm6Z9qlGBcaTbVuwafao/rLPMGYeh+pD2OWJM517aFWB4ead24L3o5bNyE2YKVHRaeliHhmlZW
cZHJgeIaSllfVqstszJb8aFhFbOn4+5BndT4V6L3iTs0WPrKsQWBWxaw3Vz636W2iggYFHVkRP7t
KS2lS/Zs4NDsk3eVkUZ7A/9ae+7M5UBhnF0WmKGbYG6LMVy92MqSqRddIQw3dD119cjzBWcGVFcw
lWr1hzQJq+OEYbFXdiKLVl8iNwugd1e9qB+rUBl2da4ZtjnI+TXiZaGjt5XhCqWW07knrYoM3u3K
VJVOEBbPaYFFSKAu6gWdpWBXU4rdjaba26KYmfZc6K2TaX0FZwXnsmrCrgR1w1/mMvxqjMl4HoZA
cgIt5szrZXHfDCVWPljr2DOy/YjcVuplMkfhdStE8V5J+/JLugiBI2t9t0+zQnHy1mrcOowTV6Sz
tNPEstkXtCKuSAtYg/NQ2lOPH3eD+6BHTeKuDyNLsxHxjp0MKc19HJQADkpdrd15vW2SbuCbzrhr
U0lR7ye1LGw1FcTGQTtOcNRh9cuSh9EN9HTygraNDwUEJn+BCH4o2769QZa3pNTS6TdspBmv+zC8
LdtUvGmKMnLBJQi7RBLGfTny5J3pkxh2nomJSz2x2iVpF3Ru3xv9wyyHfzKtdDJFu61JMD0JWfGv
uhkPs1MuQvNdMebWl+o+/a3iD/TNwtvJ0xL8WEcx+pVKqWQHwpg5aYBOcFFbiAUP5LKrTOqh1AZr
1zWB6AHEQVB2aA1XW8zJ6/BEcYK8abyhUjHTFVDkW2oEYi2p77xMkFh0YI+wny2f59KSODGs/NZU
l8RViggchrrg/6pXpj1RwPTQVxG8CJd6T9fCSHRGqZK1vVrMy7BrRrO6LwZcbNQo/BouCNuGXddg
QF1FmqfyQvbR0huuNLpB2TGxIMmSzdIW433eu0hQKUetsdobKzR+Q3Ec7Qrpxxs1wLFt6idS0zE0
D4E1cu/k3INxVuoeStsdrEi5h2AjRTsDCcdnXAmMK3oI3aPRCdmxbcvF11Fv1zFEWtryskEUTuRl
GdRO0rYL+TZ1ndt24kCI5GVyeuqS3CnUerI57UDfaKnfApy5JzVD0Dyosl1EC+qqmAbzCcWAoHKS
seqPE27GCB0H4ljbhRTEf7Kh6H1VMPKHLDTSS/zhRLvE/i+Gy5ROThfplVOT4u2DshN2VjNzPGgx
HruLYrqLLI2HrIQxXlpj66qp8V1oh+6Y6io4lDHIv0y1nlwNEUJwab4WbOchfoqSft5BHizdfjEV
W6lr8dGUq9iXQyF2Ui2OeA/VdAKGme+Y5/XjkNUzJXMM5hGiXLOe3qB2pFnHqFsKrwyrr0LbtF6R
6PlVkfTVJaC07jpC1hRlDKW+1bJmejDQJrsQm4SlghP0Ra0lL/xbiRuNCirHMntTi+Zhb4H+v+C9
Vft1VZPaN5JJZU0dAw9NqYF3SynYwmgkHnLNmZ2rPDTyKByflECTd3qjibcWG/sR47PSwwQ0d4tk
jNx4VZEvp3q4FFNkz2d9mO9jNe/u1XSB4rAKdBdj3+6aFKGsxLwo2ulLGqiC2yeU1kJ5TJ0kL4Yb
eeLF1HIcOqJatDtZztTdyj9xlFYc95E2SC4tmz9B2uAVrw/1sWxi6QYd0sTJRKyddZS6m2XEqSc2
uytFirofWYGepxjXynVJl9jO0H1w0eLSuaun9BiJZYqDdVRhEyPuI8wZ6D5VtrDIy3EErON1QYJU
vYUJtqIFjR0uYXdPW1/GUU+V3alrciwqA2uXVQnW18toXkkw/twqsSzKbjHXelO2j6pU/E7izrwV
FY453arIW8ZaoB6hZBdzGJs/5AYfvjQOelfumg4fzEK9lAqrOxq9+EfH+82R+0Y6JhOGii1GwTb1
4Wy1lh12ESgJByd2FD+acvZ0PJicIDJ1T5gmaR8CCrch7iQvqtzTLVVC4bbW0+QYl32+S8NRdMDy
RF47JhhTyTHuyQ0XQ6y1+FGLHVmoBfYNLlLjl5K2HIRZxZQrrUxXjFM82q0ou4DHol1OEIHsYKwi
W4vD6rmrk9kTxyC4WNAldhYxW46WPKc/qFPrO2wHp6ulGV/mJM2eVEVgLrX0y4j/3K7sg1992+YP
DSqSfpcFwOAmWfZL2Rhs8tHQG2S92JOJhw6qFbJLYWR0k6hUbInvc9HHArA09AyOfRgPlU3JRLzB
Wy9w+m7s3EwqbiJplC4CvOq80JrR9OyoSuiJWl7SAiqvBzUZ7/JYmJ5Q1X5YOoRV7Gr1Swgs9VYZ
ROFJsGK8vNOsjO06sSI/SsdnK4qm61Kx0N1WgxerSPtLnDSnozzUxYXKleXE6MLbJSVghY79mN0V
ct46JZMjEL4XjQsdE243TZLcrtEld4pYNO2xbUIniDWsUGukH4ZCNJ26ModdHgWpUyvaFwrZ5mGJ
s+IlHWbNXuZufXNFmZdq4cBbrKlv9U5K7U62Fs0uK2m51ymvX+i9hDFT1ol7w8hfaOtah0GuUxeV
NvKyuFUua1yccE+UrqJqxKQhrES/VoZ1Co35orMEy42V9Eeep/E+4/W1S5BIpKqgpA4eWZmLtwsp
N08w7Ug5bnoqJ33aBYvIk3JK8m+pIDRfgynWjzp7Yx8rFkJzUIp9gXzKjtMgdM26pq415BJ+5MFy
Mwg4OEalVt7XMaV3nq7BZQrzyMurSTjAwMxQl4T7THZhRDvkfVBCyrLOjqvcwgOUJDPs6z9m3Nd2
xhY/CBQSvK4RLNuYGsFbqlW0dGIfCBTT7VpkRYWWhkBQM0nXZj9lV1HexF8+Luxtm2T001dgA51T
8P3AeDbV0GYadQ0rvMXvJUwErpZzwk2nfh/LbxDoq+cXUupvq704pLY61d7F7/qbKbmI5IfP//2v
fl/doF9GICWmFPP71m0GvfKT8Gjqw/yHxi9WE8Cj3yHUJyQRNGUKFh/6LqXCIxr8c3JOf/fUHL0O
soF8tFqujfpAkDRyUsE+x7k79/ObT2DR72injp83qDkikRA+f/4TWAqgGEhqEnTQTUF/NupZTyk/
+Xn73W+VH5/+dfxMUJLGbHIlma+je4WHCZqxE5pBF32hkb/L1IcogX22vQ+mZG1GQJ9GmfCdoRDY
dBRu2krzAzG/1TQzsfVZefl4GO+7DmsM8ISAk3iLbJuK4PsthUaX5mNXIbV+U1CqePw4xPueAyHw
JITpv3Y2tmz8Xi1VWt6l5vfcka1sPGgZSptW9t3AjvhMk3RdkptmAF01eBUrbZ7q2+bYmKk01ktV
aFyQ0yHNh+MS9KjxSY9yG/7CJ4V65OcBXkRb+ZvwqUGv6puQYiVMZqLWAHPg6mTHKPz98fSt22A7
JPAp7HEgvgC8Nj08VKnJZ4rA8OXi99Lt0Ri0KabaExtflCgDRWem8B3Kn5MFWgqKaSssBmLkJqBW
WVZWQPr1i8GQvFoONDojzVEL9P1YRl4aD9Rsi8dJEbyxqALn4+GeOBXeAKk2+4qybiego6n7gNqc
eTwm+jl6zLslD74DepKogQLjdFA37co+SwQ176vZFzM36K/V9ihEn+Ohr8CcFc9MtinR+nrHa0Rs
lcRKFSc/k39LWLNKwp+PZ2nLlv7fCEj7MBSE3Le0bDlM9SmsxwlwUWPH3QgN3aH1Ona3HHjKL/1Z
S3RPm2hMtOHh49gn5w8BGKj2nEz0+N6efPBoS7FkH/lKb30Z5uJbOusPlHjdj8O8WwjMIQfTKrNG
F5/j6W2YfEYmBKu1GfleceBDxc1FhkX57uMoG+7M33kEWgT9l6XABl4H++oYj62cx2sizL6poC/f
gQUT/4h0JjSR0uYn9UHfBVtPylfB9LBEqbcKgVO11UGhJ5mKZ4bzfvOuswZdd703OLy340E5DjyV
oLG4rQczi51Cz/Z9/VxJmDrRechneowtDlxn0L4npxHcuIHAvfYedDSMYBkAJc1+1LdcU4P+OME5
T3Vqd1q/bzPxDDLs5OIA14E/JRIjmCW/nclUrDUqG9bsGxTN0yi/WpT2X0Ig64kSooEC3Ja1gSWZ
RHlJmf2xrV7EJjgaubn/ePG9uxnXj/UqxGaJA9dNwqyRZz/tfkiFZOfF7VRkdqSdWRUnZ+tVnE0i
x5PURJiaOEUOu6mKeYuduTROReBFxf0HRQRJ9c1IIg7DZIpiIqzV4VDN7YnK/ZkgpxY3kPuVDM3B
+t6sXJxrtYaxPPpNa4QF1AHAXvXUmBSBrLa1iyiqD1lSZpcY68VPpR6bqHWfE5w5sdRB1q0mo0D4
2GqbpZcLYZEYfcbxR1nM0BPblHkLqYmtSK0zpOdgXyfDEUVSTOQp3mWxSUu5u9fRw9Ag3Cnlt6lv
7Yy+Ttt/VcszJJZ3qQYgHjgB4FUNbMvewXKNBqEEqZxGf5rEL7IW7hpdb2xErJFUn+fE1sbCjfXs
l7SYZ279k5GBloGT5UHzjuU1qkrVBJI0+j0IurE3bBm4AZbEgXIlDXftWDiBUHsf7753uSKjBRK2
gjzR7n0HjooGTafVaI4+NNDFLeb8RkfvNCprtzQ73Z6BInu5LJ8TxTkVFpUzqK1slfdetWrb9oLV
WJOPoC9dkX2EOHyCU3BPNsd/LaszH/XE1gThDHqX85eMeJt+Z9ZEccVQWK+wF3MKxedwzifyAQL8
FZ5b5aq2G0LJSq3AzZ29T53FxBGwgDOddZ9ODFeEGb3XFTkrq+gGvT3y2QJAb+R28hfVcKdFu5XS
5uLjFXFyqjjwVw4gr8YtrTmaBdpezTD5aVX2d7NJc4En6jmz4lMLAFEL+t0yPEoyqLcDya2g0TSh
nHyWJG3xg9asPdZj1fdOrx2m4fnjQZ24ZFYNjf8Ltzn8u34e5jioJ1+KgPVMf0z5cbb03ZL8+jjO
qS2MfiYINp5d79Vke7GyolArJp9q570WVBzC83NSqV+MVrJlZIuswbjJocidOTpO3grsJ7hGAPpX
wtHb+SyzIYO6m8x+jB+WFAgUB2tP01CAGn/X1lPJcyVUfqrnUI+nlj3ETogSsDvfY9MFwdK6NpaA
iS9PEg9ZrXmphN8fz+l7ACvPlJWjLoF+Z8lvIbc6CpVtNS6TH4q3GiewDJhLyG77QHdio8XlEuXK
gyJeR/KLMF58Htm5mnrAnRR5JSHnZq4b5lXCqo5lkymxKPt1MSOfjrdnfJbbzU+8ed5uQmwScLOr
11bGIvsmRnpTvhfkMxDBExfomzGs++PVGBpVyXotYgxSQjdR2UX9xVgBW0qee/nnx5/rxPmx0jB0
bs+VFPjXhvhVKHGBLpjQLPYN/Zce/Dj3Vjnz83/x2a9+Hrz9Ys5Fxs/blZzYS3auIndiSWO/QFVx
Pf+gx2xe/vGg0tmMJYqWDXSOeu6lpxrk2DEdJe3MrfQebmtCnEQDF4glQGj57//+ajBz2RaLVIoL
vDjLluJnVblahHgXlV/U6Le5rG3U+mACdjxnznbi+H0TePP8T7RUCSetX/wmCR+geniR8jUY/U5u
cSM99Of07U8dT8SDA8jCgKWzxRVXQqGQp7aLX8nhTz0Vf1Zy5dHcpBsVhXacFHsxNn4tQX2lDGCg
Pr0i8WrjWAazD992yxrrrUoz8553Gf4pQWWnZ+6WEyvy9c9vHdqGIo3nSObneZPaZe115ss//P2k
/KtDEzfl9vwL27hNzLGf/TwUvvSTSMYdmuds7U7cXMCt/y+IsqnVd4OYiNZY83jF4tumuHFfpEhL
CNbvKaIDJorPgoX0WGGeE9Q4td/wqaW0q/ONADBujqaGfhJOQtCb2m86OXa3p7/+8QSeuP3xgfsv
xPoFX20ztdX1aWjzxY8NV/3RSF7eHFrt809lgkBNUTW6NWSZb4O0Ui4rLeqHvrK42oyJ3v5fBvHf
72+2bDALYqWF0NBGCL3WHv+3sTvI5wq5p7/Gf1E2X6PtzLkvBqIotScqdvxNOTeOkxH+JrA8Y1ex
5rfzVOpzl3bR3/c+Ja3MjL5ncnsjNZr38XydibOV8TWjqFWXep59jXfcJONDBbTB1qL2TJnzdBze
bMDu0dDZ5stB0YL57CnRaeV1AYi+9cEsfTyUkycMxub/P8Qme7XCxgjrjBAh4LcWcS8t+ZfFRdoI
PQjdpHf0MQEsTNkmOkUY0scCEbSp192gOo5y8w9j4SBeicIaiuzyJhNJYXjMs6DST6OiDhzzzM+f
+hqvf37zrsh4tFo5UGdqcIYr/xkAaav/cJqQ73JYoaTBdbb+Ca9Ok7lFoXtOStGPahd78vACVJJ+
7l1+6pOv3SLIrdhGIGfyNogxCAvGhbROzQXYmthVdmJqTx8vq1PHIpU3hDQgU1Nu2MyVmQUBlIhQ
9E1j9KykOSQB/lyW5JnJ7uNIp0bDzU8WT93K4nn0djQgqilACDNdzsYc9hLGC25IvfGzKgNkUyry
TCoFKZbyNnMTDUHThZhsamx3ggcm7eNBnJouvoWkIZBDO37LW9Nz8DLBoi3+jN61HNZOZhheXx70
7kxaeGoN/yWurrqPJs3Ht7Mlt4WmRmMw+aA87CH9UQD6Ks5JwZ8Jsj0ewaS3Sl+tQcrQqeqvA95s
5rlyxckgPJvWDg0ar9sVRq5e4AOvTXyRxsmFF2LZdffw8Xc5tbiYKMjRa+n1XStGpl6XwJ6efBPg
+LFdKnkfhP3Lx0HWvbB5oWHu91+QzQoOaiPoG52Hbo6PVlY/F+BQKuWZL2OV/xKKlvpKLab6tl3G
ozrk1mJABUnQ+bJlsbm0BOluKJfrKtGfGnDxHw/t5PxZdJHYPsicbo+aKmvUJq1VuiVaZZsSD0Pl
zKF8cuf8F2GrgpJSBWzRVpp9y9gngrtk1ytW9FwCJp1cbdT2JA4Bcu2t3Rmmc1XVqUxcAd+LzOJ6
1GfcLNuvYZN1l0FfA66iYULlODe/CT1M2xxUjJ1Pk7nv8dMso8FNjPycTOOptxZqbStEhdoMAltv
t/NQZlIq9LQFqrz5mUvxtVb1ERS4LnY68Pa2lYvDvi7yz7/DjddhNyt2DqsR4FU0+w26hCBVvbOd
vL8SjdtNoa2tV9YNLbW/r75XN6Fhxb0Vwb1iZMFIxRPsYjGb+Y5kW78UZ6m9FIbYuoENAf0mBjI1
FULuJXmK1pFVV/tQLmtH6NXk+eMVfWohrMoFAC3Wd/y2EaNh+hwVKjOejJfRt752xcj7hwgIdaE5
Z8CT3fJU4wh6YwxH1pfAJadmA/b7qWw/CXBS0bcCmwXJnbcR9mrbnZkt+iwbQq36QQp5EDeQVIqO
QZmc6VtuDoBtmO32LFETbOB7EyZnHTrpOQjV5nP87+9jcL8y56mLbvIMKTFa8H38/tJc1/OxD36Y
0tOnvsf/hMBmAS4jpOV3DgWmUMRtmViKP5TNF00dD1Yc/K77T9KTt2G2C36pwaCMja74uaHQIZEj
azcDq4PDEp2T6jk5af+NaFsainSxX6LCVPyqcyJIfrG+NtrOHMybW+3deDZvylZK+1icQ9XHvbiW
bfJa4ZAbperNbZ86Yj613qhMk/35jwU2iZMatXFsIzcH4oJUhawtseqLuSeo/4+0M+ttG1u28C8i
wHl4pQbLdmxJSZx08kKkJ87zzF9/P6bPuUfaIkQ4DXTnxQBLe6pdu2rVWgcaTqJ4hUdpafbA78zR
+azAYcx/v/BMRTuG+pDK+kmdkt96r3zVkpRujbUofc3MfPFdmDEVPw2MXNNPowRYPw6hmzDSVPrW
T0q7W5m0eS0unO3PtSJYh4kGcaBbho9BkVNNo7hwQmRJd7tQ7+joCutNaRkJMG4/yj+k0zju86zM
tzbcwJsCVNam9rqYgz12qCQ38aGx8MCDrxit29M0BFR6yDdqLtdPtB+XbmQ2vTtZbfhkIhYZFbl5
RKcw3jep4R18mur3cqxF2zFv3TQufHc057aXyvzDqzVad4yJilcP7yglI6oBTt+3m57a3l8SNUQ3
zOXvhiRLv8Htoe7opa0/1EjvpdTLOn3v6aGysyT6AWK4Vj4Znq+4URggaJLRRVIZOZ1+HV0F96d1
wfeReEUggGok1Fgijqdv6m5ou0Y/WVq081RjW3Yr+QEh+JnX7cqCcA/T6Dc5fYKFNvA+ZoZzaKXg
uWonuvpoJ/iF0YATQswQJONNFciRkIibPfAJOHxpSTuYUvb3LSzseLbX/1sQ74rYHLMiUiXtNEbe
D99MDJee76/2QB/pLxhCtYjACacOe55wtGy5r3igaqe+Kf6SUNVz7Ql+9lQF6nXf0vycEg4WT5P/
WRIWqOC5Oqkjnlb6rUHp9QvYndLa0C9YZLtpjYl/cf5mkVdkdGZdReEuRIS11a0Jj6vXzRc9ind2
SjPFaB/uj2lh05EvArYoQ4MEn9z8My4cUw47Qq03jn4CvLvVtNRVWCBppHYVOyvTtzCiK1OCDwz8
QC+dPjBOtCUn5ktF84+6sumWrilqBmAy4JqUbwqACV12UWIRQORd84Ec8qnIPVo9cuOYdba+zwz7
faDjf3wtqEj0eig7ElFcT1+rNz4ABV07kZL7YVnjPqHD/v4KLU7bhQlh2pzQ97ou0bRTpijbEWov
OmUPVTY83jcjPD7+M5I5gOQheUuoMuXxIJE/0E5Dn35pFLjlaBw3aZt2TTqbGtgf3CR+J9riH6M4
8fldAF+SmMCYJF+NoV3XTmb6EXyQ0a7M3aLTnsHNzlxSAqlzvTzJaBhxCyztNJr2prdDeK/DlV29
cIDQEqHuDDsf963Ip5XTCg86AafAWf7DVxsZlbO0oJtE0nd6r5grqStraUjQE1FxZHuDyxWqB7o6
VU1o9uqpGeTEHeV0fKZLztjZdt2eoPQ2tlneyq5TT9pHLazbz4Y8jHTc1jwgzSoaXM+0Ss2dGsn+
IEVxCCU1DeZmSBOYajTDb4k9mJshqu0PgIzqR9OW8s/g8uINlOLFJ5xt/JxO7EQ9rI0NmLLg0NAs
nLgeut571dOzZw+wreVaRWZtrEA3D2nVVEdDqpJnx/eC7RgfpqZ9rJIa4pitnWxjr3/wh2Q7KBsa
jgff22am/Rz5pf7CPZ68TWlRbeVGbz4GkG5tcpp+oR/sjLMB1/XfxC/2znAiGgOjftpXox3usy6v
D4Yv95uiJ2ppzRKKd4ig/x5zWN6cPFJdtWilra7Xw07zkMocuyH8aMWSDwtNk+wock0rjnZp3bS5
d8Dh/Us+WL3eimNq1YUJ78XJDDaUAg5JGq9YEGunPwOISxPCTVj12TBmlqTCCjClOPE8f5EApLtI
NKk7pxvlvdFk2SGPUCqszbTcKXModt+NLA+TPiQGOtNrC9VBqcjHrqsjTpz6pFZ/+dmaJOyaAWH/
o++iNTB5aieZXu8nc03UffHzigljzdyFf1NkhLWoSMk2aKe6Kf9ute7Y5sn2/hQtXFIOkgAywl0K
mDbxzpjKVBmcQlGJz73DaG8L2Trk2dtYnSV5jYd2eU+QqiOWY0Fuu2K6MerlJOV1qDY7bkeka4a9
GcEHqegHpe2Oke7vdFLWG2UwP98fqIjH+WdDkgU3gabzpBexbkNTxybZHG7HEl6putKfm8B+UAnR
6LTeTTWVHSWmfRx6iG/qYMBTBPUDDxT4D3yarO//miVHDbALVnPgT6jSzBfgRaST+roWFnD0n0IF
ah7lo22/pNn3OF4Z9JoZISfvjeU0aCNmOgUwqPpRs14H7k7FX+s8WdpGMPVRk4GvDuI+wVDeqJkV
hIV6igoJvoL0IW+VQ2G3Gz+fSrfwjIf787d0MmZZCaCLaDsCQ7mev9jPU8UpBvU00AEMF5rO6v0r
CyJiJ60kqx1HsEdG92lo3ow1wM7yCCActmnGAOMpRANoioelkWnqKc0aWoXD1zpa08IRU8s/t/yM
7gQiC4iUgsb1LHnNUDdtWSunMTSNz97g+Dsrz+W3ZKj6LZRi8RfSkeZWLvTicyeN/iPkHeMmUltv
m6a8a+mbrt6yUnZe/BJU9v0JXtoy5CIpefHkAxMu/Lhq6jSfFm3lFGjxA80c9F+r7YvqVYMLhcxz
A5vMLywpZ5/KIV2pTI6waXjNx2NJxug0GE/lvmlXrrylFQV/iuAFnhpqYmFAdkrBUqoCLlUoKWuo
8+I1zbilKbu8U4XrJrWcRg8tTz2RvI7y74pvb4oa7g39qe3XsrjLzhoRXmOmiqUvb/4xFy5KDdo2
mIjOTmb8VBWEagYH2f/d0Zqt501bVYm3QfESyr/f3xbzLInvWjpR0PQjEJ/TotdmJTiylVIZORf2
szo9+s1T3a1UKpcW6tKE8IgpOhhmjR7nIedvzUsSrqRO1j4vTNxEgqTUHILioP1Ns357f9rbufzx
ws1hlIXSAQlXT+oXY2i2pq9t7y/A2s8XTommt1DyNhhIhwNK8S7PopX87dKtBEO5OVN4a+jiCROk
5LGjS4mpnsyoNSmxpPpDMypwXMgSSrM2NB33R7S4pci+AYUF6ULYe72lytSaqmxS1VNWG1sEXbjQ
Zdo9dvetLM0btLgznl432bzz3y/OixTT2OdboXEqlB0EhcXK55cmjVMIzym6ndQkhGWp0CYPomww
TmX9QQ7Oef5czxyWa7KOi6OgDGmS57bnbpLrUcQFiJ3I14xTom3MwS3kFSe5tBYGb+CfgAc63YSz
15V1FJd9bZzS4tVq3qbJhdDtFxYCN6zOAQldMeJyN0XU1XWCCf2TCjfayvFeHAEXFhuY/Qvc9nqG
qFCm6uCl9CkHv5e9sTFhdFOmlTEsrjbgdPQKeVbTRHltRC/h7zTBup5oFR4+lj6sNLvt/WlaNAHm
b1a3ANKmCCtRe1VAEOoZJ9PbWWDMQnIeafRHV/y4b2femKJDn7GF/7UjzJdVVMhWT5ZxCqK3ALq0
ejcVuzjqN+FQuErRbO127aJfXKILk8Lsqeqg5RDXGSen34e6a057/50KdD9DK8IISvZI1BBfCceR
0C0c4MRlF8gUFMLS2mWBBlFl9E3S13DIi2fyf7ZE0IvZwjxD3cE4xbJyCKaQ3u3P99doacKIEumN
I42DAoawRqpCLJprExM2odycf5TMU6ysJad+vrDEnQANOpOFKZgdhGWpB6tMUnuibtdn5rHJrN4d
gkFGslmaWmht+vYPvyuyw+TBF5eO0MqFffQUGy+9pnua2ye6B2QtNV59B80sV+08nY6KqSrdfFQi
AvVUO9a1oe2GvKWOFI71LobAsnE9hdQ1Aa35xwh//+MEk+rojtCV7sfBNH8r5CTa+KlD67A+5rtO
K9WPRRd1rq8Ws7RF7r06vC8KSERRe5aah8SS27+CsYjO6hT+qRqV/yXIFMj9Olpa84J2ZDsZk2dC
cjriprzfQxzbuQ6h20H2omQlYlraHmQHCNV5xts3yBsw3I06FZZ+MvV9UX7yzJVwaclRXH5fvfZF
Fhx0sW55+ikYP/AfaalM3TtrFPVroxDyRQH0gFozjyI1N9lH2gh/YYeTAyJPiQoLwL3rQQyyPEyy
wSDotCe30GRvQfkrJmCTIMqAUOLmQZNGLUh0daCsOqGDlKhDQovAuJW14BcuB54YpKgtuFVv2hKk
gke14WPI8Qr9o5YY4b7rvejH5Pv+57Kasu39uVtcGkAQxgwflckuX89dXptDk46VcTK8z8aL1n/7
d58XXjWa0cidPfB5RXGVZxTefuHzeBwiszmHJqofwTXo5IYOh0kvP6LiBGnur3wfDhHZhDCdbMT1
7MDcVVAI5Koen3J07yv/r3/3/Xl1LuLKGrp3WWr4vuFayYuTr+TwF10/FAr//fnz3y8+38iN2lc6
n+++2qNryA/JO6HzP69K2mhwTlyWAK6EywU3XHvTxNEr7MdCedCK+KEtipUzsbRHL40Id0vkjYZv
QNzB4/u53MTDyqtraZYA+85lFd4R8ORdzxLlg5mADj4fzT6q+Yda3Yz67v3rPIfdUDBQIsLWtQm5
LiAR7G2DhPkjt1f+KyMgM4EGCK6JEtT15z2FDOdoFuZJzrZj+IZIAgDwXxgBmVW8LMXbGzg+pGvG
qOixSbte1+31Bhbivq/yw30rS9fRrAxClQ4SCbp/rgdCRinVQOobJ8mfqA7rwcvQBQ+y334I7GDF
8y3aAolDqlajqiqKcGjDqEcI9WCrsyuIwbX0KVS8CibtDsSJqgXa+f7glrYxRwRkO8C5mXPpenD0
O1pNXjCFUQNF4RNlsvvfX9rHNsHXjGijVVr8ftQp/ZDNp90j11/V0k4zzccI3u/7ZhaHcWFm/vuF
U0mUXGtCg3hSLjetDp/h/v7314Yx//3i+5NaxX6m8n2DBx4kxuq51Ve22Xyir4NVBeArPaGkTdH+
ExujFGlo+iRJdR7CvvXotJKG4Ea7H6fUc5PGHp7DoW+3VdG/swMId4lhCLAU2ozobLGFLZAYg43o
DnmECXZveCzhqdiR5Ls/gbcLdG1EWKApSVGWTDASVQ9puvHX5MfWvi8skA1BoYZGGxvg7676FNef
7v98sQX1P5MEXghnRmOD+PwyzKRkAiNihrB7yGV9M5OPehXkrmXdfEh77YFATHa1YnI2Spf9Djni
yha8dQ1YxtHYSH7NIA/hVlNkTWqj3tRPclU8auSzoKNO91WWfvLKZnd/uEuzyQfZEfiaGYx9vd2R
ptKSaGq0U1M/hvZhLfS+PU1w8ZAdI7vEI+Km01QJ9EBPg1w/DVq/sTN7G9Gm50xrxdLbRMCVGbHj
NEzluLangneElDTWQ2l46UnrlewLrZrqCU1wVAXGpAkfp7wY/7ayIXj7hWkElwX9DDsGCMb1NNap
hOReCgrMo9aQDagsjNt/Z0G9tgALPKqvvqWdgs9jeEjUx3/3ecE1eM1/BxDR0zoUmyR7J2XNz3Ol
XEyR4BfgUo0seTIB3sA4lZR7peYxfdB/WBAE/8JYZpA4KDb2tVibL8Y8DjKUEE6G87v9GCjf739+
ofbFbiN7RprZoiopIvE6FHvM0iEL6Kmf2+YLJH+O/tCR3jB9RDAgGB7tyQ3BhkSkoTpl38IR+xq9
v4rIr/iJIbcI6RaY0IyxrKCrQXo103lyfrw/yiXHQJqTHCHkguglCy8z3ynD1GvhTBwgs4y+Ku9H
ZpIuJyKlUI0SFCSQ1/s57lEzqQkpTz21QbfOV/bzwh0L5wiYagO2WGqggl/LS0OjG23yTiGZnUT7
HTLm744hu4k+uWW3VqNecHMwJMk0JcxTdiMOKVWZASNj6Zz80tsW3gOirPvee6cE63yCmCpq4HOU
zYNHmDJ5LHTJngz7pLldScWsfz+oBclQAIW4a5JpXD7Xa1IGila0uZSe0/LLH2P5+f6OWpikGX/J
nUoTChwp85JdRFYNAD8tzsbsrHkk2LaZ9t3pVkwsbNorE8JLJE/TyDd6TBh7iRugWkFBzptGCNwA
6M8APnYuOQthAewmSwuQB+kZEYTHwLM2ukJvMxqWykaeVoKANVuCv0+G0AMe3qVnKdiFKsPZoB4f
vDTaL8Q7V4MSPL/S97qkNE16bvM/OFLov8FCX76Eo/9k0mHjJ4CMO+SSwMq5defk7w8XabTl0MwP
k7ld8XpXpAPNzyjMp2fLOCKw0K4s2VI4d/V9YdcNepTmBdTzZxkJYe9NtRF0eDHyQ+ogqxQ8FvrO
CF90fyX1sbARoecFjzQXBYkKhI1IygJ4IZ0P56B/KnZWufL5xc0xg1dhIZxTT/NRuzhKjhJqrRpl
6TmSXjpzAmj3OWrDg2wWMJKv5GiXhmKSmqN/mJIXipnXtqpcKQs/8XEKw0ZuZQgD1rjPFhwDtyhZ
ZsJPqo8inUdVATgNB5uDFAyu0rxUJFIl/du7vY9JsmwuD2jkpHRhGImMmmgXask56NBx2sThFg2x
f2dinsmLVSlCoxqj1EjObZdso/7Nrp8rShD3jSw8Dq7GISx9XMpZWqaMw0u2hu2CyjfqPcH1fStL
G+xytuZfcTGU0k6H2ENW7NyP7SaP/0SPlZLFH2H0YNorC7N4Qi9tCR5AHul8lEJswe9DS428k4Dd
lj4iPF3xV4BASGO3P2gv36I/cJISumD+3VgFD4EwXODARZ2cZ03EmCRu1Xwoqge/POhrbf+LiweH
MoLws8MTM2UoiyeB2rN4gw4qWHutLCRp9oa5cncsHVnrf2bE2C0lSaKQVWAjBqrrRCVyBivcLktH
1qJD2oDDyJlxQ9f7I1SlIA1KlTkbvjdaDLLxd3WNvWBxsi5sCHtQSx14UYBcnzNEU6xNREmt3Shr
F8TCSGhYVWdWAYqtDOZ6JAhw5X6H8sGZZumNhXBaNn12gndnSAmhL4wInoGrQpbRc0rAVrzG4Z+D
+pSvdVUtgKqubQhLAg9RBdiOcKRoHkzrg4z8FJBoZR+ACXeebetbHf3C3cqwQL3SlUsbt0hCDgtc
RqN8wT6jEmq0v+XeU+M/ZxQpW/N30/rWyAdJXu81ni9PIQy7MqteL1mUSJHl+ZitwfNM7HBKocNG
HaEI3TUqfXNr4f3CTpy5fgFL8MLnBhH2SGw4sULSJz6ryRYfAY4/mjamsrvvhxaeLFdWhE3S2EVY
e4gTnKnqqeOjpT/W/Y/KKRAtldx6+v2+tcV9TypYlqGRdeBtuZ7EzjKrMkf4F2WVvxX5Tclf+zXi
2DUTwjplaFwhIIaJvNq3SM6lO3n44/4oFrfCxSiElQFPWqeJxcHiyXFQsu96hDopRBTdn0b2NYme
Mm8l8lobk7BIw2h3NIFGyVnOrV1R/Kjrx0zuV26kRSOQDoH0nAu+YoJBUrpu9OwB72qgsvMAARxq
p78ykAsbwkDSpK7RMZvwrqhoFW6Tb7M1mrmlYfBU5XWhwql7E9dlShzagDDi8xB8TDI0gD7178fK
UKYhOUE/0k9yYiF2aPpRLZW0jc+OtGnDR7U85N3RG9ZQP/NkiB6HZhaSITN//w3DkYTcFxiXLj4b
HRJoh1T+eH8bL87UxfeFqy6GkI8Grvn7w9cu+Cblf9nNu7FlzNSFCWGmQjXtjT4aY16r26h9TcOt
qh3+3SiEQMqsmybJkbo8TzVaUYqLtFoTrvnihamiAAhpoUWG/BYxoJmjklKBKs+ZXe+VUd4W9nOp
rhUxlqxQjIXWiEZbQIWCd0zN1vQ9oy7PSvNUKge9fByDlQO4cKkQB/6sxmigCcViYyd5haIUdcXW
7baafojpx6rCP4Px4f6qLNpxwFfQGTPDsISFD6S+HPKMrhvdqdxmdFw0nbaZP7q19Nt9S0uTBtWz
TH0WkSboJa+vFNAWaeS1cnVG3hRVtx8hnS5Npq44x6VAx740I/j8cshUO2h6BqQU2yCKgEmisil1
G1/bxWN7SAOUwErNHcuv/258gsscK6mfRmmqzskUb3rzNdVV1AIff8EINCcqcjXz636+8S5eXlZp
+GY+sVxVNyDbjLTy8OZV749HeWdTsSfngq6LaERvmgKViKY6519kmazL2QOleX8cCy4TJRDyunPa
gPBC2HagyTRnsNjefTw+OkaypYfy/ZmJKxOCvyFa0trQwQRMk3/o/vCnCvbu/igWtjRYAAcEC1cY
/YzCXptCtU3tIijPY5Qcqjp9Vcdyr9tr6SLhjM4SIDS62lyV3C63BCCljWhu58A9lgzKNpuQzawe
6wZt6TWs2pohYQv7dpY1XYQhbyStL+dbZOCOQzqQgXf0leMyT//FpfnPoCiGzWh8mtRFAtU+9Cd4
yJDKyCTpRe3HXe5ID3qIppeCHkLSR19lOVypzSyNj7fBLNmCCDNBx/Xp8Unte3Y1TafEO+b62U5k
t0cLe5VdfHZl4tgu7Ii4NdkZI7UaYSOMh2ybI7peI77nDJIrx1+s5FnLYQ6GyCp66hL5sWjU7f1t
uTS1l+bF62ksPQ+9wIle+W09bqrpa14/KcY2VV2aLO/bEg7yz2UkcmAy4axDx0U4AmE8lKHZqhCg
VgDoCr1xYUQNN/eNLA6IngAek1SJbxIjdhRaueOzbnCKdg+aJE0ftNL3Nh7AzV0XJ9Yu0vv4U50G
a3XVRcsAMeZeMf4RU6lakvm0uDGVVX2o1GZTwYc/qZ9DRd87wI3Wwu7Z7QkbhyckmVs6IAjHxGdX
ZYe909LkdDKkM6S16bgvqhmYaK61gQqea142muZhGKQCutCgrDfmUKdRJJ8QeN5M1Z8oPjfBl/ur
trA1kBRiW8w+fsauXZ+2WlbGeER09ZRPn71pb/Qrd+Hi93/eIDacMeDXrr9f5H6qdEOpnGpnQ3N/
+c6OlH/m6OL7wu+Xq8nPWi1RTqoTbWJlcMu1lPDiCGjlmDEBJh1nwi0ow+ubJqMmn+QgdtXthGzn
+5cAgAU5CdLaPBgFh1fYdZ+m9BGc7Jcx0lwJkff7BuYPiBtWIViYEcH8L/ZSAqBNak/v1JOexNa2
ddJHLzJ2Ut8+a4NxqIwm3lS9Q1E1jn+7b3nBl9sEk+CdAY/IN0CcNovlTJqVICdUl/uN+UVydl32
8VeMcL/PJFHzK/J6i2mxByxhCORTIrehS3vaY+vJ3iZwpjdTSx9+wZgKITbVT6BY4m7Qe0eVZET0
Tm1tfmzb6JPvy4orpdFxtNdUxRb82lzq+H9b898v4kipjmiDG2K4bLvvSfJdqc4mT77wDXW21KlX
NsmSs6E2SMhKJpPasXBHaFZmWyCkplNXIiUFs1VDyqILgpVbYuk0ITlBU7MMGJoH4PWYVGSwLW+C
ND/Tmo3j1JtsJa29bMBB5oVB4M8Eh1P5upHJhQkvOrLIxnM0tCsTtWZA8DiaOSHh2mjTSS/3Zv/U
/HV/gy2tA4SleBqmyFJlYR3ovbaaETzuKfo2yk82cKR3wi9/ukzA1nRcIcTLkREiD8fqgyly0Emw
0z8L+M2SNYd2e0FCTgdsw5kJHjEnLIGiekkElso6GiGqyP6T7/xGKXoDncN2WOu3u10NbAGkAFkB
08yNd+ZVXBhKOJrHXHkKn0Pv3bvp+vPCEQz72FSmjM9nH+x846zFTCLtBJMDkhevj+4vVeAbumqn
GM1E6RrjiJJ5UCnbajq2vu+25aNiPBaqvDWbP5WsdnXpWSmsrTJ8fu9uu7YvjM8Zxzzxrd44Ss5b
adibKnxq07Xq3O2WxsgMx4ZeHF0usT7TOX1WTjGDVMKPZXsskauKrfP9gfxM51xfcrNaIP376IwR
aYjpnnwi0xQRAh8h9ir3VZeaPQQ9mvEpaMPoK7OsbdI8/eiMcJS18KMRiBZktqRE8TZTUnRPWuPU
z4NqVa99BM+7O3lR+LWVWvuh0Yf2WQ8D/9Rkbfo4RX76YPhV/FBoSLfJI0o6myFUmwOhCKBBIxuH
p4HY8eDD8eHW6Pw8jl2T/OjK0D+jqDCgUWMrX+NpkL76oyHvrTEoTl2Q9C9tNcFPZCboMvtT7GaR
Em+sdLS2fdwq2QMXT+fCmly8RnnUodqqa29D5Hxq8ubvsJdUVwrmbrVkCptpD79z8FiNo/8tB832
DN1Q+2jDL4SGV1eafw9yp/yVqKO0XVmJm2iDvAAnn9AY4ASkcNceXk+ZeWaxO+Ux5VHepd0WBvLS
9YbceqjUrn9fIuTnEZpvfrqFZ+oWMXyyMoTs5dRgd5XHJNhb4aHqdveHtORkLkyIT0WNbtgsIL97
dPZtjBL9/v7nl/wlvL5QfUBGBF2JEMDkOSs3tD60lDIdqdJhKv8q0sbVvSdfXsuGLA/lf7aEAz+U
jZ74FbbGzn7wkUQ13wndnNcDpSEKOjCvzDAx4XpRcj/TSiKNo9Lti52xJlJ7G1IShc/lLkwQrojk
VJZfQLvtK/ZRGT61PLlKY1bLOuhrbMgLE4U+7cwertq4Z5F4GxpSv6SKYx9D+Xv3nNm/3V/zpWEw
DvJ3ROZk8IQ1ByQoFYHvmEdFq+3zYE/Kl8gopc9TovWvRicnK6fkZ+b22j/qYA9ZHI4KqFoRt+C1
rd9NSZWhNlaW574YHxU7UCfy1fG0AYgruziYb7ZcxLt+imva77PQjbIscL0GCWA5JD1R27XzKccl
2jsbjP1+rPSMybetjVao8Q8DwO15bOwJ4rO8/Xx/wm7Xg9cwygEopjNrBEfXbkWy/FAeBq096U24
U2tpW/z17wyo1waqLgyDuNTbU2P9bvzuab/yeZWUMLcU9AamEDZWUdhIkzG0J/+gqLHb2ulKXHq7
o5ggwHcaGALQjWIjnWXEoSI5Y3sygm/+6O9SO34w1UetWsnP3d7m81UO5wtkn7NshPBc9WGd66R0
So8duspG51q15lYraeElG1SI5nYDngm3BQ8eWXqg9NHRksvNhPIfTaZuZGzfu+I6/YYk4QiEF+LU
rApyNWqt6Ch1z4oTbPpp7S5cHAdvEdonaCq4adgKfB8uYDmLj1oK6s5KYcyAo3j4+/3joM+MFzBg
cjaBcOMO+WigRpInxzHc5OdxrQHkNn2ABuPF5+eTefEMjZSmD3qDz3vGN+gFpObDrvfOZfMQNQ/Q
K79/LDOEguYdIoiblUcewhppxk6Papa8WLaboDb9XgtgIGf2oJ/1C3KG18OhmGJFdpPXx0Ld1tJD
vtaBON+g146W7/P2hL+GssNNv0yoy0HoaFF9VNQ6eulkO/gs0/kBU4FZfdC9rn/UJNmC26BfY7K5
dZGz5Vl/iFLH7AquRxbohVonTVkfmz+7xI3efmHeLr4uRA7yGNcxvNn1sYzCjdk8dr+QCEPbAYJO
4riZJEdEpDlxUpYRd89xcKV+dCNt7SGyNEEzxx9P0rkrTHyIaL6iZ4rO0o/Vq+R9kLXVFZjTF8Li
05YHKRY9tPRkiak2pVWD2Ld99dhga+dnMMB4ldLKG4gNLefgT234mQd+vjGdTN8UEs/LjdN08NQ3
3hiq+AZD+pF7TrVpZK/acLLf2DGKm3Qzy2AWmO1eQhjmHHeqvQ3ywN7TxSJRwhyBq8LNsxk09ZPf
N8ar7RnSIQqywIfNOp/eBsccTVfJVf9QI3RdbNveQi8+j6bnXi37t7QhmOrNsEcrq5YsaVNX8rjN
qsJaeVLf3lPcUTP8nvoOCSDxfZBFY+l30DgfDa0btw2x4quKrsUDByX7EAwomrzbpWAQARVyKqS3
blrwJyeUppIk+xHoF0z0Wz2Wdu8+GjNRIygWzCCTPl8DFx4y5q3n+xOClgUtv8rYfJykbCVvJkJs
idz4iXN1RSFZD/+6EJ50k9nQOmhoRx4ilN5kffgjTzPjoY8yIJWkEJ6NuA8PKKWr32I9DraG13tb
hIrKlV9ye6fhO2EdMsi60woivre8eqy1ytO0o27sp+JpnPZjuH//fFpzvYA4gxed+CCaQki0ktrU
jrxxc2h41wAoyjxZwjGF428GOUBKSepdiGHKpB+rQrG6Y+B5sPFqXvmmJU0Auz/t1R+1OFA/TwV8
MKOX77t0UB6ComteIxMdBDd3vO7xveOdb22Tcvrs+lCru94/Zg+wvmyt9iR7r+GTXKyAPG9vpKvP
izlXTZ0sPSgJnWU7hQsQgQTVOZoxqYtifPUN9Ri0zsomufW0s0maAWBTJLUlC2leJ8mySsmc9uQc
wjp1Wzrr7k/Z7Zt55huZZ8uaVevEXRjAOZMUvqEcxxxfGbiV025zf1c7W11+/+meoTekkmcAzk06
Ey5YNDDhyDpq5mNinpV+ZSjK7frQkUQ7EiVvZGTZktfLH6VNHhTM17GS4/RJjkgsG23XnT2zUXad
mWijC0YyhKN1yOVD3fXmUzTaFKxzXyUzOBofjMlpIJVWNHSJxmqXG4H/2TetEMafZnxnFygzMF9t
PFsp0hMZinecPOVelZhOcYotedN356h6bMvyUW49d1ptOb31NhjTyZHi8eadJMQ0dTH1UufV5clB
waUvugcZedCs0FfWYGG/cmcTdlBBpjtPDArlMlDbsRnLUzs9WtFn+504l3/m7OL7s0O6uCFKu2o9
BFzKU5ceDSjIo+Fw/zyIkKp/LBA08VSfizjiJqoDf+iHriih1/iYIObHXtkO8quc+JtEeimDZNuX
38ZsTWtk6V6aawgcDpjxuQKFzSsjvtLXpdTDzhy326KVk11mw4fhVlDNk34kiFCdKtjagdN+AneG
intTG67vkWBYWcTbvULp6uKnzJHHxSQbsZ+qpRwPx6l6lJy9r33Q7N39ab7dJ7PHsTWqmlCfKiLq
KhrrYOwrTIzZqwYlntT9ft/AQnR0aUBsfI5JLis8GIej8cnxqMEdrGnj9CubZWUUlvAEUo1WgrUL
I5LjRpW7Snq0tBAXsyTSaZkjS6zG2XC05e9pCI38Q5Z/vD9Pt49SEkGsAzDF+RIXQ/nAaxCF6eXm
WCVjr7txkaa9iyB29mdpOv4fZh1CtlQ402awcnVyCTDXHhO3gzRpnCCKNfFLBg2C17tNm/ogCBut
PQ692m4c3z8qlfXqodP27m19Zejnyb/Y1uM0TUbsqe1RUrbAJcdkj+zB/dm8vU0JfOdmILKRM4BN
8LKGng56b8fNkWdXFyPMuUGQudHP7Rood8FdXFua78KLwRT91OSTFjZHR/2iTDsjeK6HNzXbG8GD
Hdfb0nwIm6ckXUuO3e74a7PCYkmj2aa1gVkIe6bHNDCNpzFt28f707hgBZTDT6QhuCBC5OvByUqA
gpVCictDeHSKvqb+9r6BW+9AM+qFAcHDpX41TKhRtMcxluCxKkDMhl2Wvklp3O9jT1vD5t+esrlq
JwOaBNCFsIvgKGxbUuKYHoOj9+a9KenGHh/ijZ5ttOyh6lfehQuTNxPLklCElBx+GWHywqHinWbF
6jFvPkTlQ+C8f+5I9mnEjFxWNgm/68Up+jjNLb1Qj339IYr2jrVR6v244r4XB0ErNNNGSfeGRUAl
0WNmaUBIrW55yLZrL5e176vXgwiroq9rc84vjJ9S/atu/Li/wRYcAZP0v98vTFLTKbQk00x+7JNQ
PvVVU78oVmVnbit3Wumiexa+ZopcruTkFnwpKT9ofwm9oHsXr1UpV/wpI7w4jvKhjJ5TdWutAQVW
TIgXa+3LeW2YnnKME1eGO1R1lbUgcs2EcFrGOm0yJ8WENjzH37vosYpX9vCCBWBo6qyhwD9kyK+X
304yKdfKbDrGcq1vsyR+zNQqcU2jeru/DxYN0dkwB94Q/4hhd6wmkhPF43S04S+CHPu581PKQaO5
FrMtbLiZ5YVSoUrClFNzPaLWIBnl/R9pV9ojKa5sfxESi9m+Qq61JdXd1V3dX1D1MmCzGDCL4de/
Q+s+TaYTJaoazfTVSH1FpO2wHY44cU4jMCIqt970IoDcMmn5SNIqkP729qiuH1p4wUFJE3VDlBau
UhdpnIqBWz4HtTgLEusfO36W7avTHSmPQ3cVm3g9iRfm1LJx39GJFzXMddMPJz9y3gcAKN4e0poN
xeemsZS5bWocCO3HvDyQ4XNqfbtt4vrMuRyGcuZIaSOLmMY80uzjABZIId99aF4aUHyAOUbdQmml
isae7UW7i/Vy5WK+vjdx8CPliGLuX05mJb6ZzN5hpOA0cuWgB6OdHpLEGoKkctFqmr8/2Li0psQ4
pI2l6JuaRtQZtq7HnlJ7NVe+4Mqg40JKc87BXVOc9R3KlQl102gsNtyLevFssxDUDrV4HpOX2w6w
4GNAJSDziCYn9LOonOZdKURXpy6NwM0Avda7BpzW7trRtuBlSHyhZoIABzUAFVVN+rQTBEXYqLWO
EMo8fGAIZ19XfFg3RCaYga+j3vgMpOaTwbUnoETXyldLy2L6REfKa4m3qgSdKZeDQSMj3Ut2n+RH
VrIg04C+2TRrQPQ1Y8reT+ve6lyh44FFvgPCpU9aYObgP4B+AbH/xGINu7noB2eDUyax4v7ANQeD
y3oHKh9JAGHxkK410iw7Ah4jcxcaajTKXi1AKpWgbEuj3Gmyl4rVzZ2rdcaKTy9ZQTs4hL9AiY3X
/DzWs3cIrVCpIXZMIxswEgnyztfbDrf2fSVSn6y4LUpKWVSY+rNZfG9z8+ttC0urcT4CZZ50bkmA
xjGCpDjq7FDpe8pXQvL5E5dpchfqXwRglEWWNLentSx6LHjTghMbanlZMDfMObQKiFgDIC/P2L/G
5r8/WxHP1pD4oPBm3RkgxuuF46/bE7a0Xc5Hoyw5ELHuAB5BGsXaZ2lvZu0u3y+DomIbPNwCqq1A
bpYGBG0coFUQSEFLXrFnxqNR4tmeRvHd+D1fO2nWvq44mKm3nGZ5n0aWRoKnql4LZpfW/vzXK+7V
TsU4GD5+Pe0QK3Vbk//I9Lc+Oa0xZC/58bmhednO1n0iJdrzZkOnQfvl7bR85UmzNlHK059ppUsZ
wfdLC7RxobO97VVLPx+ZTxSt0fR0HcC6vLRHkKWm0STcjYXeplK4wWSx/W0zS8uBtz/SM2CwQCij
ONMwJigrA44fMW/v+3eG/skyhr1mWiD1+n3b1MI+QRECWWR4rgXErDJhnMkhja0xicrKDtJ42EFB
4E6X4sWA+gLATccia9b0zhZmkcxKgwCOQtbkKotsxKVe176fgLZ5o/30BPC1h9ujWnAD4CsxoLkX
HEGGcllmhddqFMmTyLCTl8I6GugXe7cFoDhRP0CYNOtiKTvSsrQBHEg8iWJ6l9z5cuUwvp4ixEWQ
xwD0ERTQVyrLpqSe5hCtiyrDgeySrEPP678kZrFybC1VErAOqI+6M2YJD7PLDWlPeq83MukjCvxN
DCaY1Nh67S/qPrTVqUkkEEBT2K6JcF+vDx5kKCuBVBkySVf47bzDhUbsoY9Kdzo0vDylabG9vUAL
ycfZhjPL6s0dLmqd1TNHFzo2so/yEvIdWkAFD43qwDkP8rINu5JDc94LJHUDUqxRP/5Nol7epuix
I/h3zj7NwnaX8+p7pK0JUsaR1zqPkqabrPE2hlPuaM/unLTjgd/woLasLTj9ZZA0yL46hbYlGQ3c
qvpTUYL/u76p635lxy+5FhD6yKjPdcgr4JAmxgKaEXUbJeAtDgub2fdp6gG6HjdrheF5E1xNAg4w
JPrwDr+C4DDPygXKfCJi1oajoa6bdrmx6cfX20u95E04ScAeO+MlrsgfUq/LqcZMAb0QeeS58cnQ
8hXyh6VJQ5MRaoXIKeCwVErcqds3upMWLZ7FW8NlQS8gO81XXHZpHOdGFJ/xUrdBTilvIz9/6M3H
Ndq+6/zuDOTAOgByhw2vIsY0vTVQeTa7KJ556NI/Mk+Dib5xAgJm/dnIoTawVrhfHNGZSeW6L9A9
NVa60UVWZaB73PhSWN3u/Yt/PirlAmuzIuY0x6j06dGw78om/E/fd5SVr+KOxA7D95PyT2H9qtbI
wxenCFlQ7Ebgz6+0FVtsUkH0rI96bwhZnm3K9zc0YN2x3ki3Ij7V1Wa/PNft2kHbLwjen/0w5h8A
nLioSKN5EXfuFbWcIZr/AU4cRg8F+gjbpsOLuH8o8vgltdhbZqzpEi7eWggdgL6b+2ivmoxoQpxU
FECcONnehzZ4+gQC/SBLCCQEky1tv2d1cyDNSli2tFQAJSD4Q+4D/yipq8FxU0NnOkDX+Sl9k+Pz
+z3t/POz+bPYGKpeBuv8CfsT8L72DbD8299fOsMQq0DiDW8U/6pc0frQYbYmbEaz+Uo7ZPltiPqN
K2DuxaU5t6IEFFCc6IzRwCTF3pi/5RohxyJO7C913WhPfDJK0L/IOKBT+h1cIOnJtMZi5TcsrdNZ
94AK+CKlU03t5HRRRvog39naGohneSb/bU9QzgSvd7mb5Oge4M6GmRvT26/6mjk7k3J3IguHpDzu
T/Q7qYOIM2+0cr8REe0BQzPLwAHpRx2zbSq/NfH9lOyN+LV3fsQVQ4njMHgsNNhnr3+ZAJAykKvJ
BcgqyT8yl8diaIKqfiT9ShC8MA/nv1HlrRQe71una0VUiS3Enrl7aNekNNdMKHdimltF5cheRF3+
DSldq2aB0F/evTEuhqG4rIvOlrSxMAy7fMbLF0LuQV+uXFPX7yyEDihFojUeDzr8x+Xm1saR9RDv
E5FepMPTWOjaCQzAKBr6Qx6yiVsb2WsvY5E3h9uDW9qQF5aVC9KsfM12Wioit2BhTQ6kevLLdpvm
ZsBI5La7rIqm9PW21YUtCJlH3MsgTnVn9O/lcNO8bkrDhlGCnqIG7ay/b39/IbIEmTJoxUAshlDW
Vs7KocdZaXZmFbFchLT+ISwHlFK7nv5HO8o4AOz2hsSwqoiQne4EhfNA/b1BV15hS06O9zAYTdAW
iGtNcfLKgv5FXQ9V1HRhWx3zaRvX29sTtuR/eG8bkInDawSqMpcLoqFXtxExcHy5A2kvqMzzU9Zv
ZPM15Ue65uxLq39uTLkoY6bn+uTBGBmDCtzNa12H1/kRiBCcDUZZfTLSLKEdvm9Uz37xfQQNsfgt
IFNB7JW4f8nPgB4Alw5eMHN8czltfgMMQezrIrLSN5eCwACFF7QmWc2v28uzNGNodUMH1Awqv/Jn
s5LSG6QQEYQ9gqDL1giQFr6PDDscDLxOqCIZyoxlhU4m7rMx6l9N456uqTcsfh7pIyhugRiLqFmE
DGsFHU8+RvlD6vxwybd3zw6S9nNuFeBftI3M/nAWGdEWAVnFfAllmG81ZcE4fcQA4NjoF0HBHYmd
SwMS169nTKaMepKHmraVYi3Daiy8vv4SICK/jgASAfOlCc/IHVkIB53SnW9Airb5XMfim5XWT7J3
Q5f2geiah3jUAlSu7vXS+z0iI+NJhLR8glShH5q5c0eL5ndFnAgN4e+PPs9/H1FimhTMJsCzWH1E
kATSqypYg+Qs+QjKlzOKGGcckk2XE0Ba15GyGvvI1dwgA2a0zVZWcXYDJWRCmfRv2yhgRVd5AFaD
zLJrtD5ypskIR7v+DO2HQ123gZtmwNIJubntlwunAwyi9dkA+wXgRsqcCRN9az44/6K46ZyN6Kaf
g1e7IW2yoxTDP7eNLc3f3yZ76Im7qM8qDpSYVZp1DlKCbtCMD+8Vf5whxRgHPowqGd4B6o1qxXbF
iPC6CJLMJdsN2oasPdWXpss0dRDmQTVx3miXHmBZVesVRt5H42ic3BQKFpB+llP+SfK17N+iKaQ1
0VWim8h2KBuaCc0TzlT0ESPstZ7opmX5F096h7ZbY1FdXBfc2wAzuRAvUo/WBPk0kPNNfSSqPNhW
+J/b674UwEHqHR0syGjj2aa+332CAyDuhiHKODECvRsepV4/GlZyAJB9OgL7veuN7Mlm1n7Miw8c
C2i9R08VmKeRRlXi1oznA8qGnYyI+ezYn1h4e3ALkQ+aKZCNRDoSNnzlZEcTm94UwzhEQmsCnr7p
5BSzlVz60gIh5EZjLk7xucf40u36RpRQXsKxkLTO5qeGPOztMSz52vn3ldCqmpB08dH1iXc1O05t
EZVt9jZk/RcfRcfbphaHAjQ6IP9oZwKC93IovOpykO6xAWx0b312MNfkhBeXAxnUufQwC9orZwyN
Damj7R87tHswm3uLnjrxAYeak7T/M6HeM5Ata/wxg4nSZwFJi8Bbcaml5QDqE/xzM74ZPqXM0ajN
go3OCIninVc8jebT0B30lVfV0kTNQqA4YeaI6mrTZ04nZduNUWc+m/WzoPtmDcWytNY45cGTjema
6ccux2E0Y82pLSChQV9Ali0/33alpfoInk84j+ekNkg8lNBWWkIHR0StR5NbF68DsIybnLjJPqG1
FejtVG6RsB3v2ilzNgPEFjZF2dTPjfSNlf2zMFDouwAJBOJRQI7+llLOoruyskZQS4Gw0hiRHPLb
oGi2t8c6L7kSGFxYUA4x2YnBcyQs1M1ONGGifY6NhwwhThcU2cOgrwxooccLkM2zESkumILq0wXr
HujVEhG24ze9sHYuunSzGGo8uxg8a3z8lLTjriuTsLa2NBVh4sRgWNgnvdyXecT1tdL1wrbAKwbx
s4cqH7otlZPW9UpOqF7hRoRoceHyQ+u81jF4ZGX+9fZsL60nonTg1HD3QmpbsQS/0u2CxODWaPrQ
LraErrGyLew+DMVA5xMUz6/59lPfQjugi1gl0bywNh9z7Ulv+MoqLgwDQnTzzsCLBvJtyjAGSyBY
EkjMS/aWB7x/ffcsXXxe8UkmS5e5Oe0BUElCsedgcnq/AQRb6E2fQ+4rEEEje2lT7rcRCGcZmNf/
4+dnfzvbtS4bLVpX+HySjoF+6u014aSl+T///cr855VD3SqP24hOXjB+n9haZWfBi1ChBRoZGERc
puoC6wQpqgHMDGhZCqUH+pv7Vq5kohdNGGi2cWacPV6ul5M0SosPY4ZHX1PRfYlzdRq2/ANkMygz
Iz4E4S/UANUs7EipS22ayKi2Q/TzrzWjL63D+eeV8CkBh9Q4+doQGcmGl+FHthmKnmB4mtEHVwwz
ee92+mBmCDDbamPgz0q8sbQE4MgBASJYbJBBUJbATfkExJEto7IP2yQQRTi9n3MAPWnIqrmg75wz
OIqJPpVx5g4T0hO2EWzRdvr+qM/BwxkKUfNRBGDIpRf1XkK63mllZMqw0wKWrnjpfNQo1yOazkA4
4OH9hya72QPOtjKehA6TOVY4Th4nJL8rqwkt+ujxe4ampkyu1KEWbqILc8p0IV88SRHHAzZ2+FN/
E31QOR+ZMXCY4xJGV8NVK1PeN71uTzDR5rup2K+pBy/EE+gww25Ds5SPd5Fyv7d9icbTssaCS0O7
R+LQPWSpJ/6YkDSGxqSngWpwLJL7ZOLOdsrq9N0vGqTZ8J6BddAmXWULM1+zYjnnagb6B4S00n4/
3vDSgLJERde2NgjLkQx6Hs37VB7fezXh8x66ypG9x+Wk0nuVhoHoM8Mzxh3QRk6+mfaKR8+/79Kj
Lw0o76SuL+whBnV3RJqd7LcNO0lz/5ExOIjQZ6DZVU5yoGnttY3XR1n9lGinNbqqpREgTY93EnjU
QLCoRP8asduh6KE6VhD6IHuwYiBcp8ibyZUM94Ih468rEzT+4JhRjvemAdLRbkQXFTrfugXd6/gj
x7WEzPUtAtFjgKHm9CeOGlcJF8DESUuwfLVRe3LQ6mPqa8mlNQNKuNAyUy9JbsHAAAJNLw5Sa8Wp
/j7qFK9CnIAEt43GEnBdKib6pE2bzocJxtPtaD9X9pdc/GMPr8V40EkXJG0djODXrkQedGOzGeNm
m78fL4KIBTALA9nauYyvXAZIQJXa6FXeSauHwPPq0LFXAB0LHoEXLSjQnb/nmxq0mG4nZNe17sms
rMDqmm3JzU92Xm7evYGQ1gKIFnELGtzUgehD55Mqr90T6DxDo6jDXK41IC/4BJ7OIOcCIAGXgEoT
S2JPpLHPvFPhVAEvrDDXVyp3SxaQmMMxhk4ZIP6U3WNRf9A1g/pzL/XcX9C//6RH6P7v95WDzNV4
bPs9809kDFuI2X17/xqcf15xJqq7/TC2+PwAveCiDCmE0D9gAeR+AMoCcIjT/jK2qJN2qHIwlpya
AlrrBYBna02Fi0twZmF257PopWlGPtQmLKTl8/QVz+zbA7gOjnDHghEUxCQon+GZcPn52qxE6cUp
Pt+wx5FoWVBTvw8czflFve7Q+NoRRGMfmLVzo8qsARyLBtYm80+yBsGvpoflGsR8aZOfW1Bmrc3M
ZvRtWJjyXcJCKo70/WErajBzv5qJR8msLHQ5czJlmRAo4Z+gpxDYOhCv7040YF1wGIOd0oD6uafe
KRZHdNTF7mkIufzSJp9vr/x1nHr5eeW4r+xhss0eny/B/QEOl9TeVfUx896/1mghQ8v9zG4B5SJl
i9PEsvKBFPFJ52iGfbLLt9vDWNgfF99XHJhPJQCYyO6dJiv06531/vchXjSAxiLVg8TOFayMlBNu
oqmJT678xIKCPd/++QuOevF5ZXpYgixG2ePzYEjpusCbNtb7o9ELC8oE5b2dk6mDBYDsu23+fqw7
5gdhA3INcFY0Hl1ugx6ZMla6bYx7Tg+OJFsTjllwU5RTESXOvVtgOVO2mUc1PS5lo+H8K5ugTKAq
xMtItFaA6tBKsLhoCxiC+TZFLVIFpRkOzcGPNSDc9X+K7rttfe7N79oaHGbJY3Fp/78VNaFhQgFn
EAWsTF6xcXof5egPLDnuI2w6nO14iSjnqwTgH4rsQ3zaOEUXem0b3nba5RH8+33ldB2r1NZTr4/B
QJIGyb01feCCgKoDHlCQzprdS3mBoi9Fy3rA+0+l9ualb3Rz+/cvbbqzz3vK64MIIuIhw9FtyPvc
/pnYP01tJZpemiJUNZCXBJAXkAhlisBdWgmrr2LQuPOdMemPCTe+3B7FfEAr8fpM9oucD65uUO7N
P+EsMjBztzbL1PdPdYZ2lslNwgIiwDb3966Z7ICtLFaWfWl74BpCThFvfvxRVkXanZ30BsZkaCQU
QwbJ8Az0KVGdroSdiyP715BaG5oKmXe9hCGNfjKH55SLjdVWIFL1T1q8dsAvj8q3/1JDoBVJGZXp
aHwkBpzZarfOtj/k0/3o/r69VEvegBgaBWZoYAEkqThcHScduCYRxE05Q8YmqIBvvW1hYcpsFOtA
cY806TXOvostpms5d06W98LqQw1yxzR9ZRoNbL5iamEwMAVNl5nNclb6uPQ73mVe0pS9c+oePfOz
3X2/PZKF9UD1FFMFWJoDMip159SelrC/iiuWsaHFr6Lkd94Q+f2aGNZfN1I2EKiN58vRAHIVFi8H
YkL5JveqwTnJno9BObH7LC3vOsfZpJn8KYdBh/qS9WLaw2Zwyu37h4nuQOTwvFnOTu2gSsp8NGmb
uqdelncpOaRPPt8lhf/+cwhSeUg/z+HXdX7YsGvSdBxmOmOfbLtuxRcWyqyzruG/31ecoTChkOPE
0McB2U6gNwkkeDa2OA6QGBvveI1NC8pMYh597XB7/hbO8AvD84Y4O/0m4XAWNxiYdnL8r4CSDV9v
G1jYURcGlMAGOTGIuFowILsx1DNAV5GgSisaAOKI//5y29rCpgLFNqBzBOfrtcIvc5o4NRxsKo2e
HO1HTddynkvDARHBLCkza6yqaY+ylB5HM6AGsjInqOIXOxkC25Y7Iy93WVbvbg9naXXOrSlukbHY
a/Gw1E6JaXRBnqBXOcnuQWy6Mm1LdhAVzpT0OPmu0ntFmcZ6DnboU9VMx64SDxRdy1m+VmFfmjwQ
K6C3bBYEsVTCpdq3hilpMByTQtIGTY8npEIGyJq09P3PJSC+keZC0IA3uXomac6Q5YJo4EIhNTJu
YeavHK8LMwZWMvCfoLsXeGky//3Zvun83KWcFP4pwUb1g3LcGmsSzwu+fGFCWXy3rE2bViWyOs+p
A1LnFd9a+DzYT+Z2btSKrkk19KnWSMc97wT2vWPDq21RpCs5wvnOV24GlOxQ7EJ4BcC6ugoTwk/Z
p3jU+EQLffJSOc/c2Vk+epd+xOJJrFIAL43p3OD892erQvkkfWLBYPsqkjzEPbDiVwvL7kOpY+aD
BTfvVak2wWO/0tsSPffgu9AOfhZo1ufbe35pDCgUQicHtTZg3ZRAqh/YUA6WhZ7xu8kF9mPlwF/Y
g6BTQ6yLqAOt1SrmES+/YkpaI4lkU1ph13pBncpD1f/WLCi/dfb05f3DmTP5M5E1WsjVykFtSCEB
G0qjwbuHytWasPbSbOGEnMUhQEiCF/TliqMwTCXpmjRy3T+yZYG/8vOXFvz8+0piYYyLIunjKo2y
qh9DZ6w2NO63ekvWJPjWDClRFC9BRlAXGAiKg20eFnko+pWHxwLHOXhJkWmDcqnjzJi0y8kyJ8ej
rgBjBJfJTrjVQ5HVh05am8IzH/LSzQOUxDbgXq4DaDFGqeEjGzuiA/22S/zNhqrnwtnvUB8mLEk6
a+rjJCKuJk7Cymy+rSzz2fdj8AXndrZF4aG6JxKBuNfar3nitPcTGGSDqhnN33q9xuG7dFCd/yDF
i+pZWc3lmBhcXjswPwdt/gX8xUkSmTNzEuD+w7TyOFuA+s/k1SibGxCnA3Bo3qhnZxVHRFm6DjaG
j5WHFNoPQIwC16g/S3SqB6Tqxd4deBUaXp1AY8yvApNTiP52XR/UTSE3uqjqDU06usGjlmwYo/k9
ikvNzidrjVrzVXO1YHghz9Be77oK0zKGDm2Q20bcG57tfPgEOblTYmcb369WkkeL++DM1Lzhz6bF
6BMn01qWRrVrIdp5SwGKi7OVnbB0asx5epTlgYgBbvDSiDtOejKIKT6J0gzt/MDLtYtizYJyeWux
tGOoMsSnvov6ccu8r7f30Nr3Fe9pm4yluYPv638KtrH7lVti7fNK1D7qDogrG3y+jJEyD0m18p5a
cqjzBVBOIkcwXS88Iz4Nzr3IR+gpxmHGnnOyRsmwdN2h/RsJVeBGUWeYB3rmTmXMqsL04vhkx4+a
fxwMtvE6A7rGIORdo05YtAWPQm8JUq0Ad17aopbUkYMmGgaVPvopenWq56odoSBhbM33a6bMjO6z
DDigmhD3UWawqnPdx1GpnUDOs61Ysa1I/C3l2u8hqfe3fW1xsfCaAtuvD7IhNQlH+7oroWGE3LSg
oZU8mGLcmslDjsbU/2ZI2TSDDQJDa4IhM7+jaGbO2yO3W/B1r5y9S2eMD9Qp8OsAPV61AFWkHYjf
I7E7aemxKtgjJDcPYkxWyrJLr3o8Ef+1ozjE0OGJEkMYHkUP/0ua0beBoqOpM/2tVUyPGjVDDsEd
Lqxdq+v71ipeb8/nkkNi3VwogGH1riQMElvLS1QbEH9nfVBWQ6BVWTBoLznSc+VK2Po326veEefG
lMFyR7bcHJ34lJSQJMoJSXCVu78r5nV3VtzTfV21TmjVVA81y0DrWAnioIPfzMcXPCow+xaK4IC5
bN3R5L9p6n7TjOLeix3cyJN4iB2zCPwxNx9sA0Vu6M2wXZtrdtDr6GPnaPIJNcQJgT21/qZA/AAG
+DL55GRZfKxE498XY+mEfgGeH7Rf+2GZifjQ6HGHoIfET2nJQHsxGv69nxRvVSab+wkApw04Ath+
kMQLM5kNx7ok/Gl0erGNy9YMvcKJH5ss/0d2dNfRrisCeyiaUGdO/6S1ogqbbHQDqKvEwViK9mh2
KFQA3k1GGRT5PZv8HrLkoxXyGJXDxGHJlpOkOGQ9fR21Nt1Aqw4/2Jl+IlRqgoKO2ikGJ95umogf
9GJI92Qq0D5ryeEfm3rD5rYLXV0EIEMEigxMXIBg6MjxXZ5pyUBoMaG7OYrZ+JIX5DN0HXa3TVzt
xksTalaXIVFudw5eJHb64JdfNSfM6a/bJq42gmJCie9oXDds4HoC+hTwFYrfXdptXHA+0VdK3JVD
bHE4OP6Rosa9c/XodcF1EOutSCJugGyhvDPHf9r4nw+M58yGcqtVgOTbFu+SqJXaphhBIjz85E0V
iP5eWmsQ68UBzS1leDGg+0p9wZnAn3suGDgjyMpsEvPHUJi7Wo8/MG0gYkff+Uw6dEUxBuUMD/KU
uDw9Q9sn8mhDqtJyV26ypaGcG7EuvXlKaEpaBiNNkYQgBvspqHzTZXq8vTxrZpTl0Wg/VXo9p9O8
lzGL+PRUrNUml034oMWdiZKvGPl6hMloB0cesq96Fo5adzBkz4Lq/QD7mQ0VyEKk02bcuHr5Ewul
dZegcOzspf21NH7cnqqr2GL+vIM3KfqXDLAbzTv3LD6rBg2sE52GcYz+k+VDIJtad3RMN/pAVoL+
xSkDAGsGSfso7yiLjwIGKEJiRzvpxncn/R27h3SNkO9qNB6aTfCoAEETUmpXNE01xEYY0zxE/X1A
pudd2Jsr87U0COA9wfaHd8s10MiKcYl1LS4BT4uG/gc44Iru8+0lWTzyz0yo3usB9SOMSTvlecin
oMre+7aYD+Oz789DPFtyMqKaTm18H5yr9zz6wI+HK829sPOzV7mv5s09Wn6MRaZpF0y5+6h5zcoE
GVfLPI8ArY8OSrhI0qm9aFMsTBSmcSISCYkZaKqXO5Rh4zuvI6hLJgNK7R6kPIEYqEJesHFX6maz
h1QmC22jor/0qjU2Fi38rT1l2Rhotb/WXbZ44539ROUBZ/WlWTYix43n17/AKNNu6258djXjcaqb
kJbdyrN90WnO7Cnz7ugynoyMJpFL0y3x0pAOv26v7OKIZpINBCHoiVLFOsyKaU6V4qRwnG+jr4dt
cW+j2WSqPoHb67appU0GoksdenVIkl01daUoZbep2WB9s31MN8TcJtX2AyaQizbQOYbuN5XnoK4N
IkEnpJ1ExdLjCBWXvdPLeF+Kei3ZMS/1RWCOJwiY4+CBODaQRFLOvdyDGlHL0UxvdOPnzC/soOPJ
61TSzwi8/jQTHqrSM9YY7xetIvELGPKMrVXfpyVaSqFR1Bqnqku3ib5npQzs+iuLt/V0P4Hm8fZ8
LngHVEo8FDPAe4BDXrlHbC9OtJ77+inm/yQlyA9oHAzo3LTc+xpEYreNzc58NaMgj5hByfPNqDh7
rI8QD2IlhEPKIb53LTyLR9rnu8YA8RTRGNg6XXtLCocGhLlrij8L3okq9JxgwLxeV/ZByNgMWcKM
U2+0oW6+Ns2nONVWhnhd1YfX4NmIQw45v2u2oYRVqU+FYZw88zmdzKAb7kyuB0m/Y+4mibe4Fvzs
5+15/ev1ysQCroQuo7n04aBz+vJqaGM8UvO8tk+EZ/UWOl2gtbW0dEvrVj8UurA2XWG8ZFPRQGS8
mcS+b9synKZW/PEaT24cyo0nv0qbwK/cLsh0p92bTdp87y3Rfi6bZgqseswehxpNXgg2zU9mPZU7
I8FdoY8FHLWW9LkZne9yrIuDdKUZ6nrX7/C8LEIXvCT5hueUb51GT3falMmtqNHiGIDgIwkljpJT
PGnO566B7m5tVGtYpYWlR3Mu2tXnyiYUkZStzHQmbHSUI5sFMLb2p+/Q9LGStFgzodz+qSZ6t9Dn
Epr/aBmf8vYT91aSfwt3BfrTwBuANyWS32rMRxhF3aum8YnK+gfTILziufRw25UWrugLT5r//izI
SFpLTwVp7RMUMDfC2KXQVwazGd79t+0sTReuCfwDwpKZFejSTt4Rn8vG8E62d+DGPUckkO5um1gY
CkCh/5qYT9qzoVS4Doucw4RmBBYQAPIuHY/a7w8YwXEyS17ONW3Vs6Yqg1Zw75287DMxDqwOeYZN
tCZWtXByAvD2rxnFu9o6nTo9h5ncLjbI0xjWn3TYyPpUVWNQ1N9BOHZ7XNc1L+g/nltUjpTc1DQu
eOud4twPp9YLXQZ0X0y3rc+DuLg3x52F7Jhp/JTFtnOOt80vuQeIxUHSjkARaBHFPWTtJpWp5d6p
pva9rJ37mIovg7eGxFw6rQk2E7hOUWe97mFJm5FkroZ+n6zmoS/BDCcCLcWNq/HASd/M7K4kdrAq
Prc4vDOz5qVrFtCmbLKh8U4u/9I3e5aG/loX45oJxTHpRDXaTTW6cxL+yxqzn72kW1msZW2WNtn5
BCqOCSlA7hoJJtCS33h+qOc0nb4frO37/QGdCMikAQ4BmgUlcnApGkWq0XRPoNwIKvNTT7/k3hqL
2NJYLBT4dTQcQy5b3cs6Ljw3lYBckd7alqMfWpMZVsWboCujIYuWQG8Czkq8nnErXa6/za2uZHqC
3goIne0k89ywmqb+xSp89L45tHl1CdV2saGPQSvpsLOhEXNgZe3vIY2WAubmG6C60DTrbqBlfSyT
qgo7y2Xbyk6zO9bk5Z1DUY8dNGKGE1hgv9sOl6FTV3oA2N+w6aRwdqz2bLBt60OZBNxmzacW2uh/
WM7re2nn3g45sWwnKoLXiQtePtHF3kNKtXFje7TZMe7KJ2Ni9Dj6DLe46OhTOwL7i5YIHlTC0R5Z
063xAS09IiHeDqgp0qvwBhW5CDYAMZWOj1yBNxkglwen/iGEjE4KjgF20Bp+J3L7yCnbxwa6BUf/
6GjttnPjb3lO9rfdcvFGxtvqb/LtWt9hKC29t3iO1HJqgByA5d+EWAMIL23kmc8LbPuodxumclZo
bVMnpDSBRrZnFqeq3tUdkcGkGR+4ksFcjnw16LYAaFNQwmkrK4+i2/7UusVjZ1g7I8ufnGntWl54
4Pyl9vl/31euZTI12qRp2GX18AJiXyIeGgdMreKump6HYnd7gRY3GhgHcWqA4RA1m8uNxjM5OAhh
nVPPIEhQHAr+Bg8NBuPTbTtLjoBQZu4SQXR5lesFxKZhTBDnNNk8TI0f/vtlV3Efz7j3GX+EXl+1
SFrYHWNjl3inNGyghemvvgSX/IyA+BOKoRCmQjfx5VQVcYdiMk9x5QJFkW1YdtC9D6zGuYl5tc4i
MsuHzCqZTQjjOYPwmR7G7CF5ff9SQCMIWwX8S9eJVztnI5mY7p4a+5MWR2z7/s+j3XIujePfq8B1
MCnuqF7AfcHk6GToTh+D2xbmw195zIF+B0SBQOyDVUMN8/umdRlK8vEJoiRh1fe/ER8dufACK8WL
qanalVVZs6dsyLYvdOjFoaqr5d2T1ZB9mXSHxET1LvbveNuuFJGvUUzw5PPxKXd5E/uJpTVjfIrb
qgFfiGE8x6n7h3Ct3Iux+T/Srqw3bpzZ/iIB2im+SurFWyw7ziSeF2GS2NpFLdT66+/hAHfSzRaa
sL8BJvOQgapJFsli1alz6D7rys6PjYSFOuneR61+hWp9clzJ4jwyK52/XZ9v09w6JU5PPqnMRWzd
SP6FtdDRyu7aJnf3ppeVh3KKv6NasO51FApzrbMeZktr9+tixTd8GJvdGjvuvk77buc5bR+uxtj6
Q1PgvWE7vyzUQg/l0ia39UqGkMeow2pmXO3Qf2Dv0qwy0MNOR6SVOg22Gpe+OhMjUFShVZj2DIVU
RCuHkujZrlkGyMDzsgtbE0S5ZWtAbatEcbam43hXZnN2Qzmdmd95AO6SGNTpAOt0wZgtzr5uWH3L
E4vu7Wxd9nM7l+g8d2pfm9GP16NT/VAwuHGS99NRT3PiI1W/fvMWgrBgnIoD9ISdY24YceDqqMpO
PdefbYL6yYocLVicfNLoyxc9TswbaEJ/q/B/felHWu9Wsq6HvrJfiVv+XAub7M1Zc6Hll9/benUo
8YLYaa1VPWa11x6maS4Dq51qf24sKB2syXifLbkGpo9yCUoQtfjekCzP0DdK/aZMuqBr8jh0yYq/
QJFkB23NIYQaHfvm1GkXDgbTw8Fl5QE9CHYAvdc5AD6df0F7mnuA/o+7Gzywu4PjcQ6zDnBkd2xe
aOFNhr/iJt7hhVqZwcQHN0ApFIXxvkG9KMmSB1I0Wdhm8+rPwLz7pbW+tQv05bvB0HcTM1vg3Dvu
1wWCM0Bshi9jzfSdPS9luFhpuTMre7zrp8xA09Qw4kfGfw+da36L89G4pR2ZaABd6vEfXieGE9aa
BbQ0BB8oL2rfQPi6hzzDezWOsw9Sy+o9GbR/zKmrH9YSwSGndfY8LBrI3IdpCoDiIXhfNATowIY+
e3SfGrdT/HWuPRqlWuUeVofH+K0LuWtqZwiTpAUGGFoJPGTD6twXdVY9VKm+BuPQUH/pGx6addV8
S03SRqtXwhnhSvUNmH4zX59mHQ/EDCGgAbQv0ToTdfiRGHs904GS7IpXu+TvpOuqL94wWAFKXOa7
3Sbe3q6S5IB+5Ome5pYXDuCH3s82a8KS14sP/rz+sWwBVtXMpNnXbT/eZhDuhdDP2tc7tx+0kOC8
vOudyb1F+RUDnassLPXyberi4TBOafak5VkWQIYz+Wa6k8F9mo9IiifJqN8QViyHqula30qM9NbI
NXo0de4EZE1T6CwY3oH1xhwyYxp3bdPZgF71cbDWU3qTWX1zGNf3cTCDFH7bo2AbWqBg+MTlgLql
I2SP9EtCJ30ayeQyFj8ylwnBvaH1+zrd439+ZzG/dzuVoNHW2SgAYIINB5Rz8lNlTgarS0Bu/tjO
9Gi1wLqyuT+yLsapYKoQrlthFI4bgQPDhr1gimaL5TF0ccePaRJiVRoVSHLz+8hyOw7IPUBuJ109
Q5ebdZ4BPlfZkOHrjKd+qVUJ/I04SvAxIMuItNalHCapwb5M+8yFOvZBBy9ZvtOmj2dHzkxIcRRw
ZYXmLDAxsL1Xm74JAa76w1BGpJsI3lm4LiEzgOvxPFgrcYkYVgrZTQoGqdsuV4QBG0uBBRYYPNHg
AFc+//xo4mW2FA5UPb3ADd0P40jx6wFEANYP7TkAb8uvJt1Ym8pb8yiren8iSGwvL9fDhq0B4JkE
HCzq8BiDND+VoaVuukDRs0+CLkVz+/5/+74Uj89Gw3vi4vvke27vZ03hQxtRH7qJHPSZgHkf4Esp
P9QkHToDM4h+NA69zehfaDnM1zngBBUC/usTQzmxJU0VLjunpmufRfN+sb/quuLxtTkUpG2gsojX
ywXUYvY0z3MXlkdjSZ4Ae8Ofdsb2CNDDulGsisqW5LZZbbnNhPglstD2E8xJ/mMddWCjuFsGZlE7
Pni+v1+fvY0DhSBkRnpSvP4v8BeaviQWX/I8SmvwR8X3S8Zus/j1upEtbxZPDlB649iCU5xvx5hY
iz7ONI9s+sWp/FIFHRXzIj1qwAMJRDGuLoAY5KyNSTMrR6Sfg8yd+JB19rn+y4inXUwVQA+VIWnj
e2PmeWWDjW8Zvz3vRw1J17h7cZiibr/hB2fjkbYP2HqNOqt1nC/r3wzAxaYnfgUeMSd56s1/rq/N
hgOc2ZK2j+aBm74wzDwamsiKD2MTZdPhEyYAuvsXgS2At+fLb6cpt80Gy19kP7i9y5edqyvceHNh
UElHp7MOyniZLspZKrdOITQRjUW5gD6jytMXCJilz22fQYnRanRFRW7DpUEXiVZDdLaJYrrk0mQl
cWeufR519m71J3v3iSk7+bz0aNQHCDrocZdHkxmjdST/knv6jWnpiqLf9rT9GYXkz3E69nxKeB71
q+/FfzfZPm32caxImqisSO6cLQhsadzm0ardOs2NZr+wHi4Q/G9TJjmyYWP9OcWKZOBqblqAXez7
nu6vG9mqXGHdESRj1XFo6tK6sx6Iat3GUbM0RonHAsQ+zAyVHBBlLQ8DQykQb4sCFBWVXQX5UOmh
jYMvrJKCKca77YF/fonkItAg1RKW4peQOLSWnaYrhqr6vuQbPE0BmiM4hEzs1xCceNdncvOMAycq
blbUAi94XKap0Mx8wnLN/VNVPJjDc1xEVnYD3abPTNSJJSnWAcuR0a/tiNtHewMqd/0wSxNI6oR0
zv+PRLj/SeKxqzQXDdTYRLQDi09s20VQ4G15fbrE4+HiihMAE6EojCyqtNrLqIFlY8RqVyVe+nOQ
aj/XId6Jtpk+Gf2h+t1/uBdZjAuXKuiC0MOJm/V8XI2ZOglSzUVUjr7lPNV2dH1IWw6G+rwjoCVg
6Za79iFlm9ZrQYvIPrTD41oo2N/EtMszBpgMuqmh8HIJOmz6tKVzYkIb1fnHZsG0p+bejV+uj+Gy
mwSTBEwMXn1Q4r4s65XFFJvtAiuip737Ouehm9+VCfoAQw3QgImv/qIF3FLpGG5OHtj/YRNt4hc1
ATAaG04xrbCLJoyXqVME8FufB6UoGFJFc+oFL3Jc1tAs7KYyAp5yzvdZ9vP6vG18X0CZsPXFAUZk
31oSh6+elWVRPDzbr22rABioPi/tFsA36ymn+HzaQCkvC9N5CK8PYCNsOh2AHHKyqubGVILLwI3t
277Tv84TIDNOpzrlN+1YHoJzYMvQwCYdLibo8vvarrJI77uw9944spafgK0Ds/7HhjiqTw6wKh9J
vZZ4rfG58+0RepVZg6Lnx9/kqCUAngeybehiykJjTedmE2L0LGpbBEzai86O15dkY8PjXS4CQEcY
ktnUEpLaSRlboPJ0VoDh3gve7m3trkO/z8cNYeeBFQ4QThwx0nzlDm/ZAInEqEoeU+tdG975TAJ7
UdVqtgZ0akeKm82OoJK/YkCW8bMub1n2qxtDwlVN7lubRYAm8TDDA/Disa4PXVLZK3IBk7mEMU1B
t6pKvW2OxAQ4Eu2loHOX64urUXa6WyxpBOqMxHf15ujl9TeLaEetUdGWbu0Y8Pb/Z8s692ZzabOi
w2sJ15ZJfdomMer0WhyaTrzurjvCVjQIGl9BUYsMJvTqxW852TlamSfcSUcwmiDqo0iVguzizeu1
W7NmoZOm72av72Yc335M6G6M9bfCjhUvkc3xnvwG6YSoOSrei4fxjsboBl3t7cDX/IQctyo7vOkn
J4Ykt1/7NfdipuPI89z7kiOFuvaeppjSTSNIRohCMaAPMmdr3ZcVX7mdRtDThACLSmFI9Xnx9ycL
RtxlTpLYhSN6oYG82ieuNfBtATsCYg0Qeki+Z9Ch080EfBEVROTQUpjdTwnVPnP8nBiRxjBAy8eY
piGN9DayrH9S1zqYZhUY5tfr3r3pWCgFiFq3KPtIdli6VE4v7FBys/ADig+oZ6ggXlsLAvg7VhrA
acBDJCMk86Bo2xa4e6x3IIcSXREFbg0C72LB24K3+oW85QSp0b7MPSx4vWNlSNkOEq3X52lzCCcm
pEVP62oteQkTtN0lSUjC65/fHgGCfhHm4VaTth1qVWaTLEiVNy44WiFTsfBdxRRP9I3nBQX27T8j
0lXD9BKCfi7SgHiNOX2kZ7eadq81x6L8Z2h/8lERn6nGJH7OyTbkRdsneQJzTH+J0wwMGwdHxfm+
vSz/DUlOOtZsrgodwBnI5t4U5KAplkUxY3K0UWlrDQ1tLMvsoNSuzcclm4+tPuy8cnjo7eq5m+w9
CsqKzS8WQnrVnC6UDNhqWjSl9HMBs9rfiTX4eRxRM8rr6TD3rY9Wi//J+f6VOj9ZKDotg6tXmMRk
0Q5MW1NwoJgxYupBER0qPMIUq3liaBriGfcnDLnsd5w+uVABqOfj9cFsRSEnTi53TZLENLrOSJGz
S3ZZdmybB9r6rQqHtOl3CKYEhse+7ATJkyxzyYyCgQY1hrjIQ/6Jdjohj/KfBenGNzQL9XFgPCPC
Gn96Rdusf32iVEOQjhx36QrP0+BkvHisj6OKnXtzrQUBJoQQcK/IeqUdqZFydDUEnLbtZ/NTu3yv
44+n0DFHf2yI33DiT0lZVXz2wOtvUBbU49vqvPTDXl/xNn+/PlliMi525IklaTUs0ieTwxLkHacd
Xzu/AfuBaYxBDiBDn67769a2l+bPuKSloTl3raTH3Gnk6EI/JlOcL+LXXhuNdBGgucApDc1DNc24
z+OfXv4XA236WPy6PoxNM9CpQCpL0Ma60p3ZDoPXknVGcrGi0ZSyO5aZfqutQV7Y/3zCFKjmRUYE
3IBysTZpk9YhI82itXIBeVtMfp+563Cwh3qKPHBVf3gGIS+CQAYVeqD+Uf4897wsn3lLWd5G9Gve
HEfrpkuORaM4yi7dAEYQCwBmAAZp9OafG2k6IzZoRprI+dXSv2zz2/U5u9yh55+XvGCYMp3NhttE
TTkGrA+qIfTiVTFRm0agGylo+1DllgnHCNHWrLHzJiLDbZdSfwDyNFsU58CmETRaQrYRARSIJ88n
ipEs01Jmsoh0y3wssnJ8tbN8+GZPLQ2vT9rlmiA8+1dKDCDnS/xHwbid60A5R166Qglz0SbfrlWl
zk0jWHmkONDLDt3i8/HMJdJyQDZkkd3+zKEBWY+KJ8zlhIlg+Y8BaenRIs7cvDOzKEvIUTBRFtT9
6qTJ7hOThcoz2A6hIoUkyvk4srLswO2DKyaf9jpgX/XHE5gYxp/vi3k8Of+7bLXZEiOeKP6Cth5R
kSJtLgPUMUDYJzQI5XR8nxKegYQcZaDiu80PCMk/MT0n3zfPf/6M+mLBNdQzizVIxieM43/7vjT9
5tw3rpeiJOdNIa12qmf25vEOLnBB8IUmKzlDtjojYaCnQklk/W06SzDXwBa73+tVV8zTprdiofGA
tCFDqEvbm/ZW0sCfEQoZrl8Bogp8bOBMKsKdrfEAN4tGbYCLxcF+vhzNME9xUU2A4xBPgAsqECKt
Tjj0piLyMrYGhOsDJXmQ0KOrQLJk5U1jJjNuqy4dD2lcv2g9GplHLa8AWgYilEFVpkjHsE4PU7mG
A138tiIPRTwfQF54ICqSwS1HtyFajYQqwEg4F85HniQApNQeimfLdHzl04evMbQDnHxdcnOrbrtx
jBEG8B/WElqqfumtyTz9vOTl9qI1XVIseWSl+7oPlxo8+K/XN9KWZ6Dyh2sYmEJoYUrrtXpLNU0t
4kxa2H7zQu6GKpg7VSZYHLpyVCa47x08Z9FCI5/6BdNnzgn2U5wU/uB84aBJKY4Te24oBZ+GCmW4
uegn5qQ7oHO7eQGVYR4Z2TckHQz+fH3SxKRcDAeyQgBqAPZ5UfmjqesWWewl0apbj9YwLWEaI3ve
W9Ntw+2QAoqSxMPrMKr8bStWB10eDiZsYuS1hMOc3AqTpms5NcBjidt1X01zaDFzP5vkaJr8azfR
3fVxqsxJp9NqVrPX1DCXoi2omeZ94Woh4H6QVl4e0Q4VXje35YuguUGXDeIcBJ5iWU9GV4wNaHDX
DKy+Zv7aWgX60AsA1TTfGVQKcFs7C/hEm2AuYU0mksi0bnL42IOB1w3H9gA2NuCjr49GYUIOD/WG
2i4ngnu3fjXYX33ya6a/r5sQEyL7oSjbCrUHdPzJhy0vnMqhCQpfS3tX9D9SlcrV1hAQnCNtJ0iB
UC06X5A5S6vEc7Iiqlu8Ce35zjaeG0/Vw7c1CqDrwAAMW6isSYcovAyZQa8oIif+WSc/5g9TnotQ
8+T70ilaN1oOfwUOAIqcwAkVnaKAseW2p98X4ztx2xJM6LHl4Ps9XkxxqKfvuv7LLRQPAdUsibU6
sQJCAA8ikHURTf3jcu9wxSC2TujTQUhbPRmKvAJqE4Pg9xOUSdr8rYTwRjLcodDVaKoMjWrOJM/S
lmYkJoe5eQggVsPiZ2c5KFNZKivSPQBZvcWIufAsu/fz/jW1PX9lB1L89fF9eDp50iXqkiHtsh6j
8Zr3DoJLk0oY4FL/89yH5cOk1kVHBSuLqCD0yMe7gt5p8Y0Wf2PZ71yfg7F+5t0vi94Mxt4ytNtR
tYkUU/kvjuTE/QySrbzM8QPiJljmMEmPyQqKk5tPTKSHkBv9rwRtYBJkJy2JqU0mA5DKOdjoQ1B8
fus+A9nsf5+XgsGqp11ropElQqdr7uyLt67YxcYhS18/OgwA60ACjUYUQUomN+SnCy2rcQXYCW9q
30ZWe1SE2ZerAfYHIIIhQAi6WbwSzw8DnDczST1eRmj996fsB5i4Ov12LlUqppcXgAHaOcGMBaSA
fREdsiVHbZYApdM0r+Py3Fm3pqM4eLZM2IJ/RqC0kG+WTk8boMdJ78YsqjWOBm6IpSpKAJcHJ57o
Jwakg3Oyl9piNQywivsAonNlxX7DAhImoBZCs4MDtJG0GrnhjXxNqyq6W5pv3fRy3Zk2JghQTVTJ
0IuAV6JM6oV8/ERbTcNal73PtRr8rKVPa1V1/PICgEOB+dFFWgb8WnKZzk1ady2ctAQC+amKd2hR
eyqzpxmBetXf2vzD7/dza9LJrNVu53QerBVH50umIoTZWBALIiSiKQDtcYCEnG+P2aTV3CZZE2m5
58/PHp8U+09lQPr56PtEoxmHAS8PgWuah931Nd/Y32cDkC6UWpuJvjb4ft38mJ3bqQr4fJs7X69b
2RoFODJNFwBWtJXJ/f9V0zpOnhVNxIq7yNQ+XBEDsuTk62KMJzdG5a6l6xT4Onduu6zxLb3xu+nD
AHAYAfQL8r7onwAb+7mRwoCEX9UgB8uSGZ1YN8sSMbR3qsQnN2YKtX3METYhekBkUUJHW2JCwOYS
2fpTU0dF+OGFOPu8dC9pOH+1vsTnYyTEm0jlrRsnCMADSDGh798UovHnkwRaMULa2WLRqKFVtQVA
2UEhMaSrwRUX7KYlB7BOJM6EKekkdPS8cqx8ZRF8zi9A5W6MWTCBLuj6fIlVPX/3GGJr/2dGLNeJ
a8UIRsbYgpmi+avtZnQaUd90HmP9TtMiS+PBtPy6bnFzYFQkrfHOssGccG6x7euaJ6uNpZ8rH9om
C3vUqo9vRyR7/tiQJg8SZjqrhI2s+w3G+pB7b9cHsXGqiKQIsD3QOUTXouQHnubWRQmxrMhs7tf1
WauHQzawoz71ivXZ2i6nhqStT6rc0wDVA9VlkBVo9J5V8c/GckCeR9AVuiCzwFVyvhwjKRtwwgjC
WvNVJ3tu3dgqKNTGZDnY8ojgUOG9JEcBG/uMF8oIWTH61c7BJO/+5KT112l3fVE25urMjjRXICug
1dDDju1OPitfWxUp6GXQi8BK6KOBFE+wh0t3VZ1kC1BQUJ2hZoud4gVNYvp9bwTA+PlW93Fw6bk5
6URGESku6gZcuUXxvXMeaLzr00NtK07MDW4yES6idCGABGB8kTyAs97WWzMFWbkB9YEuAMpjb0B8
gzffZvKDAMFe1C9xM3/cs2EWMQUuHcRkMryvAOgHWb4micB6UL3O+f/4eelgW82hoi0tQLBb9EFm
CiIHxQm9EeadDUA6A3pHLyjtwEKLDqYydNlBy77rKXg5dnFw3bE396iDlg90mCG1LCPMUbYs8jID
LXpZ6c+GRtMbcMb2N0b9iVoZfOHEknQ4W4SBYEFIpHgdaPeCslFEMptbFAeNA8IcsP/IobEFItvB
mdBJ0P3S50PWKHx5a6LwckAeEgKGl8TAy9Sx1C4ALJ+T8ZVztissegfP/3ACCa+4EzPSOcCryebr
KPDrmvk6ZvbXZfjM7gBAScctiWo16FbPj+WYOH031DyLEna3dMf5cN2jtk4yqL17oMQE+SLm6vzz
/WDljFlOGtVEMOKaYZfTMGe3LM1uDEtxG2+uyh9jcoeHrbOG1owApboWuzRxvkN8xB8n++36mLZ8
C5lVCBwbCJaJfDqDWcdgJYGZkd++5bpit29/HfMFFV3AleQWJS9pLHByAI28uGE/Pmgf7yIRLP5/
vi9dXubMawAtAKm2+TMl3QEcrAHodhSn4tZSnFqRnnNQF/RaW8coHPay19LvLlEY2HIsyABA4RXl
BzRgSI6V6dk49gxbg5jgKenAAR5Xz1yfb3Kq7VItV721t5YF9FgOHvTIriBSOnfkqaaNRWLsE4Rr
/pcB2JHrTrU1HuiP4csgRYMMtDQevdJLO0PncDTzW3d88MALj0ZvGma/r9vZWhgciiIQF5eKXNZz
hrW0B7OFHa/KfXdIj6bWPHiOimx8c74gCg9FZrgynqvn86WB26ubW8xXc1+Mnp8NrmLCtg2AUAz8
OTi6ZKJvRscK/bAzWm+6dOdBaTxX6URshZOoPosGEvGIkPEia+blZPFmnF2dFuZT7A/20zClIchz
FGPZtoRYD32DCI5laEfSG17v8QXxHvR7SOWPfgGmodlVXO8qM+b5mqx2WSQegZlkQvoZEJgW0G7W
9wdv/uu6lwlvlV57SAbj1U0FN/oFGKMBG5w5r1wEsD63js60t417kEy4A178QdwpbvuNlkgEEyf2
pFuMxSDqB5NSEi0IlGvgFaxuD8Ka2s/2JagYwwwwP/aJDMOZUXnLum2ap4BiRlYZNGWoqQTVt7Yq
gXKQoK90keiTjhwD3IKWwSC5ROlDNi5h3d6lnkrHWmVE+MzJu3zUFzcv0ZAfre3LSDrIT92QRfX4
39qrSK0DnYyuZXRgSjNlUXOeCoLHJXNf+fi82Mfr7rY5CErQR4YcA/Q+JMceqGUyCpGsaLCyx2Fe
bgTOcoQmynUzG71XSGFAJFlI4OB55kqTpS1m64HjD3YarYecdHybtPHe0opodeZgWURRxw7YOPiQ
9wiGeArd8uN8jee/QbpZXTNzcua0aaTRvaffLaOqzrd1E50OUtpLqe1ktLMwyHG6y9mrZtd7sroh
VEt8W1ccfFuO4Rk6Hhvwb4SI0pNwmBvSTDFBmM6Pa3FDbq4v2JZfoPcPwp7gXLtENonb1kNuK4lq
o3qaZvdBM6enHs0S181sjgIvAVB06shyyS157Yqw3AD2DM2sS78vco28m52TqV6aW4cqCPGFrrUr
6u7SykPkZAavGWLpzkbIxoxD3dzQMvUTUAWnzhQ67OvgqOKsrTvj1KjkDRo3K25yI408QflYp0CB
vbZpHKS6yhe2FguZLjFAHBPAmZ6fRH0V1yCXAL5j8thDqqFyQlkWZHT49fHVOrFDpYIl+nnXwRrR
YwZNuzCZjTBVsbJtXkdCDh6pdAPEw5crpc2x2a9pNOvuXbM2X+PKe6wHzdfHJAJ51wv4PwEZdKOi
GEItb3fXR7g5k8h8I3jBpgJ263wmdW9cYr2IxZqlX1CCiiCxfIg96zMXFJiAiQCjAVEtH4cgJpoB
hZygltwsqHa8z/yNNKrE5MZg4NXgIwP0RxA3SINheTLaZleiq8KEoKqj3az9dICe/M31Odvwc5hx
IYeNcA+UxNLmSsDcWFkm5iybCWqaM6hc3CDRnpLh93VDm+MBCYHgUYAculxoHpt0yhhHd73Z5TfJ
aB244QRm7yqqLBtnEoJulILBDQg9HEeatsqwQbcGurtI845JelBVaDdH8efzMre2mc45Nxc8vxoN
bKkL9z3yazQNxfWgsiJdDzVgjklWgFOhd3pEJtTXkABbalUMtJWZBCsISJChGYSKuUzlpHXgAZ2R
dY3y4TvVyn07xkFpN2HurP4IknKj+GqYrW9nT9d9YeOqPbMrxS0Jo5PjcCySg0a6lKXgTf0Ws5t6
BQ1rqro+tjzCwuBAigZPv3hhLuO8au04aY8o9/xdVnXQZ9O3j48HOEd0WOFPNFJLm2jg7mS6NhTd
DP6jG7qdDtwT/Ql4caiViibbjf1K0I4mXsxIkBF5v7akY4AItwnYQhDle5AAi3frgA679RM9I+IQ
dYH9A8kX+uvOT1M7sZGLZ0hlVEu/K1bjOABTQVtnd33u/s1DS2+mMzvSTVu7fGhYYgF8uGgPseYE
EHffz3p/yNpncD8eLKMM7HgIRjR4oex07L0mmJkKDS7OhWu/Qjo3eA5JUZDY4nbklm9zFlQFWmTm
u2L9TuPJL3SQ/6zP14cuRnbFpgwhynujAvIGgQ1xe2QKviReHswDfxg68+CwKXK5IlG4sRUIogxw
geJwvOTpmeq85XWD9ml4WFg0fdirHsAKC/KQhja3RotTBDPZA7CsvsvfPjFn6GMCWgliCnj5nHvl
UljNhCxPEhk1OITDBZJVRkiLl3Y6TJ/A+6AY8MeWGOzJG7GZKBQLLajmxssuse5I+dWeFZnujZMQ
JpBOBfEPggm5NjSbKD2k1MEzdLoz8n1ZPICww34kqiLU5rqc2JGmTRuMxI5FmdOiT2sDMZSf15dF
NQ5pqiCFzkA/hO932Y6Yx84NoJ8xvtGPs50K6D/+FQgjFLWkm7HVOg3ifRVeNi5Jjt4S/9XM9rds
tLk/Ldy+yUHUpriMt4aGJw60HXFFYrEkk5Neew2ZEcBSp06+eAtNwhRnliBrb4N8XOmeTgV7vz6f
GxEAiA49Cloo0LpeREtdb5s9tKJgFFq9TfcTpcWfcaK4SzaNIIGEVD5idvxx7t+9AV0oUJknIDz6
yanm5/M3EKEqpm/L88AWKtqTkPzCtXVuxKln7vYLnjdx3vuz0/iq99Pm+uBBK1hjESbLQUztkV4D
ziyNmE/mu4ze2S0qLd8/HlciywLMGdRhABaR3xaEAZ3P8hpvC/01727T9uN9J0gG/DEgs1zisLGn
Va+QfnB/Z2SXVIFVgOfGN8tgdsLr3rW5Jjg8UWjHiMDXcb4mQ1H2dOAJXtTarbbzPMWbYsuv0KWN
8x31r8viFwep0VC3nvbYumDGWRq0RYAw8n6YYlX3zFY0dGJJrnyB1s7iCUMFX3Rurf3TWPEAArh+
6XwcBAgRD+hVoREUcA359cIXPXbHBVeBl0AXDloh3l26GrUiLt4KCE6syLdn5ZR0qETehnjlq2mN
X9jgHE3b+ZoU3hGxZ0CL39c9YWupXBSTRBLKw5NJ2p2tydtucYUwFD9UKfcTM7BsxdxtLRKaqZA5
tFAVuSC4c1dWAOgF/IM5rL6hf6kMxFOk9z1jd30wW4ZQRUBd5F9VWTk2GLVyymcGQ7HT3MYsif3U
1g4gEQ0Ttn6iMIZrW6Q64BQQ1JYOz4S6I5gP0D3IDDOAmCb5OJemKLP+MSBGexJ9UKDYnVFHj/Pk
QNcAagXjJ44BWACllg3QMfQopYzQ2iSxxhIbDZA5hB/02lc418Z6ACYANJ9QSENHpzSCxFk590YB
Z06X0ufYoswkAUnGt67/5/rSbz1lAaoULyO4MyrIUvxerXkxxC7qiPEY33sde3PaIUihz4Ket2OS
rNHY5be0sXecjarn+sbb4dS2fAq55ZzZCYPtFeUWa76vgPOb9DuuTbvaeW27LLAmxUmxcYLDJFLI
ouNJZGDPnaNEDoQmJVKvbQZtl+Uw63lwfUY3TgZQscM3kHbHnMqbqa8nOtO4Q8MWcQIEPb49OWFJ
VfXSTTNAewjZYkQ7cg4ZNcE504sVaS7LvTUGI/C8+JjaVBFnb80XqhfIuAvVYkAXz+cLAA2XaYKE
3yLHPoEciiLK2Ti5cdeB9ODfxNPFs6Rqx6aHV6IgUlSB0x7i8QiesNH1fAbimMohitXZCHo8JAXx
Psd7Dv2w0ta1qrbX+9oq8FxlwZIXqGiDe8U8kjQ5dmR33RU2NxdaBkRjMspyF8z1jMddm9O2iHSW
+BokCtOS+ulo4FiafBMKMXSAXO5b5aieR//2PEtPZIGbFMkOipqqvK2RlCRpb6KVDFgzcgfQU+mn
XWff8XKeQW6oV6FrNR7KUYwFMfKLkF8aCn90puXWcysQz7n1fZx1eefzlOTPoCTp0fPq0l3LvLeU
LM3tMNnzrkH8qggYtxxbQL0F2xpOWTliqE1vcLy+KXDrFS/MXoBlsnFNMBWQaSt/gj6h/wzJQYNb
sGYBy1cRtS6dfaZnN32b3RO8JBnE1ccjMqL33VSHM7SkoMW115zypoe643Uf2dpgQFEhKS6o5dC2
dL7B3LpNRtDxVGhe54cp1Y7pJwqAEOn4Y8E8t0DmZlgHAgsl83v9blBpQG4tGCIghJMe/sGr6Pz7
VtdaJbZbFQ3VetuVLx5YARLz1yemCc8HG6hyUCjIvFiNYRaV5cVV5IyChCcsVTiXrYMIejv/GZDu
3Ky1rbQpYAAolP1QDrtpgXQUdss76ja3U6dX/lJpaXh9WFsVYmQX0AsntLlRpJPOoxkY5NbLaQlZ
CBZYOQ0SF3xTxZuT1T4nt1C9p+Oj65Z70v7OAPW5bn5r6U6tS843lGPtODFB31FzH3d0V1nJ3utV
YAsRC8tnEVRoINeEJC/YW8WvOAnIgHv0wEOfVMih9D4ojY7QNr6J0xZ0EaV5MyEvUIjKt+3drub4
vV7MO2/OH9iQvF0f7VZY5XkCIy36A3E0nv8ODkH4oSpqOGqLXlGbds1OS3izAxfa4KeJxRRbe2N2
wbwtpB4AncL9JublZNxaXVm8p6xGmbcOgN0LMvJsjC8fHhSOd2Q8wMeB/8qd1VSvq3mZcYH2OQBH
wOn53IVO9YDIFPqz121tnFVntqQBQbXeqeLYKyKj2tvUL8zg+vc39iCGAbIFkWOFlqgUi1oD+q2c
GR1jufWcGc4ubu55+d6WD0P1NwR4FdaMjfDz1JwcC8RDB5B0DHOe+WSAhLm9MUDmmpYPjj74xfyQ
LZC1+KfxBn9ZvvLkeZnnsIbc9/TPGL/X7l6j79fHvzm/f8YvJ+mswVpHdHyW0Tzu1ydjvLn+ecX0
/nsWnfijbUGprtOKEswSWkDXJ+5BSfBpZM9J/Fep/33d2AZLDCLGk8FIzkJqox9dmsEamLqX9UeX
3DXL37r21nh3fcx9Lb4rWe/H3AxY/ljyG5Rn/NpWxPtbe/D0V4gpPxlzayB8wdVeRlr/dWj8MvFX
FYPCxrGCgYqUkCtKzkRM+4mJhbiQru6xaoUz7JxV2zt6eSyo+Qj03vH6pG6P5o8paYMMkGZ09Aqm
9PKuyvtggRaFii3m/0i7siU5dWX7RUSIGV4Zauiuqp7c3W6/EO1tm1kIEALx9Xfhfe/ZVRS3CO8T
9ltHkCUpM5XKYa2FCBnJBrRJon6FgvM8uYkWMpZSE96aOWDhtL65vRPIQ+G38cftxSxpO+JwfNDA
wB361i/3LR9sXGgOrr4i2zCQOoa3P790LOefn4U9icF5o+lYR53t0iIgDhBP0XSwvS1l6UTQLoTr
m0xTV/MKJpTC5TrX8keWBKTY9w0Y4FfuzzURM/0q3HZkVQURVWoERXysplj+X9ArI8eEAQV0kGMi
isyn30htSaNXbTwYvNQ+xMW/uDqmnircvHgMIfVzediKk3UYQ5UItlnnDSegmqw8JBd3CW8G9D7i
FXk1AGl0bWbWpMezIS5BbkP8QhwMa8WbLIVriBExlohnNyqB83FaompC0hi7xJhz6NR0XxH0Xpuj
z8DqhTyar9UKGL1j1ctq+tJY1NdA1H5b5ZYUG1Pi4LUB0J0F+7ncytroK9b3ZQE6tI5sQOxphiAX
K3d5CfZObgn68i/kIepGIyaeJ0BsuJQnDJcaDSvKxxQ7KpGZ2YrkKwpVt6WoS7cTGg3+I2Za9pkb
ncY0dHfAhH3W24e+tDwnLk9FnoTUsO8nVA+S5AFFeiixxzudaXtBAVdviE+TZx9cK05dykKmW0er
dr6s/LbJFc0iWEzuAJ4Rg2iA6Jxne6cUmUZkVDwi6/uXVXOOyBWTrx3oA+/iHNAPIjdyryYSdJdq
drDaegs8bLGifYsHf/YrZneZSqJRA98vHKYEd/jbSCpvRFtpa7z+q+VCvadBWJz6zFgTXM9Mr83i
UZfZUQErNSnUrZ7g0s4oAyl0crIG47mx5UNe0ldLrgUqywv9j/x5x12RSEB4xJDvDi/68BzrHmlA
LriicUseA4U13HL2ZEtz151WZV1zI6dYZe3r/EQxz0zSze29XBMyc96tASphUqT0UZjfKd8p4q9R
W3GtSxf2BOWJOjHaWq7qrHUrXTuOrfJRQ7md1AepuD6xhp1S3NWNtbKepVZFtJL+I212rQJQazBq
apePdvINpR2MSyU+kuSe0DFtniV+3ABeuLwzjCOGa1dObMlFnMvWL10Eqw1GSg2ys870SuNFuIkP
nFHPgvG12StqcyuXylIC72K1M5OzkQMgSeOUj5Gab4YW2I3kRR1o2HVPzjQiXoeqAaaYLlnZ5iW1
MS3NnRBmCMaTZzkV0VSxXYwcORsMdTj6nSw+1W6tVXdJcZDwh84gczNB9F5uZ8/slskYHrcem5fR
dO9Lqt5xYqGaNdj7NFrrpVjUnXOB06rPXHwL1OaqBzD4Y9ds0toDbuioB62zTXNgYnpCeyqsHV/r
B51WMffd01U9lTsxDz8vQOvW2PXAEUCzteLn20oLbxv44ufRazBdT6p2NYrjFkbcahbGiiqAQpXs
WLe72wKWVGHqzPydmkKyf3ZKhcVdPqboaRTms6j2SvscZSsRxdIafntB4PqpSJBM/vjsXHjFh8zR
QXCh0ftSvNvpSgS7ZLcIVKa75Dct4SzSj4ZUqxKBJVBgSlWOGbBOeUKCBtMO46PeiLAcy+fbu/Z7
hGN+7OcyZ34qKwA+VqdomwWQ+6aguQ8wlm1cEQCi5mEOJNYYWe6uLAJMOG2qOtlEVhogJYxEMN46
Dn2si9FP8TeHV4eSJwdAkOypyQKsxk948iMz8jDVunsOtCylrAOn4/uqde/1yN7XhhWScgxur2lR
E3R4Awsva8zFzI4JXdojYFenkUKx76rQrrbln0MSAzkC2VU8W+AR0DF0qQmIYDPTSRmme7sAGR7F
WrGWRRdwJmBeOtUweRULtOg+WqbjmfpeAofU5MXGUp4KO2zbJ6781QDjijhru7eohP8sbZ7900G6
hCECdCB3CjDwQYRnf4mHR9Y+RhX3izXwyUWTOpM2U78y6i0NxH7g3+LihScyEHm+9uRZTLGcb+bs
PrQGNCa6JYqZkZXvaGt5ojG93Gq8NDX2FqDVajp+RfvDq6HVm6x0ngoTk0am7icDIOR66+22fq6t
efr7mRsROepFzlRbtVOAF3LUlcaV+3jRAs52dfr7mYRqiASmMWDUKqiLZLQb+bO+1ty9piczK7O4
kmp2h5PLKuFHxhcJvLK42MtcbPLqL9VdiWnWNm1207c5N5kdwSCU7l4HS0ZWryTilkqBsGm8uoEH
87vqfblpcQZ019HFscQaJkWbr1H2BckEEp0G9YmKk2M+K2Pr1fmrYO9lUXtFFRpt5Bs69wqxrYqv
avWdDxtar5SW1Wknr1z02Q+bOZtU2mVcS/yw3DqJKgsctMzHzSORe62VAdPR1F49dtr3kf0g9FPU
myT6lbV7Kj5u6+3/Y0f/t0NXhLmY/KdqWsDrFaPq14p1GtDe56Uq3ZiIS0ZOvBZYPbHRBMrAtyPY
7Qz8XMAP79SI3AHX6cftH7S4MSC0MtGch+r+/GUiJGjMmMQgcSs7T+d7jBrsetDDtebKxb9oT2eC
Jls4s6ex70CqN2Agx9DkHUVduqXNfbeKFL9kUuiVxAQ5QMjQnDMz2yFToiQpcP9L0/QxWddavc9M
kOyBjrJP420RrQ1IL+rWuciZFY8yiZuxgbcvWuGn3cZ1vg3IQ3P3KU+JPxDMaeRJMLRfh3SDaSFf
U4bQ6k9thXDbXUPiX3xGgNzLBMIu+qyuuihUVwFH5jSTRMd3ybZgW/bKftexB1OknmCfBv865Cvd
Y0uO5VzmbAcsLSlUMTkW0013zEvGZHdbSxdP9WxRM89FqzZSxxyLMnsWYtzLp+zDtRRvbHmgGi9d
vL0tb+m5ghASGOM6iolXQJW87bLBltCihqVbUQ9BH5ko0PRHaxobybWV5S3v33/EzSMVXRNZZ2jQ
IGCNMfSWi5XlLNmeDXxv2De6hYAPcml7NAfwu03gdDT095pia2IKOKWb23u2bAdnUmYhAnTZ6Dr0
NTwygeqHfDase1rmWyDQDM0LFc9G9hBph0xXPZt9YYAyjdrngW/Kcn/7hywqy9nvmHb7zNMAC0NT
Io7fIcZD+eZmvmg9ooeNc7DstTWv7ezM3bQd0UB0C1lJ8qkUT8L8Af+Zpl9zycAO+Fabj1xureyb
U2+Fzbxp8BYcrLfXuxjoglkLJ4xkN5ruZxs/cjoqFcCRHnX6RPgrka2f8V2WmR4QZX03AqGcbXiW
9ZSt2eVSYwse9dOgExpKwMc7E+2MbEwBZIcBpKKvQ26ozjMX8ltmstLDaP1Py6qLkCRqtDEtnqFR
OvuVSq156VL6vc/atSTK4tFDy1FVwKgueh0uj97uB8AqTkNrjdGEdUweExBbKniFpU2+KZo86MTa
628BS1nFFvwjc2Zc8MKNy2wM6KF984RGp1DkWljQJnSI3ChcBEaZPbRl+zlk0Y5UaQBXGTCeHoSu
Bbc1YW35s9OwHKHRfnoJGNL2gLHspxPXXwMC4yLsnR1h77flLWr/2dJnlqYqgipCg5skLfw+5stB
ovJL2sXnbTFry5oZmSOSnmTdFLc2O6q7QdG9MQ4PFtV+TFBog67dFjhFg/No8fxIZ/eZSWsOgHf4
4zSmL1FNf5TDsE+iyqMS2K8GM/yOihCFk92/kIskOAFNO4aNfhv6medyFL0vwGuB/FHSHdWiPVDC
PoBzH5ZFfk8Uuk/zMbDFv5hXdPHE13TklsAGMe+qqmz0XaoU88Wam+/SsdrX6Nnj6JVhprmys4sa
cyZqOuqzFVaJWkVGAmPRCxkKVXlWxy4QWbnSbDQd0NUBYprFNgkmPa/qSOXAU6MmEJNT7rXpvYZW
ijJs1rp8Fu/tMzEzPaGy05jiQowW8c9cMX5llb2ykkVVPBMxRSrnG6bHUdmP8GiAWjwmenLQWFd4
ijQFGuwwIFg072Muw0qCNvS2Mi4tDoIx3KQBxQpdd5eSY6B7ir4FW4zZ5D64G7yoXglLliS4xpT6
QXMsWG9n7qpnXaYKAw2/Nt3zE8v+y8/PvJPbKBmSE/i8Un6T6We01tSz+PMnsE30YeCxMS+O8l7B
zx/RUo5B8FMaN08woZX4YslcUOv/j4jZEjDXVuidigZvwwlS0y+Fn6zt0pKCnYu4OuaKp53ZIWrj
0b0LVC+bCdBzy4dSdr5q5D9xjT4ocePf1q4lCwXV5VSEBdQiIP4utauKx7ihyYh8Uoqs3MhDXe/e
jCI+obl5ZROvRSFXjp44TE+gpQz/LkVRUDYAOBrkZFBB9D2m32pEIm1kP1WVYwW3l7UQi02JeYTZ
ug4cWW1etVfScnSziVIHBHv+OP5A+4M3ysxTqm3bvxOVwYyQ67HSMFPWXqKLCwVeooVA0J1IXC4X
and81IyIgV/H6jE/ij5mn/RM3yJCa1TPAp7NmsRr/cRqUawHrRkaArV57Wjo0S/NNDzq6155BSg0
mHBzJHpWUgeL65pIER0brauY5LlcV9SPUQ3mAICdSbCXdmYTFqpxV3TuQZNrwGrX5oAVncmaWZxl
KaNrNrgLczsDRLpyn5daIKS7YU0UpGUZEl4/NaVYGfNcXCLu3kljQF0zV5sxt5gFpAcMSHZG0NAB
86px77kpv8tr0LjdVtKlUwNtlmWiDRjZ93nOZ4wGZlYUuDka++FKdHHC0m1lJZa59o6ATEL64TcI
IrmaTdGaSK2TFoklU44Dklo1Cm/1Gh7UkhBtaqufGA2gg7Pb0dY62RscAVPlvGDSwjPLNcyBpb06
lzALWPrezCN7wioZAYtDK1TvEf2lkR7++ZGAqQrNuxbwh6+YuGItwjhEh8rhGN3Vyp5a3tCveNxF
13QuY9LBs1AC4FwxaTiiWlll3uCCaeCtbGRgZduo671ee4r4SQ6tpxpfbi9u2qPLaAwRxNniZqcE
WEe1GHU8SzK9CVlpeAn5SDBwysYcZUwBAII1vVg+tX+2c3ZqClfjRpiQyFLzS1c221oUQQaItBVL
Wsh5XC5tdo0ldos+bwlBZbmt4y8ko75b7VTtV5J8b4o8qIv73njDAKFn6HclILmNTvh6t7eTl9t7
vORAzvZ43sdSgRkMbFgoV9ikSTzSm88a7e7ypth0tba/LWvlPN3ZPZPWseOito4sv3tS5QHpfZfk
XoScpzV+2Gvjr2t662qXepu2IjYqE8+/0X3I059EazBQBIVlf3UgkoooMEDo1Nv/l9o/3V7oqujZ
zZOCz1jT+mlX64BU7+iVTtnP3n0UDm706EMfj6Da9ay++O/cwbxdQsWoUJ4oWLLLw1I8MXU/dCtr
m4zuhlHOp+3q9P+MElHRW25o+7hJdlkCDu2uCDpbWbGUZU/9H4t0Z85ndAc9MhzspFB/Abfbk+Lr
7bNaurjPDWDmZJxEMTO3gQdVdMtLFCAjcQDVipQDhiK5bxXn1Bn8se/+RZ/m5ALwgEYKDuubN+wN
TZUpZYHoRHeSba4m3qiW21YIv6eVP7JNrt0VcRrwcpPp906/UtlaPEYgBGhAoEC2f97ZPKpqaw4l
HJBLTkMUWFHuV/LFUr5INIbe3uFlUVN5z5xmKOetejTOmBAML4UewHGaz6ugireJFZhrNYxF/wIE
y/8VNPdlhp2SIZs6AyIAuqhvrBLe1IBYxgfN+GVXz7eXtVAxwQGeiZu5s9oss9ykE+2h+1JQ9LWV
FZiqXy12R/QfrX0ss11frzzrF931mcyZT4srzPtXyJoBhNbe1s5Bq02v5UfTXYkrF83uTM7MgUk9
IQloZVHFNpEBfKuHH7c3b+2oJvlnMYWR4W1ca1hHMzRhxzRPr+3QFm4gASvTaFWQNKhp35a5eLmf
rWn6+5nMWLoOpSCcfjStXQK67MIv9eC2iFWdmLkrWhsdSUvsmzmOD9RJg5iaT62e3gFEMCjxlmSE
bFEC36mDXJG96MgAnYQK+tR4M39TUYzJEmAvwpHR1rfpIUZfEIhikpcoExsn+l79OSc89B/lO2Ah
owSMwbnL/UT/s5agewlE7bG6qUr3sy+zAHm6n7f3dFKFqwsHtYJpDBYMS/MiFED5DOFQeKoiY37v
frI/54Kf1vGPgNk6mFqJ0YpxaXKlfB96EGBb8ffba1hU9zMRM3V3lKxvSwoRpik9PX12Rmcbi9qr
+JOavRnDWny56CbO5M1UPcvtMW4r7FmtIbv0JekVkEFu1nm2F88GqThAOVuoBc0zB0kkeMoGoEBk
nQ96pcjZ3t63RZM9+/7M3SmEZxK0hWiIcvy4fwYr1VrEv7QCZF2mAGPCQ5gjQLUJEDJdaWMFqRVW
KLCQNvjzNZxLmK2hk0qX5NLBrQTUChcLMXS2RVnztpSlSxZjqwSzMY47dYxfGuPYMTvjVMElC6wP
relC2X8oceuNhu7n7Uogv7xp/wibfsyZJ63was+0FsIwhr9p0gfFWWOeW5SANABGcZG5uWoY5zVz
m8KxEPZlrld26PJrvNsbtiZhdiwsLXhZD2b6+MUdXzP77fbXlwwQPQAAd0Xx3AXIweUORTYwUWP0
xD62XqXsZO+joDqszSAseRXARGrIyKD+cpUHHw1hgWEcuFVp+ZOVcI5p6gNu0cth8TT29GylXWNR
xxyUmJBpwDjZ3NrdOu5Tu4c8CcWK6m9MNfzM+VqpxlZaH7c3cPF4kB5HOhIBMjJClxtYoSHaHCjS
QLX6laPf58ftzy+eD8askX4HhwuIIy4/X0e6UhQ5Pm/1ZqjwIRgNG+DmqV/3K5KWDgmoCYjxtQmG
dx7m16haax1BRKAJ02/7zM+UI63uWdNPRchTkuT/QrFBDYVxbmKAp2IOq9FJR9QAvERuiwbCK4h/
e+e0xQUhPfeb2GGi2bncOrcqoqissvwxkx3BeEGBqnU8Ik+sm6htDv0YsBRIcyi9vqtoav8mKHAJ
EjOqw2IEx3IZi9EH67m67dusDxWAr3mYw2XAHpH9Q2qx3htjzMBGrvrDqGSFQTnGAoAjY4pIcQeU
inUSFErnfAgWjSsavqR1qItaE8fD1MA8uzdZxjvTAjzvo5KARISAmQz6sVYgW7rUzoXMXHU1FEo9
FthAeIY6zzwHqdRe/xcu+lzIzEVLu0mBFAEhikedzbA2U7q4UXhpoVUOr62rkoFOXeDcJ00OQA2r
vSO1CWqPUclWOlSWrNRwADI1EXfZyNNeqpohGyNGYyEmMkl2RwrFKwUNMULkjcxYsZrFQwGUFcaT
ULUEwtKlKNtp495MzOyRGEzuBquogFEb2R6xWbq7bUG/szDziBaNf0AABzKzBUzhS1l6YVt5oRiY
juQY0DFHWEA52PqDaVCwLSRO73iOTgf030Vd2I4RUqtD63zFVn8QyalPhFEFLXCJ9rYiDOiOGD1i
Mh35Ubc54TZqAp0oAMPhTf+1SEGrmjaNvMOUc+OhJJxvDIrHj+tUyTaSRESAf2qMh7rgH0TI5N4d
RBkg+WGETpFiptHonKODYo0/Jo79WOLm9y1ZfQWmxPDcEDpuTb37iiTNpyQyf1ZjzENmaDi6l46V
hxwjOoBIwgNI5t+JrOMtH7MJuAa9XlSOSIJpw4tImmwn9E47DLYZeZykpgdOnxOgsq1dX9mmx/uq
8OyiTD0uig/iym8JwFB89FmMmyR/K4cvzvhUoY8QiCRbwJLJTd50oEeho5dEWR/06GMCFWgrAG0k
/So2/agCj5atOlvmlmVQt5iH1Csd08sGEoOVXlR+q3HnzkFDmF+jVrXJWFX/oSswUPIDZDp6LlG7
0UHKM7NSXhdlAexjfmp6OIGWga5QFD+H5A+rpldyJp9+FrABhmuacCcYIKyPapcBulrxsyLxOf3D
oYL/lYTCCu5sEGDMR/OduGBOFDUcdFJK/B0Vg9bL8yxZuVRn1vq3FJgprMeacBtnjsES7ThYUuUn
7taPksqdzYYwbZOVAuKiGGQMwC1FAF0yHzWBErdO1MdYjEV3nS1fGtf2e0D8rDifmZ/7ezlgysJT
Gm9/vN0vj0fpQOTsyo6fajdhXldV90pUbqgGIFLS2CuzmJMnO/M+v4VNgKrwcxNI0bwq6ma5W454
VZ/s0gwGUzkCQOoRnBGlHzlOjvYvbQNY3B9apaxEDvPkyN+SERSDoBwBK95Vl8vM1cjkUnPbk+G+
EGUHOhEvbWgQKTkA8INEeW/6eCuslTt9Fq/8LRWkYIAVBpzaFcxYl9eFHTukBTYlC5jBhRejz9mn
Crq7C9PdVnaZbIdorbAyuyH/FotKKfhYgMbqzkOJ3M3GXqkhVsjGS3LrBVzn329fJPOhgL9lTIA6
eGIAjGY+d9c2XE8KTceGjmIM3Z6OYaSaaJDliu4BfN0JYteO/FhnxRdBizKUhj0GimhU+HJmerUG
1lJGGb8rO9KtHPeCUqO4CoQ3HePLmGmc+TY1MQYu07w9UZQ6KrTP6/Gdot0J8/32LixsNDAhQPQ8
UXATwBpealVryjpKQVR6EuR9KH+qDV2xziW9vZCgXUqQSN5kfVG2J4SfDPGpDYhBkZae2740Km7s
/g1U3bjI1lD6px2aWeqF3FmcUJbCKksLclv2Vhux77TI0+/a/DmL3m7v4ZIkpOanRlz4nyseBTOi
1G27uj2Z+SfmD5PhJOjPtj+RNVj8pcM6EzR/PHQagMoL2bWnRgN232FtlH3t8zNdcEmbZEaEdQxZ
6RmuCB13rQliURvOlzDThrRlZakrkNGyk0xdaEOE90y+KfnbqFGQ6hV+Drh3aT/fPqOFywgXEcwJ
EOkLvYmaGSlAHUxa9AqXMgR7Aw+nDPoh1jHd+eeiUJACwDNQdnDFzrYRKb3CrVT4LtfND3Zi7JLo
0JgrJYal9ZwLme0jLXsNwIJ9e4r4iEnX99b+TBGg3l7JkmKfC5mZkGW3SB86oj0lzj6WlUesnaG9
mvoXww3+O0mTap6FWDU6KzkrsJwxCVLbZ4rfmn7cHjO+EpQs6fj5kmbBgtBHRUvIiPsskvckNp/t
XP9+ey1LrvtcxPT3s7UMBTDUdACvnyzwccT0e6qDprvZ5msVhMWlgBh0upqRK5s3FAGg2k7qAqaU
Z9K8iy2TBIMyVuHt1SzpAEYN8IRECgKB9kybyxwBmwX28dOE6fwsGpn6TU5AOQ1/GPCU1ndcjM37
baFLW3gudKbdSZ8lQ0RhQmpxyPpfif4lJgeFvt6WsrA0G0yhiKZQiLwGIm2S3ImBQdOdUlmNT9pY
DztSVM7eQU07EI7kT5nbmSveYY4wNIUdQL9D5A2sAkB/z1NagsCSpAr1GJUnq/1sbOu+SfsQk+q+
xsW2tkRgJscoyY5RNATNuJLaWHAcGBkBBB863nFZzbWm6lwajRlvTq1OvT42AAXxpq3lTxZ2FkLw
H7eiAUiDmePA3Bipy7psTonq3qVx4pesOQC70BPFHROrIcakg7OrHslOBP9ADoVzn6cEjLTnZR5n
zakpsyeziIinZQ1AjPJPs42LoMrz1ANp2GspGq+xEn8o62xzW5cWjBF5HGA1wefjMTjPgIgiiRoJ
3vcTK7Jvbv2R9t3ac3chFD8XYc5Th7qJAnZr16dc3TGHHzNpYZj4RRszUKjyZ8P4F5qCqb7pCFHe
uwKg1gu86GPDqE8pZZ9WN7yKrn1RhlWE6AVjB7gevj8Bd6KLdqYs3WBqzcit+qRmBlI5x7L70vEn
K/348xNC3xDCXDD4YkZ15paF26TglWzqU/TEzaOzhn+2tAqkIKbwD7n9K5WXtOtxEjV2Swn7+l6I
z9b2zH7FGy9YL6a+ULJA0gMv6/lbF5lDRmRZ4PoqzLtWaf2xw7xyPqyIWVC1qe4CSRPFCpDQLq+w
gto5rYuYnMQw/GSJ8RFx9wfvnENZKpEn3QhwfvjTimu8loouYOT00PkJPBf4yUupqc1dOTBJTiZ6
t4OxG52g1hTPig3MsOWxLwEi26tSrEQ516Y7iQXJkIsXrnGVki+Gsa8VWpATUwPjVajbFb27PrPL
78+WhYcl7m+G76NlsQBmK1iGJKC2gm4oTsArCfPS2HY9/wtw4V/xovlsmnHDFPmoqiP1wXoZBaNq
bgbpnEYQRrqJhpYI4zGL9F3mDE9MuLAVrT0WYy0Conev6D7/MsSxr8VsC0q0EER1LzllBMk74rvx
EEZ173NtQEek9dZgdgapoNQrK/5GG2uX96ZvKbqvcvU+F2KLm3OlC0ebHNWlu0aT8jR/YOGUJ46I
y3N2qeVkVt5jw1mSP4y50931Vasd6aAKUBNq6jOgiVLhNYNWPQBR+S9F4c2LjHPXApr7NrKO47c+
6SaG5dTJj25k0cBizl8Na9qg551csYZrBfn9M6dpHBuI//NEumJ0lW0UpXWUztfG+RoHtxUEPDlX
GwJ8X2R0EKLhGkNR8nJD7DqXiaxa80gBze7XqROamfzaduBMUPsQY6app9ZxUEfWxqL6xjLKO7PR
0d1W0z0SX98tHiFoaKInxXb2g5HtKG32+FRQYRiS5JWPVDTCNgkkVo56LXVAMioHPL4bJ34gnOd3
4NTA3Gph/NTA3xKDjMIbtQakxvGhLNynugK261A1xy6pYl+kdWhVbYjR6W2my+5XrNfMp2AxChoA
5nnMRiM1jfrtwJx3mvEMA5HDKRkoyE3UNlTU4l6bAo9Ur3WvTwDt1blju69TYCGUvaF5win6cADk
YZDmeaDZyi+Hgf/NUDdOSv1srADPo9SeLVAaQ6U19XKZ8k2UaICcAtrvx+BYB0H5e2q6QU+dvcHq
B1Ntj2aWBbqePHOe7IeI7A3u3kcY8Emz9g6N1O+gMtknhrXrFAMtxF0wtmOQ98UGnCrHcmh3WVV/
saNmP5rxYUyKDUhBw5F/VJUa9K0ZCls5YvIVPrl3Q4zMA5hI7ippf1Gt6LlIhNj1bkOCfLQOcUNi
L637T9QS3iu9DzRFOVmlFta966e8ONG8T/alIgJdOEOoJdACRwuT1PyOkfw7EvPOp24W+3R0Y2+Q
RbKp1Dj1XCU9jXqGZHifPadDG+jc+K5Q094YmI0OkLdEsayn3/TYbu7qNNtaHUAnkMuyWOW7ugzy
rjC2wIbdG3apBC0aAP3EUZBldKLPLE2au6Jx1cCuiWcbdh84hmV4uYGQqovZt4GjocGKzJU61pX/
/I0XDahaQ0OAgIrzpXU0WRzpCfD5HwZglPwYup+W83TbAp1rj2QBFRXQunhNoSVgHr2lVcEi4DKa
R6uxQSZajM0WLAUvtAX8WwJyodT1dbfLg5GM/cZVU22jsZEHDVH+ApIJQCm7IMqTMowBWzcKgWKL
a02eay+U/Fmx6NduaII0ov1+HIoCJhAnh4wDHk0OvA5ZCzSpfKxfB4Cn7S0l85tI+SA1e+oV8qA6
/XM56k+KpGgdMA5p3+fHQRMlBvrls+XSUADxX4OFdsz4GuXFN7dM3ou4NL2sZKqvNg08ujt80kx8
M1V+0Ag7SkMNUsGOdsH2cT/6oNrTPQeFH8nTb0jn454xzUPKmLWRMYjjCk07cLQp563xhUgTzqb2
DaH7pGk2RiKQhUCbCXgv7iND26XZ+KIWuun1mXtA1uzl9mldPy5wWBg9wci9jurFPDWaFA5y7qmw
jiYH1Tmza+axTj53WvpcEcWLLOuPAwQIBLkVkEEJMsVzBSxppfZtLsyjobjf1Kp6T8TKDfM7eX95
JV6I+J02O8sZ4Bld8HbozCNxW3LCJsboCey1d6lUVPp27uJiNPVAJZvI9UcZPIhG25M0I2FT/gK5
y5aifRzEu9Hws64DDq8GeP22umN6bZ1K0gxBZAVUlyIEKOYYYJRqfMsztT3kGLleCXiuwzg8L0E1
NMElw2Vqs8c7MICrUoAW9eiOtKBekjjRnQTZ3Uufu8D/SdMIdcRE8iNt5Roi//VNOo3EoQiEASjc
1fO6AWlqlptupR1zBLCPKE7lG4ww9StPCWtawuVxwbNNHgkpEVBvzLtFHfSkdHYX9ccEDRiHWm/q
V7vk5b7jte4L5GO2ohPJKwrYyjSkZ30vbLu7U5MODYUx0e8wytRMsELOW1ER89CkPAcMHSsMz7QT
d9sOdco8y+3SF0mLIcxj83vVaPFLJyuW+xpr48chI+IZb2IzNItYwziZopM3jenkrzZCN5MhOC4v
OCf0II96WKCX5yMiJt+4le2+OpGGd5ZUgF7c1P3BHtvoYLRM3NdOkgIQNq0DJGX5TqpoLBZdxEOr
VtP7rh3QqaDl9mMrIvkliqz+VVAGNUPk+FPV2nbD4S78FJwTkVcnllJiMMeK/SwSDfoDB32Lnu+1
LOXVmeN+wGNFQ0rDxFDk/P0oOrcAviVlD0bmAoOjB4oTYUCsue115lMpE+PThAAO3ZpekFdNdfqg
ZXmjNuyBFMUpIlowaElYuW969koz4+CM4I1XLdTiEHTwciVGvH5dOnhSQtuQgcMDcF4YRnzvCKeT
8liOYdc9iHKPsQaDrySVr3aSQAouQXsimzAxWXp509a2qFnsUHnM6idJH7QVP3p1kePzMEtAywLc
cEL5ufx8D1hAXoPW6li6fQk8MkPx1C5+JxZGWG8f1tJ2gTgWRKHgtUL5efbkQn9laQ+xPhzV4cXR
NlC5wb7v10qya1Jmjg5JRZX1kyXZeuoB72Rb6B98SpObr7eXs7hxZ8uZbZxSowW2IhBEql8IutEA
R8j7fydiUo2zC2jQnMHMNYjIwVAzTEj6Sr9SOr++t3H805MP+WoUHOeZR54bkcrLabtaODegwiSf
NffbxivTlRto4WAwLGNOJWsA0qAf7XIxTB26kVeqOOamLX6kJRm3OYa/H/6HtCvtkVPXtr/IEmDG
r0ANPZLK0OnkCzpJOoANmNGAf/1b5L17TxWFCnXeka50jq5Uu208bO+9hoxRY6ejG/p+CIKLgKiQ
z4ZwSE7moZ/NXi5EY/aVLZ+AvQtbyY8mhlUCiBKPW3KCK7MI5wYgD/6cd/pSI1SzlDkVuE2fZGsb
dzA4V4eyqupfRTpraXdwu3PGYdqqPa6cDOjGz9UtYG4AKFsMkMYj72uSyyfLbOpdM2naXjoT2fhu
K+t8tqqFptGMb7g6Yi3a9MAWVvJJHxrYgo0TR/0j0XdTT7eQNn+AnIsrHB26WRIQBS5o7y7WCGzL
E9eF5uNTqiR7loUpfN3mJOrtuv2QVor+5FOnnkATSJ4bpcg/LOUZRMLsYT/VRfmtU252Dxn1fFfF
qQrKrvYADOrZR096eMIKuM9DTZj7tFTKtwvL6IOkK/JdDk6bP+ZpcWeMHVgFtaj3o8zdcGhU8ojr
vg8qr9N8XJvDMR3bn11lSl/rCPZML+rdNAp4Go54oUnYzYEQCrgabml/ssddA/c5EI54hhxkTPwm
MYOKWcneHC3U+nPHu8toh5NXpUYIHwPrri9BW7WZmX81Cvqmj5315o0KFtVV1+2gK9XfG/oQ77K0
qw+srHmklT3wOz16C28qTshT7kKY36c6q9zAbtrh1LF4KIN3n03gr0BbAaVBsCWW9ZeqSAylldPw
ZHZa/DQI0X7ncdk86p2YNmpT81dfrgrorHuUzszCq8RONXFFU8mHp5b05V5Bwzbi8M2MagK5F+oQ
uos7kT86Rh6/IXNO/2KkM3jWnnsm0BZbHPS85QSI/mZ4cvXpZ9MXFB8HfPEk35KQWDlFUPCcBTOA
f0E3arGfez1PqVXjKk5jPwaINgldeZpYJLf06VaO4otA82Ph7GTM4lRz+haBbLsK2vG5hRZbU31y
k3T37kVyEWixn4UB8fyOKiQX6ijIm4Y3xvt77sgp/jtpIItdjqW3BkkyirFkEBlhn6t6X29lYCsn
4EWIReJSlTkq4PN08WKnoM1KvmtbjYqVJY4ix0zZobiJcZZfjoIzc0AbxpVPtO1eG+SwtSUDt6Zh
iUpHYdV7NcQfs01y38qrEDynuTMCL1OkRvPIzxaC2zrEzYxseBJd+9Rnv0X2Je3u8hQwSlcLhfXP
7eWwtu5MYEKxl2HscYUNtcVYeySn8mlQJ7RXAWx9KM2vOvl1O8zaqJCUg6zigi6ANsLlqCZGcnd0
YvlkCyeIE7Pwi6l4dUb+U+NmB9pY8aJ6M35/egt/O8S0wekD/WLxCdN8oB5hUj11KdAzSaSs74nO
A1VssSGuZhHmxHjAOziQ0AdCreVyeF4nPLseahbBdhbk3Lh7LQHVcb7dnsS1KBCmh5UuulqzYtBl
FD2eCofbVhZJCZXUAahNHWQ4BwC7bON8XY1komSE0YDmufxcjFcmullxFjGL3uMMPJhS+H0u7nPb
Pd4e1FXGhKmDGQFyDNSM8DhdfKNeWmqwa5tFU/Hg7Cu1kUxfHRT4ebgcwlkXLOrrmtRkVEZcEC+N
GlLua4d/nlA9tlu1AZf583i+uBDnONAQReXVMa69gUZPQ3VyBEvNo0VIK4DfUe7/lPGnuP+Y2QfW
faqAtUf7zGfjR2FsPeTmWboOD/cKvPCRqy3f9pDm50WndVlUD87cZ/hUjeR7D5Yhi6t7xdjGqbE6
qzj8/hNu8QoCsLfKU6vNIm5YkIzngW69purw/pXhnQVZLHfNHIfCmmQWlUPrO/Teazf208oosOoo
HImh/gpbjMWuTVLgS8wBo6gzM/AKPSjMl0LcvXsUCAKIP0CqEO1dXiOEO2lPcaRHev4ttl+2MB0r
Hx74OTjuIQmCTdFy+2DdaTXSZRZVGkpQBD3jhzKBF5RX2XbIcjgWe+4Qh7fHtDpxIJppJiq91/WP
oXATNeg4HkCbDQy3hrv3HXSt338IORpgvbAsAazCWeIDbasm1ZgofH+a+r15KscX1oLYrG98oau7
CZcfoswAYvzvqhZqFilESS2HR90fRKU7avuugtScNphfIEFY+wMYpIHJKmtjga+UyhAZuG3XQN18
/hMuD3RS18DeSpZHtE53OjEPKN/twVX7PhrtnRTVW2NZT9xWIYyGHo3+93u/IkpYII0C7AmVOyAw
L6NrE81d6AiISDu1YwCrieTdYJ+5I/VvhCUOtzS0wqxsREDz3frY1XX5z8gNubVQrq4QAFWAV8E/
eA6vQEoG21U101XUttK7axlp9+idt+998iyiLM48wkSiF+4suBAfsgkIC8XCYnJ3dXEn8oOpOh/H
/u0vdHUNIyTqckDKoE8AwvXiC9Wg10MzrNQiR47xY4knclSMMQsNIEBDjzbs9BfxDDx1cBODtbos
PHpeCb39JlbR2BRZMFTWzimLR69iP3uwOG7HujpD5rGdxVpMJ9yAKY29FOqNlYpc2h5kM360lb77
mzA43DXgCI0r3D6pEgAAsIWiHBxZXzVwOBnd0q+bYeNKXPlWLrptMxkbBs1Yh5e7CeoKupriiUTU
eFTVV9480+6flr3XJxuYcPgb40S08fK2KaDal3FoDad2oGBIpAnjo0NHX3GQMtRDaUEXpmgCJvUy
bJrRekxJ3B4lGvQ7V0Jw6Pa8Xh2a85+BMxPwbcjtXMlWknESgHoUJFK97mvJLhE7mcWQnfoEYVZo
6W3shJXVgnC45PT5uLzyruKWTcCcwqiz/J6590b8pe82RrQRYilz79UZscy4J7hJnwl/NexDu4UU
XDmozkexdN7J+6JHXXAgUZ7vh3LP32nk979r499Z+mMFdf52zAT2bINZklz4wOT6Xpf7xvDy/k+P
6xjwTVSAUJtbrnRNFKQgbhx19Gfq5oHufRi6O/hGe5NChWRLlHlt0lDpnBUUIZl8pQcJzxaY13pG
HA3qW+bp2LpyI9FY6uT9mbfzEPNiP5u3iUA4ymAIUUH88NEu6AsfyvuBWWlE8qo4ttMIk+9ONA2c
mhSEqBMOIbLpHzpaIanwoI3pR5HZ0MFw++r95yQKvbZrgJusITtZ7PeGsspM4jiOcvUgnEc1As/g
bZW55h+5eD5gN+O8n+8YID+vhCQgxGdO7aS50YRH8t3n+IE2Gy0z9Hxvx1jqZskUrr0tWvCRMbp6
NOUoWpdSm4IKvvd+66I8WozVz4o53l66dHgVdi127UidO4maWIjHyDed9T1QSAl0rywn1FtdCzRg
fQOr9lgoC0veC4S4N4DnOMLjqr9LSklQ45Wo3naGIw9Ea8VBL7DDE8m13ne13vah65veWRnuVTSo
M3+a0c8c8ufHLq/qwDAzzY+t7LsjYSc/9rJEHdmyw7bW/BxKf2HbuyQ0M9M3kqDWwUHTPg6AVriT
FPCAHFMISXpBoeUN+AcJ8adEOH7XgPTP5GA808y04R+vt36l0woiJGPzODC9eDQGZzhq4NQemGeL
x6zzigCgdPJEyuwVvpNAzQp3LF5bOaIKPma5gCWyPkFQfGrIoVZVt5OUWbuOp9UHluj0SJHkfi2S
lB4ARoBlYw/9VpjmZvelsHMQdkl3T6Ah5GtFNj20DrxE0tQBLkZWgJT2FjtkxHlJs5zex4MT7ybD
Ke9N1TJYfFvNoS+0aueloFmkqEuEUKOyAc1o8wjspRiapFYeIP/DfBZ2F5YEF3HMJXwvbFruB6tE
zu0QCGS4MIsbx2R4FF1q3mcU1dCk1/lxNOJqh+YKWjkpONZdL7y7Ih8NSHmZaTBVcKQfG6CKUjij
PFZT0+MD9cNj7MJsbDQH+6Aprf/skrk9wJw4ahwW7wdUVKLWcTJYXwyZn6M/5ONLAt6qEXdvWvEz
jbt818YceHigAQM91bQvt0/T1a2HW42CNTpjohenaW6mmexi240gfhQ4KeC7g17AhQGPnd74ejvW
2qUN+SS8NVCpuGbCZK5VIU9J4sgbS9fHQfBg5vyJGCMAcq4A84aHeu5taACu7nu0s1HjAXD9KjGq
8qwH3byLI+O7Czb+Rn639euL3nJDPSWIwK/bArwQABetfqOCdPXCns9GwJ5Rb4YPFSRPLi8HwJ1y
T1ljHOlFfp/Q9JDXLCw960OcIuUimX28/ZHWRgT4BJ696GyA+LJ4FLrOwJRE+yjyVPHWV+kO5k1/
MSR0faGyPBdkrwDkE8oEvaRDHJVZHHSm9ugI7jv6r9rqdinZUvlbS6wsLLsZ7o+XzLInCoJSzAqh
e5FugBYMGQJusX2uttDHW2EWlzhjg8wnCRVW5UQZtHTJcIesYiNJXFsM52NZvMi6gg6AlyCIXkRi
uCsqn46PFXCp7QaYc22rngX6g8Q8S0lgPqBG6SIQ7Q+DcxrERxueeCKlUCX5/V77sz8J0Hm0xSGk
4PXXZLBPjqj0vlDCDp09PcTv9e383zCQDIK7uQeUzrJKCY4RbuF89KJJBYJ9QO+EkI1iztpxCt1w
0zFQcwMIaTGSdAC401UGRpLEgdRiH6grV7AAYPnb23T+0suUCdVxGLEAW2njTXJ5LMRWDUSXk3gR
AeJz+J0hS4AAYxPDgh6ZDNgKwFz+/yIuMkEDMvN9nCKi19b7SlSBU51G63vvoX8ijqlRgfSxVVde
XYZno5z3w9kytAdkYs2EmLVZBLwskBy82B6Q6FWxb/M6GMYtifvVD4hSDsBbgJEBTn4ZcUKXXUvS
NIZI017pPEwsQLHjbyz7eXs2V+Og1znXf7FYvMVxMcku4WgMeJHR2uEIVH9dfU+8dh93Gzt57Tyf
bw+sRvTKgbW5HBBsiDggh7EXVQ34du4u6+ut98u8qJdrETwkdCtxG6Euu1iLaNDnMA8e7agxaQR1
0EPh2p/rYcRnsj62bNoBypP7ZZvWfp2lB4/RX7cnc+XsRaEZiBfXRhfEWhY/CB8SS88KO9Inp4V+
UiKCSUEQx62J2t0OtXICIxTYdnAgAgp9WfDmvNWgRM/tyCZf1XhMBuTB3D5mxo/+/dIIAOfOo5oF
NtDfWV79ue3VbeY2djSC/ZDGbsjj6UCc+FHGAOblfJNIvjqPmEWAltBPRD9psVb0Lhk71dkRgyRS
TtRnk2hPo2f9vj2Hq2Hmthj6vsARLQ9JrZoYKs2xHRlmTXyiG6+9QTtYglvV8S8i4ahH/xyET8Na
LP5Bq3krJsOOWtb5Tkz3UMHcD/VWNWptQJCHnTv1+uxMtZg3AM3aSrgpuAR9G7WaIX0KSuZewszp
cHtAOl05+LHVqDMbN8G0cLnZZn4DlKMGK2rcWJwm4vSBMca6D48d8ISeLWhrV+NHgip3WsPmDV4q
xIacnU+a6q3QpPgKsg6kWI2u0Y/Qw6A+JJ4bUBl081TzZHhAWj7uSQ0rNpsVkO/Lh0r5yK67wILQ
fIi/6m3iOpA3eiM/JVKMIVhR5d1Q99Vdlua233qNfbDNxHtMa7iCmZZsAwC8oI2SkbJ+TohHYQmV
ghmTFFNgZw5H2U5Zh9jo0gge0Byqnl2yM6C8hmxayF1SKAkZQcv6WDSxDS/lxvYbzZRhJVJ4l8Kt
I1Bmr54SNvwoC/wFbuYk9wOICUGLpAKMAy0+DubI70GEhmiBDjvkIWm8Q1Vr9KmTrfuY1fJzMmjj
YRTIChKLuQ8uMFeHNIlFACT++JDkvMPzIQHYnyVHZe4ZGuBCrx8sVGcyHKx9ucsgJ4DHqevcV2jl
HIE1kAcGRNSDXiktmhxzOhXN4H0GScZ4aBNL2xECIVNmcM03R6rBA2F03soYA+INVfcpoFxhXrX5
fT1gqkAv8D7zpkPxZ8rbQ17G1d4Fxi2ADqd+h39TPuV9EvRV1oc57UrQQGji48CATKbbgomVQP2d
dfUUSLMzwhxqZaETKzgZQQUw0AWDXyjYib/70SGHMs7sQKOZe19ARedJ1pZ5Xzf58GyPwFMlNXUe
6wYSQ7HJyJHLQX/hKexf8KwbYdkrXf1LmTfxxmW2ttEgtQO0MPjj1F0WcUifE5a00oqS+rdMwqQL
vfrt9g5buS8hyPpviEUGV1V5R0cPIazH1s39bNwCa6zdIGgGzB5I3iytPo/xLKcZWAxTazu3AFAX
3+whVlBpGyc4RGgvVtMijWNbzMWVLAodRgChgCUCl2EJ3BgstzKL1rYiICB3Zf6F9G9yrECFgi7S
8KNqt5rC1+oxuLjOAy5SRZpaJiGuZYH+EjXFt5H+KOPnLD1a9OSCedhqKpBbkMDVpXE2yEWqiNdC
4vYEMQEsS2QIA3bL3r9/acA5GXIQaLQAiroIkbEeihFW7CDn7kKJqyuuNo73tUGAvQq1EOgUzl/r
cm3wxAA0DodAJOkvHT468FgHYnTLCHTpyjk/hDyoWoIeMfNYreWCGI0eyRywjREvLbKPZSWOTQVt
PtKLH2Pfm7A6o/RrbtosmCBcHFiD1oR5wwC15E4VYgTtiRWdu4FiWR092PKzGiaYDct+tDVwIx9j
zK/l+kKTQY27rUs2stXVIJAjhBUsIOdXLDHwjvJy5PPYa+c30FvwTaA221EutlBM5tq+m7WRkZqi
gHMN8EAtmadKuVHisjpMB5ASe1l/1frcCLTM+QVeVRHG4EDs3HqgAPcxGAKXbNbdMoSvPDN5tnsL
urJuzgKViWzf6Io8Zki10fMyxp2cuLcvCq7dEZdR36kbFOmZLVDC9MZAZIV+Jyqw8lGttB8Su7UP
XjYmO3CSypcM4mg7m5B+byZHregs6BOhyhv2pcB/482KsigfARQGhhnF1BFFydHc4VYBpFyDwJoJ
wimuAYm7uB0b322gU3J7u61NH3qaqEVhKc7lqMvNUJiuQAW59SIrNf1ewbS1/+CpY5lDgcIGwf7T
7XCrpxb4AUC2QSHdvMqsBqRxNRqzbmTHRo2UAm0OG5yVMAViNWxAKvLdvG0fSrCgD7pRu3eFxpvP
t/+ItTGfLZmleIg9GnTKY92NnMGCylb8dZB1mNlG4gPec2gmGeglrIRuB13dEtCXpPD/865BmIIK
uwPTG0Hl9DhV4gWAuM8Jgwzk7ThrVysIEf+NMw/+7ObzEq0eSwWs9oBaEgzEfVN5G2tm5VntnYdY
FMgMLwf3HI+LCGpyRv7QWtjZ5qcUKejtoWxM2R/thLOhOODPlWaDoST1S2/DF2j6IuSH2zH+PBsW
7+rzwSyftbWpTznybTeqBArLWfk5t4lvmO1z32a/eGl/wmhraMuYR06zJ8Y03xJdOFnVX2RdEEBG
nWLW3bhitZG2nFClaN1Ikjwg4CoX0BCAdMtuY7xX9O75WgJ1DukdjC/RILhcH9aYlpAMxgbUeBzG
kKzKheVL3TyaE/3WWOYvGCUchRruHJVt1O3WvifudNztM4jySgS100oqqzyfv2dAtMDE2vx4e3Tr
EYDOhToXkCDL5MFohCqEV+F0KZ+1ocAcfizb77djrG0wZA5QwEAKAeLeIn3Q4k6TSOidqInB8t53
ycYsXWtx4gudB1jsYIt4VeN2Eyrc9TMj3wq399vxaDmPGn92412P+vDgHYde+r311FdPI+/8fkts
fvWgPv8rFpu8LsB8HRWGqRXPMEPyWeoGxNxxAfkjNyjTNz2GqtRG0WJjbs0Fq4CPBliluPkipxDR
kNsvbe5uHCrrAwO8GskX3vhXFNm6SE1ppMyJ2Mijup4e3AogDVNUEVRDXq0s/wd31KeuiX8yw/11
e+38QXMtT5u5IuPMBSBQ5OYFfHakpY4Wt5YukN32tNaCzsl54ECX+87tzf5o11UW2G5SfsmzKY7a
FO90sPfKnQ37ksCIkxLa9uQn7OjwBbiUYZbE6VGXBgx61DiE+eQUu8oz/pmmxkbv3PN2vWczP601
7UXaFiA8AOnv4SEywrWONgU8FwGVvj3GPynD9RhND7BAgJcgKXc5xtJtgdNKHScyOA7K/rfdkvJR
DrZxdIwK/j6s4EEvoJNRK4HMu2vcfVUYcCozJw/rmRQnB+XUQ5H28jRA5wVNW+VAA4Jn1o61PYSe
prjwfLS34mOClBAHia3dj2PcHHRUWALAIEkADEd9j8KE+egVGR7k0J/7EMe92FWkpo+1heZxbk/1
i9dsHA/z9l+O/jzBWTzL8Ops3Uz2bmR1Es1Klfq16UGL3QDJ1zjlVh3enu61Iw9mRsCNQCkb75nF
bEsByWBS4VA163ZXshqm9HHYJNPGnb+6M1Gxx6t9VpUzFmGgltKqBtlKBHf2HbX6nU2P7x8I6pT/
jTD/BWdbI+vMcrJ0PEy0PgsL3obwtPPhPnU7yuo4oHvqgHg917IXx5qVpgQwbsOJ3Kr+bBTiXjnG
Roj1E+bfGMsCSjXoRlP2lhOJnsAk2EZZ3lZvbtW1/shlZOpsN47kvoQFAUT0v90e4FpyBieA/wzQ
W5RWzM70CoYTIRrNxE/oq2OfBEqPZbIBld2KY1x+LlUDCKnnGGTtYnX7Tvcs6tBw97dHs7ab/nA7
dDTKgY9anJcwN4XAfF26Uf8iFABCgE/UPrUgjruROayvC5BI/i/QYtsC+G3LHqD3SJkBxXdyN07F
rd9fZA1pY7dwgsTvv0K3YgYI/cX+nEV28aDHk/tKiz12FYhLXLiR3sSQjvIgaE/4X6SoDkrAQBTA
7eYKxqKbY0oTmBFHZRtqxcfktSv/4iugbDCL7c2YhWXZjsDqKLUlddBKgJ+DgK4Pkca7+dvIr2YB
GzgV4Cq4EkQAZqhFZqAjiCyPikIGZMuDfe1jO1ASn1XE0S5b6sQaPM2Mgnt4UyRiT9t/4sTd+Nxr
+2JOPufe1Vz7WBxjWq1BJkekXpRoR8/4gaR7x/i92agjTzaOs7UL5izUn9Pu7FxOJ0o4Gqlo6CdP
ulP6be939NPtbb46YWgEAwY/182WvZ3a04RbCu5FjjZ9QFf/w9Q5p78I4YBtid4pRWFxcS56rQ0/
Uku6Efwo0afxVbbVu18dxFkE4/JE5Ew5eZPgZVUVQZv5fwGP9uaiJRrM6GhfCTmkqh94EaPQhUrU
KN+a7GjUh9tztLqqXKDGNAe0nysYVFzpg24XMULAJifguYd7Y8i1UC+EFjRNbxwcA4Krt4Ouri94
m6GtjHIQwL+X0yatLilpjgc4h5qltB6EfBjd37dj/Pm6y6wMVz5EcbDG0KJc7Jek6yzIuaHM5ZVo
jNXej2bSX5UFLlgnPjodRzM2PmluF6EHd9JJA3YEffZ0lfhGrtCPo6+oQ911lEmkc/Vj6v5OZQau
H916nqwuIrD7UdrX8EZfvmBtu+uZZQE+Q6BWaH6YtuTdVsvS5wW/xXRrlV51RoqZKAv0I4Mh9yGW
i24VNz+ZNKy/aWIP/58uCzQDgn4bxee10Z0Hn///s7MEr9qpqWjnRUyo+odXd/m+Zu6WO/jVipoz
VICP0B0BJwSQxMsobcFLVox1eZoAaMm7Y5NDSbMIbi+ptSAw2vBQ0MABDH7rZRAIgOezwmN54s1b
UX2Ph+e4+no7xPwTF4sW4zgPsRiHy3XIVNgIUWX/2DS7y72DC8mz0dsV0ETr062q/Wo8A40BXCwz
uGpxgKWFckuDZOUJJSi/QyJktriAC/R5ZFSlPwm7uz2+q9WA8c0IMZRrUP6/6hJM5gSnbJlWp8kC
LrcNnWlLsH01AsSBkbAgKQI+5/IjkdgdbJrW4mTF+4S8Dc5GErz1+4sZA2yfd+UoxMnk1DfGN67C
908ROIseSOc4ElAfvBxA3zFD9BphJ4cG6LblW33StVWMUxEM3JkWCYjy5e9nkH6Bya9iJ0gdxfKO
kF397ncdvvJ5iMU3aBKI10Npl52God65/XDS+xqlLWfj7lobiYWMEbLgoAgCurEYCTiImiN6fgKs
wQP1pjsUW7C1rRCLLZ/2njF66cBPuVTVwRVte+AGi3dAAGgb330r1GLr13HOrLGe+Anf7YMzpAAE
3Kktp9erJxy+DJCaeDXAtVZHteZyymrpegrVNn5qyx2jR4WGF1SaftxewSuHCk5jxEDKjRt+WZ8Q
7SRH4HTEachL/Ul1ThoYXMKnbuqdQO+7FC3yzP2e08zQ/NuhVyYRocH6hhA9WlzLlK8hmvK8OKtO
pH0lYxfCuL0DTON2kJUj4CLI4ggYm9QF84JVJw8uKsI3toTVtn5/cV+nRKFbZmEQNkV/Qn7kAObc
HsHqNAGwgF44mKhIwS6XQQZ3oKJIXHECtmX6VsFm7cffBIBPoQO0Jw6bxRAcmEaBcKPEqZf2ozVV
sMITjzAW/XQ7zOpKg3ftf8LMM3mWXHCJZjRgV+KkUZgryIOyjWAcezy2n039W5Z+ux1u9cOAy4S3
FSgdyAMuw5W40YSmY1RD1gWQEfSN9m8GdBZhMW+xsLS6bTVx0kv36IFhpANjl1TB6HwwXeZnxevt
Ea0uBNBNZ2sTeHEs2ZEAS7FEg/rxSRkMtVr1expq9GjjLfz2vKAWeQ0u/n/jLG6EbKxFZdW9ODmG
mCCnK+2d3k51UI49hZNiR6DxOxTvLV7MaD4K9s0fO0F7mVhbktcysbE6hllv8dDH90m/kQ2sz9+/
IRb3Q1YLvYIDsDh5GZT675PPrPqrvTpj0dFEwztw2T+wRlRHuoaIE7M+lvINHhvZlrjn6tc5C7G4
FapCFQSUlOokBLSQrVMG6plt/0r5L52FtxfcWqgZAwA8MXRbrsAAZQxZWeDXylOfeoEh8ifYAYeQ
BGtR8YdAUWG905sV9Ee07NyZBQH4Lb3CMNOSaGBBOuXJEDqU3LIdE9AH51uPuLWFcB5mcTSMOLL1
1MG4iPGLicGn9U/LeG+fYTGUxeFQKDHVjekiBggBLYgBVn7KZA3L02Rnb5mtrWQKF/O2OFpJgrZq
kmNAHr6N2bxAsiWUhthBeOb2ilg7VOGz4uK8hHgkxB4uD1XNKADqA9/zZJTWAwFuiKbpRoi1jwO8
C8V7ANU/0IMuQziJPbEkwxrgnvDpFCny0nv79w/jPMZivhp9IDGVVnkqxrBq/ET/iyv7/PfnMZ5d
ddZkw1tWx+/jtea3CkIRUvqbVPa1rz7Xggy4QgHXvazKSVRpa9sei5M+GgdiRk1XhbT4KbY6hmsf
HXweCAxQG3375aHWxlmmGw4vTjH5mFl3sdqYrdVxQB4CKDq4Z+LcvJwtWgytl7V2cYL2Kfi+Ppwb
/CY//Lr9zdfSD3uW0zJQwwL0YBHFTMdkdCq8BQmsStLq2KvvtL6XqQwdmoRmu5V4/lEVWl6jWMaz
DiR6WVd6UIKi3NjYuTiNzFIPDrEUHOEbGmqjTg7MBWLFlvJLrIFiXRnWtAMwme3k0Gt+I2BcpNf2
FEyUNr6RERFkhifuY1Tmw9vTsrbdQAicQZB4mgGYdDn5YFQPw9R5OHLLF25UvrJfjf4v7vbzGIvz
1u4rjegaKU+acSJ11MyczS2dltXPezaOxbGhvAlQeg8nU+tV944xQJdDfREGva9Zhb6XBVYx4+8t
veOMPx/X4hgpdOjoDC7mrnktHBh6AQ/7NxGARsMbyQRxaXkYAqSDvlHtIeUTMFuRd6n8UW6aCq0u
gbMgi2GMUNRxpglECrDpApOgNG41fss+/8VCQ3aHLgKQFcjIFwuN6LPQko0PJB4AAz0oA+9LPGlu
R1lLWZB8Ab80V+Zgg3EZhVU17YfJQY4nRaiyz7E4FF7jT/XnNP91O9Q8Lcv9fR5qPtbODnk4n4Nu
1iPXG8eXQT6/m8+FxYWjHaBZENcgMLzYNE5p5Q6PqUDBJH9MoAyuD8kdSd0NgN3qKEChwVRBr/jK
vdiJId9vS4W9aVYMiGPygbjuj9sztfZR0Mez5gcs3i3Lo7eCKY1OFBcnnF4F+nnpXksPFIrA71Ya
AmYaAjUzYQyfH/N/+UkakZQxoQ4/8e5nzna1vufOxlefl+niq6P8jwQIyJVZ4H5xjXiCEfDsCT/Z
1e8hPna2F3gEggHlXValIRjW9ZZ35sr1eBFx8WzhHI9BjkWAdTb6nD7VSeoXED62tS0QycpB4Lmz
ixoItaAxLk8bqCAUWsY91OgIFBvYvoFJUeFu5Herw4H4AcDtoGFgA11+I1oUqXKg/nwyklerqA4g
DrIWpBvxbv85LAa8XYxZ6dyDhv+88s/2Z9/UpRQ9FoNJvjq28nX3tas3svzVGUN/Fz4EoBBcgdUS
w64SleLblBC2IiFNI214u7151uZrfvBDuXCmuy2rM7aAx5bbmDnKJlbgAksIV4JQ40iTpo1teu3t
hRn749hgQWd5dm6/nDHCZnvUvslPnpm1H2q7/14XcSkA1mIF86Hh+QE6ApB/yvbkxMDtI7m1F0iA
gjityLFTOuRkdY3vvE61fl0xG+9TVb7CvjY7Dsrgv3MU+/ceqOFQ1GvovZTJdHAVaXZWZaG/AErJ
EfiG8RS3Vek3wzAeODFZiIUkT03Ohic5kAxWRoPxS+QdebArnYAk0FLvp1b15hgYpduHtO+NUKl6
+N2ZrAloNQ1vjdKyL0lhsZ+JEN5RxJl+b0FEKXT7XB5gBvCFyVL6IlHJMSO2OmgiNfcdgH2BJNBM
NwTUV/XY5MecZ+UbRN5nTiHgXMns2wKG05a+/MqZiU0Ihyfwo0ASXQpj5kZRth43+GmaPjMJCohf
crZxWa4uLXxyQHeg5G4vl1bLTJ5DLx37vT7Ajeh5JH7FDreX78r9AjV09C+geIJHhLE4L4XKHQrD
IH4qqnb3rJXN7vbvX48BQBTML/pHAPxii1yuWduGH6LZYpfHk3hTlr7rmvzrkOqPBYzhboe6HooL
TAo4rnBOgGapuziILTHKTAKMeooPcY9ezN3tn7922wX1Eg03AFLAy8FDaDEUeLOpOtfRIilma7o2
nUEKtUJjSUgIXXf3iRgfxkb7PsXuY87VwaDiVWN8489Ym1Dc0VAgBLcbINjFHarxstEK4AhOcDc7
jRk7ahJFBUu0R9fqg9tDvk7a5xH/G8u4/HjWKGJqZZSfetXAFa4LbXXHVbevmo9u4z6xrSth9Qui
ugQQvwFG+fLyHvrGgfcFOiqFjPdVoj9KSMzdHtJqCFSwsCoBEbhCL+m88ToX1cwT13AcJW8tDI7+
IgJUE/CmRPvZWL7YZAr1qW6g7KSAjLpvtjiEa98f3Gp91hCArcUS45WQxhCWRD8QAF+I5Hk7nfHY
zxz2uXGdjeRzNRasgmaLHXSBlrEG7X9Iu64dyXEl+0UC5CW+SkpTtlNdXdXmRWgrSqK819fv4ezu
3EwmkUT1BWYGAxSgSLpgMOLEOSaBzlaSxzmYCu7KDl3Xndcv0eQtVURJ28S3p+76ugZfLpIYeE2h
vemK16eY1oSQOcfeNg+Fv9MmpOL2t03I1p9TnyAdg0fOlWa1O4JHuwaXT2wvqbdPPbPZjWYyK17U
17cDBoI4E20+aLXHw/3y4NTMsItsrFDqrMwd+ECc9oe/7Q3UnlJXRcooteWB/Re1SHgmR7DVD507
OAMtkNMup08u8pqhg9c2amlWkhzQceP92MDDpHBD0qU6syq4BoLAw0hKLNVAlyOPIELXGo0Q2qQq
aKbUEiSkwAIsIxNIwYJX9HlaxE79tVr6IJ8/mq6C7UliA9sNXCogC8UsipH1vPjW2lGSxZBjNLYp
IpUZ2arKgGTrXRjhfz8LeFMOpshzGCm/234b5Uh83N7b0lHw5kAummddvRV1CDuxZmzzuJkh3Dfo
n5uVPZnpqEh6yMYBlKkBAg7UAq7AYFARQG8XMzGON7N/1bKX26OQfh4YU4J2SqRIRWSQb04Dgmp8
PtGK0D2aBVHECbKLHK9PrDRgOiiRiDHJspb9ZoI3MAZl+PrITO2FGE657xB/goAP4bu31D869Gk/
udM87ap6qECQxNzHZsoNFYREOlyuHYSSHh7fYpa40tbWB0VQFi+mFk0LRITm5PX2jEqucQDaUZLk
acTrOtE6d0a7ath4zHpzXRox3T7Q/rHNSWRAvqdRwVFl+xAPcEDI0IyHurgQKNHGZVPllbg2ku5j
6XTPII49onvzy+1hSW4niKRD5hhPVTyLxYsWQlIQLG6sLO6SDu30+jdaJ3dkW+JstL/eNiUdEUDN
UGxBcHlFOuP3GbiDMz+LvTbydCAhnmdVt6Z0H5yZ4H8/8w4tj8P1BosEmoo64tCu0M2Zau+rrPCB
nlnpli7V09aDoyuOpvXszMfbE6X6Pl+zs++Xw9TVvY/vbx40HvTl5NSpIiiRmcCqA9YFVApYqcil
id6xpgTvXrifald2kYrgW3KdosMTSRZ0lwH9KJbQUquHf7V95NmGo+k+mP4LyT7ry4NnvT8SgZND
bgJSjBCXExOuSJLmwwLq0XjatP2EXjPLYu/Fi1o+TCDjhpcdciBiLsdpi4HwJ2RMP9UkyH68f63P
vy6sNSNr5kKClQK6E9bVY6/KFl5z/ws/ny/V2Wbqmn5lUNDAzzfaqC5JWPRGqIGrq2bLB5dqK+eC
/Q2asqfUXl6bRpUXlV0UgD6hmxjoPrRViG0C8PlsWMc2jdPC/OBMp2b4UWkjmrbnAhBfFuaWc6gG
YwfRsr2bGi+F8Rfn9fwXiN0Di6MnrV3hF/SufdLr5HXKyPsjOSDYUF/CHgGplghjS127nWcowsY6
eVy0p7KLV/L+uB4mPFBhI9cHdy34Nuq7rccsN40zZ9+X95t1ryW725tRvlZc5QNPdNCgX7ESZECo
gzInjbWSVF9N6I9Gy2pMR80ftEe046QH20GOqPYSLZwJ0lIUjYWBt6baXWF1qrSH5MJAkgC1dg7b
49nuy607N7XZ6YtD48E4sfKL0/5Oa0Wi9rpPzvIhuoUUN9rVwHQvAs9qMGUhMq6yGP72F4qWPylE
+orh99CO0JkvH6DI92oVJsS0BxBb3Z5uiRNGchgxC+RdTVyLwtEcfJoXVuHT2J+ycPm8ZVTxipZO
4JkBHtOcnX2tW9HPmng0brZHo4B8OMqSCr5t6RjQqwhoBlB1V+HyqM+JofcNAs2t3c2DEZTtp7+Y
JbRMgE4YdXNg6y4H4RdjNfTalMWg/UrCwlqgxchKFSpHPo7/WOF/P5uqIbetqoEiboy+xcAGhmVs
VXK7kggSvXFoq0eiECVz8T0LSoCaeBC8QJK77UGdtSLqBwVv97BttDiujbF+IGB7iSxvUWX1JFEe
Lnk0FqIIhje7WJxq7S0nIEbLUJke791luGf+9smcp9d0tRUbQrrnzkwJey5ZgHetepgCiC4JppE2
zyaoHEJfz1XbW7pmqOeBNQZltyvs8ObUoJCtEPV746F6gTz27Y0nmzSw/EHlEk2NiFYE95NkRdqQ
ccvi1Tqwenn2rUcDaqBtr6KbUhkS0gCWvtld7cNQx14TkDJp/Ucg+tFqoYJryCbMAA4aiWQPfIyi
e0/QQZ1XtUbjhB0687gqEjbSzyN5ghiJIGYSnywrqPPKrcHne/I8vybtX1yAKK4Cw/G/GjzCzkLZ
qDHytaHx6Bhp5G1p87qkzvzodmgTub300ovQcFDBQ+oWEC0xl9GsTZ83EBSP114Dg3wFbOBSQGvF
SwZIrlu5EVAQnC5uFiFFNUVODu76ptDd39Y8qojNZSeK06QgfPJQxhD9BhqJJvSk+2nsLv6DwUBF
MCURZYfbQ5ZuQgiNQyOKZ3DEMI2WTQXl3YrGej389PP6APbp30WLktfQK3If0gGhDQ5wK93gQnKX
vpazBTizn9PYKMi0m9u1+TA6LYQw2lnFgCbzuTzLi/sdjhdJ8UtTqwYerjXDOlJ3XD70DDAZpz05
aMSM0sUwn7q0tSOra1fFo0G6gUy0L/FgDX10Jp/us/uEgK8d/YsLBTCqOjWUgFXNCQa2BmvTRAMK
gcwDc6cHeowQfJgQeer2yQrWxtuLKptpQLNAdAVFD+SzhGdeTmu/2RoGNou2QVmdBunXVvXmlm2c
Mxti+06TdF5i+rCxjId6nsDGB+mD9c6ac8WhlLkXQERAMoGUkgNmncspBfPmbBSViSJxcfRAsVG+
3J4s6UBAsg3AEW5IXaRMQJJ37UALXcaMToe+/YKiYWAMb+a7NWURcvJeMCBfDPgYR/BjqVlo6wRF
iNiiW5Cg+Ar4tAb8zvtHg2cCfBjUBJAJFMImx0qrlBRTGXfrfjPDzL8D9QP0UP87K3zNzrZ5vtQd
9LXmMgZ7d9A5IA9cIMxNg0ol7CpbHNCWAZmJmwu6pIKhSberqkx1FudW5HXhQIKk/r4Oi2I8sgOD
nAV/ySFHdZW4SIBB6Ny2Z/FojJA16srn2hq+jU6heHfI7MAG1z1FR9IVwibPFoss3ghMxdbjPWWl
YJQg9WEr+9fbCyR1ROeWhN0GwMLUEWNhsWG1exAiBrnuP84adIaYc5dlbuSm+h7chS8Q1w4govFq
14biYMkOLk8w4mihYAh+i8tNkvZ5b2hsY7HnD9+gbXYCacBeMUy+nS8hS+DaAu3EP5g4zux1acNo
nKVas6qMSet8ststKrYsmlsMr6hDXDaApttQ95yXR8gsR8VC7ss6v1t6M7r9Q6QLi+geRVE0CVxn
O/LNLEnWlXFttkPUa220jT6NesB9/8KQg0I6h84hRhG6JouyyLJxhLealyL/VDlZukcfZVoGyeir
9I2lCwjcKXB6PDQQb9Fi69LBHTC5Rn8gzwP7i7gRhb5/Py9s0TLxEmdccINMhgvCZj8YP9+eK37L
X20OFzJySAOhGC+Cu7t8dKfKTMs4bbZfXnNP3FArq3trc3ZzP+xuG5PuAB8tJXDznGBL3IkkHRaD
AGzogQjFZgH0jZinEiu7Jmj75+sI1hDZgG9FJBMYSO3BG/ZV3NtmGZB6++Ak/sHPcrB8Tns7K3ZN
sAZQCbPNyNy0p5oa4NymR5JTlawZv3fF2XXgmDmoDnGqJSzfQt1mHocSHTQMrTOAyAwhtbZmb/iV
H3neVIL4p2XBWJFXyO6pPLZsbVFGM0EtA/DlVQKiTJI5rQw02vvosier8bWtwTa24rGwW0D8OlKm
/cUCoyADgUCgSQH2EW7WXJ+nIkExA5zsjxzwQ7Ivtvn99iaSXXcOPAhgj1yJW3Rnjbulw7RgTi3/
YBY7g+5NcrCmv8ha8owsQRQOOhKX/4qz2xuqIhplUNyIUUA8QN73MOvG88YyhU/kG+BqgyDFhfQQ
D4c989JMlhgI9Akp49L4SsC5lqS/9X4KqPdldMtgNFaFa5S5Kwgp/GtPWCDbmqDl5/twVyxkzh9T
qYItM8ALAjoiBBRXxR1QTzj9rVPwKOEuSx+c9xdnOAkN0pEAp4CMRgh0y9Kf8JjxC0Ttc+CCJ6Zp
t/D2/pKO4D8mxJQ4cu1bkfpA+FZ0KO/WpWXPJk1nhRVpdhWxGlrrUACAKxSeX+M8rJ3eAWflZFCp
X5MlO2qZVkJhYJqPS5EUh6mkxh04OBJAcDJ7X40rU2GJZA4ZaXOUbpFKvmbzTqd2ZIM7IdbSthCg
my8F9DwqtigGK5tSxHPgB4NfQEFK2HUeaNSMreQdcEkCoTjApVVZCZUF/vez47qmfUXRk89iRL9g
rB8cRRAl/z6oKpAK5zqNwvedpPepV2ss3vwnFo2LIjMouydQ0OZ9yqjRX5GRM6ue8h4iB/FkP/qQ
6UCjfjgB6YKbiWqPJAf9uKEYkcyNnpsUHFyKQD+rCcC+AwIjv17CsrszUcWzpuPt83RN4Yv7+NyS
sNM3ewDUrhzwOM28Y9UVx8p2d2OZ78fMuZ9BoBIwaFX40BUn2vC5qtyo8rVPY5IrEg/SNQSGmksE
o+YmuiYv9SCKM+NhYS/9K2EzRB02xVhlJtBKgfIQwk4Je2+ruXVTAsKJ1i/6yU/K5MGHcPTb7RmV
XRpgAuBBG5rp0YF0udmnGpiZ1d+KeAElOU1f7RzZ16faeRycKfC0j7etyaIITtYLJA7wLJb4Wk51
SGAvJRBtlgvxqWYix5JBa75gT2lhPRA2qZ7nsroskhn/sSgcNqL1qJ/nQLetef80NSUNK727h7Ac
uhLK8QHyiXttcoO1g76X79kQ9Rjm6PagpQt59hO44zzzJ2a5blu2leDe6ILFimipeOTKv484GLIi
qKyJkbAzWaAKMlrcY+lHk/3coIl5ewAyz44+lX8NCIGFMxSDlndYtaxcE8B3q7tRZz8tW8XqIHMj
6DoEPBBk11z953Ki2ILqENWA00vR4xc42/jRgEyLVbDvdvZuvXI4Eg7E4TyqaKsU4bt+RT2Q7WBf
IHX05K32p8wuI8+qft2eOumGPzPDj9/Z2heLv5Zuj6lzXFBIpyZ0d9B8l2q7oqhA3bi/bU26UGfW
hIjG0CttcWwMqnFBsz9AqxYSYZn77kaV86mDDMrlmEZ42JLV2M/a9ODjOdx9qL33YxzPVgc0Dpcm
0Irzfya87mjOh/4XHl+3p0rq9/6dKkckwGq6shvAPA3vao2PCzXAvd1GXemgryz54KXzS2+q2vjl
2xv9C4AW4IEs5mdcyho/J0sRdwQLcyjqPYW601+AxlFFA5ibCzPiuSHER6izzJrfApdOtC/Fya8/
35436SDQfYEcIWcoFFcGlNYjqWlTxFNjIm8LIqlUd47LiOabrlK8m1S2BL+zVINfumsPx2aF5nK0
52B2du2mKJNIj+jZiIQJa6kP6GmJEXkJyYOWLtHQ2Y/T5t+Bg/FhWjfVu0k6LCTWOVOZg//yH3Tm
E0p/aFa9Q6MXne4Zb2ZZw87TkNL9m3vBAQ0ib8YEB6pw76RWPbhmW7LYX+6M7MgUgbjU2aCzhDcu
gvXJ49fS2TC8wkWLCcXzqSPfde2j1fyc8re/2GzQ7kFV2Dav+duTpumh7YQRDGW4OXc5C6byiJb7
21ak9yfhUAH0QfAa9+VA6tRiU8rXYyjT36C/3NWa8/O2CemSEzSsoc6NG8cUdrKWZCQrvJzFxRrW
TphuATQuqCpHI/FpyPyC+kBHdIXasDAQ4PcTXUOsy2nX7jBaE4zrQxe0s/OxX/wnr9Le1hw8l7fH
JnlvXFjlYz/bBzWAZ66XAvMOzNIzmuHu4TxC2xlf+mr7Yy7ad60Z9zVVtS1Itp+NsiYSN4h6kL8R
Bls1DgSCfXRQ+f5D1xRBnz64gLrdHpvUCH9GAbyLkq1I/JQC6+yUPh7WrXXYtmdoKWfZ4bYJye7D
q51j4LH78F4T3E8zjKxqOhcXEQv7cFrfv7kvPi+cUr+qmsJM8PktAzvWfft+WkRUytFwg0SQj1eE
LjizYaIrq2zgpwc0l61hpQgEZLNz/nkhfhqbXusXF59Pyx3LX8G6oVhhycm0gWX/hxYRCDGRdRzN
8IlJcoBb8E7H0zUFvw49rhleB62KT0BqClh+nspywU8krHRWLk1rQmol9mwoBVRp1Jt/9CUNFqhb
395TMkcAIA3OBUJbAAyFODAp8k6v6JgBwoFGeeYe9QH8TitBZbLRdmaeHfK5f7ttU3ZUcLIxNNSe
rqtPG4PWtEeAUDNzdlqI+TD33eu8qi5P2YYAZTdcNQyB/F6YRMOsG9/OcoC22zjdnq33Hxc0R6Nd
GRlUcAeLYKRpy8ymGs0lNru9/zVTFS1kz9GL75uXzrL059aDiO4Sa85d4Tj7xn5ezLDv/MAo7yfy
Ke2+bGUWWnZ0e3UkQQ7aYJBFB8QTaWgxX1FWpEGvmjWjW5EFzvyTWQ+ldjdXx0alaSPZeygxIePD
M5Gc6OdyhF45WZWepjNoRmJtfFhziCJu38zu1K6f9VqllSzZdbAGkAsnNL0me7ZKqKdMmjXFJaFP
Wu6e+sp5zYZpd3v6JLsOexqwY7xNOSGEsGxL62yONg0TnPQUrPSN/EWf0oUBYVsTMphrO41oTa+h
Lre3VeSyknm6+D4f4Nkl3aNtGslgfN8vf6RatOg7L/11e44kC39hgv+EMxN54pept818CJ/0OYsg
/AlX8+zqbOdXD02l4k2VbOkLe0LcMSQDnR13mfDQ8YLVROYPkTp+wb4YTp2vOD+yDYBnKNCPqK3g
mhbevBkZZwbKvynOuxfnYEyf3j93558XDs046nZSevj8CrH54gDhWDI+907Y00P7fupHQIhRn0WE
yJuKxWdoSpyy99t6iq352RjKqN3eUqXUtuSu8zmODkENyPeuwHRmCdosuzPHOHGjCdr2uIMDXjBf
/fn98RNIgNEqhhcIioRihVbzi9zUm3SMKa2CzP65Ke412cqffV9c+abSJrTfsjEeTr0RFbViY8kO
5vnnhZWfraYs0gE/3wJMJH/Ylvu+VbwDJWuB1h1g40xI1huYpMuD2feLPngpG2LwVOBuYRY0355L
FT5NwlEG/WCgn4FJRS0NcPhLM2vBSsMozSH27QmNr5Cdar9UyY/EfJvZa9EFb/SIRKt3or81P6Tu
Hv0xTnq8fY6uh4p3HDgiwOKArC84ky5/Q9MTCkwAHWIbv4HZdzkFsf33un53VEosJMtxk1soQl0B
fPEbaqalpMdx9YK2Ro5N1Sh9vesuLQjbYjGbmrTcAm2gMB00hWLbSb8POnuEBDbqq2LnmFZ5ba3n
Zh9nb7X2e6m/316H612Nn4+5+WcvXAcBZsu6qdHzAcHg0c7CmoXl9N5zj0cnkD+AyfDayFVXx5QP
K+AsrXaCCOuUBSWEiW6P4WqKuAGCByY4eXhvvHCfNUmqg0G0SE7ssU7BBqP4/NUUCZ8XtmrbVuU6
Ofh8yiI0KQe59itVNb6rhiCefBTFiiHJk1MCtl2nK4LZfG+8jFGgLwCHHklHQNEFC8TqU1B3juRU
r98Tf1dS9hfTdG6ARx1nUYWLXo7SJAMU3bpa33c91JSg+GM/NqjLKdKNshXhkH0TveIcwiScucrS
lrxF2fJkG0+GXoctcA3zu8H7mDCIupjYUGDKAZvN5XgA3qd22jbaKfNGuhuNqX5glVYpDodsKEjP
gmETLfbYxYIvnsqiGGfUtmJ/XGL0kz14s3UweqbwIjIzPjixdAjVwOGLZjKoV5ZzZiYnJANPZJqf
AdoJSOUoNtmVV8ecwQBvPuFlyquTaDaeVlpacrKWDrHkHDpD9gwen3DLK8UFwvfrBYYGpkApiE5w
AzhKOMbL5WEds5OpIGlcVZX+wgj7A2UqaKUs9hr41EULQkJUFMKyU3puU3itW5uxlvNEaQzm0J9W
//P9bgwJWvhidJ8DvSV83Z7b1W2NLo3zFUpnZPLcaAO13e62FdkSEWAZXM6ODpSYsOGIka3F4Dlp
TMw//fp9bb41+rel+vFuK0ihgm8HB9QAJZ9gha3OmA8+Qyefxxm0wmFAE5lTR0OuytXwdRb2wYUl
vmZnbmfMtmLR0UoV9zR5RDdZPJlrHjgTmmqdbJ+b3kvZmL/+YnSowqOBF0w8QC1f2pyz3DVBKpPG
q5mGGZLdhXPQ16fMUwmpX4OVeeb0zJKwyxt/M3qz89J4WAo0whGXtwe7za63Necl08w56NcmDzOj
As+sDv3juoG4JWOttUM+vlP5eMnmwXDRqs4b2XEShGUleVGVVO/TuCYgtag+glU3sOyvFvlze4Il
7gqNZkDro/MWFC3iZWUMq2ks0KCKDTdJQysrjYNJxjSsmmzY3zbFT9XV/jkzJczwwECRNjVrGm/r
dNLWtQrBXpYHJnr1WLeFG0RNtw0qrlOnQP9IN66PMB+vL5Dgi0ekzJvVnG1NOxUORMG3rPmDHDpP
bn4Ar86bvo7ffKDv339J8wYj6NOh7AjsueBjljavytlu0DNttYdybkAj1EYJBGpvT6p0n4B+kTd/
+3hTCgekqa3Sbl2axgy0KOG29sZzsRrtbmxXiFqVma+4RWWLyMucqDCgQRqQlcsDWRtgb3A3ODXQ
hPb3JR6h6Jxf6+dpfNKWXd7uKgM8p227qGBOso2KC4iDjsGycUWNXoFD1aTMSGOrSg50zYqgdbed
baeKCZXbQQ7gHzMQS7scYOIXM4JoeBzT2aN4040/BtVQZGvGAfr/b4L//cyRIkpD3a1IadxCgrhN
f/beE3EeC/Lp9taQ3KGYr/+YEbbGgByEtjQalopqkPRkxfepUMEspbPFcTx8RQDKEuJD5uuzNflo
EBz8Ybd5Tx1w7eX47m5bHCPccP9aMS8nrG3ZOK4G1sSqu/WEngB2V/nAt9+eL9VYhK3dJ8bWgMEM
Y0H3UrBCU3Kq8WQeUCu4bUi6MMBycJZ/lLrF9IwNXk4kT/n6LySedeTOaK9webKxoMEfWDzQF0BA
SxhLi8Lq1qNp/eQ3IB03+qrc0Xn94C2mHr5/MIAKo6LOx4J88+XauF7jU8gJ4EmY0pfSdk9raip8
jnQw4CrgjH8A+YuDoSP8jTbUyansVhL19vprttb0AUSAKtiY7GTiceBxQhd0yom3YcHJOsyGJqe+
Z21omZ1zqI00RCzahC7zVfK+soEhkgAwHXBrXPTCKnULm6yxg/Pulv1QttAZOU6oDdxeIJURvhvP
vM1ma4O1tvyGQOOV+1x0T8W0f78J9D2B383mFSLxErKWunBXI4PPTHbu96TYO7//OwNC6LDipYU+
0DSNR3RhhmXStzt7cZfAGSuVUrFsus7HItzb3qoVTlJjLDqcpcfAOvJbr+/+Yjg4l4Dvm5y0lf+G
syUp58ox6xYBCcVtzR7MPu7/Is3B451/TQh3TDNZDhriXVAKEz3MR+SbVMK4srNybkG4Xty0M8x0
wSC2Yr/MRphtza5KqtBaFO5SFnKcGxIWf/O3zTRbLD4YhOrivpmeCbvvrcD2g4zhn79waJDO/Aev
j4wdEWausnwUnzWMqwzqFkrbiypDIHP/oK/ES5r7tKsedDPRuq1Fc/+prH8ZzU9VNVi2geH1IQXA
809XEeE8OhOEkB1kBhotSjbzmQ2vdabqAuOTLgbzYFNDEyASy3imCFt4xIoPWVYhpq6acgoSpruH
1LP6cF21HvuBrgeWTTMaSGa/fC/QHOEA8CfwmYhD0ccsuE2n0NlguEw72QWeDUYdOLliy0nnEC93
AkAQemHEVHCR46abu0I7NR50U5ZaT+5ZXlvHsk+YwnfKjhFXZOIyaoiqRbVWd8iaamo27eQsTjTr
X2wkVLLiK86v4h6QbjtwY+CiwVMBBMiXTqcf6s1vc2w7i+68KaIq9LDq+8K56aeNdmU6aCeSPnro
d21fbztN1fcFf2M1DmIAjx+bGXo/OZjzv942YEj39NkMCY6mS3oy9NxC5kM6IzCyIH/Tflqx9tP4
599JizQ76P5Y6G/MgsQ6Ji+3f4F02xETSDX+Sr3SV9Ayf7WyZILTHneUhQsk7yrFdpOYQPITAstw
D8Deid195mYsoOCCzMUKEndtW8Nksz7U86/bA+FrIXiHCytCwD6DhUdfbc1Du7X1VpJyXy/pKSOo
eaTl/NvOZsXeltpD3AHMJcQ8sL8v93argxylc2v/lEDploz1EQzRQcVpfyBkfWcOqLTeHqBkM+IB
DA0qD23JyCoLm9HxNKuitPNPXj5/X0kZ6Wv7+bYJ2UoBMAIcHwJrIPoEL9fCjw/+VnsnL3ky6Quk
uqZWUZKSTRtuIh5UA5hyhb7qk3lb8yonJ1er86BixrNGQQ812uVnx0smJJxUmsf/VBvFnXFukk/s
WejTm1YLSZSMnOZxPmisP6ROvaOl/zwDhGlQdJ7k/oHmw9s49R/0bdnNDfvorvQxN9mdQ7s7sPAo
LvzrVkGukm2hKg8RKVBkibunX+hmQdoIN+acvjRaFs9lscun8n5ItmiZmt8GZAuATpshQKGSoZH4
HHTtIW5GUyeCZ/GmWWAqAcKCnCx0Ch5sNxnCwWTNgXYpmK3Ltn5saP4DRKKTYgdfw674qPFlNHrC
uitePDkrfN9NNHIyqtF+3JDEPC59qT9lreY8Tq2TH+qloI9jtzQfS/Di7wYg3e7QaPb79j6/LpLz
HwJWFexDAIlwB15uicX1siHrUPVzM0hwdEVvB+nWzI9FvhrHzCumb2UL5Wd3TsYPXU+7x6oD820F
+b9PSW/WUVrnVZg0S3swsIxLQDutfQLnYvHl9g+VLtXZ7xQO5Gg0oBvJEnICuoNC4qxZgxoh9uuw
ghyuGVx6mHvdiQitVWslcwXnMyQcGqOdkTEYs+Q0rFbk03sGDiFNVf6WBCIXy8B/xNnJXMBb7LIF
RkoWeOaO+vt6CjdP0Vkgc5yAB7gcKIAwTsx9FJ4zajNNyamz7D2Zuv2SqVKi8tn614SITpkBfKkQ
+/qneSveSgC8DUB951kZAsvsuADaocaD3hWw6VxOWDX7musOlJym9COIRgIUxPbp+Pv2ppPNF/w/
yKWBjuVdMpdGcnO02WbAX1Y5CgCQKV/Ix9sWZOt+bkHYXO7W6yY0qFGu3o6Nf2zdH+VPy1J4G9nZ
gVgfDjiyXt4VhtQjVeV0jPjgQPUguAEAB/lmjL/AWLLDeQm9bHd7UNJpA+M8+tjR54FXyuW0JUbF
9DozyKm17udqD+jt7e9L1x6pKDRJQVfxih80J3aS5LNOTgyyLDvwZTcIpjq0baKhQXU98SUWr0zg
7f+1JfjHEtmvBpKa5LTY/m+HkkfQAD7ZZH2qywZoHiee++y7m5jBXOvH3iHROpmnxTMVkaN0n4Az
CHhP6OUgX3U5pRPttbVfV+xEqPN0gc0s52fRrWiibory5wYNcEWWRGVQiLHyvLM34mzYmK+bxYLa
/p7pQXu8vZD/hFFXswsacpQzXM69JaAYqzQbihyqXKd+9OY7dIm8bY1phCAMYE9Tweqd3hdr1LWu
8+omzLpjEAgGAyCoAiZ0QpwyOlUQwvOnI93K8WA3bbfvrXEKnYrMIQHCdD8XNInqqTUfcXnVAeob
VDEIWRzHQYWQjOW0b2I0mg/aOnSbl5wKKz9Y7tFxjo7e7jr0frApuj1hslU5t8VP+tk1YcxZiw4E
AoxO7TUffYMlx3FN6S+f1kPYTO27CYAQHXhIYqOrHGWuK6EmrZ7AzmCWyWmZ98a3plAcZJmj4AhJ
ZBI41b0Yfzlaw6q6BxzILx7ck1Gcbs+WrKxsAhIHBUxER0ACCAUSv18MdFjbyUnL0vXFrYficfWg
Xj4jNAutjn6ftsR90lbHO/le5f9YNV1Pg1I3phgM/CoyVuloITUNokWUBvBWuly8IU2qreVlAYtG
uhMWmmJzyNw8HhPogAMnL6Cuwm21+XU+OC1FYlOrv7XJ/FY11W6oodAMxaOgK5s/WaKC8Uttonbt
om+QB0nC28+bzGpoBmzIWXukXTTan5u2DLUJ787vrf5u+WS+HXkbCV4LIIQT388NqiipB9aok7Wd
NvNnjkQEeqEU0yhdpjMjgsfXa1fLesdPTjp4AGtaBqqagMyADyAU9IaRKARy5HIfVPk8WGOGWG/d
Gdadr6K2Vn2e//3MR4zGCE3KAoeKLtYfP/M+oGIX3T5Ysgv4fAT872cmQHmeJ2UKE6vxgTj36Xyw
R8XZVY1CuPA8UtCtMTBJ/bM+vXRU8XnVCITrLR2tLPe8FI5N1+/TPvm2Vfqzp/uKZKnKjOCvaVL1
zprCTFYdEitKxnBR6dxJTcCjoAIE6a+rjDPpK6tKJ4+cVj/ytePko0aniAWka3FmQhhFhZ7Noe9h
guKVZQGFo4hPZbcaSle4YIgFdiWR770s3HxZpglORD8kKaoL+2771jIFRlpqBWRX6M7kKnQi/SZk
Hknl6S0ugzGkH0Ak3r+Ugypc5DeKGNAAq/mvEcEfjvCFEBloklNXVc/UboIWoqbTsrwgNh+C1scb
YtzK3+O2ROnYh6wxPt4+mrJo5OwHiJfMwhO1Q4cfUFZIKqXtw1I5j3NlvbB0idAL/Bd1exTTXQQI
YCTEuAVXkBf9UoCAl5yGDKKdBzAtWZpie0i3H8h0oRMMfhsgQy69TUHQHlKnePp31NszsMCsbq8w
IbvG0JuIBBRX5UIm89LEBhXypcEL8NRlLkPGI7deUTc297o3GPfpCIpxZCPzaGrR3nt7vfiGuNow
YC0A/QLYTZG3vbRsMS8vqQ8/V035F1T1YhtEp82C7rSi3pG1NEPN24KqV/EFSU+Da8FvgEISgntC
MNIP1mZ54wbkQLFOR6ZZCBMQV4PaWtNDJOO7/e1xSu2h0Y8zdUJ3T+RxNQbEYnmGNF9mfUqzP5Q8
s/RT17zetiLb/cTi5XxECOg7F46fh3CVsdn0T0DV7QyEPnP9Ya5f8xYFBUMRvPrXxgwwPCN1i9OO
JlpxSIyZIDctaYsevGK9Rwz6q5s8L7Lq0nosvMy42xCahtaQebvVmZOgSDz/abC939akO3HLaSoQ
0UyvW1rUQNtX4Ptp7Xw3u95vrcnHwCKrE3V6Mz3YW8nuOjv9nY9rEwJU8MltWzvsLeTe+sV/y6ZJ
jxrPftn03DporUeODdGST1utm09+StmbbVQQmesJ3qnOOkTJaqKnc2yr0GuTJDA6PQtzYyRhRbb6
SN2q27cUuOY+9e3jWrbbvpqcJaSLnh5Nt7GiEZJOwUQyaOPABdxtJaAtdDbsN2Kjy04rW+8TG73+
gBT++HlqqzFMXHfcpbQj+CvRwfzVtA++0SRh7xvpZwgguJFtr3g02aM1HTLC/zfNbbarsx2t731/
KO5xcp0AUnNIRdZ2dV+wdgzAvdUEi5frgQMRsENWuHrorV0WrZWZBSlrCboZ7PcDFZCzB1oe4vUg
ocTL9fLYDmk3jNqSVDHt9Qc7ze9mzXhqE/S0397Q18fm0o7gHox2WOqmpXXs1V+n4kO/LUGrR/ry
878zY14OZ2kyF3mEtI63fleWAS2e6BrmtcIH2DyyvXR2QBDCBYBrBOWb/yHtynYj15HlFwnQSkmv
kmqxXbZlt922+0XoVQslat/49TdkzJ2uYglFVM8ABwMc4yiLWzKZGRmBt/KpmTmJYwW7sXwqTG7v
ITg8+jWy+j6rcVlZxqTsuJUqgV4zy9OHOkV0P6HxPSXabUea7inrinRvdH16KGqV+32i8ruJdHTD
h9p47goj8+HGTT+d1T5ogO4J9LjL/RIPwdeps9wdS0fu6XWNHVNX36su/T30LNuNk9tvFNUpgrh2
Yr9xrRovNK761Twlr6kZOV5e6MzXwG7nafr4ZEbd7DGGLukWfT6SoPH8vltmCVTCYJAHrk9kMJjd
iLaITqFazz8U5dYANPjyassMCPGcNeAcJ4UF4tavFtrFqOTzMr8ohAQkZhl3Gfxinf1m8Qa1I0/V
ar8abxJX1hN1fnHDByN7sKg2AgUpAn1ju9XUOouqJ73VfTI/1cqbwTMvN4ybzD1omcTnr80cynXo
xweUGU0FwgauXBPZJtMs0XVrB5mWPmRdvbl+cSDEANgDEqgQ7RBmr+A5IbFNq6ex5sM2NTNl27Hs
6vZhEzodBNlEFFDhw0TQWNakZaoPUfnU3GTxAVP1D4M4+ryww+Y2iaspVfB56/vBvb7rAj8e4BNk
21ywpYnvBfBtKr3at9VT3HZWkNolgLwdsqJlpBxyaDJeHsvadl6YthelRANBorAgJq7iFFUTWEOZ
lut72sRepz5Bv9UHJkLi79eN2eiFBtHwohd06iHNlBkten6qJ1bf5PmrpXde7BaeUjde68gox1Zq
r0vl+a+1ZbsfveMVZwIXLIG1sU79JOIeOvE758MBkwX5UhcfsdqC4Oj75flcO7LIKIIOBI3r0CAU
r7RkbPtudMsnk4V9Ntw0PbjLTcXvpn067QrSSNzRsj7ipXN0VYv9RnMEihNtxlXd8nijzIcJj35d
lhHRlwtftHLstIVdUtG4iLUcTjtCHT1wCqjEVHM6+GVKZsWbohm97bR0NnWvfmQDLXwzIk9qkuXB
guH2NMaUm7rVkqBgzhcIl9HA6OMsUAre3Q1x/2qj21+y11bSo6cXzRJ8HC2/phetpS33QGVWO9Yr
b26X3EW19gYVk21jDD6DuINrTnunsA5ZVOLpqktSC2uLY8ORIoCGRwIE4PQnoI2z6CoEp08L2s/i
91Xx3ONOurzj1rz2sRFhmzcZKMJTFUaywp+Jn8wSDyEbhLD2aVmVbb4MwnT8jAdoBdFlGihrfuF4
CMJSlf3sOCh5sadi/Jb1N+Znk8nBTMqtrsgOzOekn+3lo0URbjnHLaBd3hgYz/ytVe4iq0Ky+iub
lmD7tXQfVavctuafQbW3afmexZIwcRnLJfPC5THppZmrEcyPlmcb+zwDKV3Ax2tJCJb9BtQDUsqL
OqVIrAP2jKjOR4c9cfSa6b5W7WjvWfbm8tZb3RrG512FJk7kFoT9HSmxPvU4Ym2x0bWtW2/L9h9i
EkQiy3X4aUKYLs5Lx+wdgqeI/UqHD9eWfH9tOYBWA8s+WOnBYCC8qRNatXWitSW4vB/NaWf4fNo1
maRlYm1/g7cAxQsU2k0EJKfz5CZ5DEYNDKJyHgd+F6HhMCu/IkUwQUbg8pKs3T8ucGpIuaBP/wwv
b/a6wUyK+8eeXC8uY3DPvMTjbTv/LLt9YUm4ST9/ubibcckijkcXJXophR1Q85TyGCKDT3nUDcDR
VPrgZ6jH7/HbKi+fVO4lVk99zliynQynDRDnjmham4gXKUq+dxUH1HwZXLIzFsktAVZpSy0n99GY
mvtKUoG8a7RJ9VzX3fyqQUFgA6F0G2wt6FxU2/rFymq6MdvuhzXn/QsIiuwXRpDNYjp4GCcttf3U
alkN3ginDPrYHX82adaBlriOdjOJ0L3UQfuzqTh7KfSxldH1na8HImZUw9CEDk2kM0S2ZdRAJSVE
RXpvusvq8bm1mxzTwX+OkXXHOP8CdvKr9zRsQvcAGkkItM9AzEkyuE025mqoFlXicVoARmj/Mupx
3xhU9oY/v35gDI2kAJp9ii4Id5wBGdx4bno1ZNPXqPgoYhke8tzJnBoQ7jdALaD2lcKAM+/GBcGs
+KhdXX3JLUY+PSbwitBIOj2hupMVnHSuGs4mA0VP53Pl2WwlRtan6q8RYaqoYTRWViZa6LY3HX+s
rk8lnwzCFtxMxoiCnGekhi0ZPBbYQJFddi6rAyBLCxMKz+dpVYsMloanlRZS80ua/swREVw2sLrW
ANbAE4PN7EyCAkQOtdGCACZMoOHkOVFCdih1QOF5MGTylKtjWZwyBI1s1OhFzzWOlTYoWAyTtEEX
zb4lAyadXy0I//UlI4x2L3S0CssNVCLpdKWvn+BlfIPcz+y1dV8js5RM2vlI8FSESAzo0uBpcAxP
966qd8mgwKk9lY5fEH+WKeGcL8rp95dxHgXSvLK7ZGL4vm553Nm608ZlV7+oF2wJ6PCB/wEm2VqG
eGRiskAZr7gQbk86O2ghBJGUEp+4Nghks7HWaJmGLJOw3AWp1MSsoYhcO3dptmMsoIWkBCczIYQq
Q6xQ0ABACXfofb30qbWJZSw2a0t9PAohWpltpnZGglGQFl19m6IKLp8/yfcdIfFbpshXliQHPWf+
J0aq1JXRFUrmSIxLJ3smjRtjAHP6Rqo/Q9P4qowkR2ZD8OVOXYH8IIeNvvZV9AoZt6bsTbSCNUc8
CgVOhDHI9p5d63M2J5VSQxTWBiJX1SroqALeeJ+Bqz96LVAY6dAb4H7rk989+aW4v1m6T/otbdrt
5QVbH+vf3yGcTdcY2ohpUfLE9aDXt9BkI9d3YCKKxJMIkQQqAmcUB0o0jHPVgQLUAUid7IboS5Pt
rh/FsQnh+NvNMNiUJineyb4a3/TdXiqqsOKMT0axTOSRh4kSs22UBiZS+10rNgrb27VPLMlA1s7P
8UCE5cBtoMVKEWOuok077mv1H5YbQTbeWohRIEAkXCmphaYKSHckT6V6U2ebiu1abXN5LVaHcGRC
WAsjc7qhzaEta6Oiz3xHRvmz+n0bry28gyCB8llFOVqIVtFo3aUkQRLOQzG2leXnVxf66PvC73eN
qi+HBN/v3QfI42TswQEVc/ovC3FkRdhODBXCtIms5MnKt3p2R+HxnafLCyEbyPL3o4kaZxSFmgIy
9/a7Y/mO47vZLRslRpYL4/T9hsN9NA7hWhydnPGOYbbGhG3rTvUoolLH+t6bm95+wrMlL58vD0u2
/sItaUH8IQEgGRLC8zayN5nMNcu+L1yRgwFUEpmW7xu+Y4SESm55yfdFhUolZS5gZ/g+8Lbt71zG
hCT7vBDDG11mN02GBeG6V7+TH//T5FvC1ajTznDga5Onrru16u0gq72t7tmFJBA9PwvkWdhO3dg6
9mzMyRO6Zy1w06QPae8x4+0fRnFkRdhC6AC2R72BF6SObxX7yA0uf3/tUsUj5L+jELZQCzqFMrZV
sFHxmyHMiptplDhZyTyJcVZf6pHZjhjBqN46HK3n3jD+rqL3q8eB4j1KLUjdL+G1sJfqjqIrbEJ3
Owo59eRXwL90V1dz0eOFDhLQWoLwDAr2p05qHrrUrJIeqFwALZBkqNVpe3kQK1MFhDMYk/B5EMWJ
Vx6YelWKx8MC0jaCmd652Rd73Bf91STu6Ds4trMczCN3qxmKM7AFTZ0r38BN7Svuk+6WAXFTVNO/
6aVk4paTIDjeE3PCBaI78aS7McypxnuRhVGym4sPah4yQyZJcL6b0VLxyX+IPJ0OBd/TgUV1XfCZ
IitgkT2JfZs9dL3kwJw7rcUEcrRIAa0kUUmMV8NoMC0Eg4Ydm5sukUWIEgsiIoU7edYWnxZSiG36
oyzNvDZJ4GRZmmE/02bCcmhdkyqMTRooZsi2p9ZzVcx7NAjsLm/m81VHQxdycwtbLl66Ym23yiyV
c9ppYUnYPiq6ndJUv7So3owzeazbXnJ2VkflLPRJ0BdHS7YwKl6BuGsGNC0slOHWSiPPYaqnqj8v
D2ptbVDR/28mRfAB0BbTY147SHGq1ZckK79YWi5Lo37CzU7PC3Jb0H0HZoCgtC+W0gx1HKnS2cgM
kSz2zAxHMlEPdd2+Konh2Ro3/bhpf5cc6JckScF9XO6jSvPaTPFIXW0uD/ncKaH3asHHQXAV+QSx
9UJP+0HtJ/RCWYZff1U0cFWHgJFdNrI2r+g5gPcGe/g5q6g6z/bQR5YWZkZS7J3JAnl4BfqDf7Cy
qPHoCANBGyI8+ak7xoPaqlqYgh4ofoEP/B8NCP7HqaJhWPo10c9+SKe7f8lJgh3sv79fCGka04rR
Ksa1kEfemAQyAa7VRTj6vPDiAkrFGkoVn1fs/VDdlKokllndSQtJrYPElGWI3rmvJkaL3tTCyvS7
ete6j6520K9/l2K/HlkRJimqAUrUmYHMc50BMJgGfy5vopViO7TBweSLmxiAwfMymmJluARSNUzR
3699YYTuEitM9Ac9LQ8N7zyri4IB6rSQ9B7Gq0NyGAf0FthYQFnOxLLLjldNUjs8dBwWpDEL9pdH
t+a1IRmENly0kUP9XNjBALCWVa5xHtIJgkse6C8a31Jo/3XCjbEddJXdWMY8SCKEtZ2BCFpbbm1g
z8X2MQbEaot2FzUcmRtDpSLn91aL8lrZWf0tqom9pEi5Zg+V4kXFBl37KK+dxglglE2MJm5RPdDI
ruicfctucrLNIslsrp2oYzvCXpxntbDKuV7GFb1z2uybcv56/YJBbRLlAuiLLWKkp0OpKXgkXW3m
YTSXOyvJ7i01KjxzmO5z3boDz/j1SQdM2ZHBZW6Pgsc80bLEUWGQte/WcFuSOqjmlwESepcHtjZ3
QOZCixkKemDXEL2RrkT1iEbTUAdqAYBmlcsEElYtAHJoLtABBwwkpyMx+Fyh4Dbj4Z9WngWyCO36
cgIKOEBG4bGA7suzNv20StMYYqNYfzDfRUZYQZstoz8uT9RK5HNsRLzV5rxr7CyBkXLUJg912U1V
2EBA6LLW5XVDyI3CNSAIEvFzGZkiWizlT7fbt8qvqLtrxpfLY1lZEtzMSL4CkQ1pQVWIryioVlNb
oUZYmO+x+zu//tHuIOoFZySiX3RMiAe/1DreKIrOw6y8b9r3od7RxPKL+fnyMFZmCuESOgnshWvx
TMN5qGutnBWFh2nr0e6RvFcyhflVC2DrA+MKCLwQOJ3u3baJrRmPdw7i8mqTFuN9N0WbupGRdayZ
AaUWLrmFJAyXwqmZSmtMZ3Zw13HlXuWtb/PMbypJvWpl0Qly7WBRgvQ6RHqXH3HkUcqJcaMDP10Y
lQ/q/JD/vn4xQAWFIiv2FIDFwlQRxQVJrJPhmFfJVmmGsKjcVx6pEl+/OlWfxO4gGbJg7HQU82gD
hdmP2FqDvpuVYUur7j1NqKR8uBZ+gHoMgF8A73EWxXeV3Ti0ISyG/3XdyIt0BTrGeXoDWMiWtmhN
67Jkz2LthlQcFC/lz0aHOFufxV8uz+pKoLAwoCFEQDvX0vB3OtyJJDMwQBkP82HajnnyoFjF1z4j
b0YE8QF7fr9sboVnB71+0LfD0wgsOxCjPrUHlgA1yoeOh9aY6Vt0lGa/+sYd9inCvSABUfJmdgEA
Q9dT/t70oKIvIxO8eaVd/IsPWTRDF0IMB5T+QvAQN06jQrGLhzFkNhvI0IFZHYRc1LezUDLo5XgJ
L8GFzxS8KGA4RHuScDJmC01JbW7xUCdlf5/E9I0qE3QqOO2TXU7K8gH9XuRWbczW7yLiBL1iy0r7
a6fzU7YOuDG0BYr8+2BrqOyi13g4tcnGcCrIMcqUHlfCMfgWoBP+Y2L5CUcOgI0ZY62BVnBAHzwy
gZVDCZqY+lksQ0SuDWZ5fqDLETJyAOafWkq4O0W9lvPQNXxwHOXX0/iCgQqSMZ8HA/1Ewt6gIwc4
is9zOPpDjDZkSZy8XH/ifsB5U5fOBSjsiAlCN8MbedDTOdTyCrCzb2mubmrtSxHH/hQ/a8PT5f23
ti64L5d5gt4zYHuns6VzO3FZBK7oO91+2/pK/Hb99yHsBAmcpSwDCsrT7/e1iYIM7eaw28ddQJIH
0GymyfaykZUlX7qEccMs/Fxn1BF4xE12PcxWCGns6CVrXv/l8ziby1WPOEycIzPuiUI7K2TFNwah
LeRQLxtYWXP8/r8Glr8fHw6jVZqcwQBcwa7RQQUaDYHrvOjWsJni2h/0OLhscXXGIBsLCorPyoB+
ajGhzjiraW4Bx7dJ410hue5XLkpk0MDjoWFc1llXVDcODWshkR5CEjXFOXli2T8M4NiCMGV0qAbS
Wq0dMv6LInueGrZkUWRjEG6/Po31FoOwwz7aaNpGbYJWcjbWLQDeaqNXBZDDZZGOlt2IDKtEmhOi
Zu0tIGglPeiRf3mdV443FuKvieUnHJlQWK0uVESYJuBnC2Xxhib9xl4vW1nbTcdWll9xZMXKHZ03
HANJ1T2IoHVZeXo5YIJPBIMI2PfAW4m43hS+75KSAdaa26GVfCdoL512Vfrd/Gj49YAhpJeBYEWi
YoG4imlZ8Pu5hcPAJMnzj1b57VbXJyVOvi+seFX3GoG/tcPIGfxR3bRAt0Xmr2qW4OXXJ+zvOIRl
R/+2jjZjjGPUdoO5j5LApNvoBxonLy/86vbC3QE2yEW3T0wlgTtVmZHwIaFi/cgVdAc/UtPP/mV3
HRkRfFUd9ToznYiA48V5Swp9b0f998vjWObjfIP9HYeQiMhmXU2NUSEhnmEf9UC3MRtmNALJCLrX
DgpuQ7AooasWNSbBzlTGuYM1d0Kl9OY6iKPg6nG4yzosmmqIKMUHSs3dVJvmAfRM7s4qbvpftkwj
cWUEgGCjcLmAsaFqIkQ/utkO3WgQK+zBLP4zlbHRrSwEYm7Q7uIfkAKctWDUqsvawcJNWAF5n9U+
SCwNmV7q+RhcWMDNB18C3TFxDGREIGROmR62kz8bnjvcXLsKSD+DqRMUFWhbOCtUc2LFJRg6UUax
M7QhR5tSp7s4IVcfcpghNhYb4iXIDAqbyUEjQNloih7OEwriypbYT4V26OhOVyUn8PyYn1paJvTI
vycdUWnZwJIyfXHr2wLIWQ3otvz6ovWpnWV3HNmpSKYUZe7qoUZG3zQe+zr3qi6cDBY0zaG7HraA
BhYUMBFmgw/rrB/ZccHSkFNbD0EuhF2QeFZ8P9iap/PnyxtibcMdGRJTLOVcQf5lMRQ5+mbqvzVA
Jl22cO7wgVcAueZCiAKIhLilR7BAqKpaW2EF7SRuUohFZeOPqqPbdKA/dD6+X7a3MqKl5xVCNnil
LLXy05VS6jgaem2aQnu0f+UErsbOri6DLD7mk9AO0Lqzh7FmlGab5eYUZtZzsjUTyZqcexp8fiH1
wsMHQaoh7LWuais9ifF5+432hya5B3HuP8zRkQUharHsvpiKyJjCiFKv777MsuBubREWNhr4efwf
/NnpIqiJY6eGzuYwS+eFVtcbYuN6V4aKzV8TQhBcxA6Z0O05hwYix44HI/KD+SgJUlcSP8gLgMgH
3HQId8/EUuNyNvShx24a2hsj8pnhsXpH4l2s+DiO1rzpSUBkRY6V2UN9DdzuwOHg0SgKG8dDU9Cm
65Dq1kffaXv09l4/ebCARDrK3kjxiIckMqEx1hsleoniHw70pac6GOju8iZbaQsHcw6St6BvXfKf
jn66CfLciPJ+QK2mqu5na95S9ICpjHhqfhP393F5mw/FTVVeHcjCKuodSN8vuhJiPheJXieZdCTZ
W5BkJXz4OdbmRmXmN8iTSDJkKwcV04cKjopWI0CzhIOqp1ahqX2JpKu7Z8PvcaFe/3p5Ete2wrEJ
4aRmtEKzQ18j39opAVTN7tuWSvbCqgnUuJClAIUqsmCny1QrhVZTJUVuMxtibyi7B10dJTaW834a
xWJRIHcLsSzkjbHpTm2AA8jgU4thKKO7Ldz8sagdnxTDt7yOgkjLBy9ta4kbXR0XigdIi6B/4Ozo
UiXDM59hdYwu9ixkKH9dXpqV1cdmQuLIQHSOp4Tg40riDKC7ieawTO/VmnoTeB2G9PqrxkBix8Ub
FqofeIqfTtwYTQ5tY6T0cq4EGRQWC9lDaWWaTiwISzO3XMkGDRawIs5HL2uTXf5zYeWBvlq4RJHS
gcatsIEr9DvoDcjkwsSqb8siNb0MYi+smx/qTH9w4pp4VDO91JUletbGhXYw5ELROrLImp3OXD2B
pzfpWY8QCgRUSeRDvvHyBlh++tnQ8KAAvFAFdYxIsGNEZDb7OelDpRs9qz3Mym4aQbclMbN2BxnQ
MoMLRbCBVnMhmi5V8NtqCuwY4L7py60K6mhV2TfdLXH4XuuSgDK2ix2OjjFJ2/HqEBG34aLFPJ5l
lFGv4kps0D5k6avCqZ/3t3OPDr78enAUMCVHhoS7YjZAaObaeR9yAvalhcgsr2Wlk7UdAaoQ/A8R
6Tl0BuWh1M6qfAQ5/ptCAWWTnNW1yULICbkphDxAHQqONNf7Ka4oSnx14Ww7+FKtJzdG7AQ8l7i2
lZgaCF0UgUwHpbgzaaMYnG9jUbAhHNtnHo8bWn2PFRQvonibVh+Xd/mam8MjBIBTvH4XHMHpOTLN
gpisw+7TE3tPpq70i6z8BYZjSbiwckWgdPHXjrADeDtoY29mfZj+IXF73/w0vnVjeV//lIR0a7sA
iTooF4AnEcG74FG7Mityo5q6kA5B55ky3qW16UJ/JWi3cNtB30qo8Yw0LQbWtn3Yz3k4oUEpqptn
25FhjddGAVQHtpkK34O8zemqEAAV9LEgOC80CX7HmqxNe81tI6kJKStsZhRYxVUv0xws4VEfqiws
sz/m8IYAXusPFRpksm+2TNFo7ehgK6NOjvQmyJiE4TiK0TDQH/ZhBA0Glnw01c+Co3AsSxescJKA
G/bI0DKvR+94F0qdjt4uhooHo80Ck00HzqO9QarX2ug9Ne4eTVpuQdvNfDP/lYFPEIss2YMrZXT8
jEUtZmGXRAwhXE6tCqnqTsXlxPT63uq6+zFlqOKCMtMiaLrvgq4o3lSVHtqBuR5go/vUMV4uH+zV
OYevQjEEIczZw7waNbcpexw4yFN4Rb53wFZuv5eRjCPs00OI9yTkr4FLAHQL+VhhLw0ktyYlggex
RjuYYnZXztNLNQ5oSWtGT51JUGRmkLI3p4t/TH3nlVZhI9XB/EZ1fkLpM9DL6aF3UNLU6K4y8ke7
0DatKmvvXju6wP0Av20uPPVikNqzGCX3FBMCsdiyPlC05Tr0emCZa0I6A4fWWgIHETqDLK5rAbQ5
h6Z6z7Sd9v3yoq74BaSNULYBqMxFiVbwbmWix71Z6VOYlq1XvVnz9SBjPBjh3nCJAqJJ7GUSjw4Q
HxM9shh+f0lTv0Y+DJDJy0NYcT2msdR83c8Ui4gpLFQaV2o9TqGSG74NtrK5furmn4b1kqg/ovnO
qb9cNrg6Z0cGl4NyNKS4Kl3qRHjj18pBaXXPKd7/xQCSunA8WHfRu2kEyCM7VqfQMjeNG0z/sHHx
CgWqGZEuEEy2MIDabKx5cskQxrbrPTj6ayIjqV0JOGABOxfkUXhXi+pasd45pV2rQ2g02bvC3W3H
QdTsAhhJyzbxBkumhrHinI4NfuYWjtbENFMKPSltCO1cBbvNFiyefpV+Ubvrn/AndgTfBNFbu21y
2KGOe6/Ozm2T9C+Jez1t8fKI/+/8fd4HR8OB8ovO2MixQqCj7fUH0ryw4WOS0USt7WQQogIRBQES
VCuEw6kTMCz1LSLQIfW4dYhayZWx4iHBFULQsLfAF0EteXpSSj5mYJHtp9CcB6/VAWEB9KOVBJxr
gwALOB69IElEeCMEgsSc/3McGWhwW/pcXq9sAK5PdE8hHa0jJ/FJyHy0GG5SNWo+NmPYJwgv20QS
yK79/uPPCy64cYw+K3k7hvUUcNunsghz7Swef3/xn0c/X02Bs+Mjvu9AlqbzIrbTtNuqgshecNlt
SQy5YijblETL0D0ZGm3Q5F7uPLmzn1vIgEpemeuG0Hvj4nF7XiJgTmcpkJ4ZQwJWdtdM/ZjMHrWf
VZ57Uy/ZXmt7GJIfeDmBScs9ezuNpYJ/n05Yff5R0S+OeqhMiVNZu8GOTIgTh66FdnKdYQx5m+7A
pTZ1IKOCYtZdXh0ISb1RtiXWvOWxQcGLNczUWsphkAzfi/xuTA9l/ZHLLoH1mQPgEuQq0CUWwUbK
bJvAyqpjqIBKdEb7kpkoYHvvJPf/6vmBs/x/M8L5QY07yoEFxrYrA96aO1eRZSNX1wd9HshHoVn3
jB21APB+amI4gLpRxzs6DPW92425H+kNu7MnW0OWTR32dju7+4TO1v7yuVqbRwT/SE0CnQ1Ct+Xv
RwfYminy+xP6RMvoi6beGlMwyAiqZCaEiKAt0RIJgK4aauXHTONAc7+4aJW4PI61hfpEMwLQqJ/j
zMlUM1K0OooI9kcb9KoklF2rHwDZC3q1ZZbOqRWdaJyjivdodgVCz6q9tvvK+sOc/5ytzCvJd9Nh
np3KwFXL9hJeK/BDiMORWYE3EusHtWlOvWOglbPXPgan2VTauK30O5cFUaP5C4Xd5VlcWyoXSuU2
umegayDmKUsjmUmuczXsQJnn4/bLHyZiDo+8UmTKTvpydZ6NDSkWXN+ATtvizgMlCKpCUMIOnWHe
tu1jqj6hvLBFKtu3mqDTuA/SYM8YW69BMltRt7Z6S5Q9HzesiDxT+wFFz479VHt0K9Gbuh42l+dC
WzuZaLrBfICzfCmrnB4Np3Jn1hhojeLmLupsv4y0R6MnPp7pYJE9mOkOHGKIhEFp+N0yb2j9BGfh
mxPCEONpGG4QAAVVLkuRr+jLQTaEwOUhSQmeT/HR1tosok6ObiBkDczi4KaO16l7VRmfivKHwrIn
aBLUUDIo7MNU36flD54UgBIPXsUbCPa4t31feUoTb5zsceyzJ6fV/LgdJdDG9eXF9C2wC7TKiqm6
lrJoYBqWt86+uk7izfxB7Z55XW81PKYrB6m7aONOfwpra7JDYdxWDOpOCR7/LNC1ZtPkxLfsCZSZ
kYeqwBPJni6v78peX1osljrAQkwtSl1EjTNOUYFei6Ft5+e51ONDzIx6Q9gsQ1CsHGPkV9BmtITC
wO4vMceRk83iQbGaFktWKW11oG0xb6dsmG+teWh9h1fti0P76rlRXOXm8iBXLX9ygiJZimhm2eNH
li2dWlqGmk44OqCKImqgzQ/t/MCaeDuC7YA317ph5OWRbQS4Cn0B8FrLpB/ZYxrNQC5edFA8v9Pn
uz+XR3MWWuDrUPRd9j0qUDhap1+fuWKOKtVQvykt6Hr0NPGAB+59i0fpHgSosaTD5GyLCPbEm2us
lXZ0xy4cQT85gYYdEuBAQCAbKJm2s6BzMbRUppD9wuEWSQMXYCjtxqkPtXogfkti5w5gEsNzlPRV
H5J5h/mW4aJWJ3MhMkMLDSpGZ77ezfvCIGYXatOhNTVPye54+dpe/cBZhnZkZtmhRzsCEUw36BPM
GMwKVJN6yfRxeVesrBKKhjhdSxoIm0PY4y0xIDml8Sa0efK153X+zCqu+YYbae+XLa1MGVrAdCCR
8eREul44x05BgK1MGSxF5DsIhx4h+3ITjflmyHsZ6d/KqEw0GgDdh/AIoHdhVCzlmh3XVo3+v6ey
hx7PjWq/XB6OxISY10D/KoSaSpjQlNs2hiC59jDK+otXbegoEBEc3CXfdLr8BeqpSVpHVdim9ojc
TDEgiMnzhyLituQQrawOXAJUM1CbRCOzuA/0uJ7drqwaFI833Lmx+L4d9lP+4/KkrRxVgBPQLb1A
0RE4C3ugiCokBEnWhO5QWIVXdtq075Vah+AQHjlll+R70vNUAiQ5T9J/3lELpygq18jLCsFINBd9
asQYXD7cok2kiu4q+9HWcF4foVPYd+80fYzqm8KRHC4T63MSpS12F3VPzCf2vJhlgYr7OCt62YSQ
pKE3GYS7fMd2ZE+E8/AavBo4wqhfL52PiGpOt0ltF9M0El6Gcd+95Jr+NuiaPxhxEIEnHfAaGiR9
FWi1NftuokqeyOd7VAc4bBFVRTM3npPCUdMi8BBO6liEcTYEVI3BKaJ619PloPv5yIp42kyjKKGP
xYvQZerriLxbxGUKTssPPV2sUxPCYUssAjK3UStCUvyZy+celXHw6ELI8r6Pv1VJaF+NCBLGtMT4
R849qQwdWht6EULwyNVsT9FkWNfz/Ych4bhhW6DFVxX9B3erunU6WCj/NHe55FTJPi78/KxzmENn
fJzqd7MWDNHzZV9x7pFOf7xwaMH4P0H2COuhOLf1y0z2RbY3q/1lI6u7lyBh5aBZHMhA4YKNiavE
VmsUYWbfxs1hTu6IJQETrMzTksdFr4e6IKhF8fOWuQx6lkkRqqDu84Zsc3kE659H/RjQImCLRIR2
k5WQMVRoEU5a0Oi2xxNZGufcacOvLIyH/7Gw/IKjfVrowwCEYVGEuU62Uw7XUiT7KrN3GokO81xI
1n1tQAAZo/gFuDkCYsGbJWlPSoikFmFXOt5oUJ9q/uUpO68dw0kibby8S8FddRYxqlHpjFAYxYho
dDe56XvMi0Nk9SA4Vu+UDtIzJN+ZWn+baMpG45M/1eV9SjrJI2rZXILHOfkZwsQaNmvdkqpFyK2B
+mk6PQKlumnLbmeDSg0Q/99pwyVX0jkN7+fY0VqKmALUJWfUBWB1dZR2KEJrsMPJzfdJmx6gfLBt
QMo582IDNbD7KZk9za0Co+U+nTLUrDMI9Km+2tBNjf5o7/KCrJxCzUCbN24vAOXP7pC+d1vCdTUP
tRlS9nUIZYEgr2QFzxUHDysuaneWthBnCxurs0tlnG07BwTqMDuQlHhMsueEEb9qqNeNzw39enlY
qwbxIgHT0tKULEIv0O6j8GLICmi/PtpD6yXztkZdL03uG9P22kpFJoFe79DAbG4gsWuCCuGsO0dR
Sj5kHdyBUe/7fDNrMfrKJemJ1eX6a0NsNYhLPH46gnElSN85CSyk31IuU3JbsbJw8AFpip6DJWFz
6nYcjqwvKWwWxuxtqt9o8Ur118sLtOJqTkwIBzDlpk210YLslLr/rbu7y1+XDWD5+5Hf7HCYIrXB
ABL9QAAsNq3vStZLfNnKLXkyhOXvR0bKQc80o4aRTnvr1GJnFBScXrMfy0hcZYaE01M3TTPhjmOh
1XuJEcSALdKbwpBt32VVBZ94Mh7hQjZTYnDKYIbw3qf0l50XXmUlXpRskW7f2PkPu0bukJm+M9Y7
RnKPFDs2Rj4vH91e8XNEv+pBLbhHlEPN8yArP/C48cfB9lyX7mc6bhy99iYQ0bIbvdjqafcCObAt
dzfQR/Fc/TeISjxG3/J2hiIKQ0orqG0tiGc1yCDi5Vi/1P8j7Uu249axbH8l150zH/umVmUO2EQj
KaSQZEu2JliSLYM9QQIgCH59bd7MSkt0LMXzrUEOboYVCJDAwcE5uxkfKpizVuWdNl8mFDZEZwNB
8TnKD6Z17vQ9sUax1VDZWFr2QFKsVlExTjapm5YtmAbf7jLulWee+ekRFnlFeyHnr4uNnadb5nsV
O9rWlKgQnMRzwNcTOwFz+DnCKlWk4JfrLijYsbM+jWQ7k0flZR9vtnOTWEULKcYgCoeaHa3wxbav
hjb9+PtPLP93U1jGf7PPRjGYzKzw/co81AoY3b2eN/ScXfiyuler/90oq5dt+p6cXBuvInD8SxS2
Ykq2yIVin20MQ2WRfPl4VifHgxpjiHs/vLTXjUCrMmvDtO0OjIEmYbSOg+5o+humSGobl/S3FQE8
QLhxOoFKBAkdoNXeP0QPFRNXKNIdp9m5dLsnZ3Q2H0/o5DIA1gBmKA7MldbCHNp2cA2ljOFSf1UG
sTgHgTv3/asZCG0KsG477Ebvi1u/dNWZ5PfkMlskMhdNGNynl8/fLDOnhhF8P9hYADDU6eRdYT/U
PZoN58D858ZZRfNodMuiIhY7Eij7F4Hc9vKShLCIOnP5ObnAfIhm4HUjtVu3gYySVxDc8dmx8mN0
f/i8a62YlY9Gl8znaMMno8ybsVZb1GoKJ6Idnh3R4YY1cyrHaj/y8PeT1UU88z9TWu3RdmZNWNiY
kkG2IfPiqU1FeU7T/NRc8LyWK9C/mHfv18EirWhyN2LHsB3SMYL5lhAwWftt0QNsSIBW4eeztH0h
k/d+mLFkJHSroj/iFcWVvAnzWze6GHSQuOfqpadW3NJcBmASnZxf5C4DnzgV8er+qEOHxrZT7VuA
Dsox2sPq7fcvVkDQQVsZmupL/2a1uvH/56zoW0wLJGKWqiaDrYED8fb5JizOaOmcigigReI26UHb
9hddI+2X/ejSqj+G4rOJBMI7F9KWH7s+E94OsFrWc17axkzKHsJJRhqOl1b51TU3Xv/KnO3HwfPc
SKuVDeP3ziQmHpt3X6kU5HjabYjcz9OnvzAOaLcLK3pR/loF0Z6MuqE674/UQZNaKHNX1CSFTTSa
xejPz/mZ8U4uvQC8K1S4cZlYJziGn9dmN2JeufOtNb9ZZocC5YtFv308rV9iHRT0oGeIBApNSogL
rB+fANHD61l9nK3wKkCcM1FEJ/W9InKb18Zl6Zzz/rL+vGq9WxwYExck1JhBbkW3fZX21KHUM8P8
jnYJXVVr8K2k44676/yg2fYj9TOjbmmSS9LuiQ5gfa6H7jFsyHipSgU7WTlHFzCXKDZuQ+d0RP6d
tBVkwJyoLjf2rAWg2yM+jcbEn9ogdXn9WFElsij3DShrhWNcFoaTmk5p348soBmfuYAP2aCy0VX9
Re2XczIJa4zlpC34B45+PIu8vUJD0sjsopDXomyCrzVSkazsvBsthJ3kWOis2nAYGqKCGQ/1fTdd
Waq6G7pg/5hnc+7vQ9jR1HfG3qjVrW/Y+2K068zJgzlj8wjEt2WyOAC7JpG21ySFyep4xs5Lqxy/
NypNOCjbATRBB35nsum1HAcZk4b3Scm0Gds2Kl15A/A1BPmcbQlZ8GSc1WfHMERq9A6w7hFnGz7O
EjOjdlKIwUs60+N7F/aeVTv7m8KYQ4jP8jBlkqjEtOhrIOop7XVbZ0Yn2pg1jgGMUk5iUZBhY4xF
EdsTPvCkUaY819DwcAYnZgyGz5MPcH9nRq/wEG7jvtHuBrKNJOahm+9ViSRxoMRNncqBEQaRMgb1
Q2+ZqoeN6eo8zu3CTuDzUSTmOOZboy88yJvP9Y7BAy92PMyw9HGVqfy6Tlv85C9QVc0vZAMQ6iAj
uSkcx7gBywRXfhLOoDUUZR4bhT9teSSGzJz88TLiOcMW8524LGd3V+qBZ2huAVze1WVx5L3zTU+e
+RVQQQFDnlIluWpZPKF0s/t4P/4SmReeE8Ae2JKhv6B23x9uLqGczwFrjpLeL5429jlJu18OafwJ
WGiLrB52IIgG7wcwXWUNERG44EdbFWYaEx3OhGT3l5i8GmMJOm8SwhmyeWS0RozBhytv6mM7j27Z
+JV7/hVg5HHZGbfMdy6D8poF23putoKIO91vTXNObXRXkRXFjV9iFZNDA8x6yVXS40Ld5grbAehi
XaUK+vCVb8bhBNrod2WZsXKnZEaobC/YSDMZ1uhOHGh1TZWHYF3HLvlEARoi/Y2de7HLt4UNGQ3X
u7MmfuY1nnwCC344BPkTpfrV5bHVNaqg5dQeOfvuCJGAlZWR+YVCKrL77b7x8rTfjLVaMoGgPZa3
Qs1JXtnSjDW2tS7PJJCn1uXbQVbnRG64pKw7DMK9x6C+58GZEu+571/dIUxhFQjZ+H6oPsayeI7O
nd/nBlitez9vOLEV3kiOADvH7Jw3xi/n9eotrNa851YuDUZMYBqQ8Nx1XgqUPf9t8OZqlFXuW7eT
P0iNnSUDAmULFkPdJOXGy8dB6GSM+Lmi1o1L1s7KbwzMpeoTEOPH/oG4ZzLQM4/rT9bxmxDhCE/5
wYwh+h9WGFfdlSFTO9x8PI9zg6x2YRhUnVdrvPOaQAdvYxU39ZD45v/xaa3SmblpeR4p2R4N4JLK
xO1i46wQyLk3snrvfdRI6JsvbMjJFonwTAMV8mGKZYSAZvXREKMQNwEBaDbofRhe2oW4HFGLtGlZ
Ni/o9n8jtf4aTcG5wHD6ly0iO6AeI6Fb/TLI4Nikza32qPIEED9jijsz/fg1nhxiEeQH+HHpE6y2
buOykAURFj0l13Nzy5yvg32mO3AyOrwZYrV7J2FqA0hsRIcihXUytc6Ez9NTQBsHSS/gveuSQtPN
uXRhiHlkPkrdhMVuJGILIpAfP6mT0wAxF6UxVJKAO3x/8IrelVVglC3AeHnGpr3jt8nHI9gn99Sb
IVZ7ikuKW6Us2iNuw37KB1/vQ+668WADP5ErpGgODHBVa5SQxWHqUPlTs/O04qldDnkc6jKMZyt/
CipQS2cPF7ae52bCagq77AIOm7qfigw3BD8LFBheU0h0GihXxlGIE59YwW/LESGmLmh/XLYWOMi6
1z2DpjEGuGscx/HRk37str9LMFkGsBdrF7DlwXhdrd9oFAaUmpvu2FoQZfa2Y/6cj1Uqo5e2O9cv
/LVNjMsVLvaLOyXujb/AdyC/DvDE5FfHQPf7UFzawH3SK7g5J/AmNbt2w4cv3vBZlVeNvPSnc+iv
UyvQdEBuAblpWYaruaJH3U4jB8CCBEfpFPEI156PV+C5EVZbVVZTTuYRqJraSaFIIn4bf4K39XYG
q4CG2xZxW7TBjiawQfNsYJtuP57BqS30ZgR7xWyawk7UwkELndoXeYRrT57HhemknSPSj0c6FXbe
jrSKB1w74+QUeBu5MUNsz89cr0O36Ryr+PSEFskBZKIBIArvw05phr03+gCkSL7px1vq7UoSA839
8WROjgKpbBe4ohPqhCb6t5VB0QqHkkZsd8/DdNeZ3+U5/4KT68sHJA1n2iJSuApw8F5WaEVHqIh8
QQwbp7+wfNFV+k+IXmULk5u7BWIdTnI08BW/kfxM9frUO4e6MAIOLqyAS6zWbzBW9VSBuAx5uGeh
q9jv9qZdn3kXpx7Sm0HWGeLYmzMHmg0oEKuy0LW04OfrnnMQOT0IoAgL5gPH/mpZtYNEJOvyFhXR
Mb4xIXPz8YJa/n5Vh0KD7+f3ryJJSYgoGWgLR9woabudwg1Jlbywvn48zLlprF6I6RDVSYppyOaF
lFde9OPj7/8VKYqI9WYea9GPtupUr7kBUBvpLouGpJU7Z7NT3jW9lXpTnQXEvoAzYJDY85TlPupg
bpd9/CNOr7r/PMt1eTRwpJCEEUTl/sbPS2SnnxXAsh8PcvJJQr8VrTg0ZiAf9z7OEAr6gvZbtPMJ
qnu4vDvecGaIk/N4M8QShN7cS9y6spEIDu3RRFFrmlBcCy6QUf0fR1mtbFjWjIKNmEik+mRom2Qs
oi09Z6l57nGt1rdNtUfsHCwbb04X3md5JgicCshoWf7ndawWdjQPghNIUEND+7GKgIl3L6LuU5Wf
2T9nhlkjd9qwQR4ZYBqwMrmeOjueaRm79svk/C44dNlHP+ezRp6in2H0ysV8BofgbRSAYhjfPl7B
Z5bX2pi3IADMc4a5DBbLxgoH5VBAfyT8XRrLnzPxIcgAc6fl0vR+FTcYprEVb0HAPMwzjWv7E3Rp
P57K6dfyc4xl9b3ZKX6lhEPmHmmz7celOBhGkNBaZ646B6o6vY5/jrTa9oXwKdM5ZkPmr6VpPIoZ
tdyPJ3NuiNW2h3LFoA2JITo9KyDc2J3ogt3HYyzb4ZfjJvo5jdV2bC0d1a6PMfom+EyHoxOobHK/
oqswFi5cv/PEUWeUkE8vNzDQgJmEdPM6Kms5M5tTnHA+yaQNydvtbxsM/bnSfo5gv18FgLcXXFuI
ZLzJpu/5sBHTX4gycBFzIckCIPIvYsSkhelLZWNXVtaWdHVsF9dRm1EoAXz8ek6tZ0CJQii/QMHm
F0ICg0Fm5LchZoJWkIQSofDHuNNXrDhDPji11t4OtFoHvWsI6TEfYdm8GgKetPq3pebwUt6OsArM
k8a9TsF69hh5F5NGJv4Xwsub719fYMhgQlDExveL4JtpPzr95TCe2SzLQ1hvlrdDrG4uNjD0YBUG
2PPdZmzG2O6jK45DTBpfkbQnvfz+8ds/OR56u8CMg1ln+auIqZQVVqWHMpYdXJY89YrYeKZb59m2
/8rbfzPQsjrehE2nKBlMnDBQOMTIk6Y5+wsTgb3I0uOB/Pm6oYvOBsTuO785Qic6JQ5NAP9q2xcN
GUpD7X5fIXZZaiDxgDQEzAegH++ng951ZXVttPBBYkY/B/WZ93IqR3/7/avAXDW+U5B2ySvR9TES
pEpAfVf9DavOPLdTofLtQKuUzJUKTmIeJtIVOu7onWm0cZefqXqfG2S19e0ijAwIOAJcrYfP48iv
a+0l1lnrxVMnDW6Y0J0FLQ4srtVLIXZnWr3ToO6ty02FNmv3HTQk4Li7OI+ahHttBqfwvxKn3wy6
elPwax4Ge1zOmuiY6ybVNGXQp/cg3/LxCj/5EOE2DTE3qI78otY3RNFIxmWFC+va42iobQt5ZpOe
PAsg4wwPhAhU2XUVC+TVTjATNJ4WRXUSXQ29iIvmJgw/fTyVZbP/EuXejLNaDxE8rmvdgTbCjOSx
Oqegc/rb4RUBmh225hqFa1JNIFsn8e29dTW5+pMR6jMp88l3AWLy/w6xeumqCGarzwXqAF/s/N4D
ftE/8yrOjbDal+aoe29mGKGit413HOVV+NvUgCWGIYUBoAxq5NCLfx/DoNBfuJ0BdskYvZjlgxq3
hXj8Ky/65xDLq3oT9WvVdMSwQDhU1kXVPLPxTNHn1I4HT9SFbD8a6Mj633+/kZu1H1LkllqYe58r
iC9EaWQ9aO9Hpz7n/bUn/8rt7+2Qq6cGlIIhSkjWHAvaX42iSn24Dk2hdTFM54xuTq0BJICADGE/
Qv5vlc9QWJeOQTAjnykWe5hnhzsx+oW//4pAswFyGKBrBM7VIKHDtc87PMKQdLcm8/c0/H2PdKw0
iF2iDQBiGuoXq8XsUymrmvT1sYLA5PYs6u7Uhoc2EbRcoDsN9P3yHN+sMtHAH0+g0330ok+evLHP
bPZTX79UXkAMXgwE16nF2IQg1bXYJ7yOmymu/kpl/+33r4KJMbG6rCmioVdvIK4DuNDvvWEI7kI4
EvfhKIAaOPil7x8Pui8Wz30lDrkB0Hj40o159vEI63NjPcJqTzjlpEIL6r6HSu1Mdu1Hn4er6pzJ
+586JW9PDYyC+wlSO7wEqGOsu3yTEenIUYU49Mq6sRndaEI/WU67ravnht6HeXmso6VfZl0YxoPn
fAXcK48lXDo/nu0vhcflh4DhgaamBaQSiHDvH2hd8M6aglAeSB/dNmb0LFoi46ogbiyrcguTnv3k
uuDA0m3Qmy9ODvkOb/blmUrEOvj9+TNwuXXQqYOw8lpLI+RRD/gLfoZFxw2Y9NuRu3kqtPo8sRyw
n8p0sxB2orEzh+fYAX8Whd6/DAgFuhG0Ti0Y0//iaUThMuFBc284zMAsb2H+0lwEvD0MM0SXg4Js
Dd94YLQLD0zzC1J6T4Mzvrp0+G5N8vNIgQYqInJvhkUDP9vGvCaWGDYDOkQZ0eoOOhd2Ci3kFki9
OR0KY597MwQ1pk0XzBdONF/jOEsCTtIavnwxmdqt9GE4QCaIS+vosp+7Li5Y8Bo6gF6NVpnKIiqT
kBabmXnbAoDLsULDm/d0Y5bmPrJxVJjyvrGDPDFAXKKWPCfuvA4ji67AklktfnXRr+odkSSzE871
cOAPDb1w6L9qHv/v2/Rf9LU7/uvZ83/+N/77W8f0UNBcrP7zn0+v7VC0/738zX/+zfu/+Oeh+DZ0
vPsh1v/q3R/hi/89cPosnt/9R9aKQuhb+Trou1cua/HnAPiJy7/8//3wb69/fssnzV7/8ce3TrZi
+TZadO0f//5o//0ff4AU+WZnLt//7w+vnxv83aUeqAZA9fnXP3p95uIff4Tm3+HZuxhuWSbqG7AR
/uNv6nX5xI/+DmkL3BCihbwB7WHsrbYbRP6PP1wHH0GmDpbnQCP+6yPeyeUjJ/q7BSnWJYbC4gTF
GeuP/538u/fz8339rUWa2RWt4BgTUeLnDlr2LDgWkB7DYDB2xgH8PorQwgKMFlYMu7G3hqQaci9t
YFOdze5Ekjwoz+lpoUC9nLPvh4QNHGIW+LQR9DXW9VFttBVjvpvv+DC0E2Tc5jkrSG1sYaln7xyG
G1Ls165xPYlZ7ipnUPsgKDxAfXtjp0A9u1TDWH+vmW3c1JQXR4tU934OSZqEuUafibK39gKNVice
fSkOZVkNP/pptuq4GiySem3tvo5jzZvYGxtjg3KT+6lqNZC9cBoeadKAULNtJuehDzUotx0jxTGY
2raOuVeUIo5I636hbkS+AfxjXJSQimMwMXGrHl9okJu2sayY+x4IriMww01Hd6bFw42EEEvQ5VpB
xsSzH1lRuq9WAaNTrvJ2Y9pNt7enaNr3UzDUiZ+bZTbzwL9t8gB+cIU9Z0MT8Me8gCGRV5jhl9BX
P8aIAYVcjPDlhVSfK9LKoWabSmnmn7ygrS/Mzlng6wpyp03jp0MAPJYz5Tc6h0Jp5Gq7SOnc7lwh
XgowumNasznFgs/TwQF9JOgcoDX9coNM/cp04Dod1mOWQ+o+hkD6ozC+8X65nE1G3Hu1fDJqeCiX
kvpxyBqRSEWfuFF518V8sNwdHfxXBXujpC+tO0j8PbGg/MIECRLDxhkBTcHYz+05prKA41kLp7op
9LO57WncetMUz8HwoiIGeLof91HQgxnU1V+LgkPGYAiNbZgXB485Q+bNXVK1zeXgd+I+qHr94Aq5
ryIva20dEzrv/MbBU1SZa+pd7UMyAMfARe5T96Jt6XelRDqWUZFUcD5Omv7JKsss19WW1yFooqWg
iaEVi/MO8mp1+Ip7JFBuw620ebcTofcsWZRYvRvGPo+82GwaN3EcEiET0LtK5V/gAPYABZGihkke
lmGcN+GOmE7m58SCx2Cj9ihX43DAvUnuzJwbmfJ1EE8DXJ6Tai7tbwy6iQBTk0gDrmtiCdwaAgj7
SgF7bnO5j6ICClA2j10pirSrB5k2GlJvpQ1yQ+w2Ot8Srwk/cbMusnmEEoTvVneznTcbi494YL0q
v9W56ceeYiIx+9K4jAZbbgyPwJqODIVzqTwwznzQc0zthBnIG+OmNASz46rJx6x1vIMa3Htf2foL
0D8TTFImOBUDrK47viEQUNmjmyiAtMYWm3lDHiR1mkfh3Xm5JttgEOWW1n50P9YAzfsoPuoUXKrh
yPBJxirV7x23ctzYaMIKb2QcPs/+BI6QbFLXbNvEaqx6I3wmL4bSsn4EZKT70iSJNAO560JOb8zc
nFLoCLHEEgXnsajKW0gOsQuQ9iC+oyLn2QjKNjXYdDnZFkC+XruDptydoqAagJ2v94T3/iEy4cDh
EbarW4SQYBoOHkwDKZoz5mc000Fcanr+7KF7VtZeUleAziBVTm1HJrOMrgdTix0EFnYGIWkf0etK
GxS7pO2ysGJRPNU3ddv84EbexQ7tZ6x+D9EGTAdqqs+lnoDi6lOEHL3HL50OKuoeC1Gn0yLEUJf9
V+pgOs0wXnBV3FsSD5KOdloCAgZc60Wuw30r26yur+aA3E6qRHVsuuAyyByaP+i680AfUORag/EL
DP9TMdEoUXkI4cOaPRRA6zh+fSH89tXIe5D888KvDtE0z7sa0PKiRnCOxgq/2vzq+z29LGVR3jlF
4o7KwnYPIKFhDWUqTONAmtK6GqPWvjSQRKTCDbO66rZklk7aAPqQYLdixTfxNNLmAJxb1hlFqm2D
JQHuX1vDtVIVVkEKDWEV22G7a2qvTQTIHeY85TvT/GQIXuwsac6IBsWFM8xfmGn0aSsq8BqboY25
9r6YhXz022oLEgxL4XHW4IXViH5mnhqgwF0arT/HjeRfq55/1YYAXBexJa09el2GgPk4epwSp3D5
Til65zRa76Q79DdzQC+7qsryfIDxAzRaPrGCPzbw+7oKvOF2Mr8Y3RIQQQLiaFTHZqgvQKRH/wVo
0zA8GOB2OoOBYybyb8oRthxVZbex69EUlBO9Yb4sr91RioumxxaKqie7hsdE7PXZwEadVoSJJ8jw
IDkPrR9OrZ2nybDgzdZ5ENH0qsTk45cI6NWkrLynsMmz0CCLQlNrfmH+5eBy4wbEEo0FnLM7z9qq
qL3wxQ8eTfwBuwOBsPD19RTYXTqUqt1WJd8H3KNbj4MHbUYEZ1t/DTmX46zLtG0Y+dxFzucgqso9
Z96U2l7F03J0gkcCkd6ZV9AWKehjrgyA5oDldx1om+l+TEkvxwtoOaoNZ72d8K7wPjfD5ML3y0VZ
bLC2oVsuiqGEZ67QG6XtKhkq8aU3SWXHOPPcbU6C/ej7We7WYnl5B0qCKukipRO7mJWb0Hko4q6C
DwdY/buiysW25mFSFW2U5gWpYs+ESINFoaPAuwAMT/YIt1B11Zb1HW6KZTxo59K3udhy3b1UrH+S
kUr7UcNxLWcwD8ureZPT4boNAKqwnRttOGVKq1pvBMm3ZcDdpPOsH6IK9063sHLQkM0Cf3QxVpiW
vgQljjRWSirrtu+7JmktY4z7sv/MrHJnUSHjlvfBoWOBfe8Ptr3p4E4DE9tapt0A8QML0TbxSwsA
4ta+oyAlXhE1AZcjBChFxG9382Syh97p522ey8xnOhagdEFjIdjZDXCVs60zNgIxyni5cZSb4dJV
ZL4s3JT5c3RT+TTtGrVpWTReoD+eRSbv4sio5l1nNVvbMPysVt4GLC00gGUX1wq4PL+3VFyNrt5y
0Nqnod1UtFPxVEER0hXmI0NhLbXsfmtD+KfSjrWZfJxMdsiu4SLwicjZBeaVHQywl5OOyj5B2SYE
l8mgqYkiczb6EUL4NIBmTMSuRY9DQL0ZKHVxW+S1FQvWdjjFaxhVDyGYT/Umd0mdddYNCWmVyRL5
QxCRfY1rd+IsvLO6jwC/gV2Wy837wZiuoJOwCHVZ1zYF4thq0UpjlCDNqsxHXODruJ2CKR4ss94p
gHczinzkQH1kTTK4LgqAdotoB4sKug8UkgUldRizYPwE3DdLGtU8jbhd7LkxenEz5ndQzcyCWbqX
1CtA5jAC0YAARM09y8mQoMwXpW3NrUdK+yGZuuEBe2YHDEM6NrWdWoMqXyFgKjZFXgQ7zy3BstSo
X+SF/SKDrrub8/6WA4gOw3YVZBwZFoC30AtuEHyDAAqa90hIVTIQyeMZEFS38rctzX90hrRujcbG
STa2B1H3+7ltQRoiRUwY/zPtqeF+Y+iN2YB9Zk3huAGadW/kzas/S5HJPNrZs3xqhA0lHo8M2YT7
wsaJpvxZBb67kaNvbdq6G0hsM3/cQfrCpDEz5yduF27s5RPZFtQRl4Uw9ZUxI2ETCstqDlvrc9T7
3xxi823vwQV3tooAGWRbJOVgTlgiBhX35kAcVDGiVt/04/DV65sJlNeqtp6A6wxiryA0BjWaHQsr
nHalP2+RgO2F1d8Hgb4qCm1k7lj29/DBGzPgOL3vssw7SMN77ZVRRXMyUlQIKjTcM85oH/c1uO+e
hnxvLHr7FZRHINd1NPALD27zerR+8ND5Zs2dTHtGLzmU+wjpn7yiI8eO1SzzOh5sm8jpdrX3w1E4
NXLXOYahfhTUDJO5b9yd13UPzXI38Vs/jyveihgPe9zUgPjkvNlFdJoPSBK3AXLqoKxkQnUBXFbl
X7aGCSceNO2yvu7h7BuYI5BU175qEW4a5zUffCTtgu8mtxj2Zmi44Gh4MZinY+TkB4M1LBNBXd6W
lXATG0KOytN3YeF8knjcByD58T/2FJrPUYF6SiC/W4RZx1pCbLmv9MNc8pchLO84da6tnrZY6xZc
bYNFksW3cXgxoHv8oEXS4aKEQzSFAouq7Anac566QC84P86hnG/gqj5nlqD5pUcjZ1eC05WwoOvT
IURJSCpr06v+B4nQzbXaQzMXDBJGLKPVgEwN5zmVs0pdmIcsYzgAR+TdQYG9+cUhIeRlcmMEFQkr
0OyKCFUpT/6AfAL5RDpq3Xljq747BasTCLmoa5uZtkQw8FH7GYh9lRNHsqz1Jcl0X0hkXiP7kmvZ
b0tiO98KbxwuOdCoSMZtSMkzMPtqYe/nAsLeQx1tqCxj6bAfPoNav+tyHAqgWTZh+JCbxuJPEBWI
GuyrC/lvaZA59YiFs26Y2rgB0z8dI+kZcV3OeyiLp36JctjyVGvkh0nvQ/VV9Sbuima0DaU9XlUl
28uxLEFqpfJ6NCnbuMpnKYUdBikRQVGhtHZBwb8Jd4bZlwXaUeTM0HmQsdGXn0FBUIlwHAYWGods
yjxa13VX7CHBw7e5roNLW7447Vd07q5yp8XdgQ0oGCAN84acH1gkD3Y9b0JlJ6jR6qyn89d25vAV
8wy/v4lIFV24vsqYctxHCLrde27U7EHbcHD5U9ZeNfqlybEZY3RzvldkuPf6aRP0Dk5saINQ/GlE
baATjMq9LqDlraJ9KXeGrZOu2vtGfShatteebz/Dzd3LvNx6zIdw5+TjNe6pc4LC2+vQRJuJI1wK
G7fLGdqXhQvZcqsx9SW1DXFVCUeAUcuTeTRxybYctZ0N3wNtNoAMepNPCTfbice2GW48QGVqzW7A
DN7UeIz3zEf1pLH9nQzdNunmZg+h/kvTQwqjZm+6ILnhJYNhksdp5nkyzYybSdDDVKtzvCoehXCO
kw6dxBppeOEIoEGRNUeHUuKaWXVOD7aovi1wJ3mpqDNtenRwE+Gq6lPUwrlDqOWCgFaLLjYKOqYZ
ZdYUo/dG7qOItWZC6qDOUCoboZZus0+NgOyKqYd8SByqik3VBPmdTXo/q+ZcbXCV7LYqqtp9WLtq
F/mTlwL0YASYouVs4DvcbymJDn2k5VVt9B5JOXWxc0HJHGMixnuGWvAltfxh75kCKYpTb+w87zIq
vfpS6+rR8cajYD3cTaS2Do01Dvd9wK5GJ0fKix0cR4OF68ZkVmFmBCq69Mb+YpRUJVbnTHsAsd2t
obsxQfWu3JhT2MdUWcUD0bhv211noCZsjt/dEhlNBsf1OJicJ+rgTO1rPHCkALi3Wrn9CAo1ks3e
Ryea1ZEZT0X7P9R9yZbcOJblr/QHJKo5D1sONpubzHyUb3gkdwkEOAEEQQL8+roWUZ0Zoc7I7Kpd
xyIGnZDLnE6C793x3VR0mwLQ7xMBa1ejD3E0otB2YS4Wdu3kkSLDRru6yiFsogekuqYFDVpvixi5
5MVK+1objGltGw075L2mEATg0Ubq1bsBLF52wnsa7HScvAbQ9QhYxo5BFtlqOHtgCjK4sA8gvEjR
G85xxkCKixWVbKyI2LPCkZaM0sNLtW+RePoJEwJeRRRm20En/d7hEiKEGBiJixg2R4ugGChkwzQJ
TQbA1O4dNz0vCq+B2jdeToTX4v+NsM1PPN26lWowvCGsfnCHN1WDXbAw4WHngMs2dqW/Xa04eXjZ
eDydsx6aS5wj6cMQwYWnWPfdtE636QEdlw7FGMXj5kBU6mdMIzx6DdlZLOSDVv21IuqHbpsNysee
YsHrlzENm8KV0NWHUbdk1cq8q2Pol9YJ05dkjvCyX9rljoGhC4V48PuZmnwOLuFbBG4+x7Fxs6GL
/XJw4g3lydHvos1q3bTAPG8LGzTHroUUJGUckw6lj+7sXbrBnFlb16VW7g1Tap0JN3SOIkpepAJK
aRiWYp+eKg7NKg1YwUSCftvoTSpz48bu8d5/0JMqjYo2oRwK4QU7BcVd7iESIE68PFibXRwtT1U7
woQfo8Nj43rOLZbh/ZYC/hX1XGUzXhN4xmtssz4GNCRxnVJJ629VYAAcTsLwDWsZ/UprbYsFeQM4
oVy6Ub7CRDZ1mCsi6Lfa9eYqSr5VLa/Pq+2LGv9ykAsK/eqKvLhAR3+IAW+dCZRNOOF3jKLuc+n7
9aZqPjuDpLWwQYaaQjDdOm8ijvyvUbcvmqOchff9j6BG5sFSIahtIC3dtH2wQU92/8RGOueGJ/F9
9GQlSzXeH54/PZjQQLrGfHfbxegg7IBQ9mqcX/EtDvvBD96A8OLToQmw6OKwhWBr6LcVInA23pjU
P1BTcOsBQcDhiVdXPJPN/YoUEnABUiEAJ0zr/LSgsyRzRiwDjY7nYtAoBWYIP81QO0M3te0vPn7e
wKfszUO7cAZcb95CFr1t+vETOExduq2NCz+c5hIlDzIPexcg8NLM7xLnYdaY4SkcA4gM+huPxbWd
rditNpZXr8FPObXBa2fRnlcBqZmZJvAEQk09Gmcp9BJ0N90x78aWpMIuw7bBUn0dBD1r3L9Z65Ob
rmrvGKu1viJM6jDBs4eYertf1n7Ol4rkqR1GJHiYzCpGgHh1fVm782GcpzLEY/1MaB2jJyRUgKha
oHw+oNZAp6fIWcbL0mNmX/txJ4j4jviIvB/01h10vEFkwZl56WFpV3jDO/YO9Pi5981Pvmh09aaV
fBj6uYCjOFtEgFCDOIqLEFTvtfdapGPSSiISIkYPNyYgmTOgKOXIU7MLGz3tCJBglo4T9kuL2p9u
OM6KTyijXDrsEcu0Tzsx7Jfl0DXsENZwu0CPYmHuddrMjVfMRDjsEasGqKmpTnXiN0UMp3FIFNJP
XPlOEBtUdqHZY6AleQBu4IDvcH6Av6UIFbDq0avui9CCbNp2pdhThluLDr3MwKeJ+Vwuz6QS+pgO
64HOVXMcko4+YExE/OfQPNcLQMQ69OYihYH4CZ7PEM8Kg1UfeSlMcxA/89cVNKIDxDPezADTMaOb
MA9IR8H4AiJTo3ucAFamjqjzcKo2sqN+5qufgY7ToiK4ZtjEVYHyldsUeBd0vTkbhLuzjRO5bckb
CSzcmzJHjdUxcCRKOEPSFkr6/WeXgJ/w7G2iNI+ixSImxcUsbieBDsqwbgrmBOdoqZytpZ4s1wlH
T9D0STnIEQJcEWzDZsLhtRA8/WoIc1l5O5Qc53E1rJemxyXFC5NtBvRnTPFXRLKKUy+R3siHJUdx
46aNgYpHmC4fo4SILxRRLaWssJp0Xa1hOWdHJxB3CAs7Cu/veJZXZbTTj60XP1TpXJoB8DeGJA12
pd3pZhi2olKHPjYd3tXA5BqcOo6+xtGldiNausqhmz6WMksHbrKA+l+IHLsjGhHXTcSAbcg+Lhmm
XY8oU3qLtx4Cd1A5+IpoQ/D1i2lUm8DXZ4UCEmyfd1+q/dH7/Ic/Rgn8As0V78J23wm6FcNYsDaW
qGid8sV/SWrP+QnErMFCkDQl1jr2I4Eut8KIk43SDfZjHTm5qlydqxnTQMO2S0uuJKRi63O5nxrX
optmbrfI3tkbfuFxvPP1cEoiFRUh0PNpclBPQWOsBi7rt6LmtEBCBFj1tr/ghEboX+PUOy+cq1MI
WG/n9pQ52xS5LYCT3nru0YMGPOOAKvefBXZzxH/yYzRE6BiS64YnEgzDNMkTloaPqPUf6T0LFpf1
cY6SAgOY26PXnHJ46OtputUQICHrmLJytKKoknHM67pWxYKhBc1xGJc0r751k41KK2aDuGHcaAio
nnZuynCCLWZ80aZtgXgtgXx0rNZPYFxPgkOlM7H4BxbHm+xW96ynhXUPoUT+ToYcG/6NeeF+wFhk
7jylHeipp1F1s2KISkyRCkhPuOIAMr2frcyi7+dOAsiuJbeZyi+xcj6C1ral4V0HGH/egQMYslkG
j6IajwAeVxyNehumEw7LIUbaa+A8wC+G3J9T0uOB7hKyN7LFyjH2oHbmxkkzrzLfRW3XsjLQ/a29
3U5jdwPs+sWzGugsm4Fy1fKGcgOFUDsE4LfDzm+Agi5+nCdT4qAz3N+lzTPU0AUwrxvOO5IradHK
S+lT7+HZMdy0iNGe59JLpk+WVBM2OL95wbSPVXTmmxnKBGfyKN593RXLXI6GLINdjIInIPwL5Ny6
EGR+nJtAZr6mJexpGzMPOyLcNHfSGalNssBS6+VD2yz5ypG8FtL1I8FIdqDtB5QYdNNMYyhyrJug
RSDpsaohW0I68mCnENls7Cx7g5jcBTRBQAaK8IcZYbNcz8m+GZHZFFXrA6JNxu1gAvx6PSGKokrT
rMWAlHU45bpQPlSJenUcQHKuDcOcqORJo/A0swGiYqFOxLajomYLa9+SqXQMDzXivUfoUV4cX9Ky
xssqb/wZmpAvQo+HefCuE7jcDK8Tr1QA7jJ3nZPc6tjFZt+dmyp9EIl3aTQQ63rmxYptB5k5RaA0
LJB+is4W5IC5CwzJiXD7bB4r7IIewKe1XoEREJ9kIEX8xwoan8JMiOOiFg973OUADxGhELhn7O3Z
WA0RWtsHgfMG0U4Jte7J7/2f6G0DGGEwfbQ92I4oRWQbbNdFmqz13vfCFuONlmozL7reDhgAg4zF
i7cZkybYpaNx932FIQbEUmUzi4EdHXNd23yBnxNxc5J7z6BWj7TxNpFxcxXzL3gd7hQyl3CTdOYE
P6ZtAITE8JOwVOHxt8TZYs/Atxv0Zdc74qsXau8R7663WawLvBqGiaILElU2w8hpPlEX+pl0XjI5
i4SXiXWrjKdBciWcXWrEcWAh8KaCm8D7Ui3Cvo8RlnIlKueYkO4FWKwoMH6SvCYxO/qsrsEqLXUx
r/WtCQwvTFR980jw4GLwWPo3/GRhEsL8EfZ1yZcZBhW8XAnTzxyvtsXjpRMj9kd34Q5T5GmVd7Bf
H7C2g+HphqxCqD9e+OYiqvZmlRE3qR2gFFDyeZPZDsgYTtsQUoI14w7/GuG95LTzl3Y1l9Q2TZPr
ycjcLvRD+990JEEYs2amgCM5eMuPMHgwGJXmMN5Iu14TgdWfc/+A+KZ1l7qKZbWczwksHIIdWBNv
al+dQy6ORndlZ+OpYMCubmzwPhNXLmdieFP89pEb+4n0dsS8qaIdsXuuw4gTSS9fqqqtcZTPuVhF
NpP6QyzDK412vZ23Lq3w9sdW2rne1yq9F7Oly361w4Bxzl3SDSKqMD+gvhRbEbC9dAb14BCgHgHZ
p82AmGYfxxj1G/CubfoVcTi3UYqSyOChNea9CwIg1NDkjKI5sKkvl3W48aVKDkGl0yxY/UMocD1Q
IugfRx/0xQDTwgoS8TcQtRMJcMg0/BLIEESS5l3ZOyEpYjTkFakjcbSm9wwslugX2y9pES1pgP+u
+pfFYVNehaTO4WE6snA6G93vkqj9WEL/SuyIRxNvqLPvO3tKZmgQDAL22lZsIl8CtBhwksedKNA0
9TLFLhYzqPbPUvmHGHnZEI0Q8TPsEUjXzymB0iSu3cwfyNvkCRQeNlWXSYtBf/BbWsQ9AzhH2vWz
b+oRaSB03PgQJTyhqLuDhGYc0r2Sg8+zFMrIPRul/xp4BsoJG810S12PnOff2Ic2ROZePsZIBsw0
omO/cnSbvRoN8yKth+hhDCDq2DJX4vbqyEvQsvhqq7g/cwUIcYNIgLMwvo97efCmhz6c6hPVEUFn
j6e+tjwOL+Ng0s9q5gL5I2ZpToAXnA087KAorNQNYu2aAZ9L1t0eZGNVhnHtHxWrEh/8SBU8qTkc
tu6M1uSBxAj1tgIynbBdQYrYaGudsPkMonXJ/SoGbiM91W8HpCdiEU3rZavZvDxovzVbBzfjxvVZ
dGlF779R787TOot4QAUV5p14DD8MvKfGd+cPgLRNbhEj3oIO6hyxkwaeh0HyE66WQBni4L87rkVh
4TzpzQTLT4lZHMMOmpE5JV1ezR7NWdOsW4uIwiyUNrz5iXY/O2S1lm6PnkVhK0S49GqbRB3Qfayz
p6qNXtNweoFCwANtWm0CtsiNDObguwiGfeycndScbYB7AXcQf+ehxWwRfwlN99gT8zp3wIOR2Rdv
jYgddOqKO6Ea3SpE+5Ucf6G6YG6dnz1d6KXnEt/kbKpTOs7Ng3USBKZDb5mD9ojlpmo1xm3nWYmE
LoUyBL5syXgOkZbKF4I6PYswU7AiNVgG6cIZ3EVzTtrOHLlrj/DH0hxMUPploLB1DXih+aQu2bDc
HzYFjhdarc/Ak22ObR96GA/CArweCg5u8p15WGBnMy/Y3NRUeg33r4kFwoB0N6QzTnwH1eUMPI4g
iXYOoj3g+aSEtAHNOOgHdJ/qoZ0zi2WJZTilgf57THGwbwn7UUs1Xaxy3Wm3iGEFLzdyQDW/D9th
odo6+DqHZoYKRIArQILT3MV5jAqqXXIHV+p1pocoJmidUPcN2EnawzKB+IrHmJ66qV4OkKKR/dzY
5FWOsy77UIKWji05NE3cXR2oMKc86Ih9GE2KUABkt9zhYZutCnM0XSOLIDlsPpmexh553trrP2gj
uhLtV/MxXtSKalLWbtveD46umFmZKOu8rmv4iZfVe+yne8mW8AS8AS9/6ZPom2U0OY5t3+M1Z6GS
JTwCn9myEzE0POtZmkd0olf48aYE2ELgPpPFkwj2ruR8mrUYPrm1aoco087HloAog64fj3TVOG0Q
OTSchR932VxV+pNPdfMYRlq/GQ/ZgUUgECqUA84ENO8tazUXVFTxk/GiZcf0yHYAqHgR0+nWo577
is4x9yjx4O+Na4f9hMP62MfLiPrNAOKiMKyaja86c26cnnzWCtqssdH0u8MSRMN6YgGH5xgfL+WJ
NZldKnPra08ithD1GmWrTHWpg97bdKQBDYF+z8yZFF5ukIdg/WovLsNPfhJnDyM18hrm+GV26X02
jNl+aQDJdFElrqOQUKxE0LcEsXQfrdvV+3DqJlBS2HoQvrmKSw+oBLUaFu0Cal58xBjTb9AVA6Vw
e6jjmkXsQx60r9DbyTyYxhSfOfxUhI15KKRAPYA7Hl3i188gCZa4SChhGM/qC4RYzn0itAO4zZjO
+55Oy/dY9+LJhazyPAx2QRzvGSI1/Lxdh+RQ/iJXJQVcME62/TENaVxlY+KDXfMh1AHB4NTzG1MI
+MwjkjbwxtUAkHv9sw6tfqja1UEuZ2pKPkIcFyIi8gZLz5z5bQdBiJn5dW5DLJcIcOE7rl0gAKi8
r67egmNIOXisHd67JzxbqlgTJ86aFQiXRYPnHgEWvsgZbfHTUibBp0/pVzLF9tynMSRgQESyMRrZ
3qnHdcMmf8xX0+sNsqr1MVlGghGxrot6RmYqbRUvJInNVbBqfkFmaXfFV2qO2PWi72G0gHEJCQt4
1o6d+wxFAAfG2AXhpU6iL3WsXgM+tXkNJW/RRjWcj0OCLmjtJjcH2Ni4Rf59c6nXdD533K7vU6dB
7zZr9zVMqp9mbaMr0sC9oq57cgkppI9uRfjeb8buQQwD0nKHkeazEwHsi6fhhFDWCC/0jpYM5asQ
xTX1Fz+Bwxp1OvVurbwYqILurlVFzHahHd9wtwddsA7xg9sqdmzDKS0XWU0lV35u8GbItbb1SbkJ
bikzh3kEegznVoMYKhV4bynSEi+SieWdhgYwoJVyzkY1pd/nylSPHfUQUUXnthikTD8oC8OfTdvO
V+Pb6qIQKbqU4LgQAkuHVGS42dMdwP77hJQk7XXEx2ZF0ov2s1tn9kJAxZU1uYsH07F5ILV64amT
5qRp429cmyG/bzllNUr4AyoXqb2+Kztg3Csg0bAVF+sPTa66Eb8GZ9BmITjqU5d4TyhBYk6GEIdg
RKBu5HqYnyCswqIrkjNbB4Qae/5SUH+efqImPdhYZ8BhMgCUwwmIj4BYWrHresYuejZR0bNOFZXX
AhF1odNrobG9YKOt2Y4AmhozKDHjG2L95kJ13rThE+wOZW/HMGMDIMS5HnpxmKMJx3WgoHvGnTN9
Tsks/QwJ5+5RBKA3Z8Dee/B5ukgp1Hhr2tyVcdLBkqzjg4hDARf/SPc2XfUpmCsOoasOZ9BzU1CS
RThvFZqSS/BkINvU1R8pkHvstQR3UEGZucrk0bU+vYQNX1GCFqqTqpe2Rm5hcJfd9d3VtgFkmqgL
PnJQC+UkIL4LCMB4iMHJZqCLOrrzUqP1yEfscYW5bkbUKkC2Xu6adhQIzzMhPXYhsHiwx6SA9o0W
vR6WV4b0s0wsqXOn8yBwYk7/6fMouVobdx9GQPidx+39pA2ArqjO+eTh4oFjDdZlG0IovAEfh6mt
BcOD4ShhYHYY6T+msK+KalJpYWfZl0Bx4XxfqvW8OB3u2iB9AywAdQwkhFR4e4d9DEuUDz50UNY0
/CeXXrfVo8KdKyOpUCGeoj9a+A0i8oN208tQvLjtHD3wCtWZdAES64vHlFaQGoIQdp45eOQVimRu
vxliAF0qYJBRVIVOhlcm+9H5nhqz1g3XRwaRZt7YznwKHzoEtH463wH41jfwPUCDV7hO6DSQV6Zx
5raVraEnaWeISxXGTVhFHpqOxgioI/rHPUPmzmYZL8iFbNE7rRSYsmGEXscBeYObv46hQoA2F7qp
2FkPEQK4v7skWW+UJNFG+8a567hwTdMRe4eH8rqCwjJTtnbB2NNVplwgR4vAq024TWcT4B1CRqxB
/GqMXxDfkTfLMPFCA8TxzUE3V6xM+hga/cgel5pj0ZLLSoeCDhZ4KG4DZAVzTz8iqjtAZeeiwmtC
QIep0epn4k3Rc8CmZjuvAqxrWE9AEeA+WzPbmx3U6eoQiLH/0AHGy8hOHbZFpbc9Ontx/Eu4ujod
fZIKk24l7ZYMtVu2+IIF1UYdMcPdW7IUWqwiAkAIm0B9c5qQINAfUEwdMw9LM+zRfZeEb9Aj0RMW
juHmIggZoCe/D5UGXUAkMemVgmq+DiNj5RJDckfbob05k3xPFOSzdsXoFlPSlnjCU9SVDwYEycRO
HFWyj0NwJyxH5KblrRIRpFfQtWNf4uHGbxf+RlV0cJcBmyKLEEslSPR1FoIXczOxHxBtmQAqLzrt
rYntIx9dAnXw5Hog1IF9fuE9dEzg/8mpbasWELmvULnGpuEBqP36TXY1ew4n4V5wLPYr7vbI/e7C
3vkRton6DgmH3a9zHG01+KEPPHbjWzNhZWp0Xz1G07rWx2qsv6qhDTcgDbxzPEcWY8c06S8d3uyv
XRNON9OrBipPgvML/UuIdYbAQYja3QeEOzj3XIQE6e5JeYteinjqcSwaXLlcoMsEMeJtHV7SVCNW
Pg6gg2b4tXRMoqc1GKNbVzVmzNB3N5jSFcCZCHPx0KF4CB6ANG0vvGoVePERDEkC5PopanCWFRog
JjYU7y7uMmYk07lvRuVsmmqiRzeGNBJiEcRaex3S5RasBPXOjmhJeOhrnGCzRU3CwIf47NSN1ptg
pM0bspebUwV18LWTGv13rIXULSVYJDMydO5TlK5w/EYgGTJHVGvmYIEufR3TR6fSSTl5Y3CY50g9
VxDbHOF10eira6c3oMkNhFsa4hUf8suilwb4K6wojz5DqluSQH9r9GggzojZVi7dY+JNFy8k1VEv
zC8RzbkeUWfTvYo1hFVnGu5+HSCFintxsVBsmNhLGyjUevFNc6mHfLLJnaD3+G5E6HzpGsY3Qw/h
VQPg56kNgzrXIeKqKpRhFIZU4cVFeOa+hx74aBm+tK2tt9ErhNa1QgTyGtdYA1foU9G4xYh5opiZ
j8IlJOuU7z2jjSSANwLZaDSR1UmLdHiEobz7HGYYm7IOmdNnVBiDx1UQBpVB0kd3DiqIs3qlDrp+
Un3pxgqyGDexW5hXwyt3Aw04hTnvXC3zKQg6vPCsdi4JDWmuRtJd/BT56hI+6Fef02mjBl2f0r5j
lwVzxAHcPGBnb2xJ5mM5wysClDlNHFYCC0jKvgnjS7rEpuDWo08Sg9SrEICwrY/qSvQE2Q2XUfKJ
tAqUakBO/APexzmj0Nfk0YrEBa8Kuk3awk6UtbSLHnyr4vdobHHvB00D34uFBTBL+ICBjMf1M6Md
Ui5HlOqckfns3WyoYDf0Qn8PSLj66qS8vVI/MVuBLpe3NWq6oof78DuV/gDFQjAdOVninervGqpg
pRbY8uxkmgBJdBg+OAkJ/+igRH0Kk1afZuGOBzv44sD6FW98Hy88YiCoWWM3KGDRMFDB9yLHpjf9
WGrDj0h/5R/L3NLSNCMkPkEYpjmGE3gmMUnVzT3sDru1xqnyvRt9dE8h+h6S/xSQoaDd8s1tU/Y5
suaGYc/s1BJOGRIehw/ozdWx0bzZVyyOFFR7eP7wNk0cmU0pcloTOczbOl3x7lLJsAFGNx0SIEc5
TlXQz3gozwqOlnvTzbxB1K2/X2BAecfkXv9IIVh8hnXWR2tBhyQeJ6GxzVIJquFuN0qh1evoE+UL
yPnJJenOj01Q2Bh/Ipz+CZjBxWyxjw9n48FHY8YV3RexjuCZieIB20+4J7YZPby01qnE3hE/upKD
xIOLjPqL+03BiPki3GjaGe36OY1YjRiwAZu+USFwygY4jBxq6MgEnXFBdWC+xEMcfZpA2rFAB2y3
XYxdsCRUBxzyHphxr7owiBl/kkQCBZlc+Gs9ssA4JCXDDe2adbI5jOL1Jwv7YOcPc7LxIG0GC5P2
O5dTgYxstWCahpLqIPFUYrqBNXk/3vcoACf2EI5y/qhSr3qmddgjqD8FT2fiRH6OwRpvwhqiM8+M
uAKOdW9ra4CFeHcUeDTj5W9+V7uWBihGDCgFcxxG9jQEEDKCuPK+O5F0vqLG2+7mwSyXVXv8VdDF
vA1TA2/I6ECTcTKeFvvFWl4uEzNllHY+3AFBWsQSgmP4ZmwG/nfIIGsfyhDvSYYMP+F/9zFEnXpY
G/Yc+BLN/gbaOh0Hp6Y7XaXjrhP+9JOvENdAtIyjshsCCOUEgZLEXXTpoWojJ3DHllqaPgeEQrZ9
TdVeQYNdCOUNALLWHyPYezjLe2gxl24Bo6P7CHMf7NFgVoOufdKgQtuyASEBC2APkribAgHuF8wP
VJoYi05OqNudbUhwGpf74tw0ywHG+37HJ59ht6bgX5LYsNc1FqAvcR+CtMJ8dMVIcU4mpr+ztDGb
DiUHpSWkfmITFMeliEG2Gx8yRe5LfeoklPQJNGLF3OMRURNlj50hb1GLAXIaW++AjIH6MLBRPZu1
NrBjdMGVwgd06MdgKGJnMhvObX39mz/NWMKDmO0UAkdzX5J0I5A/vPERDwR/MwS83H3GGwqE/HT3
MEwVg0ZrDFENOxE5fVBaQTPqNrBC+GjZssj7xO0Wx974jvOhL7GorBu4jf1C284T2d8Y1DJmcJZo
yzHYbHldQ72hsNz+bUKGQFL7bb0z0NB94RXkwiRCzaMb8GXLsIhsNYxAv2cX/Je5+E+u2b87ln91
Nf+lZflPNueL+NE/TuOPH9P5m/j/wtyMbK///X/8w/+Xufnh7kb+X8dh/PHtz5Zo/K7f3c1wR/8H
CpGRhRChctVPHRiMf3c3I8/lblROkILtwHMOO/Mf3c2Ixo3vXU44gpFngS+H9/Bv7ub4PyJYpZMU
iQaRE+Pv/x1385/d7gS9Sjirkfv+S7TPglIccZeu3dIYWJSk1N3Wyer8tyI5/vHVfwkSQTGZ46hK
kmvPw68dbsnMQnX8h+v8X3fcH33Zf/XJ737tP6SIKFfDo41V/oaz4gJlUlKoMA7/h1/8l8gIH5u+
7Ly5uvYtfxfQjQM0hKnsf/bJ79/RHz65PysAJhU+uVow3AHPPcJU9u9SSu6f8B/e8X9c8l+yPdJw
DYBStPQGnAJpigsZvrW9A3kL2I79/+zz/+KEX/AnkHXFH+FabY7D0mxiNMr/m6igv/qx4ob/48VJ
BI5sKEGrK+BBoFxB8ILWAzxzf380/8kt81fXBnEFf/zaCrTaahlLr/E8YH4aMWWGLkMhRO38m/vm
zzl9f7/695yCP/4J02DM2kdg12ksVpSZCrEbQ+XmJmQTXmB3gbKrvxMnbrb/+lv6i8vl/vL8tgnI
xKntkivX+mGFlhA4SWB/P9X/FFXx//CI/Zovht7ovu/DKL46NIJdfUbF2Ri+/usP/tsl+Sc36m9l
6n94ChpEAehY6fmqpFt6EsjBOqDbbO9NL8n6PIww7mK4bi6N5CUMpBBK7lr9UVX7eNrg70P6AQ3R
v/lGf6mN+MfP7ZfnXQ6uClbwDlddSUgnl81KjwTOZX6OsHyG/neTwH5I1mz29nPyFi9N1uORbaU8
VM6pS+Eo+v0fcg7v/08Hhq+eY9AmFmVkP+929n9z2e7H2z+7bL8cHk4yVp2p5/kKfnDv+98toOsI
V8Q3R7j+3AUWd9gryZhALbMhWuRIOsji1uROn4JQk/8mXOe3NKJ/9jl+OWegyuZk9Cz4ue5uZkih
MJZZ0k1bN8IVgkfLw44BBPYKnReg6gzXZ0DUDLrqEMCXV0GVmQm6s2jfNBs4dDLMQf/6CsV/8ZS7
3p+fQYg0Ggh6BbtKFMRn3hjvFziFExlAfMRFNrVOvozIZ66FeHRJq7NWzdC2h/wF8RQn5cifTKQn
Jrq31Gc3z5KzTtmbUfSZKMSswDAP58ZhwXQ41vaYuOQca+g9TK32U+U/gzb53nROsQAcgL/UvEOC
UtatLNK6PmoCsrKqdrBjQR21PkSTecRccICqagtU+0hqFAoS53C/YgwJHMARHtSst2vgXjlR76yX
5164wMA9uUsh16pZe2URYpQkgcelhbu7bV8WsmyQrl+OIdJ6kWfxn5yd2W7cSJNGn4gA9+WWZK0q
SdQu+YaQbZn7zuT29HOqBzPon2NJmLpqWHZTVSQzMjIivvNt1Xw6Gkl9RGi864bmCjDFjaaU9+dx
iwgYIjNXYUC998IouIrhylhEqAOzJlAHNjgwQBNSCUakRK4W13JX6jSFtM4N0Vx9/cw/i4LrwD4t
bP0zB3R62Fs1aSk9FJuLLr3mraUjkkiHXDvQR16IpTfRTNZvl117Fbz1qshss9aaoEHh48ZmeGPb
yf3X1/5kFcir1GuQOnRpltEEcHOANTDnHN+l6Bluqco4/z/i/f+GzXNK++/tjhm52dKjuQvm0bkT
en5M5ewbsOInj3RNcbPaTnGQYjeMDEvCXfLqXjC25l92c1ZBVDImW0q1qENgaY+eZGSUBLpM3mXM
I1743qzi42TYTt2YShug1A2w42Tkxyy/swH47OasQpwA3w07Y2mD0WK/cYyo3Y9tFl+WU8ir5UtX
OcX2Mu+CfMrfLIpKphl9fH3jP/vgq4VaOPGcyLFoA8UZFipLSwBQu/5mT/r7xYGd/efbaNlS3g8j
YScPFUjlfHJAvNZFa1V3Vms11aSyOpd4gmxyfi059YYqkb/JhT774Ku1mqvtnOpV0gdFZ+/KlkHt
jsbuN8H4s4v/nzU6d01mc3HVCbeUZxYEKt3sX/I8deccff6VxIXG1KIJtYkyDY1zdG2Gn4Ygmb6+
+vnB/d8cA/7Xf169GOiejEwvBtT8BEg+GNt59tBk6RVNqD+jnhzLntlPg6rqNwTkz27WatV2pjkv
cna+WXX2h/fJ00oGNL/+Np9de7VoncqKspHBlUBta6K9AwSgAjv49cU/yccwH/rPe4VEFlpeja5j
6K3yvSwM6W2xls7Nh9DeLM1Ea4fXDIRNo97Y+AiEzEeGTF0ayj0pQ3NbDka4XSz6jtNiaje5bCtu
WcOGkUzFcJnLGU80JX+jtkX3OCjmhS/QKiAwAWNNkyT3Ab2uj2hCTyGG7+ylzkvzL6+PvYoHoSjC
1mHKKFCtTNoXRmsh8baeZagCJsa9J4HuZZPXcnf4+hl88oDtVYhY+rFwSsp4AYJKV2nlzFV62ByX
XXwVIzAFDM9wJLba2Qw9qbV6t7OJzV9f/e/Zgm6vgoSiSc2CrLcPkFMmzNQZxZU+9oXfCUW5aEPX
7VWoEKnR8XuzFpOvihPDZOqQWRig+voLfHbvzz//dyBqtJoiuN0FVj+rdJm63+aM4vHri/9j9/m3
N2kVFkC2zUXCWHDgKI5+kPsKmdiY/LIw53K1pl426TQgULLj7HqmnUFnUWs2eUzz5OsP8Nm3W4WO
ysqJsmbbBkvR3Vd1eyXK7+yZPrv0Km5UUqq3bdH3QWXpv2pZ/00P8/fXn9o8f7y/3bbV4maYUBPh
GUKWVpM4KM2MA4tWOpxXJYQ6EfpTv0Z44Gep9WLGse6PDcMsGcHqKEE0BH6E7sJZkHAhJxcPVlFK
18yah9sRpQCnm1mC/RTSqi56tuMwa3eLauabsgazQNP8sRnCwleWsfGhnqmbQVoaN7ZjwyWqM1im
9MW+p1ruM/WtbW3QW2BfmobRWaM+xMiR3B4uz43k0P+gqdn5hbrYr5kjwSKJmXbW5kx9YJKjfw2z
cT4qjMb41PbnzWzLv8TcpZ48Wqk/Z13tLqOCbbplIoEwnVdrKJgmQTAEi2+AiDgNP6cEcWFTJBfu
NtYqGKkgFDP8VuogbMOTVOBeW6ntd36h57Dwlwe7tjzL1LEKBxr5AUVlwQBgy7SWY0mcgaX5oOBR
+k1E/SQsWasIPrSx3kWyWQfE7hiCQIluySmaw6QOF+W6urUKfNOSFbVsKV3Q1c2taMMfclk9fv36
f/bhVwFvSrLCngGiBIgMtDe71Yr7Ul5g1pjZd9aznyxe6/zzf0W9bpTyeZ6qJmAMJvOBNDCO0xff
3PzzTf7bQ14FPUYbbH3IhjoAgVV4dOOt85DaB5JiCksQnlBn12HsKinHy6WKowufyCrWzUuTlVYy
1wG8wROCpN9pZr9c9kRWsa6tZzUdI3KkNk/Uq14wID3DnLg2OBxftpFaq5AnNDWzABSagZrI8Kug
TdEvb2uPCb3pogo5cOL/fOhCEtbczqoZmDTNGZaYn1Jn/MY655MXylxFjcUym2SoubaUw0oVaXtd
d5dV9nVzlcFk84gAkO5XkOZea+ziyw7D+rl79u9FYGW2NONrbgb50B8KZ3yPNOeynMVcLWF1msyG
qSgzsBKH2bEwytx0hLbx9ev42c1erd7WkZZwtlFXNbGCnArlpTcr8TfeWp9dfLV6tXEaoMwWZmBI
Veq3eX8TzlL1zSc/P7K/hIZ/Nvx/xZ12anpVMKwXNPJQ34whjZTIQZsgHAU8jaOjNrRQrnx9mz6J
o+Zq1aL/wH5q0IzAnhoGB1OUYbbdSjeMYJbbr3/FZzdrtWolx8kYkFeMYKwTbzSbZ0l1Pi66tLFa
rVHC6FPdzjzkRspAkHag9wwmqy67+mq92ibqERiufPA5HFzFLh8Gxgovu/Z6vcYI/Ji5bIMyZYhE
YYw6rvXXr6+tnu/sX94gY7VoTaYi4hST62BKT2Vv7WQ7Q728VcvHMAZNVF9PieHLym4qPlTtZ669
yPpypZnIvBg350/NMVkyeBjfxL1/+mV/+zyrla7HUzVnaWFhq8GM4jR5NsgShamf2WFIOjzRqNDF
rdWkh2y4KcuWKVbiY6PvYMOkzbmJ0fw/jSD+p6qqG+e39F+ra0zTajHNvApIqbZMlmpIs1LxzdL9
5FU3VnGh1Puk5ihZBaFtXMNuO46q9F0k/qSNpq99I2Nod+g+7SKwAQT8ggsgzmiGd4rzybZezrLH
BpoREuWfcTg86kr9DOnKvp/mRfNqA9ITc02dm2UQDAaTvlU1KImv1ep4Oyh6dFd1/Luut619VdVv
SQf0q5jUHzQbrrWmyS+7Q9rqVaiKvFRGc8oCbQD06NCoPzDkZF0WatbunROjBYYI2zJAQ/RHVZF1
4uu+fPPRz6vnb2/xKo4tRcXgmIIhVDPl1/CqmLfg2AjtpnhXo/GyuKCvItpIfwqV6JgHVjS9C7Rk
5vj8dVT45N3UV9GM+ViwaWeHo3ByNoWTMrVUf/dU/3H7+Mu90VfhLOnjpQFIkAeCjughhnL/UGtV
eq1KEGZqQE3gbbqaiWW7af0+kqYbRsfze0BGQE/HOt+ODJz7sPDMn3FSDSdbK+VtlFCY7DlnMmmh
PBrqpG7DfvyYWg1mw4iywi8M0uUiuazfr+uruBnl4Fcxt+Hm90AS1BgzlQtLcWtbHgauSy1nkDtg
je7AQT4bff5NuP/swa4iGp5fnIvzPgsyu/xwaudVMb8J3J9deRXO5HFSLFlUaRC1RrTRO7NFQdXt
Lnsf1f8MxIbVYia/jCCExFhslAifaoiS3y3Wf4xw/vZGrhIbrZSMemG2PCigEcEUIWei9HZXigMN
/eKsl0mBG1Tv2jlxSBjUBcilI2BD7EzhL1MWWGGGj4KW6sSzrcdbhjzdyImRdcVepTywTr0lfjxr
4e36hbEJMnA309SHcGg2HbVPflNvv478FI7tf/9aJbK8y27eKhaNsqQyg57nwbTIP+Ehep2Mn9FF
19ZWIYhet5JqWZUF7VDRicdmJlEve+baKgYxMRqZUlZmQdhEp0rtbmtxWdzUVgEImVcKv7o4x00K
SjYc52jKny67IauwkBNgYpSGRWCYh1APmguzBW21cLMQZwgOnOyFVQPuW7xSl3u57COvVm5ZNUVW
tMDH5SWD/SGyeiehBvAvu/pq6cZGZZvToGbIeBnB7qrshuFq58KLrxZuXakmlFSRBnMevShmjJTk
DBW57JOv1k24jLY2otkN5rrMthEj05pVbS+6trpaN5kuM/9GVhsoqdNthhF2YuGAEbvs6quls1BJ
i0wlKaCF6FD6y59lzVH/62sr/5Qg/hIt1dXyCaM6y4RZJoGsSjtC5YmFaZjPREOjsQ9y3mJ9eejw
hCGKMt6/ifsXKGsbdVa9OVpgSXLELqS7CISxJrRdC5Jy7H5r2SNXyCkMa7lxUrmK2SPUNsWe2q+L
9cdBU05ITzCL4SWtXipOnybRV8uAnvaAxJaAEFuXxr4Sh0HenoNpZ41uLac7frLwWkijfCDCN1oM
YfbHVFWW1/bX/KWa6WzhAALs+acd/pbtJyVUXF2/5bB7IlzjA/a7nQ5YNfjEZ4mHZSOKbtL4HLgr
cXYV0Hf89sbqIQA17sQXSer7tDhkfB8p/gjnmuf7qxMgjvg9XFKhTIhcyR3Sa/6ZjeMYn8MAPGsX
VPeK/76N+ObJrbbrdTIMYH0ol4oBRvE2DT/EUG+5Iew3g1wfw1zHqEuGAhkiMGuOvbx1wog/bs+7
0MzQfzHkt5UCbGtqXkKHScv6RTUO2RidBMcapTiLicwXPkNEfSXKi72qvLYdCtrSeEMSeRWWoBOa
Es58vFkihAL9tWqeLBpIMWAlk7qz6HIvAmI3LeqZh78/30IFjw8OZULeitZE/7nt+zeIdq48zldo
tPw8Znyw9rMaJQLmOeLVzkzQ9w78XtlvLiwq/HNI+tcxLh5p9zoAEIMujXCnCY0fSBm/WQ7nl/5v
i2F1RomgYSLxJtG3+vERPvJIBwr0uwYk103auIeIgZr966X3SYqlrvYAu4InMDATEmRxdIIu86RH
5tVll17tAU3WILoTXRaYItYPNmYerj5hAX3Z1Vd7QC0mx4SRxjlaql6LEQZGX3xTg/3HgutvD2C1
BTQ0rQ1j1JKg5N2Pp9jDEODIAouFgeJ8e85JuuwOblo/xPt4UW6U/ptD0mePfrU/5FNf5lMapoGt
5X/oeUlB6HT1Y2Ha2R8Na+gbG23IN3vRZ19zPc/czqFu1ouZBBjeN1cjrq53ZReCGkK44gohTdel
nSZehGoSoCdcR9ak4hxqHB6gNyjikFiR8s328skXX486Y5aZ522OXbSMcvkaPUR+A34wf01w/CZq
zhEuE3l32buzHn1GzgwlaU5LYEHje5Pbr8UcvX/9Wp63w7+8OuvB57zXlqJliCVQQF4Qn63IdYBD
eWdV00HOWmcvOfnsw2WsLjskKatogZJzDu0pywNU+YPHgAvdxvzCRuM/NqD/CnM2vpvwpWbMYsfq
rURCW8jqj6/v1CeR55+38l+X1uK2k2xd5MHZxUAxhx/UO795mT679Co2zELK+lRX06C35OewS0EP
Gd+VwT679io2VGnX9nKl5FC95BdI+tu86b9J4NRzZPzby7Na/UpoVyJ39CRoLbU4TrOMmNrAla8D
G7GJUzWJXKm06S5XUqOeQb53aMbR0TpGkfoxXnG7qopVjAqkwpfmZtiMUwX7OXIan2O/sm8hZrv6
EJnbjC/hj6pSZoCom/CbL/DZoXc9T9t2Mz5WtRMHAr56ZmRbFIIuan8PuJA7lXfkMzMDFfxHxnYw
G+gnkGqN5osBFyE1gnNGBY8f0Ma2WwI1g099TLHUy1M4CYjSlYfeLDaZVWCsg6WAvjmnDoMdeuds
K9F+FNm96AZfQ4W+dPq+H37L4nUQ3+wLnzx6eZUCm4Ul10bKtyPxTead8t0iU3Gq//uTXw/0tk7V
jlRH0yBX6vhhTmqxpXi6POnmaO8HuBMbTDLbTaYUENPGPNqVEgyLM51H2ym2jOQQ+CsZDlZaDmhj
1WPMonjO1JiKgtTpOJB0SuEn3djejG1C0RsWgjtYKTJfEWPf5YzDzVQZGdAZRsOa2sAGaFArBO1m
r2whemVXY192XhsV6lFuazKRLi2HbczMIU9Il57syrmXc9k3JuU27vFZ0CZQnXAtDLdf5hzcSd26
VlyfGamlVbllOYBdTRLtJMWORiY/I+QWqFz1UV+2s1pC9c2l5I8kxvTdBs3xMVRD/RHXaXe7IGEH
/OhkGwcm95YRbnCr8P9fMOOLNqwQy8U8sqS4DO89SSf5FDLEvzXrKT9oqWT7lQZDTTF+prE2b0KU
+h4gnxbpaTwdmbOzGq9UU8xqnGiXNc17YrcDOJdBv7b14kPX1Og5XuI3B3+ZF+xjjCvsBcPdCDJ+
a8h14ckFBiVuqY3DbSnn/W7sJ7GfTWH6OQMq3tlX56gj5PRpu5OpjgA4iyp5Rspa36QS+AsJg+5n
zkQWLgV2bb7rEI1v0769Y7v2einW93OjRxuuXbqKjKNXNguFf0BXGgjsiOlLlW1yy4puw6xLbhMM
HziE95KL3dyPcQKfNmeEkbmAizkUs+q3kjJ4GViVBym1WKe1/ofBIZy11Ki85bIMAbTSk8gZqM6i
iSnBAczIMRkgaMxLEqK0T03pJygg1ddKgdVJl/R7TWkkN1o0sU0KS/W7KB72UVYqh1RXeDrIp2HR
9XN0kMvc2plaMb3J8CN9p9ExFCknedc7zGDhzAZODdeYjQz1O5BsUf488+mR8zIQtK1EnR5DvFBc
5rvJyqx5fszLHJSyLMVU4MGcoP/Hmr5zW2Ir42PAd0TvMIEE6wnWg4Ke3QX2N+Ye0Nfl5LCH3rW9
Hn30Zlghas+1n3qktwXnwhDnMkiZW0cCro5znryrQtX2Z0cCzm5PAAMXWXspjE5DXS6F/Xuaa9ah
HOto08357KWxDORfFUP3R9YN3tBKzo42ert3SNmDp8+cLsUZyDArUraD46FuBzNKARQAWKHGipjZ
qLHfG8TU7xeQKocWfvx7aADkrUcLAEGV1xMrotePowWMqR048AqOVFqDj5f6aoCscdT40LZgXosJ
7lyTWAtSGccBiBSXx9JZtLdOTrRrZRFns7/ZSY6ChUnqmcNjkub+Lu6wxo3YTXbyaHfNJu2t4lkZ
Su1kSDqUYfCPdMxA+EPuzLUPI7ML00s1WWwZmumuWkG5htJmotzEsZOF+0E5m6bU8pRdLZoBCAIt
j3IAi13e2o2cORvVUZkdNYzieSyNdFegqHnquzON1dCaCnV4bE84BRR4e1dNooC9qxBQLbHK2Qwo
+fIARsr0Jvg8vztjQbFi5/Vs+r0xyfMZdYIIwbYLheFXW2L7UfUKpJRZR4I58Kn/lUqwjbiQIZ6F
k1HUytrxTw1ZGZKkODuXDKom7uylMzeDqhbLJndyKCx6M8JBbaBiT5g5YhO5IB0MRX0DhWnYLX2l
bYxaoK7Sra7wl0gtjyn2tnQV+DZljFFv22l4geDiuGnnWDsV+NFeNZ0ibYqqpcxY2Zi5LHCrMXia
oo1TjuJOpp3lT6kpb7qeqbZsGB0vKTX8+SLsZeBKVB9p3y/vHbNxrjEvIQDoxBNN44UVOvalPNU4
1lTY5DBvVPLCT7hFSdY+7YTqWxL8y9l0oAAkxqi74YDFFDQlOf4J/Qcl0ygbgRYp5uISKnQfbQFa
urrHoMwA6wSfDwq4ioeWMAQYLxNzoFyJFw+XHfLXDipiHfeYSyYOJFc97XrzRukq9Yxr6H/0Yy9e
RlymThGjuPvGEhPWWaGdPQAeCu/iPhmomrQA1w0MZnyhOjEElhBVlquX8oSVE10VnBEg/Dk58K7E
VN612eh/zlDEPAD0zU0PoIVUPSqO+oT3hhZPVBCUEsOMinXUGU0Ng0Mzb8EAdZObmRXpzUxfvgyB
vcftADtIHfSN7BTlEzT8ch/rRnJTg0T8k8YmMr1purW7kLwl6bRbvpUGgWEaP8Jwnu8G3Xa8HmfA
n0Wq29tlHqQXHSjHYRS19iawcOXtAh8IDZPYBkXfjVL5h5Kkv+TCuo1TrHXTTtHu8kpfXB1AGPpX
MWJTEj6MKhtAocMBtbsSvwbHSH2csGvevElgkmy8L/qsuyq8Gs9WpxwfEboMdiwt2BvAZGG4sL/t
irFzu4W0chg0sIUatoKJAtI911QwMkgn3DqO8ScBSYk1mQTaJmdEE9q44QkLJ0+yVncu+Hmkvddl
Cmei8DB/LTy80uo78plfcmkC8zLODNzCka5RzreHgulY/LYMm6R1YtZF3TpNfpjjNtkV7fkbRX20
bWMFk8sIDy9ZtkvsLnvrppXCYetktXw/mrmyobWWbTI91JjqlTNtl4xA4DjZQ8orYW0/4smoaduq
U3LyLCHB4tQsNfYbMciHcJFLBjnndiuEOXpY7ZjbWbPfIJr+qvBpg2yrhpscbOjOJHffaEUi+TmQ
W17+qTiC/WBFsEbDjapO/dbKBNT8sNL7TaUaznYoow/8AuEvWkmuw38qh8RLCgCyKCeT9tGcbejl
nAT8WME2FPxftuucat4RjKjh4bG4a0EaeulZm5ko0nLUlAHOeD2iGq3byDkMeaOdmF271xO8l/TE
aNxFl3DARsDMpEPzcc5sbxDqChfwPtzQGPs36FS4Z/iVGvV+F7fYG8o43yVGbewkDShpXcaQXivW
dCFSKCLsJEeIdGC+ofRf5ZLzGi+peSgTXToV9fgUyQNMf6Z9D7isa2+mg6NCqmd/2hnD36yvnq0a
C2WdRI7SacZ8SLsY0hMYLemdCqjstbVRbkvSOdxdYDYZrQMhd97Ghi3eOj6g1+lKeZNIhrK3qyZ8
MgWo1IXt0z/rO3EsfCCYjH4vTcNTs8jxLxsqMT5l03JQm6jZgpvsfFZs5UJ6mVgcnZPstLxzdiWM
Pg+RvQTsfNLUUzkO1bYpLWBA2oBS2Gl7rNaUB7BWJIoO2ti6s8wT7kfRVZ2aGfXHUjum5Ca4GLal
DY6onT4cvCYtb+xmzIzDEmiAK2E3j1gNJXmt56NFRuNwhpLs2ROjkd80OOyczGYi+42UQeDbN9mP
VdsK4UaQw35hiqFszaGNroDK3ZIzqo/pMDxj9BJ6I2P/wNoi2cerqbhPs4pMg3kRMO6ac9uGrfiQ
MbM8Rk7yx3RqeaPViYqNdAU7EGk7xlmRquxjYK5M9qfWdV5Bb8VhhMo7aKn5FDYcKbwyj5vznt24
lRhml1gZcmPgA8tY5EnAnq3yLSvxCPJMcO74cicZsRD6bJw6OMMn3c3cRNYVjPTkh25W6Q6Rs+ku
RZH7VhLP+8ku/lDD53wjuvgqI+5eCRQm26mHWR6G5UduWL3HoMTkc8Pim1nDxiFUyPhqdWiZOlXm
bZsaCwZjmoMAImtdHZvBvaJphEU91umrjhjJCrH8isNlhoxlp5M3S4mTbKC9EUZjR223TivrvRfr
U7LQkobkFNevhRzaJ9CuZIckMUhzs19VM8AnniuMOLBs5Y2SYf66g76gLC9lsovWUWEHRoWb2hiA
RWdtb2XN00ZKsg8d8sudprXzRlCg3U6YrfQYAkrFI0CxAglEQWWdz/1b1MVwwHcTc201tbZTW5s7
SBHFockth3xXlODrzj5E/Vi/NSa87jrB/1WzFozoqI7D3UqmPdq6zpeGUezwVelOI/CZPSD+8lpM
SrVv+wESbjjjjMVMvJeamHWLQdOfWgxkT0bfQm2jWe86Pa9UhKACc0jCG5jAnMMAfl5VxXaTgoYn
SlX4esMhZ58PbY+ug3Uwtbp8tvGNIm8w5ZPMRwB1k5hMJpMRm3OLR1+ZtzdKHPWcYOmdNTowbH2q
Yh9QDy5ylsge0plPQOXcOiChiROeneSAFAZQ52K3+lZ0va5t7Cqyn5ve6lN3mqFz2zjiXbfhuNzm
JB9eXlv6n4W6AphLnKknzrFh9zjM2BTY8mT+jrAXBqhqtXgTyjqTZBYA2yietolhvlZitL1Bhj+h
O9IfXZPlLUAYDVRUCNMLVRjgOVTTj07ErgcgvbiKdGFezZWs+HXlQBnLwfTz9ZYtiNtzk6g3j3Kp
MHhSl+rPCppbWyL5ajkxcLxJldtxwT3HNfQSMGLS/WEI4N3IjKGC9pzHm2Zxfo9hnGwKPKrdXFXE
vuvYsfsaOqQsOvmGkzBgRAgyXtY2xnbOiFC26ObbAXYfRjJwacc0mu85Sjn3syrhHpPG00ZIY+KX
Mg8I1QPIWMCedKEW3DFCCwWGblfX5flMYqjC2eCjKR8k2TY3GkDnY2Vbi+vgMvKQ2xzpiUIc8mZp
KD2bt+++7qp4EzL7zkzOYLESTO2hBGsluxw5Aaq2FYo1yIWezVDetlcA2g64DHpYaDbP6TQxWUEg
x1M6+RNFc+8NPebS8WgrPiqlfAv/sdylpRh21WAqmzFFGVyqE07Ew1TfDGqbgHTv6j9xFSavGBpH
V2yU1lPV9NlBMtTzcb3RXYjDZPBRGEKMbTk9LqI6AACbbyonxwI5xw1Rw9vvJuSqu0ke8HfOrMZX
bMYgwzOerBb4FyA1Gu/o0XLzq1jad4O6/J4bzfThKtK8rZ0lSGbaP0NZ/AJ0Jd2Z+SBt6rYyn+yl
CPc16fdVQ/XXtRcOE1MBIdKeFrIOzU62eopGCrGs8VjUwHyXXA/vhrZs/cFANVKQnpDl53GC8Zmi
3WMUBGOfCaRD1CwwJmdjeELTzKmCk8Zh0Id2Yzbj66ibyOoAFdJFtGwalVa379mgXAkuw1VIS8FN
ZsvC/5YOq2hK+7qTRXnqJywmehN/SpLMaNjPCiMHZaF3vBdluVNwecUuc0he1YLbVFoGLjKZpcM2
ED/CBBQi20Dxhqtnty2x+WkH/VYdZmc3zXHuQwNLbzrkeK5VjWqAq3qAeZhswree9KNcxaKD9yhj
ZgOmM972jf1sVpYCsjF5tQFCqnLa4+KzfHACe83j8C3r8uIPsG2YasLyE2uSfTEJXNxMUHU4pEw/
5BCXeBsZ+CYDZehpKjz+nn3ukW40NlEUcrZdUmebKp4GREFDcpoNCRmSxFKOzL7ZsNjfZzXOXGoW
BmvK+QghgVEqw1FR6TnHCq1LjhS67jLm5M7gvXKDYwkeWWqPOVVOVrQRMSiLXOTGY6u26rEqiVZ6
Oe7nqRH3yjJJ2zz5WcucR21GKneZPgccj6w9B+/Bs854IpFXL2kc3erFwJvcwgUGRT+99J1s/cYF
WWVViNq+z+g8X6mppN7HeoK+UhPFMy4oehD2LS6UWgMaGTDjBvd2ptwz7DIpnCiYt3FArmQQmZ3s
vHZiudFi/SrU6ePbYV5h8qzibVSBzw3jLPFHMC1PBeWGa5nU9Hcq8GXCPyLdD/3suD3OtlmVPnHP
oKjp9e+8VxrKSY7YjAWmzXPVP8+9/UBCFsAS4NisqO+Jkz/2RZkeGOa1PPxTSuxQDfwwlpCtZhqp
QszaDWeV3mWxXGNv6oVjWmI1uOQHUOCV4lqylV6LROpOEkoo6g3lFPS5Pf/Aj+2cZLSK1+OOhAlb
6zeVgR+Lc3JEqrtZKVk42YSC/wca5CJmbAZM4PGQtCl2OyJ+VpwYGLx96nNV2+Ak8GoaxpOuG9Oz
xuu6T5SqPZlFbD5S6k+2Uhn3O7OH3NsWoc3jNPxQiF3V2cVvEQkci1trBG+qydUxNnMQ4WUv7/VK
Mz0OA/ixzibo37Fk/MQ1CkayxxqvFlyU5NK2N1qZwHQHkHKU8LDcj5znsapPsJSE5ejLsaPvC0j/
OB8VxhZGKc698HU3OXmQb0qSBS9Tnz2lmYqXJnbMo1Dp94oYE4m0TG8WtZtdC3zegTGSo1yfLdK6
mH1UGbegV+cT/EvpDhB++qSl3HWetHNlq1gKCqcnC5DUW8tWOCkaBsvLLuCBlZwgyQZ+GX1FZbvS
O+/sSU7cMv2GzfO6WfQrEVYnS0kU3C4ahivKocWpCdpgqM3vw5zFXlGTpBgWnt3VVOQ7Sc8GMoDl
l3muQjGP92C1wvHqHp6gZYObpq+UgNtofylt8yrF58FBObkZJobxaHcsVEmVuykvrlQthE8Qac9L
YYFtqR1ovNapGRELqZ04tW2L0QyviQvI+tRVUPgzZ8DWaVB+aWxtzVQDKi8wEpEHibOB+DFQTdHI
QZUpvNMNh0P7Usx7uWiTF/w3JCYiyvi25kABNLJSr4DKGRgF2qZnOs6Zth4frUU9mh09XVXZNZqx
U6h6WkrzFDeqHeC9gp0OKOVj4+D7Lamc8yZ8bukyDGzLtuxnpikwQnQOSQyMOMajBCOesxWCAX6d
EdD0lyLwMKrlJ94ItkApSXAI6i1XUeX92EPJgllDrrc3h/y0yNF7p4XHJq9usN5K3UKagALfdYsJ
cnHaJXHS0J4YmfYwpMi3DbPd6rq6B2lceJbkuEtTnvO+VwZ4AQWXjg+0+CjPxf2whEfblrB4jYHy
N6SZd3m2bBrNuerZ4Pre3s5M70blMkBsLXGEKtrbtNZOrVQCgyzEE83TALbOlRJOd13H0y91XJqU
zNC9Il/G/TCMQcQolFulifBnIymDLHOq7Tgtw4MdmVTEk+U1KtV6m0jvbZ2+Lxp1fR3awdmBgDpi
BkOVjl6yta0WK4ZiOVbzMOzjGPO1JOVViUnTcGZz8vpZiPQxp+fV9tZTrpd+04Hkn6Tyzcqaj6jL
mXVmswjLXDkL9k4JGz1WXsq1VEb3tFi8pVjuVJCiB1XFOaBXaaYtDUR6u4ifJ0n8SQdtD8AccqmD
c7re3lMuyHapOdq+vZSxG03DiTPdKR/lHpc8ZT8xqeplWRh7Vudk1/F/cXYmy3Ej25b9lbKa4xkc
cMCBQb1BNIyWwV4UOYGRlIS+bxzA19cK5n11RSorWa/McpBKKUUEAnD3c87ee42mcVIRly/0vJaJ
eajRGrP05CnU1si/mzszQkfEPSNFmUYouR1zJ7NlXTukmvZ3Tj8Vyz4OiI3y85UPOcrWUbWN0xD9
qpVDp02LbFFkffdYg3ZZyygg3aCNjmltbol6/46rylxrwTGJM15PIGbrL4csoPs0jZdVhbxWjK+N
7LYcJA2C0HP4Msmb2/hQB7qopw/WbL2x2BRV/JTU8ZH6/OBM7P1BF1X3gbAPtfrhONZjaTZ72wxX
zXjF0WCVxjRDXD+ND0nSodulNU9do00NNqRo48fCLd5auJQcddOLxo6/66BTBzl6w97r6PlZYW1f
gsK6pZfrLBCV36d02BeNnvdt13RoSLFBG0IbS0vpp9hidant7jKFYQ/q4lpO5b4twyd6nyX8uBe/
KGmAEUmNsL1ekLN6NGtK6iYWYhc11pmaCXOvId47xtwy9NYVAaGE9DZwN1mbkl3d49Xw58fcN1sw
rdVmQthSkGu17JmlLZWsap4zS+5n6K3Qmgk1gchyLTR17eg9s9xfBvZP3UKvRvjMaa+fu8tREfks
s/FnKP0eTCVLxCSNX6ltbIXl1js8KjtKnmKH0ith1NJnrzooM2M/iMlzNthjEhrZc6iaFbqwjIk2
tHAO8na/oEx/qAx/Yl/x7JAlU40+WjbVPLeWPqNjpvOU076JrOEBWjRfNGnLDBEU5ZuoJIcVY0DZ
U/k0aAfQBSkGdqPuT1NDiZ7XnCAo99N7+vs/jcyotgau0pr0+lWWVnCwKX9hBC7SGJtmZJrO2h7c
J1rj7sqqxK82829d5IOiIBwujLJuSVOzXttBmW/q4DUeRiqevlzBUGhpP6aPk4i9pcxySC9HFN7m
0gQ6mba8s+ClwoWCmWUw4hqy6mfP+c+0yDhTgag5yRZo5CaTyY8pLwxE5QBjQNE57iEDjV6GFFeQ
0DIsOvlh4BYNU79UZkzktAk/iT+KYxkkZ2benbczqx4PvdkUV6M73mJmWUd2t1Gyf1R+rBaF6vwf
JH1uTJcNL6AQYib+FuaCqHU9/UzSdmHCw3gzPVglTYthbSIKzciuvSa8NWtK7souFENJwFhucDF4
ZbKegmRLADEg5LyILp3YSja+1X3TbaOWk1tcMuOElj4yJrEHgk0CDtR0Z17LDDFcz946n+FQIZzZ
WCRPtLrojblRSjIeg7a+r1etAdChBMfuutHE2pPfGWN6bzo296c92Q4CiaB67ng+l23d3XuwCdZR
0c+4TefnWviv0HieLb99ZcY4rw3PqpaiGIsVG4y7BPd018/WkaR/IRtFm9RJthJV9bHXabaYww5c
UuHLh5HD+tpuo70gHW9VeAw1EsOubwmCd1ZVV27zuKN0iuD9FRZ98QC2wcIQdfYjHhtnWWXmYzUY
3QqmgCQ9Pc+Xzow4rbbZoJRVVLd9ROEUkulNLTk1j1SBtwEpUhvoHkg81ZiyKk1y6wVGs4zVUC1N
KdKt2w/fnNJoT2YQB+vZE0hRnQKq4JiOd5ms02+gOWkMy6i98xStuCgK9SWTP3dtjJ57p/pB3VRl
/1RHcuL84QkCD6Jyvh7LDr4Am+ZdbsTmPTuBfatC8L8+RCIQqiOJPw0Z2lbPEcWN1HdzHuqNytuC
e81aHpjavq2rQhNuzVGVxHKA5Hhx+mPFFniEyIuasJ3Ke3sq5dpxktvSg7RoEEi7oCopVrPo/Rvt
zt7BqgtWEpKoFrGMX7CyFpucQzJB9RqXu2CMhQLB2jBZANtcA/Kd6/weJCvcQWEPN1njAFcfi3Th
9+T1RSXNb9i/Rme0lwNHg4NbqXhp4CzYlkaQrlLRgy+CEL+ddXkxC57eKUqMtdvY4XdWbGiVffsM
TNyBdwS7BgOXQY64U1pr0w3rg0gruTNGywJrnU9LPPqHLLfaJaHZ/ikLfYtOYNBjC8E6dx8JWRwt
a47JJyGVUqXTDXQeVACpieHOFgkpjU7CRhmQmZcl9hXChPEmqo2z+sb8ZXd8X1Ar7HtpF9nKMToG
j00/r8bceKxHZgO6yxqqCYb02g/ulCtp2w0snNWS1wOWI+jtaUV/wXggNYPG0ojHmQcIvLVqHTjS
Vl9vxUDPgO6i66xiz5sPY8RNHCan2YWB5klGJhNaK8BejBlaGd8XaTvtS8eoVpl29LVW55aD1Aqc
c1ZwkAIaqXuSMeep9cFq6Xu6CwRtM0aXrOdBv4W35J/G2QuPVgc4JRgz9ARaN5shrsGCwqIGfuCQ
k1XZcXA5dmOyc8fYfqljOa9mYt+PMfTmBrwskyywB2wKThRtuphSJGXGtmHqa/OdVbk8xDKIacMG
HvQXN/8RtJJooCEXHBDRkVgoxGczeIVLle5c37F2Xd3OO2318kicNOSbyE3yN81rdcUfruQyqs35
mzt0pDdlHdwytzVvVdllzzK17D2wdKrTKKgepaftV4ZkLhoYmMIJk7wl8i72CjqmchXPU3RJ5zNc
jmFonQqv8ReObeZ0kF2aqTEO2KNVjKC0elCuVawwuKVtu2v6jHbeNHgbptD2Y5Ob4nrgS9lZXdEd
Gk439ykn+Vu/Tpof4WBN4ABJH1+Zudmdh23o8QUSl7hDOiN0baxmo4+uR5pmv6QR5Rsx026FgFfq
YQnlncZ3FvjFqkzSjLiY2qCT38H/jcEvXSKvhvLVI0tYCFjE+3lIkxM0x/mHPRcd70hDmudQ9S+N
WVNflIW/TSeTlRGQx4a0dfmTpx7WQwiLAv2idzsPXbuEXH8O9CcfaqIf7ThPIQzry6bxiot0mCnx
RUnc7oIJrcRIVXZjtJlUxDXoyG1XcOyao7bH6LorQnFUbWis8liV6wQWK8xaRnY0Q71NzedEm2Mr
9G/16L300s23oqVxHfcwjZYK0LZBg9qynl13hCXlFeX0M8jQhjItZFgaFuHLYCi9M01b3as6S1oi
ZqReWVY7Mq9h4WUgTY+PboBrArKSPm3A0qt/JTy5IinaU6L4MpHFSe/FYdZ6w1C0eLFiV/8q/cFb
JElAg83ynOuuUSz09Rj+Gl2Z3sZdrlaqtxn7BYHegw5VSxAQTHKEnVzkkmNuyHZ/zGSLA2fSh8y1
m13mSqQTY+rWj3PJ5uNnr1Gowvbcucm2hlXrpa4b4ll9GWxT6KUalTv07qmkq2TgGyi1h9Pdi07M
xb6lFTsnhDaeEjO4y/ykepibCfhgSFejXOdt7r7JEPhUa/C3Q0/I9r7FOpzAyr6wRCqO8FfNJdC9
DukZMp6AbveLafjhqVIDY6YUtCBjX3XV25LYlroBtNfUDYjMOWZNjGbnJyCDAQMafZYkge7pe/Be
teCMFuqwSxcVU5PrElneRd9a0V3bVkgEYgOxANQOOnQFS/1ZuH3RQlK6sAcux+jDclfhKF1FnmOt
jbSmVFelfSi8IHpJUoaQZpQ9hmVhLGDxQCskFMyJV7Uo6mcVuuWj5p6slTOyO+AAJlgNCdA0IKtZ
wAdLN3XUvugUsF4rm+fYU+MG73R7nda6hYrtW1uL5MpTJl37m0q7divjKWcKZ9OaGitO+q0zUd80
4sIsAempIUPp4WR6mc8VajWgS1wKh9m6nJ4t5x05q4MLpjgepbOn1iqBXlAkIkWNz7x4htpw4XsG
82Ltd5ftnLoMTJgNhQERzELb3aJmcPMDDPxAKxp8VI/wZxFneFpm8CUbOxhpdJlhehkqB9hzZ9vh
xrIlD2VcOCu39b85scebwP6cPUV201yVo/fmdmZztHTIotCe+fGwLB9Y84d15NLz7O5NQqDu5FTR
KmhKexf00BpkpNLDRI/sWFhMzbtiMJY0en7luZsTRNXlR62TmuNtQian1t2dRp/JXN3R35wxSBhw
msw3iAjHMpzSqLGLsr2crXRaiQBmKfFG6YWbEcNnkUx15cgGBIipdsC/xhUVW74d89Z8Sr1g2E+R
Zpys0C7BqzAfksZAyZlWtxzHKuDXQNXDIDKutNOCtFWeWqFQExR+WcqYETFsHHTxgkBL6uqw5eMn
SDrBljz3oZ4RBLk2r0VTrFVUluvOa6jXqso/IfpPLjrFadpgur0M3OxH5FXeZvBpWkWRmW9tSEVb
NuP24LINlUzatHUYSg1MFsD4bWxNgErLMdjYRvA9CDprM0apcRyj3noJ6oZf1t10TNXg7CKM1Bso
7dEubcpmU5VDeJuO9AUWg3aMU1wPeikHe3jrgEuWfDZ554NQJW94mNHXRHG1UcHMGL8Z3jy7R0RM
tX8NM2SqmCx74uiEKllODhOp2hZyLxH7gE5v++YlLYORr7CnjgDx+5b2ojgA0XKvyelEmJ8a3wGz
Z8euZixpSStf1wENJ0MNHfQcW2/o+k2nOTH6VZgXxbKbu/m7HUZqFeXKXtpyau/gjTf3tc6bC93Y
ckckp7XS7A1PsS4uULzBsi8HWifRUsaoLAyzv6WRThu8teUC7Fx9FYwiXceWa4ULBtr83WXZLLs8
YjkUFhhp5pDM69ZyiIeLCmgXMqIdg/CV9qYI/lFb7OGRc7e0OdwP2VSvjWGK7+MZ0ZgKrf7No0dF
021u9vVUOWs1geyiqcEEgjNEuXBG+Y3/td077LlwW623CBUl97MbNm4QZy8zuXgPWqbdBQtDcGz6
IToUyD8JnLD9tTtje5hE2r0IdBXPhmw9lzenDVb5YH7r+VQb7q68DcKyufNdr44WVdPH67qc61Uw
wv0djXo9Aag5iIEUKquzpjuMkhMZctJeqSkrbhpRIYVKKzTxVu0lV6HvOVuSsjh7N6LfI1wYb+cz
ozgZp241WLV/2TKUeqRUpsKM4Ly8GSNU72VQUQdViaK13VvdMRHDdEUF/aDsfNoQpgpcXIR9fQyF
fqhm6lqrnuvlYHsvQ+xYh4Y87DPveDExeEwZRaKKxG14S4bOs5OUb14QJrQCYvqrxCnQtnAr/cu0
ZkY/KchUFtWiW1Grwg6OqDFI6zNfLRXYm7x0kp2s/AprGyPDYGGFoQ0wt7VAwuU5/znLSmM7wVbd
erarQIoWz4ae0IDOZNRtXT+GqhpP6KI8nI6qgo3XFFXB/NW5sVM3vhZByYRLxc3N1M7jfawIqauY
1mG5Y2Ie5anepInxnI1eskSJ5WyditFJes6O3JCaGB4yD6YxQ1F7ZYcsDoSODvUJ/fLDZMApb2SV
7QpyM5cD1EjA886Tg3TlEOeD/d3xkKMk0RBd+GPwzc3G15jwvlWa53KNIAIzYMkj1QR2cFum3tZ0
ThpQdOTG1bPh5vGp9pri1mlcNkqvWSFeEXNs4BuMZjLqUb2HzC4WbmZczVkF0VzarxUL8pLd/VcC
ELJzNmF9Y9ptd7IgoZ5c3Ilz74brAGDW2gsj/9LMplfI2MVKVAPN3jbx2Lv6gt2Wvl2WK0qcIre9
N78mXQ4GOWqqaJbuerLN9mKMayLb6FOsOwcRaOujxsNp9X0AJrjk9E/ojhkoY4Xo170DUd9cgb2M
rmsUEE+Am+Zf1lQW95aJEEN1vbhF2JGyEPUF/XZDLYxwSB4do8X2ie4PgCUixxWie1SahrUNeqPa
Gz4VILhtK7vpshEtET3bmrFfoOpX38Ifi1ynWleIsLaCESw67ZiwbOBKyIMzsUQHy/ahS7mZ8KYy
4jKq64jW3G70rXg7gXlkuCPaI7ngHCkBEgStzg9Zpi3IhH3A2D0M9V2P8G6D2IsdS2cBCOlpuK/N
Mltxqp+2VZCES0Gv/RjFZrhENkHHZ6DAcZmnLN5DagODtkTopz4tWvvV6wIabUoYtBHT2fCv9MhB
XIeJv/ER2/2ombFSjs8InawhXbdDXHyrXVmiP2zohSx7OHIrx62tDS4C0ztEXsr4LqO2uEynFgAE
hssYtY3r3MSqY68khaGjmvjV0sY/9TKJ4aq6g/dLFR4StR7dTsBEdBPks3syceJwnoqLO31Gz+OX
oyvZJdOrjzJ1XxrYCauU9uHgYMcJkiF5GBBO0ZAa9KFrKoQQgV+6F4AS9UIAB+KDoAA2Jr+5bFGu
0opPkBuEmbpVZo6kxBisRTKi5uOkYm4qq/5O8xEuWwnkdg6RkM/R8IPUj/zVN8fuRA0ePOT0tTZ+
PZf7ck5H9rOYoqTiAW1id9pSEVlLYefN3u+LeNVTGH2b4xl8Qzt07EOCMM3IBfhepu1+aDRmAJWg
5RgtZ9h44FpPRVD4L8NAV69x22Ct8rHZRimnmXIoR+AVTDj2sx6sLZaNgcOry3nGp0SLJjSUYxrO
Ce1hr35qHDmvR9bChZvE41HFGBU5EbnR1uH4ADCB6aYtAJJCZ+t+dpYxxkvZluV32tX57dgi+yhj
EJE18UdrZTPrnQXkr67o9XHsEVMSKopnJqcmOWO9mIFl7q0S0V1k1sHGLBLmcbl4QkjTJ8uUzdCz
m2CLYrbcFDoQu65SKLhkaCeLMnTlnQ1D7jihmOPZb9JlzXtEbwdAoIbTh8PKpZNvgATWRAg/8pIn
p0AiPqVIzr91PokDC0u7E/0br43Wfm/rK4Dz4XPI7y8Tb6AqTtg8yyogaGOK+73IoWu2RASvKz8E
Z6up8zOHrkZIMhuJVqy59OvvHKTtK+I0mSOGcf3agsygHkj0NkS4vRTG1B8GAc6ujnW6K3yvvYhn
f/ylnIB3wWcH3bD9VMuSrZzhqoamYbQDnpQ2mcM1dhzW5TbOaNWE0yNoQrWkP/w2m32/HmyUlaYd
TtGS3HZjK936GfI8Y0sERmuEOyAREKVoPCLwN+iTYvFQ9fhDO3O1CFPGn70aolWi42hT8waezGTG
bdSb3XdGxtm6THGEzhSrO3Py3H1WeQlKgqB4TtPsaRAmjc6INUQqTB1BOT0ZRjljjZEO2vDWWFbo
eW9THAxY6DNe5clRTop6BFiNG/a8DhKy4LvN8b8FT7svc/75zEP7QE7b/CxPL/nP9vMfOv+c36Fs
//q5Z1TZf77/2fBnef7FuqALNd2AKpluf7Z91v0ONft//c3/8fP9b7mfqp//638iYC66898WxmXx
EX+GMe7/kJn+gKbdnUlmfwdN4//6NzTNt0w4Z2AqbEDy/M6/oWlMqKUnkWvT/juzJ+DBv5PRvP8A
YW7TK7OVjXLi7LD9L2ia/R8W3RDaI46Ng8gnPPO/Pv31X/bKv2h23Kp//fp3LtKntDiGRlyaz9VJ
Zfs4EcxPbkwHHUsI2yG8hs0yXUfOmC0HJ28WTq+NExTEklkj62LjQYyGlV0xLa+6bAsVqDu6bRbB
t8qkt8DFrS8rHv4Vx2UQToGvgHFa5Ex/5eM+X9C/baPvFwwVTUplOqarzM9snKaKANR1TXiNicS4
QUJCo81K+4usscKl2+ff61HS6S18XE8GzYRNTRrOF2b/j/7t8zWg2Le4Y/zD1/ceCfibq7dDINVJ
RTCQkbjyKpiV9ZIPot4h9GVO2Zppu5J1Fz3+9mT93Xd1Njl//Oh8QZYv+OTnfzk/Sb+n6kXx2EL0
bcvrqC1i96rDCvXk5K51mqwy3pDzpI5zVYX3xPaezRNDKayFX82eh9A9SOOLfCy8G6vTAfD0NCzW
6DvFF5i8j47w850hMFx4ljJdUAr0Wj5eYh7Y7dRXRXbd+VNx1BKzSuS3UDNdlGz11qyV2GEUdE72
EI1fZSm9f/efbpDvKWW5kndNSf9sOf7te2nNJrGV3xbXUdycErOK7uHwcqYhUO7SYOy9J5OQtigs
AaCgUjS7FsnEys/iZJ9OkVh98X2dv48Pl2ObSpoEQSrlWjZWt4+XMyeKuqYr42tqBF6pobL124zy
/2T6Y5tfRPDZX2bOoDBPa4uJFu68heVU0zE0yiK8TAsrR1UwTN2D+fU3Jf54kWzP4TXyHOEI5cBp
/Xh13VhKPybs4cobkum2Dc/WmCRlH5zSQ+l03SEHV3whUAZv43HMNqkrq6/e5vc35eMt4vsSjgMC
EiCJ/dlt3PdV6c4JZnDf6fec/4pLQ4wduPhAXWcg+r57o2bo0DCQW1iDJF4zvkndtD/YxDUnq6xJ
aV9b7UsfUsNQuMQo6kR/5RqiXNQEEWGgVab1xRr0x+tvn5dryWMG2MqWn99DumHSoJtNLIr2nAPi
E3XTWxYG2crl1VLehOkA+PrNPz9O73/tp3vl+a4LZfP8hFufU2SjpMM0TBP2ekS+snGdvnoQHMJ2
GmHaTVuAAVw4fof7Lo26eplHTkqHdIjQLvpdeT1FERWKkWSKeMow+zZJeceRbVxUTtSCru1x+Bpt
5xyoIPVboIW6gU5cLWGaYANKx/t67DXyekL2USGjQQkS4jRMUc2rHsN2vNBhkX8rgolFZzo/1KY5
dzhQpvnAQatbhB16zWj2yyek2lwqNGbC1KpkEqs5ja1tU8bTlR8W+u2fb9tHszkrEv4ptjhXEcXK
O2h+WjTzAWCDHPmyZKzdo1OYKX61cfgeSUugdSILNSojgRGtypm1tsUX6Qx/9+Mdh83CtSzXdhw2
8t+XpNDPZjq5Or5ujcjYM8JJV4KcswNvdLOtdInyDeVEfUFM31tFst31P3/6v3nLBX1u3zYtDu7K
9T59fIDgTkyujndVV2bJALCcT5622ichhnjzPjDzejrm2Ny6Q5Ykxr4UZfrFQnj+jB8fXH685dnC
8fkO8AN8vAc5OnY6TEF7xUihepr87PzFny+HKVH1JIvW+WJ/Fud8ik8/8fx5OdTAqWWN+7y2KZH3
meHoK44sPGsp+f77DBYMvjGgdyUwxpUTx9jITDUgzffq1YhnxkD0/9eB+P/KnXzPDvl0JeyJEliI
UBiT/PNa8tuWFDAWI67dG68i6NTHzmvhKffYvIYgjOxF45jxJUOvYK3TPD12hY4RfMToa4YSAHaC
LWmek+G7F3+FB/pjo7Y5PbrndZfDJF/Pp5gHGA9hxTnGvFKujjdiHJq9tOyI3nrpPokSLaf0J7EI
yzn+4o14z2r5dEuk67D78FM9YX1+JIXThx6uQIlJtFIP1TBklJFFWSwaUuDfaGKKk6QCu7YReS1D
EroWM3wzTVnGiC6NzGo1FVpvx2gqt16ouvGL5f3PV5ZHBp61sF3XtIiF/viV1Sake11b8sq0dffQ
dzYlX933z2xPzTE6Y1DVnEYD/gPhoMzJ3Ncv3tnzIenTDTrfG1sJZlI21cHHCzBdElGRSnGyLH3j
sZ1yGqIQ8FbCCsmJbLp4o2oRX4aNESG0TKbw2xAGCZFGwtcPhGz899gM5yXU/nA9n9JgUCHkQ6oj
ecWY6DvC7r3wk1///Jn/vOee71nCk+75hrOrfvzIg9PahW6c9NqgsMA+wcnquhJ2uLOcWJCINk+v
xCzT47SnaG2Anf/ioXyP/P14z30TYS81l215pv2ZfDQNgc+QJ8yuzalh9xwiBPK175xP0M6s37hy
XGXnNYvAGnHCeFX8Eo2Hf6qoMx8yCbCAmwplC1EJ6IRXHTarZlH1raAnRVjSYoLCyfwtiFCn08Sp
d0Y8ilNXm/EmRHifLQRewn7JLLCcF5yXmrvAGKfHmYx6bPtkUggEwrDnVrEzclFGXohTUhKNsmDJ
4HBUzB09mbwZxAkGiDkuCwreB8fn1waPxRvZGc6BGUr+PTKH+qFDT7F3aaQfovdiwW1MdUNWaPWU
xxV//z9/u38uNj6wLaoCz2UpdD+nIIX0JDIpiQMPx8A6ylR20MNi7Fr0JMw4owvqM9tVhfT2UEDs
r3aDP+qm8/PLU0zNKKgOPi84nhiSxgs91PXNFJtLb+56+LtjuSvwBB77MAuPSUpQeWGSyc20xdmG
84BscyjSXYSwr18KKbofJQbZtfB7/4tn7+8uj2XQZKOmUDA/EysgLc3+4CJbYgHuHhrd1JsJF3u+
yJuRxKB//io+wYr/epnpQ3B85B8PgeDHN81wutEqPKxFeJ947OKqHb7RxY0OXt6ObzknSCJD8Awv
bIOZC9XHsCa5YTjy8D94jC9I2g2d+iLEY79CKwJKQoQNVnUzbDdnC+vWnKKh+OIBek8U+/h62jRQ
pLB94jT/PMbMju9ox2rFVd0De18kzA+XDa/bkVk0l1T4Lua2qrG7g0IFe6+k/OGfn+MeDdOvTrt6
b5X9OT4zLRZua2T3g2i7hy9u7XmR+nyRluNJuigYDrjaj7d29mZBnc1FtrU5EIXBmP9UqLS4kCLr
N2FW+bvJ94N7MNTihHRPIwKLV3lJ5JszxD8dsG5fpS397Y0jf59Dl8PbJ95//7fzBz8TZ1/NOLWd
HefQtqJ7IG+6WgVxqe5I6Y8PMPTGXWYlM56DrHweuoETk4E2yjMT+87oevuYlB1rCa3wNxlFX922
P0+HfKemh7icZ9+3Pifuu10GuI3q/LrRELQWWeR2D17mmSdFGMdSdTZNpn/+oj5Fj/EOYC+ybR6k
c4eCkuq8Xv12U6KU5L3c65MbJ86aZR+F0qbdW2JdK0scaOczIv2birwp0V1mqmuWGTTg66bojbWq
8uppLnxUxI0CSdj6GEJG9OCRmsvLzlfqhvprPGgMbUEYz9/euywpT9/9P3+Kd9zc748bX6tStJ9c
R1AR/lEPKsToaJen/oocouroN1Z9cGSNh6SVd1OXccYORYo9f8C2ijgnfevT+qERM0fwsA7xjlHt
7dxYJisEPSgikAxEq0G76JP8/LJMiu8JUX7eYhDp/GyOfblhWNGQa+HV915k658p/tbr992lTNxy
57vxfDtSC/7AHkpivHk2qKejMz7ns2U9pjS70T8FVJgxTmzTa7hCr7a31lQjlGdyd1Hrgbh5jX4A
ibt/FSC7R1JOBH03Od56cI1KsG/4+abUZJx6/hS/kGEgG9KTsg6bMq65TTwm/ITE1NeeQiY9z9U3
gyPcMemYkgxO39/lkk19dq4sOSeMsmd/gdLZeMnRGt+0yOjWbj47B6/rRL9JGzPCrRMhn7e69Ffk
G8WDkna5C7vKQrAzDuUDwmTzkDASP3Z9Mr95kSWe4jxQO1aKmjhZDgJF7VjxF0/x5/dGstIoQZON
sbcA2vfplOj4upgSrI5XKH/Z5Meegt05nwqkk6/9IRm/KKTfd+nfnzeOgRyI6Vfb0uIzfu7VECME
shsPDo1HLU5oI7JrJwkefV2hpm9blJlJlW1J+SkPpm/isak4zc+ut6NH0F0ZYfRFQt2fbRg+uc0V
Id069x3Px+jf3uIQ+w7RhFpc+ZWm+VLE1dMQVDyhWYQ6dVJWw8iKRe+fX7u/qaj5sR4oHVp7rv9H
98env5SdfVRXYeGHr1ZPtIDTD9mSUqJdG9asbxJkz4fGr9SNbc1Ypt9PWP8fV+HZjutzMVJCS/74
4f1Uj6Ex4o1P0epnZFB4LTI6N1onrggXTHtfzXoOXjBykphy/u9F330FFfibW8EEQghKFJ4KX3xu
bgCN75U9WvMV7Y/oUJYsgGL25FsaS3FSgS7RTGWnWQN1x9NIsxN+5uafb8R7ofrxqeQaJMufpGDj
cPmp1FdaVCg+pXk1UlZiD3dNzrDnDTZkZJwtAiwHRLqlqXtRTHN0klEt7saiLn+WfRzNK1c61RNU
LM785AZ2Dym69Z0xSOtGERB4cM7NiTAeyl0j3JbRskbamE1Mr3FPZfEFfk3ai2UXs056ivLgvbEO
ceHLMzS39fydfvqofEy+ccGjZ7ufxw5ZMWAQ6PW/9vKMieVJqireIONUN/jRxaEByLAqw/olQe13
y7Lm3UgGSQcC8Gl7hI7cxKY1HZvCugtjV65Hg7Si0iclL3OcmQwLqX9ikLZPzHW/N/ZAyTDOGt8S
WCHcwe03DrDnVBOmoH/1tMfRtq/qGUXWavAxFaMorhldR5LgK2ucbokmqQlBswgbSWbigcS5/T2m
Dn1So7SdA0t4Sh7BwLR0Ng5Dl9T7vsXG66eds05NXXyv85BS0IuKNXb6ktTrJr1x5Bjy4AuerRQ5
eid8gY2Cu2/wVe1crIF7gobq+8mv+l9zR4womibUc4MVXkacDzd+Zs0oVg3SeAbDeGVQbsKGOu/7
Nr+mH4GPkPKtdAYSWQp7k0Sqvgwyb9xQkfOoUHN7N4Muyp3HIOim9slpyStSV+Y02MtQPZrkGJDn
ITehGRJkY1R9/Fa6uKDfTw7D3LFOi8rbE+yW7IGDxRuHEcCYJ9FFihRuj2t+JADDqjdWMIyHWVuo
jM41ZtIPGpVuPf0sVJSe4oQ2Xl4EbLR5pg+1XbfAiaTx6BX6ZzGn/gl4V1KhsAiIwwtIiozs/CVP
e39PVWRc9F1KuFQioivPx8+To8FCo9XHE5Zq51pkybBCanKMU4N0RN2LcodHoHvIa/t/U3cmS24j
W7b9IlxzwAEHMHkD9mQ0jF4KTWBShIS+dfRfXwtUvWeZkSrJ0qwmb1TXUiqRRON+/Jy91+4fQI1R
KTI+fHHNrEYnpc2RWFEQNqvLX7JFBmctapzHxkxBwXQYPN2EjCl7ADjRjH72s6aEWGnhaaH13LS4
8QwEy69RUjvHnKrijiQlsZcOgqxV7WCroa3d5St/Ob7FkVVCzqJxXXc1l+Fy05ACW+uAkeq3JE3t
G3pt7r7Q6DK63i8Qk1D7HKYBLsKgr9oqLL/IoL/JetNFF+vhYHOKYM0GpyijHJQv8Jg3mQjCvWNP
7VM1k6sV4Wa6jh3tnZo0G9ctqIpVatUaeZGdp1eX3Qgndoyrop5pEBiFfOL4W92YUwpP3/aMU5WV
2RYHg30bW3G5nmhIfxvKurwrAH0fQ8foN/GIOqUvTDCh8VBt3D5s96ioXXhJPnwMmWv/pi78hx4c
1nXh1+OhQaq4iQ1ysgOeZNxzIQrXyo7MV4TwWHLFBPumy9FMbloct2vbFhECQJfO0RQb0cZEPLO2
qsb+pOsYgQQiC4OgLYDOPioiVUHOQGe0xkD3YmrXYikNvuZhlj60o+t+Hbroc6BDc+sVdr4PgV3e
ZQhO1lUDrOGyKka8Zs9sQzvmXnyxuOg2KNrzNS/j15nF+bYWrKVa919kE6EWGYuyf2s8jadkqbiS
FiM4LqYeh3rby6+4ZvQzx9P22V6aFz/nCWOd8RAK28bZNpXR17Rh9TMShEL8zmWE5Hp7s8Y5NwdU
kNPUhNcBDr+9og58rkFzb33k0btxQUXoTui7ZAC+NdlteDbyNjwiDIGf4hT5lWEym8bQYIA48WyU
NyvXnqctyqKEyAuv/uQlIrgNKhXRknNZXuLEGbduOz2Q4kFmmVDVK6JWFsJ2ZDZCeFjagWRQTEyl
wy6jm6R+jWqESqtLr+Jy9bJJKfjBmJWSOX8L6rhEJUlI2R7TNhhlCmDmZ332ho3c+SwdPbzn4Vje
jEbsnVVeGo84laaTHixn14xaHoWrh6Npzwhmg1Zv5zivdtBOgO6RgAtWMKkgyzT1WiVZ+3wZbMEc
5Wg7R3RKLkvZNFrtM8pqTOZQ16xDlGtmzAn+x7obnRNbjvWiclZ1X5ZPVixu5pFddi7ID1tVRuus
rBhXd1cC5TXM+ZRPdbmHNpJeaw90VhxOfNo0mdWLbWBzHNFYDvzOEtBq18KNGP3PeWtX36s2YHjq
VsjGMYSL11LFD8VgTWjysUYhwbzyQhkeVJrZuyabvZtWevJom5Zz8KBHrq0e7e4Cfi3jqn2cLMzr
fuM5WwsR0k0e5XdKDclV37XOvbdUm37ncucu8wuyEcxqTUXo7vGuDUPeP1pCcpqa/S1F6fwd/u18
009Z+bOhnCzFURIbNiLrxF3H3Kp91kvatzI0hjUKfdzUIZ4WZUTimiZUhp7I16ChS1zSdRKytxnR
Z8CG18pwEhhK4XAlBlS3+VCKp5zB+t5r6+mtoO7bcDQN3U0yw8dbzV6rnzFzohXo/DreVIH5botR
f7LLysBik6DOloFprQG90hzTyXSyfJt05MbNsbI1DPaCOr1pYtCcM+ZeSLPprTl2Est0SlgFfcg9
CCME2vnwvSSC8MZEsXhKmYttZc0hJXPt+NFKhYIF0C384z7YYQ4KHjJjbK8sty3PWTHRZLODeuHy
8daj1xbPHFKzM3QYEkKiyey/ADPTIOFohF/KPWhf8X0t0/z7HEj0F0u4YaHTcKUNpTalYwcrL6UX
Yw58HYbcSIvtqXbPLoKBVWEjBG39YXrJJsM4zVWhF0Fpc0sgU7znWFMeXVHYaylqD1MqFxLOCqXm
xpKaMy8v+KegAzzK6Na/6S87ZJ3MxLjYNSECsmiYL1lQGnSX8JbPnc9uVs4Qm2U1YFRc3mWLoi2s
S/nQLd2DwseCD59vy6G6DzdpxpXqPI8BSEKrRvKaef7jJAd11WH831MGmc/CgECYoivjsXM8hkex
i1ynT7z7IiyXqniRewyhUl9ENhr8/DTy7kfL5J3xM2G9VpQVHCKahr27xrWWgNXQrDwwnfgvw1DT
+VnqSIAS1StWCf4IyEHCG6C87iHR/NcZ1epV6E76c6hDnkDfwzIPEdI+cYSNTnFiqjcfLuRt46cA
0D10fUdEc/oK0biF5m7W9Tfbrvm4jAExLeEZyyOaqKew8oyzV8ZqV8t5BNRhzsWxvMyZLcMFw9wD
JsIM1qvJvrNxfhjbqYb6cJsEaDLjOB0fhiI+p4Gs53XfLxr12HH7R8aH+l10Rv+5ZchwDXoZ4Iqq
qSY8Mc7u8dKNhV1ovZMXYXwWVL3omWup72VX1d/LxmIcDvQtg/Rc0TcDYNDh3NBtDOTJihGFWzv8
OzOUqXp8ZeUBd9Arh5YyTCrALR65SE0lvmCXCCW+8Gi4GmfrWXuV/YCe+25KnGc3U/7zJEfvyDra
4+cY+PKmMKi6Ct6yksFDwIDfotDYTioxNjzrSJqpV0JjrXKibKvSwrsHcmAl3erBCUR6ZCo3bWsN
jyEzlPMaudVwbaaevYtkP+ykG6grwrBPduIUFBEx+Cg3+orghsotAsN1nvByrS38CDgYUF+l7VTv
7QgQYkZki4tHUDZvo1ctnKZQzUi2C6P5hjC/RtqetcFtQepIsWlHab/z7AX+EaRXl9yUUeo1a0Ua
/cHNcREXqnJuMWNVPwq/UsPOmOIIELlvJ5+ySSw7AK0fTJOjbD57faSNaxjjPbDKxMrraxdz7xeM
5u6mMrUfrsZx2mc689YBdtEVlr1z7snTNOTdyfKG8XZQIA2tJKtvkkB8r2MIyhji4uw+Kzw2b/aB
9CsropyAIYx+vlYxi9lWdY51PQFV9ldD5btfdU8tDztLR/qUFoX9koVEYkBA78Zzr7Xf3WFXj2of
LXtWp3viR8WLidGDf88baXu6SN9wsM7xHq51sc0AOt2D8AnWuOlsZsEZJ4BZyMJZXyY7P+uHTNXa
W5HME5yrWHbnyxDo0qSqDdzKjJXKY604x1rTSBWdBwbvt5X3vDpWXvLqXP5aIsx42kCAK48iTDgD
ychEOXapPaplqU1yTimXv6oD6q1sGSiFtAu9jW/n8OkbIMmRku0d0U3eBhqLecumyWxZ0TzO87h+
jZNmeGM9H7DNcJRjG+YTg+XUHOYVRQF0/U8CSz2hDQqj9Jowx+oVLS2RVv4Yqx8AVkg5v9SSWbEc
CIqwS66kKp0rpbp0k0EUSvArxOVLuxx4w3xgfoIQBj1L7LHW2ZPJOR3GA33mDsoma/PSo29Tm2Vn
rFRb8VJVfosqu01xh3rjPd53fTZst32WDk5S5Ye8hlFg/fwaZaX5B42wuqySNldtWAaH+N3gq6Lo
906og/AZ4uC5xVBTBlgoCuYXphEtHTR+OcImexV5db3T/jwepjz60fUeavR6nI5sB3dDDSqpN5vi
mEd+cGB1cJ/DgdioKO7YpPiJK8rd8GCkQXYyej+BZENtZXhZ+KjL3LrhnSWPyPf7cZ3YrflQtl37
zG3n+lFtAt0eo3DbpnD+4Kvm97kdzPNazlKcqsjYDZ0DMqzVcFkLg/8RZl8vnRBzcDiMa/wwlkiD
jT9zivDMNHz3DW++mbwaAZYfiuhbEWOAW2nIC3SSl4vjessjVuj+jpmNvBoNCYl5Qub+88Zi+Hs2
R5PWoZuqQ86Ozukk6zf0oJyHtMoB8XFr50QITjCpCLJtYXO2H3Sbf3MpvB8htJfbeMg/GVnEcRWL
BkStxMy3tpmop1yk5pHzH3yxWdD8SEGKl+hYb4HW4ymiQng04pbNlnWQ5yMMYlAEKaeGfKAJfHmC
k5SmXgjHBmAJuQury0bxc0eVgNXWNbqKY710LCJwLUemHxOW9vI5MuJvrrSdc1LD5GEHtKeNZ3Ek
xyvQXQ8alJjJFPO+m5rmDf+w96CjOpUsDVwwu/aN79qlw7rOBiRFwEJQaA12Wt2GEy5WQ83RtJoT
ALnQRQROEt2CAF+mq1Vej99M0KH0tQRl4tQF2Q43GfAfouQOdpSJo2e42XbwxvQ8N0kTgt2Mv1wa
NGEGFHNFDBtgl7l2p5ef6i1XYRgN+kw+08b6ZGcLCzVFw/7F0CnYslYyqb7onLLQK96zMQjuLo97
HQIxL6ktCOtY3u40S/013RB5347ZU7rMmYQqSWCzzBobK8oxVpGQbkk9GKxGhHnr51oZGMkMCTv7
53JkWtj+XayAa97H1l0NbTyXqwz5mVr6xnuRWM3ixifKCu4EHZCiuY/tiQLeMYaGxIAsY5w4c+zO
cam2oGKbEDvNGNQUOwIu4K4lMZgnPbDyL4BSe4DeMjpfVjcbrczBcpzHuIm9215T8u0uXcLLEYlO
Rx3DKsjMu0BWznOzlJOX4x37Ec1CFH0cSlFF3cOSgd3BLhlck5bg3Q/oTJ7ny0LcCH50EURXSVuC
YItGJAQdWo8TKsT+ChBZdTtaAOogFvCfoO7WEHm/OY0KtjKuxZ0QTUQIt5G+OvHUHOPR3hIx4dzS
HDMeyC7j8LJ0+iqJzqE1CyhwPGv5zeBUzWtmN3go0Bvije/Gh0tn24d4dqXygUPNmO+G2rGPLTCo
c3ERHyytrUtDEg1g+SkjlvykdAhPZJiMdVMF4dYolxaR7kv9kMLNu81QTd33fk/Qwtj1tx1aoL0H
d8tbVa7zVVpudiWWjQ/fW3cb+fiTZ5FgL+wTQVsE25poRnvnSAyzK2gLAUANKugxF2QYwF475O0U
MYOQ/ps7T/RsEAP3hdtBxBckB07lrSlnExRAS6aJLwKqItPbGRpRpZs4PHROTVXee1MFMcp2olsn
ZoRmj5pHpA1B3GhgHZzi2yzeOixS04YOGYjv1M+6dxN2gX3qJsDP7DjJ8NY5zJbSi/bxss+TFsAe
5c5LI8CtBc+acjPuwzKoLf04WJe+4y6Wh/AeaP64p3vk0rwAcn55lpB7m7vSt2kaQP85Acpp9gU9
2GNXVN7Bq53qWBPLcPTrYVsVgbg2RR899Wn1FYdNdE1BQ1HmJOk1ZNADIALrm67s9jlblBBe5drY
bGCxgEOMbkxOByBhx+kptfzxCdZveuv7FAYKEOveSQjjyPve2pW2d+tyqL72S8N653mKX3t00FeX
J/73zf9fSMmYQ7me53gsM/gXPszAYC15JUxMZAFumz3RPH/35hhk2IDJtDed4tSUwtsPOTTVOOo/
9X2PXMEyPLmO/SL4/lNyXaPC22dqCO5+/+3+qXphOOQJDByL5MX9OKLpRhgzWZXOZ+JSMFihnUov
c1bbjizsomWaXHVwScCGV3Xg/yEo7eN0UCJ0Fx59HhdU3T8FVXFD2FEXGN65cql/wOwyJxDLEU24
dOFSm8Xy97/2n+J7PtEzFfp/SWCN5X6QzVHe9kmVh8Z5MtgrMnp46WqMhf9uWpM4T1VpPxjl4kcP
Pf8GOuvC9+LLrYa6bU4qVv7L77/QL7TlfCGmdIvsATPNx9RHK7bZg9sZdyzW7Hs3iPy3ZqafKuBg
71qtf2R97+9D6eEbnkfyTIbwfmq96odvk3uOEl90sLkqSL2GSLajboIrUURUmHHsPdu8YIdu6OI/
zLN+cRmRnwmbQlR5aCTlh6lmkDmFGtyaCNUwxn2LVa16veykdBeJxYrT+kZE4mUosoTTX1vJO1mV
0fdUZCVShTze/f4q/kIvRIaqKVwT0TsP08cxs+hxyraeJc/4CtPtrKv2YNQRfaMU6EQ9BF8QX7d3
YZGAZQb/0m+DojCu3STI1l3JzHeJ2plBnUJqCsH03TWibQ5DCIfisl94WNP+IJQ37X/MyfjKKG6F
z4jc9z+qf0s7LXBIRs7ZTd2MQAgtd31kp/sYD8qOhrJz1Q5U1144Oa/j2OhdGg6vRIJxKv7vnhIx
HNMU/eGVvAhH/z6/43uxY2C3wBUiPg6scRVVWLkb+zxEOnkhRTfYY33onrULFwiopXWfj8kmaYju
KQPln1zGPIQ6oVy4MbtZnbylEJLogTeBVPqtw2yzIbip2P7hlv9TPe0JTp6K74hi3f2oGVqk00MI
CfCcXiY8lx5YPKXVa0yZv+KbQQ0hPecom+xrESfpBgMondZlnvf7b/LPRczjQi3vLo+gdD8KYam5
2HQEA8/LQFeAxXj3oR0gQQnz22CZGP3+836hQkV+h7oSmSDeLu+DgAt6Cp6yPrPOsgwSQSPxjXFM
sS+rxEadhNdjIATjCN+2ZwhDUfD7T//FbuYJxug8HZbwsVV82M1iyAJzVvCqjYFJAECr6GhPyrvt
/IwmdtufmDCk115ux3BmkSelTl3fO5GPzb3IjbexrJ48QA33qAb/dGV+cSdMJGTcBIneCOb/3+UG
TRmVjhi0OscZmuiLQuoitGFgXL0CudV/0NL94k6w5riIOpb9C3nH3z9vovC1kYI6Z3LKkoNDghj7
eVw+5lnJGCeXuFsbwpUyDDonx3bcP+kN/ynlo21qohpdVhEsJB9uhdGYpNlUnnNODac7YpMJD4WX
FW/1Eg5hJs7GnBaBOCPel372ihtr8p60T4Rskg7qEBJI9gdj3a8eDr4QTVZlopIz1Yc7ILGXVrJS
6kzPTj03SRmiYpJJuKsQ/tHIUO4P22aeEDW8IMFkHLo6bfdmFBXkQlhQEEyyyL4NIhzexnmRO/z+
4f3FDeMqcamRzLNofNxsK1AjRihd72yb6dLzbmxGWF0+vCXLkDY10/HtUixf1qtxnBlNXL7A/7b1
+CZ+a0pd/mg/eo//aj3+P/9fGZQptP5ng/LV1/lrGun26wdXM/9PP/3JnvsffAq4yni7SRzAkPF/
/cm2+g9iEwt1jfJQF6I1+3/+ZMf5D6UlHgX2M7V4B/nn/tufbIv/OIrahQYjIw/kifa/8Sfz7/xV
8rI4hiwHuctiuENmZC1//heNVxGBGW1b8mVKgt2AD49B+t2s4NNDLDSsK/Dhzi3Grjj+wwLwQWrz
83OXL+/iA3Fxs/79c2MMIMEQCEQiClCuYAy+Ay7FSX/I1Okv9+Pu5/7/Vwv2h6X18lEk02ASYuKA
CvzDppPPzHK7loi+vhrcUya7Fx/c0s6aZywmlvHvDiU/Pw29rU91iYviYw0y1NTuSTtidnJ7qhzX
hJXM6XoDET3eVcMwrIEoYIxT5eO//pkUFGwiHA/wBzrLFf/LnYwHUy4ZhNxJj2DUSCvxo1P5tI2T
2dzqTJd/UNX/4rKCAmExWtwcFobtv39ew6g8ClJmZ3mU5SNcETI/N2Ez9/cKHo2/g3vX/ilk/EPh
ycWl2kRSb/HA8uJ8tNRq1SLxGZxm14PQhy/OUNwrzT9J3j5+imIjFjZuMhRvvBsfZeYUkAAMG3fY
Od4SmVu10aFOEvWHBf3jG8CnuBY/CBMSqk/Kr79fv8jWRsFJZFxgTwUN4WyMPyUVFNgVLlRx/P3D
8asPw03POYODzz8r4zaiPRMo3E0i4JyqovE5tEB2yNh6/f0H/eLaYcm26aqim6Sk//AUVjIpihhi
y87w3TNOjwaYoD/+4dH75YfYzrJucX5j2fr7peOJpmWhW0JwpP0mbTjQ4Rx4f1g2fnXJOORwtVgV
kQN++BAZBZkKicnemZ7q99U8g6bzy+sMXd/u99dseVP+cmxBrLDUG5yoFLwFWhof1mBlTQN0w4wu
3JaB4B8W2g//OMacZWcRNHCwaXLvP/zjAzU9YRV5ukM+T+LuHIugeZAqMdv7Micc6zC2dAnWxRwk
Dg56opReaGUG48Pvf+OHfWb5Gji0l9oWDSmP4YdF2IAy5c3g6HatGFJc52VQQ02IgS0QEZF61cEt
Ivll7KFP/LtH//LJLPsW+A0TDMfHSteZJ5k1c5ftGFFl+4mJ8W5KyMJreLie/v2PZNlgl1+MWObF
A/eXJZgZbSFRFxArFhH2ZIS6ecOb3x2ZLc772cq7h7T2uj8Urr+6sssrrViHsdbZH7wWQWIJSNwN
EcaxCfWqc9v2Uw9D91ioljSZMbQ6Iiz6Un7/lz+W9Vfh/KY9yP2kiPj7SxhYoixSUeU7+ELto6Fc
eqJRUbzqbKj3g+7Q2lmZ/en3H/rhzZcOkgkOb9ToUnJCkMuf//UKD5btFr6Z7+rJpIffekO2kUMs
+z+8NR9e/p+fQ5WFGpg3n1Lr758TxYE/aELyCBMPgxsn7e27ynIdWuQEjP/+J328fyBoFM0ADI5c
S57QZZ/960+KSIJCdUy+Qrtuv8Tn3//rlrxsxH9ZXkgIg2XAYozYSiHl9j8sybKzCamle7fv24hW
t5jm4tRHqUAzjlEcdnLaQw6mBQ1RzC0Tizlv4SG1YIE1i9VghuQiZfDvYRPYJGm61RT7qzEJ/c92
69jMTiM9A8kv3XIJ0PMJWcgdYp1IT67dV4yJ3SkDJh+upTeOAPakJkNN9vFLhf3YXVdGkR+SgRTM
tU4beermRjs3yIcNQAsIDRBYxrS/c0MNn9zQBccfV1b0UKQ+7V7tGK/BONm3ZtI6b8QbuO+iF8U9
dqcOwiOzqtc4dcIWtYuECwsazGmYS5JSso50COi7Qmcbb1RbToc2KjVZSCGq2m1Oz+aRlzi47XQz
6412vLZHbJJCjFSzXFiEve2vtezDo9NqB/mV2cZAaUxCCQ7gBeHPGqnv4kTDY7UdvXpUa8cMufyc
EUb7UFwg165vTN+Y5Fmfo0wC9ZkKM89WeOhIgrJDqz4lLO1LtHzrYBrsurIivikEy+rCgvgcxoHO
ybgT2X3tqgopTk3MCN5B5t8Z6ZTBIWhVKFe1t0APGxKf6RDSfekO9DXgO1LnlMS4Da5+ClK8o0XM
EGDjTyjSV1lDuC0IbJWMh4A/oFfjt/4+k1DtqU/y7OiGBhi6WrVGuhsyr3oP8PecGd0IYponjIJH
I62ymwqAmryDJTzcIcMA1z2EDCGvu3guRlZ+pt+rYWqK4mB7nfk+x6rUQG/B8I6TJb9YZjwAtY7o
usCsY2KEMLWIgBDjNao2wM0Ic4LLDkw5dUiZYvjfD0RUeZJgVcWQ6KFP04YMO8KqfuDYqTy0T15R
rCPqx9fAjUvr6JZhldwhzRuvajvzjT3zMGo9yxnzV4o+U+5LwpH1DnGnoQ9ZaEN7m4YoR2WtNN9w
lEOznSThpQsJNXD3uWxRXoVdTQZNO5NkXKYqqzdNWRuCHELHQiaQ190beFsTjjU9qWI9yt66qpQV
ubvK7FITc3En7vk6CbNSoTucckFHT2bQtQkqXc3EcTQ1sylA1hXQmNFVw3ku6AysgWRMXyDhV9Bm
QnfUWzsoWn2dBlNb7Y24JpfCIOt0j03B1ZvcdHS5DZkr5DuJliY4AilvW+Q4sw7vyRYJ7M0E4+DE
lZiSbUqVekVG2RLdXXZEt3qRkz2bge/Agiq0KE6BOfHILSo8Zz2XdFYB5/kDS4qMXECoxPrABCUX
rV8ZjNJwm7W6Rj2ERCvgDGFLrFW2ZmaHZLsih2YWbfitacD5bvI6c+wd7myL3NaMeJ89wfNt8eTb
ZYcir0pbb2vPPeIW0XrmsIkasPOrKHOHzxi53HntyKj7ZCIwdJ4ZvbovcYx3YJfKdHo3/NaxyDIW
rX3UEFU0xrmx1CtSQfRprF3HIRQbbkMAGbY9hiJjXlu6qvlESnaWbnrICe9x4BRyMzmZInk+TlXH
yoXgce3WnQ0TsqsYinjZPH9KvCS6DsYKSwfSDVPuEPeGJbxdEdq7QeRluy5Une2baTKirdOXE0Iy
Zdjhzq+i7sfQj4a5BluY3gaWg57Y0dn8vaoL/pptdc5LZeZmt/bKgkeg0pK4D9dto6+9H5UPvRvD
szah5ePiKsHCXKVqIUOUBIxNSDVVQ+ROhed3j64awnIY+EaPujHOOSsTF+qvlEnI72qusGmeNEzg
Q+6NZrAFJYTAkVmmyNappYpjO1weNZ3XDCxnBBZh2vXWxgIXDx4SzH63yaI8sLZWZAd3ytbZW5+O
pA1MLn+tFgk98HpOse6i5G0lu1TrfO+EMtxrPGc8+XDEfX9LELvywaTPVb/lXkT896mISR1vehLr
sqFT4B3jHlazyT6gDmbtp84eKZ/JsxH6xpMwebA2dtWZjypLrC+AWV9z1zAfq1D3JwULGEwIEvC1
07UGcAAfglLfxt+Awb5zRhiIQQnEOccttirwEezlnBGlVVJZAAGsH5gaE0BYZoKMKEoWRk1Lc4WE
4wDSq8thliuKxfVGUyKUq4LQxSu0On2198FML7bS/hQgobruKMNYEMpt5/hfC4LsME/42yLP37E/
4DApEd1xq9+dTs+Pg5X+sDx3FwnAM7H3mNVdycBFfEaOv8G79xke9oEJ5YMTluVa1FpDFEqSG7J8
EQDPpAd6Gc5O5GysafV1HTXT1bSkLZUxr9TE7rZ2HQOeyNCe7MXZo4gsZ3pcrnHVN9cN8Ukv6Dyi
jZ3md3hKwi1imGCV6gZbQh8z9SOnBGYw0XQkFOhTMnF/uiLcGdU8HU2G4Wcw2P31MFWz3uqIBW+t
kyV0VDi86+Te1N9lbVbvSufduE3grz81UBdOuTt5K51zqkOXmU17rUzE0njb3/RcWjO/nWdsBU3a
epzhmz/YuaR+jf3pKSY8FIJkRaMr4YfscQGJvekXydmuMeDY2vzip4F7zeCiP8MfjsM1fZX4c1iF
CMRMetfnGkizQR015PF6aFv7vVY5jRFIOYF4anAwYQS2U/SmQz99DRyI8ZPzoDrMwykeCxAsmlwc
67H1BKkderQe4Ok40GqCqT6qXroPbjxIxGtabZjPTFsB5RN8qdjMI7sRTvcSvIVJTuGWmU7zLaCE
Tdawu4Jp7aWLkHTuG7F1UokBp+D/GBvUVNYXqaW4RsRK2CR98fxQuxpeeDnoO+a+Fpjstr5F/CS/
JYiFhpc2nwa5xX5LqGvQlVmyrgRmqdnS42ka5++l43bbcjDam4CTP0rp3PnUhyJ+R7zqfNe91xJw
mVJQdFH5MtKGvx892iDLK8LjlghIAn0I4Q4mmUQ3Lfru6A+2+OGF8ZeR/PN7i8A97NfTgbIo25qG
afwwYGBfl35QL7GhnyOvbj7BECCNsWtPZk1HfpUi32d5CufmdkiLY0Ko2RopdX1ftwMMc68Dcz+E
fg4D2/vRj0xD6okk9QCt6zZt3XmLMkxv0PPgAsEgiETDtwnxxVGwlTY49xilxFowRv6OO5ggxIrg
R1PUFh9sFg8qHg6+mM+eQWjcCkG5e6qdEtxxGCj1XUdTwfYJNAlHHDCMr/ADs36JKB62VKNipUDY
7ibV+9thEAwyLbkbAkYythVbBK/nGelXDfkOHticI5wQScy1M1anYM55Zc1q3NXEcGz6TvmbtAsc
RMtaWIjBA7X2o/El6FT6WJUaZ0xY+dOpFkgm/UAg9R2C4lUCt39qkSZcewkRqqDK1F3S4bkqyGx5
QPtF5CRHeAjrcWuS701Ve45n6K5Mz3mocm9Ir232spXbVN2pArC2h2c/bNRMQMo4SZYUp+WVw2zt
HAx4uykxI1uv76c1vznajWQOk+agNXVKC0JWu/kauebEmSPvihNcDH2m+GvWTp5rQOyO4sblMCkp
qg29noi2vUtQ0L7YlR7lSqZxTaKxyqAcVwjHkbJhLZ36qdrmGRv5bp6t8EwXdyblTE65u/KTHi23
VU6sGtR2p4G7tIt8MzLWFH8V79Hk7tqepuyqKTIYtMNsRdnaUUYwQy8eIs4f5N7fJw6F+AF7pPOW
m2UfX+UksMqjVGyjNzgP2pZotrofrmXuKdTREAGoVMxCbmn71nrr1SV1h5ey1cWlYT7ZkUEIlUdB
y7krCsM1Mtt5QL8v5nw3xzWmKsxL1rQAhSFq8hu6RCXtmfiQkpo1VwRqD8zUFvEymRq+10RPCm1l
d18Lu4IeZXyvKgGCaYJoK7Uv1rpzjJ2UZc7XCNtnn9rme136HXF0CPkfQqq5bRlrcR7s5LWTpk0M
SHqOcRah545MNmfKsbUbeqSyDUTIdKvGq0gXQdXZoQZnQyYqmEJrNYX++DqnHao71AXFfhymdDey
yWZrxJvFqveIHs9rzq1FbBjY+JaFVtHoiELTPRaReVPMyafQQBsWhai7C5lsFUXPKYsq98YVdXjd
G0X3iAXIK/b2PHeg6vIIpDHywj5tCjKpVBWv0ZzF+g5DcnUdd3a65eWx7rCukkKuKrwMu0aEqDcZ
ZV7Htla3zkhAhOE0h96gpJuTUMALj8PwjpMUSGLiale0ZeoDyVwTfrIhS84JIVlNpcu9dCfzDcr5
9OLINOI0YnEqchDLLpx+jEOsT+6G/k+14wq8MGMQNcR80BWwuwHd7WY/ze3VgKldrsIMutiWd6E4
UhK6e9nUpMOWTgnXkOqzSbw3aw59sjH9G7uYcms1Zn2YkvcR9wc3Nj4VE4Lx2DT6Wy/wxB2us2Kr
kVCi+hy/qbHOz5Xp5GdmoeM7T9YLHTZ07qQ2lZjE3Oi6H0jvxcUK5CTqH5iKHN0hJvd9KkOuLRki
4mgW4bSOi/IVifayb5LYamYe/qLINOf7wKWtBKdqBv2AoOkgw06tcT6U66LIrU8UD/FTm3WQ+xt0
ouMqMtqw2iZNkA17X4/hk5cTDLq82CF5ZwGoxqWi/8LOSG5VgRDdYy2lksopMFyw6ZkZnkdRBEev
UfXnoapFtE7GtniG2SK4rKRHrCE+BY8kQvWY51SAmNHNXbWtTODikSTlELW38WwWkxhXCKe9eN3n
ebMZOvF5EVI/ZqVqxvWQ9V8n/V+8ndlu5Mh2Rb+IF8GZfE0y50zNJan0QqhUEslgcAjO5Nd7pd2A
YQMG7BfjvtxGq6skZSbjxD57r02kaGDcTwsqM0gdSUIJZKHziiQvwKmp2QU4a/KRHjr4IgmzZe3P
+pag4/zxSvFCSHr6zsc8P2Dtf+tuNGFo+wllu6IZOUgLH4dkxczx3YTtLfKYwaa/tuXczL9E29LK
4pI3Rf+tflOL6bz1aUiOwiZMgUcnC/7485JQ4uZRN7dZe2H2wH/cZZeOgu23X5WC9mOeyXGQ19+e
pGSmMVPjSolwUJ5IVRmPWt3uDBivl9+UFJVM4QwRdwk99eMePa0qt+W0uL/yzOi4TjDdfYggdWJZ
Lurb6kjB0Ui/vE7uKJ5ts7lVtxvU+MFNDRVFjJh5sHbX414YJkm+VVYBpc2SqtmmtykCt2nPy7KV
ujK/smCNDwH2qEauRtxUBinccM18hk9+HXigu34h9zp3VkiWgVc/KnOw/jg3rXnnuKttxcU4grVd
Bq9/HYKUUR8riHfqOt97c7KCwqhs0N7IEzsY2i2xVpfXM52rKh5Xcu0+aYd0xxtETbBwy/JqUZZp
bACeVPRbgkn4HGwmyihv2vohgUQ+sw2yTMHwZJoyLtdlGePJXMVX3vFQj3GseThFJ+QTIkFD+SJD
oRhCG2ENJDhpV4s9zMDplqcHeWGfxtunaZaQeCxM/JSwNiP+SGiW5o8RCPD4a9cTr3U7X3sb0L0Z
xb6FEiQ95lF2zHfMX7HWTr1HSihuBZTSE1vl+81Pwn54ipOxVJTAojNdMacGF7ksXH+l9HmqBySI
H0J7LcwYa4f5YJCgoLaR4nLKmnTLVYJZbu4v4ZyC+adEkF0YGi+3QUtyOcmS0aF7puCKgl18taMW
VzK9e86wviPUjJT9TV1PJMMe6H9L3Hnc+QURdr7OpQyPA3zd1zM+Em4yc8bk3oY+nWXTmrHywOR9
q0JQbBFxqw+RA1sZNFOv7Ru8fUmrI/EloCMrnQkD06PpXmq8riH6kz88phxVBgLMzAXP4VE7U2zq
q4IZVPnGWavFl1u/7Ztm02Z1+6JUR+WqNxsoVD5dgn/GG49rMzg5Fw8kvxEl21a5G4e119wLKTg0
MUbxRPLskCYVnaNSxAWOPEqTw7H8IIqkeYDOYzlG8zi4P3aTuu86dOiV7JqQskhTuaNPzLUe3Mi2
xXJ1iBaa4PFsDWLRpwWbmsn0D3+i91NnFqNmMnbpb9fqg5/Ontdb3U4172yDIttIwmpZ9ktYZFz8
ls5zwCGyCCQ8YulmW3sTWi15lJ5yAagx+Y4Er/0OfYLsXeMZwj14umqZEXGvkv0VDnpDIYbl4vba
7G/iF6pG0qzpuEXRGu/TZZmDyAjCmV720DCCWOM7Qad2y5n0E1MRH/uKHO0eBmCoj9WgUyrlmRUf
M2pp7CM2H7Vu0jGr9i5mMzLVswb1Z9ZG4T/4rrTbyEDUUltc/+yiyOveiiKszBMbZXvLh+/n7i9+
5vA5DxaoZtqyUy+a87BtT9Uw8mPhb1w4OP2mcM70NBVQvoreeRc641aPE836FC746Vj53khmgzjM
szkTNN3UFMgRlaRstb9vqVeoIpOn/HNn6rqKO5bf6Rd8ipR0O47s6arHgiu+5fkDtYzVShvCRH+g
hxw/h+4FzJZpR1JkwAvJPSlqzAvTptoqq5v8OriluCMfKh1KwnpwAz+MqUYXRIK4fEfJdDL7pn5I
Cw/ayjnEFV9yaOLem+ot1U20NG1Gl/0hxdcFv1cvAoVSG+mhrl2FP3UEtLBEU4F97SHgNMbVi97O
dbopuLNbAnhjrG6Oq+0SrgUxmIFqMpIpDPdxJajUiJtW2ITb6q4s3wjekeGsb3VP+7TQox8N4ayS
mF1hZ0Yegl5DwZsIxrgo9MDIzdOaxHZPdpJwtcr9U4eJzYz4faU3DXzFJXsucZrqbaJVOr+PjTZX
SiiLQCI5cteMSRAhTVvGJLMt+u0I+qJNmjaMHWf09pk92fVb78iJAQRzbc77X1YWCVNRZ/SLTNlK
PoSs4VY3ZlN/cpAM9hnEa/13NFNND0mQc1FbJoNtC1owzgW7S7nfzw1j7b7wugAcWlvY6RviQZvc
FUNQMu3WS0iFqi1ovnS5+NB4XrDARycYU/1dOB2xZJ+qSXfbzKUd/oahwQa10GbHgOU6FQ1I/ETZ
yavk8CYl+khEws6BNc25mMeGIXv4Csuy2qexTBzII/7tunW/Zjd0V5AmQY945TovttuQDKMNY/7u
R1c8NaRV6s2YL6BMEpXMbxYwT+eMEx7MZmLO1E47EuWGp1rmnwzXnv1tPo7+GHUjmLiHoajTJwRf
YjKbbO4MYyeaxKIpLA3SkPcUAGzKWOrQwoyIV+Y9wRmeXhx3dIYHB1Gh2Ht+YsCaMByaNprKWz6B
MIAt5a0kPDQzrAFbJ5X+j5wGE6kZcSME1xFwXmzIvnhOPPI+EScQnhqsjOcXFP12BTP2ZHqswUUv
4bPUdhUQck7tvIpUks7loekrmjmTuWyqA+bx+Ye5O3c4ZCjoecyn2Z4/8iptaBlqTDHHGDqqelsQ
urfZiREchF5Fr5v6a4HbXZh0FvrNEDGNW9P1LdlLYnSqAIZQHhOst1Q6ZmmSvRCW25Y8lW6yb4xF
t1a92u6eQZ4Bk3cW33xeHVhBdI6AnlhTUp/7uvIIIvY013V7ay19ahZ96NyxWZM63dBlJvOjN/VF
TAt7qM+dSd/tphOr/VA6jfNM/6ZfRKYoh79hinvpvLIyyzcLpaoPjT1OHMBAap8dbsOfrpXV8rpk
a/pjC2BQG4DojfFEj6P3RI2kyX/Wd2H4e7Ghrj5UrH+el9DS3qkJPL2eQ9hK6WFcuEReBgP/+E71
og73JC+GmnNFrRMNQLjw3Xtd5Op5Tv3R3HX2Ish5WxhDw5smxG0ayEUok+EvIhlX8LXN1mA/tygk
cFro5btLsiHlLs87bYxctdLjmlWr60Qd7+77tUvaOwYxAnOQNWh1pi46wMouFm+6DDQ8GREmIfd3
budGw9WVu+zWJLgmNgF3WT6TWiZfzC7DuQSd1MCAUOlyCto2G3dz6mTPqQ45msNKMEAafYk8rg2n
5jhgPN1WOi1+6U5SUAPmq2VKGQStOXOVKeQcE/G5wNT2t0nnbonSjH7tCHO1m9ex4yVGdeaZWlh3
XItZhwi02p4POhsFt5/LH0FpexYHfegq3pZ0OO1aS4xlDJ2zNI/FIpXauQO0xcgjtdekG768HA9g
5/hWvSalV/hiV5KpX/ajP+PUJdoUzbWGoeTnua6fq8FU07aFacTiY0nsgTDV1K6Rtqr0vayCW9t1
yXaacmrfHM+YqLln+0gQDjwft1Dcy4dOUUbnyo9wXhszbiHufJTlwPAi6DnJtsBRBO8/cIil4kOX
5NNdSt6TIZiEoDj3GG0JdDur9+2uwqVliH+WcSLaoac9dJj9DUlbLSh79MtTv7AsjW1hz3+ccpVn
NngFy7OuEOcSxgAf+WnWv8lH+tygR4Rr5sIp+2WShqvuwoyFNRSoYtnzkmQB6qeReVsT6dCPQ6Nb
D3mvPHb4Se0uMIzW0NgOZemnl5YfhPHadjq5YRpuKQNwsyY76dm1y/1K4ZAEPUGMez8TXgehtJrI
/pNouEJ3nIm0HZCp/7CmktUvSw90duQehBR2mwa+7UGtv2oY9+IUSieYTk7CDfS4Bj7jYUqCpd2S
vByCbRcQrjndFt+4PSX6qOPVyH2z8Empig7EzTbrKfXYus7UmZuRZPFhUlP1LToLG2OGj5NCJ51J
EtpNQ8UHsJT6MLkpI3JLAylLLcFemdOBV2wEglAfYOM7aKkuU/auZmlLTznaqw/PxFmKraI604h4
yIn3RCc3LnNRrempZMf9ZwnTudgSzqtRtLr+NoAhw5Rb6Mmeec05HJsd1lXIOi1n75PlTVUAoIXR
LTYWXXkkHO0s3OQhD3NO/8aeHtTY8I4k1qjN3x2j20tLgObJFjRzHrzVpSC+oyrA4MRa3TruZVH2
Ty0TDguzpDS+18WrnAORNveoKm29MpQUbqw41ssYJmbyy6mtpYj5Xd9upGvBw+EGGR+i3k6cZRsU
1pIchnkklaxgU5dHZPoatTCgWKI7FLzf3nzW7vRJd6hIW9wcIGB6ocjLlsrMiuccPz+7fWqvJpAH
nru2O3hGrvokyZD0jy6s60tCk3hzGYhepBERc5cLnWHl8w2e5n5UxWz2cV/YOjnqxmGHoCcRjjsL
Fpn37Mo2vB9oYZu2ynK6J5AuCxHsRjXkMFUD64JFY2Ozsvaml8IUy7TPRO+6p9ZwguRgYAsMMcVP
fIuMNwu8NxtexI5Apk0AzFyn5r7QBLx3a8pV/m5UlK3GcBbJW7IhsSWNs8CztoMxm2iuixvURIYr
wKIqaf29PySd/mh0QRFDVFZIEoAwUHTe8QJ0H3M2+kPE75FNvfTrW5Z60PTxJdL5gsUqX1ZePfpw
isUynIvr8Zndwtjy7xaVEmUOvaVG0mWUxiXjJuWwzyG+20cq6nyPujEXCWhrLxO4VJbK/h8dOIVk
UQr6B/BFCZjBVbL+TOkorQ8VVp8wWlQzyP3ISapPljLQxVeKd93TmmaO+EjMrDMvRuYO7oJkl4DA
dxrwYa/+aqESX3AWzzNbSaCnr35WMolQF5zOvdpQ5NY50eSXXMBMKy+nc7YuZbgZIX0NO9BSAOqa
ubbG01xwz9v6w5pNB48zbSxx2DjWd0KIFg5DZhfNxgXkKI8UBE+0XAeB/LLVxGaUPLKLR3n2Wu88
Maz9LdxJtXGuQSRuFHlO/3Gg0899Bm81qc1CMyklELNXfI94I2z2EVzETuDhrO++Ney/bDgRYVow
N/qAPWWgd3fW7QD2avW9KHfd6dTOrTU8TdY4/2b3l6ktdCLqIbtx1Gj4InN+uqIwjDs+UupXN4/i
V+Z604ff5zSPc/lirAW48QcXE9ScyfYBOEyuWz6O5CRvFEo9sSAgw57FPp0oC9wNdmeb3DLnH6+V
N/4cxZHdUaauNW2rmYX4VXJh5wtrRdSO1YbzwRiG4FBDJysvaJ0MTvhsyJ/zYS7f4c/zfw22l3iu
24CSVZgLc8YuotWDiAoI0PnW5BfuXRbfkMEOaJlJK6MdZOA3XBv6EzltxFF7zkn54oTu0ojm+Y7n
ny5WiODWIAdSYK6jtg2yP0VctoU3CSBwHwWTncrIMyy7Yqb2eQzTR5P6B5Gm1BpzBeOgyzM9hxfs
2p4ZpwWg2QNDc/KO0tAxFRTgwbYeTsK/nkvYqePRQh99D+t+C/mpIzeNn+uzK01NjRkdRnpjQBJs
YQFOrl4Oit7b9dxldUHjd9AzThg0krIlXUbAvYtF1RJrep+u51UlDpL91NTnFI391hw+Ok+hQXQr
Kp2wOvPqyzAyspRzu4Ax9DcvOohTtclMu5l1tTaRykNIFT5ytRFVOfpglI9M4dGqdMl3zTSHhrXy
Op2lYzL3Vlae4MEf+K+PGYA1usQrtpmRsobm3uvF6kU+xsOAP75QZmxKEE1gFAvtR0YbsNAnC6wv
E3hiHYtAZV+BTx874/RQvPndwpTfqo6+0k6y1oxkK60rGBrji340/QtTBOCoxCnUj+lgk9n1OkCp
m2aXl6xzl+WOEFFo3eO9RYjm2wKyDB6l2GAJ6HJysob3MI9MgDF92dPHgB5hRQGT01PfTMrd1H5A
d/NS21YDzbl0Qctw4XkY08q761levvI2xhAzyYn6ZyOddUphesYlCy2LLZ4zpSLCKtBTNMk6lCu2
V1cPdtjPKFcquI00CrfgRntifE+4/ddwL3BH3Bam3X0Gs23GGFbwBrNAje9yz1m+iD+6j75d2L+1
q9jXSCNh+AkRWe+LdW6cbZpWn0ia/rGYhnl5G7PA/QRKk377iKDVxq1755IMAqR8o5T1JGZfZfdV
ow20w4EPVyxR3L7IsBU29bdrzpUzLb0vFyih8dCGdm9uChMb1MGRifcTQLqkfx2m444UaIP7aR1r
xrDFyq/enKPUdzwa6H8tDTM5DTkg7w+vsymfF4kk35U2BZ1Tsu5YnZdF0k0bU0NletSrIfz7GfQV
X9PxPW4SNyEuWIIWsy5sTvw1NosO2mRDaIvPqgNhljm+ca9B4ToCawq4mg12YoaMdu3zH4uP8Ehr
sk/0FHtM3+wwdAXGsaXek9e4y5FnKNdGT4IJIg6S6/cYNSXS1tWFgUKYoMrDyJK+dckkdS+7Jcys
h7o0xU9oFn3IA3WhNthKu/pKexlchpRo9o9bFsUvOJo83mEydX85zgbsFAbZhU3vTNOtgXg1K/wG
vWxfwKg5mD07N7X/to6S+rLeJOifPJci/9KBzottWWYFZeNOPReRKsP8D/tR+oKHaYCGX6dMwBtf
jbiusnBeKM5ddB+XwySvGteTxF8q6vyXNXgZ00GXueveb7LU+sJeMA7bHIFufeNPXKAOi5lrTlL7
yJ5sRgBFr1OFL6eugxLDCtSJHZDAwI0NpfqFutSyW5wDPwdi4EgXNQi80J+R/jtQc6fSTblqAE1s
tQ3gKOR/m86hYnhrtBkfCAQ+FnCsbbIhcgXiPT6FxHtrvKSkmFo4OrgYlWIXK3TBJAmXJdxYVuuu
UWkuJWywFP/iS8Ae8TpnfUuxKl3OWaQ6HoSHTquACWpsrV2fpmEdU2GDJ6FA6anvAKGoPk7cHKKE
44F22sgmySiutiqsWBbN7Pota60E89O0oE83SL4oaeA2Uua9D638dT2MIIPa11FALbtnwCF/JTnI
yi+5AsQ7la3J92VQ9Jzl10XlCIiRWdRzk3Axq4M1dtMxZb9ZqMbaBlzZg0sJXzc9YNCrq4sB3xUl
xe0odiY3bfTQqoceuyCTUkCIpvGEAXoqDEQKaYa5D84QPS8pZyQduTz2duzppBON/bTkLkOEUdWY
LPBgdV+Zo2V/AqHSdaD+5gmAUNrO1RejyNju2tmVvzW07mI3gJBtDzPvD0iNWEXinhUUir0xt59i
rVJFYTnlmdsJs055Dmn4KXHCTRPqv+fMAArqqZ3ecyBww3WprHo44PODPFJNa4LDdM5rYe2XQrjv
kib1n443cRlp2FVznNaWui0lR0o5ec06djyC47DlWWVo9dTwSYQLhpt2iueVjOeFalv5xrt3bvcJ
S5ZvRSd5cqY2YMSTuXTVcpWK+94xkR6EGX5GL+AThaUmkqBtQbA7XDI/yzkNnBgIgB9EGcbnTHCG
CJb+RtlwfOQj5e53DrglyaU26d8wsrV4U2XBOpyOtjw9gN0JUGXpA8dEFshy+OMOkJKxLq2Nh5ci
g0yHzlGNJ5hxXpBGJNr87rBaza1GfKYg23/ElVKiSqyO/ZUg+8qtkI4jkHcqfsEoGWm+TbKqw/0q
qsLFOooqDigXJGaz7hx/9N+z3MaiIEvMADtdgJxBh/aa8eSqsFp2XorBfNejlJQneKCyOiQOP07c
lIXirDcKOcXmvHQh+twgqVdJ5yXstqG7GMPe7wkKnLETNpx0aw8dt/SWCoOQNbC67NN2CvdJiL3q
N+2IDDBcf5b2YC2lyM6YsisrzuBZNmxOcjqL2S/RmYzLsWQ0WhA8N2XGPf1+EL1n02TRCIHRq2+7
K+hR/JC81EKeZ2uiQkFjjeUpQ75zeubTUJgvwppvC0oISYJZg8rVxGoa72IaiYBR0a6a/GnAWXbU
RjuYG48D3QBbEZCAApMa8NHL0bNKu3pPvDbV55rLKfqNLo3isbGSJeciZyMB1VZjlG9dtyLT43tP
u09DsiV8KJqk7l5pB0zNS2jJhdBi2MxgsMwaEubfHKQHeweZoYebjGMlKrU1OXQrp1NVVY/dVJvD
25DavlUR+3CgCG6wQffwEtMUwFFfB2NRMrmAA4xIwyoY5iszjnsx+M7Ld8Pqs17FPJGSLgZV2gwv
vP/FCDxLqLAfwfzMVnnnkFpQMFIVhiAjG5YU0xDq4xiHudG2Rwm4LD0tysfNsTRNi0TBHj/4W+eA
Ld/AZwvjSI28MT6utBRjX9FJkZn360RJDA6Rbh1+131hWtdG5AE19GvuA7PEJo47/gYjZwesCrn2
y5mm7rQozk6ddlQUjKEino4j3kjaGBx4Vuwbh97FO0S2tr6wsnTzN8/HRnPO66xb7qeuxrFXlWEd
3k4+61KuAh5tB7vwmAP60RsPjZRneyglEB0QQQfuvywOc4Y4nCAtZkXSDLgFN4JL0ZfqG3yD8IY0
WhvSL+BchztwP/IvzgN9177hH5gMUx8Hk4s1INn38OiceZ9MDKvNcyhzlKejHGTlVgf2IFbZfgYi
r/lEFgrX4nIOGpNIwOqO7fA4CjFYSEluqfz+dURqsdkQlYVslq+yq7n87Xi0eaI/gdzOdLCb5h6V
bDYwb6exba6QZncQIDIT20O+dGo7louHEbRpkpApNtMufgBKyVPN09NiH8hhnLYwR5XMyqWL6xn4
/bLP+jEN8+0k7M57SpIkk+2GFWdgd0cMYu78oGxLcFSMfG/hs+3lyXRo2avA4Pd1iiwKE7IFvNoF
+7625asuBtbAuUjF42Sv5U9OGoYmJjm53xxro8NEqoM3H67yR4hJd9g02Ilf5BCE+1mYa3soLaP4
MFvtvlEREL7TIJyNBGFKam92LTViKGI95c9bEkQm6ZW8hlVbsd3+j1Tp/yml/7+L4N8339Vz335/
99fP5r+H9W9/31fdLC0u6p6+63/+/ls993/5hxsYq1/+n4rCSbb9zzn8y2fd/ddecb78n4Zw4f/L
o1yFSCr7WrrKyEj+0xAuxL+AOLHPpByMCOaNxPJPQ7hl/cslSk23KU1TmC1Comb/JPBN+18hu3ni
Z+BCb6H+4P+SwDe9f2c3/GdCyyApeEMAOP89uldkKZ18g6GOeiWU4tlZysjH+vOjcrJ1n6/kVjYM
JcYxn4zhaiNdqVhWqx6PKwL/HLkzlh96YRf543ZObmEUazUk7BAnqaPWMotKxtLHmR1OTPemc8xm
9u6bMW3792ZRJtznvGYND9BxxBeprWWTlrOqIvB8CuZd67+Jpp1OopBebPOou9NSewfI2ya3EGYE
wkpNiPErqb1AR2a4mq9NbXDJclcsybMzSxjq+LrZ89Nck5qT9SPYNRSEOSYWaSsaNtu+/qqMMnha
Z6z8kQ7ldCVjyeYwq6bq0SgNq+POx24qLAq48OWoXGMjLQDKGxhJ3cWUWXtk+4/LLcdzHAeSucMr
kToQ+oO3JZhmnrWBZ3ibiUnsAe//8KzsLn/F66I/uOVPZxXq7kyBto9esA5v87/jNUe75DIf6IHz
zwCSeNQZV/RoNGpvyy/D0tjz1+yK77r+YxeeRcmo1/Z7B01VkfHpvB3CiEP+h9XqGJjlkw+yfE+W
s9mpW88wbmfp6UPRgd3Lkb+eKsxRXIvSBj9YXkp8RgL7BFBOC/jgOvP9+/m5ATvNxgZtm9NCnNEx
BvLw49g8ozBDwTNJtHzoYS2vFO8Z+yzJvQ/maLkLs15ytnYyghJqRI5SH4wKEzDjsCEJnlYXLpe0
PIPg4dZAvQKjXZhYEQa+JnbHIn8aOGCLKOhNr+D0nW+Bq8A0d4OAm9dNQ1DtBucl8MOrldGtgIOw
wBi8hA9lzi4zDTMo3JU3bLwp6ESUerp/gdSNO11NIaj1JDjgRnBewfSkeM+7+VMSFryGzBcPFu0H
HVgiceoZRC9B1x65UwRnryrWq0bueQXnL780Jwvr28ZMYrvT5QXpzvgLe0xvDceZFoxjlMFhYMXB
nAojPC09u3J6y4M/KuN2vxlaQNZNVtIZ2ftzXHNlGvExNQmJlQEToJ+WV2/gVKPphm26ggW/sUIj
lBzMOM5W7WbHPp+NHxl64V+3A0Y5+I69ctG8bZomioLf2Fbq8C3rLuT1yVeiEq+PkhpJ3s0s7dUe
Jw3+/xCmHJ8vSf9pPn0sjJ3vggjRhfSGuEcpM57RKmz2vHb+kCpXb2FmF2+JaeuXtfAZWqDXBuJQ
pZYdz3VYPdGV0j+ufhU8G0sjPgPeyZS/CkH7RqtZvTYqPCXsZS9lWaYQ/UjWlbXw7nn8uQMQ2aE/
lOE8nVYWLdHKKulXPTVeXAAuvSM8Nd8u08TTEI3VzYdCjBB6mllNcd5PPviebrouwoLD3WM+usW8
H5dA4bzOp7D5NEv/5kirnZoByQp5i3UFdm8ktiN/u3PXK8f6NMfaex1gtOPvdNanpDCNrUt4LLYE
O3OuWmu1DcIsPWBCxwyZmu2DTvxxe9tV3fyi7m92HRO/31sxmsQdcApxXe0mh3X76JeA0lMRPAO8
0zs2beEWymPw2jUdTTsz0Emie4GHOWwszqslp+9lppLsmS26f7RLe30JhjL4hYfxl/b9bSj784pI
PK7pdRWt38TZNBuc+Pwt/YyGPLAro0cLKgtOIX9+6HtkwGUMcFt6xl+MQQ9JuWTPZKimYtNZAOgm
UOhrjM8aJSuhTXBb+JP55PcdfsnKZuKfnHMzptadNfRO7ItF78ZUdvcSu89jZRFmog3Y3+M7z7+h
r4wPJNWaK0KpdaDwdHmXPT603But5gVLTkgarszyrbRZyYmtnluTOoG176KAwGqUYeepN82kicWg
cRdRr6vsqHIoynnLeYs3QzeEfdff6+z7L7D8egcrcDUepRkkWyRgDFnsq8UL/L32OPpmv+tSo95m
icgP1EkZl1ao5QHcKtXmHuQASIFpd8FhNL8IleQ00KXDZ6eaZldxYt3RYpNuLd3xIZ/GlMIWcE5P
tsb5SqzkpEbHjimCuctx2D0jj5ubSsr23rYGAIW5j1Her6f1p2qs8QIcgCcvfRfNVlu3LCT9jlft
4ghHYDWicGBOBpplfuKeDY8VzUd7qxmd3xmXk1/W5HWnVPFGY4EngpesKKaHTGfdkZG2xxU4GHue
vGIHAFvcNV6R7k1sL4SSUPFtPI5dejZZMe7HQvWHoXEpCiKARGZpbsGEBvmb6eBTHXWrnxEA3S9n
yMyRz1tuvZROYcU01iNm324nF3sdnavQ5fo9Op0fgskN6zsEmz4GZmXEYkrG3/VsG3sSLdaHr/qV
lPCUO5veKp13vqRkMwZelG6pwl3ua0FwuSig6eBCUd1hqR1nl5QsenrHjeoV57to1bCVK72m09xk
D2ZvqO++JibAEsRHUSdU6G96HlI6mmgaC7jmlMUTdSPhmWUN37Ec1uO0rO2DmZniFEytdbSNVj1P
zWxfPad2Tmw2fZIei+Y2bku6TMJ+gTAMTH3fiGylG4ArxJMgE/qnG9vlyZ6ojcS/MtDkokfDfMST
4bqbJg+yV8ka9wQ2B2WIehoURgJw0eyUPO5ZetEJVFnpTc1vbQn7PLFOVMzrO0ke9DzIAMGnTFjp
zMrm99J57YMvFz1ufLdO7t2qz06ya/s/tZ1TxDAwxHDPUd+VI9h49NJ4S7vJwbjpJHd6KNqYCtb8
CSJG8YNvXZKMAMW0RFZrDKfBOrLqx3oP6FnG6XlFUKvhYC8Q8vMxTDCTEOUxM8d4TUvpf2Ua1W7T
irD8bDG3b31jAQGU1KycsWzQLyCMU98X3uNMthIbAaWtRyel70QTCTqwAsfHMuAOM7d14ImzOejw
qJjeiMbAQqbsbtyT4bC3Y2EHR6O1sj9dsxhYkkWJIzwoxbkpF0nxARZ/NNnSfs1wHewxnFC6kS7p
VSk/OfiKTTgbAfs6m2F37LOxo8A59WUEH3QqSDIrNPrEa/j8uq4RwwpBKy8zubwMSaVPVL0GF7s1
56dGMWk0HMY4kYkqurQb3dvdMj9ytFXHhRPnEa2SZ2sCBwt8cEnAVxaDeaKEADtH5bTTvmkD/9l0
J/lahqrYFX3Nm5qkT3earMDIt7OaObkrV6o4geCrAdRhIiRkzLal6D4ylYxxvxbpaR6Y1zYWXXI7
LvvB0SFF8bI0g/+RQWd4Weu+f+64NR9sr+q/nBmcDBu9+dgs0uAjruzP1dVqF7g+hVzBtF1ReTcF
unNsaDsjiDy35bPTd9NB4Lg7ZUAR0Oh9e971IfU2PvrkEUvLdJ2DxdURcbnxAKWOIDiglS0RkR7y
dibkX7WY42NhJMnvpSzDuLac4IoLRGPOoWXtUnMa3htGb6JlJc5D7rU4wnNJVd8GZylWJYqgk+fC
ggJAYUhTRIyI9j5dHORcvfp0W4xGLuXG0oO/x1TGZbwaCeOjMwlcHCOjda+H5JjJbLpji1Q/NOOI
hcNl5zN72ryG/0bdeezGsqbZ9VUEjRWN8GaggcKld0wymeQkQBve+3h6rbxdKFVdVFd3aSQBBwXU
uTxkMjPij8/svTY6PhRr6jQRzICmhf5Bl4+DEcp+DciaOFJg7jjVsbS55UjeloUVdo1iQAPC/FBK
FYWCDzRMQ69lFXsXiFj3lX7Wz5jUA3eSs2G9zH1M3h6GTk9n+crOW1Hm26Clxk6wOCJo+7MRue9s
uUQ0hTgiknIHFDBDmCZz2mfDPDsVg/3bUsm1H6XEymDw4XnSUaMKXpRK0iW3Ru2EM0B1CvIC1gm7
vYvYqGFMRhd6OckM8c0rQ7TLMlN7x9dTOuoSJ55l6ckBv4Dlt5Iab/pcTvwkMMsTw4lsUxYi3yEG
x7weDI07ve5Hb4wR53LCCtO3lsIn5ypnWYW+J/Hkvrf2ZtaKKxOrzFZvFkt1iFUnfUkfHWHRJpDm
VYAoVSaHLRDXZTQOZ4YWxhFI/IO0xVLfC1NN9xsQBRVJaHm6fTArPxUmPyhF5FJYa9xcz12XjN+T
+VBVosK7KOAlnCxRrR+jj9tV1/f6bULHuFfSiag0RHdfJMKkTwGirBO2GD5vUc32eoMIFpVLRngW
j3w/D6TwJRPC7mcIy/DCcwCt4Li0h2ko2k+8DuqWu0L7zSYQJia1+6WWzPorQ9+EjwSUhisaOhRw
SEzGzWoFFAIhG15c2GxnHqvLlqE4b3E2asVxIBeBGBNhUXdC2xYn5BN0N6PA/YcWq3DaxQr9nuoM
RdMDcc/CSP8atLh405SwwWWra97QIlWZc1M4zFI3HBOQrzejzVic4waUbEnF6NbrKLwdsecGFCET
MFl/lAr0qufaLPnmRTPJu9oiZqUzBAFxomYSe0eu9IvAAzT1YJKMa+Klom9T4wK3+dBiG9Wexayq
QlmrCGXnZ2WXv7CBJWjSCqyXoJQNZANJNzPjRdoM7GDWnRZ1H21fp/W/tK1TZwNZ6E9qGhfffC1Z
OhnKQBuNRLALDAmLkRSW4l5etEfHiMMSXT9yfanV8aTEVIDmlHc3Jae3CnshacCTR2j9tHnaReWS
cshUJFpUjUKsn1CH4xPyFYZkjShUnlUYjBbCCdG00kXyEX23dJBTeutSFIzfWe31AwKGaYtO3dx1
tZBuq2jJXbqh8ZyhMvioQxNzHJLSsDKbnawnqodLuebc1OFnkIyouNrSltuyUodTF+f1upf1+kPW
esPHmwmVhA4MT3VhectSau/8bIXwITgSyA3kgMS5sD6QvWQckOZRxzED9FvmGSeW9R2RPSR3nYCC
sLFtgJaQjSm9QDFtVgRQMgxld38lTEjcI+SdkJeXSe0IpN4cRrkptrKB3pgwGjmj9IdkA9mJqyVL
NhqNra01E/cRwsV3HPkonJd2CRF2DspzYLUt0TJ5egWXorq1ZuFi0aTBX9hC3RS89b+Ab7j/QiM6
zmQiODCbuEVNLX8f4e5DicIvZAttle90KU9ckzG4gx8r27PNSmAcPK4ta7FgnA/5Ak2HQJ5JXMzB
6auZsTQmonQn81JW6iT2vhVbyo3Wn+ioOBTWkzg9s29YrmZRq6Bp+tYvhqI+FCnqCV0be2yNCRvi
R7e0GSyi/sIQ/yxlyOCEKJ2OaLZ7sumaGcdK0rwZGugHT0U19BYxgbVj+Cp3OWuxchWd1tmTOYFc
qI3i3rfBldA96qBamg+k17Ani1uZpzcq7TU3G9450uXa1NG7OWKxKAnLp2GkL62Ylp6gTFLkd3ov
XECzCIeybKvXQZHan0Qo1O8ofbzoemhxV5Vi4IvFOHszZjVHxKjAWBvU5FzNi50X1naS2gjBZz6j
iPjj98aWXO0eu6j1xJm+xjclHDQkAcSPMAziQYzWc5ZL/Z0tTIDQAA8gbGuSA4eGkG52mn5IyOqx
q/VslSR9f2gZjx0HZteTq4wibsyAvpjBRK22jJRGdtqmWFfnlmUnAqXcbDmxdWk7aArhW3ii82un
pOFblJbddqq7weWOKJ4y0sK/DWwc7C9Rru6xybAqbCqAt0acKqSSDpnJv69lyoJgME7sAuVVmtNg
8iitPbGSXsOHJDBQi+zTlMc1bp+AN6HEqelP8xBgnY5EZV/NnAdrsaDuT6A1jc70OOZ8KlRz0xG5
O3rypNTffZR3houLdGQ7oI4ELTFkSNbL1IauIElhjLiqEXADB6K1zmkIETkJ01Nco7pG4KDwUQcC
dpQEZKbdpMmEH7zEJUEkVxMhmZNAJTEh4UnbhM3d4H2RGGf1rKmCPlKYACq5bptVDFWOAGg934Jg
kH6rOM1eRzEwnBLVkenFYSp0dgOm6Uc3WNLatKv1gUhO86z0bSy5qRD3xJmminxnNIisSjfBoM6J
PPJbpDo5IYxveYFTpJBmW7cYROsY0TPoxs1MHgqbNM5X6pc6GM5YsrgQmkF6Vmho/bYY9JcwYDkp
sQLaaVKab6FdRcQZRhSuFc+UY1VjjrJiVQC3vcTa4Beo12VbLcvxFWY4QnQE9XOGqNqIV0UdaDy0
RiV5zqYiQFPHxG3wer3FQJ3K8l4OpQxCCvYR0gvT8ZIOLHt7fWy/2U4yyErMBW0zQtJfhIa6R/Sq
/gybQ3QwnPanQbN40A9BZK5hskl7nQkUG+5u6J9HdjwreWiiYz5aGSAbPeatSa3IseZ8uVSSOlym
qB74pMu6cNBWFX4ytHBG6mHqLl246JnN5mlBaQaVnHyqZlqxYBPdUgCXsmWbO8IuYHbZCrix0Ncg
w7Y1kycwTo4S62bAtRFKxnKNqrZDbRAT2ZMVgvDbNqV1Erte/BUDvjCTxe47T5k/B4owYwXsudN5
OUxmxMo84jhUNuAASnSaLYvhOdSWd3OKqnOOgtcGECh8j8x3vVbsI/bSSjVx6I/ZExJP/W2JBcw/
5NG9YcCPWOql8XcCguag8Bm91YwuZ5sDXrJBbqHlksbZ3IVVxfSQzNYzFLiHF7TPle2SRf0tMTpl
xWcA6z7CAiBiJkWgBQwJbQEAVzsnJaa1Adk+HoWVtlYisD88JOZPmj7GMVGV5Wf8aelXphQqhwGK
i/dFMWhuAxhf9jLEqq/2sCHmMZ1edJUBShhL4ynUSEIKVaYyqRL/YmDyF7177vemQJ6BRVulr5RB
2oYCDU6evMtdHH9bAa4VSHzmIdGDkLkA4VR22tc5OV4BwLmEBvfh5ExeW6x64JJouvD+9cgUuVBS
7VYTyMOMp6uKl1Yepi0RZfhWJ6HO4XXl6kNq0NYboot5K6Rm0t8aVBacAUFGssYYJriEQQXuKdOQ
/rG2HO3CbBWX/KBxM+EI3PeSGW3o4OSUJbjcz3y2NTllCd8BYQmOY81QMI4KItwgm4l0Bm2CLIyd
EGZUebA2Or9S5eyeRFr83hjhcjXCIrz2BIKiQYO9Mde6gHMNBNzci2DyEpn8P9GaQP6kcozcaIaD
1EdTlDFBNPpn5BcGPKws35GrwYCobyQCcNKFyFGz6fDr40MstK4DEiAzg7IMGaJBDqggqIQzgv1i
bcWp9Z1IWXVUYgRglHMEKoUq8UuNBAEmGPotg4PyWCJpvUlmakmP/DNrrbU6RpliyG5VLBcvEXrj
01QtPBGx3Vu+jgCMSXsvSB8m4vK1qliBP2Bbvs8abUonJy3ejz8MfIWE11SKdBmVYXLVeSq4mqG2
15w4zSMtAZrGsEcjL6uQF8ZcoxFKUi8CXHQAC5F/ZJoYe/3COMuWm0T1Wejk20GvywsVMd6GKA33
uhnTwbZGiXMIg/FTJWJncGCql6Bw0MhD9KqAIdW6TFgiyVKRu+CDGV3TaosP6gVM7t0ocPBl0mA+
ZyLOorWpV8xPG0FADpyU0hpLmy6y5tDi2lE6q73NhjHu2S+yrBBaNWMZoyFKu7fFiLK/GdUyW6U0
4ckqkjhwNxXnK5VepSA6zyeRh7hOSJbfSRGGiiZRpA9ctf1tYjTgKoQT7KK+KL+QOPa+jHgepXqf
11Tn6LdRiKoD5YWhmFgq5ygxTL8zSXLDttF0dLltPjpo0CmDIhRSvYsOPb1aXROiUJe6gN+zLKDA
xK0QfGiTLvLWdItIo1aro+UmSMGpYhrOXjTO4bFU6BUhksh8xSNRsNsMTUu6paBV6XOpNoHkqIJl
fXXBPIicNjrgi2Yg+WmNIgxChlJwgD1YiPgyLYzRuTPpj81ZMCvm65BgIPWyti6mNXvUYFUSdhbu
cNgE2t3qIg7lajHZ/iciuKD2MQRAxyIsJeQYXCjEjMX4pyKwZwA1PInLT/CKxMx/0iaKkid2HuWp
a3LSolS8AxiYxbBgCZQl0484lQ2xwVbXVl6WNmNDVYHShL1sw6uOSsn4msRHNHI0MWp3u9jMFacu
kZanBF5keEFH40kQehF+C1Wt1xlSWSMdMVRk8mbYSCsibBM2a7BDHcTe6pq3l9WlyCKtsNoq3EzQ
KdFJ6b28Xwh1/Rq7uVXdYhzkDfS4ZtvUc36hZ2KGrqPucijTy9fCMJNlx3ajemqqLPlecMCs8Mk2
Z3PBfGGHy5oaoZnsuaE7tNUAjOMIr8RnJsHjzGSbB+lhnvqjUqnZXRWXpFu3pjLmLnQ09j64JYEM
t2ZeIYVlj7b4Qo6ayMb2RweZ6gNDdAhpNstMZmqoXpL9qOjtYAeIbndkNSVP9PU1oK6GwN0G4pav
BjImLkVVPhhUKG5PQJan1LyEEJPCzhCxuKLLQQPY6AzC60kYtmqVWr9FD4+8C6f40FUPwplhysR4
M+V7DRlPcCKkZvbbi3n+Bh3bAEGY9Pxtpk6K94iDrjlWavkglib9M6EYBJCVCulWSprxoGRUIe8Q
PSpPrIqN62P/dR4Zd+JMJXMXk/k8vZp5rB4n3Vy48cLiwvgt2Y5lJa+CSO63cRbJa80UKvZv0vQy
M47FFzA3Wzk12NoaheirOlOPKUypuhQzpa8J5exkhcXsWu2iTDbFjWF6tTZbV+hQKTvcmoFMQWCb
VVHdI1+uaPMVcAqERllCquDhLiB4xbnZIQusk43etbIj1Fr3YurQA2CW1t2GGZHkW0wLdAfb3YNm
LFvjFvcfkLZMzHqfTdfooWCcmZIq+kuwkPHmpmKXHzOsLC99rjLu4QWxSBCmZEAHnUFQiaVAdjss
LWhgR/UgV6DZCuTbXBIm666om5TZNSbgSGjtIToFI+WiFLbmljz5kBuM2ByYP/lUVKeeZNpHdjjE
S9bl2SB4f0hH/iUVzXOZ8+fPwpi/1cX8f5ViocFn/o/VM4ePr4/yv13/F1Tvnz8kPZvv//nf8bX+
VUKD5kWHLw1mWpEU1XhQiv8ioeG/aFhydTQ0InxxhX/zfyQ0SFtEdpiiQtyWrMp/ldCgrpFEJC+i
pCDK0fEs/ksSmgeO+c8CGkPDzcbf/w07OUyJQa6tetgZg+oF1jEtlRcWRWP4GD2eAy6RMXjt2fHu
umKfWsrb37xH/yBZ4g92+D/6uX9CKiO8azvWEQOSEX+BbyxdxbE8FuGLRPsC9s05aV3zEWSVq4c6
xQWJy+UW/GuvPtXdOuMLIPk4+vLzqGN7AqasGeuqfhoz3BequWZRtzJTonkdCqHdgx86T5///LXL
f0Ts/KMX/yeGtmH1Q56E0bBL480k/iTaZxa/U9GpdHoJ80twcdVXIf0a03H4ktgHhe4ynsVktq3p
aM3n0WocIzsKb/En/+8xyygXtMB7Sd4fOmFb51dGJ6k12E3uyxAGHgol4uKhyW3L9/o3ZeuT4GPd
MHpZF4fivaUlt1UfxIzfrMD6eZrLueX13uQuLqbyPbMdO/SASLqxIziJm3rFSbA/DTu3W49k+Gif
7OUZZbRXBq8aU21Dpu55lsfjFK2TehNIb3p1zLIXJoZIdg3lJa0XexS9MXsl9xguJciLAhsbbs4e
UsEJgY4ZUi26c7Z9Z6BZbhkTazHKELt+QnWB9lln3FXyx9da+ALBsWNDAFoSPUitXNL5BPeiDBxD
X2fNMz9wKOyuwVfU6g7YpQThNW4iVK3drS626bxWtLVUrfVoLanraTjX/ckMOfdW4rBRhm+9nF1Z
sHs6XDieD5Qnzr35KRoD7LROyThojT+x+ozc/gWshJbSMB6AaMNDsXNCnCxXe8JGBpGs8hDudjdB
PTweut3sqs3JeiyWfWlbRiyPsfkwY4rfRl235dEePtQv8atXbPCGBTJlUrTtNuEBB4OSrSoi4afJ
AE4MHgrE2xeLT/OTvNu3YtXyxrb6RqA0u8b3Se782pJeRx1NU3hsg9XcPrNrctgswEis3QCqTcrH
LhziHlbBDpcN/rkPImoxsjarTHN5nyJvMmAiQOgkPdiNWKEZOyBLym3hfyyPgimnXN/E862nTlFS
8rG3nXWjVK592aet3ihets1erLW81XzL13zRo+SF5KWu0s8i/k/I/A/14D88lv5Ej5+YnkadafU7
4Zqdg229ldbRSTlqB2VbHKdjsS0O0jn/T7LVpAfo/x/dz5yyf3sIUvSTkJHy04p9f6uPzXm6lu9w
B1aalxybY/42XwuvOZjH8v/2J/4J/Q85GjYDbtmddBK3wVa/LZt6FZ3Sg743T9o2O4p7fS2/mkfl
+Z8fWgz2/z7P4t+1ko+j/k9xHAMoX2mSkCIpJ9QDGOGxxFLVSa/WMd5OG32bPU9sJgc7v81baVOv
dW/x0zW3wLbx+y1/59Mcbdptsbe+YPztm3N3qnyEJOcYqAIR2e2aWQoOKSYoArQWcH1uDSxp9GUs
WzKbL4bETiziIXYeVI3co29kY1JmtnywWJh/Uv6Nl3hyGaFBnqtnl51k4kkebnCDxY6zP5b+BSzH
hEtlhhvvaPdqL6+QstfTvhvYCdLG+1W30uAUoyI5WuMuaPfokhlasTaaf+cCGZLd3jCJz79T7iw9
I1Rb/9UBZUU2s4yLeKAjY/dqftRP9dHaPbcr7Ey00fh5mSWnB+p1CC5IOu6kUM9nsJxs1gQ71rBZ
bcMNP+CEXoIS0mMpYbqVtgJbC5qJGUmeuQaalNA35VWdb/v6x+L0Latf6562X4RNd8pNLn5DcdMY
azNZT1/yYdwJb6ixNAAkwN1WOfCPcN1DL/8RPwEOb+LfFmx15jZf4efyBkp3SBjL2PnndBYvSAE5
tHZT+j70hM27DY2jDvCOJgBKjx1kaxE+egDzzeOCaH8NSHJf8RH/7Tpc1zfW/pb6eI4oDh+StW53
8w6OwPiqP4lP4iXbRM/KvfdSGwMFt2R2KNe9wyjn1rnfTPNd3cfNf7LOvPvSyPHoWyjmamfgWpHd
irOXEd1GcTM/XRVr7dB4i606iy9fHiIkx/RA73vpEaG36FR7aCA+o8Lf6LwLXWa6TuzyQdk0hHbi
GJvsXnu4729MKh9CCpfdmOqNBx56G8MLfLavW37FaoOSFRcgF7/Lkxuk3et8ko7he5uuOusSAk+c
b6gO7fC5iID4ZqUtsoIsPsUfa1c/VW/NGxdBzZ/UU5NVs7hNu8Z2q3pcnprX5LbmhL+iT45I/JLt
dAA95rDBU9E9E+ngRCfMv3b5AtKIf8o30AuHlYz0JM5Xk1H4RTybI4/SJ830lSdxI1yaj+SoXeq7
dJlPOOM8TmhP2cte7TAcdTs7cRf7WXfgST0Jd8PX9o83U3AiJ9i+dxuLr6bHdQq38CM/PZAWYb8B
gvL7Z93vVpE3r2v/bXK+Jg9J5j79TlhyvHUf8Tk7Btf+PpBKzq+EBuWcbnG9Pr4brvntsuWZ5T4w
Wrb6gWihi5FVYz1wGVi3CLc+wR2SGuyluq3qO8JU6HlRASrcnmzmKS8waTxx3U08g3GGqVRztmVb
fuEPO+429Zt1aXkXH/DBnclynUrRkeDa0RTrfnutDjr+uHmFrTh3hVW5505cVjnObK+KQDfuQfQf
w0ss3Mp3wLL7AYc5fNLcHX9H8jCszcyFL4MhXxG8KhKjoPiT5ePK0Fonfcdbu0Ym5SdUS/pGepVe
lbXqdRtVs81V1m7Q6x6XTX+sj/iQbsJuOY+X4UvWbGxzbYQCzOWObGeWY77MWhJD6Bd9JLME3cZU
jfm3iFY16OJsE4sOM+GYrQTCgnTXs5vq3Xa6aMq6aXdLd5ZJAmC8j/QJ6YyRufIC3vBI/76sJskb
p231WlzTXbjr9m3KLvYmS2+V8Wml77rwatzDJX1rRWPNkjKIwXECSG+fw/kXyGWReMlLdkGT89yy
UcII7nUg+U0s04+Tclwnhwm1yqcV2XTg3sxkAtxgZkffwn14Bkj4OmRV7pR1/V7K7d5gLFnJGBvl
B2yOD56p1k/+Y74ZT/JZPM+nHCV+T73HVOOr+wjfuqfhEt5rts1jtxL1gbVUDdQLRgo1oez1db3O
OieI38NspaE2ZGQAnLaLHEytarOJUhAibkwJ1Txhu3O6q/nTfeO1pWqOG4ds7/7YndQ3/UqR0893
VdA3MPwxPsobCSXYQ2w1wRX7iOPTMKzCYWPJZFP46lP5DfJsKNY6K56reROHz7T9nqWNcM9v3V29
ID4TBhTIzPYpbvETWp9Y0RXDxgEwPlINcqeKgLTflt4PCj+ucDrzHlJ9YgI1hmlfUQqHeniw2m/U
NVoKpMKtRtyzmCA30Qu8MK9EQtS9okE9MGNfZkY+jsAhqzk10WPWUy75RbBTunMt+RWuOWFFZ9Ts
qJ5ZbOp7tHSn+hr4qJ6iG9z9vkF75+S9UzyUNu6QI36j1GOtgA6CcaAbArocdswpYIqOqjcNL0vO
FcZM/I2nG79asFdd6xJ8hd9oyAmAiYieOc/5G/M8O+r9bHaEeTOQcD9T47pUmWO4EhmbSLbCAaHY
+Q+bqKhdadLTYl20boe8mnOOzzT5hd2VnuV9h5rZlqt11Hwoyi4L9rn6aal2QAOoofzc0ttJzQvy
WIZ5MAzHddo52URqOMxQojRcTUJVtJuyTwnvsy7zeAZiXehOlN5ypuX6RLzEM49NgwKm84kAv3E2
XoyOUZunCTulP2r9Mb0gB3xKP7RTdVfK9wzcnV2+xtfypDCkCW2pu7EOLDetOz1J72fOJK9zqpfY
LWuvwm6lAa2O8GeCMEFOx9MpdDB+4rmC62KOnVMqcHtGYgxeMYvtQkmCpTM44mbmqbdCj3xmGp3N
6/kzLC/yVcNSDfUEIASovef+SjSDTpbLq3QQn+uzzMNscVjy03VMkHZne7qMX8rMMWFz0dWxN2Qb
5AeN0/tckOlX6Wn7BJPuq/Fs+u05Q4izwmYc0CZ0dnrt3s0A+5YvyCur2hnqc1PtYtUh5sLIvd5N
23Wyzt36U2XE94LtxNz11+KS/Qiw+A5c4WxnH9B3khs+499kD4SE9QhE/Jdoj6z+CJJAQJ2rOVK4
Ru2/fNevFjUZ+o7qUdjIMth8sJEEk9iYMxtffOJjNmGqiM7/iGcTTlKQDrs4SEYb7p4t9spaN5OL
cIdp/IJSnidACkfXtXrYa8ekPSCytINtQ7vUtjd5cjWqHH8UBjyJhfeAUIgPyaJgq8KbVH/0WeaN
fX5AUenRTlvSHW6cN5W/f5Tf/9JY7L9mLjt+YPr9Lf88Pft/0VamMf/4J4OxkuyVLP74+7kY/+Qv
1jLJ+jfWNAA85L9Ov/59Lkbsq6EqaNAUWZKZgOm0ZX+Zi2kMv1SLqGFJN4htM5ge/cVZpkr/ppnk
DZpM1Cxswarxr4zFZOnPiej8dFEnJU3XdI1XgW3q73vDoBPQDolGfojUCJyBoXZclFiNwNDVYoon
o01z9BCuXtX5yAaJvGimLqA+S05jUxaqlwSkm/ijR5JpnjB/A+Xv9Xn8lGs8Gx+pFZTiGgWMqn+k
VTtKdkmgFlABHLXLFgN71Z9B5KQFnmK1AW3asJ4UuixYiXUijhGQmg7wXlU1knRGz4QlBVGT3iKL
FuLnrNUAm2qgVZ/bFtTJWe/kIt8Llpo9Dd2gi4QVLVjzwyJtL5D11BtQm0RAGKwl5au6JEoOSHHq
2zWpAppKfJGQU/KxxDUUDABjm8cHKWxY7OjpH3RHC95VnU061oxm6pPwSmKigRRgBNjyrVeCuZcT
CboilLGes3DoB476aCSEa5AyFNtF0RWHFiEbPcugsftiNSjO6XoZmZ/uciTti4eANO/u+ZjKxpEE
mzjayI1WtohbK7n9ZkbJbgcXP/Y5oR+z9xBqKx7oWBhPEkpytohlZMQvYKXRJogaxDvZxHqrQ2xb
9RiOVlLePQw6iaw+j2Jn1L6Zh2j98RxgXws1E2OMVuHciqa0kJ0kGAVooRqrvp8YUS51UqEWk1uQ
ttNhBmzhq5EpIJPHocemZnJRNLXlP9IdjmHXAy/PmRkre30YEyzbUyTFolfBtHmM1YBAczzHhO0E
EAkaOA1lAe0O5AWv9JIrehVsVZzKEEZrWVgbU0LPNJbUXFx5NO9ZiENMNqZUrT1c+EJ/zXMTvXZv
GjE1OYzrsjlrZhWie9Fy9XGxdAO+XBeCB3IH2wrzhRKrNduxO2ZmLqWvtaIWGpa+AJSyqeqyuTYj
PbLQa6i9aX4D/UrVzQihetbofNJqtoeR/EhfSqSg93Uh1wx3sOZu5Hw3u/0isUt9k7gSlNexEikd
hqLJe2ZN02PjaoOY0gqvGFJZeUGmJFLktl2uu1ZgUMxqQxHkGwRcY3SGkKCQ0kZcmQDlfMg1/A1F
KE3vqhIhQ14qotKurHF5OM+FiarC0sMgRO+uAtUfRVw2ayuI2Q8XE3Ncb9LkmKpbLADEB33LDnVg
E4MsQ2EtLd0bsy9QHaC3oJ+V+M1nd8rayuIjlzM1OYhGg6IJ31NozrlLdjW0Qh0KIhbKrkqIWXJV
TZ0a8n4LoOrE/iAzxmHDmpSjgPVnq1mv1iBa+FpAdcTzjxFNpfbZGerYcEaUWipKdoLwKsTGXg9a
R0pxWWm3ylwUklmE2TJTmmkUzMYhYiEomE6GFbH0K3ZLXbeN+wdjd9sLhp6zzM2mXLvqS2xOq2ke
G+W9Uma6GcVqO2JeIO3qzwHcKloRqQNL3OXWkL0M2IAAhxYYQb0MjT0MraULngIRGC3RKmz41uTe
oV4MFDUvdxZgY3rEWYtpJRXBsM5hCY7HGROy78Bzmh5LZlV4uDmFHEFkIgAYhQhQMwdW1edcKEzu
niJOKKpjUWPFarSxctfNcuZg1ODNrPoZK9id4ASBddoASwb5dDXfdfIz4lU9xWL9XJfzTImKZBJz
QF+q9xz1hVtP0rRR08hqdkFKFE47tXBZUbktewRWSNCSmt6nwCKlrfRykLrUViVRqCkU4uEJeFJ5
r8NwOSolkjJg2tZOy9DFtlbZQA1jR35SWeXS/zNaIDwhJsywlyiso6oidgIG11u4CN1biq1hAzkF
81iZNYayHkcQDCLETNph/i1WLJMIJIQTW32UmCtU4IZMqQpOwDJNms58CG/mbISUaxmLB3jxNQid
Jb2M0shWHj3qPZDAnmMSUOfKR3o7aRsCIwmYCriIlVNbyxW+zAjwqj3Po2jSNzTaQU2i8jNF8HdP
JxR1TLrq8AAVMZ2vMlkzB501oy129Vxt5gJlANJbVZwPQduD7nUwCZpsRfHfMYKuAkE/kLmINEDv
4v5aSpaMFn9sRb6VpjzNSh35gYwGtId/xFwCOA9ICnT/EFEAQ57FJXtO0563ZBaMZ3Q/kmlD1RC5
/KIQSU8COQtXdCO0RDTjrUFUGSfd61yP6S3UQDB4/A6iE1jgrp0wVKtDXUnzW16QEjUaaX3CtsG5
EI4aOjYpeoIZKGxJCQj3yA84f8DH7Gq1aIKrqg7CbiYSCagICuxDCOh3dGoEpJsxkOR21QoJzR56
KiDXsyK8ocphOtarFgaKXif9rTMP4xjN2yZFuoe6G40w0JC72RlkJ2HRanYYfRd+g7Z9GWaUOnoz
CwcTfokjj5q801WsMCh4ucjkFFrCbCKzhGVdoimBBB33jci1zO53JEDiWxeqdZyg6iSaML00Rptc
0zHBp1AlTDcU/Br4d5kAocI17+iCsjcZ0ZSH/59rB+zGNpir8E1cWrqMfhmP8pTNu2DE0Z3ju92o
GQ8QHL7x1sT5RtMqPdZu5NlhG8j60kVwyWwrHownnbgYSC46wg7MZbrdNj07IOjsfJJY3j/UxFRx
pwHKtcW8ERDLVD1XaCZaV8S4yUmcqsQG3mfuxmRBeV7MDEbxDr3EwkCwYh4weDQS66iPGZdlL0sf
yN84DBBRXImaEYmzGlLrLuOPoWMJpaMhJ+mmTqme1G4hwrNUrCNOePMj1OefNAOjWwWdgRBSVVe9
hNCiymVWEoZoXTCJYbyI6bMhQDHGGmRBOQ0IDI9ZjJe+KrJzHas4pyk16fyghwcUU3YlDcW2Lwxr
PZAHsOMwJgUpnKPVUKqiP88hkCYg1btEItCB1X1t7qwyImzaGIznVgpJHhBbfY/XzrgI+Ghf5TQo
tnALsPIEjMFxCJzVAgpqRaqor+M0fA2XDk6uiGGVGCJWAP+bujPZkRvJtu2/vDkv2JgZyak7vXeP
vp8QoZDEvu/59W8xL3BvKiQoUIM3eKgCqhJVmZS708yOnbP32rppPBTFfDWNuKdg5lpM3EAOX5RL
Sdp28y42SmC/lXiVbf8RwsTdBcryt3Yax3tQ+wJyFzydBNh+2+OMd2qk8hHH6j7O4pT9djI3DY5A
cG3VMW0j/Vy2TBJcK7uZYFUdGpubVhnFV7YFHb/SmEjNjl/uGnsozqLLF0V6uPRyqyqIbngnLIaF
ERSFne0byrop4qS+Ep0f/BC2G79ZUATu7AyxdFO0WHpUOJ1jUiK5lnNajGx2Ds64rAhJ/JuN+qkS
KeNBKVy+fP0Gh1LAJx6be8dckIjsNB7I8i3qkxCfGDfqJKPjlM2DDTzVzd6s2RoU+lfER7AtRXwT
EOBFmEGLS7ykJjwTFy9PxdxNWw7rgJEltGp8aVhUtDDsHbpEtXuy0nA+5GQFcMVXj9S98U3bwLdJ
+i4N99boL0PASkzgZ4nBNdu+uADyIS0Yn02CVgaxwcqvegtM4eijZyEkEMxTji8n/Klpqt3NEGMC
/nKS923c4LmXvaa9d+gKTn7adFe1BRUKqFLZbTlfac3CufwIJwbnwtEzWEx19chr7azrEfM26iUa
u5Phelkb+lyHGsbAo21eNQrR4TzSUG/HoLgUktpNUg7tEHIHP4hiQB6XuDEqV5NpocWtZReWlGXc
h6gKSaRYAQ7mfw079NVh5JyaMomee+CoVNjIGwtl5ZeRNYebh75YLpoDVlJ/60L5QgFo0ZbRMWB5
TctIt0q5WKw0U8m3oK/8LWmO3QnPi74d+958RaHdH/Qm5+xQeeYFxNv8BNt8BTltQlw51ZcsBxQX
2jghTdFlW6dqxpMxV9etMIy7UnZkP6aJfcjc2XlRYfOYhxANkKG5M3GpNKBnR/e9SsvPBaXXIbDy
dKvrbr6Dbw6lRPPFPYT1cOcyQr43RPXSJZlc4VTwvQ4KA4qvjg1nzGPWY02eRThaK+5a9V0QxOle
kiaJGoC4mzGNm6uqIh8OybE/eTWs5zWsDiKrAAhtzMBdLOvMplo/G1+6oX2r3DA9ySRSIJsyxSLP
X1u02FSFs75ziVdKVw6OsGERQepea83lNiZ64wwsxTiFUXTX9saCXCh8GuMJL7EZm/eJ65QPeYTw
LkBn+cL2+5bjLcEWDmFFKGobzSB8pMIuplrH2iJ4f+cFm/Y61eFGTaK4m4rSJsCQ77q2aJqOyk9u
DBf8Stfn2QWHtvAoBmBvjuW9sCXNc0tMR9kS3KLXy/0XBfLP1GIQOBtjCFyCBqM+0X7KejjcKGXD
O3ukcU09DJ+NDWwVVDI+5Wmq7dvYmvfTTFO9mUpwz5aJgBMaln81DGhw1xh5/K0DqPRogKpi8ERS
Kl06WhOrzq4xZLXBOwCC8uKUQ3LIGzVsLGgo99zykVRTZiyv9ZBxNWK4NIbTrRWXwW1QONo9gjix
m5Fvnlodaxc8wbwjyQCpAKLTx0YL3Xe3G8rbCGAMHJuBK7I7ZxBVJmK7W9yD2zhFeNfobYgn308Y
1qTdPei1j0a4AVEiZdLTSqjwFhaRyjwJcYwvC0b2NXAtup1uMN6BpAaR5VjxgfSK/JHLbv86OZN+
48PeOiWitDZ02LPrJlTxcSooQtIlDJHdIds1OTJCe8gLmq/js+Be8OwWUfjmmCh+mTbbG5Ymo1uO
mE2gmvQIZE/cFkX3UBjtrVEnqEH7eDy5+li9I26cjxwz3d7QS/EadQzRFkztddAX41PJYnkuCSjg
ylFT1YVhR2JArT1VZDxtItmklyxm2625R7+rkILAmbB6p6AHelv0uwL8wQkOAr1ZnYt27oTJ0bJt
rEYAfrIRcfPotkTkZSYhXT7Kj8Yq1As3lBF7pEFoB0kY9a5lHz6WujNd2rAGvcDMZJYme2cAkAV9
YrFGNntCmynOLQGfB6zMdDvw0nukfXReGVi+5+bGFbQSfxPa82Np5dWmhTLCLkU7Iarbazbs4cdc
E82MdKPMd1GASdzCK7MuBdldQkjjQCLFjUg7Y2ebon+KYDBujHI5VJQ7QkskRTByumrn4754KFx1
SxYXjgPc+AdzokZG9uysLYfs1qgEhlAmPm5hA65+MXCv13S9u6ltGyJaHEuG+8PkZuvQqBWazqCq
CaFJU4JcrCu7kMuSRUSsDP290v1gH6DuX/n8Eisz7tU+rqN6P9tAZtMKXRb6+vzAed6d0LBPt7Nr
R7c+0swT0AXunoZVU2iE8siHz49ZQ964tMqKwtN8kGVjbVwd4aeR2Kum0LsHt81TBgmR9gDVMrvT
dQxrsIZ9Gu+VeBuSaV7nJdHhUe5rJ02YDaZKXUX7ygmC6wbD+Q6r3HecYeEJVOYEXJqcNKhn1g/S
3yzPN4oEQycNwmOa1eSoRxRtMG3CYEPT0iVXk2utmEm8TOxOvJjOXL6nc8UszKHT6NG3acjkVNVN
XZdMcbkGwYi0k2X6FolgbwcJPg4an990kiKYZmhyA0JOUd5gGyPyFG5uNdX9UaeIXrfA+jwyNdw1
V9f8mOpN95zF9QIpHdRNA7FglxoYJHVb+k8cySRKWyp5jy0fideMMLdAf0gtX8QnHfvJvtdxIGkR
QtbKsXLG3B0CCCpgLowyT89hpPcnMSh9RzfLQCcxa8fBiC/McftNjtkG1ROmH7DQOTGMAQHaELJ1
7NQ+328zj9gnu+CVXkqwbWZcTqlBxw6dgZvdRGNkMM0LO+Q1TT15ypLvdViSjjqQelWNJXfoYrac
jeGybqO4yl9INp0uetklexN/65oAgvZGjnl0maaclTrmSO7zKd+KMkQ87cv+DRc9InsDsjNQZWe6
HuHCPxPON2xzQlceBOFN5gpCSn1J0fOtfXLDrqvJmnYcIEimUPh9VxDw/FULfcHD9pa8Emkz3jWx
8923zfmcjfNwMEPaMqsSw9TOzgJnG5FzuTGJLFot1/uLqpnzQlnot1qO4lcFmlPTzxmqHGV47mxi
S9Nu6ZnSBzPVcCvjKboPwXAj+y3kTm/FfNWGuYpgYekEPSk4SBj0AOzVc3vSoKPchd08nt0Ev0gK
wGA14NbEwtRjftUIn9m2OachPDCcqtzbt2PZQwhXxaJ6i7FELiCdJrZrBDpzQoZAZXHymRazFIUw
mPspeFC6890ucdrh0UD8jKPbsjTMPA7MgLoL/VvMn9NGa8MZIYu7tDkT8lU4kywNeKTG/rf0dulN
0NBRB9x/IvTwtJc4u4quXlu6RQaWNOQGg0B3Txt+rPaNMyICYvnCsI/1dGcGXGtnMyM4noRTLkdh
vcHqhTaeqPPmm8oAPlGGdsa71rThg5oSojo5aYbHJc6AVlTh7NQ0wi81kAPqcqGDiXqkiq4UzR9/
lKiriQiNEadM70OQmlfdQL1pToKKUnPGe6fT002GGehHAb/oO6Hzgj+GbbyhkyWsng7zrcCycu5Z
xAYXd+wHjgrlU1BwU4cbZ13rld0zUR+Dg1Ia7fFO0DA2dMJxCLC0dnEX4kQFgUJOZXML1wnZPm8n
91Q5riwFK1r55lumgDKUEUUHgdD5c9OPYC2bDhhrRdRbW81nnHPcTwiWpM1IagA5fXtK2x9O1J21
uCnXdI0+nBpaGj84JgK7Nm5mnAgIAo0KQf8wb8M4Ididvhu8BoAtpJDVW8X7iJW/Ryw1ESIKV5TW
gvMkRjb0kcOVmqVEnl8cy2g5KFLt1iwZQ1K8PvQK7Qna2yDQXvGtUDnB0nvN4up7ANmHZoVjUIHE
ULqFmV1PhFYt+t3xnjKiWgmamczqrfZea3B6r9zCSdeDn6CKwhuzxZnPlVcl3KtUVv5sUyN9nuNo
b0o2TWXRFg87mjo9GCbSoaOIa39u1Uz9pfE+VWwXXMzljm37fhT0Iyz8mB7NtMvcVtSBegPyFA7I
bdRDa0vwmvEm6y91HoxPVWi1Xq2T5kbDPFyrmk5Hrc3RTT2E5TmQ0r8ox1KbyhB39NAfK2a921LT
HuUk5ZXvVAz2iW5jPUXwV0fnhjiDExan8Yq2jcObxl2UtK1LAu3goxVsiJ1djhs7pqOAs4xrEHaP
QxlwIzUnEmzEOPSblgCLOydOnDfDgP07mC6VG2brA67n5s3qTbTRvmly1Sbb6oBN+N5KiKeYpwTX
e10NW8Flb+/PhUYLZTK3jEzcG4Un9aTszMdGltjXuXQXDn7f3OmyQ/lWxsNdIViUw+wYq1AE7ZMf
I/7gKoSTN1k2WZGAosmMge6azDBTAIGG1xppLOLKNJu9PgEvhZA97OKywebdYR4laUG8OQYN1mJC
AjGAL1tVRq59a2gJ3CpbIxQWbDGPoY1W6GVzE4C+2DWAHC+gwYeHwHChMmH+QSlrRXTRJmVttbn6
Zz8npRhI4s3ghN0GJ0+9B+MrHxhEFbuSht2xtexo37qKcNBGykNm0Az2i+Q8KBg8o0NHWhREPxp6
5p/rdJiPXU8xmfOxfsyOjR4PnzbMWZs4ejvCA2kE7mYkM+5uLEL2tbhTWy0a/EeU33RqY8CJ8xSi
djHmeniwEYcikgKBempSq+Uu0bMS+slAWfUPls8X8gLBcdI56AYkQ+QwTSinDX1NhaxQvcWlorbT
6pXJsObCEIymC1lSV2kizWBTRkiog6J5tVuruOUgIYdxdAjccThVNmKkiwSNkDZ309k3uuWwOWBD
yAnvdGMgxOUFDD+9OL27EmZy74NqupGNb5xoSPjEOAHKAHFVRFf0dYnZrLrooS0nLL/Q09nENMD2
llNBEujoruNOix6ivr3v/DS7LiK3veKDUB81hk+tnY49jARJdxOGQsGpPxW7nhTpldumxaUvMdWi
N+IGz5zq4vRZfuO2jng3Q42OJy2P8S4mzxtsrAOjBGPXnuBa+8zUBWOi00EKxgH9TZu69zypkiUq
OayfaEzFAZhlFV63CmWWXLhvZclRiCdIMpMrQA0kM+hb7k2uN+vgAWsTgnBK85cM5CG+xS2KZCOg
Eto7lXkLc2L4qDICe6be1eie1S+uyWVkpcuKWMWu+UaU7nDgejfRjKRIst2UYD3mvqUsLqak2gdI
iOIK/DKZsNY8jRsT+xuiMx5E86augRrjlB1mpNj5gtHl8PPL8pahcnYXVwH1v5sI64GLvRLnPCvU
8xTbfh2tq6DPi3XDsWmgLRpltDZB1LUfWdvRUdHMgRmMI2MbBIbttvIlrzrIqJjFREUMe1pywRI1
4VWyi8wP7OYuQ9rWxEsveoO6MPTNO2B2Zu11mT0E27EwCGYeZY/y1o1kq68YZQArN1P8vcFgWndN
W6XFtoF8/1jUnPB0KovKG8cpv2ESl2+LUQVHjTFYcIiqPGqR2zRq8ohqcd46gVUOYeHAX+cdDEjO
HlKs+KGfuzZAXjprzpHuWHfLlkl/wXBQ5GmZWaHYqdJ7bWrCD1u6t305298mhkMbMxxIlcidG7yv
9CEBz6dew6zjLsqUNbAI/OlsFDNQkdxorAfNNMkmmQl/PJRpLbqzTP3iR0E+yK3eS1Z9z41tOGi+
LW/rJBAvUThY+qGLy5ho+yZFM0QCBRLH1CEdbXaL/koMfThjSQsr9yERTk1XB0iZfLeEhgBqINKp
2QgXWzxJQIwV2H+5vqajxZcIzpLOjmpFUl41YavRkcIBdg+WGwBRbAu9fwzdptYOaSuC8KPVRMcl
TePtIQJl4orSFD/NPhDxXgm+19ky++t+CqIdiTI0b4y+yV8nDq+tShLEZFkrUeoV0O4QBnQRAP+I
JHSiwfqHSGlyyxdmnlpNr9GHgSpRqfldDGzoy5Yoa3I2uPdVewcv3ZXkqnAY26H7RslL7JNVL1Pm
JvUgzbZQCEPkUjKp4cXQLS7mAUpnJUhOjog+qE2RrfXemn66HAT3mekSsIOsQD3CAxO3mOzwY8Cd
eZiHwXnWCU3buFoEAGxImOSSqhaeAdlAemBe/VHIEvYI2H52rs4adlPFqJbRuyRvAQzRWemuQ9er
ovOL050WkN0P1ve+qbJ9XzGcSobmWfQdm6lVHWVRYYhvsqZ6aEcyjXGwk4IZprrXNEt5BULwtSjG
94Ao+1OkDLKlY9midHRAU/hQylZRQLXLDk0WUkixacYtLeF6UEfd751dlbNkh56qN+MtWsO1L26J
ADb3oaaKC/hDXmGNHBuIDG3uKQPZgkllcIlYlYfMNp7TMTTfsGkb32LAcVt8tuHD2E/qyq3Rr5Uu
s5QqJwSoJ+p5b89x8mAn/XxgNnNP2W0ihifPcYcmgZ+YvJALvmSmWF0PRcGKLGfP22/fdwSPPSqE
qbdO0alnrNAcsxH8ZK/TSkzUQY+GISIrY80WpV+hmrGwQRX9s1M2yUNAhMhFN8feQ/ZQXCxlPbIj
mQ8LPPPYEZGAnqzlzmqSO8TM0FryE+MlDNVssWMv7elZyQJvVXfUB9u+11KCnaceFmqlfx+nYAD9
FdF0MOi2HnN9hsVoSZfxYmRsZAHzDI4mAZ5JkKMKoRFXMXVb6YZOCijc38SxnX2jq/CQYJznxm1V
ajuzea1HNt2nZPDnbWvjKw/wbi6bY7ByemXeEY1VrElUKx4m27IB0vTYEihtlkWXpFdVgRhAqbCE
TWSxvAKgzOyWFsl02KwvtVGZGxpL30iaV5Sh+OXXqVOPZGz3DHcnvAFFJps9y8vcM6qWEIko4lNe
RMLqZuducnx3A5cDsKPCemV13VOYptHPthgNB1EqgVZuP5qLC7j4NhIhfj+wBSDnc42HPm/7n+gU
xp+VW9j7TAP0wIjvTlhdBbLDH8+ayTIjR+guMI2b2O5IrHf9DacCTFTTSg+J7yJ3RNvomBWKQ/4M
kFLgJ14ziqo8TaI/sTQrWS1u1rs4nnDnpOPHlITvvW3RdIMiB000TR4UYYxYzprqhr5lP2zLmuLC
b4xz4ODS3ggSZk7uOKIirkRhbZcu7EqzGbFGnJ/72syBGvV2wzR4ZBYwjpAAdQE6KbGK8JQE8YsT
hqGxRiLSPiVFSudZJPKBVwM5YiUSMLRK7clvxafVV/yR+tk+d+jHaPpJc+vkMwL4DE2nrs+QNPvM
AlhcubD1YJ+6F1e41k2VxTvIvbU3WfrwzluveTMV2n1c9MmmdVGchCRQkeUJix+WFayPrhXvIzOD
vbIWMk8PiBafdl7eB1oS3jMqGh4kPfpD1PgI7tueCqFKcLxIkFmY06LcfC4YJRCR4L7oja+Otu+K
U130AitzEP6g+0E/NiQKw1hzCOUMV4pBht8LkWGN8KNszs8OBM5dm9SHwmDNYqYXyfWoBXNzRoWj
tkGE833bRFi/ofbHuKWxqfGWMa5q5uqet8V/bVug56uwDa3rulMt7TxhMrjXrBDAG8PjvTub9sFY
OK6JJtReU3O8Lq24PSsVddFTBnbqqM8B/hqnlruEcK1N45r4xdq2vsBokf6uZtwywf/Rc+NINlgo
yKwqh6ACZCmwWDIwjQk3NsEcHecK5caWCQkycGXPZ5LnUDrDBKxhRszKil5jnW42bkFtjIZdS4Ba
+zNzOix/voG6aTVMaRXfEkNstvgEK/lgF6jyPKD0HWCknkuN/iSweju3hk02xlkD28BNneFuH23c
DGj5TNuKnIRjEYxSexgs2MmXLkF1dBKZBSkTmzx+hToJs/ZbO5lCu0ZLlga3jHIHaAiVEO3HJNw+
QQYWaVr2MmuVj6vCcIA8ouymL69DCyJZzA7f3VI3kp8hGC+Ah2TBeayneS+pYI+drOZsNZW0NURf
ZZ4ip/UqN8d5rTsoryOay/f0Y6B8G0gLT0SVTVc6a34fOk0dHiafGAivNVDPjG4ZbIwqI1S4Q/Xe
R7rrdbrw71vEvzmJyng6CHQ1knPMqPwnvaT6zVaT9S41mdo0z0yVeHk8jT/oUEzf53Iwji126/fe
sFr7OGRFmd4UE5etbU4atDiOBbnvqK+l+b2MQm1dFhgTbJRRjGz8FjGnn2jgI+Qw/VQh16VRCAjk
40Sm24owgIGQDjoKFMkAOMHkWPRMVhqMih/FzPjpkLSgBTcJ5xvhzeZ80KhG9q5o+f+6ru3DIber
5WB3YXzEnmmb7rhzbO58WwVFcVqRQQeFccVd1g/3ZMHX/bVItQYYYNNHhgnUSy05Jn0Knfw5qhsI
nqgTZJl8Rwka0mJjCqqm/lnTBvgbtGnRctbX1IsxVaIEpJQwi3XNdiMIBEu+tW3WdHvukpGMt47T
dnfCLAkNRWyoSxT8qEYCBgBhB8aCrymMit0UjOmzXZuN47VlNzaebfvDFQ3ugUB1OycR9S606haW
SvDGWKF/zQsC40HKLHm8lktPafIMUpOacFNMIgue2SrT5LlpuIrpumjSPcll9UIdLHxicHvXoMuQ
axC5V3oKPZUbiGUF7aZ3Cr6cmADN5AFFkdXiGyj9Xrv5P4su+f+BOPv/u+QPhUL6LxLt9/R71P/4
Nf1j+Vv+W6JtQy6QNiprnSGORS/2f9AFtvlfkAcUeusFb0Rz9n8l2vZ/oVq1BCHSFnEdJq/0/2i0
Nf2/IB1IYkGUFPyNvMbuf6LS/tW2awsYlYKnkHrm2o7jik8sgWgap0g1re5Rd7jqrqA6I4YeI4GR
Yiiw6zo6Ge75X1/QH8AFi8X/f63CPNMxLPTgNL8degGm+GSm9WG252g/mZFXeeIZZHdiEmSt/f0p
9h8fI6TUDZu6WxmffNCGXwLXGkLdW8j5pm1tLH8Pn3HE3A9cJnotkuck3ZcIJdNjNW8qdx1BIkuY
4K2m4FA9YjvV7KNKr0qNgL81YM0WfxW2E8otwfBmPZfsuVyyPW4M1LOEKKbGBsWAczau8KXbxWbo
T4uIt14p3DwhJtJ1/J58t94BLEB91YgZB/6EYB3j+Mf0UQ0otj16swIjsTK9aD7Z7hkO1wwYcxyo
wghy3Ng9LRTPX//92/rtPeA3MW3GcQ4sDSHNxUz+L5bFUHO2Gz3vQWUymdITwrgHaEYw9u4S4hjX
cg7G9TSr278/9k+/kbANF52irZSwPj02zUvoLQGPBRY5brkz0A1wm/ILK7z1q237v9842zT5YPA+
FivCr5+ub0xSkwQzu9AGAeVVtifyXdhcBrfAegZgaVUC5FT1e5Y/NemVIa+zYgHdbh1e/wk9+3pc
1eJgoIAFQ3RTu8/EH6xz/do2j4ZNEXwdkZZNRt9hHF4n61FlNM3616C7GpNvff7F+vnjx3F0Rwm+
OnNZRb9+nHoK7TGzIQgGztpQ12g/QGLE2zA4D5OOyQ+ndbz4uNM1njlvJOxLDjex5C95k5EsOjty
ZzN9G1andH6X0U8tPPSV8FIblmbDDfOc1s2mHA5JtQk7z46vXOFJUh7QlDJaulUdUjVOse7w97dh
8YN83hgcZevshbyEhvNpY8C24SPYVrNHNCc3l2re0t4fuRr6MI+6ntVSiS/ee2OhBXx+pssMzZVs
0qDaPn2XliSoKDclyVwCI330nkaJfxVKgXa55AytUFxFSbcvgPaiq7bCnTPb3t8/9vKSf/ojCCKY
lJISzLf4vFEV9BvtOlejB+yU7ox5tpp6A2nogyRNffefP8ux6d1jCWK5u58+rtDsTkf/NHtOhOiJ
3BTdsW3kVwWiqUHvt39/2vJP+/zJXIbwHFRA1gx9Wf7/2lWmkoQdU/Igs7XOcIZRYqMTW2WmhCeQ
1k9kxaxjslac2Pliyf9hY+H8tIVrKMkhKz+da+NIlHLVEpxC3wLTvWjj3dSr4Isz5g9P4WB3FevQ
0A3MU79+PlRxZi74jF5IiuOqyyua+8Kavng/jOUf8+lrlLrtupxleLr0f066f32NSWQVudUxxcY5
sHEYOaEiCjdWZ+DxpkEPnfk61xK0kSPTZ60dvtik/3A2SGxaQrBxCsqV5X//1+Nnd6DLib7I48a6
DJXfqxahjD71CMybaToGMvJ4g7946h82A2lQHZBXr/PUz5UJHTPEamkwo+Mbk11oGvSzXWTsYFkY
itOy9cvV39/WPz6RXdXWTcb/ur5sFf/6nIlRJQHJIbMXF8xJBFM37nc+Dt45M9alxuCNoOHgix/3
D4v/H4CVXLxy/Gv5Q/3roaWfYcrpx8nLjGtZA78IFCSg3i1+TmRc/P0D/vFZ6HmXdc9iXDBa/36W
L4ZQSxKexYBjS8qttilGOEIqBjcyacYXS/BPT+NJOpFiuslu8+nr9NuI2xcviJd0j/1kDkykC2Yk
ExPKGdfq3z/an1aikhjZTMW/2Uh//WiWHozM/rgzmRGyVxNXE1QV9Cx/f8rvH8nULduwsEYKQJfu
p5KyC2bSyoESe/hpBffEt75Pvk3kXAjTir44mX7bO4GdSSFc4UihBKfTr58I2rVfsip1Qmqjx7qO
/R1JcFAjEv1palzMOX3iNcYA8F72X/xyxlIP/bLh8GxFF9G0wWqzcX/aPcMJ6yQjh6XAiD7mGmxt
jGdzRETpkbKJer7CLgFoAGkmMU/03Oq5eUQQ8NXi+G1F8udwdWmbEpQ+lemnX9UfERk3Q01s89x+
N1kdm1IXu8lPdomJwC7SmN38/Rf+40enHKUQIK0RD+ynnziunDkbe1JALJI9VotSZ6jcW9LisDy5
gny8yLyNumJYubJyaDSLn3nv0jMCUPnFn2R50qcfASW55PYHcRq+76fDRSfOwLBt9Oz0Tggdz9rF
H6cd9bhCt+nI66XDsEody9mSfv5Az1Xb9LpzlG54pYk+/KLo/O0Q4MLJJZGRqaUL9uNPhwAANiaK
RjwjySoDZijhshuvK3CQ1VArrCrhMSvDn3//DsRvy9qlT+yaZHZxOeC2++lFNANFUErkTJ5uFFhn
f/ZcEILgpSh/sGYgGcgVngofT3q4IfDQnZ8ydSWSK715S/unrjuY2lsIommJaypXt9GChxr2AahY
QsPsfIfSPZE/EMXDzxCwbtJ7P8RnsinNQxE8xdNrH9KavB2Sy9hc//2jGf/sf7/+vlS6S+GHg5vi
WX5602ZNGTFeHI6bei/0o8bt05bfJ+cmY9pbN69VjvhXXfvTQ5GefIdb6wOcE2bAWcgVRl7Vw5OB
TjmobgVKhqh9Ud2utV+ccp9zrS12mHgnd1tVO1QYePx7j1RlzIGEiAWbigjCYVO3h6LZymHrx4fU
OvNm592tFnw300tvnqzyvcgvEKhex2Rv0dZSXqduLQNigme9jK+puSVQsA/v0/QKYYzszrAJlIRh
IMOXMXrpZ+T6DOnuZ3GwQN9EhJfhnWPn2kx3i7x7XukDguIWTdFNS04GnOjqsQDhzGwofxg+Yhwn
0V3ug7LfkeHi0wh8tJmQ6jfhfEU5jrOIGVEzk7HnoRvlmi2tE/JwR+J9hCJE13l4tP37qls79tnu
d5QvmnNYSlHkBpV9QlBISmH/itFvxJ+BRqoFLOfBHTxLf626a93cZgmECfJ2V5l2xBUV43Y2bkI/
2UbtYe6/ZeG3Md9M9gpxhz7vRb21M7gX0DkMiNiO9a6rS3VIEFLiBe03/ngCwWhIiHOHcRFSf3HC
/75h8k7ZrHlaS7rOlffXQ8PhdMpy+N1eWFhM4gyoHnUQbwibh1ecEr/Avv7FmfinJaqof6VDS0c4
xqcbBernoiYtjJOX/7LOeqYfTor75Yvl8k9X6PNyoTLT4QhwMhn6p61gUVjQiyVAa+ivEWPhrlQm
4T4LJ2P+AJPo6G9l/TB1d6P4bokfDf63HrwUZjdTP4SNh/UiZxSNga/3OmeDna+NNtLdDYsOPFwb
jaeclxj3dN5t+v4lvF3mZnfaKWuAz6zIBrzl0iLMVUcZCDIoONqXDCW92oan9tJKD1trwT+8Wrs7
5BJX1b0JpypdK7AukUdgQ3FLS6EgYtbYBVd9ei67fWZt3Wx1ANqU56v0o28fnOg+B+0x/Zy3gb5h
hgceBz8ui54G/GqqGFJH6VqXz+X8gU9L+qcGKkjvOdNVhKunwdPzUtdXZbg3DXTW3tjf0xFw7BUR
Ze2462avHy7EIcxkCGGarLbCOTbNK3Pc9tafn4v0MRPjSrDKeuPNwU3dZsOxhWbfw2ZU2jsqdFGS
bkY7DG1iXd302bHo9jajz+n733/x32ot7ow0sulxsEUu//nrq9wWbWpXuLe8QcWVJ6P+Q9bAtDQp
TrPPNPk/f5phcMYAy3C4c3x6u0yVi75BRQTDGiO/oIs3VIBwyBsyvBzf8N+f9vuNjpYvvSjHBYrB
inU/1cZ10izd+WnCtOcwds+QxgcWWmKUpTh2ePNUYo94p0gKaYx7NATyi+Nn+fY+rSbKZGpZaTh8
v/+0Rf517Yjtsgi7hM87EiW1TtIIfZrpNl+s2j/8hiY4C1MhnF++1E9HnEkSpSUQFnqZLUkdru3F
k4QPwvCZwBDI8cXX+nuNsjyLPg5mUUnP4VPFFFeFm3U96MO6UGistKOr0+HiIgIBLPf8HOW07YTl
F3vu5w8JP17QzKYjT0MeScXnPbf0Sd7FHOdZ+fBaFgMGUudizt+qJtK++ICf7wQ8iseYlMQWFTF2
nV/XRExQQYBem46z4XYXTr4yQeKhKvdxGfaa/rGPas+2omn79/f187GyNOwdPhpte8Zx/Cl+fS6J
RJaJyrTBHcMmWGUdSQBExDDHwi1uD4SHafYXj/xtiTgGB5kruYhQAXMr/7RErFAHDdGTXVvKklGq
Vl+wHnn2QLhFpyUbwmxXSWya3IoqQMKz8R++ujze5fbj0HKh8OQO9utHjoh6K7TELTwXDwzRmojw
CyqaeqIN0M7u3d+/4N/fIcm0h/OTPhJl7udz27SkQvkN6Y54t26jIxklAxwhLPCcDcPd+Ysz+7ff
k38ga4SYBfrHDJM+fTiMo+1MeQll0BnrZUbLckSN6lV4EdZ12f1MsiL64t39p2Hz7y3HMS0KEloB
lObAh+SnlwiXmWaQPJx5hXMzR1s3Qc7hn5360a7gsNXaSi+p41AR1f+XvfNojhtJ0/Bf2eh7dgBI
2I2YSxWqwCIpkpJIuQtCFt57/Pp9wJ7pZoGmVjzPYRQx6u5KIJHmM68BIOQgtwZmJ7vk/9CsnIcv
SbKfBRJniPp9Cfs7Wu1g2PcR2AKjvOyKN/w5FfFucEhEsUFFG5B/1ylvOvWO34DawQ8YUOuJeHHY
5D8VOGep/uVc3P3mt+Q9LZvyAGHYUlBevSdOB7ox2UmOZ1P93h9qsa1KHf7ZiMidYZbyxEJ9dCZQ
WWHRLM0Nx6FesHzrByf5OJSTOWJ2AFCA5AwcF9e6AzSz1HZpmv6aJVaXjRLd9Ll+8/KLPjmyyvCE
nHIpYh2PPKsA7dqiwms9Tn6GozrsLHx0sT0KhYco+x6fAPy+wNs6JwZ+tFuWV6ZMRx2bK1vXVkdD
p0VJI6s4oneoeJMSQFyLLFKgCeOhMjtV5H3UIrCZW+ZV1ZeKCJXQ1W5JDYTRjXbGkR0By75uXMwe
zLOswR5pMKcrXMT2udPnV7SvAtdMm8KFIndi99wXrI93D20supTUgHkWWiTHky1LyxizesRYDfRC
hpySIsD73ak9MaKGOrce7RTQi2eKGtz2gp4mfc/ooCMcmKcHFvyMHYuvJKBId1MCPAohKw2qH/QT
4GNskPx9SL8IuwnFvHGqA+k22SEk2U71AX8AQ4n3fvWVlgh6mmwm/mQTYoq+xWe0RzVqTj8M0b6F
rkUcspElg136/DQSW8h+nFjzT30SY/n6nCO0DqnwH89GH6s29sdGT3H4KlJHsIBG1l6kpAdwd9Tt
kCsbFA0Mtw6Mt0XbQM8xwvDEJ1lHG0u+QwxFa19B4wwFsuNnUHwjgjVEgK72qdjMSE+NNkKV/Qdr
tALIqAiNBmL/8pZ7vPK5hA3b0O67tZyjx2OmNtCotq46d25nt+sQBYWzg0SBTrFCV07cErQW+Lmj
RScpQFHCBbjAsFxQx8MNeQdPUQytq7yV34t3nC3KB3RKzGmXBG9hLPjTjv8rvucQOmgy1jjLX/aU
YprNiIMy1vH6RrmbL/CLyV01czO0dowf/NmNHzvnGuBMXHm2imxiy4ENc09+XSjRLCGx1QzX0Q9o
3sMHTOtdrr0rps8j8pz4vEAJKehUim2mbElX+BNIKHwiKLZxt8F8pMncOHQBT1UGNYGdoW1xdbFz
1+rOFtYeYvnyTEReQ4Eh3ENjrwzPj7cSSSJiYR/exCa/kdfzTQs1Mt6kt9ZHNHnBBYToBoszNT9D
fdjRPT34kdsQAz0qwvOVQ6LVb+lKUGrS3puBW5hnUExT56o09jUWMfG2xUhEOZTNvlW9XIE4f4UM
JVY3lQP9xuMvEVFA6mDWvKk9oFu3aGAO+/hLE1/L4Bx52miDEm14qV2Nn4ZfGGV+0Txxmf9EFK1P
jF1gXKMCM0yXhWzBDu8TlDen74hQlMn3KHubQf5EgPgGKFmgnoMgQ2gcZyjnR/hmPnFCP7oaloWz
aPs5ChErvbHjhSNSFcySP7NwGkzQGqeEMW1RapGYbKujDM9nBPO2kaUFLkpQ5uHlXfI4drwfHtTH
0noA4rKs6wd3YmQUI7RStXUNJd8VWFDByXeHqfcEFFS+lkGHpYeqBxSXtn2fZb+bEjC+SYOeSoyl
25TQj8dXeeHYrAOWGg7eWRi2IEe799CbqVXk44nBHp1DhOSUXwzuJmU5jlZnAg5iVms1cOpivQ7O
msl/Q918X0LU28gp/Rq0LIZ7a/iXJ1lbkrfV4cC4QHhs7kWbAv3xS2ZJVNUA6Fs3i0GIqj22vnoO
8hQVRN3j1M4uIkMuyAR1S1d/vG5TXIkF8LwtncvZzQjTdkUaXiDm37h5p/0ED2ufE7dpSMsbPa6n
kaDqF7X+tl2UX19+/MezRgjB4lyCe10B+nT89HCPtF44eD/0orqojQ7iFYjMgZixa9KFaFx8HOIT
SffyJY5njDE1JLQWgIPh2KtbC56l3aAKVxGmVWjWGqNnmt15X2kXtFcEx2p2CgT16L6QIBuoMDua
CkaSJsLxW/ZYMVLYAKhEOaI9T8W3FAUre+jE1TBVt787o0uHBnDXsgxVR1mtw6go+saK6sIV3EVe
pVAjQzeEcwbhdatz88BxzgmL8xNX4uNJZe0pKjewZpsUIFc5sRMtZMO8gMyp9RXkt2YHCEbxUl+b
IM4juhZjLfbymz4OPyQLZqlE0qCmIWgvW+PB+ZIbjYqSTFK46tij0NxS+xt6Ko3mjKV8roERbk2c
2xFCweakw5o9t4dw26vJbx+z6LQu2CnSVEfX1nlch3mrmVQS18tEQz0Jwig+vkgXRtnWr7AzqFjC
o4nGsTG/fXkKHi+s45FXsw5frrPQo2Fky7VG29/1GC5DojSsXRCfmO7Hl8nxWKttU1IVtjjOMrep
xJfJJtUPOwk4MdjI9mpuL3UtrvaqQXPu5XfUH21XxuVY5Sig3QsO8/grZxGE3bILKc0hj7rtpgYG
ociDE7HsUzNJWE+KwUUBVnG1RYPZwJo91HIXgu/i8GFCYBhQdQsi2IPhKQjAE0vX0cH+sHClda/L
e/xSMZBuZy7gPsdj+j0yk1+QB2DxqP6bgZuj8KtdQUwdppZ1oB8YnNGgPLw8rdrjqHJ5BIMDUCJE
DN7w+BGCmhYilyNqIP2XMlyK3MCv6abH+SWcaNQ06j66KFDF27S6+lWfBFxpyvOofeFJDRz+EnVH
JDmlVuzUrP85k9bs7cVGNhRgpxFK/O0LludFC4Z1RubFrB0/byeNWKpgVd0wFtdlj2ZpoJd7s07c
1Jz2FKoG7JnwV3p5mh6tC52mL8UgELLUwQ1zFULZwock1cSJu1Bp98gMfhHDuHV066PEj/o1g6EX
gZA0iTwlmuNXLHwbTlgTJhDq68WPNaHRkKifuxJFOZqpv/tmgBZRoCZ3Qxf6Ef4XMJEy1CFdCMQV
v9UVltul7XiwXN1cRTLx9wdbYGCEonIpt6/ezG866JtwQl0ql1ijmp7h6/0GdYpsM0bmr5cHe3QX
wayxKO0TjnHd6uu4bxIjSDOori46ltScYmT0K8f+unAg1czqD1kIXuPlIdVTY67uIoF6l9VHFENs
H0ACcgteUSJ1n+Sdgvc8IvvzSG8Zt4NENcctpq0YwmrOeULkvs3RfJjJzUyMzi8s30Z2QlrnLz/g
o0CLOaGDT5mGLo6prNFj4wRvnGokWg2lLfDOkem11n6rCh8x2A4zySS8sdOhPHHIPDkqRXkVDAfj
r2tTZmEhAWfb2Ny0SOGniUuVJvEIlSskNtAxmeoPqnj/8psuS+kovAPlgzu4TozHyoa+eryJstGE
RailKM+xeQ+pmL9B4z/VbbjH3vwzik0BSpoIKC2sgmXzrGFVSooyoFPxZr7p47uSXrRoBJ1VcW/t
OEzuIMWpZ5NAvqtz1B9N0n2a9PkiDJFzEsNcLqo7XxH89U/M93JLrZ8KyjcxCNVAttHqtEIMuB58
EWK0XppvpJNdtZWP8EYTxIeSFNqRn8MouIwQrDuxvNTjWWc+NIrz1OoX1Xo4outCfZgHekejiT0X
tWcxFHfcCqezukrTPQrdmqcAhW4MYMS+GkS7aQx3EYqQxSE36vpLMMwfXl4Eq9zz/nlMh/LMEjUA
mDSWmXoQG46xGCwFcWkXfRTTlRVWHrYrAqveOQ3F/KAovLl1PgG3wU8UccsT58HxcfDv4alJ6VA6
CMLXsMnI77DFiBm+b4AywGG+FehyzkK5gZcHhboX44kRj7faf0YkCTTo1MpHeWA5ItZHxyKGzqEF
2zJ3xms8V+bCRjMvnORZ1SOYAm3/r4P9v4yjP5Yy3POEo13TFvmxJcTyH/xFN9LsP5doQVOIr6QC
eI/l8ZcjhKb+yecB1MY/dijN6HzG/zhCOH/S5yI5tK1FtoFM8W+6kWH9yUHGqWZziLKifs8SYrVX
IS5ZmgRYC5BZI1V7VJeZtVJr6yimpQ5y+sKam09lgM6bUGfjsp0nB3m6LL8gZ3coC6aWJ+sJ8xvL
SgFwhahouJDdunOQPfHdgym8+eug+p+8y27QEG+bf/2xCraWB7PBN/NgRCWOtgZyw7MTUOR06C9j
WV3k7dJG0ZqBB01qf2sIbsaXBzw+tZaZkPyPIpEFJ4zg3zg+JZYIKGpGnNys0u/Q4bTxzJaiPXEY
HW9NCuQ4gyx0MbwR6B2QIR6PAhV3HCO7toEZjNIbEctqMaiKFMQMpHYXS6366Kd6vjUUdAhefsF7
1sI/N8Iy9sIw4PqVRHhLv+94bN+WFQoriKND3k2+BFmRnjeTBb65x0QdZIzMkZ2muumYi1pKY+ft
Zg47zcvIHa5SqzGvW5nbn0881TLq+qkcuuf0s0neubCPn8oq9cCRfoB1zyjF3uDTnFUqCOxNjoYh
6m9z+C4eh+uo6hqoWxbOS5MaQmTulY9JnrAAVeet6DJggrW0ELI58XjLB3n0eCaNYIJImu3rABJu
iT0HdY5LReDY+xZDDlehrPd1RDr0zJoS9SPQFBzkzahQPOBdLR5DRuj5o1lclE3QnvDYXG8LviH4
EM4M9ir4rjUzxZzNcQqhIu+M2GYjxmHW7coafRWrVMSn0HCmExWyp1aNAVeEdorlEE6s94VmVWkc
hRgwOVWRQijuLA3ZoFp5X9cTwvR5BIsuH4ZfFZ9gE8ZNe4XubLLDZ6Y8F34o7pRh/M1u+bKSWcoA
S5ZYg77uaiWPTWOABTKjnU8u+7Zu/XFXKxoyGoE/nuVR38CTzJwTU78+ICR0UTYtCPAlQ+LAPF6o
WlfKDk+NeFdYfuDZsukpGKbFifl+YhSQVQRthr0wQNepbW6K2oHwlOzGBMX0jdnGiFt0Mnv38ro+
DkqWRh0Ibg0mEeHBwlxd/vmDmAjFTsNAT890E3NK38xx1x6aUPO7TdK1vjd3kenFIjNPVMfuuVtH
u4lhue94NUhVEGqX5f1g2FbPAWkrkY6Gxyz8MxEa4peOxjFSSBNGCdmgNoCvJHoj7iDqqd75eYGV
HD0vDY8uVMCoZXI3gkt16vZ9Iqow9AqJiLkN0gCQqaFhIlRjBvGutnIa0JY+I5sVG8ElS0lCuo7V
t5UhG2NXtpZiI0iKoWqAqvi4jTtjSpFeVnwsRvwCaB5zSK4da8UV02gYm74PR8Rt6aRWQoNdiHg3
0ouB01DOxBCp/RCWo4lcQDaAkAi1AvWJAI3w0XIGjBj1UOJyGSUA1TVEIN43doR/vY0KhAbErSv7
A0LeZv527PPgrDSL1PYkfZFom8x9+qU1jNkHPzilH2DBR/7WToToXTXGYQcGYSuzrSTM/Sa0uK5d
keEjbgLDaUrHfz9EfvUBGxdrG2V13ri/v5I4jiQa9UQrHE7HnzTF+kfzTZqDlpYJt4gwczJoxOzo
r2SunNOe0pV9qgD06NJY1hFQDrJYfosO7PGgg+8HqDaXhpvJGmNfLXN2VQ5YRRP5qXT+iZ1CTLDk
y0CuYEivlmyDuQShk8NQ7Aq4pzXeDiFtx1KW+jnrHJF1k67Ib08qCEA4gVTQsQRT1pMaBL2P0YmJ
9bXTvkmm8doPMczUEZKjvkt8YrbIIrw85hNzaoKoIBAkElQptB7PaYGzkAgmnReNIn3v8MER57Tz
vawC6+zloR7dYmBUqHaqjMSIBELHQxG9df3YgwawZiQj+6mozoagxJsjHoyrdKybE+OtnLfvjztb
tWxKrJQfCIFW68V3kDVWI810ka4scSvKm+kgUNyrtnXa1Z9seEThNgrn6Bbxeu2TbqO45ilFvXTF
6mp+p/hIontKAn4TkrldeOaQ9IXLZlNOHJFPfAWKsND/ydmZIW25Hx6ckD6NygG9OCpvVe7grkLj
oCrRyDLLZjyxc58ailjUdlTV5EReU737vm+cKg8sV0UpfTPYIjrEYrFW4kQ+8QGe2ET3ZF4yIMvk
3Cc9evhWU4jqRtzHFtx6w7/sZr8BNCYVOl9NhFhZm8YXEnWiE6M+8YJQ3eDpkHXT3VtXGgsHPbdQ
wA7urCTf3Wvk1FqD2wvUNO93VzTZw9JahuOqLr2o4xcMx9lKp6Y33ZzmLH1fv91Vc4eOSQzsR03a
9M3L4z0OE2hoQ1WR1LW4SpX1gg5lkjlIBQNpqJCMFlN76XC7nlghj/cpvwzvjJE42bE/O34r6jei
dPTGcCkTOVuBVQzu4WF3hXwFEl8JctAvvxU/yS8eBwicKxSrqKZR7iTSPR4xTRyHHCxHicLshXTj
aMzbba7qvbNX0X+BMVDI0HebKSzPG9S7gg1GEKAxAWVPmEdBLnhH1dSpd41tYtUzmmZ2W0R9DPZP
SCwFhpQ9T+WREKKvWokSUzvfErGjYY0dEP0Xv5i8MJLDL9wAi+ugayHVVNZCL0tRKu/2xcC9umls
A5tZ7JWiK2TT6y9jjEKIKyydfLesHdAqCCB+ruIRFosOHC4AZVJ3P8OiiBDLQuk22gxSG775RQHT
AddEqyWdjqsLEjTlu16X47jl02d3DWDau4Sv/SsJG//K10YkhPt+xmjdrlsFiB3GHLjnVBZqfHaj
IhVtKCOEn0Jv/XPHwsSISfSnGwNZwHyrm2nq75HIAgMywVq60kUNZy0WnYWSRjKnJH5tZF3ILkH0
0xmD8afWVha5fmBmX82yxeYezTHtlkSh/5gmOPsAVR/U4JIyMqAvh/LWN7+vcd5A7V7HuMmccUXo
h7z9iBxZXiI4JcnhxgLLSaScUCKnAD7NFIJHyyBsGmWL5quoOZDGOs2+z1Mj3pV4rVDDrXweZEB4
HkRAPZn63k8D/oZw0PieITv0y9R6BEfBAwfdHu+q4F06pT6OiNVQXtfYRX0gbKP4LPA3wo2nB9yA
gCHyGuCnRRPQXxESWcJCQwkq0MGQ4SLUIIjdtyOmRVi2KNZlOo9+d+hMu71Li8wE+tOZuJZJ9JfP
caOU8SaZbeedI3MQRNVoDheKmsIlyVQU3Lel4yAT60RNg2RwjOsxXxA5eiJPJL+nOcONfgqEha9U
3fIvWqWKZmjsy+6qs4u22zqitm5RuhKlGxWJjd2WTd1UGHn4Qys0J/FipAsOcwsIcocSb36IZJ7j
UA8Z921vztotAynQRpu6+DCM+fyOdY22pR+W/c+qqB2k0YuRp9WwCis3Bv2La7OOrHT38jY/Lk0v
tzGbHISADc4Dtd31YQlvSE1VVdXcKlQMlB7NwuXG1d50qK/j9IBRAIJxg4s8U01ZQj+8PPrjjJbh
F20dlaoc9IB1vT7XsGDSskLDzUogRaBmc+XWqYYCA4LdW5Q/sZLTywBtVJG7ZVM7145eWNcaH9y1
jW64LFUxbV5+qMdXFdvZJKUlQiEKW9fMW4HtjchUAhSbzELXASYIG9RwFSKf+/JQj2p+TD8h1/Ly
DnRV2qjHZ6yTFLLTrVa6lB6HAyBoFGbjIr+ElaJfAF1uvoYGSPQ+XrBpNZx0ko9iO9kWcnmmjwwy
MuQXPSrK+5cf7PGyoGtg3Ke+C35zDbmPUnNo1BjLbaUu2kulG5wBsfhS7Au75HjEeA6JPx/NwgoA
E8L1w4lleV/LOb58wKxIMm9OLzx619cduu0Kzmf4YGV+H1yVEUc/xcDykHcQVkwfkZVZcsuYIrFu
rKi1DuncNdnGV6Lmiyjn7NPL8wFwZH0bUjYGuE7zYAHWUs4//lIq6GIhewk7dO67cz1MZ2OPOwL2
LRUSJejeoRWl4frRdVeYKZGUaCULCXkERZ5j1an+6Ccqp1tnzi1k01WF1Z2GdJLlbOgIVtZEmlsf
7dnyQOLMqZc7/nge0Pvt3Fqt0nKLEKfxIekU5Qy5uoH2pFr1ziZr1PpMw7yg3HBfopzYxSoXqq9x
XG4RHzc/hsi6m1tlmkAJGHgw+GyrLrpKNQ3L9R5eIohpO1GaLcUz83uJJ0cJsa0axoM0U8jLllEP
d4VeSW3TiBL0TqkPwQF9yOiTLCXi4pK2DbDvClsc/uWoyb5XQaHjajB1MK5T7BG44SII2824tUY1
LfS9BNx4bciyuTNn2Ot7dZZIhnICI+LeIoO81+MJRQ/cLOvbxqKgsOs0jKLOhsV91m0N5U1W1GZ+
03O6tJtxtKS6LUIl/YA1iES5GTSJ146Y1J2jPorwXSVsXeJU1FbBdpzw5dnKDqOPsWiNH3Fh58Lj
hkyzn1k/Ke1tNHNu3s1OaOAdPmHrtgmmOlZ2Mi+t7pwrvDnMg19djU1p9pcVfoA6Wp4+xgZTOhb6
IR7aqvZwIkuivYUvpPpWQ19xL0JdVm5XY+FFd91GJNvoyqrcApwPkUiqHISW2ni4Ra0BN18zpO3A
1wzMBRFXi5bHL1XgIIoP8baWSoOfjT+85coOvlssIpiXSWR8I/xFqt1x8knbFLooPxmqxZWZh0rz
maxy0WeNa/C8ITYI/sGeBnzXTHTzqNhlCfUCp41iHNUaoe+GKmxvm8ZcLoFxSr12KmwAZHlm3RYA
qEq3qdNxX0ZREW8LC3VXnA38BC6lGHFEm3OWKSYSSSmR7++tazxIbG2bGDEa0LXfYpOKrlnzgfih
UTYC8RB83usoW2h/VEH3dRpldyjJCzychwFmVYMXxM9hwqwQXbISc7wsV7VuC0wnherf1WntVWmI
Ff1cY2akRIGtXTr5Mo41ieYMx5iwQ4F60hA40xvTw3gRDf12HnooYzPKyZdj4yt3oZqzAOmGiG/m
EFuQl52ssRYRByM5K7By/RQY43CGIrgd7CL02hTXUlP5CZsY83PXdhOuaJ1v6kC8aSm4U1MTIOKF
hkE06aqottOkTBVLKh+/DIJyoivRnUVFc9aqbeCw0jZgBQqvqsclxgnsT6JADJR2ceLASXL0qiNs
bZS7rmmDZhuxqM7HWY9/GlYj3gaNglN0mUb9N9UMawXbzFT5nFSOuMXDD+oq8aV4m7VykNjHatl7
trrfQiPt089JbJufes3pbg01Tn4Nvdm/qYMy1uhAlBNQcr2Z7zQUDr6lrWVBq1C6DtG2pNXHrVEv
Os3ssy7DEBqt8V1aqVgAUYerpi0pNuhu2xwxqfX9yYLnbo0pLjq0m3aaHuDXofmpGrEtU/U6JbzG
BB2t5szLSQC+4LORWDgZV9O53Q8l28IIkJ4VourzXdfmQNKxxrG/NyM+ZDukvJPxwkotHXF5cswb
f6yGT2OWm/oGKqt9l3SBcd5UlSpdLcV8mZt9Dt6ovR/LDQ5QaJpV6YAgezk0mr5VE5wfF8N0aZxx
sdSojBQ4ah2CdFRwyuisSuySPouusryuhm0N4pICoI39yK5GjjoDt2P6b8uyKD6oYaiYm8jBO2AH
ILP5IYXgPLMDoFM9p2RAYT/v+m3LxHbbqo7RZBYjmiZDKxx7I9mVtefMlDm3kaaHHxQfnWOulDp3
tsVYTl4RKbBRBgW/pE1gF0lybeltbrq2044YEDlO8EtOVWKeQZMUH/nSNYg2TULKxx+AgNsIUrNH
rBhDnk0Pmx1rPzpPZRXEyS5G3KjcpFlshjsn6cy73s+5s4KuQANSnZWcqqeVfGwVNBfg39AEUvFZ
u6ymaJZbaKA6LsIdGuPbVtfDyFX0VtQ7zHBAgdZ2gY+LqcEB04igcRKu5m81Loz9WVjk3KJtL6GM
8TE7fEkhsrogvanYou07WTufbsNg1TLa2PgxOFARO/VTVi/2G2EuoRooWobdUOxHg74VqYBeixdb
V/5VJ/xvy/0PguEH0ZL7tf36Pz/zNmqnq6/Zz3/98eZr+hU77a+02e//9vDjX3/9J3913VXV+RNK
Gh1t8Ba2Qyf5P113h9Y6WQeoQQpRqCQsJKF/d92tP+/Z1zTr8YamKLYkDk3RteG//lD+tGn4qHRK
KEoQOyNM9zsan/ch9j+RpqDZTzBtE+oeB3R5bxHDJb48UOKLcG7HHGWDgW72zpq64QKJZDw5cl0T
H82xLyk94gCzMcoqOXAkq2/HWRS4/LU17keY6KUDro/YI2V4pYZtq71Bnsj+WnbNcAgVfFR2vp3l
20ld7Hx0rtwIQ2jsCR5M+81fz/ywT38fFD/1KquSHveTQ6usgxFE4cvYTPie/2ws1ScONIQ+7gCB
ocBk4pbQQe5pjMugLitt69s47yBY0pU/8TCyP8wZjYJNV42xjT1fyz7JcdB+gy239nkQtn2FqK79
hW+dLmUZgkpZjtlXG9PYBi2FrPo8Da297yxFfOzISS5nTu0TgKbjvOTvj7VOU4ehxa3aiI0DTuqp
tdHxg/+u6TnkpjjWxLdYFulHY57poNf0hhHRQzVw+K288J+xV5W30cjbarCL+SDlLG5Aw6qfK6fx
P/VjVYkTYxxX+f4ZY5Vd+KIcDaKwmcUlx++WnPJvUS2U99ZkhNgzR+OprsY9DfSJtbKu6uUxDHiy
Sdzgmb1flgztd7VfK3dtrdkL1tmazsp4iUpMZRBv09GxrhNn9BF2rwPlznYqBWJjZ39DDrrHhSaB
hGa3OmpHdanRfBNKM+103Gl/qDgRXfpjmhQn5mjJiZ968iVvf1COL5QQFyg8fbw5Mrzcmc917BFe
3kHP/fTy9w9+uquHWvOnufUmeAFBmJ+pSXli5T7306vqcNLWuLQMXev5WnWtKuE7hQrk655aO35q
J6xkTCeTp24SJMcqVxYc0n+Dp544UZ576NXZaOlTgCkrv4z2xT6cMVvP6xMZ/nM/vT6rzJSee1a0
niZgP0vSEaVzX/XUa7JAoo0aEJEBcddE2SdTjBzj9Ncl/3383+Bn8f+fEGt1BmR5FmW06RrPqeTb
UIt/1r7+ugmxVluf2mw75wW21YXtfCsAyJLxnehQLDvjiR1jrSr4+TjYOrZOLBCBZaWZzxZuhFra
3I70mn69btJXu3Ls4AH5GWO0YY9PhKFXzlfpDNkrv+myjB7szDTGIXdwWInZRH5c45OA9gymJq97
+NXmzB2bBluStLizYbdrY29QV97rfnq1OZtUzxqMxIDXkiAGQYB1ll69f91vr7ZnYw61mo5xizZT
8z6j9R6fFKd9Znvek54fzLcNV2zosb/y5IhvNmrepBwnJntZ0E+sxrWY8CyiXjZtxqGCtM5HP0vU
M79OnA8pPZRzKzDidwHGVCeU+Z55D3O1YWsc3ZJwZlcNWb2d1QDP3FM8++d+erVhdZy2Ai0ImCLw
yfkAnZN05lUfdi3piLEL1glO3XhUWEmXEZIpX/nLq22alb6uYfXQeHROP7RK/wlU1wm41DOxy5oe
M4W6b9lt2XhWGBt7qRuUOwqfhocTVVsLV+Kz103OarPGWh/h1+BzBmP2gDWEgQWUJcYTq/O5r7ra
r2E+mBmu5dxLFUav/s8h/7cLxO/eHWv0v09ha56Qj/IqrcbA2h8/UmbsXhcDmKvrtMyjNKtaJiXV
wIjEpZfqp8SGnpmRNVY/dKI8VMuq8WpDqTdRqTv4IMynGH7P/fpqg6pdKCfEfhrPnO0LvMy9VDiv
m5N1qX4sQD1gkMdCMSw8RMzinCbGqWzguede3an0ndOpQDXDU5x+a5udO2E5/qoFvpblboIwoA7b
NZ6hZh+cSv9W0iV/3U8vb/PgWK9A4+X4hTWehnY83cptrZ3ijD83IattiZthgeU0HxIU3K7UPtuT
uX/dQ6+2ZJHSTA0bziw7lwcUBXbN9O7ELy+r7Im76L7b82A+6MzIMS9Y2720JJQkn8CIOHc7DGH6
Vpmkc9mY4WJ60VcwaZMw1q9VRBPPrDagCNZMfdLhzBgYnzp7tD+HmalQGTOlm9DmuykwtQ3BF5bW
19CfxLsI98ozMZrxndIUgJKjxdMTr9eRTs0B1LlwA0DZ+7pKUg+FNsrbYTQom0hRsx+1pmeABKbp
bNCQdxwF9rACxhjVwKEwDxjIdj+j1MAscLAblMfiUrNuRzMvdr6TKu/EZBYtcpCifafhvNnibm8O
r4tw1j3CKQqT1jQ496kmj5t+wgNPa9sToetzq2p1ril9MtUOckIe/pp4qOf0GszX7YU17b/JVHyY
cEf1Ssd+5xcKiDLtlT+9OtQkejDQ7dkLfnRItNQFOuqeWLFPL9i1to2ZBn5bKvzyXKJHbkTdt9A6
ZX/wzFyvkcBqCXoisdLGi5OcmnyTNBvHP0V5eO7HV4GHhVH8jA9U48nCvyj06LzQ/NcFBGsRzLnE
pDTLc9ZIB/m30VGiTFSK6K+b8dW5FgJJybuQI8KatV1sThdzc8pX5rk5WR1sDVeeQ1GRj9mhF4SV
jhaMrzsz18KAoJNGLAS1xusCewfkyR3SUzffisT3d5FqjRwUvdNXQO8ab3Sm8CumcN3G0SfdhXru
3KYcNCiiznZ/paYxwi4xqZpU/Op1W+ve9uXBiQ1OJp67PuYyCFWQPHJGpRZ0+uuu3rWWEwb2ub6g
BonpaS6Ml0P5yo275tpyoYdT0ap8EFzJCqRlnUC+7luvQaNRNyQGXmmNp+rRLeaD6QYn+ldOyGrb
+jgFdinu7vy2uKZ36WUot71qY8llVzz4kslk1mPsF2ivafVNWvQ7UXNxve63V5sW2blaNZbHHpE7
qVCFqn6+7odXWxbk0jy3xsB84O7RatlmPllffuY0kKtsvuzzHCI+P40ZfBXUKG01J46wJSZ9IsqR
q0tUVXHwY2G3C8O037UmFHNjarJ9aMnxGuxG8LpkG9O1oy8Kr302woovipeyRDeqf2vH8JpfnvkV
JOjvY2cNBYJHUHZpFbA359ncIf077yjc+BQPowxZzDYDajMp53VeW+djP+JJb+gpsumm8kt3KvN1
l81aVlENBNGalRDmNiZi5vl73cZG9+VXfGYF3GuCPNgROAqk0sbMwaunNKacnntmY/543W+vqhXl
KPVsktn9Rn4TKnmKt+rJb/Pcgy8L78GDR7IshwLLJG9OzZsxa29KNTxRVbgPI59YvGtiWZB0NSIS
3L/tkACopTKaXhUYSW+xNPX3ES1FBc/lstoh6EA7bcDIFn6qONhR47yvzL7+jHlffl6VTuPiwuTc
WGIyCPCZCiyrq62Clflu1gPtshDGcJFZtf/Kz7nM1oNZmexYAwPMk0OMc1k1m+7VE74639IixtwI
9x9PtvZucr5Q/3/dQ6+V6tOg0nCfYnI4ic57f2hR/xt/TzTo7y28JibpRmigAg2vqq6KApPyXgO2
g7/By0v8/meeWCr3KiAPJryanCym59QdKqfTdwhaYCvYic8TrL59o3XRuTpSJ/Jxd73oMq2BgQ+I
UsG0ddtp+XRBD6U7tHFkn6mjol70mLu42JHHZ1MMruzlZ3xmp6ypS+SCg10ZU3dA91Z6CrnTduLc
PPHxVnjSvyd4zUGo09YvhRJLT6ZOfMAFtoKi1wW7Du7neZLqFeltG32POR/fV9VihF3b4sLJQXTi
6it2zWD52BzneMm9/L7PFHvXJjk+ghemWS5ajbM1nve1kUFoacvr1kCcQwRaMW8cFZf514222nGZ
VibNFCvgL2EAXg2QZy+dMdLfTKrdvAlNuTQmQRydcAJ67luuNuEURqWogT15ulXY51qH93Xns2Ze
fpclwnpqMWvHp4dPm9Ps0Tk5pE5aLkpxyiHoFZy7+3D49vIQz73AKuIIlRo3YPA9Xj2Dq2uz5EfU
569L3O+Thwd70YCTkcIlpYgVTr+CqPzkF8nrWqnKKswQuJmX+IojifB/nJ3Zbtw617SvSIAmajiV
1KPdHuIh2T4RnMQRRUqUSA0crv6r3sD/I7vf2AZyGgTubg3k4lpVT3XbzH8L7d9djkuHH4zaCB0f
Mjyron9BacRvsnbM/u56XIL/ZggLBeBo0U5gLZlnATUitZ8dyd65kf7l/ttrgrEYji2IqL5Co7k4
Ezz/6hnxz4/nb/eROaHGFYi1gyfmkBY+Wu0Pa0v+cjx26QfLQ1Mns3V4TJrwRuO0UUmguj95hd67
LBevUDT5otHIpNzNLeQwyTrBGkznw8cX5p3385Le2vQhdo6QTQeqBgWbfbMu9+ni/Ocsbrunjz/j
ndXTvyjcIwAhVuPlCrhEv9tJIrsv53LlSxxZJN2eoxrjIVQPH3/Yn68WhFX/vdMksCLK5ybaWdU8
Mad39cw/+dN/PoAEl9AnYYjEsDIJd3if8t2YMCgwfXYTuLbZiAzr5t/9gosaNwodUUhEDHddFP/y
Sb/H+Oyv1pzgkqXthKcZJJlqF4y9fyQuqCuSQw78d1/84iWDc2riXC1yl3jocq68JNrffvyn//yY
IrPtv3c10EuY2zGTO98bsofYTPORiiR6lc36WfDGew/OxT5Yh6DSyJlCkgqs/8GHBXCjAzjKPv4B
0fnP/O9GCJDnf38BR6CeC7mTu8HAonjN1sR7AigFHHYoQwfwLUL1DAhEdIfTTXvtrS6DtQ+O0MI1
cXSn4AIVBemcPSFAcvoV1IvY2rpRNwvt/VtUA2KL9l5/yFApMpqDeJCNoFsD/QqF/EwbGI8E3brE
RtcLS+1JwGi5jXszfJ2IpSWD8uGrDyPHNs052Nof/+j3LunFzjyS3pOWNVCyi6ndwUZ2VdPw75Qm
4F/994IKRVpHqZE7yE1YoSnsvmGdfjbe/7fa/sP9utTowSNEM6vocMAsODlyKEI3LJb8yqqO7mD/
w2KZQ1zvoDJ2tSsyV4fIUxNuMwk5XdVDAyk08AUAXUIOWhchjYLp7JcRW5YI/++UPP9qTn/f15zu
QstcK3dyOte9XQQ+5TR+xqp55/5d5lLCOzFqOtNwd05g+EK9fLkKPP5Zn+XP28L/OHIpLDRwpzXh
Lm1zs3XTGN3RCbtEIuv8HnLE9Ckyk/j68aP4zgJyiQ4G7QETTp27Q4d78nXNI33VWWnufEgUdx9/
xHks8qcn5mKN8oeWwtkVuAPjQCzOOo2f+9Cwx8mPu8OoDY64a6hKGjSs/PgT37uCF0tWynrYTtvA
P0zKcQj/uYbZtDdjtDlLOo+2H9wjHHvy04Pv+d3600+8WMTYMvn5Ar/ngZB1wPRfKCTAaRgHpF5z
GGkTBP4FXdgc2whDrmX103JcVqRKwDQJ2pMDeZLPw6bN664adCdwMdibliOlBTwe/cbnff9Po0VQ
DJ6bbxAJJPXWj6fp2rTUPMe1Tm7hNEAg+9R36i5XdXM7D5CTqrrLtjg08pOdG8QFOVXXZWMTDZ6F
B+49AjQ3tG1f5gURa5FeyIl1QCp+fBveufGXOhdkbKO2VNQe1Pwt0NOW17aMR1tl6fdwTnd6/iwV
/p37fcnZmtZ6MhaIjT133g4RJMu2G7l/CGjSlIOj7SYdkJ/48Y96pw2BTKj/rq+DR2s/hpjp0GVY
UkoH2uQv5TniF3FPvRcsDc1BqAA8nRZA9zji7SmB8eiBjjl/9nQy3lFs0XA3xrDuGW03yIzNvbJG
nugvQNc+QxO+t0ZdbANsHHD4S9CKSM5Hc8wsT6IPmk+q43cqvksNJjx4Aw6WK3zZsrGnyGTRqYni
+WWMEVUZhpxUH1/sd37EpSBT2dX3WG2Wg4Y3vUplbSqLPuonz+d7f/38OP12+CEzG6bFdMuhCWKr
ijpybQcBtGWfPCrvPP+Xwkwd8jAflmk5DIEHO5qZYv8GfhV+D/+9KbshGjaInrNowYWwin18xc7l
/B9WovSi1hz1DHqMWJaDgE3nexRQgSSOIeOlGRpEvvZd/oNPsA6VHvBhV1aMsJR+/MnvXc3zv/92
NWtITusBO/hh9PMXI5OTt8jPTNsX6O7/1/mCl/G/fzzve2lMQxekWPaA8eQ+W6/mWnY/YBHst03f
LKZa/LxGmhcG5rxPyMnNo36d5xrCi7/7gReLfI5SNc5aX+zwpn5bse5WmMbNn1y9d+YfMB9f/MI6
g+1YpvNBywg934hfsbRRsMxnAQYgaoq7PcgA6qpemaowogIsPRogBBMC3AiQNfQne+d7Bd6lNhRV
MKXw5wFN2CMoCZ6EYJ8pGGQLCn0J2LaS78XAxo2P0fa1IbQu1sgO24kO4Q6Wga5Cdi+8tB6+Jmb1
iMaY4M3sUtt8MrN8p2K5FJhGECKKsdVi12SqKZpo5pXw7FTosPssUf0CXPD/H7dLXek8zWNogbU7
6Br1f1ZP4Vx1guAiECEJ5glrdows5BkMqSpmo1eGYwddqdsME8VNWdboQRmohj5zRbz3Apy9Wr+/
XR0fNZkohnxIIXVvKsnpM7xVAQOYw2hg+IYvFH2tind4O0TIRgQD6J6oM3oD/ImPX4D3rvzFG964
lCaI7wj2IbfzFinh+tiBqlvB97B+8o69s7EkF++5cz0aabHy9yaMEY9cI3Z1DrPnnkBrgBlgvfn4
l5y/8R9WyX+hOL+tVS5FU2d2MJ4yixAFg2S65rOl6r0/ffEep50yibfiT6+IvsyDg8n+8kxzKQLN
lsUCyxd3uzgb1AFcU16tOVyXH1+S84P0h0tyqQOF0BbA9hb+byC3R13w5OzAapWKb9BZt/umA/Rp
06fjz48/7r1XjJw3zd9uAQVyJ+qZ7HaYUya7ia/pz9po9Zwk2OQNg0k996cOcTQtFA/4n+rQmYgB
mE6makXWH3IQwMf8ZPV958m+1JK6WGUNSZTeeTDYp8gVixugjOrPBhfvaGqQF/HfH6sn2ztaT93O
94FcpfpcdkeZAtnB9A0QAaNpATtbRH3n4RDMt+Os1l9UEv3ZYOodH2RwqTrtLGQCGATpXacHxNx2
QbEArDGlPgpRu8mT267pNkqK20jbAzSGG0zFkE/pICWoqzBtfqHTWirmAaCzSWWz6QTck/V0gusS
ULbkSCT/pJX+3oN4frF+ezAQAwp7cjB0uxWA+YoTxPBZ1hIQenWLcGnf2ZssaT4d4763spKLJaf1
o5WPTnVIM+uyqVrI4v8IdTT88FwDRqeCVh+4ipz8AIDd/Qx0ENTFSJmZjsE6qU+0Ff+C+P70+l0U
F10W0x5Iq3VnQXZEKiHc4seuA1G8Xgn7jhNCs0s4Cw5QlFUOtBCRup3OochEeEizT/kyimruJlN4
iILZSA2QT7K0tiniBskwQGhGTynJzwYyHEW5WUA6lfkon0FxqB+A4UArzTfBGxlmI6uPX/H3XqqL
lXAckB47jHbZSTBBkToMFzobWFwFdpr3H3/EO9sFuTjkgAoaJ4ByLbtEIhgXJI/lAEIsv04N9W+8
bGw/Wa3Oz94f7s6lmLRbEaLGawpaU0NeZxs3/7RGZk9/9SPOVPLfH3juZjZGKl13fh+1R4TCOFmQ
dFh2MOh0d/Fk57+aaMIR/d8PMn09RRTzxl2eTlvg0KuJs7/bUC/FpbnolatZ0+/O4T18xXZBPtmX
3rv056frt+WAxW1rIuLPO89P1+ucnl3Ik3W7j6/9O8/opbg01sBUej7XOxl4wW5RIE10Ihy2w4ow
3o8/4p1TYHyxvigs65mpKT6imfpb1o/pFlgaqMMn59z1uizk6Md1XwLGpD+50e/9qovFxPOmaJwT
D7YolwH60CQBGEDwN181opVfPv5Z77x6lxJUbCPCcK+ed51L673rOnJC5mDjF74h3h40jeRT2cM7
3bVLReoUNHUzLbAEq3UaQgAoFgcqcGuuYpxBNrZW4E2KYY8ZxTEbv1In/7L9cKlGrUFWrnOAraHk
MP6htQJ8GYLI8Y+v4DtP9qUatY71JNGbEXgd5Y2T3Svz7evf/emLN114pE1AyRM73UwRtnzjHxem
Prsh733xi2qmkeOQDLmHgzABvg0Enxj6Y/r146/+zrP7P1Bc5te6pTjetc2anlwMoE4zxeRB8ih4
+fgjkn/PcX9Yzy/FqSnyXPs6wRmXBT3mIy5iCy2HNrBbhFbyA82D5rnuADnydSxuxmBkV7wBhXIB
qLyvAj3rryBHLEX7FB1Ziq5q5N0OfGmLoabDi5/xeZvyvEcQJCg1RQQs1rbT/vzGHHU3fa1xLEiX
9tUfbb6ViR8hHzTI3Rv8EBh5tQwPxAaAw0EAzHj2iETd4lWSeOtPZpnZxhFZvwJRae7DxvPQBw5Z
NQEEv59VbVnZDFIW1KPRrllC/rAArQUzS+f2E7p0E+IObO0XZtX0FsnnC5rVwlqEipF2L2O5BgVa
lO5GOOSOMf9xddZHXmkfQjMEsK362uZLuyA03PIr8KrUmQ/JfEBa8FX2FP3rG5x9RFkvCQevcahv
PNeZBwGCIviPMULdF9/GGwptLYJ09eo/hJMB5A/yvSeM8+kuH0DERXYU9++SELS8zUBjdtvThp0I
ABj7eprqCKSiXJTn42+GWSRwF6B6TOGVU0RNYD95oIxqVx9wAE+rXPB2D1SbsaVoJvvWcRoeW0Sv
DmUOUBYpfNbqrFwt6K73ROZI/TJzj5mRE/Kuszb+US8Bu+r9czHcw41wQsDVAAgnMr6fSNR3bIvF
zghIBMIEpQ4iShGA7XkMqdJ9PpZZAFgIm2T+zUu75GphMS2FWc7pvkSPBUd+DpBrfTpvcsKjatF0
2KOtxKtMRvqRBRIZuIaMmB/08EeRFsMaMEhHIa9iBEiMu1x3ZsUMcRxF0QqwqBAUNyMyjZxJxlsG
AKp+XOYg1gXoaFgCpsBA1gxO5FBGdLKP5wHhlxA9wfRKT0tg71P8kLd6XLPXvplRcYvUIwccalck
UvgUnwq2yM6jaxdsCJQurFhTHNUX4zUAW1GiglKmPAgq4CDbl443wHYhvWR88qRHTlng4j0QWuOj
M5NfroCOlwiQHMoxW31aoGmdbKF2hxI0SZY53mmceF+DsJ5ksTKLmOBegRY4OETRIRI5RVx36oRP
StJmMQIDJ6QDr3gnesw8erLPjJxKtCiCK0BQFWIqwxFUr7KdVX+t4ZMqh9HgmKNGdLmAoUM4zK8x
7AXFDGFcisRwQ/fUWV7VU7zsxzmqdckaoba5FzQr5s7ASrWFXBBOZzugkSamx+2YZOaGLV27T3JJ
q5Ev+bZPjD7OS2SzA6JIs6zqpBckRbYyZJEGXdbetsRPT6B+RcWYJ1MR5eCjlnZozzagfO32huTd
1QLsG1LFeTC1pVK8/dH6c61uxAhH9S1Sl9bvbWOc2KVsEvNGZ/xHB7PusZNJ2J4Guwp1hdgJ6T9P
c/7L75FlUQnsEuDiAH5Oq8lvk1szWLb3tA3fJEA3typO2C0JQ1ZqkiDsY7CAXQEo6NkAQdOtxFwV
TvJnNnN1i9aXvMfXVz/XJpuRNIyR/YP28u4RoH/APJJMD+XcA9kw4zHoIQ20wWFgCZLc9SqPZDEK
KeU6OqcIxPjLrgV1CI+XodcNEj/2obTBI8b32e0wrtOm6a35ssY4r6EDydN7yE9V2bRN6FUdItWq
YUjyW7JQ1HWTBMZOGnUEfUyVabtI1NWpPMEq3VXCmPUB4YVAfsXOv0fTMt20mFshxNoTS+GtXlJ5
FvcggS53D3uAvM09Q9982XnbLFPJWxeT9Af0NCh/G9p/D4YUawBCF5CbDRRZuVIAJTvkNN5KASxi
nTTgmrZdg7U/5Rmcmo1bN0DMIv8mGBDW3DpzleuR3/uxFpskU+NWAZiPCGeQqU3Be3UToV+VEnnW
V6Z8vNaQ3CSd2CBz65AxnB3hWBfRRjhk/BYLX+trFWfrz3ylqgLJC4u2JE2lmxppPyxO+2KOGJhq
Jhso1laSlI1v1tsJBOV9OIziYTjn5BQEKz9YbyaOtgMbelOOcL3s/GTukC8+O/41A9vpEQxrTDPy
dPDLaMgoKUB6F090nAVmnlgRi7ap6d3cwcFUQKrCNnihbAWgjNq4yQHvbIxsgEFs0icC4NevdUU/
BmNqyGg9V8eHORlJEZIWmxy0495DLDuc/WrSpa/hMgGCCIAxPwxcuNIlXn6SyOC8HuaxfZ6z3mDT
QtpxuSR6ePJVPR4zm5ER8DAHrqhbekDuQIiWXbEsUGVhtewQvr40lN6RkAObu7QINysJ9cxdTDXG
UY4A5wzrZr9NGx6XQofTjXJNevIVvjE12DrLBgFDJ8dHbOiMTCBWuwgWhzrI70zgrQcKSNRYIMKI
oQJoo42HbNDThEZIEcMNhdiLdRSiFNLnOy9h2QvUK1CMgNj5w2YxP4FTYL61DVuO3sKb17yuo12e
s+BROrtuNGB5GZx+DLL9VM5N4ZgO33yVNkcb0vCNxmbYA8TJvgBi3FZxJ+Mq78IBLfsVeUlJOs7b
LhvEE8ZlapfUQHjXiAHZxkOQ7QQCBq9Ujj58BiwhkqOQegYUo0CDBOC2AABffTNIIbP7PEeedRUP
MZ6NhPK8QxAlwNJgmgPD+zOBsrkyeWNmAJWhiStigsSmFrXYPVKA+FOU1eOrger0qqHr/CDRBHrC
khrO2OwCYSpgnntZYF3E8tu1/I4Ob0gOkPt+xe6z+sg2yueQXbMZEeGR1wBOnuZNcs2NASDRH2vz
kHCqEFM3YXHvVCyPQN7qexuabnvGrtYb0ZjsbQl4tFn8pM6Omun+SgyoyQosUgCOqnZYMK1XcTSW
OYgd93NrAw7tQeLfcuYP371x8r7Nk0y/zFM6bAMTJgc1eTAICy+8Wmr45AvdWozmIMJUzzH4Xhma
hDlKLKSl2BeQmDB/cLlJeamIWF9YmDcbk1KOyEqwp5PCptEoS3CkCCqBWN41nZ3rzbAuZKfG3MIF
reSVr2u7bxWggQYtX7Ft4tjbudBTutAYXSNBdqgRxZIm/Jio9XkZsqg6T0ZXNCnT4VqQFPzEdhbk
ux9Apwjz3xD/nBsJIiurJxIUQBcvWz/ASbANdHbyUM0/gSnJTsg7E08y9nqwwuPGG7fgVaJarYGr
bMHTPKOXYWkuDDi7COkbIUApxmyE3XqawBgrTQxQeEWXmmVHg+g39nNBtb1FfYUuGZi43pVOvJ4U
4BgwWwwwdgMnHrtdGHlDfo4/ZEMZRoz1u9mLkNMM5HO/QUAkc1CCtfSU5srsGEYseEAZBWI8j1Zy
hLhR/PCIQg8QYOTvbWQ8WjUdRSXrgVx4AvbJqzya8rVE4dm2ReQFsuyBPKl6knXTpoNkbQK1t8NB
Bp41qbG7kQkJxzFdN7DjQrU60y54aoBO/AkMJ97VOZvPUlap70Cwzp+YtGFfzQaZV9C42cINsQ+L
N9rDx9hiLXdzDLmogSASNEx0cWeE2lyHXhB99e28VCnWOujiZ/+EwFGTFf4M5mzBeATaMEaa8G8K
dDzKZeU83Tahhb4uyvpmnyMb6FaAXrxbXLZtsom/dUrLnbamvkH9iTdJsWVDuH0D9c/kXyAFT+I9
cL8q2o/NlLzaehmX0o4GsT4zi/0e9DBPZqVzLMDl81t+w9pxhIEUA2nQxwFy8LdUwFU/4Oi9zw1c
XsgzbiCRacdpLXAOdIDijjTwbswy981NAy61IKBYbSzqJ73Jc0mg5oMBed5Oy3wVAuqpdrDFuR8I
pHdy+/EBMkBo2p87gv/KGX9rS2VmDiVeErq30sMPs8iTvhKY1N60ql22bZBaIEvD5UhCmr0smk1R
KYdlPWCWMiMvucWZZ8Jrn6bO+KWU07jzprOzPyALhhwd7UGcZgHqBJuaFacN2zA8rdymChhlrzvh
gmgwor36jCGtG8z7EAu9XsNDB35+2nU9hiZI8tmECDyYASUm7A5JSON3EPfrExJPYq/whgGFAp1i
j+PcGkIoFc1ueQwHwZ9pbRpkO3uZqgbsAC/IQsmB1Z2cPggueygks/hbjZy6e7x4y7WYcDYo2gwa
pjkwGi/hGmbXi0m4Aw4RbaKSYBUFQ84mlh2pdh4W94BjY0zQy+Ys6u4hFsifQKLWjx5WmEcN7vk+
9VKnNxLQZtT5wKuwKqgJHq40kYc+VPSE4f65Ah17mZTaUVxjfv6/A6YR32QyRgLA1N78Uh3Jf4H0
qOsCFrbkOmzjND3VcHdcDQjAeoF5KLRlm4PqbElovyyg3EZFI1HQgrFMTI0Av2F9jZgL9x3oq/8o
DKW+5QRqc6XTkIKOzMWTUVPwEq4hzqxA8G4jAph/jIUOeTscNsLzyoCwBPDc2gKqrKOSGQFLF8m1
CtO2WT+LbMjvZxLZZxyRn2sNK3HVpJz/yOVKDjKbo6c+W+IbNtmucm0EBLHXASuNmjwGoJyqsX7U
NiFNmWE9PpmO+RjjkDqAGWHwFYpdHR8ksv+6EnkfiN4a3Iguee/PV9kQmAc/iVRlYGk7dTijTAUF
H5iUs8Qxv0JW0bm7sfpAFPe8SfytzldxBY0bJkQoCv4hM2VfbdazoPDrJH2pO+RKlBadkJ9oCiC1
y2vRrDtgGgHVS5933nPqzaRD3mGUQrE7+ucjH8Je2FUYr3wXoSFuq2Xx6ydvDlEjAdy33KyY/unC
yjxGoQVmCI7Lgx9YrIWsPyc0ReZb7ZPuXrY8uBq6Xh0NQjymwiAD7daDX+hqyUBCL8N2SvtN2i/x
i0RmEodCJgVvOG285gZR2Rz3npn6ijgEOtQeie+i2HBSKr5qqAnB9byFYEc9zJ0X7FUQmusGAQC3
4HW1T1AJZws2FEC5i9EL7EEzL91OcdreIyAjxOwSp9t/AGbrbtIELE+O2g+Niyn7nmo2PCCPqS7D
1XYvqYgWVQD5JR5h/hg3oKsqZLS00VIoSPcAjUJXF4m/48TqotdD3FSB14z3GWSUP2AsQtSFES2r
VC2m6xzV83G1skdpOnZ7NaUW4Gqb/cjrvH4kcpzRDRhdvlmQVnvgbRYEJR/74NEs8XI7IxTjGUuq
KlJAQL+BC5B+w+48PSMLGkkO5znPXS48RAzFjQ5vvJwJHOWpP04F6uq5WhHLufdwmgs3C7bdHC5P
Qb/3/iK3NiByi5U80FXQx6FX9I0If0XNtD5DJIkoFfCbs2fQgPu6nEZ4goF5Xb8T1hGvUFALbPqJ
2b4YUmm/mtTzGoip0KIBhD3/mjtp3jLwn7dqRdFWOtsEN3M4hz+Nv06FnSnM3V2SIaZ8xng0woaN
o35q6vypjVvyI0cUzRWQLUkLmIsUj0PI4yckOXSomYy6Scclf4jHVeOb6Db/TiYyVEpl7VG5Od3C
+IgSmGUxGl1KdPUb8bkE7B701O0ARXl3WBn21M1IRGwKjFOTL4CroFQACs/8QopSsh+DacFZgccb
iRb4yeOqe2LAe6sqtHP7HKPTzjZYBu21B1gWsiJ4hOZIzTq44ueolThTeMvkFXIIDXZBfzQzDn69
D/M2x4BwC717dmLUb9vdiKPXtFnRKXhSuQn3jJ5rEK6iqMxCgaMWqS3Qyyjm2HXYBO5tljFyCiZJ
0OgRSMjJOZse4qnHCkddYPFfg9o80d5rTpOc3cnENcgxwIHbwwoSNQ7XE0qZcEbtASR9M96iYdNe
hzohrABDB9j5ZE26ZANMSfTYdwYbnO5bg52KzH1QMT004FJgTIy/BLnXKUxWt20HWh9hlBLf04Un
ZeALX11hMbQUFSuS0SpkDTU7y8UwlHxqoj0yAeYHIfkwFJCYZHud5MZBjT5EdzyO3RbqmfhWiLQ/
dGCxw56M+IGkQHJ68G0IoV8tACZBP4vntrAwxJXwJdT7FD72Q0Sj8Ms6cn4t2mECX8/vD7y3AnM3
2l47q5O9pfW4TQTvMG3y+cGusX+lFn+8Vasf7Ok8jhzNzDh9RfSv3uEd6OwGXQALxcQMJTAo2Djc
G9c51A/DgOUmw+CqXVAzNG2eHh0SN0rtxapSWqAbIoV7CJJ+fDKBw6bJETZT2KSlLyxZwhaHezzI
yxI2w207CLQX6NL78E8nQbudIoStH8AyETfY1GCzDFDfoAGH0TLbEGoQql0jz+U1yef+KP0sPoKn
tBzTBQZVE7umK9FCj76JDH9gqD2HYwwq2YrIlMQlbprpt4AYoI7uI101q+tvRI/KIUVM81MLugga
pGMYjIhPEflB4tn81pMcVQYiG6cbj0sPgUeD5FsOOe1bV6vkSzvjbOS7wN0jZDM94FCGvAMeWIN7
RJw9QPl5JsLzFeISruMU4jYYDXFskzdqDICb167ZSm9CoIfU7R3zMn20SYdW9Tg36y3HO/oPgpnz
0jVQJqWQWiGpZBGHuO8Wi5UKrkvjO4CeVIbzO1zXB7/vogI4NH8/A7CMw64/b2Y5E1S4KyyDEdFb
pLy0O1AN8q8LvtODQg7DQx6KukiRtP5NYO6yB5dFbhAYwzcZV68Z49lTJ/0BOOpulBXkHHFdMp/6
XyYl/Zshd0FJRwQrY8fGrjblIYoP2cUL8n/GUL86Enh3qh1tu+ng7tkMOWKBMRlpW8RrtPk/awo5
Tun8Js5Q4sb1JkETsK/SVcvwS5uweXm0q1pw/Kh9l26sTdNDTZi1lTcSGhbUn5u4QD7YipIR6SJs
lxETpEUqFnNYlAgBIuqHIDrGelavQ4oki4fUpO2OLqr/0f976xHu2SSV6WSHfU5QsyJnIsAhZbWr
97A0/jyVGDsO8VPuRdGCsCxIATYRgqwR6Ty3+4nMyyYL6vhhoOh+BY5KV/hx3l7zLEf+FaJXEDWj
eYAwjpigl+CgayvQix/+iYZg3YI7751QCQQPRmSktGixIepMmg3Ks6XK0As49Sn1r+3YxiUOh6Dp
p01aBPh6+7ZH3zpVzOxjNCPRImj7HzCgpwjxFf2XbpHZbZfNchcgiOqrxTlxQr2mxie78OmOI8b7
axqi3+MBfbDrw0R9zXLy4KGO34YTJQeEVUEcE2AvOcZGrq9Soo5OJbuhNA9fwhlLDrpVXsmClb4s
ZsBUR2q79dxqv6kEgoN4RJexaLBq3qZt5sJinjKMWJY1PMQqbJ4wm8mfgnkU2wkGqR3MdzB/paON
T5gaQIeVgADbFvHa23tOVPyzmWP5DWE/aii8mSIWQwKMvOlD1j45DXcjM83whsY79ipjFzJsogWD
glYt5DZBIk1aKDRBvCKxCIWoZtA/bgUmHyeE37RkM8z5eG/VnGXo/nnymNLQRwcHqhksgk1gjs4L
wyOO1csNXJP0Op+g7IG+ygi0eJDjBWyJ5ndB62dfMCaor3pYmXBqaoLsy2B0fogJAPBdwOlXYULz
j0Nk4maKnEJ7Lli2K0OAAvJ1IvMEY/1UoOtAnwdPyePiBesGWxDU/OMUH3u0eH7i3xDDMyCMvUv6
/JRIOlWxorICjJ79bBpSozmSsCpFegmC4JvmQPHc7uaIwweD4SpHuvVIjtG60Cvp9znKvDpF/Ilp
3WnssYCU1ObjTYqGtCuwzXH0VnFLNiNGasiLA1cECAQXudJb0ZiY/LF/bWvqH0c1I65Z5cm1sGNw
zVQLv4nK1kMGLPZDS1qAQ1KKIQL2S8X/GccmxQySI5FpmRJ4/jBu0BhOoKC4x6wNZE6RtoDHKh0j
x5dNOMhgkLBFKyF9JcpbNk4P6Z2BbjGH5owjYgRofaUBU2TiZzt5KeZBWNYprcU/GkPSvQeRbUXR
OXOFCyRcmDbtWkDv2OoFMPyF+Qv6L8mpSd1YzavBOL42mNQwLQcI2Sbf7tAa4V+RQ4mYsTiTCpER
CQMdtk93HufRN5D08FC4jkGLhEc42OJZbCG369EGiaE87UqUz+ZZNucZIm2cd8ypj+Ip1na6z3D1
bkeEI22kZ+1Oxwt9xaGbPS0R5d8ys7Q/AlJjaUKjXFeCYsSIJrcRp5iFEg9P93+UnUdv7Eqapv/L
7KNAb4CeXpBMn0ql/JE2xJGjDdqg/fXzZHfNANU9i5lFXdTFMVdSkhHf99p1jPwltu8co8o3a0WT
FKnE8dMyzuQ1NIzdQQICSQNPY22sZeEFQ+sQcSFle78Qzi+PYHWQa4X0a/AxDvI8nKgRogzF9FoR
TkVlhFa8LM+tb6hzn+o9VXMdnEGYrX63Ywz9YOscb3k6a8rk6GrH1chcNjbgLJpEFoY9kYc9YOSd
zBWvptLjep/qsijYUXXv0qlJb4NaDvodK1e5W5X0t6gz9SOBLMvH0lv+h2vMijfJkRlp1G3a6LQR
LPO76a++sxF8c/eZS8QPi1O1MTNzunSTgRHT7I3yUHBfeBuZSPXgJQwhmj4MmzSx/ccci+Rhskzu
CnoQ7iwSUk4kZ3Z309zPR5g6+dLaM7sFHU1EORrO1tBvNwZBQkGXpjrVXSnx9UVGsVrXQvQb67Iz
linZGV6pvSZcu/D59OR9WeTP+IHSgfMDqIXpwwd9+S4IEiF3scmhAF0Koyn7mg8SVLsNKsFQNni5
vgWK168jFe0Bw1NFNUqiHbFdp/uZb+bql1XDoDgW2W4ZYvOUsz8iwytZkSQ9OUe74yyDjE8OCwDY
VaDfo5SnXZuPqii0h0TF+pG8Y/1Qarq6i02bdi07777Lqp7yM+U9I6oER1l7RUfzazFI9W5R+vc5
dXm/VXaCh9ZTy1uVQ+GeBt3P9K1cei0JEKCNdxzuICeWxcWcI0iY+TzeZ4OUh10f2zqfB19tt7UR
xv+MFK9e9CGrkCO2vDmlb99iu0t/epbSl1FfURy6F0RtAvPI8XFNXU8PgOa6iI4oQhMd2zupYtAP
nVWLTUzq9xEWano33bjcNgILrtLyGZzAEttYIbWMiWr7oiYB8rzTKRuFDqsjpzHi39mO/Q1BF9lP
vXqAyFYualC20duOdaEbVC+Ow3YxR+uLuttqb6pyuLOqMWG2bmrzgxJzY1NBs171yakwY3WdcakA
avaaa4hzOozzha2gIVfLAu1OO1/do/2kNcNbRPs6EI3JU754Yt9lwtkNejKdtWTMy2DSKzNcaY28
x7OXDJuM+mEeK8pTaHmbIYgDKeu6CWZNjUOgsg5qTDZm/cbxh3OZK+wgnXLtwphys4C4v/oJ1YUe
2avR0OOQCVbm1jND7nnnBdmE5QQJCY8gWgt0xMJX/xT7lny0wWMvrWy0TbGu9oNJsye8Q5kcGQCz
I5RcuuHTK14cUv7oaLONx8Uq6MKcS7k8cvj1B+ZQH3hSL77XQVH/ic4iHOAesTStpf4ocBU9Fnad
fSeVtE4tBoWvYrih3va82k+qIt+2BqLcetbiBUB68TdxGZ+J21HZq43MvXKAwGOM2Cg6oUDXpXl7
eYedhqcYCg5+v8vGYstTDQKYyz7K9MbYsiOzt+V5tTDKVckr4j3fC2dPweXHNKyRmTxfCa7Felza
SF66odT2hE0ZkeGRLSJ4iVBtwN7vCndSkV/I8tIJJznnrlc8UkQnQeEdK4c3nMfTmCr9KSMQPA5T
adlhq4PfZ7mXPWdSTpdSc27a4QY8fub4eHSMGcymStZNOhfS23caAC7VMQ0HJ1naPxREu4dRr2hH
Eishq6fFL+Kg5vynf3Ru+qgqgL2iqQB/0fWFOB2iCdSewy7VWNs0ScpmLMY7+q4IsO0nJ9GwdBnu
iwNb+IK0JL6wFxhj2KbiLRZq2poUOe0B+6a9GaemGYxrmx9z4EgujtqfabmfircUYcKhbvTuriRT
6Kx3rn3xKkxkYWmocpM4SSwCOHaUnlXR0x/VOFnxwaHq9I/GEMssmpzc32kGl3FEVG5lflZd0kWl
VkOQVuTiqtXoAcRGktDoRmwmLepU/enlLd2XBXTDzjbX+NmZkEbdK4G7RB+nrH82yQXwtynjWx5i
9Mqr3dgsNn9GNw0neeK/Mf+64P4RRQjViKyB7y5Snp9w467ZG0WxfrJlVFZfOoKce104oC41rydh
GO5UZex1/MdfFbF2d2Rc5kFniZH2RV5N3LZuUHO5hqjA28OMivbkwJLxSeu2CcVvTXeis9NQub1j
b1rD8eWevuC4ODGszsUUkiTixsnh9oGVIoh5YSNYMjZodhrCCIrWA3u39OSutd24etTNrH6J26ZM
I7dLqYPDpYJ1Nq3zrgx84gy+mbUGjQmjW7oDHVdNAV9ZADGPbszyakrX5Ld3E0PQkjqLCFdm+oEm
IBxbRi7jl6lasgmdjmNPO0ebq+mYtEVSBwnBaeKjBp/ZdwaUNvfw+I2Ox3Lfqxx2IEh9+i653DI7
58ZLBhXyc7KsHRSE+9UumqdtiLClEbAw6nLd6QY6/bVLByvK1s64X6GFQFGKVFsCp0msjbKs7jTb
hfPXsHtIoUpQS0tbJkUWMYqih2KJnede1ihMUkRNpq3PkTsNy1F6OKQt/6b9qEEPQ48jjGmf6uyU
jw67AIslCXtlouk7zXNKSKY0p+IwteNxq+UJHgvsduhsqumdD8zbdkNnHuXNJ9wimP2cFoV3zQQy
u8TuZMV7xt1Z20hrbN9BT9UPOG/1niWO/USXaGcEObqqE5QOsrii59RuhL1G3ZAwoKPstctLmc3z
b2vN/r4GlAEbJ+/iM9NWhv3eSNJd1xvaHb7lPuoB6biUvcTf5TzYHz6hlHQK+4Ke87gZPrCnFfcp
kq4nHuX00peF9m6MtRfU5jzfGbG93Ovm7FAvMC1dRCcVu0i7OE+e6EXIzeH8lipZad+sW+7eWnte
63XY8v7fKrBz42wx3v5Y6oYs0ZUq3xpvGXioYK350YKuuknlHSn1Gr9EkUFG96mCZQYicFUBoxzX
Tb1HNNP+HZHhnESfq5Plpb9wUPF5IflBD6A5kz8YjKwUNUvulaHKCroQtNy1/zb21Sr2oiL6wLBp
GoE87QI6YiXfhN6cwAj8Y2fQQLiV48Twknp1jkqIevAT3pX1e/LSBRZSx2cDpP7UU9p1llgDvu1B
yHcLqpFg7qzpxnDEnhDoMDSnjkdkyxCdbUYh/AdeQP+xbsr4vh2sPhwY8LbzoldR2S3A1+Ry02rY
szrWAFOd++znTX5tRF39nUQJArrGNfxPrOqHkv3ECicMcuZ/Wh7+v4ronmu61OW/3f7MF06KDnWR
+vd/+5d/2/3Ut/62/r/+pn/5M/2//8cvU45zq337l3/Z/EfZ28Pw0y2PPz3s4X/8/f/8nf+vv/jP
yrjnpaFI7qseKnX72xJwxH9pk7vZu/9Pb9F/K6C7/DR/y//2+/+zfc7z/gEEZro0wPqmafs3LfX0
06v/+T887R/wVqbpG7d/eNbtV/7ZPmdq/7AsoDO0jhbCKe2W1vfP9jnD+YdpefCjtmMapmERV/m/
v+/rf+qH+ZHxc/6/1wnxpdwE1/9NaGxb/7X5ORdySdSUd1DzdvdA9/lwz7YrD52vrxvbE+JB46AE
Plej1INM2L6/M1CF7PLEHR7rQvgh1zivaSfjfZaC0/mmMfxKVMtYo5biczIHCrqosyzhrPLxp2Sr
3WhKMspPgwHAUE9b6foGMi0rfWrjvL+k9VgEFr6hIrR0E1EEudp3noyTp7UkpyVZde2nYCSISIrs
6APXCndv1lnx4GuSYG9euue1yWv0f1nsPTLc6AeAX+/PqNnGIZdl+YkmKn/vC7z1USvaduvUJhHV
SnongWZXCxKt8O4MGklDu69QunaiOk4z2CE0GZkZMnUfY5ksFzOd2rfWqMmRURM5CyGaDdqqdYUC
bQb0/qHSfX5ojdumPQypeHenHix6RNd1abOlvXO00d7kmbSvCtTNo+nmxNACCyTted/G0/I45k35
Rxp28pIVrYOwLPenfetr6Kit1Fw/xlqpk5S3RQ1SPfsTuwXYn2Y5Hq1ZljrDHDcfrOCw0MQ8/ZpD
Ky65JYdvbD3aOe/9mRbPhKZfFIMIqdHi6SDYq/cGN65HXb+axwVyIwuMIU3Is3Vzw6Kl3ereYgvN
BSphT/9q2kV+1ShTaZrvm+/CbkhFRe5JCNKNkaxgc6Ned0yAeqvbdGP/pFee3JnquYHuhbUAhIXk
eLt5uZ0lRVOIoYz6X+B5hK408mjVQ2P5B91+rhDARznCO8DcSe5cgK1AkBzgFMW2TVILMEBdzJvv
eIXET1yDgxKh056B24xE/ZuYpr7LzKwMh9v9KkBkq3z9hJTZ677cCb3oIpRrqIaLOjIm1FmD9dhX
2C5biUQdadkmBbqHUPs75TnFf97VgNP+zSuhQwjMON50w9K+J6bNqPL0X/Qj06vmUFmMToC3pUxA
cvifN+t/zXkCOcGaMCFmue/Nrjh1iG/n/tMxusC3uAOU8Hfu5ApWshtb+YHdMDKKYt3EqThkRb5z
sU1+GMtsbz35qFtjs61E8VJg3Sy158FEeiTTu2bwnEPJAF9kbthXHqhvNT7omgc7JafrZFIO3Klh
l5AObqTVV1uB9ege9KUevwF9Hkz0EWGarU5YLdbI3a8dOq295ybOjqmbRUltv3tZ8u3q+f3QdQ4V
qvZP5jqgxPEE/ds0ke6qPLKQVgNkpR5UbexhyxAnoZIz7lMWqULnm56ubupvuBpDC6k6dfNMpJbM
bjv6gyQn6oUSYVTUXMg7Art3PYzWxR6zcOb6k07DUL2i0XL9KSpZYSdTswPlejlkJU8i7C42xEy+
aWhielO2WzQvcVA2tnWQVvlktNXvUL5M3qpRg04NZUc9TGDyfhrgRYCOurVhLavh7TFPkPx+ID6U
zY237tlFUnKdVo0HZP5x2JmOnntTB5TVFfE53zpMS5O5HuJs1FKcsYU7blM5LKjLTEg+EdZd8uC5
qtlmYtaAkhP3t1Ir3MkSb4ZRzpENMHJxrfWvGzfsGVCS3l9raRRjY+1j081TG351tuSD03XD39ni
QwMI7u4ny052BJ/mF81oYEOTZlWnRre0aGz0+FjUN0maWFf9BaoPwJMj9sTmdW/ZU/O1TKv5V9RT
9rUy7P+YELTXpOutAxLXaRv7tR1hD20IBppebSX6XY1Ze28L/bWs0bj5tPcEbi7swIPDC8DkuyNa
U7SHy1y3CCwt59ebzVOX1BazWmJRgabVG+RRHyXyHkUGSGQJJMe6KZNj1WjuppzJptFVf/FMBIFK
jtZz4zfDg2HNJ9jQ5prN498BAc+1Mr06dFFYwu3W8X3sOvIrrmP3q5SgOgGUmHXxc17VIjaQumPR
8qpQz8hM8EReP8xLBVKS5BQlxf2zmMYlnBP9AT3A12rRGJ/aYFR26hjPI7mgEVQRAx846sxxVszn
0vBSotNW9w+u1SeY7UlHCqDiv0gHAFlyhL5jDnWaIP2sU9Q/XB8cqQlsXb963Dm+Xu5lMQNkyGnn
xb4Z6YjMJrwAKBmjJXWRQsep0302TuXubeSsJzVa66EqvQn0XeB+4HK3ePjWSW82HGNlZGUD/RrF
NJh1VPCcdd2dninFXzQeLKPUgMdvW2neUuFaDSHaoLMplXMZ1J+y6eRnjTGeum1L32gtyqNZq2zA
J8BEVyK+VmWx5aOQXMYVSCSeEuZ4QbEtnn2nWLDLGOK+m/lGA80cIAdcaE7PrD5ivVgpFre0FSnl
5L/laWF6xLO5XA1+Rku7h9grJFkXfL/q6tBSBDeuTbdJ7PSaAB6yYiXIHWl2Tspql/Yg06Oy3XDO
q7B1+u3qdX+6gpLx2fr1tBlUuZ31TeqA6Fjr+EKdNpf02rp3mTARKPAqYYpyWIeR6TQmGrSMYezk
occIFlkYodOvC0JXLo719rcyuxd1G29r41u4agQj9v8iSA0tp7IPteXwGQ7Tpyzas1e7LkiLwMFf
Tj/jDC0TdAK6OFPTxpg4/WDaM0iA0dib4taUNKNDdpejx6ruI7YbXF1EFpKy3jGK7RQ3fmiaCVka
Nnh56UdpVh6qZkSmJT5mp60uq+7aYcbMcFrGCUv2av66hsm2O+AuMKejKSwA/PyO5pUANFMGzToD
Gzval1vgq4LuUAEamTCz+T/6ZLYb1+x/F81BDH/v2N37KM3rbCVUf5swX8gDgtjzg9Rt5Y9SQMiJ
F3EWZRCh7QdDjjoN8N/hAKVAaiMA/GpOd8NoFw+0WGkLEA5xOqysKevU8hwXUMyIiVBQtXc90Omf
bBz25vyoA2KHQ/yVtrGBxMnZqNnDZI43CVUmWml1qUS6vYWZJeW47VX1llYgAlklX3VbhqurHRbj
imTtrlTLQesd7Zi3ODr4WCI7Tf9mmvQuluWENQogSIL1Ae//eclqVlr3OiocNkBte/T/rN9G+baK
wt+ivDzYRX/nZY4Ow6oS90gaV9BCxhxG2MiZCeDoQs71pbCeqtX7NUhkK7un1EvbsFLFH2REnNBp
/IWff91o8lxMcx7O5fjprNmDOYHttgiqQgGMMVjyw7uJXtrWDguNVqibpiCN7YtbFnqAWj+qtPnP
IrHwNANai9uPyTbycutIu71DW21dCuepLfNXb64OtkDO2Gblozmg8XFiPYAYBsLoxXqgxbP7Fpl9
6tHIBUNcvYyZ9kxaHpZa2Z95ZguGLvnH87OcIwDP2lJ6UNnoHqyinrjyKI1y7PUKsoYKu0ZcqMq8
CnxRUAQmy3eXjph+xCLjWD0472QE+sKbBqku4p0tUytc8rbZFFV+mar6LBuG2mGuHocEKZJKIbe9
Z3OYmDR0J31CC7/PJ0KQiKuL+qzmjYY/GrLv3LOvg6lhPXVw5LNggykFaJj9s96sO4w9kaMPV0Ie
TgU8TooeLYjHRA8oohv3TaG8Okp43pYVvVCS4GpLjJYPwxEoie08Qm9lbewZrbI/fuW8VVvbbdbA
gI/d2c5w6LwmZa9Zfjj4SVE8IVsqD8OyHJEtMVOte8lsmnGt9AY0qq1rzZO9JCJ0C2B0pH9Hjdb5
s9bUJ99FKVDmjyTRLJFO/lKJn4sCrlMutOeOkcdozc927NgUlH0/9hyizQgev+r3sY2adszrM3fS
WYvrVzGvaGkM7wiiFnhevUO3uE/LMg2JSLrX9PvMMw6Q7A9VLno+EQcx3WDwshqUCsB2YvfA6aIp
f9P36Yfo5V2+2sE4JZwbKrBFxjndNc9OP+GD0Dq/uoxEs7+DPgTYM1nDxumTB5Z7mOzOXVYWuBOH
fssF+gtWrEKux3O+ZIofdnIRM4IYT/vDMEVMhEdQQJ4NDD6+Nm3crnpyM/dSVwam8q4uXkd8HLwn
+u1Mynkc1hIvUm0cqnHZ1pVoD3733TkxrK/OR52l65PL3RLG8SvE+RELn7WX5bM5NwyupahRbXGz
OE1PIh6oXVwYKUYlew0rz/C+MHPOH4PjXzJxzISaI5OU5FWaZ0Pjy1FqbIIFdJ+9t2UAUlYZpbk3
bV1FfG1Rv1DPhsbL+C4GUXAWEOJn4tkRrbUjCO2l6m9jiN9u/V6pg1fT9Y7l71ZKpp7kZKa8Yq3H
z3MwyCp1HqrCzAMjU/d1n325SjzQHrMfXVvuHMNMAzgtHRHFrh20cEIUWqKe09NtipNiNPlByPFi
5PofuhLa0DTqc52rnxmB5QUvbB5YRvW58FtUTLvEOMbdthDGTvj6n9GAWeRh7h/1JJsPswZNgZkt
w1FGlShH5EfmO8amnpPxKj25PngpjxTAeeh0NmKcfEXH2VTXulWPmY6S1pdDHtJPczYbpzuMzdBF
ohKfcki/1zb968IGhWJC00EiNjCq0/1x66b7U03uvfRmLEPMvFGifL6Nptg5enlGip9zFOUKisvy
Hm1fPLeiXPaglzY0oHea/OanS9VEpW03n0zTlWEM30htpp7skhK5YUNm4aQ98slLREd2trERGpQ9
DlA8Zh52MUghHk95p9RNwoXoGjwjwXwEPuBkxqFErVqNrREBbDz11rydoNF3QqgizNV4amO5d/Lk
We9ks5uR9O56Q2qR57sPK5NADl3YY3NO/Ps88cJk8L4S0FJgmvwHyxMKlM7a6AaggJZUe5oIrtKf
wmFhpHaZvBar5q+C/U/qlxE2JYD+3CVpdmrzEjUoLaQBlDlcFcqviTJCRlJRB9NiKahYjRfVcDcN
rdZ51wLg+7Corj1Eq9bp+xXCqGpd1s62jGIHR1A2orFZhAWjM2b6uUEnMLjaSdqYCsWY3OP03a6U
zocI2TYLn2rQtW8dp/Rh0rFkpQ6kWtLE7xy1F8uPn0q8xHgPwI4KLgyjmxT/SO9xCPypjPk6tFOx
caapP6fYoJpG+8Q+/TPUhNSti34jZ3DfMpw/6BXsq5t7DBs2Qyb36laManiozPZNH80XL+XWdXB8
tTEUPx4lTWe2Uk0RqlJu/dl6lii3jIYSkalXvKTpAX/N1TL6T7oMXvKiDUGwr6BlQ5gU6NURVDwT
QPzQGe1vHCMeqNExhADsNYdsFgp8wVthV+c2LX4L16nDxBSPpsivqCF40iXGZRv/ozNw8azcfQVP
j5XGvLer+JwEZy0OhJXTuES3Pkz9V69PqOVsC9dMyjxq+1tttfDZphsKnraxlf7miCcnhcccj/NL
0o20ZzKMNsArwVCznTRL+2pmxmfpcROMDTH2ZF7lGzou7qXtuLum1TRyr2JjQLIm0gf4YMzuPvMD
i9NNKfmHrzg0R/lIQOJGoRQm1rG7j9OmOpoqa99GogICvfcAgVT2PnjrdVnqftOZzlOd8ENcDSyM
GUOAkdqvzTyzeCxuVE6APkPRPuVpuUnj7E/l5PNOds5zp7t3FVmieUYMUSPvSvvFcm0vKmT1lnXG
oYA56G16NUV3n6oCf5Xbbk1PrOwXg9oIYb3LyooEujao9nHn5H2IiqPclDyKrmzgEeoD8q69n5sa
D7q5kbaZMl8meFYTxL3EDwagPUWkXC1/626Hi2MFsW2/ZSVauLFIt65oDn210u25bpFjP47ITsMl
TlFEEP+ta/l2sApo6puEAcmG3j4MyXDHCltfimS6r72VjQMZfmMlxRlcgJ9rdeqssicPy43aleTd
0r/ifycs1J5CiPYumJt8DmytvgzCu/cp2WF+Lu5jy8qImEv2ZCxsSwuwlvup0NLHcq3erHnWts6I
/glLHYAL3bULxYahVyH1YEcw806F7hRPO5gF7O9joj3N/dvgVPsMftxz/HCwKRKTYD+LP2voo78A
xDZ9jrIU17N7nfBm4Razd6jHd7kRe1uvY1DhUUeDfe+v+UlY3hklxT2LJ8I1+xt2KUgLZP8jzjUN
k0aKg5c2UZehfnkbEjzYyCXcrnlyXJyLbv0Gw/OKbzzHfL+Y0NNPcLMAsOz+Q5zt0Pwv21wb+o9S
1z+E1p9Emm5MEXe3uhqEm6ipyaAwI/7lCrtKPXu6PJfTcj8qdeSVOptr8TKOqEsmF4dM1mCC7rKg
WOqTXXkXJB87x4HGj9dGf1jqAQkjQQ/2qE68FBQZyxBh/ytBoQRhCbE38+aaT92fvGFq091u2MH9
pRje4uZkYI4sUmA+28KNbz5pyJG8wbtvBQpeoyCTrvxxcXLBvttFqIORlS2rnXHblbuPpnGCcqAg
NjemnUxgwJeLjdw7RtB1hHNdo9Zghe4MRvvE7shQK9uIKp/Achg+1ym7uCa7nySHVvZ9mLZtmE/F
0ass4qTNm1lA/9JS8WqqCr8Yfo1IM/2fLB3g5Hyeb23krBuLEvNSP2QbUavmDWzRzOs4Qvc4ofKE
EjaTqF3sd3dU7yXLErT8VJxjOuY5Jrvkgtl0bxfT0WnXfJthOly6mjFrXENq7s193T1ZtjrqWfk7
YXZ9cTSn21q22+3XlQ9lLPzxoVqpEVmyBbyzb7uNo7xp50uWVS8fTq7hKjxLxdmM9X3l/sE1XWyW
HpXaWn5lmAlXdLl0GEHkkmkhHCYl1LCeHb+X0kf5whueaX/9MnnWxvnsjfFWro+lweBI5I82er8J
kzrGZNzI5odRdl+V1mzTNdvMdr8pbPFmd+7BMRx0ifiP5/F1LdLDWuXfC5/tYjOuqPRJGA+CPU9Z
7klzygeqOeYA88AZuvsck3vauP0+16CxlS7yDaYiSEAkBFRdjctJyxLrLnMg1zvkmMIHmFpec6M1
QgDriZvXx9CRPxM3d4UfYbz1IAVioKOO9Q6RKQ7AeUqeHYIAmCA4U0CMOO9silMovhgqBIdawRgb
00dQmlvHtF4cWpjgUfRrMQvSCqyGrPu0n7YZxQoBAcf1dgHS3LTLnZF5X3Pz2A1WSrQjXw4i/i9u
b1ZCleQUmPHoosS7KCWwB7h/0fqh15jsrasV5KwAjrg9c4kKDSHTnWfZJpoE7dLzZPXO/MQCd4+C
FGeRwGNne/UBufnGz5hdYcaSsz2WbtTN4mPoirsxA+oW2Tcj5asHIbUpGp6ZgvntQLQESuDZIKfO
0I6pvGGgnRNkZuxECTEJgQ5BkPk/hsfZRBv9fk6zB2ceBoxTuh3VAl8k6DcwcferwDoEN2c0Wll1
qqBcyHuOMomAFfEHER1r1pz8jBENIJoJl/sSXyRyr9Hww45VO0R+BJOeksszjM6+91LcO+LaDBpo
Sx+Dr87aPo2RG+YtYojM+DAHXpzVFFFKapDd2nY4axmx3rri7cNYz9yyOEK7G22730srB8/JV+e5
an1MWBmBXdfZrO3DAsKDlFJf7nBw1X/tHhCNwy0hoKbXESQPjsSp7JMJS4zbTFF0nZ+AiB6mZfI1
lEiuMwP2z85z2WijikQsmzuk1zd3pBaPalvpVnvg3AE8MIatkWWfcsHv4dv91R/qNEKe/IVJ8Fzr
7nbOpQzmYr3TBXT8SEh97znNZQUu+ESZXF3xGia8nrn3kFgjwP2wAKWVXkvIx5iU+a5RJZ9VYnRE
CpE3QopLilRV62S/jfXMiGoKI44S46fLAjMzgDROuxsTK72vlkF7SlPT2jnIS7bVWuuEC+em/93o
uYC6AbjuFCkEtZlgYmDx2sQuxrIZ0fltzNA3qxrQ+vuIV1MN8qeBjAcIRhARkiPc/SwZFCiqe7Vx
B77Gohq0Gl3bpPYYv4zjVCbFxXUz7dHNR5z3k2evh3itWP2Y7OMsLIbeQHlHMsZhXJ3hM3Ha8oBW
mqXZb9dQS/pNbGPL1wQjZdOuPDZkMJ75iapbeIhtbAUtTHM489nuFXOOEcZGNyI9o64KDYTrJElY
kSq70+xM3iNA986xcD0VJsi0fuekTSX7HK+MP7n5yzr2MgutAUcRU6dw34a8nXBRIclA0cN6vRa+
eZCtP576jtlqm8eCm8hGs1oFa2/p5zaZmJtGqZiZEuIPBi/7KFYpvnEzArSk3eCgxCNKPtZls7X5
z1VM2oQSmTyxfxPSOyLQj/ViN+m6halFQQ7qhpZU6vODtTYGkZZ+t1W8IkWQx3G/Q7PanBKAoD1y
/nevndZn0krrnemzZXBfxfil2vniMc9cwTBu7h0cQ6beJZQqWKAMdmMh+RzSxwkU6z4dZoK7CiCo
keAKO6jS2pru2XWg5WjdREM19Fm3HvRBJSDqvP2fXZq7l34Z5ismfv/RM1nYQ61yxJ0JtrMhnpWw
VJH72bvy0+7OSr3yftJr66RPfvfu+3G3HIue4AG6fxt5BmPv40BzM9G/u4WrQuxOTJU1Ovxfgg/M
XZMIdPJJBQ+4R+eMQDtu8hFQJFmgH6tTWWGySssR77AsFIE76zQ0sOXGbF85QBwwGkRjF8Nps3Rf
StUkkdvAZk9j7RhbA/xit1oiftQa8RjD3+O29zgWEYfJ44p94HUVY//mgeVu2lLHr+qOyQEF+nzX
ebWJIvpDeq39v8g7k+W2sTbbvkrFnSMDwEE7uBOSEDs1VC95gpBlG33f4+lrwZkVJSNFMYpxJzdq
8sefdpgEAZzu+/Zem3xSxUdaUyv2fTCKZNWrIndGVTZzR68D/xZqL9ZAO6u1fJGVCaQApvg7t/PF
AYOika0Z7a53qbUdR8Eu6Km1Wx14sUWftvY2Fu64L4QPnqBpykJZGkCDxgurqg+qEbvLFCgbBoGU
rqUsSYPTJoWJ1z204x/8WS7eQ5lSntb6GdL2hPi1aWGoe9wAMQIHuasfPKGamB2DTn9qOFw9F4bZ
Udwwh26Hr7W/pMpWb+tMly8zoAbfGqnSKYlQP19m6UhOha+4V6VpCwdRebejUs0uAu3YW6I10R2J
bHk77b6tvWfH2kuBxnvRaom0kNO0uS3MAhiCNeoXEYChp6rw7y1Z9m9Dr0WIGJRUPJk/zVcEA153
0WmGRkcwNS806A3yQSrHRrofys68NjvzFSqL/LOhVrwI4FVOqqjJ4lnlnNdKzSbv1EzsbdQbuXtQ
4tR4GIU/PuIYujAq6DToRh7pV9oku2mg2lqJqnA+TG2+QcaX3TMrwNDoxlXVI4awdaHdDXUmPQca
qLYuzhDy4uynvBNi1k+EMTxzuyFoaTYFPSgY0V7m4LuMB8o4yFHLZVtH/uVQjeA5Gk0Tr7Jv2c8j
bQbcbeQSh5SnvNb0VinVsufGTsxbJBqyubURK2JaRSMBd75GTB52+o5MGtUBvcNZptFxbtC3Dx8E
IqOFXdCzDYTCydHnpoYh7aEqqUNkBzC9iYuIkhWKF9ZwEEA3sdpW+wFA+m2ldtXDANUFXHqdXLn+
gJ2atAbOtH0+ZtSOkMYYwB85U6GZdvBPWdd5pCJG7tMMbXyejnK7JBnd7hce78tVqZV1uRnoMeLc
kZP2MA7wCxaumZNOOaIEW0jp0K0S2RwVJ81zThuGAPMVqr2GC6euHa9Ibylt25h8bKqvNuQ+5Hwu
lcBqcAVzHx0Usyy6767E1hDTeHuD7Z/YO9fIb/SsTZdSquvxipl5gJyj5OZDmyHIX9mmEchoV7z8
jRgSE8+Vxt4oSyrqrZIX1wHbiQKLjcx6JNogCC6g9uBGs0rcUT56lauhbNs3HS39bRgr9K2wymn4
VsPuJfzdahO65TkefsQbdklucqNqjVFtVLuUV4JXbA1lAF2NZPvXZiWJFUXidDfUXfnLoEG1wCE0
HlRdri61XnhbkFOaA4ZD/ycH5X+xXk4oxgSxPq6Yu8/Ltzoe/mNbxW/pj+qjdu6ff/u3eo5+zV+a
KZh+ppfatKdIhb/Vc4qi/GUj+QdBqWhI4yfK6z/qOf5GMxDPTeAtS6DBB+D5j3oO8ZxqGnyO0GRb
U4Ul/ifqOeVT7KthzzM1S59yyaA15laUuwoKD5vsFRzKx1ShkDuduvNsZ3c3DeqkD3fpH/3ef7CC
HjIslNX//T+fIm35whnXFJVxG6uV2m9HGetiixKvkdkyjMFTMOTfv/6Oz7n3fMnEPf0AjpERK8PG
8oZt1Nx1o7bSUprbyEo8z3Pa/rvLHrQN1H0psMDBqoOwuNA4+Jz49okA/C89It8+IV0/fDsiG7z5
WiRtAU2sswTEizvpYtAJVNh68wORXEt+8IIJfCn1yWWa/C1bPaqF/ByzzjfPMMgADQMbEU61BUO5
pgGGDnmrQxvFGLVv5PbQFSYhWMaqpCxKRWJx4gcfe4mmG/HhB0da4dFwKLItkhP7prmOb+pnHwLn
U3ag1vv1lyAl/fSmzkDnaAPVuhozl5aXWKGjIw28I2bzxrMJpUFH6UfnBZNwF2fAc+gRsl10fb9l
g7qeVPIBcgmBQV73gkOMG8Fyx/Vl0u6b9EEX1SpJyhO04iMP0JoHiBojCsYR9O1Wi5V1Kx/qzlzr
pbcJKnmhR+oir7ij2H8s2r7GKdTwp3FGhjWPFrVsNicsmvWWUsAi7+yVkPu11GprmyGj9e7axbUc
dNoJHPjRHzkDJ8N5H6wC18Y2f8nvg58S1AmSmoyF+1xeuWzDT76X07vx74GIO2H2XgIfskQk6I5K
mEtAXNA2ogTx+/UZmdHQ2xRSc6GE4lE+OcEp4vMpDrv4n1+LLUgiAKAkvfHCoKj7pLykV5l/5d8H
hXXhH9ItJ97GXABfaFftu2vskL1ep1dtten3RG68u+Fe4YSt7trL6FpvltVTeNClt/aSMsuCudIT
V8Vbdp1hbnfEKnKKta5fSQ4OpYuSP77Fe1ZfoUh5xs6/7J8lp128WwsaLXSOrQrj4q6iIamCsn2t
79q7yrpSHGWZXXLcNdfVNnSGjb6V9pwB+4t+pXEcuBjW5Q7slHyhrYZtuimpuVbv/lV5XeG/39Wb
8trGjQWtAilB/5DcSRfNTXEozEUa3Gru9/BZXHprq10XG2+fUdlbUjJwwuJHfBvQ3itX7XdtQvZe
S7suWPXrcj3xVffNpjpvZrTs2ZysdIntxdKA5x6HqVnbq04LNqjY4NC14YHwcahXwGmoq1j8f2RG
J6YtZXron72DsylZEl1RoFBTt800fIGJmIq9oiKxcNVvdH3APQHdKb9BYaUxO67bOj8keJZxMFMQ
PTXCfwdcfXYV8xmaFmA1qq27tbS9LKjBJTQ22MN2drjjCEGEKArBKn4GoL13EzpCKFt2o68vpQpf
C1gZPBiK7FT4hoBaYwECO1Gt1ICTTj900rrxOGsWcO8pCJWejVbBU9tdh6vpItGwcgdAIYhyoj4f
3+A3Y0cKqwUyjXKZgOACb5ss9Ip6TGkt6d4+m2jwa3l4DJGT9AHlQF0oYtk2w2uQ+jdVT2YsVRzY
KBpwT/1qwNBuhTFNsARNBQAgXF+haSbXfpuupDBZJYEPmaLa0NAHNKok+E4juEihRssv0K/TTL3B
o7Ss8++e9U2pb75eso5sQyx7tmaFmuDMSu1u6wabsHixbe87FYJVHzSHCYVFklVt5HfwgcCuob+d
qqLyiU3IsTl9toahc0eVz2Fwq7jFd+JfkXELjnFsAVxzBfZ1n/Eq1uWp+NFjP3WeWKuBYAk4lLnb
Il3z03TXoAOLyYxVE2n8HVjNRRXc+YTVjSFRKuap2OcjG1jLmvYLH/Yeo+jVpKfSszW07JBGzSLN
LU5igsqwhQA032vjvtVv0+zuvIdqzVYvTSQt2Ngy3KVbiKi7uCof4XBspocaZp4TSVctjQddYaU2
wKV7O3v79Td/vgOyrNlqNsBJjqrcCHfgVPZ0KlZyQH3RpgZuDPuc/562QV9/1dG7OlvCMrhaFK6Q
eGSDfCCLc2fpD1poMKyrR6Rv7IyCRY5VUaV3feIrp6nokynKms3Q/ViVKe4iZdu69V4KxoXb3Vn2
sEr8CN6hskeKuHAH88Zla6tzKfTQT03SYN+PfPlsloaTZYjJOwh/aR919saNcVKzOISoJsGQ2C6l
f/lJi5mioElcpn60J+XxJikXSgEbnPr4GHfbuHBfMZdfCnVZgfQU9NkKES6lekOVyCKbVeyK6iLL
9sPIVLSOygt4TL5yIU1+ZxpVg7oZOJKQ1L20JGZZGZlrtfF5sjhYCxLUUsOfFu4l8RuL7k6M+y7/
rsUwh9e6v27bdWlvU2vjyZve3Iz4ofoLuXeyDbOiFKwNNnQSfUMSKaMXoV7D1nW1F127a9QHu3/O
tV+19pSk9woKCrFuzV9tvTGrbVttZR3W7DrBrp+slX666Mq/oFiONlRqN7639fSt7m+gzYYqMkSk
ty59eylXL1tr4CDShkQTYYwOhbiJyuaBuPFLWin8rPEaAsTezottY4uNMRQOnOWlgPUeNfa29VZ+
W1z3Q7QdQ3FvlPW6QeMqj9ea9SwMZD8kWAzDJvYmcB2y2VyD9wDtCW6Hb/U/wIygChrucacUi0pY
v6RUuRsq61GrrxXi3URsPNgivUpF8k7NeW8G6HGB+CNT2A6V4fgxWtNEW/iQcRVbcghVeu+ImaAX
TAO5XOVh+jbKaAMt6rSBNawHCpp2qD0SWLCGa7gMIOHC+gb4ElpoFP3ogWrkdggJU//pBwWSMvqa
xbfK/RV4m5JEXXsVE5KAY6O78hvLCfVyLWf6OCWB4Y42NoXHoa63lwDoaQBASBbqlmI3+B9EJ4W8
tCC4tnRfFsiYdWOHCnZv5dat4pebtO6dAhWAXYCw8WFqsdz46oa0l/u4T2+ojK9CBekaic7YIehb
rt2+mG7NDWfKB4AvAkIHylzOBDRx2CqF2NK69zxF45PKF/aYb02tmRhuV0YsE22G3kIz++shsH5q
an/f5FeFhk1bZtBkEe1UE6JcO2xUOdh1nnYX9dpVg4G288zv1tgvJkF6JKuTgPNi0PXLehEZw6HA
u4Sq/7aVu0vVihbpaGw7uVnr1CtEomyIs9/SCF26prUx/APtNkfXdfh0xT5sIsdXX6XcZfz2t76n
eSCDF27YxuB3gjfNri48n4oACkUhvzCzLiJE7mlwUIzg1Nnn2EQz/fmH5UoZbGgcKtGxxbAdq35j
FS0E2NIJfGuFWH89/kpC1P8uWypj3EFz/Xp2/R2i9dnsOtuKgPwYNbMSQIggLLmADr2aAZ60QObl
a0FCR0IOIGrzRZNfw1iEPnPvIrwCFEln/J6u4NIy8R57xSqPjaWcy0t5wh6TgEDHAPLEZmJt0GNZ
JGLESRMuI0hGWvpQpa+yzG7nR9Cpju3qSIE01siIcSmt3SxZtmzR+qZyGsJ7O/sWPWWe3kUm3EGr
WJoPCZq6r2+BeuRYZs22RKPfjhECnwhsYLqg/+PGu1h9SOVXVpiFzqkTuJBjwbxsPTqFwwECztJm
zyrjn5CHW2BqpE/0aFNSmit5Hayww16yc7sGjOvc+pF3YvH9fTz95FnNg5+pEPpwqqNym+DN8lmE
obiuZK9bp+VLrd3JNoDRaGkGoKVVhHjKpZVixErrS9WtL5LOpENOBAwGIvWq9fcdL5m6j+ViB8YU
zVK5jKGfNxoomRdR87p9b4ocS5+7nig1UWEiwsGVgdLUi9KV4ZK5yhCvWn81xW9nYE9Sglt0eG5Q
JKcZo8gekkkrMOIHwd4nsCX9mo4AuiGTAuI7ZGguIw9aG9qDmma1VeJLY57K6zep+wbLBdnGZU4L
X5WG21oMWANl1JC3Ub2N/a0a3kzyDGOMKJ/xFkr9UkmDS3yWMPMzFbkVRp8gLFBe2mjrq4uUjy8x
3fUuKI3EWNr1a1rLMIoeNFZvrf9uMuk2wAO+fq30ad/32dOabUAl+CMiqhTOzZfQidY0teQ1iRQ0
57K1hw2+irZ6fd+ET14Hbrp/LfxbPWmXXsdR2kCN01jLuK4etMa7sOI9Lf4KYn8Z/j5k7TpzuNeL
ftUX6PMwOeFxBFANfFrA/LYRnNEQsKP0Mgwy1AcANg11mwA+Uy1Ep9awEgPlA6qdHZLcNPKcoh03
Go2XEBfuGCe7yDY3kVqswoR1VU+dsciw8tLyTb2VQYtEZTvy9X0yp63UZ/dpvm92S4VcW7fc6vEr
Wb9k+xhXLN57uR3xktabmESXIrBv1Ub7Af7roZHXvilfqTw48m2uRVlsW6O4VUoQHzVIMelmNLJ4
UUaPyDOe1aTaGh6avFpdSTiVDTta6ul0iJ6arumrQYpk5/V7S8o2eNHxt701xBvZrKUjEO5+kNZW
KEPB6pZDKt3Qrr/JO2Pr5d3Kp9lWNM1GGb5pGdU+pN1tn6G66q9ys9kOQY5Dxl3jX8YT7q4L2XDa
0ljLfrMKn4oudIzpxJzdo2tCtKcv+S/DDJyRpIkIVWdfWpz8T00ek6/+09s8OyVkBCTRTA19YCUG
6iYkY3l121DAtNx2P9Q3oN1WVmzRHddXRWU/JiQ9sedaxEp9wD+yPl1W/J0m9tkTnx0iCMYgfs1S
JNJS7IrJS2CLuqmGTKGcCRk7GpvvIo4vY7N7YPu9FeN9vUVkvNczhflXovVY3yKjl9XliBt5OQzP
Q/w4go3xDcoKXYJ6HkcP2xwIl0s3Zg9q1XcokcOdKDAN2JtO39bRibi/Yydcc3Y+ocuom3UXG9vC
1aiN+S+CilZurGoFx/yqDY19WntPqiz2Wb+HKbdCE1OcGDxHv3x2PolAYwZW2dKmoSA8KOqqSFHj
5PbUJd/7BRloQ7sXw5SAUx/sMN6XU4AXrcuvB++x86Cp/rltiVPFkFS8vKAHzBsY6HuBGNBtooOL
Ohxgr/O7dtXphzELn77+ziMVjN+lrA87pRIsA4ruQd8qHGtTmkWWdZjO9VPlJGZr0sFoivVzn+5s
cyAT8mQZMqqd0CgeDeZmfYKk6T9U397r1gPZCKtMN5GqlwdJH/amP+51zkFf/9QjJ/t52npbpBA3
YlXfGh0lucRYj801AlgAzC6rgbtW8c58/U3K9LZ+MibnoetqOw7+WHNOLODXQBMIreRR5jdOd1Zq
pHX5qyI8olfCye+C7w4EBsT4lY6I9sQVHCnKG7N1IIVbUgsxWluSdgGugtshHlwhzM/gfsJmWmE2
gboIVpmtR8Rlnfm9s4kxjlsFhCbhYBXWi8h8mcZu4T5VqskGZ0RkZK2MVEKcEB2K7OT9PvZoZ3Mg
+D9N0+ngbpFOZkvqgFX6ZA0UBrAf4HU18YRukFu0tB/CBme4pRHG89K59TewBwePerQoNbx6p5pb
R0aVMZvF4kIEhC9zts5BSWMJdCpN3weyvo5cvBwJcGxp2BMAcep9m8bPZ+/bbOIqREIXuc3tbaeG
3y1aj4lR7iBjT/OVhY5QDRCTZs8Bh+Ezn/NsqqpgFOm4rG0MrO4aLc5KJXpKdC8u/l1frQ7dQLE4
fynMtSx5581Vxux0leCs6dGVSOzYW0R2+j6kWwa2cDVNi1aKyJlmJRF0597V2WzVYNSNy0iTth6l
v2nCyBin/ShYvQc09vLCxamkVai5dffv7/x/LfG4Ct7LrMp+1f8/MJGmovFxhcfhrXx7/xl/pvBQ
pn/5X/oO9S/UDLbKqoRkRKj8zX/rOxRb0y3TBImgIO36b32H+ZeCkk/QcxUKZQmbyfAffYei/2XY
Ov4CU7MVTddl63+k7+CD/j3+LC7rz4VbcgFEgdurdlSsr8MoWaouu/5avo4ybTX24BGF9IJ28brX
Gw5dWCptlfOU8DaKazSLTuTvae8u0VNuPtzDw99D/6P+Q+d+fHpFs7HS67WacaypdmFOWVkqqPFl
OTZqOyHqxEdzDSsZoG7iSKT4XFo6YU2FRvs7GZsfOOaeyGgBOKqNO6VV3jSTGDtFIoLUrFTwAIkJ
5T6NHzDsmhcY4hHdjSE6swyHMZgmqnuYW9xE3sVN8KqJcTeO2cOYhNf8oKdhrDw8zmW3SePK2ySl
pDujldUUnLjARht/gvPfekm2CkfvIGfZA7ShhyJprs0kMinV+v2CoNYX0YF2J3vyvSvlJ4WAnnUa
y/cDwc10+/ifpjZuxrE6sbB93m7mEc8mA6XODaku+nbHvo/iBcs3WarE/viQ1uwODhzEDcKOSNUD
fuXmQNTD1yw1t3jTNM7D3qqtwJ3onbqO4RAnnvGz5HSftN9ANMAK7A91qEsrK4o5oKZdsiW/DGeY
CrzJDtXWgdBPA39siRjS+ng5FmztY814wKOJd99sbwtKnl+/O+q0av5rNbEUdVrVPuwJ6WKS3ivZ
7W5wOzaD/r5Mw1ujFFfc5A0oA3SXWhsv4Q+az67g/R3M7hVeSOi0IzJkvS5wJuO6yb17BKxr3Vbf
G4sz2wgckGQaCiLQPClci/TWH7xD42FOP3Hpnx5/ufRpOHy4dMjG7YCnvdiVrrcZRvxL+i6Q1ZVt
AVsUoMM0987CgOxNCR52/Noa8pMR1RiH/RXV0hWOmJjKDa+vUuBK7XhpF/h1Lm1RYRnJ7ry+u//6
Uj8/QnKp01zy4VIBkfo6kTnlrsHuoQTpKvVsB+j4amhxqCOhfy91Xh8re4hFeE+uDppq+o0bVLXL
MssvifwZcZyZu6+v59hDn23cDJShiq4DMLFEs2gCCksNI+sf6eJRzRS0uc/fqdkOLfVtPMpyWZLz
ll8WcXGJ/7lbFAbAaH0yqLQUOZckkmC20pQ1ijcUmz5141hN7r0EDyFREDfuhAOpqnLhxfR9dJ++
Qxy8ynF0r6jVJgvNn1/fiyPT+Rx1R1BV2Q9ZRuZSCgTH+2lTTI9QGuu4+uIzm6q8AbNdm878FyRB
U+yUrNtO5iujSLg/3rpVrYU2aWPL/LrBSW3rw/LrX6Z+ei7gO2crlZt6EK3jtAAYNN6zT9+Tu0E+
oOaT/NkZv0hqcFfl0EuPhIQvA/JzqWHhQJHGlYS2lxeDwkDf4i8DR/oSFpi8qrL9TieDucwayqVu
Wsmpaz32GGZrmKEPkuEOVr6ru/Y1nwjiajAZujVgQJY2qaWKeG149qOqVvCVxn5JRNFzqfq45jyo
SSwvziDXLwmR466HGYxopsTmTAvzOPINarbBexGod91kBmHPIa9AbTpVIl+duNnTg/xsIp2tGaNV
FZ2viWJH1hQtTYBiVWpQ7TMe5FF9BlaBUqNZJ1q0bAELD7lx0eBvaHTpBnDC1RAHwHqMW6nHEK4i
scywwlfmOxPtBjwxVk+vkE9MnOLIpSqzOT9NgRokrl3swkoCI9GQeTfWgJhGpOTXRJAbjoevgCgV
IGSAgXK6ENFdZuTyja54xiKZ+C1mi5Ms8rSFnWBk1F1wPqmbCEzHVbWJkbtKXfiEX/JxgFZuK/g9
u4hcmYr0eNwZ7ESIXA16OYMPNeytxISdoWsPguDir5/H5/Ud8hhmq4NLhoeVaUqOi9VfGmmwJxJm
lxj2z1ZXNlnaXEflC4+LtDRxoZX1HtvMRRpzXP36+38fVD55H5TZlJ9adUkqkZ5DUYtl0rwHGjMJ
mx6IRf4hZ0tha4RH4mxRlpLcfY+E9k7KJBiiBl4t9UZCayk2ydaA+27QGbbND0JBikWvK2DXqxCq
ZAKof5mXVOb8viDiZ6xvYSprm96bOoFQgEta6u1eI4uSxpE/ZTtYukMXyL5IG/XSyruI/rW3iV31
jShVi60ZkeZFAhBQkdhN0RZ+HK14KyrwhSxKWD4L+S4r1e6i9ctvuksJo9Ddgw4ZnG6+dN2m9WMU
m8++iF5bJnHIKAB5PLHJfc/pO2y3ICJfv77B6qfnYB7wbBEz5aqzjFZtdnLPhrbyioeqhdKTt7h6
APng1kHfiuULbZbU1ACvu1R1aL6AbCJ89sJiK7IEPfBm+9iQgnxyeLgeZTcc3GVH5FjZsxH++lq1
Izv031K2D+s/NE6vaEXT7qArXJftldleC1gmmoj3VQlFU2v0HXQFlRxDBRCmu7IUOmo2oEebDUPl
xes+gYXgjwAly5uofyWc6sqUrHWBlye3ig0htziVjEVlapuSU2usefxWd4cFlS0O8uSicaLsG1a3
TSJUBc5+eRcZaJYEMAPs5oOrODiIY+OSuRdzDFrcHz11HM+AY3FSkXL0mc1qJe7IPOd3bbnTJVtb
43CMH6IUOkFNVM5WsUoT2DeIyUwmzizDy8abKa+k0SagQB/fAgndLtnSBRSaNHYqmc6aKMBRKirh
IEID81kNhO19/dCObWN+zywfHpo0WHhkAB/twiTSVWjoJFwQHjVcuanvsle2bkC+dATRMACB1plL
DRbO0rOzS81QPOig5CjBi/ODg4VJ/L5LLBzzo1ZeEUGpwkuAKk9nC4RnTjaTUZ3YzxjHZvfZqj9A
b5mAvBnmA7lejRo5UVEdGZuogh7V2vnoCD+vYWmEsI00CFxtkhIi1YBDSrziMhyDO7NwwYKhWVWQ
NeQ6e+Y8Dn0yqgxt2cq0gAINZin5KbUTx6D8DHDFC1VFQpSbiQzk0OwxIAPusL1DnSUkV3oqeXNE
2dAporReSK26JCzWI44AYCba0IHeJbqgcgjvdJdN37RrdKs4Q4RebciVfLVK/xB0yjrXYqxPmk/P
AOO/lDqhC3xoYTZ+7niCdrIAE7Z1hyhiHE27ejnt11VrPNfRRG8y0ZO1sKuWlHugQnWWuDjzbZlt
YBQSsxsOr/mO1ALuV85hoqq6nHUvcfvJWuYtPWj1SzNrfiL2LBe1lI9gOKvcsVOiyDJRAeHPlGcE
lbtoFLdtKMBIILNRCqHf9Gp7qaUAQVKUh19f8rFTye/WxIcXPOvyVDPDPN5FkfVMQPm3uucZ6HLn
rTLVP+CUeVZV8zlR/ZsehtE6hkS6CgwJx206JcCowaFKlLchDO7OuyJ5tjMRTLl+b6ZUMujO3CgD
Jd1l0Kr1vSvSjS8ZkERVu1ipZCg4kORJ+gnTbkP4ww4NiI++ZhxAt43UjK48dwxAwbreiXH1e+H+
ZEGnevTHGU5tB7OuajlHQjIiaBIFRHVReWskT7rDJqpHMCAWpmTc1Kh3FqNNi9wwdNkxE6WF09dP
Ft9MvpC6RqWeIGdM3KCmTty5I6vh3HWkQBGy8gYyWapFW1hua5ImV7JkXZkADQyGutWMF7puLRPF
vz3xndNK+9kdma3ACegpRY1xpbqBsiaCYi0nxBgEgbWHsUQyiryubDLAaEBEPcyI0H2sKlovEK6p
oIDZI+nrYPn1/sTlHFlk5xYlHrreFcRk7My2fRQhohpRI5LNop6eWs+pbmqRouD9iWN/nzJLCD+7
1zj1L8lb1x1Rw8UYFO89CxAxS2X4ZljSiWbY79PkZ7fq3wufnDdS3+waHwQHNRzvm8ue+ZcyKPau
bDOMh6DfFgWb0SBAMEk1jIz1b7KeXZYB1YCWItWmtcA4UzEIaGrU3W3tGeSGKPGd3gpnNMJX0+RA
B1QbANEpwfWxFXvuf3JjOipQ0pudUrSPOuF2gHr6RV9L1iIvk1e6TN86jwUCzy1O4xrsWgzoIMdF
qjf+dYIVvQpI6MAPJy68kfedm6DCiQl+eim72hOPfpofPru9szWPiPvRB5Xa7FRsCQtbDq+UAo1M
IKc/RNFwesq8G4KCYIiNgFa17FLJWO5M2eLKEi6PGfZhtFiwCvfZLNmcNd0KsWW9/n19/6sr/TYz
0FeV/iio6rc/AxOmf/J3id80/7KIPzDJYNNki04+q+bfJX5D/suyNIyaaCsU21anQ+p/BSCYf8n8
EwhZNAcEsQkMpn9K/Kr4y5RJziHd3NL4e/5qFnjwVQDCNCj/9TbZfNCfM70Sjn5kjKnhoOhnD2r7
LtXY+MRG4diHz5YRw4jhPLh8uCIlT6qtPapa+fdrdrTwduyjZ0fOOhNaFNqJ7hAI2ix6EBkLG0bL
mZ8+m+0jiCfgkzLDsQziBDV7LwJOhB9ejsPf9/ZjC+PYlet/3vFhgJ+MF96AZy59S3p96ckEIpz3
2dN3ftjl+F1Iw7+h8ZCpGrrc6K3qmjOf5bQF//DRngaCc+wTw2ELKi+Br+l4Ypn/zrvw2aQmwOt2
8DQNx4VDs/TMjF4oEUznffhsuypy3Rxa4vocs2Qb3jX6r0I0+fK8D582KR/ui213XROxcjhQyTnz
JBKG0lQ676aL2eg01bKhYeVqDrwf6batZWtLcAWEzbOufQpe+XjtlecbLbJV3dGT5tWdlGW5eDzv
o2fjM+uooSQ5H20mk2C9JuAHmNF5nz0bnXEZpzERZUBfcpiDI2lKi7KsT+x9jwzP33K0D8/TDZve
Ld2M56mkP3CFXQZJcTjvumejk7fEJhyHOcvDqeDGiHUq98SGcJo8PpnGf5c/P1z1qOVGpcohSSps
7RY1bJEbIuDI7YrcE0XfY/dlNkJ94UshJjzdUZH4m7K097of592W2fCkSmCPnezrDvGOu1Jv33Lv
n83I/3SVmDc329YvdMCUFAIJHtgmFhyURlFPGPSO3JF/tRNBcbux7PZOK7RLY0w2SVE7Z92SebsP
tCmgymnca2DXfFXdRXK3Oe+jZwNTcRv6hhK10UIyYF2bUvXLFlCpzvv02dDUdJXwDMC1juoOz1pT
XlPpPvOeTK/+h1dcNcgJceVgcCRZ/TFOwdDka7yed9mzkelHeED7xhuczuqHCx3F0UoV2ilR0bEX
ZbZ0pmjFCq+tegiqxsG1dZibxcN5Fz4blRLhKIUYes0JcvWx07Uf5D2Fq/M+ezYuYy0SXhM0vRMU
+l5DLElQ9Ymm7LE7Mls0EyhsUhx0g0NVVJC2GF7Hnf3jrMued3wGkdgtDkSNyFgMMBa+Nl00b+d9
9mzBVGFKFgZGP+YT0KiFaf+SkvG8ezJvopDQTSgfh3inlLufuVQ9eeLbeVc9G5SJ1iujHXK3SyW5
brLmWvagJpz32bNRCfxAy23ayg49qGSP4LN5aNTMO28f/luH+mHMG+VAWmOe91N69nusa/fYJk+s
mEdewXnFu8zAC5IAMzgq6ZsL2Vd2qetb520KldmwbEdlYl5lveM2KPcqlQJ5f96oVGajMnJ7S2rs
fADRq94KzBlQrM58u2ejMnb1sSg9stNac4pk0gOylf1T1oIj93te7gy90iWIuRycPIiAVcd7JQnO
Wxnm1UoPD09sTW9JRLd3ZaMyoOOgl+e94fNqI4msbuXyJjrWpKdtfJCtpPidNzTnPCORqokVFbwo
bUOWWSpePPoMZ43MeYnQk6JWkxRe8EiT0VmlYA9EHJ23lZ1DisJIBxQk8ITGef0iZ/iBGlm+PO/C
Z8tlXIx+qZlMKVlJdzc1xWoMojMXNXk2MovMlJUiZ1EDY3dXe/5LExln3vDZyAwVmpk+99kRbGbv
pCpon8O4PG+6mlOFCkEKhlUnA6x3sEG9QRhcfNZkZc6pQX2YmZXpJdM6HyWLocVwq5/1KM05G0hL
e6Ouqrin+0Ryr00UdCweznlLzEn7+nE76AvDkiHw9ZgJU+x6efLgR+OZnz1bMD3SGyUFILCTWQHu
aTw6cUw49nkXPlsx2Qlqlm6TA9aU5q+wr5VFjPbwzA+fZt8PC2ZXA8D1RMA7qLboL7z0rUiH2/Mu
fDYufbUg61PmjvtKfSUixdGr4Kz9N1mnf142GdEi9qEOOsEo/ST67J0MtLMGDgXWPz/az/TK9CE0
OCEynpVrqug4pFNNvM8XNXMq9n683S243Vrn9OBY6XAHWx3fe3TKMnbks+dMlDJGbBQoLA2apgJL
1g20dEknnTfo5+ATU66hW7m84rUv247XEYMGIiQ4a3kwrdngNKNQEnlYjA7sZ/kVV5n95rpdd1b9
x5yjTEKjVxKr0nuH4IRH2QjvzPq84WPNxmYtlCbsPZ2qslRDZw8ELAXpvGqbOUeUVCWEWHoyI4Ep
2i3p7qukTE+cHaaJ6d/lHxOa4x/voaSGLQjRYnBkggXyVsZK2n3vkmSlBMHqrNH/n5x9WY+dONf1
L0ICjAduOUPNVakMlc5zgzrpjgEbbDDzr//Wid6LxEl16bNaykUrcnyM9/b29hp+aJ/8lFkAg8ab
4mT2E8jE54TKcyySwL3ohSijZT7JCLOXKaQxIjt9WtBRCZu2F6FyTSW8x8x24pONTpmCNMRMo3+D
Bvep9ioeNqYgzQhAw/jSDMv/eht08eEX2+2fE0vJdZXOKUEeX/Q/euT/4i77lrDdK4mFe8EJiXWw
OdYdFsmt+WLS8l1cfQ1bj8v2/GmPwA9ujfO9xNHWjO9cA7PBXYbtEe5Fpo6Huu925Csn8US85o7C
+SKsJ8Z9ci7Zid6aBZG519sH2dkPoHOewpbEi0xe9WLmFtLYnW2vs47B6MqGJSufVZu1lglklPTU
jxEqrJLBOjN43l5MziNEo+mMmOz79DYu44/5FlaCg9b06y4BgTTJB6g4nug+f0bRfMvGLGyX+FRY
oE8FrBUA+9pb/qGR7O/d8MAs5XNfWY0+G6/ZehrwrA9PGD5AtTv7FLRNfFor0AKZUrFNT3BVu1tF
/LznU1DjnjM/KOvB1nCm2k4tsR+j3qmTnGYauOBeWEKyrM/smm6nzdQQgk+vIzm+D1uSS/r6KZnA
lqaG2g+GTrr0rzpbPwAE/xYs/JUU+ANP+NPYdQVAckoROmtaw5ET/Ucups9h8/ZqWRgtA5a3QcsW
puvftN2/iIt7Q9jYXlTmOauhh4I+db6pJyNbiH7h4hM2theWOk6yLi0NvKMmfe5KGH2S6o1MdTlZ
/lCe0Nz7lEJ1u2U7ypNGk681NCs7+OSBUQctzexAMxEYRj9Ygz9913TYdOQMOp2c6C+w8znqsfwn
aHl+CLj8NHQ5Qldm37EdY1y82Zp92pn4K2xoL0KB7l4v/j+of6oRQlbQiTd54NBefEo2Qe5PoFso
4+lJMgiEdX3g0JfY+mlBmqyGLVSNWdvaQpiLgnpATFBbjF84rz+PPYwcHqpwKDnVjV2Pjd7Wm85E
2xvV8mWGf9qOXoSCPjMLzQdkxGgbvwAu5x7asnZvbPbXRvdidN0ETbjEhbNjyTc5NuAjzOzvsJ3i
xWjWwox+vFTKtm0hKQXc7TLkYXnLRwKtWc5XluM5E31OSAqrfi6g6VMETfwHWeCnzeKANwTjFY93
fOYPKYD8kpCw8y3zylkoX5Ss6rAmiy7vtxnqWoNTH8Om7UUm9Frg6pJXKGj1h070f7djHtbxyLzA
xHnvSk4kNFyXTly1U9fclWzc31iTyyh/2OGZF5tptkDyBOyGEyxgHMyaK70+abqP712VV9UxbHG8
IN0saMCjwLNm2UMZe47Nt2mrw5JL5oXoGLMWfAP0l9N4vIIP6zklb7XIXlsbLz67isbJbnCGCtdA
7Y/WhxnMa86iMiy9ZF6QgoHONBiGaNUa9aFKo0/7Jv4JWvLf8EBcrZB36/D40030JiOzPES1XK/C
Rhe/Zt0pLjNpNXrMunL/5jUFnWbvwh7BOfHCNFu0i8ocF5W4sj3MILtPEtDVsIl7Yeqg077p7bIT
oQC26AHakyzs+Yf7eKA1kp3ZYGx2yqMIYq4V+7Yw2HeFTdyP0ybVXFBMvK02SLStzbl1gWBA7mOC
RkjGJHJDAxvcNbDrAKrpHeRIw2buBWgV5eNcKeyVDiTWg2tbZAASBW5EL0Sbi8DDTJEcYQtxZzfx
GdpvgUN7wVlZMqBEvGhnb8nf0RA9Nlv6BvD98tH+kHR9PJBzyWhm6Lqdlni7ll17aof5XdBq+3ig
JW76reXYhGkMscV8up3VW0JZr83ai0umZxgLwt7wtEOH+kAZaY57WoU133+Iaf507I/w5FoJnqxP
Q6meQCl5HGhglv0h8vDT0FJXVEMNCsAD1nxNUKgkMX0OW20vKoGkE3XeY9a2Kq9WfEwtorDWtU+N
T1QH/j1fVogBAw29TXdAOIQdOz4DnrF55U2XICKzHf4K6nFq8rCS9gfp/qe1NiWM1sXW7Sceka5A
J+Ru5jpw2l5AQt8JoMiabugrw6pthRM8mCpB39FHApWtS7I4QayXAM5e83Kv4Ba8hKVun3NttoiP
UHBH6qbRld3ya5jEncLm7YVkb82aw5sWryfZah/nBRquul/DUolPJa52AtVVgFxP0wY5b9duILN3
Jizefe4vLhDwgIdmNryTk4d4gEquecvc5pU85UOB1gqvvf1AULYREJaBn//Ou8DbiY8FEg1hzdhj
D9qFPo61u8sBaPjvb/lnUlHOfSgQiUUF70y0DSlTcge1XY+m6JI6v42zzH2YMx0/8H0Vz/DuPLBN
Lw8J6Gufqyxd7kDncT3UvhkcI+eVZNPVOnfwiIU53hOBsDCuOmNc3qA5Xj3DdigyQchW7mN1zDi6
FSJVWGtOPmdpeUdtd/3f6/HKZ/SxOmk5swFItxmOffolHcabUo1hzArIZf1av26V7ayGwcJpz7/a
nj2Pe+A90IfpLAned8fI2NPWwvcQNoGpaAIXxLsIaghGTSpZ7Yl36t7CO4Va9hK21t45Fs11x8oV
nd8lYu0x7Wuwo/lbOj+vfUjv9lfxEfvN7RZevq4/ZCUsYECaCSPgQKT1108J4rwEiRmr0sdte94h
cBsLlb5RA16uBX8o1GKvvEx1GSdli6+5AsH9PjczbFY3qGHzc6uHPOzh0cfp5XxRdq/wXsqW8l7T
+VbmyRvnwys3WJ/LDBSG7ccY6UpErnmB5CJMR6G7CdOEtMOvCtk88DH79QvA67zfxqED9xgmy8VY
7w8DNWFVkA9mcrzsDWCdMKpdxjo+Qa8yf0RzdaCBc/f6zSUUMjuX9jCCt+N2nCFxeJEaCkMyMh/U
ZPLGZYoO9uRKVReaj1dG1x/DVt1PYeB0J6nCzGOoqcK/4Nw1/f/ChvYuyTscfuu1BwV/h4Opmdxt
1Nugmw+EB3/dK20ka2gC5Ejq2lFd8OFCP10B2Q2buZfHyoFGBhPPAGLk2XFBl/zQRulbagZ/TmRg
Wf46+b6WbGyh2Xsi2/I5BeG3GpKwp3ZILf069q52aGGhawu57uEeNhqi2OMs8Ht6WWyTlopOKLCg
1ASFuqp2B73SsMF98JHk2TpD8YqelmH/5ubuhtfiQ9DX9JFHPYSIoMEAErqMIgelGrcUi4NrSdjo
XgDxlmiQyDF6napTtDW3NVneODZe2Sg+7MjU5c6bCWoMIHB+rhi7F2sYUZb5uKPEcb5mJfimVQ4/
s0rm/5ZQUgjLhj7uqAGbDXIzmHc8yRs+8oeZBMaOjzsaysQpokDbJEManfqmPVS8FcewT+kFDwy1
x6mdLTu5fRfXcZ1+gADzW4ZRr31ML3rUnq6AZTQY3NqXaU4+790cVNEBhvpr0M992tgFjhQ43eqP
PUsgkxP21gG6+K9D1zWbY1Jjn7CurSGomJ0zqsNaeszHHGU7Z/BBAHcLHOL9QJz6lBo2hH1MH3RE
YZMgWcmxCWX8KOD4s0dx2P7m3sG2IIFT2kPJbUUb6wb64BmQqVUalgl94BE+ZjxnEhNfy/kFnf3P
dmCfgja4DzuqZrqllKUYeuFzwc1wqAcedmb+8NH4qWUjhLbrlml2qo2FcUJ/p3seuN5eXC6baBrX
LCCw8wQKQ4N6HnWahOVvX7dfqlVPs8GaqD26q/nsCpvFQdda9hvwKKaAok+YeCx2dYzRcd9MFMYD
Zz70iNew+trrlZ42OK0xSCLT1gS1bJiPPBonylpZz1DeWcx9uUcnxcMAzMzHHVWRKtkODPOpR3Re
XRKKhDl92EbxkUej1BrmKlgSugwvJRxZ0qENatFCWujXRMig2LVlZKEn0HM6yEsd1hnyU0Fh6Yvc
8ylO1TJjTcQGoG7bxC9z1dq/wgb3qs1ygZ+O5viWA1SSoNCj42KwbynYvHKoMS8yYZbSzasC6T7q
xUO75R+XQCUC5mvUxyDgmbad2amdzBXM2d7VQpzDlsQ7L6OaxxFQ1hepAAuZUJqwHHRTU90GDe+D
j6SsprG5bPEtG890jfUpkkkYQZH5gKM1SuAHtWHuWfSSjh30z6Mp7OWR+YijBAD6etS4FG9l9veq
0F6e2zwMQ8+od2jC6yZe8stWmaJl/1jXFJZDsbRhpz31wzPFOtMICg2QqHokmX7Ywx5QwB7/NfCT
FXgMBBE7RcN0u2/LdTnasLrNBx25PjaONBM7ZRrWZ6k8AZcWuB5eYMZ4ZavFpb/BM2auU+LqMyQ3
w+4l1CtlzZqOqdsrdtKpvCun5qPadOCSeKHZyq5O+Fijvod2L1FqKxol3SEoMH3AUXIhPpYdShRe
Q74ud/JmGwYetuI+4Gg2fI1SixXvGGTlW7PWX7c6ysOqKx9zVJkBaTyD6Iu1FT9AGq99h7e3/zPL
+P9UrWCZF5vWJGslY6x60mz0XKJd+TQpQ7+GLbsXm+U0Z8sEHAMkAy5Os0LZIttcUGeP+cCjclur
1UH3DQKs5TcIvE7F2xaMlxD/vW3LMu/otCneqWqJKxscIGCVEKsOtEL61q3t8vP/NLoXomsWcTyj
ICG2Gake9rqRIPu2hMzFymYbVsllXqj2NuvxG8A4VWX1CGe4Yoxd0NMb81FHDO4cOCwuWWCgyaEd
5HxY2PaWQOwra+8Dj9LUoD9rsSV1hfJQlb0+TOuehVUAvg6R7TD4mEBaUg2wNRjZx7XjX4J2uw87
Uq3k20CxLGRm2WPFWvsyqqX6EDa6F6kNaFa5VtiSRNAvc7df2c6F9VR93FETaRQtHWTCoK1tDjDT
RrVoTWBjkly+80/XQ75aLrHP2Qnk2fVQjnA+X9geuOZeoA5Gz+MKTvhpKid6tOkKCKzYq7Dj7jdP
mqFLOUR/8TDR0HvUMddwEg3CkbGLQt/Pq6KXOlp+SJzSS1clgR4vXvaTwBcVX4xoWeUA8zD0VBnL
oCoMnX9wDcsiaCf64KNM76XqJArRHMbExzJN/tYm7B2R+eijZmXVzlbcyUv4UyXQZiu3t4iLr+SV
38xCIjr931bJ2/M6k+/xPL8PWxEvNvWay6hMMWvFyvbMq/pbJ6DaHDa4d4j2ktiZaoKr7bjf5DUA
pElmvv/32K+cRL5LB422tgWkGRpKa1W92L0r73E61Wczz2H6JMwHJcDkEkLeKbrkK9m2wzSz5ShT
GnbI+RinNUUvQXRYeJeBmZ8qPt7mwziElaQ+zEnkK6u7LsZnncpHBU25lYmw4sWHOVW9Skm0Y2gR
c5DqxNemncMyyw90yE/5NuHA2NUca0Jd/DCji8hLqw7/vV9eiSEf5hRnVnUTx8eM3KZul3UXZyj/
homrQLz015xYQeYDHjdYFB2Jl7VDlyWPeZh6EPM1jzpJWwpeEF5r9KZvTApgLS5KLmyr+FCnvCmz
Nr3krbwmf0u1DOBHpn3g4F4GWLJKmHrE4JUYj/VI7oR6C7f2SgLwoU62niR8ePPsJBUhvOiy1H1b
uwgCvgTuloEnhg96gutJX6YO/8oim+Z+6KL5AAeut9RnXvsN3lFqOFdxOyBBLtHcvd+qb7xhR+1Y
FpZkfAyE5hZt+fKSweT0gdn+Jk7CqBkQ1v11x2dZGbVyvvQWLaTrTZ/eNCJ3YQeHj38aZFJuYyLp
abTdQ27264qI56A84MOfAPJu7cow77qDWYnrx75AHzCsd+4joHoDqOPWoZdbArB2arv4tov2MFAY
ksmvK94k/TguBh9zMuZhTLonpvMwqifzlYriNJsjk0WQg8vrR5bJax4mNMd8ufBduz0e40veFdn7
ibYPsOpUgdsk/XVF0kQKl2VoE6+V5UUz9Z/XDZ5UYRvFi801GgZQ9bEk87J9qMbqJjc2sGnpQ3to
Ftl+izBxt+4XH8YPkVFB+5v6OkVJArdBuiBh8S69YGP3cwQZwaBDlPqgHpLBLGfmLDsJAdEpFken
ybo9aMGpr1WUVP0qyg47ZSir57mdnmyVfAr5ltAJ/3Wj4OacGTogLgFGeL/FsTs1oAgd/3vwPydx
6uN6lGoBRwCoBE3i9HOZVgW4cFftsAcdoT+0zX++bgGdXc3DAIFQVo0bNBe68b0liwqq5qiP6xn7
frbliC86wo7iCItkgKqqtA1qt8Dq8dd1j1jcqfiyNK3q31NCblgc9mBBfcWiqHNLD9NVVLjKlkVT
URg55yJwK3od3Vyixq0X3J5hGHPbdPoFritBL+XUxwxFKzDLKsfnnFq42dX7Yg8rDDz/eyv+ucil
PmqogzHnkAwot+wCn+/R3MEcJuxT+mJFLDK4zYH4dSJm7wri4H7a0O3fsHl78alh2QNfeMw7zdWD
7P/qMhLUe6I+ZkixeN6byzVL1OORG7oDiriEIeJhMPDr9o4FiXiCPsXJJtFD272smf0YtiBecwg5
NmacE4ycs6/NwP9ddv41bGgvJudEZ8sAQdITyGl5QWCCdJoDJcqo8A5NDftQIk12KZf5e7xCnV09
hMn2Ux8xNM0zq4xLkQhhQgtsj0oLgIfDwtLHDFX5PK9swqpIGh+ybnzqJhaWwH3E0JjWg0y3JIMj
C3yp1Dg8u3UMeralPmAorqqBCIL1hjMnHLMsKTZi3rLgfCWb+JChTEyqG+vLyaP64blRRH8U21iG
Du/Vs9GskrG0WJemhfOjSh/aPKwRT33M0DDLqU2AfUA+2UxSRLA0uBMLYINh54OPG3I5LJt0Fmcn
mAw/Zq465pUIy7O+XlEyZLsSZMCT3BSZwuzVt4psL0Gh78OGdprjPZVgxWHg9TjHLL4TiWGBW9E7
M+c+ifN4xcQnxh/hBvQB4uOnoHn7qCF6Mf0bJoCPYZo2xwWsE6ebhq/NW/SjVza6Dx2ibJOUlYB+
cTe/wHO4wgt0G7hXfPDQzgBvbiugEddSnHoiH8slTLaN+tAhCL9GXdbjbdj2c3rLpjI+JFn7llvw
K3Wtjx4aI1hjL3YATjCtMviQW/KvTGtTF/lYVYFf1jtBq2mAoBM8QaACsMCDni/FHHETdlvx9Yvi
attx1wQKItZ99mAiaBKDMBNG9wQC8dfD34gNOiMTlgcdrrtNka9533aBM/eOUZewpq4dXkB7OohD
rMTN0Jj5GBZNXqDGeP9sc43idnPsOFdlc8gUe8t465VQ8nFEFHYaooovLASV1LZoXA0+1SSXsOzo
I4la5+a2T3tYPkz1OZbth30PoyJRH0hk5yRaoKaDp8RSqELWrSnKLUxflfpAItVqCV9LvCRG+TYe
hIaXrhN14Bf9DUi0xuu8cBhhMC4P+ZA/xSzswZz+hiTq0cFVKkG7jGlZYGP+s7zlUPjaVvFq3LZf
lJIL4CFtk/fFrht10jIKewCl1AvPTbI+XwVHZsmWqiBxfReNU5hMB/XBRJ1WfJNJzE7wfe0es05O
p4HJISz6qRegcLOfCF0TjJ6OQxHDgtv0w/ug4PfhRHu3wt5zBEJxbjf4Iu6jKOq1HsJqAB9P1NOK
NKS9lOjDt7TJ/9IizHuE+liifu2Y7PsLKnkr/9ascmidVWFiVNSHEuHu2fa70eiZyR1AWV5vw33E
1vxT2JpfDtifnrVyG7VqwBMOKHwAs8QjvYZ2hw0rRX0skWXwd+vK/vKEQK4gWHqa3mSAvhKgPpSo
tKKDkerlEjrR8mFvx6+ClCrsVvSbdhGKC5VMqEXJ1Een2EzfnRn3IPQD/Q1BNDs5loNCk2XK61PD
+gbojTxMj4b6ICIFI8khFxi9a91RNdlWLCaQnk1/wxCNldnwH1pPezIWTUK+kGoOQstQH0FkzKRy
2Drjg47xnerTv4VUYSvuI4gSWALl9NJHTMry3WVoRpdzUPgQrzmUy7yLxx6ZfFzzo7DNg8xsWPfT
hw9p0rGILgJX83IeDytKoVzHfVga99FDxrVTv/fg2XSqeVd2/cPy1j3ulcrc1yyS0uVsb3ZU5jWJ
T7Cno18nF6Gbs1dL/jFs1f3z05RxFOGKdQIq4aZ0RBU1+qBhY3vlbRQvrVVthS9aqfFZK5gTAw7V
Hf97dIG0+jtGkfoIoq7tKSk7XM51uTb3nR3Kj3SYlx32BC7SRa5Tfq95lnxfLSOBzSkfWTS25dz0
s8TV2rX3+6UHU0Kb7Y0cf3lT/cMv8qFFAyPwaKtxrILgG39sB9qmpyYXAzihK9TkTv2y0qjoht2Z
Q1nyDIKHJHJhG+E34AReYmBhEJETa2ZbdDZZiihRYTvBx03sOfyzean5idg2/ThnU/NUz0PThIWg
D5wyW5u7WmDuOxCOB/i6vvQjJW/ss+yVr+LlpbgGZXlusc9syj6bYVSHJCnDZKupL9xEpkFnuSzJ
aXWLgn95lh51PvHAdbn8pJ8qEoAConrbEIC0iZ8yu6fXbOuzsKTqI5ugLL2W+Yip99twM1tgVcsk
rGjwYU3r2mVdlDSX1yo0xxBqyzOwzvoNMYpXEoePbAJjX+S2ceK0gpTRnWqRiE+xMniunscadqI4
7uP+zDu94c1masUQdiz7sKfYmRU+l2g/5VNGYXSSRfl9mXQuDtuoPn6I1LFUUY0Pwll1cFLshbNJ
4FOZDx9K7ZguUiLE9LI0x60it1ZWgd0EXymJsSjXYsPgSd705zhq/x73LQzaQ30AEe5Y0TBHl+RQ
ifJKdy+OmC6sHPJhQzNgJbbacByUuXs2qm2fEhUnQTA5SF38Gr3uktxrqWFjGsPNfmHifxcezn8f
nq+UFr4gy2qSTas4BwSv6qevMCJq4gKFeU+Oo9Xbh//+R17JnD4sySlbqTjC6qhofUEBPRZJl7wP
GtvHJcUONKJtRmqL2aAObQ1gcqdp4G73gUksbnOzOiQgRoksDHQvz0PaNm8s/ivr4mOTVtLWbISF
FSqX5WtaqnuopIflAF8qCIpSJBKQTzjNa3KA+vKjkVnYpd8XCuIJ3pwNwZrse4zmcC1TSBG5tyhK
SfKj0vhD+eOjqmQu9ljO6KCD0iLKe+mYG4taNGlUTOMkeVEPLXtfy0lVh4QZaq47Q1Zjr9J5nOa9
sNsOSVjgbJotwf9bQRJosqS6qSe+fd/qjucF8LLqKGU+3cxmTLdzRSM1Hu3WAX+6wTF9gmr3BPUx
ukQdZFWmmhcls+2L2RsmTvlSr+2x2edSHdKpK7/SebPdsVZq+bTGVskHoNn4VJSir/rDts3T+2Wb
d/49VW1ZQU+pUcNtZ9rlaYNLXPbYVEqwe2g77fJ+p9D4v1NRV0m4ou5D94LHLL7cbUtjTFssCR3L
vRDDYFf4asfwl+Pr2EKFEH5CYj3DqXlXQESaBHg0osvxGq6fqr4yC/opn92WbvkVzNZ1ehjcUMpP
sAXs37UG94inXVCtC0VYV9/mcdbEj10zJOSQWzRH7yNTtcs7OvTdSooKOkgU8ZCYHD02DfPP9qCV
JvP9NORr/b8lSRN7IzfFpgScJDbUzxGBact9le4ThHaSKebmecomafEKmACYW6TTMifPwxR37gZF
lhRFuxrhYCCjt/0Ms1J4OB/pUGp3yipp6P/GLlp6XgzNlOrt6GLuhICAtnILBPSnVuXfFtuXyXcI
9w/9R8IBpLm3mi7dU5TxKL8blihvnyaxz/gAYoZDfAET4LmjB7C/t/0ySbwKtQcOkHz1cW4map5k
Q0WTHbIeDk62aMfEjPeQpmfiRaUD3jEmp/ayum5irDIoB7U8i2ovjS0YQEPv5UST5WlsW9xpeVfN
zWFpl879k5ulHKbT2HeQiidD7+6AbRUjQcFDBYvBnl3nD13ZoE0NXR6dfNRlRdKjNVIcB2fj5hjt
bYKvjtYFTN+6zFSHeF+aHd3+dnzsedo/yrnOoLAn2/xLmQkrb5ngAy4OrpTDjh8UNRpXiT4zByba
y+LYK4NVSI4kWQZ3HBWtP8e7Me6K5G10iwbXEKHrV7XxaRts9i7p2+RmFDPpD11rmrRItnbiZ0Ok
EkWewZ24EL2G5WKe0dIU86zR6tRwC/jS1t2yFUIKmRRthOcP5eLhSsBz4QxFMv4FTGI8AdphN4eu
Gmt9zMpl2IpEtPZqsAv5axnYRgtHrVXAvdZiOcI6V05Xlmbkn3qcIxhrNuwDH3JjYDLc7OURL8jS
XJveouk/D7ss4pnmH8lG3bHL2bKeHdQzqsdV5tE5glFAdwO0mvvS94m8raeq+jtVCWalFNTvDnph
C7kZ87I2720ER6hDlUCi5bjrts+LxLb58NxvQj1rA9p1MSxl8m4tlaiOroljcWRaNDACa82NyXf7
XNoI9fNGo3I+jp17r13PrjcOw6bjSvgynKO22+x5HJJtOaEYo6qAcsP07yA7Ej/ElTJVAUBD39zJ
dsKTjAHfaLnpGmUOQxnp7prsZedOSOGbewDI9KYTy/BvskusTiubo4tmKZFnenKjTDK+dFWGv44G
eD8eGjw7PFcgd4sijTf6bp17rm5h50PxtCwbR88kW8UH1SdqusucBbOkMnZR52na6+je6GZy17Av
We86DffdQliI/BxmSdLlXUoaSOaRftfndtjWFUbC8bZ/sp1Yrzha7vd1VjXdMSHgq9IMd+T7fGc6
PqxsMyDfGeXuNVtY931YdMfPkk58LXIlhrSITFevz31eobUuyd7izwwEWDwoKZHAYJ2W6ri13QyA
yZrX+3tDq4UcoUoLolY8Dfv7DA3qCI4FuVVfpnyEXjQM1mZyrLtqeSgBFsV7qRhXfVq2lGwHUUNZ
qFATU9NVrTWsUgtKZl0QEIfvElKR89w2w0u+wRpv2QYxXPcKANHbYdu24d3SdrbEEwYwo+zZmq2Z
HnAWlfTBjfn2acttUp+jHTzeq0ZEoPAfVE/gsgXPE/ZdcuZAR85jUoJdVqv8Vk/QY7vpIPaqVNHI
ntjjNEJU6WGc67yGy1ASN3fYUf1DJeoaLOmllXjMg/PLaeurZHnuLqZbT4Q2hhwmZZP/ZRxiY+gO
tRI66xcZjk/C8r7Sd0QKTo9QVYzLGiIOY3KsMxGfRiO/NzYaX9D/3Y+gH2CjV3neHyIO+TJUmxl/
1ngC+cycmb/lu177Imkmnh/KvKQ3tiYWQvTL+pC5eHpfN5lgBzNABc6qhty5eZ67IltMe4dLtDyM
YGUdEqvjm8x1+d1q9jE+LoLBGE/gLzVfrKvs/zLQQd8pY6u1KbLSMnPMDPb9e+CNXHY9kD3uipW7
uDo3WuXNoVn0TI99OrEvSZkzNGqjcd0PiOosKkw69ckLgmoqj2uuov5e6r2Calqzm7NyZZ1dAbXT
2AJbz93pzEEWPN6T5qYi8KM9RGKCqTrU1vi1qZp9PEDZYKiuhcr5A0zJ+qkwdaTXK1o1dXZL6jmx
02FYh21ciiHeHHmyquLZYengf3PMlZbPuoe5+tG6uP4o08HpIi4XMh5co8eim+AuVQyMqeUxanI+
HWqXqxvT6ba9Wznf9dXIVeTep2myTwegO/B6RCRKECm2mpyFsJG5rpuG4zI+ZW0B2Zh/2mTuuvNA
aeOOOZXJrVpNU18J2KH0J7PE9VEz4Q4km1FOOUXN5xlmuXMxOpwBxZboL1oM+V0NgnEBadV3jerh
i1qTJkWmBy1LHas1Ee6couIoVgRjWZAtwSE9x6J5XHXVFnWslhjW0vP1qFCS8iXhBTEJKfAvmeOQ
l0/rVP+1WbjQkpWS67WeBVpbluEJlYw4x6asgRhltALm/DzGU0tvy6mi8jCv1k0P4z6U84E5CX8e
21cROxPbg60oQepKpwJFjFxukrjj/UGPbaOKNd1XdbaCjf0jmatpOoxjS+S12RUkatc6r/jtyFGP
FH1v5+n7lmqaF9mu4RQ3a6eXoysXoY99L9P4UCeoHSDnvcbDZ1GVkTv2iSino5HwfcSEVvcRrQtb
H3ZoGd8PEKmbrwkt53+WSUDuxGRlXB8Whd10x3ifP6JJtpdXEUVxdaWNo9vHfBg0xV5Ol/jQyXFr
3/XVTP6y1KaIkS0yqFDyMuoPAoqmLZ5ZU1MfnYNi2BWJQGo/kzLPkhtYC+r8SEQs5XsJPl382OZ0
5wXKAXnddkmUYgXadHwUaVy2x2pZyvxgdZ58nni0KrRDaqa662iCaWPR1ahbDzmtW/Ko8eBdHVTt
QOOYV6ee5nTEq1qVQROg+H+cfdlu3bi27a9s1Lv2IUU1FHDqPEharZbbxImdF8FxHKrvRYn6+jtW
zr4XtsqyLhZQqIIrsSR2k+Sco7EmIL/2phOlWVBHnH5FqlfaHuJmsbN1ym+SUZHOT6wqbu8n2gz3
+G7yk/EQGnslOPTxgUwQwHehecrlyyQV1zcwh0byc8y7QfmJHbf2N3BVrWZvYfRT22ts6oiffd7B
aHOKUfRzxVg4X01ejgk0giOLbDR4rMae0jpSbEUBsVa/b7peBZAs6hvPEIVe+1kPYTQPh35yikUx
Spx+26wIcsgmfYfwBiduWfUQG62rboSWpF2Nz45ejDQCZmEYin0rEaD3bdYV5aZtUvCh8K3SgV15
YkbA2mHr3fSs1rIbxPF0/FL2oKwEk4q02NVHleaHcQSS229sWAD54Ugn7tNONwxvolZt7ONB54g3
Uo+gAN11qtvTyYKe5ZDATPcbxpyZAYyp8+a1KrCF7kzLmOrnVAdbxWMWFeOtMiNF75jU+mgD1ZmQ
+0VC8q1l2PSx1Gl3HTHs/b5O697EbSHvAKdn4Kj6mVGHk+8UZd/vq3ZMmM+NpNAOTgTw1h0Ooqz3
4NsYNw88n6rqKoV4GE5cshhxk466Zkvw5OsinHDAzPOIZQ+Jbub9KSlM23nUMtMoH6WeE+uGjt3A
94py9lUyk1WYZ1l1U8rGjPcN7GJMH8dqmno15OOLzdg7he4BS0+cV8YAVSvdmE4DUGSq106abYXd
0aiQifamrM4qrJiqnNw6MR0AQm0guOwjZr2D/ocejHYTkzDUbmEzhONAEmpYQRjsJLIysHMwTlum
iBqQzYaWlkutrieAvxvNV6PLLEw60JDH8qkq+2R4caBpGL50aUinX47EzG1/6zoWKjlb/2UNrqgO
t0Kvz3TSu8ouR7Zp67PjWBw7Q9CnbZP42Yjdy00bgcutiLv42cgt63GEH9Q5UVoJYsF93MYKQNFh
ENs+x56pfKbhvyE05dN+GIPQGOpS3VIYJkbKcyRLZeUjFkQFBrXnUNhIcGkqfT1pcXvpIqVD5Q0l
LWcDZdc29VmcqtaDrL5OXAA7RIWoMEJ0QuKy/U2m4DAjpwmmW277ODYSaIdbdghsqctlpoxHqifM
xkmjpJpnRFksbiQdmHhFmK0Lf3Awl7ZRX9v8wE1ZQbzfdMbGeXKiRm/v+wgZgvuitKvMa02rELhl
iB6+tBlD8LMRR8ONSamIHeCFOjZdYVitOJhg/vFFL6w42VHJZH2jtYzqvkSESY5lWQ9f4KcJA9Cq
6CPjropTidMpcgXktTeZQTc2AVNtD4yMnLwGR275pVUtka455Xl2VO0Qyl3UUobKw6T/BlBkIO5Q
ivGZAJP+hfeiB7tAq9oGQpk9K/ys7I0qsIchfi0KFbaV2+qQqsIRvkwxCykc89LtkBE7QSs5pOPb
6jqveLnHIuwfI5KF3GWy53vdmvjvhNi4rloks01PIX/dblga29lVh1GpEjeteyQ9XdXlZeZOycAw
Ev1k3sJMGRwqNRmjSzC8/tB2hvR1s9ZvLafTi4ChgsJw9sH25oqsMBvgAbNeh9psi00PRooO2+o1
JDo3TqWz9GWkoug3kKlsDbjlRdTB2sIB26uqBsWqTiPgKoxmZt7oDtzSbk3YpJQeQ1az8CZckjM/
nro2CqYxNlvEtyxiLrC3oAXHuH92BwY98yvV9yJxYa008FNrqAZ3KK1kcevCpNT6bmYt/8VGjXRP
hLbteBPZIHZtkSOERqlemiGaMBYmjKUAdoo8C77md3hEbZ4k13iHOERpjy6HKBkEpPM6SffEGnL4
b/e8tJgHKQT6jRJkntwRygVfUmojKwOHkBA3zdEq+QH7DdhpBrA3ByRqSws+WSlzkM8Bo98jWt3E
qDwjzEE3RI64BlgVMfw6LAGL6nNRh0FDiwnG1tQOdQ9XPH4/RLVju8QZeOFVvI0fLWhsHboybHRP
6Dl/CHsO8G1dOdHXWtTW97S3U9OjJI2fwSaavnC4DuAjB2zouPkYjisj5txaMox/2KTPqK8NaXHA
S9QtU0zbILCmd6lIOh2HpXHIvT7k7c4UY0cOeaIAyDU4poZXpSb8LxIJN6DthGOA2EI/uRLY53pY
MA0hQuZRa4Yy+iLOONIfVVrhmKMjsW/8BstTRF9yoLWR8afYpZCv4bg6xCESbdep02WnVplkk/Qa
VGFidEe9aZok5ffQWCWDZ2s6om6IXavofVRjzdBvehzua0wwjSKVpmWNa47IInnTGOXQGUZ2xDXh
Mp865bVu2uph0NN+LzJOVNCJsmhe2pGE2CzyrhNHTbU5SHWEx8yRbgKGxu1IGMs8J63z2jVspmm3
rFbRVcciTjzRVfZh4qMWHtpihORzmYYifsgFzNhuQx4bOs6oVI5eHwtxR2wdNkRO2+fXZisZ/Cyy
sFRXIy7VB1YPdaBC3eg93J0gWmOG2Eg7XMnS28Iw+E+aZ1nspzZOJm5pxs4XZvH0iOpkBVWkXjY4
Zcp4/IYcTYETtAbeJK42SdkFWmNbqJU1g/pOymE4hFozMTdzwuS6kmX+O6O2XRfIQ1BEi1BlUx7k
Ehe+QDbcSdx+ov3oqXTEPd8sMg1aQybGbMeTTLaRC1WWOPxim6LigZZo8TGr0mzwGiMdtaMe9n2F
3rS7V3jSpcI1+y6yXToZqt4Z0Cx66vk4Sg/nuPAm1gf9ZITOXd9HwCJCP42PPsLmdNWyuNJPGeqO
r+Bl23cclPMnxXG5OBYRzcJ9QzNi7ohhqX4H15Cmc7t6iO9NsN3ujC6MarcJbfUEFpz9qBdDcUw7
VmxIIbcqQq7FLF4GhiXhGm07PBJkOl2ALXBaQwEVkbMk1wL3yxuG/DcMpFpUbTcSx6dvEZ3GQ429
8w6UjFY75NaIFGlmhcOd4ejTUba2GbsqdLKjqHYv1TS4nYLd12iQwbd3nQMxAc86Z4Ijmogveiai
R8oxuWIeF4DCGGa/gxUhWF4N0HCV1+UphiKBq821Epl+bYlJPYdI8j3kZtjeqMrp6N4p6DeHKFcN
zW9TyK9TllEkljshjok5pRVSfmYUmHUUHTAwmlu18OwALGPIld+1zZC76H7zIdSmUfoWDs+N12tZ
DOgJcmy/2QS9MqwGhhw0jAGdeweX5pvY6fmNxpK8xa6jROtSTFus01ZldwkZRrmdKmakmyhWyLtK
YtRPMAUhOnZuxpCdz7U76mjdgTLSwSkkHIoXw5zUK1eyIkhAKrPGlpDz3wWEtX4Zpkzwq1YtUy9E
3A2R90BqHpnISP+iCySowdga+qdaL3LdHQoGbnzWNF3ol46dNK4uzHDE4VCNp34c48QzkZ//CmAC
GyHsohUCl9J2+IEUYVVspVXzVywsfW9Z03WhsfzaSWh6xaZGpq5Vsf6mthxxhXBt/0xzeFuvFMKX
6lDn4uAbeABkgru2MmOgrG2pH0CFVB5jzmWyKuaca54RpDb0tEARH1NckzhuZbr2dFn1j73/chFX
cS2Tcy2KJvtEIhxRfbjMOcWcs7Y7oy3tMgPMOpvY4HKARKkKL6rpGnPadjkRrP0EtG2ta7/CWuum
tHEfu6RTjDlrO58KC/f8/MxUSDXIkvJNHPZr2Nk/5fJ/Vufgf/q+y6e465JYGiDi5kgz7HtBBtvV
nEgzdjnSFrcFrvXKLR0U8z0exfaDBr0R6VMTotxunadR7/fQYzj/fpbr26EK9cvktI057buWRly2
MA3ejON5wVdwDo+nXruIi2DMed+UlSoKce7ZQGuT8n1skemot6iEbi8btvPqfLMKgVZPUKEApHIY
rHsSnnQnebzsybNVolSC3Fg0AblktO4krFvN0i8KHdhq3n80qoEgfBRY3EKEP6shf6INXwP2fRyW
jDnluy/sLGQRnm2K8HvLJy+xL7PgM+Y+LnEbZ2YyYolEWvHDzFF4FPLHRZ09J3wzbIgMygAQNCvg
5GAOFkPV+vWyZ5+RTG+mCOvqyME1HqTsXH+dUBFzajpeFjXmhG/U+kCIqc/0TFv7CZO4zqciMy4C
ciFD//7DcRUdc2aCoAn1m8RPkPH4hppnfREiwZiTvpmhkPFtz5Owp+GJIrdUsenSh8+WZYRtd8jT
EmDMvr22VOLpVXuRfAyuNLNeGSdUSiyQp4xu/IZcMBzUo++XzZTZuuQdipsaBXEqbBS7jdPIcIdJ
9JcFlDntG3Vsy5miCCx7DbW3odYOdhKtiSQtLPs579scCHEsUkFbiyGZjmIT9gskQi7qlznvW4ox
tCcobAGA6nyTNYqIyKhe+OzZ6sxHKPOjNIE9vdH3md1vsoJetvfMed/SmurQ5vhsJN+3Q5H8cNLy
+bIemS3NBvKZEMLGWNqsn7yBpWoft+3kX/b02dGSKyBBRAh5x6R3WhiGNz6FKcXKjnk+cnxwFJnT
vk0k3iDZCy5MNvQ47AsWwki1ISNwMqxCIR95yCSt9rlFx//YXP3XOxni9n/+Gz+/lBWSPPBPmv34
P1/LHP/89/l3/t/fef8b/7N7La+f89d2/pfe/Q6e+5/3+s/d87sfYBQMpOkdqvfq/rWFC+Kf54vX
8vw3/3//8F+vf57yVVWvf//1UvZFd36aiMvir//80eHX33/pZyDXf719/n/+8NyAv/+6jeIsrqq4
eG3/8Vuvz233919Ut/5tEeylBrVR1zXOtO3h9c+fUOvfjg5BD+5QbphIZf71rwII6ej81n87DE4F
nKPGYOLv/PWvtsTN/O+/jH9bFDJjzlnOwNApw4b0fz/u9n8H/3/HA53xn5//VfT5bYnravv3X+e1
N58iNgMc6n2IHTotrHozn07QADsYw/iiZ7nhYS9iSP8NG1NlfBtO5OebrvngbR9NSFt35qd6PiRC
xKGjTr3e/TJY8TTG46NBiq+aZT4ntF+JBh+ewc/vmUUaouJIhLQeT9DegJox8Nf0bmxscZ0lSXdn
DUTdlcALBWVh2N+Qc6hRUZBRdNUPSY6sQVmQe5Qn29zNzBwl4c8bf17S/+hqfNTsYgD4iRqg/qFO
BW+eHW7qvtXn0xGBdo1hcw5JH71hFqpgIe/YEBmXJ6qFe5DHTw0I334n1FPNyjUjl6WXzCJWqCvU
kXnOYQrFPfhn+DTfW4RvNLn5vJ+WXjA7UBh50tox8ponLXPSXyjPjPtGTzQPefb8DnAl4n3+ng9N
Vs+zBGvr7WnRFrig2XE1nBzgMx6Msiy3dhmWnkA+CwT8Vm4rw+i8uiF0D/gJebayqN9ikZooFBGt
P2nQcP1ehx1HGlgOyf0wOmd4cKPHNwo5Q92V3EiPUS3ru88/eWEKzbe5rKZxHlW2HaDafVJdem81
oFKp+v6yx8/mjxwynHHj0A5EbN8jtwa0kolM6Zplx9LXz2aOHIFjMhvTCspB7RMaBlIbASM02gv2
UoznfLvTAeQ8F+AsOOD2Hk0fmnqNcvdhlMSTZzMlIbU+FEgbBFFh0TPK8hs3hieYU13DMuoLICbc
jXhz+/ko/IF9f7SM9ffzsjRylrOok6ckU9Gz01m6b6Ku+LU/A7ldrqHg6o7cyh+VXvHcbbIEbsxx
zdaU/hYXxoyPFtJmCuGeKE9ZiuIsj25r1r6UsDTv8sGtstrra/N2ML5zYKxsm7hjxv04cTam7A+D
OYD3gyxma9xNIt9oRbKL7cvm//xaWsnIrrURPSPVLRFbwq+Savd5ry9Enfm11JBtrZiF2BlxAxfp
mzxK3KlFJaq6RMQC03MuRqaTaLB0DW8wmm9GdcWGlVTZ0pfP9pWoEY1WZ4iXovpWObkLiQkvCa+d
Zi3if3ThOH/4LCxMPcTNDIoX1MCQNR1IxN1KCF568iwiUG45pY4M5UnQO4IOl+FK2mUh1MyVyKy+
B1ZhgAgRZCUTiGOkV21uHtK6WOM8L71gFhFyB+COCLCTkzE27aaAApcLHECDm6paCQMLZyU+iwJm
FrcV0Ih20BNg9SAu64ax86vUiuNkikNrrZpfLs2f2WonJUf1pQl5EAtn15HETXRAmcAd0C+xUzhP
oNkhsy/zGHV0nQcVgCrZWOzqMv/5+bJdmEHz+yqpjThSKIIFuej7bQK4AEwlLfeyh8+OkVrpCBRB
8PCQ6IhiEW/9TJGVPNjC+Nqz8dUAjiiQ3DUDpaWQaxbmLhbVS1dn90lR5X4rp+3nrVh60Wx820k6
NUvxIvAjgprEW9lDs0SE4aGpswxY0Hht41iYSXOrvBb+flk/4E2JoK1rS7wm5Mbkl1157GL7EplB
TKe5/BWNi3TgJV7TGbrj6s4I7DybLgtJc+0rxyFd1ECLPshrzTiSEjU3Rdph5ekLPTQXv2qGtI3r
+Pzp/LnIno3+SlRPUq1Ue5aefv7/b9KfWQlp7riIcTws74ruChFwO7DR7dtx5YS1EPXmElg4Qg86
wDJ2UJRGtA9l+ZomWo8OEtYK93OpCed1/qYJBVyhAbB2MFl1VezEeT/Dtal04bJFdpAeXxmHhbDx
DyksZ2DSgIFm0Fl1iiok1JLL+vnz9bbUSbOFnck6giJDbQcy5HwvSn1Dme3sRmC5L3vBbEHr+RQ1
ZSvsgGjw1irz0K81qEpmbX5Bvvi8wGbxOqocbQLN1AqIDvnoDPCY1AI65vOvX+j6uSIW0KaJ0svQ
Cqiea+7QVDHILWteLAvTZ66HJRNWUWtAZqtpB6g/aE8lUC6wFqcodWtratULAzxXxlIMyq9GaaN7
YvYw9PqTFPWzToHw+byHlp4/W8aqTAbR4xgWxN0J9CM/AYic9Gv6yUtddH7rmxUWAstb5oZlBW18
KOM7iKjf5Ibta1q0vezz50sY/Lsywv0kyDu4p7DGecxT0XzJZLXmAbfUQbPDFzBInBs9BsCIAMlt
WQE4AWiMftSMa1p5S700W8R9o2BXG6MRMnw2W+3ManUBvvem8BJyKxbZXDOrGSuhgD2rToCidd/A
DWE7x0rXLNX+EJQ/uETORbME6zoN9PnsNEWZgDRxl0fbUGbZD25p4TXpRvu7zKyi2GhTJkHw4lqe
uBSCj18jMAlXpA/+aBx88BVzea02JJyC+FGetKFNIGc2ND8puAMHFgpguPo8YbGbZQSaeAZY/nDt
zXBmAG65ZTvAm4xdlXYqiAw7voNxiwlozGQHXE/qyJ9iFd5CA8Q6kiZUrgHbHj+OwrFxqbC1UyXr
1U37jzzGB62YCyHYyi7Ahc2BUvMnH6ps23iTb+ShvZY3mT/tX8Af2dLc754bF8ig12IHqqQHiaVN
5rGVmLAQNeeaCLQVmZaPhQoMJDBjIKwK0qwM0h/1gA+aN1c0yW1gXnUNzzZdc4vdyo8397fc5W57
CF3iZrs1+ZGlvOxc3kT1aZilMd6UQ3fmMXtKjyAb8lt7076w38Dwd8KjiS9+fh6I/jz2o4bNbsa0
wUQpBV7Hr+wbcT36Se1L5Opc6b4k18rXt8KzR49tov24cqpfGKe5/EOCcpmUZakCMRpfzpgv1Rlf
V5qzEPbm6g80LtNRx/krqDfI/Hn5pvVGN/WgPu4xj26I33hrJswLCa+5cF0BcHyDDEZzYmMjJiCU
bdHBcnjiwJgXEQ4Fthp00wUJQAfVrWXgmn7eyIW4+2fmvNmdwCFHYQT4tyAZQAWu7FsDrHHX4hVs
rMlaIXKpI2f7h4MrUT85KeZFTW4T0Jma2Dyahlwroi41YrZ5tFpjyMbiY5BAT6kqf9RdDwdkWH6J
cvN5Ny21YHYEbI1BTgquVkHXHDLVujkIXpr+5fOHox71URlhLkcxQAQM/g2xCnrZd09dCt4KIH8p
uxGOY50QLMYtiOPmIUFB1M2YQ9fW68f9xuf3x0ElmuIR2K/RadxaO/Mx3bO9OPIT2Efb+tAfwOW8
cfzPW/lxFyLT9P4cdIZIo+zJxgDMN5s/aeQQ1t8/f/Sf1f7PwMPnl8iRtxzUyWkMyF1+P8V++Dt7
Mh70pxoaqq4Rg4LgxkDMda52WLM4XmrOLNaNwNGDY4JX1uCrqzgIndw385V02sdRjc+FlXGlHAbN
UGOgWZmbFLtptSi29ORzc96s95a2ZSIiOuLADlxA9DPvxpVLzB85n38OgjOXyEyBHndqwKRP0pY+
6CGPY20dSxkeHe5cSUf4aZQcNXbVIcA1pX01tqPbRinUvKxdH4OBMUnL5Wa0Bjv8eIScuaomEuQx
h3BSdhKSymNn1OaBJqZ2nThtvVmZeOcI9lGbZ93JLJUS0CezEzVBVLh2IsQJN82yHHf0xtoXqVCJ
b+BRkW8pSXYy1iR2eBN1LOiHGldxXqkT1Un36/MP+ngf4dZ52N8Mbz0OgwhRwQukNN2+AAI7eiHJ
QzW+GMCi8mat4PtxyOLz+7xqVVRFOhmDwTOO+ibziy1UH+6roNmUp/yQ7OMtNCUO9YZvwpW+Xpq5
syA/jSGaVhtj0E5f0+IBY+p93mcLUdCaxXYaTa3GBJZEXbVuSKQnjMEDNtgfVel+/oqFkxFEMt6P
C7GE1lkhxqXxp8f4WVzrx3hfbGmgXdsb7ao8iNvovrkujuFKXudD0RpbB5rh/Rtx+x6gqIFwG/5o
zqo4Lv1qfs/vyofwSfR+6o2bequsXRjoJ/HS79nh85Z+3JnOXA42CtNadmWVnioDdAlU7yIftN/c
nUI9g3FYv1a01pdeNDtT5F0F6DZzihPqMekP3GiKIwFR9QgzXupNE3RdfKAQGre1UrFXWPdbVHKF
j5Jlcyqlyr+FZj0eC6Wq32ChEpDFiAaDUCNMIU1GcilvDcopOLSAOQUcfP/bbqQkyPSSPhZJR70+
EaCjR06nVoZsoUl8nkyBugssRgQmSermrgl++Lbzh01zYH6+EZvUQ3bRj66r3+khP1TPzrG4B0vW
wzVvtyZa/XHI5PNMSz7xorBgbB603fDY8O0QQeUBYOnP58Yf5dF/Rks+VyFnkYAQEpyGcaCuN6ZL
PM1td8NV65Zu4//4Gm1hobw1f5a79Aqc3KD1qZe4UCh5zTZJUGzw741zm12t3fGWWjsL3lzKqTkz
fHDDHcF9NVHQ5QXxKmlvP2/wQsiai5dD8oYhj4ozQmPHYOGdovT18wd/PPnpfJXxsRAQ4uimYOqb
3k1tcGDjFBKpUwrpStzE7z5/zcffD07a+xjSKNpgXzMxHaw48oDYUW6Wr+GSl9owi+c5CK9l0uHh
qYy3Tv5DRb9w6dk7oMBd9vWzuJ7RCDlmSDwH/ag/cDFWt1VkjyuL9eONls41mJOQloSygQaRXr9A
DiY/TkoVwhUGWM3SyckD6VDdhjSYCn9d1J65MnPETJsOU4RaRirJJqt10Ey1NFk5vi2M9VybOSlp
mxrTWAdgjJou6CCP0TiubAoLaSmk399PJLgyiiprmzoIY9sBnarpp1tK8+kbNUJk0s1q0ryizvkd
ILYAqpN23ENHo9g3xpmhXjc2yJ6y06FSkTAEJCh+lUNT3HRIm3swlOJ7aZb6FZfJcKhsaAfEMDhr
3TgstJXhPn/oPyMXnWtAK8ucrCaz+gCaBLULLbjvgnYn8Muka9vVsRXRWvH/46BE55LQtmmaZGR6
HxAQkqGc04EaypUHJpn/+TRaesF5Arw5Ika9M2j1qFSQCYnsGiax1zSh9ZTQjl6WUadzgWjNMdsB
bhYy0KqvBmv9ZnwGVXDlMLUQOObW8ijwlCX0lMNjpIMoCNk3YV7LZNogpbbyhqUumkUORw8LNvEu
DXoDK7jDLhzeQwdif9kAzM6C9kQg3qMGfjRqbPNQ+s+uyfBy0bPnMtAlmO55ybHjmJXcZiZTvmWU
nacb9srHL3T+XAo6pRYrNMFoQAbm2hNYuFnokTzZm8PusibMYgVAgmGLZDPC9vCDVo8oClsgRl72
7HOr3sx9CuUMONvh6zO73FdpObh21kG+mqwZBy91z3lGvXlBB4kqiBlSI7AhWLWLO9pCsElCiUjA
JBL6yfEKU2Nhhs7d5wc1JhBgxfYjiyebvJjkqKa1guFCrPsTxN+0oWastyH6OAV5HP0wbT0oDf1Q
Q+Aki0kQlfnmsrGY7f+AztI6rqYJdck2AhefCijuWMUuz4tuDSCxsEvPCwnTAHuxqi1IgPi8H6c+
mCrcSqZ+gCeb3u55rf3Q+nFlTBZwhLi1vx/8FpXW2OK0Rp2Y2j8UtjLHtbQ+iTYUKYebCErmHpVR
54nB3BgA227MflzboRZm3ryoUCvonzEtHINyukq7X5psXaKu03CNy7j0/HMXv5kVDJqQIYNsaVBL
+cOSeX5d5Zm2MceRv8TVqvPpwsSea0VTQsFeh+l5kDUZKj+Fao8SYhUBbpNrhcClV8yCQNnW/aA0
tKQsf8UJh4qacKM4XpnWS/10fuubfirirhCkzPmxqeNjKO3vJURpgEVHCUt15LI4Ns/aD2kPiiPA
1MfGDiGNeNPjpFnaa7v3wlFwLh49ZWZkRZi8x6SRW9j/3jmq+Pn5ov84bwRc6vve6ePWiMYce18Z
GbVHGyhFlXnheMJ27sTQ2j+yKMoPNE+qbVrW9cr5c2nEZ/s5fCRoVw4dxAeH5BrVzMc4nG5IWz98
3qilIZ+t+160osCGNQW95fMsutPy6mlIILlmXnZkm2tKF1DMK0qL6kFmmcofO+AG9aZrPLObtJVX
LLRhLiwtWJFaNE0wbQ0J0aMeTicmUpeWE520xFgzTF8KkWS2ucOrNk6hIWgfIdHeOh5REAKGnCDU
2DzN8pjm8rWdeGESz0WbWxzY48SqhyDh6lYKdZsC2nnReJPZEqcFtH9I3apA5b9gbg4lmMxvtZ8j
lBEve8G5TW9iCPSseSklV1CLvOqA827MEVWnq157vOz5s3s9tJ9Lo8oj1ONsA8Jpbcxg3gEdmC4i
npWotWP00hDMFrsTx2lddqF1nBwkvcPeOFuTGys3soU1fSaLve0jKI3qAgfD8Dj1UN7pvmUEEsfQ
LP28h5aePlvSZcXjZOzH83JAvZVG+5qcQFS/aLGBU/b+23USjxTFEH4kBgnvLS6mYw05kFPX1mTP
kyG88D2zPRvuWbGTiZof20oe4KD9u6+5p4CNI8UqvOzjniJzlpVONDJOEAcKCghF7fKwhTZkNra+
gHbv5vPB+Dg2gWz7vrsce5wSokfhsQR28CyQKCnSgum06VYT9B+feeEv8P4VICernhLFjwUI59pE
fGKdwgkYqtLN+q+fN2Opp87L5M2qVllbxb2OdzhTt8kLcigE1CkGvnL8XGrCbFHDSissS16rgCQV
uSdQgd6WTRrfwwYq9RxoIO613E6/f96Wjw/WZC6zkBIuobw+OMeoSu51Dv9kC34EYTU9WrJ3PIiT
/+7K7u7zly21bLbUpzHJtNHRssCJizCweQ2xvV5TGwK13MYVUtcespTSyxIkMA1+P055B4lds0xw
/ylYDqFT/XqU+oPB2P3nzTmP9z9zSWTOfJGZXdUE8vuBlkEWCn7IP1NlX3TSIXPOC66EVtyQaAqM
ku66AjgvFaXnrNsaFnYBvASZpPe9MwGI0kAGfAxEkdBjWYzNdQ150p9ch/+kjKZfJG0MXxfQb2SG
JTZAo1HIIU4s9KA+pk4C0mq+AFBoY4nqEjkHWydzxkxeWDWbGAAgIR82DPJTedusBJ+FVTvXcgjr
cCQlMfjRnL5bQh6H7nEo1gyUlx4+CwnQMsbj9SoJYPRw0Psw3nZR9RBaOtt+PtcWQudc0aESrDVS
TcNRpbH8cXy1YPw62C/1peH/H6yZXuvLs+lmoOnWrWqyAJQrmCdo6Ur3LwSaubJDixkNPXJgYyC1
39yVOgN4gBo6lIeBCt5ULMu/ZLaIn+NsACnw805biDdz+owStjBoK+OAiOoBGvip3+T9rm27R7sU
oWuxaiVbt/CiOZkmwyJ14hGrVXOuxqHzShG5WgicJjSoId3mf96chS60Z6eAwa4nmncO9PexnaVu
4YxQr3EE7HSxJdETHLKGUwilvydci42VkL0wsefEWWETkjRhCOAhS45ZCnnT9ouAJvTnLVp6+uxA
kExw9kiBKgvgkbqXI3QyoTwNyv7KTrr0+PP/f7NRa9BoMGWL2zU2aD+tdk4C7Znqsug/J83KNAPW
L7FwdXf6uyIdr6FtuRL8FzDIZE6bLUcgMKUeQ6yZjTcija5xCrhmsbajCkodnfOlK5trqLBEbgiy
za7pu5UeWwgzc25VAddtvbXTCUzjkl1r8LA5THAr8ZuYQQo6UckapudPouCDzdP+P5yd2ZKcOLeF
n4gIISRAt0DOlTW7quwbwlW2GcQsIQFPf1Y6zoU7f2dlhK+6291NMmjY2nvt9Z3FAlChw1kNwJi9
a2pvky6O2g3wrdvlFSr6Uta3Ku1OEIOZbqGwbqLWC51bzX0GG0c7B1dWiItv+ixGoPCzgW7ydEIj
803bZzCF7jC/0rUEbOCtZfg92Dw7e73IYp3SMt2h0nlNjn9hQp8r6WY5dC7cq+dDZ+BEOL14BAan
pYXn4jv4hVA8XXnKC/PgXFWXOa2GwXGFQEjB6h1ODnACnlIX0Jf635aJ8/Ysr4FF2qJwzGLTN0N+
NBZCV2eO/2mVOBfRjYNfntgK4V6aL4EvYgpP3zqttp9f/a9RnPs/3m5I77jWzKbeT7a1qxqI5RWb
OL/y6v86oXD1syUICwRw0HqEnIVk6HPxVE3WpKugbgXH4Fhpca316NIPnUUghS9Y6Izg74jw6OqH
sLhXaMAgb1de0ulE+z/TFc9xdihZygGki3DI9m9vdztndXcsHtmGbQ42SmNIbmIS07iNDmn8A1b/
EZAmsdrApDgGyiSaIBsHpj5x93y/vLS7YNPf4MDXQfP/5CSQ/Ec/Pr/Lv2elcJf0vwt+B/gAMV1a
7MGFE/tCSYouiSkLVjns+fdOgb+jZe0XSVmm6ofPA8TVAchbV9btS9/gbE3r8pp3DmRMe+S5BRIy
wAufwAMjr/5lJuD5zlar0KrejsIHZGlqN8AnlUkHH0Q2G5Z8/gb/Gsi47PxII6xk3FKn3AfS8nU/
8fFFL7zYcZNDU1fOXnuYWFUuV2bHhbl3fspJLUwzQtBu9wBR3XEKc4swu5JWuvQkpz//Y+9Pfddw
oETg5csKewdiUQSgLVnLRpAVDhgxECp0/flL++vyipd2Gg5//NRUwZ7DtLANRswfd+oreBs70Lqu
vKO/75S4/NkSMmphKWBfxX4Jw5Veli8AlIX7KvCPIHT9Iq5cFXC2jmRuv6kSNu3NgBN8nQ5Xpj69
9HhnK0ua5+BjDJPYKzYmXffk4VwwsHHrsB/O0kXSBSWn/Q7TgAV57GJvSLOpUJdbGveWgGtOPe9+
5AbFWZwZC7L2gvZYDt1tvtRP7rg1YnkLCnrF0uHSgDpbpirg7QCBcYEfksOvvBBxQfr3z7/yhcl9
fkByc1Z28IRHLSh0924hboDTSGrtv/adv/r8Jy6N2bP1I2zLoHd7fOnAqdZSvnThuOv5lqT3JPjX
KXe2hABc3ZpMs2LvLpCMwkq76K6dsH/Xlf6ySZwfgzqzEAqbTrwi+LuHPogIIZapGkQ592vqyW+1
fqYOQEETmr3mceUwMGNANfv85V34Pueno5lUIRgrpdzLHCmyoVk0/NksHBuzqd2nRXNNKn5hiJ2f
iPoZrXk+Vdm+He09MIV7kzfTlbn++yJ/e4Nn43c2fEDBI6v3Jfz4EhAX0aHkySlZuslPZDZWa3Rq
gnKdTmZA7yFIOesBRDcYjVO6gXX9uIZCpNpQLpGGgOtLGc0FmzfZbOgz2jb62xk44K+tj5rTVAzO
hir5a6SCwm8+925asPsOfQOH/n5RabxI6NnjBvjFx17AkDzOxrL6UQXa33FZwH66L4vFbjWwDas0
y2EAJr3eljG6eNzjBLPnJiqgrioSEEucX46ss19SmPYePLdw7fTpwPZBmVm5UaZfYn8QbmQsQT6p
1nUMF6l2BeFueGMKjx3BbvhJW888cmPDmBRV+oC2WBkNA21fUKGlK7Bb/DdauvWXtp0YOiKLBu7B
pt54gNWhZbNbbomLsjpVjt3k7TBBHQyhX8xCC2d5YN5jJs3XIiNp1Ido0Qpnml4ZmheGzHn3PxKd
bQhyJszLgY2nNIx7EM4+H/V/75hxcR757+YzuIFoCZTa+9DR/ls4mfCRlIt890aD7v/J8V88b+pj
6hfuFmaGiMsNqW5ENfdwHgKgtAEw8R5djMXGn0p4kzl5d6W6dmHfOFdBQ5RbVYP1qr0KTwgPt7Hf
l9BtYObeXE1i0t/T+28z5mzzDdwBgD6+eFCAu/kaMJD5TodZt20I8gpRr0pY4hMu6w+0dfTDFkGG
2Y0w5nuhYjDDXjheH4AWpr0XHjjNFvU05wvM1vOnSjsBWFshvQOVoYgDr0xfMvAtVIQ0Gb9RGZW7
ofHTw9iQ/IXzCtLHcWjDGw/u92k0uFa+Tnm/eLGTV8FmgNaqOgSk6VZMdLmKuaRB3LGxE4lqCtHG
KfowADslboISLk4IxKfVQ9MFat0P1Iu1w6Gj5Cm8rl2TbVOC+SaQN1/XbCnQHlXlM4ipM8/WpvH0
Fr1oZOe4Y7VFfM+SjDcKXAvDsHfPg4fpNeNM0jH+RKeu2ShAI9YwqAj3s/XYx+TT4NDVo/NKZ6SB
N9rVcFiZmbOdkYX6ECgBJlmHtvRC9WqVEeZMseaQMFBWhk1kuHQSSGXSOzf1Axv3gN4McVUWOU6G
NIWYhk/oZYC5DXtqe6dHsXjKojHTQzKDOoHYuchBleFpXOF9yRhZ2/GHZYX7HTQarA18cItnByy6
hMJg3y4DyK+EKv44WmXB8OjgGAFOV74OxqJcoYsH0AYh5nc1FJABdtZPE9oR/ZFOmXkVIHh9C8vc
fWrAOn1kvG3WKVqh3yY76ioJSCmTdl7CTWer6cMv4MEAyrSG+3I72/5O9P0MnlFF7IpIPSUuenUb
lDVO3Fuw5uKqKZyYjLQFVXciSGGkyG/FOI4TQIcrPwBPJyO/QF/1v3BPgSfnzdUOtv72e+V2ISYq
nV9cXGnlzsL8dIpcrFrfNwkjckwq2Op/8dIhoLHHbRilubDw+4WNA74Le6y8UXRROokZNMSBL7Ez
qSaI4dDl7d1BZju8e75xGyoeezX5vyYo0W3ETtC7svWbj2XynHsliPNekVHcOwBU4lF7J/sGY816
o9ITmgbZGdeNJBL1STNacFtUDt0xUBrsvXKJtmuhlXucTQN8MADFIkhIOjUg6oalB+seDpqaI715
jOD+Z+CC1oSPOrUc/zMPY1iOQngaOCAwOUPagXIDh5ANY3MRu3UwRnkg+wjkqLKNdYikWdRXKS6a
BukKeZriRtZ0eKpFGNxkshruS1/4CpPOl+5KoN4JzJ9y1Gst9fiLAxGMs+rYlUkw1+ENhEp8BXQY
IDkNWZZ1XrJ5HwSYdUVmzbZs3K+laqBdNrXZUt7Yt4xm6lBWbLwvrejXsuzqe8UQApEGEcnkwiyz
CZd03Qs+7WXn+UdqhLcPeubG3Hj+GsiG8bYj7bTr/GqKOrdyvF2lDVCitOreW4T3QBy05tEEDYrM
Tl1HkHqYI+40/IoTQrsuZqZu8wwChqUBoIiNeSK0SUIPK93I2j24wo4BakXojQQqasO0B0+yXE0G
aD1jxbEbKjSWtxv+aoj71HdZBb5LKdeV8MTaGfo6AcykPAqZZ02srDfeDmjgWZHSjisDpztMxGlI
t0ArWkAYC2ObkwhFrkhf+LtQSrodu7z9ReqavaqsW7ZhyysL5tZEVyUFMMRXZQDUVNnxLwpWfVt/
ckDYCQAa2FDZL7txHms42IMHF/C+BDnQ9gmvgnyHk7dNfK7Z61RZSJJsHsTwNXBYFAgQiy1wOete
wwUsDOx4A2tv8jzz0tlaSfyvVWfB/QkQs0ZYeiXAMKLZMAhpgnUHbHAEn84isicUXwc+9vrkw/6y
OOiyNiJn39kQ1OXanX10XKfCqK9T6foPDXfLe6dXzWYKTfqqu3x+TZ0ZfD9bwt/JV1g+PezFi0WJ
zbBKbsNxztY6I90qBb72vgvafM3gyfrmY94fQXIJEqBjuptFNAR6XRccQ59RgKJqMJbzXCe0b7ME
VAxyM/ROcIsIcB4iIaT7oAnLtgA8hbdhAXxtMS/DzmlYmSw2eNO98b9rZBcsoMXI84At7Omn2mQI
5lL4tCU+MrM+2rCQZzhhsHelYfPD0gYMX9Mb10PAYHzWpEXigHv2khlWP/ZZDTa3msRmER6Cq851
4XeoJb6HqRt626sifeyAevio66A3EfzIFLyt5/69AQTzaOyQ7WiN/IzvWXCcFtoM2wr6BD/C0p0d
Cha0t0ELXDejJT+4eH3vdSaLvWMsRhI4WliouLsLJ16vSHaiAlaDwPg/QemACnRBg0ZEiyHUoie7
SH9MixnYFqH8+KDSUNykONZ9h0S93lZypMgYqcL9SYehfjYVz259BiHonDnet7nqxlcHSNxnlba8
A8NvRtLYBaB8xYFOzCLdeuQlKII+8tFqHPfOIl6rFHRoeKGCUpkUfVCi8cATm66S8piCEbyebAbX
PYOwljgO342Ol2847fW3qXLYGovktKIUMQLPqhw0s6aO+37oEiQZyxX27v59xB6ZKEAVpyjQ2RQN
qs03E5V+5KESeuzZgiwdIM0/QrE4a9DWis2ixRTpAPPJ9G3+NXAJQNKjDL7kSOcmk0m7ZJlJcTuj
jp84LSOHubSvmT+N79rrSWyCyvxwzdJrFIm4vE+9moCh3asjAw0pcYlZHHS9m7TEmeJkCZO6nfoG
RiaQqTmt0fTUurBTngGJnkUNnOvgtDca/M07W4cEE2FAF/jcA5CYjjgqNAOqXhHcAcgDUjJFjBq/
Xslclr88f+TAP1XmFu1a/W01O/Bk1q6bRg7pc7uToH+BZzuF4XxbF2rZ1EDUfAefdbgPuSfXpACE
BLK8AKB5Vj0zuFFsJUvnZhuwZnpA1hDsuBy9x4izcHhxkFUsspImxJ0cWMFkDMQphchLRMoL8Na4
Nyx7kgqAkIq0fCj8RZLEtGXVxgDNi2PfgZ4Ji0sswR5QkMGgnS3OxTjyy6WGoR1D91acuQVdEs1t
92aYhGuiVAH0do3pxV2jgfvkJ6JvzLs8F5FsC/JtrMX4JXUnNzZiaO8gsmAtjmLcydBFmstuFaZu
vSm1AqschjIESSM0W9ZrINhwwAtrZ9uBi+qMRYxNlSaL64ErDzxd3Ha23xA8UAXMVwFPX91UsDZA
aMTfnWHqv7VLARJhF4ArPzcanHZV0vYeQKhiZYjPH0B6E9+nXlQ/pzRvkhwbYB7D0X1ZLwh/3kYl
5izqNI5tIiDwcOrk4CJNLGHvGmk28rsmpILEnBQWLZw2fILTI9uHLvceM4BjvSTzFV2ZzOQw+Fr8
uyoMwuMwZ7ZJ5lIZ2GM4LsIoG5BbBli1BmigNHgdg1iD+WTuw2rpfrKRNMiquZ37U4/Gv53h2gYj
HQhWbjzqs9N38WQZh2jUfjHMI5tucbu9t2j5KsCjPKApp0SnPPhfiJryfQjMah0JnIdPQTIUoIif
+RZ+FFMdBSkWChB3XRcAKmhQI1FBh906YSZWMLCkCbyc1YkNxSnBZuI5m3YoydpaXetIQkq6KoaQ
fQG5HaH2uEfnAtliqxNvocbwwI4s2XoEsPVb1ftTTNzA2wymauKJ9sNHlmekWelQ5snYpQvAdHp5
LxbVZSC8W2AXq84Rz8IA1B4xaZuvheP4aTQjpXAcJAeqkc/ll6rx51XOXfq4ZDjySShdx2QpjR9X
o4d6zVLm00+e9iWQxWG76oYJFOF8Izi3t1wu1R12KbUhDqjk8Qw7p1Wpgwxxt+M+VHScNhVlThiN
s4N25yAd99QEoMbOAUxVOeyOArDqVkUvCHoEVZqwaQ5erBnn+yqU5L5gzOwqAeDDMBY8aWBffXda
Q48jkJMHWB8XyQTtATDyHI4dlZvVB1dLfK4m8PzNjAhKYrqN8I1jSErwnAcrkCfHX0VXU2hHm3oT
ZN38MSCk3sPwIduiS46ui0o0D1Xe2a0r/OqgVSjWgSpNTB0X3N9l8b8j2xA8KJzz4FMmHbi5CsAY
Wy8bARrSmJCOansauSHXsEWayWIiD8CN/ZS17X3A2vrn0MKIAMtpNkfEmn5d+V4fp5BZZAloYuqd
WSBOl6CzRcIqwDtFlqkvTVm5N04Xkj7O5IBJyrJlemFzvaDqWYiPZgxPJ0bWyceSk+aWwymvvykW
E26pWLqHCa1I20FrvekXoNOjKpzqfpNaUqGZyCkQqoOru+p6tWwZgWI3IVOGPFKPhMzgetgtZKg3
IbpFXjJncPBgMv/pdHyO/ZHIY+MWiOPHtMmd1cTJ/LPtMvbA6qYqN3b2XQTRE4KLuJdDfZPOGWzq
lqKub/CQbhhzn2NqVlUZYOprfUBNGc7PTT7sNKZ/jP5PtTVlxWM6ahQpbVXOe5jey53Hw0YDCa6z
2+IEjqrx6SF3MiUofl0JTngpqv6ZlCCO834uHmXgBt+DWTaxDzoAwHJp8+jzgv4YBJ8fdUUA5B69
HADCPFhPIXXhK6xOu6+j15VsijFRtKCogeGPX5aWIEQOqvHeWTLnq/JY9iNr3fI5cByTojORpfgP
W2tiIBERFGBx9rwEbu8tsjheDTQiwJnOu6ZkQLg7N6mOVNCQVatEgQErvMUF9LYGK3gU0/JNQikM
j/WyK1auz72DKD2DU44mMBVD3wMo9Kb39dql3bhDEp1EXQFaXCpafzW5ab0zOHEV0WizmUYEZMZo
scRPRFhnxz6ovHdv8gIs4LaGgGH20JdV4CifoaUtQQ3GPXiY6us8UPObahnbNDawU+SPOUwlx3BJ
MmTZQS11vbqPZanUXTdbdY9/Le9hxq86UNNKmUcSHnDfi8VjsV/5mCoDq/ecymzlgznHkNCszKGa
53nbDHW7yunIP5Ao8PZdq7xqXXrDkAzoHrsBMhx44aUKgKhGniatBUDGAKKaNUKVMIitS9lPt0AN
rzK0WXuAXN83wUjXC+g9b7V1sxsbIniDNUT14jc4/MOsN3tvZ6lX2uhgZayd9x0OmzAl4Axo89B1
3hZ05Mcp8kNJCrh3NBZgg0Y9YfYno063ZjyE74cj2lc7L2RvnAKkW07LDBbtpl6xYQZZtw7m11Cp
AAc4pPO+lgBjvKWpnIIIJxx+7HzdJMQDIRwKDmeLzCvfE0ihYSlX+cguMVRuGxRkRiHad/iHWjTt
l/W0RAHV5Yvv6XlFbT1ELPd1bKp+SnCubhN08SCozJSFpBZuGIBVovnptpkkVvUMgddklwZvsW33
oxu0T/08ya8jErltZBbgdnu0TSbDqSut8zp+aAIJZjOdyq9kCoAubNXwyuChCRswKHdxxu/ufVzm
G9xN3deFB/5WC0nBaQCvKvJdEC4jxwbeWmVAD0CdDg35Asvk+1Oi4+DM+WkkMYlAJTBg2E/VwDcz
PE+eAJ/PngAbIQms9ZZd0881gKqd3fS6rmPMFLCiJ+AIUjgNx9b4051uRuw4nSXrQfTVrQcJ9hKB
rd1u7VKqbzBbre5OQV7i+qnXRosg7g8FM5kjmDckAqIKx0a0V62oN3VJrhFouV5f4FRXUbw4bP2u
KoeNU7YkWSRGSBek1TrwkEuLmp60K1qARhvk2GK6DnVGH08Y4zjTgAhfusnsAOkdNw0ccheRGiAf
U38VYgdaD3Z0ESarMNJDZ49eRUFvlz4a21PtI+KasgEOZWUnNmZ0vdWcTv7OQeo/DsbReSSId9pE
WZ3fYmi0JO5hNPbklGiViYTlziOdrLoTUswxjKrHL2MBMqCUurkZSD2uO1p0G7CIITYhgvF9NgPr
F7Uyn741CIOR9DcNKM85QuHFpNntjH3+zVWu+dFOoXhqprpLanxaoF9HaIN8zHyQzFPcsWSqrJMc
e6mMOofpB1lAE4UZvBwC0au16xf9EZpZb8fAS0aam6cQMFkH5lto1bMnSPHKTCGMsQCDxgRUzqLQ
oD63SJX7y4Z1ebYiSjnIqVXiXntDEIDB29tE+y77gA2oHTDSfPFs0Z2yQlcP4jylm3uuS/9YEUeU
WwFwypoq7SAtjYgJU284ZnnaVgnh7pDkYdntTOWlD9zI4pALvJs1KMR4qpA2ZDs7C6OJrbHijYY3
R780waozNt+ArNShwMbNnEhyihjCrvvmicpbMSbUGLUo1t/4qXF3M/ztVyVit7fSd7pjb12cBlIv
fRwqVTy7dhyPHXS4W7OYHK+XL7CsEwqp4nT2q403iXDnA4u7E91M1iGyhVGNRfBGCW2hQpXDO1LX
Og5VcBK0kHY/T6O/xBO86JAzaSYGvjrO9N1m7tzhizd0PYCxtNyPqW/6GPmV9ivW+f6uXgzbEWXG
A0rz7YEWFbsl/VLfIWGUvkp4iR99YOqTbJAUCr60TIRTG2x9mt/nIQ5WMm34K6x2cTBv3HKMkO5Y
NiHznF90DsjKOh7+uQ6M/IlNrUCfCakqiA3UENdLPz1oXukXarmOmMVwnyvbHoF+yzYF0nTrHv9x
knbMW88MaWvOYT6RCqBocBh4KgIVgOSC0SFKyH7DMHOO4dy6N17viKRnWfHq5H73jKwOu+kGxmNM
q5olFfQ/09qKKU8CKRsPcIw5PLJSIFUIACQ8m5EDDFdkcugHOgRHrJKiY3fcoLv/HrJ8kDoIJO2P
feilz2mfmbupn4bn1NRVtqu8uffXHlw53kqNbTv2xAion7Vp/zFKre4Ljw8k9hYktyMYFlbPJLOo
ECJPTSIxpOWe4mjrrGHG5r0IUQD+3CCJkS4GJ6LOj4rJk08+eJwK6F1k5tji+EjWFq7aOBNNVx1B
mJPUbLB7Z6GQiMPuicT5WIc2Iu4I+8UerXWhNeppqqqpi+peNt/LKVMQzfi+9xD6EoXFLEhv7eBM
+xSL4c8pb+U3XnWAE4lGfZmaRQWgtwOSW6A2vxVlZtAS7C//T+T6D5DrT8LThWp8cKa70B01Bgh3
aGHm7ql2A4pyi/yKegyJchjNo6rkXpFYXBBXnUtJR1cRPTUO4Mu5UMdymdGr103VvXCK8ZGmtnpo
HWDOa5iU3fi8FleUb5cekP63dDjmGcfwzFEHYq2zMyEsnooWi+pEiFlRMJgTZOib9ZVC5UnE8LdC
3Zm4YXZU6mKtrPaepyiLEWaqH8OkGBy6crnybf/DaiQFo4VyBhO+HruWwWn9aQzI8PT5PVyQCLCz
W+hKP2uU6HFIo24iEDeVabbG171v5P3nv3Ch5nnuJgO4drEA/wnrxXmKOf0Cu8zIQVb486tf+GDn
xjEULsMIsQzWz87DlITdgbQwzSjpjS3ANNI4G8D5KCfmSgX3kp7u3FcSdeQUixCt9qNExZ75S0Ta
YdfKYYsaEk5LQfciRruqSrnxlP/8+VNeqpafZskfcioVVnWW8qnco099eCULaiCy9diVcXhhDJxr
YS13UWpgJN9Xoi8Pi9F8HRJh7xhKs6hMlek1q7hLj3H6iH88Rq5Kp4HArd1Tlb4he1q/olXI/uM7
Oj3dHxef+4zPvPARYy85rH9t7z8SWo//pp07NwUcERHQPBjbfYd0bpwPxWuB7tWIy/SJT4yA2WXK
zecf+8KE8c/WIOHkmuFUJvfBkqOy7vtzXEJig+OrvraOX/qJs1mf9WrIG46FR9U4b7fe9J6Z4cML
1ZVHuCjBOJNULT7L0g5ptL1usJNH2XDSH4mQolEnZOaxlVhYHeyn8YKwKLF84keZ8w+scQMBNRnI
59aS9LWU5Xif54Yhmxf842Q6dw/U3CwZDJkgPRFAzPcIdOnH51/uwvg+t5gLUcWZ/cn4O0h27hu4
u2RyudKFcOnSZ6OblpXw6w6alklziE5h2fP6+T2f5t5f9iB+tqWPOD7lWaWavVqM/aB+zuCHUrGH
8tRYA13HOO4lJBVfP/+1CwPv3DXO5VOQ0gJKsQVxs2NuGf6yiCvOspdkodz77xKgoXlC2Dd0e9s4
IHGMgh6szE24nhvib1A+KLwdslXZHFMEpeUWeqz0UKCgQHceihtjVHqlvbIxXXjSc8dYZCYLWluG
vZ2j86lW5Zd0sh9zVf38/E1eGBD/4wA7uxDR522F3j26oWFwj+TFv401djYk3BD+8GM+Zft6CuUx
gxPZRkCZtvr8xi+9mNMD/bFOQwuZoZgE5RfJszVbnnPurWs0PX9+9Uuv5WwIDDqQaBdpsv0E48yR
wfP0n0wXYEt4tiwzJw8df8KVB2mg0ykjPl6jeYZ/nYNgup6/El1TZ3T0wSQSVpBdEhzLKkKqqr3m
lv/314LW+//+gg5LlMFPyV+cR27l5O87HBQ+f+N/9391yXkI1udjxgdRl4cBpwMdIbfCm12BuPIp
hHfIECFCY806Q9/hW+2JvR56pAl08VqPmIFOkL0XRALxZBy17As0VEA1UAQbSH1gRB8ir/b5bf59
2JFzD8C8Vr4eHasPzXyLamEEmQfEOeRKCHXh/Z6bAEJvKDLZKH2AFgOryFb3Pz6/7b/HZsQ7W/fn
NMc5muDDuXrcIzv4oVFHQD9yIuZry+bfdwBy7so39rmexkx0h0JFojk6J3VZfYeqZTxATfP5Y1x4
++dLCjJ4OM61ldhnS/p9aotnZsiXWfD3zy9/4fWfe4ZWkLe1esLrL7KHIHxNy+d/u+7ZalJJmkMw
LMuDUs26zuYVz655Ul74sOfLSYAuPreeUn3wfRQTRhuTvoVmyGz8/hrc/cJP/Laq/WOlTWFRImzl
FQe9+E/+XPzs2LST6Xjrlf6V8/KFF++dvaDOTn5ulVce8DszZIUL8m2F4VeWlksPcLbkTuggbp2h
6feFYNmqVnAmFqFlX9ow4C8LPNb+xREFK9jZ+lueNDmzM+oDq5dVmG0hKENuef35GLr0EGdLr29Z
Y6BUwAyG82LkhfZZ+POrLERCJyx7n//Ihfl17o2IoxSml49lgg5r3YSR30FLIh4+v/iFj3zui9iG
pYY5GtEHiKWAHOgGwHV07V0ZQpdu/bQs/TFKKWoGaGQc9EH4S6LmjV14MrJ/aj8jv+2o/7y44yOM
DXt96OZ1sKAxILH5CsK0f3sxp0f64+pYnLNs4hM+rV8n6KyIITL8/MqXXsrpU/xx5WxyKp1TVx9U
+Uryn1DGRdpceeEX1vtzD8R5hMnsMkmsPEhuJnAXKVYj7MP304xKnNBtsYWYc04+f5C/5/EIPZvC
dqHWaIZX5A1zl8Aot14VU12uBsrYFgia8ZW0ApXCIP9CdXXt/HlpxJ5N6KDPCKoTCzZ7ae9C1t4o
t7myVly69Nl0ngJ4DBCe60Mv/G2h+NrX7j91apFzm8O8BdYBcix8GPqcto9SfHz+DS4Mpt+B2x+D
icEOwRZ9rQ+2hIhoRn0QSIB7P79y7LoQvZ7bGlLetgryp3YPjmP+qGsnOMzzCZOxyDCmqefHBBSj
ve8t7ZVkzO+V538PreR32uGPJ8rhczpkQ5MdVKXQ0APQxPIM9+5wDZANOoMgAxnBFoJbpQtF0tot
0/zWIYoDCqWKcZWzqjgEaOHbeD3zmnhR1n5FQ0MGAYC3sC0NkTWMcUSBbkOHHSrp5WzJDmJJFOog
xlVHjuJB0jqtE8PU2XxxBCPtow+3i5d/+2Jn26ooBWs4x5gNMhU+oNfBXYXQ7a4JD9srg+3CtnQO
gJI68NXgUrGDkJtA14uYDGQyyPR64gcH+BjqaynaS790tpZBRedyZVyxa8Mm/WEcDqMOZcLOgWls
X5ZRBpLClaF4YXL+Tgz8MS4M3BkWNYTlXuQaKh90sSOhHXThP2UvyG/HhD8ur005wOgU2Qui2HsQ
dkd9skVHE8c1d5ZL93+2uGQIaZomLNBzlLq3Q4o+G2j9Px9SF77Cuc9iao07mTEMdsZ10C0CFHS5
3JbZDA13437//Dcu3P650SIJJSYGdQLcvn4aenAOimvUoEu3fxYl1Gr2uzLMw93JUI4UTxRCdw+9
JKBfXNlyL+xU56aK8B1N66C2wY5ycVQmW3O0hJT/x9mVNLnJa9FfRBWISWwBDxh3u+dOsqGSdBrE
IGYx/Pp33Kv+9IypcvUm8UJC0r1XV3c4p3pgoCmqK9Qkc/JRsrW+1qX1SK5DCc1ruKLaQWaOT0Sr
3icDPcLGmcIQ/SnXj2NpjvMxfRNXQzFrVAjaRpDW0by3tOa+BoOchzKu2U/adkXnFm4XVbJVolaR
Iq3nKBBW9kw762hq4xNK5lfkdml4yYHQGnx35HAnQEGz82O0yvYJtbcOKjFR6vpxfaOW5pDchdHS
gWQ8WjSI0ZF3aJwJ6fIWVR4uSQnM1G2TSLo9WMKx0zangVYrJ20W74lSBqieWNG9i2sA7OJZrL8d
dqwm2jizSA+K0XxsGUpZaoBK8DVOmqXhz5f/t+EzhEdHs3X0IKboWSjEhkX4J/Vv2Bt8vKTdwhIg
ZemoHjR0hyIH5AtQ+SjGzfXRLzq8GP2sH9++vW5GoaG+HbFfZRsN850T/bSAYD6iTJTQ7fU5Luoa
5jjv27c5ojYCUx80K4jy6KPi6IoZbPSAWXaeeiYXK47PWXP/z+/BLOffv82CoDUHN5WhB+AgeAV9
Cdp56fB0fQVLuyTpcQuiXYeZRA+00vFFW/0yujn3eGo+IKeBokxWP982kaTRwDqjiU6YHaBRufox
51MXRFWJl4jTxH/LWet2RZmnK/napVVJqq1M3cCGqqABotjemO4twzmec7XoXgPh8vUFXUZMwrFI
qg1k9Ak0qpoVkBG1e246DtbfubRQcto1MaovMwAEqqjF3TZz3/l6r43PvVVGqctsBSwM17/i4v2l
gnfuv7JBaFuKc8tiMJoW3SuDAfWvHDVA70Xn6lAAV+kK8AXmJrECNBL0f6/Pezkjjokl04Cq+hRg
8+e2vDRSXFObmiFMWiJyX+t5fHKKFs1qWURTFzUwk9+x2XwjLFrD2v8CBr+gFDJqI0PaMjVpZgRT
Nc4vJAF7TRj1k26gaIlk9sEoUDiDKjsdRHmVg9phWmdV5au1hjryNM03gAPo0WdiTT+mljsrRues
+P/3VcSR43sjQEM5qMKzY+6ctCw7Juj2sOuVO/eitcHgklT3VG3RkVNkx4HnKLSupnIfYwd8DirC
sFGm6pZMEOaRBBt5WGfu0zI7igaOA1DYN+hts1YE9rLgEHRL/ldiuz5BNA8J4CPquPdROnh6km6M
+RMdaG6jnxwa9qrlJsrbdUFd2DQ5A9CDHbKmdlEerU53VdZ4BnnmGQhE7MfbJpBuMacHB9NsVZgg
PSTqsWPHhKCGXFsLol+WdGzYeWXfzD8HewBaDDR+rAid/8zowN42eoGq90RFm36VaAGKVvm7PpjT
sUoZWnOo4ICjJ82rhV57v6tEuud1U/y6bcHSpacZsdFz0+BHQGHt82k4VaX6NxvNY8/QiHd9ji8+
iwuKJEexaVXXZgIUgePgjX6+rXcpCBmNjb3V/NKj/uiBJSAQO7Fr7vhO8ddKJPSzjF+aV7oPI7id
IJsE3XjnI+6//QPQqh26Qzal90+478fjve79fn0e3GSjuo1L3OePj967vuYF2yGzAKGpr9OdMi2P
gA7ZoREZrfvj8KgRsb0+/kU3AnIkmY9orCJdHcf0GPOq+k2Yxrdd2RsrRuPilYvRJaOR1kRnKhoB
jrF6l8Uvpn3GdHjM5r+gTL3+/QuaLEe780ZXtbjHDEjocY+byuiqnbHpVVRJknLNPi2cghz2Hh0A
Y2n12ciivUAw0Hs7+s6ht5nwL374b7o8KqBUI2AwPxJw+hbKh0AkgTLFr9ZIfJc2STIWKtA4EKbA
5yej7Xc287mO7jH7pDhP109hQYq+wLG+rQDltsg0sJ4fHaY/trwMTJv4tw0t+blDgs6MhJhWOKAt
4qiY2aZXojU2maVzlRS7BVsuetFZelST6t8s2vcuLgLgWJIVi7U0PvmvlW5UyCdX8/Q4xsD8YeQf
Sv0Phmb/u2lv5EDONGV6m46g665RjvacKrDwvQoYsttGl5y5bJp1Tnob7Mzopx0H1LDPa8g0C/ui
Stcjeotr0KVaYwgkXpTrI5F06KL99c9eEHY5eAOAMzF0BOSedL4rso9Mvzean1W68uxasGjqeUXf
JB2tXGVSi9wJE/Nj0isXaAVAk8vQbtS5c/J2fQlLk0gyH4tOJEBkGVGAmW9QD+JSejSd4lxg747J
ivAs7ZMk+6jz0mKAXEyhjVpix/mb9d2RGH+Zra6sYmkCSfhFq6L1dYb8aDBk42yiKRGNF01WfajA
i7jtfpT5MYAx0yKlJACJXv3loj86CYL+Xba9fhBLcirdX4OIgSBxJu/MhfCUXKCjZhsnK59+GRCO
UDlOIxLBqxiJ+NDYRZ+OcIe78q71xcb5bF9oWD6XKw/fr6zR//sv1JE1GdxctMI+hUnQEXfYzEd7
a3nc5/7oajv7LjqZh+IDACBb8JKtTHqW1UtzSipek0mvz0SkoZGLfNtaBkpJuPl6/VwWt+4sc9/U
ME/QoaXEWNG5gGir++nWCvC+DSBfLigfPbpyRkurkNS9SCJTB9zOiGIp4PQZP5x2rTrtK8d6aYMk
JRcTMJvHdgDrrKOn91lbOQ+g3KFhDigtwEqbFsirGfAWEiIA8FZbuU+BShxoyaQ+V6rZ75AoRwBD
1GzvOLXx7mTVEACWmR9LtDR5aL1sPW1K9PsqRX9zksd4+wMPtVuDTb6MfAnxlQwI0mUA/JqxN6bL
A/o4/ogei3vrQHelCxZdL6FucrLvhTt7qp/97FrX2iqH9qXy1jLjX2/cS1soWZhZBTWmU+MLMrfz
oZye4v7IgwIQu6eXzVPA3D/5lp9Gd3f8+XsCyzKEQ3V/P4wuthZvBbCrbNhW8elmrbbusr2gjuRN
W0U/UADPjmiF3ybot3HEq0bWykgXnj9Uji0VWa/QFuBgobJvN6OPAMu+9NDb6/3rXBuWo9tQPD4y
P3HPCqCu3HhLuyxHk1QOXAHFgK4N3rztNwgeHVGpu9XxN20mb/Am/KVB55eu49puu0HRhgv8L7d1
NTf3GZ5J1b479H+dX+m9hcJutHu6ppds1gAEv5gHL8iBHHZKjLgZSYkvbCAF2jEOOSi2gSS0QT/i
hh3jXbWx8DBDJ/Am9hFYuG6EFg5bDjZ1o1LbDOxJoDXo3DKufDCoW9rr9cEXDI+Mmit6g07RWbl6
Y5vap1z8uT7uV7nLpb06r+ab5UyjnqB/FQOLv/Eb2vLcsyDpfn/P9tHuV+0yN94IV3i9P37qh/NJ
HYYj4nV37Yp/djljj+pqyfDRxuYIAeILTMwd7cgm2yfemfq920fH6Gh7td9snDt1iwAFqNAVP9rQ
jR50294r3tc09euBe2kfJOsFoD5u43qHVD9Om2FXnaKDOM6+BiuSQ3pE6GzMJxKQAGCJ7u/K415y
6O7KE1iQT2TPPfNhjfZu6SaQsXPrGkwJrYINsWt/hAGLn2xcaecAQ7ev9hnU6pfyKwKc273mTS4A
EUPlpd6vTf8VSri0E5LRQo8xXg/8LBG+4f3o3cFlfuTRXfKRPsR7U7jTvR7iBnyNtvTUHsVvY1v4
5dYKE5yOtkEznKv4a+eyENiiMivJCNYLio5F+CrMVU7dCxIbYKR5sF9jOEjH9sT/tX+0h+vKsORG
yJC8ioNu8FZgsvlkP/MH5U9xhwjFZtqaB3LEKa8UWCw5YDL6Lm5wgApoZ2E7VEf+UN8Pu3JnP2FD
n+3dvEn2pqe66SbfmcG0u762BQNiS/6Xk1LhDA1OdUg0DxwOnhbfhLOOfgLJ+ZpmAGBlKnat6h2U
0eyA6Okhvu1e//Alv0LuLFXtBi0a50u02XJAWiUeeTSDeh/fF3s9rF9rn/zNza1xarfOpvuT3Rku
WBtcfpf803+ufMLZgbigEnLLKXAqwIxyvvLEdvJ4UAV0F+/7HWhSDiA43WUe6IX8EcLfBxRGqtoN
K17zkvjL3Cbq7Mykcggc29wFysHDcJe9kmA6ZYF9yH7mB/Ys1vyJRemX3Kc+EpHZoOMrtHZsL17U
u/TZgg9Nf6Dl6gTAv+RGUZQMDCWIqugR1oS2PHAL6L7eRmvCcjbXF05K7vPJS9PiNkALwt5rN0im
+2ZYbcfA2aancW/5FS4S7TD5jcfvpn1xsvbN3W0kZNSUtg9ESVXWDVjW2GluC7QVk7i1c9PLk5rS
nmXdPFnNAAnEG3QTp4nL571irlVTL4mZKT1s2UDitJzx7frJ/NG8GG/qXf7chNG2e2Mf9tuUuNqK
Lp0zOBcOyJAyO7ExOwlwCnC5OQxQR5kHGgC3it7p8KizTxtVLrMmVgKpX8moS5NJD127QDs4USEN
P4j3S3NT/+XXXebCzbn7ww7bP6W7Ze5T4sNfzt3Rc3YWnryq+wk0YViQz/DtMfferpuQBfMr93yJ
Ycwq0auIHKj6p2nVG93SVoZeegf8X7+XAjRlNmHsclN+6rk3lgBddafX6tl+cn7x+zaot+lG9c3H
8SA2pmeFa/2oS6uSnMdJpQmvaxymWZXugC65cpj96xu2dEfKjRtRlFqmNiNuF72CMGXT37FDeoqC
6Kg4eK2JjbJTj8TnuCJzpGGers+64MMbkhfIASOYqhyRtkG9M4yXIvk9reEHLFAIUjntWzFFKPmE
zRJb5SSOZsgei1d6HA/1A87nwE4A4VrxqZfORbIWVRzXtmlg7/qxB97JBKDKFRfp7C5c0ijJUBTO
oALNAouY01fA6bhaYvodeN1NihoKYyWJc7lbEzyakpHI00o0tY1ZxpN+AhxU4LgzVFR46qnZRH+v
n/WCJZKTvqRoFcMZcdYAuj+K7p6g4XQEp1TUJcfS0DbqZO4LVqxs3MKRyG1gLa4Gq0gxm1m9VPrv
Wl8Zd2kVkvNVCHWaNDJjFSkAWqf7dJo302D6RfucAzcdpVKuQVbEavFcJH3XB8RwRTQilp4Tl/Gg
KWuvPRcmGnjnM7wNgVtFjFc7sY51/dBnawWYC2opJ3oHVUstkcPC9dFDZN2n5VtMb0pUU7lNiVMF
9ZY2zqXp59cqysETaQPWvXgE98fKES0dveQYTMAoB39VZwdOKgBKSnj7ZAKvbWX0r8r2Cyopp2wB
BxkVM0huA03XO8CSAsZ6J8xe39ol6o4UrVO3ds7zHZrsqocJNCI7ZENaL20duh/tfzWJOk/n4AJ2
JxMYTxtBabZyAS9YCznf2wB6tmwqww5KZXDT+qczC9+ZHx3Useos3lzX4wXhkFO+FtCMYgHUcjDi
DfopmYl1QhcbkiRpuWa7l6aQ/AjLoVnX9ec6dRE1v4eUiR3qpeKTDqzmFad4aYrzFn6Lw2jW3JZA
saFBjnehG83xXak2H8D3X3lzfj30LoiJ3O8UUWRchEbsQCdxHxIDwLf53AHS2ionlMMz+sE0Nm2p
MdKd06fRCym7YZ8LqgOgs6yZC/69Ce+qtDUD4PnGm9aI2hPwRjSQLRgJ/qsBDFgR+jaegMsLCrr2
rSBq+aIlJQdvAppKAPOV79k8O4+EZOjoMmzAE1pxExAAvfqsbWZAfjqdx1LONmk8Ky9kttMjEvfI
qI39GdGYZGwMhO6w2Z2BnYxS3/jQjpV6aBm1goJl6js4LsYPi2TlHxuA9pbXq4mauiQGwFdtlG1g
qJr+Nvad/lKA1HdTqKZZbTtLRYASuMS2lw+tsWn4gIKRumGBTcBEh8gboOyyRtSoD0ozAo8DaLE+
SKa1uxYU4G49dna1m40Cgcw47l2e1I5fjo5GPC3P5+NkgxdacabuNBcDXvijusY4tSQ459+/CU7R
R5HVt1EUtAoBpcVsHLvE1t2xjX/cpl9ns/ZtgladKjYS0w5GhRVeDiAu8AaQ2AMTturfNoXkdgG9
xGZzHiuBXqTeiNMa2DHVKu/66AtWSG400wEwTJhe0qBP+xeLOED3jKy9o9u/JnDg+aZVvlyfaMHQ
fzno33aKUxMAxZnjBBbPHyrE+4HWtWbll45Z/e8poDeGG8B1cAKutwUKxXXh5V2XoKm+7GCIIgtA
grYN7oJzp3YBRhWgTO8TMsa6l+dwCEEfPIjEndqOhYJCDq8v+exmXLAqcmMaBzWxaEf0dQBJbjfl
6BZqXAGcQGKv2K2FPZU71NquTHsnt50g66qHUlWA4jituDNLQ0smV9jEZK020iAyrWo3AoXYTaJ8
rf95aWckx4zYg6nGdg69RP7NS5PBcgeKpJjanuIa0dvr+7+0Bkn7szjnEUC50SzSWk8xnfZqOawF
hBZE7itY8E2ccydPuZk06H1QLbS4oahOjHcgbt9e//QFtfwKQ30ffrbius6oEzijPlMA66H+XmQW
ACrBQLThUFTDLweeBNenWzoPyQsDoRQyV0oZBbDf9M5SNfpm0hqo92BIeALM6toL6fKJAGz4v4o6
tgmfxwLY2lEzqfdmrhr7uKaVf30VS2civez0EjXSmYlerQpopA1A+snY78fuNmf4qxz325F0ra4A
J7dQghr3ozcVVv0iLF0PgG+Y/hSqshY3WFiFXKikRmRGCSXOQpu0d27SFwYuCpuJz+ubtHDUcrOZ
Hs0Fo7NKA0BpA7b0OGuxT2uAFa24tUvjS4ajyYw0RZFPFDhGBJxIMze8JgZNRNbcz0W1MsnSHp0n
/3YWALFOSmBtR0E5WUGZn3kjKSD2QVuwuW2XzhN/myDNIuDWmrgWs+wZaJAe14D5heyKuXJlLei3
KilCpQ5a5jSo9WmMiXpU1P1e5+1d143JIdJhpXJQq9y2FMl/yEVks6EdtbAy30ZWuQP6eVGf6YId
+voES4chGY9yno2cjEAi0CK6KTl8Z9Ilp2wU79fHv2w0qFy2VE2sBa0S+rs5YGrdshCpx0ZjJWO/
9PGS61AMYD/l4EMJTeVFKe616SW3VoR0IVdpyzVLIFIeurjmWliXYAcSxCjf8tIp9p2gzt7W7ewZ
bBT51qLK9DkZRX0iGsC4W3sGvL0GnOSHCJr66CQVmKbKiIMPbuD9hgsBrNQqAWWkBaBfL0ZjfeoC
dTV3tiLV+qCrBnOtdv6yNqML9b964IBcfXDKrg9roky+zqxi54ys/TkjXHNHVDv7ff2ML/cCEV2u
BgGreJtXbaWHlq1XxzSvGzBTVMmHU4ylsdFpAaFtwSKxsTlQ1oCLk32mrZG+p5pjkxWlvyxocH3/
u9iUc8eMWwus7UOTemU9bQuLrRVeLOykXBlCLTxwMqZVCA6CPawrPtqeCgSEdN8eE7HizS+sQC7u
sCa0TymzXoVgLDv0VrqnqxUcS98v2XU+jjbgx/Mq5H3/aKURcPbFMLk1r4GNj97o63KwNMv59292
1x51i/WTUYWgEvTSrP1B2nJbArxXL83t9Skua7wukyCzAbDHuskqwEX0fyzQ8LpRo6h3vM3HFZvy
VYz+/46/LldtNAScqk4xkxCa2aDeNeuSt3zUQB6oJXYVdEPMwWk0Z2B4isReNIO9x/TxcwzT7yWl
Xt2DrdTaAQt9fgbNZOOZTqOd4pa0voNmdECKa/ELjSajdvVWUQ96C5ZkZZ54EAOyDJ1aU9VwxCS0
wVNsfbWK7fKlpVPJv7KBSKAWYGEME/IhqOUCQNxlDI1Uyu+2X+uYXZIASQkJJ3E8d9MQasA/34x8
jE+Jo6Wogx3NT42bzorLu6AqcjlDF0VGM0f1EMZxWrnU7LVXAba+m+4snUqX7giAdhw6YP7NVLxO
tXhE+d/Ky+wLO/WSdEk2mfeOUAp1RmXLWN9repdofj2T5D4hBAwlaTZP+0bNdNT4Fax773Kt/1Wl
SnTMdQUkTYRrx6rtgaFOEKwau6S4q2E0NrQEs4xZ1KDfQsi82VcUtRDoXzZ+m3OdAL871v7WPaCS
1HxudlHKQQfEgA0HXHGwnbSRo+1bocxbmlt0x8px2ht1lh4MI6keqJqkb2rekXcF5GzbKOnofnbi
agN6UvEGJI0yiNFuAe4ozfTtJhn2I+hQAqOrkdKPxxlderWBYDoos1NBoFER08G0qwwAnaI0Qd7O
bgq4Bm0/5Qiukeq+yKkx+xkATdLAsRL+AWz3bkY+tXRcjalvGhI1K/7VOc554TjkehVrGlDbntlq
2NRZOA3qI8nyQ54NT4PNdl1OPyd1WpHZBd2Q61Rq0B8kHQwJLqjCTdokSEH4kdN3ELburhvHpRnO
v3+zv00yUzQ42UaoDP29OgKkvUPTejyYJTB7abOyZQsmWK5a0YAsz+yYiLBDMy/pf2ZsA9Db264Q
+Y2plpVjx0UVHebmpTIQBQWHPZ/uFOfz+hYtGQ5JtTtFIXh4gwEwqYFwXgLWWEM8d8UF+ULTvSRN
knKPepmSomHI5igzQF5KdRx8QWLT7cH75wPQPH4Yhw4cdVXmHIfkzMNTgaTBS4HDv6k0Bn7NqAZp
SPRmupEB/6J3GQGRLhgvdS/KLMcDJ2LvV2C/466J6rEN6BBBdkTBFZ8DpH4DHJLqMQEY6J1hUnAQ
gtsCFOH3eTKY26q04JqC2aVwY30SvoVO5Wft3DrGphoptmlg0atTCvtni9D3Axjc+2MGrtvAMbXu
fQRG+jEF3d/glmn22SDl6xNatu4ItlIGW9DWd3Bdx8KD0ZjhVSgjAnrINKIBswKuezaRXZdS5TSX
UaWubPhC2k63pUst7wBWyImlHIqObYsKDL1dsYnYtMsZSMTMVzt6Vyx2NPqXlvENvNMVHVi4TGVA
dAb/PwbPSHQY1PrTnms/7SvfMvgTyGFDw15r815QaOucGv2m0FObpRYY3UUYjdmmyXU/A29Hab3a
Jfev68PSDGe7+G2GloP6Ycrr6GCo4IoFk41Kf4MsykvslXfUwk5Z59+/TaAABZDpjaocaKS6mgK2
SY3vGT1o/EVh421Ww5IMn6FUnT6UWEXtPA+9vYmSaTM6x65TVyZYMBsyc3ufmIXpgAUytGg5bWbQ
jYBiea3zdWnw8+/ftoj0tFKLzKnDoj3a3HQTXJfXT3fhdpMB3K0OAL5aMdNDzpXem6wBeAUELKmJ
s4fDGcOuJK+I6T1dn21JliTr19ByHABdM4eR8MtmeBT9eCzGFLha7eP1GZaESVJ3sMfoiNWNcwi4
3Y3Tlq4O8gaeAZs+T3Yl4tDXp1k6EMmLNXOzT6ZWn0NQi25slPKN8YoPsDCyDMOejVpSFZquhSV4
IeyuA/n55Py86atNSZW1QYfRBbpYSGPjvWD2O+/4x/WhF658GeM9b8UEVjxDC83MgB9GHHLgdWSC
raN5uG0GSYNJBWh+R7GhA2kCOobOye6SsdY3yijM/fUplvb+vLhvamZScGqW0cBDtUl/dkl+n1WJ
f9vQ5ym/DY3E4WgNk60cKrP0kvqTR2tIAEsfLfkrKQEqnqpz56DocLjNsC2LFduwdKaStnZmPzZz
mzmACqlA0WnpTeGaOs8+4qpIVrZ8aQ5JX1XW26ACtZwDBx+bqWbgivpl6N3Kri/YG7m0M02TAjxQ
SXSgRgivy7XmHyV5OyP4Xz/Vha+XCzpbwEeY5qw6BzLd9bHladln2fGV7V84WEPS1ra2gdPXkDlM
E/B1dpGm+IlTWSvV1UujS7euphVTjQY558CAMJKVQ+RqvLwJ1IvoclUmR4GIrScWPYz0QxAVj4w3
AezJ65t+Xv8FF1oGzW4qPtl9kdBDM+lA1CnBa+uDP8rXYvBi17Hb8hVTvHS65637prMdG8fIyCr7
MHdzczBYpPnU6me/pIStZHiXppCUl0xzX6bqMIVpdHCqgM93TF1xq5aGlrR3TrpCExzhuyRD6YrF
2kfqFPfoNl9JC5w9zEvHIGlugkR7g7RidOhYqbtKgTghuJ/zcUANuPohigp8kEN9SIxsxVR8Iade
mlG6dDULvkNJdRGKH/3sNT+dd7PDxK511CcXtKf36sv467l6PPO8Pl+XtYUWMV2uxhzaep4nPW7C
sTRBShpXFAT1A+V/yDBH/8zSLLamlfQ/0lQpUGzfdObzlGXZtpqiYSOqHPJYt5NKPIXV9Wc98unU
2Tn7l5e65faahhrVbGiGXQY0F7yVm6x511lKyRZkSnjbxeBBQ1fvlLMP+MnFmk+/UI+ry1AqgAEV
ZhMjDqApAJXWmpptE9rEvxpNcz7MOk5OlWEYR2BWdR7I++gmV2vUvqiGwcKhLawj5fGIyOqQGFt1
GMcVdViw13I5X16eJTYukFGpODrApxrHnJPcd0rdvM/AeLtiQpbmkSSJjbTrIuC8hl03uIKBizyM
Z8ef2tuMq1yW12mpM2Qxxnco7CquM+AB3XYryJW72tCoIxFNFoqOHcRgHDWuv18X9oUrQS7TzRSS
N0Yq6rBjOQ64eym59nF96KUNP//+zZSWSd4ZnBMttNVPx/kTZ38ZkBb07Mbhzzbw2/CUI5hJ+sgI
7Tg/kXp4AEfeB2rZuatW7MdtS5Bug4iCu1cBSH5YQSMp0Ku4MbtJ/EgVfqNUSpdBO7emyebRCEGH
CSbk2RPDLxoXsCU3enQyds8UIRlqaaoWJjwRW9QVW5s2jeqdY4xrIEoLDzAZwMfKc7QQGL0R9rXF
dlofbQhYBBC17e9qje2Ghq1kYRbuN7mmsyoAazwndAgrpc3fFEqJBz56LQd9bD+v3KELGiFj+Vh1
Y3Awjs6hApZOcK4QkFVfl6alr5ekqULZpgnjKcLaCg1zcGswM+m3FabpXwnrb+owpWqjM6MC+AP9
3YNxBkBTVIexpj+QlFqDD11ageRfaKZQgYqD/W9YLsA729lepoEc3ErGlct3afclD6O1SrPqTeSj
UN2pgVxaBeX4vFYYufT50hXQ5CUKWpmiHDgwEN2y7ADNZtVW+pQl/WTfZqzlCkGgjwD2yDJScMiA
DL6dHkTXP10XoCVvSC4OZDkXVhKxFI/Vct7D2y7QqV0VqgufRdsp+aD6hkHNx9m2UB9ZU2X+pdb6
HLkOwII9nvMYWBlx+TttKudRF076ZBj4rXMscovF1Ijcy63qBRXg7QS1O4jfUBUMJvk56x9SbVLd
Ip1X6rYuPgcwiyQljVaKhplFFSIu7fERBd1EBAVXNnnS7TktDmwt73tRZDCTJDKsdSKNzXEJKCLT
19On2pi3ebIi7AuDy/lK2utzoaeUh06W9V4E4+n2RvM0AWz2usBcNMyodZcefGpNwRhIFEwQj/u4
R+KkUNwmSdAypwVllW+vT7NwHHJDtEjQvMYntQ+LRNtaJt+l5+6oPr5HqQJCyEgHmmjQuz7XRQOB
JZ338pudMwFTiWylCR4i80ethxNapK8PvHQYsnUWjU4nu67CWqQB2kNeR+LsBU0+rg+/9N36f797
BnPDmI7MPETMeNcM+gJIus/rQ3+VK/7fIwl7IpllatotLSY8vQmM5jGux9SLTTPfcIW1eyDRs30V
KT2wqqGXBp/AwAxkyv31yS96eZhbUkXFjjLbAoP2gdV/rB5s9LZ9JkX3YzLdeDCSCs7gWUbpXmMc
YD8A/gDSnXssSd3y3F6rsVnQEzmjAqguoaKoTj/wLguZfY/WCjIbm0ShbrOGy7Y0x1l5vgluFFvK
gN4L/SCSvuzcMcsGH4VP2dN0tuKlwMtPCIWseDEL0iwnWBC8KM2OamXYVKCBBVGaI6w7ZVgDMVk4
dTm1khM+WplKnANtSO1FuRMf55gCDEM0024qy3x3k3TJGZYMoBFV3Onk0Nezs9X76GWiykObKOyo
0rU80dLJSJpvFRax8rHVDwMa9EFZjhy8Ynyonb3rh/rdTpsVM7l0JpIJsPJ+AuOz0A9x1f8Dia5X
ZOlvsJz/vr5XS8NLVmBSKlT2JUB8rtChSJPJnao7tvaYWzBflqTmaO/JerxCESYfxSErk70SR/5t
3y3pdz04WWmq2H416X4qsTp5djb/jFD/dNsEcnqFiqSO2qxVQ3g8eBw+dW3npvYtTxKNyPkVy9FL
KzXRcq/F92TI7mpubHMlu+0Cl1Ms05lzDwWAZVglRb8nE0r3xxmwylrWGijddPItLRkoHK+fxIJW
m+ffv5motE9U8FCZ9DA7w0dLAAGTZszF6n7a0byGb7I0yVl8v02ik54hzD0CbIFxPHPRgJygSkk4
41+zs2+JxeBQJI1uKUqLW9GWIWqD7rVMvHCmrTQALWjZ/wFuUDzYS7tHDD2x3AxebQb3ezafr5/A
0lUug2qACTFXuSbUUEnYa42uPlRb9TswTXxwR0VgTAMVdr+JnOnPlPPN9UmXTkTSbYdladyAIyxM
zT8DIX5CbbdB5yK5Da4Q5yGpOEFFRm5MMOPKjOCxo4h4P2Rl/WLVTn9PU9E881nRDmql6zuQiSGm
y2dyP5ZEfVMV9Jb1o7qGRbTgq8rpm8GZmhZeNwJeyeiZRrNh1gAoh8E1yXynRf96Z8XqLOyqnMpB
wBd1eeWgHXQxc7fOrI2ld6/RNLxHdrWWjFqa5HylfVOmOIrNZDRa7dD1bDJdVbGcUwrYo53djoXf
WUpXryxnQe7l9E6CFkjKEMFARwAQ/TpN+AiR/yRmd0viRSNyhqdt7ZbU4Jk6ADgdRLlAf/vg3Iq9
mDfF3+tyftb+C26yjLDRRV059T3XD2jj/2goCyt1DQD6f5xd2ZKbuhb9IqokBAJewXZ3m56npPNC
JTkJIEAMAjF8/V0+T310G1PlV7sKgaS9New1fFkYwdsbS7vVFR6MA6vkqMBpRg2kjBabgNIwPMAn
8onWfqwL/Yfp4vH8p6xsWUxtDV6xuVbJvMSZ/gb3MgDupsiHOhnKwdT7dlkbRlpwZWnRAZSW4+jN
u2RwI0Hz0OZ/8zEIHToczreyNq+M1DB6bk1kPtGjcJYbKwX3GLu7b0GybEmY/kt7/WLYzXLOxNwW
Hm5uF9NpItC3a8YcYgC2fMuSDFdLM9zpw54NgGpJ1kJJs5DZw5BR9jgRDasQr+6K/ey27rGeszIO
Eum+BJy7kCJeCvnD84biIQ0SmNvwmWfXEjo/sD5u0i2d0ZUQNy//UYdvOkVgG1lP1a0/VyPYJOld
mtFXRtutm7GV0DDLAIkOqlHB4A9CF0N/P2cOj+Dut5UKV8bYNGsoZri7+hMoDIMdwCopeZXChv3x
8HZ+Cn19LUZt07a5m0Ru2XoCKd6pyXVbVtkOYlT1gUrvL+1SaJwWDQWbfaiBUizZTSYb59qZEgvE
l/afAlXeXRoU4jqodPfkBg17redEP59/u7WuPf3+KUWPNhyQXN2To6DiDvdTO1Z0u8sebWSdkQPw
xIm2j8HMh4e8oOIAD8itOvXaixvnCVjd0hHEIPA2ssC56QdvvPftNtnIYGtzwsguQW15g/LmOq4V
u+0F/2esmuvaaza25WtRY6SVds611bg2OeKYCm+H9zl452N1bRO6sVdeeX+z3EchEcE9urCjX+ny
JwcEBLoMPT+ysXS27rpWPsIs3eh8KAc9jiquLBip1E+E3paluPKGrbBfWUbMwk2q8jK3Sz4d03m+
HviL53tRTny4z1Q7T+ur89N07TNOv3+KgEEtEnXG1D7mgzhV5+gRX5WGQamPXjdvrFZr43H6/VMj
bs4WMiaTihelHxVTVySQB1ltKaGvBINtRLHtQ9k4X4b5qIE8s90CkKtuf7571gbBiGIJ02ewYXA1
Z6fFDvL9v7ny6xBQ6j+40ysjKOG+nW9obSU0hSFmi1sV3Dvq2P7Rf58O/AilwOGKxgk2dL/4q/PC
H9JHcpvE9vVLeZe95b/ON7w2Nkasq2WwNOxB69iqXtugjcA62Pn5xgXk2sgYkZ7b3lR4oInE6SA+
itH9oNZFaCxqm6WcAaQDmTJcenSeflh4/uxD0uqy/GGWcoq8JgJa5g1srYdqn1H6t1yaAwLwIroz
Xv403T4FhOhI5gOgMh7dvoSEFLhpz6Qo5p1EBe9bOvM5Oj+4K9FtGhBrDakXK+9gMAyuTFDSWzE3
Rw2vYZlZG8f5lfljGvSSikFYZxYYh05FTlW9d6x5FcLesuNYOROawg+kqAs3q7vpWDcaZNUUAl9J
+1pNzpMP/JcoRLeTI25CznfY2nbFFIIIpsAr2SCx2XL098QRR8v7647ikCfLfVtBj9rugMoejqPK
2ohndThBYMSzdNiTJvLYGHY5zAQ8djj/PisB9C+L4tNESXNSTTBRAUW2gOMnZ1fJclG9GHPQCHxa
qp7VATZ+mqcP0q0eSWrtoU3z8/ybr80LI/RTJx0dNSxDDEyziDzK3uZqgfp+tTXxVlKzqdsA1yP4
XiUVcsv8wPUtLlUho5McaJaFjrVlr7XyFaZ6Q9rpxC9rFDNnOfwjSRCjYvsw9+WWG+LK+JpmMzqB
6Y4NMkQ8ifbAyi50xZb7yNp1lWk2U+PWfGmXbog7wX8jC8dVYL2ljHVRPxT7tp+fWNq/dpIe6gr0
1YuG3fSgcdNEOyh6V3C4qfceTW9nVcHNcmvruNZfp98/xYMQaVUlONDFjXSv+sAbIuDnt1gda4Nt
LPZ6YmwZZ5DvZ/FNwnGae783vcxWLiGI/d8XT4si7wFPruOiGVGBgwpf/gsbCxLxYKG/lQMFBzLy
8Y21OthZ0EraSCBf860o9tD/bVhTVyzZ0qF0Wqiw7B7y/p77I26PQY4m9MCc5T5vymONS4O+fqDJ
hXd5xIj/GVp/pRybFqxZ+JJkgIO20QJgSpVBVAfWuWLcuJz6Og/Q/1N98HxWZrBnjNXkkbfUq9Od
di32W8LQ87iIFCpNslUbC+qXq5HtmW41FoCE/eIDyVMkwo2GSu0SKa+x5OmQVu0Tm8fvY9pcnY+l
FZEGz/QbJlYgywQ3iLGuB+821Yl8hfofapOD0/Q7EHGLLJqHvoENgbDglFCKccJ1CaJiHNmWPs6/
8t7/d0eDbzaOCH3ZpY7vSJCEvHGeQuXw1g/9BHqKOyfJIe81+6z4FdQlJN/GltQ/3HHW1xmQJqFq
G3Zldykk6krIQZKaOuEyye5VeosO4WddREU/+PfjxPOfqqjKHyWmzUPVNv1PvYBiPKZZ8pC08/Qy
eQ7Zc7dB+moVre1wGhgEx5a2i915ko8QlG8ecT8ZdKHoFnkli5Hu4To2v2u/Xx5JoIodd2u1J6TW
4PUD4LHrZmt4wpVssLObxr5KCWg4M1BIoUfkdD10yr2CMGt73U0WYscb7R3p3WonW1wWz1VVDkjX
83wLbKk6woRmOYwWgSlDKosrCmB3ZDuzhDkWBDQgL9XvZ8ZZFqkKWz24ZrmZHY0TyetdVSuo13qF
VsdFS9D9u6aqQy5tl4YS0ga/z0+nLzeDwJsY6W3Kkt4tg4HGpVs92d1ohflA3nXbPFmev7Hqf5mf
0YaR5gLYamkcJIe4aTkuXJ1C7XOWbml6rDzddK8eilzpXOs+5tMy79rAdnd8BPHgfP98mf4xz421
JVUz4FsAL8Vdlf62sukoeABVB0zkjbVxZQACYwACbYPVD+nIuKUfHTSHaHVXJz9TubVV/jIT4gOM
zmcoNiwN520sS0gJwmLhwKEEGZHcOwqPfcAf8vV8T62Ng7GmqCV1lEOkfxMUkMTOyI+hTr6df/Ta
NxjLRuVCX0H2NY1lClXOvqx34Jbf5I7GrgtqREMgNhbGlW8w9WHAkSi1dZJ1Tif7TbD6rcouKsfY
nqkKM41yhMMFlImRGKFpSkt6I0njYPV1vQvf/tR9n/ZBfU1yCfu6PgbO1vtHQAXquSzbLanctb45
TeBPT28qi8PBrJ/iyiXfGbjRNBGXBZmpBlND4phBn5vGcxU8MJ0/pt78yFFzPD99VmLYVILBDldX
cu66uFFQ0yhO1LUwyB7PP3wlfk2RkR5SWEUnOxYn8l6ojwYIVeL9Fvll+dmEZ0LsbgG5W/Wx5/RW
OM/dlaSwjOUtKNgq4JdlaBOeCefGkYHlROMx8Q5l6R9yZ0vWd61/jNhlvIC67oJJmbDW3vW+tvdt
AIUdNyjgu+x0zcbkX8kRJjSzY0kejEsASm6dXaXF0O5HpylDX0EFdykabGzbLU2xlU8yxUY6mxbU
KUCjLWFg/afIUF4rG0gRB0NJrhwt1O781FqJOBMMWuMwi6uNHmQGp7/jSXO9+Pb7+UevhIQJAK0Z
oMYAENBYsKG+Luji3jRQJbwLkjGIzjex1kunpj/lCxThkpQuM+aUTw6Ws0xhOk2/lRKv4H5cRvH2
TDDj2I/geo3DEAducGwduHdnWzWwtQllTNy6bEU5tthJTjak3rzuOpUAzw/2YQSiGAyTi3rJBDJC
gywA/rrsYp+KP6S08hurnp6mJGAhKHuXUT09fjq5fBoL7JES6ckCYwEOGU25DDVdpp0rnGxjtFfO
QCZ8kZUMytWJT2PVABNdPLbJi43CnWhoJBovGqV1EfsMsPj/fgoknPJFlgzYsP47LpGh9H2/uB9u
uiVJtfYhxrTNsB5DxdIlUPK3waQWVrsbenrtpv6thjRC1AR6jPyl2hj/lRjnp98/jYzorbrkY9DF
NRW3DuWhJ9On81NrJcZN1Yhhcca5xYEn7ifYng33zpSB+flx2cONbaUrRwVOGxJIOt5aTr4LSBV6
Xrsxm9Ze3dhLSn+cWC5dGi/ect3XxQtUnKGq5V9mVuRxI7b1PFdIFGC6Ob0d2XP70hfZ1QC9/POd
szKoJn6xzpiYST30kFZqPwbXftZ1t2x0zUpaMuGLqexPHH+ojDR+HjbBB87h1172ItUcWe0Wf3Gl
/00UI3d4VsGouI9ny3uFPhgNaSNeekzUjVPPWg8ZUew6igwFOLdxPlQPLKiumsa9bC/jGgFcCX8u
qxOtU4PQPiXi1s7KDYz22lsbwQqJHWZ1Lpa0UlghgRA07/r9+SmzslqaKMUGlIzGU3Mf5zkgaJCX
n9iNs5TjdQtzjr3vFMFGwllpyDGnvtVhUg6YmypxSJS4ifVScwabSC8XVwFNtxTA1qaQkSB8z1aB
QBjEFZcyGjIFCC/lLGw0IRuTaK0JI0twd5n8RSdtXMDWNafQOY6UV+/OD8jXd6SgrRgdBR1dkKkZ
hGOrDvqultz5qhzD1B2+JRO7noXzl1mo7vR6T/vll4f07fbp82WNm6BHZQlfKd/CKtcMWSQT+IeE
bUKQBL3JrkMxO2QHx+pyH6AoiXnIg2A34SLskNRSPwZuot7Pv8nKlDdBkcmUBrmYoSucgAIhmXML
V4INxMfao43jqmYNGcBGwKaEMw2HnoY84urQvvDpRoapZY0rt6HpIeP13dXv9vznfIesTDoT9tg4
M7T+GzyXe82tT8n1JJoY770///iV7YcJeUwLhwMmiO3lzL/bACu3uHiUqTgQu93RoIgGdXW+obXv
YP/deDSCj03VTiSebf9xqJgT4tpXhGyqt2pNa5nGyAC0sIMyY1UPQynuR1ZHmkOHkv/OLUcY46ou
3choa19ipAGf6izlI6Sphc9+TDa4xax6hy7QRf1kghEhyOnCrRwBwMTSQSQlH6wdAP3i6C4FeTrf
xsqabiIGCSdwTlwwp0qaRalfAhz8xhQuutvfddBsJLSVcDMRg97Sq5PlDWCJdJ5DQYqPoA+2JKrX
vsCItqConLIbFIudufhJGnHkgX1jF9MhTb3DDP+P8x21MtQmblCTpXCyJLDjNGn/8qXuYGMNVUk5
bxEqVixGPdPIqyrdaVpUyWIt2uEPyLbdLpBFsU8Smly1LVM3Vet4uyC1ktcEholQAi/JT1hVee9I
2VUcBMFFZX7bM42/eOGAKYJcgFvP7q2HkUm4eFtGMGsdacRmkHU8cbVmMXBebpi73cdSZyn2M/X1
+ZFam21GUIK+XDKVjnj5ZcjDbNHfZtL/Pf/stclmrMxu4ZUVI40LdOpH0/B9k4LpS24qdzmW1fv5
NlY6yEQLupoTWVXajq30ufD8yBZVOLCNzlnJjCZMkLSwiIGyMqYx9x+8qnhOZfCTB+R14WKjj9be
/9R3n86VVt37pHYTFtcJzF0cu8ofmmzqwPQcl42stfYVp98/NZFxD8I6M3fiBKmqQ6lxbnTUN1OU
d5dldlPZwQ+cbHAS6sRO09KdbTf23VAm6d6F5OSFTZzm7+ePSGdXpainxm2aIMjT0Bu9iPcXPt1Y
ZAOokvtlXlVx1pA2rksBcRxRLvrVrXmxBRdZG2ojlvMWxZYsgHiaLe8n9Ur6Dx5s0PZXotj0i1q6
Cba+NFOx5xYymqlvHW1Yr19SpAcJ2ojj3M2hRD0gmyOR3+ap/lMT9d6L7Huj3H9quuzPh/LKPDVB
gQ5cJjvKcCAcubx2sCcMy8FFoXlgUdo6W3jTtVZOG7pPE8kvLC+3g26O01q8pJN4nmd9z1T/NJdi
YzatNWHENDbI2lUcwktz/0ywN2ymB8Lfc/3nfD+tpFUTF+g7fFCibmmMhafbz17VJiFRyN49qz4g
v0u/KTaIt/ONrUxaEyGYewMkbhiCQnEYZ8wNsORqSl7bqlQbRaWVuWtiBFPCijxzcP1Vju41hM1h
orVFffoStwMGvRHWcnRFlxYQFqUAtISWi1pM0tp3UspblLh/uOjGMIAjUTj4cgzPd9ja6BhRLpee
JFwDcIFPyaASx6crWM7T7Gbwvf6HTERl7Sj4LX/PN7dyDjGBgC6MGOzeAV9pETr/6dpNcEhFRQ50
olYCjGNgR4twE9wgTIpvnRi+HjJu1kgraMTD2ALacQP90OpFthsze+25RuAMS1pZqi+hgudw+77l
JIWscD4eznfVl1MZ0mtG5C8JaHBs8GAqMkKsIY942qPstFz4dOPdWxukuvn09H76Jpw6SkG2Czb5
BF+mFLz76fdPWWtomsqWKZCtwAK7Py3tkWs3r/jfwM7Fzl6qLW+ztT46/f6pndIm3J5wkRKPdrCX
CVTPh3zvlsnGIe3LAcZnnH7/9PhcN9Dra3MZL5a6If10KJi9ceRYe7QR61AV5OAqMuzswTLTsv7Q
Xr6Rob5MI3hrI6RhRAPP0RKwyCEf+WFc/B2xoeKOW/VbWIs+tdqzrqYlcPe+51+GYqemxY+bQJsD
VqoY8NKCU+gy/FW5KMNBM3sjUa1NKWNVT6q5l/bUDjE03IHvqw+ld9dP/jHB5d9FAWeiNJjIOJRf
KETF7Oc2SMMkuMZd4MbDv0x8FIis/04ld6n9qoCDZWzJH5OaQs8dIIVvRaJ7gx3jlW9vbH5W5pVv
xPUA31rVlQHacWk0d+WNz9lGiezfQ8r/gfPwDUZUWzmbSC9BVYB1FGQNKRFRkDGGwynFIQ9LPHTG
hJruvNZj127QJ4epBMqtDboeSkAoztY2YHZCpdDPo5X9txSJCoeRw7csd+aXJE/ZB6on7GmWZX87
kG44Fm0l9zbzSNTmxbCvR/AJRg1dmzYoyjdwMNXj+cFfGx8jk6ja9XB3UQ9xUpQzpP2yQ+uqKHHG
D09xCFtTLwQ59ef5xlbSlokc0QvLq2lGsQ/A8qiDUnbVX1di64r5yyUdw2SkFtwvO3WVZAP83Y+2
BwQYeNqT4+/S8q6p7ej8J6zNMyPJzIPFB0uikV5BLfvQwAT9/IPX3t444Xt9N4gR2m+xBXdu8scN
BiixlKENUuAWsHbt3Y1UksK9sF/GfIxF0A1h65P3Xm2dClZe38SL5EtFm4nOAMIPEKYdJ/h80BxO
LmoECDVxnLtC5q8X9ZSJF1nykpcQShhiaICApXsqvntQoQhAD0Fu6cbLRtqEi4ySN0FVNDLui+7D
8qB5S7a0ClcGwoSLJENZSKsFghOVgG+9Sg6C1ofznbMSYqY8GMjcqLgHmJ+uXJo9WIfkijM6yrAG
fnAjIa61cfqsT9sDzTnxEgsLLXHgfm0FV77sHqFge2HHG3Hc2N6c5SxBSW1mV0tg7wa+xZRe63gj
erM6aYOgSsfY7+ohynot3/ygFRvbppWl2kTPNG5rD0IVYwyZ4cip6/0QzGEOBHOuLwLoUGo6rCjm
wL28yrDMjXLv9TPMlwsc+M7PnZXeMcEz6Vwht2VFFffzCwtw5qq35MvXnmzsAoa8Cvo2y7HKeMOf
RDruBI+KbNoC/a5MSBMtM48eVYr4KCq4dXs3wmjrFYJHSawbviXEvdaEsQdQQ+9pNgQo3PXpN6KL
3YhQC4e+2OJTr3XRqeFPQYUaYyFmCtYN2DG3gJG/+rX+57JxPTX56dEWLCYTy8tG3Ng4IRgAUbeV
bdZe2gjVAvhVS7R4clrZoZVOYc0vyzHciFSwAbz+BDaMi8yNc9DkSRe8eSnbn++SteE0Vtu8Y54c
S4IZ02OBJclbedL9mYstXZqV5dBExFBHQslVC1gU6Wpf8j/FRK6WOg2tXIDk0G4E7MpXmMAYXkO1
iMsRewY93PeWA2wP+yi6i4C+lJrYGEKqCmAe6PUKCspLbl8X/dGr9fVFQ2CCYoZ8KpasxIYnaWq9
K2nHAHSjt1Y5bFEZ1rrHiFlQUJRk3ZLGVOY/M8FjScSvualfzn/ASro3kTFdD2npvsYHqCR/sLpS
hCO37pjjHz3Rv55vYyXATCGvtEgquCajlJmxW8eSV/bED+efvDJDTYQMpMhVjhJAH0Ob5KUX5ND6
+lmly1WCxVzLaQtgtXIqNwW9UBJsktGiMDCw2d9szmE13vWhzfKHTnlXYw8HagCvp7Dzsy3RuLVx
N4J7alzFggQY6QYLTzTmaC/pe6CAsm5rqfzaBxmxYeylC2vkxbh0CniIsX4SEF04pj1M5HZB3yXP
LFdYHIYnUI/gvubjiCXDxjrtktreLSABEXg0SsAvmMKEu2RfLnYKD7B2yDlEk0r5MLtd+yslZJgj
wRYUg3zo6+8rL+u6yK/crfy90lP/h4uZecBn+FXGcJCaQ7+mbzX42CGZto4FK/PXxLtA9XXGLT4a
yJ0nT0LB9OP87F178dOs/rSkQW8wh/uGq+PFvs3FP4O4VfM/5x+9Etam0Bf2XB18AEBv8IRdN3Bo
LqwmVAQiNlB9cuVdUvVkd76ptd45fd2nr0gZYe7szRr0aj9sp/vF2kJbrz359PunJ/ugpKYtxZMb
+cPtfrOtJWHtucaCD55ERsZmPPV7s890fsc0v2z3bEp6WcHpBsLPdVwuU4ZLqOK9k82Vm0MxKG/7
6HyPr80bIzVkrvYaLYrk2EFm06bkIUjTg51u3cuudY+RFaiEiI+TpwI7rSG/BpWzvm3Bz994+X8r
eV9cRJngmZwFkutuQLhWg3dtZUsWVj5xoq4rsILOlQrzJRms0PKt7NBNBd0Ntq6ikhdeOPayCId6
GT9GaC3sWh9iZn4CglZowTQC93IJtNMHIBcDp6w2lviV7jCBOFnetE6wdDomqq7fRRGIu74X3ffz
Y7kSqCYCB9rqXdHmaX8MSreJ0iZNb6xx6XeZ5+ShWzRqf1k7p/Y/xRKdRV512aSxM1+K0PGgDJMH
73PRsJ0F3YgLWzFzQVtOJfZaOoZVae/9qeB/mrc3trOxn14bitPvnz4ChIGhby1MHdX8ycWvoNqS
Z1t7sJERHErGIGV4sO/GWNyihV0EeaXU9OuZFrzx0ixICH71JghVkeDps0jc9/PjuvbmRi6oYZlB
CHxg48AeXymocuW8BThdSTPMyANQigz81keazCwbKEz/pu29J2hV7s6/+enY/EUeMNE0iycCVS4E
Okakf88YFDOS5L7qvCFk7un60BH/2BpCF+dbW+knE16zSGv597gUO+SBaqCa5NaZd6WbTPmtbIGO
PWDxqDwoeL+IUMg87KDQf/69155uxC22fdPQkHqMte/vOzg3MWLvcK10/ulrvWLEq0+9tLMI3r0o
WThad5PeAqCs5DVTaiuoqWXNywi1qNSHoukcLWO7H8TzVG3tO9Z6xohZUH+xRVZqjLlioc5u6Unm
cd7Ymq11jHFybyFgnXRQH8Y1/BBm8wPpv53v8ZUTi4me6djcNrzESaK19FFldUQ7O9QSxKhstwBc
cb6Vtdc3QjfocPXAOC4ePOG9KKEiu6uezj/6X0uvL+LWhM74rB8bMYNbnzSJcMJ2pCQcZO7spk7x
3TxQyGrI3tsBWYO7Al9C+Zg4Nt8VaSt2sICn1zAvUbEduMvO0gF8DHCWiq2uUS+Q5+iAj1BdVM2Q
Ks1hD3XvunNdhG0NIxmdN9UhKTMfKwod7z3RBFc2a/O9V6XOrqwC7Lhy+uv8d650ITGml1ag8Ooa
E3im4ldOs99LCr/y889emQSmxgu+ZeZ1s5Qx9CoAe7bqV7kUsHbyXsehv2NKb11ZrkShqU8mg95l
vgC+F/w1FpaBelGNeoXZ0l5PzWVFS2qcYrrSJ7PyE4WipXh0VfITKp4b3Jp/byG+mmtG9psVkojm
rY4nH1ZUHQi2e5RFrQjeQtoJIXBaJmEmkjrqKRv2/VIDWAwTvj7kCeySqmzMroRSwxt3lLz1RE7D
aoEmSZ3lZN+NOn2qoCv7RlzoQ6S6HQ7olfYwzLO/Q2kGSji1nR7yIO/e0nJQR8ZtRUOr80UWZROV
f51B2i8QFtEHyOl4OtSw9H6QyVzv4Y9s7wH3AacZW3+7+kY8K6mudMm9HdStyL0eaHcDskN2cCQr
nqhKyd8qTftvY9HrBxvPuFIN5NoBhfOvkaXh/iOY+5CpFpe12QI5uI25uDJFyGn+f9pTDVbK7STA
Kj91YxHaEFQoVHdrL9PPdNAbU+TLVA1slJGObKYt6qc2dhLOPpHFvqxu3GELZLfycFPey1qWvrBO
lRY3hS5oPU5jaGXZa9PPG7vOtQZOG5hPPWQpP8gD6HtB8FLdTYT8av3yMFjWRVsT2zOlvahDU08w
OAyrkTzVKdQlREqHq/OpZu3ljQjyoHKg0CXBkVo/p/5+6d7Vllfi2qNPv3/qF4Ybw27WiwWX4fsR
bq4cSlg131hm1h5uTEuo7FBVizk5zsFjPTdRpp5Vt3W39mVuR48buX2ANzr4Wbl1FKR5qSousNQs
W9Zh9tcKnXi8/d+OAY1GJiA+ixNIX8uwGnX9l6N69FzwlBTRggRShp4AbgASUSyCkew3psXyWwFu
H9GeuTcOUSPUunl/0wEkfExF7e4FCgg/VVDZkC1YhB17Nl1gB9Z3/i5R1phEVQnnwQUFXxKKbFD3
FXLFDgR1++cJIholvRjjEiYa0VwMw4NjLQlYOJIHUTVMwQ9IGbZNGDgiuJksy6oi7SdSh1M+uH6k
6uZ7G0yQy5ZeP71C553ewYyjUlGuejikTUFm/eFW4apdqy33oUss6GnUtqvyfcCd/tWmHMpFGjZG
v4UQCXYMfsbfF+Et0agkNPwn4gFdM7ffnNQafoyCewJVQcnhj6FDt6uzGy/BEoZkbx91P3RwtUah
fOzV8Eqa7i/keuu7LAP20Ieu3/xU5oVMdiRIm19ZaU9hKUgLM+PKQVOFP14zf+qfeJ52Bztp5HMy
Twv+7n8pPimoP40sKlEnOxZwM4ldocmj7yMufdyh/nZc7l5JZIX7HALiBzun1j4tqdxlbmFDYdlp
ooZNTaT51EbebHuHBRXPhzl19F9igVR8V3ZAR0pdQAuskm57qBLShI6Www8rsOW3zmLjXlAHLOSB
TVHtcJhrE4j5TmPOIj9p8zt7trOoTqYRh/dKjfsiyZz8xm8G7VxnDTTsIwuus91O2Kr4QYpZP9cQ
gvkYnZxMe0e5XnmgthVU0SCT8hZ8kuVm0YS3u5nW/FubB4sKPW6L60VnDKUfBIfv52yIardwIY2f
Un83OfX4HYqa4D6lrlfvodeiy6hUjF5B+5bd5Vz4zzixeBQKXCWwQuD+X3fQKO/CSvMyjTpuBc1e
QdQwJG5ZLzdMQ3YZWoBuFretOx08ISKoaqEilHcqXJAGAPUn+q20FgbbpcyWh9Ktk6dgmKebYHCH
DGj9DmoovOz2beHLQ1LU+qQ15tew3Wh62IkXJf8Lvq71EWRp+l6LAoGTyZr1e8W65oYlDruqc5c/
6roWbehXsr4TS0u9Pe7dl+++kiT0lm58hy6DU+xolztdNHad7Pc1JPL2/Wi5B/AGRkjhuNaNVKR8
x17Ef/NhjhLaVDswBAdoym/r+SmtLXXdNVyAxYPLh8Hz5L5qSP5e1ZAY8OtEfk8GZV0PEq54vqhe
QUCiN3MTKBX6rqN/tOmE14FI8m5uHBJitMmRLJV4zH26lFc08FweXbKQgDv636TGBQBkSAVtHEC1
A2NxqgjAzCRdyv1lDRjLLPedJud538ep532kvhah48MNw2m3mNr/7nr/bzcJa3pjp2o76dILyDAd
lwcAZrPH8X3+abdhe5e/TU/WD/u7/3187Z/6u+TeeT7/UV/urtCksfxmLa+dLPf9I22XKgR9N4FO
T7FYIuy438JacdkSIF1ryViNOwtGz2pJ/OPo66Pli9dMTD9muJOLrN7SDft6UeYmpLZvKIOlgu3D
ev5G1N9l+WfZlGlee7axJpM59UFjBq9H6+XG5tl+4smhgzzZZQNhrMlT28rM43oG5iT91RCg85ue
MPCnxXelvY197gpTkJtIWsiC5r3rQfURGzixS6b6AOOJN1rX3yAVjEuW6YGL8ZUxQF4s2MiGUmaP
oun7ME+36JBfni0x44y9dpBNqmWdUwIdZOdXmVUMu7L05EPvQv0xQ8nuivb+1uHh640UN1G3g5e3
cyexdRWWr+8WmCBHp497PT9mX3+KZyqSJmwuYMdtW8cGEKSe9yFJ+S7NnpsB1b3mIjA9dmtGh5Wk
wACMYx9XPc8OWibqVUx6omFpbQkqrsxtE3uLSw7RWjOQ7n4AsGKY4CgUqsFK7hanml/Od9baUBjx
b8FNJvGddPofZ1fWHKfObX8RVWIS8MrQk+fYTuy8UMlJIkBIIEAD+vV3+T6dcn2Oq85bKpV004Ck
vddewxVczabzZmZzDDxdfv23T3/71n/V+kGLtJ0oxItNdbrdF0Aozsax7T9++ru1vwX7LiMZtReM
DkTZC3ML66yu/vulf3Tz3638HC7gfV5k/Eq4HBibbOnZM2Jrn6f7JzDqR1/xDoQfe9vaIZjbS4RU
1qLP4Iu/12z+RBLwv5cBfZ9emyaKSqIpv3I+KspYoiYUXZeVfpY/mUchGH8qQv3gh7wnwFq+x8Xe
ORwaOUiLFJuUb0Tx32AA+p7z6sYkHkMxwmB+niu7H2ewZWQ2n/7+nD84AN9TXQnPd0LDQcMh+3tO
fBnxnxqxlrr4pCN9e9X/R/Xwnu/qwQyGxWphr8D5UXVa0PEZhDREHf23y3+3fuN9y5IdiTWXQclq
2NaSqzvYlpfJZ4vso2f7bgmrqEcm26zbi7DDaySLc7ZkT0nHfv/9+j+6Pe/W8Ix7w1bMvy/xYtm1
VgQiRFV8Mlb/6NrfrWG4dhTRQiArlopcMhr86MfkAt/mzyT+H7077xYwKE8T9w5QRl98y/QVzs8z
765mw45/vzkfLOH3jFfaoablrCsu8zhOb8Ty2zBMymIjVQT4OpiCp79/zwcP4T35VUsHwWkWo8JF
Hm3VTmn0QLbos5COD57Ce8c4FUhm5BtTD1VFPRpTD/NvKl7+fukfPIL39FeASTzKhjW5CqA6Itsv
B+6u7F74pwqhtz7if6zf9yZxG0vpUATY29BQ95WZ1uKLpL2pjIzbAN062+6BmKxbnbzFD/z9R330
PN7u5L+OTTNlycwVoEOV7scime/J3P637ei9SZzOI3i5whcGDofUV+sC0Nvq8PDfrvvdYp46Pmxz
i0I/4PnNrueXSHefnGYf3ZJ3S1npTiZeBfxqgi3z9RL0ENGwqf1sYvDBQ363kMfZWmKYzS8MiANJ
4T0gu9Kaz6DaD9bxe0YsOm/Ft25DRvc8/TPT304gnBeAUShgVpT9Nxse+p4RG1DgF1zjW9QS4hge
HuVsj179J45SRN8zYodIE0eKt4UQPEasr/Ub7geLBmM/ecQfLOX3pFgmUhkqkraXfvkZwM/pMCfB
1WCD21X4zzh5H+xF71NumWJrBw5QfiHgJltPTiv5NltR/f39/+jT361bgEwuWViAT0+DEvGiuSrg
g/LJh3+wAt7TYUW4AgGCxfcF3g+q3Mf1p4m333+/8Dc05n9scu8JsS2IjwhTMPkF6JYqoe2tcgVz
A3RMZxNj1Jq1120sIeFT/206Qt9TYy1QKpJhynvlmK7zHfX7msY1zeUnWtv/nyP+r5/0bklnduZ+
0MZdDVPgj4vP0d30vXqWgw9rAMC8QvrBethWlB0pUK9ndMAwRis6cRyRBlUvqYVXYbKv4WmIR9vo
Eck8wDHaz4qHj57nuwYyyl3QhlmUXGHg/Qu+koJDSRnmv/7+RD94Fd+zW0cFDUg7TcWls3kVuu+9
eQn8J2fuR5/9dlT+63jqXQuFDMngPx6EyEmQxU86Z1cT7uF/u/a3bfRfnz+auI/nFeVIBl/Ebf/K
5ye+fTKV+2Arfs9wNcYJPu2oNyOvS9g4HByE5JjtrvvcqM+M3T54tO+N3eBKZoeetShqC/3MCbki
E/9kk/zo+t++8l/3JuYb0gNcUlyCNfhmiv1PFImMlPsS6utQt7yBhzRr/v4cPtiQ3wfbYiwQzqOd
kys2dPfRhhwSRq+gBrwbMvPJpvbRV7w71kPsA44NBCejbn259shxgZA5LUNYuLT9Z5yxj57Hu70A
I4u0Q3xHchVSBLQ7cQz9Z6fiRx/9bhUvoc9gTAdN+qJnWrrF940M159/fwAfLLT3nFcwPNc9BcHw
aoK+v0Z0NCtFNP6SwWcv6kdf8G4lF2ByrTAhRslgWA0E4pIJipD5z0yXPni671mqAZI5lpDC+aPd
x/ugC6p2Qf+lplvy2Td8sBzep8tOJIoXGcNGtUWk89Aic2WwSe3hgl2KWM61M0nyyasKzftH3/Z2
G/+1+KQ3aQx2hb+S3RIhy6xNn2IA6GfbqvkYTePyZzVsecEC7Z412C1HEfcdpkEU9BCJSdg3GaZp
M2JqKMucLMF3J3mPHFrXfVHrEH81AP1hvWS3U7+33f1Kc3ZNEUFWZaDLXC2xZDcqSeg5hlV5TabC
33KR7veRW/ojzm9ZE2LCoaTFxA7TtosmH8Pwt+KFaKJox6iSL8i7KGb9qjFh2CsT9OiJheZPETUw
5TTo/xBORdsydbG+b5FD/48kfbYd3gYSdQeB8WVbuuSQiaj/Y4t0+qq2AGl/sl++FUB87jHMd5cV
XNgzjzv/EIQZTOA3aCrO1vRBX/YTI2cytvaOD356y4xqfxXByg4F71g9b133guHG+nMJMnLd09z0
1cztwA+wgDMYkIXjlRtpXENFAjJmQNwDUjbab35y4c8AYAJGmlv/JcNKmcuBdQKUXEhGS9VrlEx9
AbfCmfAYc2OKoXawzrez60SD/jfyJbaIXV/ww31bpT4kE9L/+rWB8Q8iMlsZXM3pTh4hQAFbk+Zt
ep2tW3gxWTGWPEvzJ51MQ9xk88RotfZqOfR9nh2wwkZ5IHAuf5iSaI+bLos3WScRJsFhu0Z5hSkn
B2fbm2dKJv9oITSokRwe4nVg6rAkQh/AFJWHefKIC1STOU9pzy6u702DhGHZJGJCAJLbEKzZRZg+
m82cotmrC5HTckZ8adQIt6UPsKHdXtAB6g13QUSnPcuX0mMQfELBQ0sI6CAoxwtbQLuzui9FnGR4
b6IAYWVFe5Qujw7w4pU1UzI57q5LK0SK5mW/e/crzbvlWoAL8JWafLwhi1A1zil1h4SY/aWdjKzM
golFaGNzAG33BzUUg/kC4MDNpGTemDyFI/qmxO8MwOi9yl1a4zzT1wu+7pA45DSDhCDBsGrRd0wI
bIFZkT5EHCajajXTY0jhpp4xtYsywUThhq1T/o05qMvThff3wgXL3dRFIcx347aS3Kk63oOxgmt+
0WxxuH1NzD4dZAvGqST52DDd46YTbZqsw6dYGENUDE/ixpM4vKZraA86KXI8up0eko6OTUzkAo/6
tL1VmHmBaBaO5RJ3EcKl+fw9Wda8TMZZXvc9Mnk2ECGu0yXJH7xt+5twbl21Jl32QuBHUpEwIA82
EgsIigTcjdnQ+MHNY3SiUxaeiMObyUPjb4UB4uEY7X56zNuPCINqj0Eebc0SJ9vXMN5f4e4dn9PF
h8d1X2Eyu+1JGRHvboIcA/QyDjHxxsRkPGWtS17yTftmIssQllOA2D7IXJPbGRV6NexQHJTFntIa
CVN/YMMjrsZ1KX5FxUBLxthYJQXc8w+iL8xXpF1/RZA7sq4SdkjTjZ/AyIQUzAQ2/Towy355zqaq
l6PbLyOl60XrNKiSIJxg8Mr9I9JQ6VwVhW0PVsTjfZQM8xeu+a+AIjWPdNn0RU1aXDafxaC/UdJX
o9Fwhe7GqVGiiG+zdMTUP1akAamBvcb40wUlTYbdbjBZuct8rokPg3JEjEjNpunVCh6cVzL4rxNE
T09sMlOVubF7BRfCxBVGF92PwkU+Oa2D4bcswthf7gyCgnkZp0dwPsdzkcN0W4R2fEoscN7G0rQ9
ji61VxHd1x+xdttY9TDrv6V6hAg3yYrf6dIFyLAbwgYze/xeAuOUVQhXWcPTymUBPfRahicYWMR1
TEl0lUPc2YhBtEjZelMwOtDJk0PaZuzYi3FeynXj2VKNWdfDc2btjmNLh7s2EwihWBfcyLANm2im
M2gkYXjZmeurzcYKr2/R3bEkzR+9D+ZHq8X+HKopPxLQtq7z3Lk6yWUGYGHbj2kO4UZVBK2B19Da
f/NDR2qKsJGjX31S2hVU6G2f5LM3MzLdFlz9iEDKimLTKX1cpM8xi9UXsU9b0yuy/WQyAHZh+chO
49I9bBJmYUs06eMyBzhJO090vXi7lWmog+aNpPpCbdzdh/OWHJkdbb1mial4gOQ3RrS4wYB4O0D8
2F3vwphfap7kbY6N/9BPOdLgPIMhoR6SocJwJ74JkjA4G6Q1nfBa4A3JU3EWLBoPFgS7RihCq3Sx
uvQj9m2Fx7RVqRX5IYxz8jwJYeGjP+fpg+Y0h3qxmINfK4CTGwWB111q1RvH5S0Q0Qr2Farr/KUn
44A55cxvOmrpMd/yuLauVRcd4gOsVwL796LvB7Osly7s4Zo/4ex9yoIY1BjaJg9iWVUp1mh83Anz
Q8WMJmtTqK79JnMXXiaA4CDdcH6MhRi+jZaO2JhT8L52ut6POqNVYeMY9u3awBfFz8dV9fOzhLH7
ochn/jXZh39WCRfT2mTZfg1vh63JlDFPKCaw5Nuw7897bO05AQsIxG6IBosqZBossBRbq/8So5V7
JU7SpRlHiDxB5v7iEfY+9kUJo5HKjNgWeTyXbn+Ti6RtF4d3qZCtaiKzuMNQMPm1gDTxEokAS2uR
4hRnrVrKbOlhZSFcT9nNCnbeUukgNuawYns8EYh6o6pYcPp6LScwfjkRj0SEYc0dhJ5mGMPHiSNI
WLoYvYcA4BErqFKNTMegCfaWPvgpJA22LVKz0No/JF/nBib6Tt3tIHmX0lIPSQgiXPFTl1+5TxWS
JwV3r2EeOlAbwy5OcLINBakX1D8vKtjm57BIYdiieCQOWhtdGbwtonTg0w5VuCfslbY4AOI5/KNG
4h93IwtQJ1qd63LhJEaqn01BrMqWdC7VMOWHoB1dpfPUQoAd6CO2QtCoptyczRTQCvS+ZC4nU2y6
CueAvaZBwa9khLhDQZQ1cODLphLU6CKoBY2xJe5Zdu6yTB/BfPF3Jp+K5ySD/T6wcJjwjtpWsPsm
v0CV4oiRUghFMgr8JmPWsOEr5UfveqKqHJnGXT33aANKk4CBWPZL4O5T1puDU8ipgTcyZlZ5JxtO
PT/syMW+aEE5WGcx43c076YrWJj1Twl40UUJz9ngNg7Y5DDkGrDdx1sQPYtJZH80SOQ/SKFx/GY+
WS+9R708CAzNQ6LGk9myCMVlLu9dZsdjm0b6aTF0eRADDpDR8biOVOKzUijKGTrQzuflpoh/slKA
2Qea1jiWI1yO6UUwsJEV1tvzqsRQs2WIItjQ7eIup6SNa0lFBCPehGIroqONm9aL4FskfbtUEqlw
f1gGt8fYLeoWTBIM63rqG5uNGiTJcBCVomMOaaNU7Z9E7Ws1wyvqu94E4t2cs41MsvhxyyN3y7c2
6kq2+wRMOja3v1aQxdMTHI3BIUkiW9gHsG42WSFsYDsEVJ0GSBIhXgUtvMmTfj3mLeNXAZXUVdRx
cvA9XL1KF0XufhUG3HZ4Zhxovvjarhqsz8LsvhqsD1UlY4FixrlePhLN+kYrr+68s5BhbR4MuxJa
UPdgxeYPkEwBMwsKP7yV9gH+uMAINPDrgjVAeAP7EhRNyHg6jIsCEjNaF1VCKX5ZcMaKiiuNHa53
m6RVQtvpy9gS0GNBOyeHCXXaWSYEHWbP2ZllqkXqhUaTY7b2rOIQwdnFGJDGhZE4r25wjUqlvEHY
Vn/B7Q0rtxXhwaRiBu0mHG4XN7VHvVJVrmEPh12EgqrrJQx55YpNnLpiiW/gcKO+W1hcLOd8D5ZD
IPrpQeVF1KxM0+shxXkBUsV+nyGp4h4uDJqWy6zTq5kM9i4n2i8VMmv3U696SjAsB681oB0EBX6O
kWQdsEbh2H0Oxo3eJPE8MuhYJnUcCp4e4l5bnO0oQUoJKki1ROkA24KOXJLRjEebFMsXBG1P3z2K
7NPk2YT8bTMifmjjYw33tTFF5ANXU80n31XpTOwrS5fsRc2g/YK1Ow0lS2wn4c+Gzm6KQ3JVsDH7
h1uJgN9h5GvVjaAHorbrrvN+YU0gtH2jRIVzUfV+w1/wlT0T6sW1DwT7DcIpOfS8VccRTlnHxI1R
zTOd1KnHQwK22t27YfNDY+G+feijAHxKOvVHBNOm18UuRqybMYL1u2ZoPMfwwkiq+grygOm5W7n6
CR+W5FXkffoD1w+fuDGfI8S1gDMdQE4GBmYkvi2cEQOdAokOalK6jogsTglPtxc6h8k5ULN/Woir
C+93W+pl3TSMtbLQtee1E/LLFKNOqlcx9PBs6Ikpqiho57qjw35QXezBGubh20VNfoIKFykUtitm
cepxEtzJfM0fyKKKK/A9bH5gOZuul8yuzZuPhq2WjS2Y7wZD/zqNOudHZSZ0Mb2d0XXFS93Namn6
Pk5LAnYsOvjCVEXWExSuWnwd+1X9yAUq0ibaeZrdQe8klscI5pvda4dRWdcMaJr7igjlv4KLEF2J
aYhOmS9UWUA5eZQLS7GVJA7IySOd8rZxOkqbORFzX0+FDM9tFG5RCe9KLOVQ2fknxhGyjKTeXmCi
l9Tg8yZnVGLrXMVWqqfBDBsr02BXaZlhqPMMLmza1UynMfCQqQgvIEuDwAoZJD2tRmBHYGhHD1vR
/hPBevYetcpSIruRRrULGIy0VT+6pGbtSaM/kPfgp9u58kmeSfCmlbJNMfUIbGtn3lcBUK3fLbT6
B6unAoXtLuSxGPxYQoQmSmjR1uesFR1+W1Sc48DbnyzPzRHpJLwyuIlfomInT2qkbb1tSYxNiMby
SgL+KbWAtXSJ9Nn1bLZN3sJCYmgWLvkBvrDBixbGXQrUaJcRNPJrWIAnYynJRA7W5kOtxdafbB6I
Y6ZSfjOZEGALsHoPinGSHJMYYoi98BeParsEBoRJJJv87YjeqI4tCsByhFzllAS7wNuIvoiDESbF
jSgEbSgbl2MQWFN2G+0PLe3djdO7PeEFzqrQm6kp2lTczKNkaAWy4rgmiykzdLKvagwH1HI7P0Rw
s7tvbbbh+fpBNNizHyeGVikquH3MOLwg40Qnp6SFQUfLt/wgxZTfLUUbnXXUth10Bklbx8Pmmllk
2yXHEt5QLW/Fjz3FMi3VrPPrOYDXply0vvE5WFZqM/0TTPP8D5SP48sQGFMJiSO8hodAiPrEjO4W
RqPSowIHjNFrSu8Eh/lFoCE8Qi6zwwkN/Ojg0Zg+aLnq3wW8V3JEiSFEs5c20KVBZ10HU0G2CpkF
2JUVWqQ1y8MGGzGo3eNNGxqAX3JwdTAK4FxKRZAG9KJpyQhqMQVVAsMjnlwhWTmuDSvMIR1yCpwx
7p+VzDQGioNFo+Im9kJy0T9gNbGS27C/znjC6smn8KGCTrGJ3tqyEgS20ZVgRrQ1ms3osiK+tMPg
bZlMFfOIvaKGIg14edll3Z26FIObbpYA8dFKLjOi1hP7kMHq7qjSKLpasm6+5jEXPyFhKCBJI/kx
jGkiSju49ggoMTs7JyPIgUf7Gu7xfsxo+ybgiqfhVheewO8oXL/Qbk2fOw4ThZEJZEprTpILCkFy
ngOD68+MOhoBpHUJdnoN7D660HFPYc9iexz4RJ9alSErfBi6rJIM40OcFIjQFHNAfxVuwMnZSoGD
LZqWCDbzKsxPVrT5ScwOemXYfxVNu82gjC8sH4CBZHzK37q6zUB7IIum085dv4UJHfPR7jeFgl3k
nlr/Z12S7ui7LrzNGfIzyyyCrHBBgN0XiYSgKwQXYLrPgxY1aRtYB309FHnVCm3WdyB/ye9QgukL
MA0iizaFcg6qRNAZ7JplZZpmYB0Y4BnfYR3RP5o53NJ7Ps8mqtMQ5r7VTK3+k+Xj8ARcLLtxbE1s
nUe9vONb5g796Ic76bsQIoQ5vTdhlOHA5PMfpgv+JVeQ/EGigjErXInnJjf50vBkVA2xllc7Kch1
HM35yU2ROkyjiODAOaEVCh3mArRQ+bd27ZcTqpzpvsVG2uRgpJz0OrNf45Bkl2k1+a1vnTvCP1ed
Y6nkU6Qh1S9XDHVeog6YqUDf3kBaE582ypfjbHpyrXPiYHbfUXikFhhn5ziO/wRJ1KbluMPSuAZt
PLpvXS5ORPeo2HaJDr4kSQf1AWy0VMmGILx0C+jLkHmMxwQ39cZBKwCNtOwgaprmnN0uQdFhxtGv
B1SE0auSc2tqthYxejgFIsMw+y8+FrCaStIY82JE1EXHmAx9e6SL4f/kqKEu+SiyBITffL+ePUCx
arUUfsgpbLoHJ/yPyS0cMZIbXY7GpNHX1rq58TrStp71mlcUq/6LcfBbN1aSH0R2e/12OVXgsdW0
CmqJAtZRJ+hR+E1rqamDcCh+8S34QwgEnabb9ucZOeiHoID4SZo9el1UOt/Fs9u/63gAMpsXa7Oa
bn6eUGQ0UjBek26qcYjVRIWFPeW7hVszBEPJydgp+koV8sgR3aRnaD84AR67Qb5ThtQBlE8xEXjO
3mozFrDxgiIhh2XuONY2KPRhS3VQhRSt3e76qS/Ra/sn3W1FyYOU/CTGF+cICdIPUi/LNaALZJPt
Jj+gFStOukV9NvcA1DnOseMkdN6EiDK5dOjybAWCT3JMOzEdjQ9/+qzNvkzBmOP0w6/hDGidWwX/
lZqpu0agdHDFsbU8kaUPKs0ExbHX6tvJIRZnxaSxLPyGSmCaoQBHG+RlbqqOAnINh2x+xUx4uAli
bNexY66K1Z5dRUi3a9TG+x8SDmrNiJnGzcwF9nkOzhaeYD/t5Y6RyloBL5aNaaE2t8UYf8HG0B48
vPZRu8byJt/bFFUv6sDHCL4DF4/C6Thx6c+jJWmFVgydhxtWlNjAweO9jY693tJHJIgPNaoOHKt6
75uuDRwrtyArKgxA1C2EReK75+tQRtB4VXsxiipKPAoiZnkDF6ewiuY3+F65b8WbDngtCMcn7+Kb
m7r1bhdz+IQ43W9mCRAosjD2zW7RHwdbhHJQRqQ15DqqRrhPWmPK/yfepf21RQyAnLNQwIyFbrjl
3d7At8XjfgCYI6VPCJDeIlsP+VjkL34S/mneO8GqQaccjVw8FOVA4e3SxbQvEaqRQRGN7TLLAEND
vOXPhgfumoFT+SVhO5b/tvEv3HQKojiSnzWqlAbHmLwhW97e9csyvUJy5pGkHMvjgvSxKtH9WJsZ
J6Eysy8FqhJZehTvhyzM6KHbAf2h4OS3DmVgUdOMgZXYZkGTLHFxmHkUVWZyxSlWmtSoRPMmoxpM
D5Hkolz2+CXtrYOx2FRc88SLhsIZ6GGxi0QU08QBsgTsNKutuAXtYm10jBKbIxWpRrmqj+2mcIAb
lsE5rc39V9SE6S0dePhHO14AbYVhm/XpjrQGVsiKELVXLLU/O4b+rZy2MX0OO/KYuHxcm0Vy/acI
IIGLyK4OULXNt1sExH6gw/wt2bvsgrDsvUlVLmq6rm+vF7oT18+s7gXPq4UQWyIbQlbIA+i/jxT/
bo/G5MA7EvelXTZ9LvZ2OsYthk8wudGvfZ+QEws6c8DYG40SW+buurUpViFw0LLLoZDJ8u0VexCA
gnYqaiHm7WnkRXowACtOLKHpA1RBMX5IhrkLdNIhhE87ENKjwxTgbdueYWDaDiT6B4y/8CVY2/AO
+rTwOAVwXGi1yS6dx6CmF1l8FQ3AozE9Qv5VBB8Yt2PSOXT2ZaSzr1Hp4FPNxA8ygAwNFrLzOYqy
rBLAtiHDL2xdmH6rXDCJuhW5PnUh3nonARGUO+rwL3kw8yMk8e2Vs5OFqNTLy8TRSqaDLc5tAnOI
fRv4E/LXfmIEIxsLyWtTbAkDDA/ENLA9gTm+wWN1A1/KBJXVLd7QsB5QiJz3ceZQF9H90urOQfs7
+Xrf0J+KdtB4ixNzvzBpjqgv8gxrO1E1hHzjUKOyghv0vHSndum3i0kwcJV3EvT1rGQqh2oU0H+l
pN3DUqcyu8DWez06Zvo3J6E1vQdTue8glZ1SkEDt+msG0H+XxsNiHjsArKzs8yi6c7vBwiTdPB8S
HsofYbInVznfwrto3PrLmtGcVlZzTKr6YcsYUO1gxBXASF8ABFZjX7rQYHY2a6CZHZOiSkUo4nJC
fdLwOQ1f8sIgz1v4ZIP+TNGDtD6qs9ECMOywI5q2nekhkPMKXVwwHsDVH+rembGeUR5+s6tPwaRS
xfCjj+VkmoDMIm7g+7H9g/yMyTdjR+BENET9hcaUfp83Li8sk+4fWMyataRM0ptsYeF90aGoBFIZ
3kTrlOB97oYSjf5N32fspjAwwDUr/neZY3CW1hJ75FInGHhfQUzHjnILR9HETK6neF1R7WBGNZyX
gA9Nv/Lu7ObZf1+7XbtqlAtS36fQ/jBjZr+5jrpbq1hyCEYaHTGZojDEm4cbNZrlVsRWXNE+Sh7D
MQlILbXVMBdBE4Hlvh2VXIvrcRD7g/Nb0aRs34/h1FHIMZQAYLl2HFrfDf05didAtHOE+n+EOL6w
XZONe4J+lsBZqtOb+aEDaJ8B0XECYMxhXRSJbL8n6xw3SFdhxywe+sNA8+1BhKlpJuAlVaZ3dgGA
Lh+IY2GlETBzYKQoHjPG3FOGdOQjCfPhZv4nDwP9BJK/o2W3RgtkEHM8T7d6dVqXA16/KoFQFWaf
wCJf0r3Fq6Mzfp1FPMPl7u0hDKP9mg8c3RvRS3pLqJl/YuwNLXUUR/QVhc6WwO9yiE29RdnWVQPj
gDpWeIheAxJPh2uydRMITV5jgJxY89ApBcyApjFtLA/52PSt0Se6xciyjbXdT3ni2Eur0uDQzlBp
H4wVwbWLsG7KUIbyOwJm9B85kt6Dq5a239D78Bq0o/CcZqqDZmgRzQ5aAPohn+wYOiebq+Y8f5vM
QxucJmiIUIa6u7bA1UPF3Ksy3Qd/k6+p/9V3QVBN3ASNCSEWrOCz6u74HvkvIXHd9zyX/uhz76Iy
sW6sdqjoYTjEen2rIPq72uPuNfeSH12Rjr+1XvkFEJN+hoY7rbYYWUnVNmXP8Zbal7mXeD/2af1j
se6eZ8z446MifDtBR99CQ8yzuwJi7xuRLKC+IKTxD3GEQ2A3zoegx/WBisKDEjj9m+LOjikrV2Wz
GH36PoboUoW/XRC0iU0Hp2Cte/B1jgj3+D/Ozqw3Ul2Lwr8IyQNmeIWaSSpJJ+l07gvqkclgBjP+
+ruqn9KcopDycnQUtYDC9sbee+1vxWjrzmxsykJCyBYQbjRvc56XL26L7bTXgilAtolbFWIrYqJ3
cYMCijvZeqtx6ju1IzrMvCw13F92bOXPUqOXxNONrr5M8JhtcAQfS8cH8sfwLm34B02J46tykI95
JnAQzpEC+Gm3WUlPemwJhHpVsx1xgkCh1+h44YFmELZIYMFOFdbA+ESWaY6CFxQ6ro9MVvQ0mTj5
Jh0f7zRKEe+Z44gXuzLlPTZN+ou0R3moxizf6AJlCjju2Eju1GyvHZyne4zPYwH3ii2+69J3BI+e
qjHsH+2+v4ejy++4Kei5EqLagEWISrik2b7GScUjo5lvB4VZCgeMLNsIntA/PYr8Rxit1Q8TPowb
kel8j3Swgr9l7wZjMuGQ7Vhia4AZ4llcNMjrWOoPVlv6SHO331Wh6B9ZPyVHpHTsR4bihw8DhXhT
VQq5A1Zr5MjbIdyiYjQexgStED0OpV9Nx5IPgjjmGYQZeocyT+xbGKAt2N6oJHVTv6lHyCAaXjR3
dcPMJ84j8w/O1upQ5sBaQZXSk73ZAuDhcRayp56ydHepQXfQdWTou2U4g6AiaiNvC8KrT4dEbomB
uZlqZKBgVFfeU4V0eBsjp7NB42F4wJxOA2XV0a7iAh3uMpP4nPVtjS19Ydch20ax15yR9YjrAo3d
Lc7FJxsFPdSX8NXtKuTMzZgPZ5Q/Wq+PdPpOsHvt/U7I/EcBF6tRhuUeBl7WVqWYQbeleUvStpkO
M7OzStrOxUAth3QmL4jYQWRwlxqDg6Nj+Hr7Lkv6PP6v4MzMQ57HUG4EFtKGOTqkcEZA0l5mL5+7
/kx+WTewEurdCt7pwH/EnpE7Cgoq5vyJs9Hd3r7HgkKSz8SX4wT1l+pA8ekynIaeEHFvX3epa3oO
GsSRIqPOAB/BKtWnVGc4hoKwdCmQJrLcpEl1GlKOBFC35xCL0dg61tDUGeWKOHPhd81BhG7UTAhu
Agrr/LW2n0uoxW//sIVBnzMH88jBqQ0NQIEpUTGpvNb4ZaGR4PbFF+btHDuIHFmmEUjhXzaiJY7W
viEyrNvn3l4RWC89/eXGHzSSpYEPQx8lUdCNGY6UBxhqIX3pfPLxL3f9cPWWoritUTwOAL0LzIiF
G5xKd8JCbZyQQqxIPZde0mxxjy6dShLFUQCtI/Y6Z8LLQ9hczG2nlfCxNHlmCztya7PFoIKgyIBv
NX8B+bO5PcBLV2b/viHkXQEp6rR7Imm+VzzbkqF+vX3phVY4NlvJimnIoCJxOQ1VZ6gPfzeRKbx6
yHEUZrXrj073ZkzR2jpYGoWZtJqWDep44aQDi76L6JFRAIXSL6o2VkZ54U3NiYQapxLXsGozQIVD
30eVcmFd5yQ/br+spavPpNVt3SsIASu063TpKWudB4mE1ucufZEnf1gEoG3yBNUsF77hTuilsLop
7DXG1cLynTt3jjjiDhOHIF85EJlQ3h9AIWq3JMsfbz/80g1mK1jqDkk91MQDkKPOoDR1PjpPfyfE
fL99/YVWJnoZjw8vp3YLMYTNkENzPsabPlT8ISKXLYXlUL63YbrwBAibflJT6dxPqi/WbC/+Yun+
23HE50TDXlR9HyFtHOCUNW04eh89u2xO4xj+sbnxrYmNxzCv4H87PA9OuwZX+Wujee22s4DbcU6I
a0HDj6LfNgR20IMI3bu0rV70Y9FmkpU4wFctxTZaxIcUaW4vqtuVzsnri5TPzVfNEMpFbQxTAPkQ
zt25NreoDxvHugqrA7aK5Urgvz6sfD6sCcemDlN+vLjooO+l/JWYlu1paaCiQTduib5NY6jPpmV8
yliH8b/bjg8TqcA+yEhbrIQExQYIxj1qfqvDteC2OFtmcRozBeMVC/uEs5EvoaWODKQLCfNY+BU5
wG2jxmfIIjy2BiRfGqlZ9C40RPocNayTyaotNd4VMXdpeNdmKx/+pevPw/VlV5GSfgpIeZ5kcSyR
oJriwWuy8en20r4eOvgc2UipVJLxtAAI4j4b5YZ2312TrwTVhccns3hdpDSzYzcHcmkcUItAblG4
G2b+UNOnXO4YnwMbU0F14aRZETRws8Txj5nJkWfPqoO+KvvkK7r8ug+TFrS41IzRFhYA3WOFLtzn
fl1Oxrff//X2F05modupYV6VQAMaoMUM+hPba4dza2Z+yCc/a79+7iaz+N3EvCFl5NDANDiOPMhO
OrWlwPqPUbKCgsOk1edC1xznKGKXDH1vFAFksWCzegnqjyV2L9D2rbywpQk7W+NCiiIzbQG7dtpD
zWcPMDruD73g4+b2y1q6wWxNgwMMaUw1WieY6g1+3A3qgI9B/MjhqfKpWzB3tlNFd5DqxrEfgwba
W13tG4turPDbZ56fzW1rjViapWkDr8XRH+LApKGCk2yJ8sjty9PrrhFYc7OgVEAMAkEGqiz5GFsn
3oWwIq7gYdKGI5pRIEqqY9+AqDBwRpfve7AVdyEU00jeh0V0MibThaE4KJrOFKU+h+4QmRB7QvEL
wjqkIkR8rmwCQUxsl3fIbED1Jcb61E21CTbfEN7lCaJ73bTmaw/xxYNwXLUnHaotbWuHX0bWlJus
apwvPCqtQz1IZ4MkaOkVjclQd0alAfKtH1ZXdxCTOtFDoqsKftMUoEfdJw9Mj432BkXGhwFib9T9
0tyTTp3skH0fv442cKAQBKZHyBWmg+X0w0kJIztZoZ0doVH7CbVfuGPoJDq5Th1By4TaYyvd6AcI
oygDJlXk/EnCbNxbqVb7aoIYUoWT9Ku4rfYFNSAZKsPm3ITK3CZj3+6gg6n8vnSnt8yd1C7lRr21
KhnfO1pmW0szQ3phVpEztZQBXWPpMC9irD5IVOfeWsv9Y6m888sUwmXERzeYqO73HbZu/tjVDnII
buM7JHZ+QC6PZh2i8jf0bkVvmkfxJnYiJMRH8oAWEIkaacG309Q3R5jR/66ciB5k3OcHUVEVmF0E
pG3EXmXUQyYmKMpqxjT6PLG/dzmJX/LJsu8dUyItbTfFF7jMCw/yDmfnImvnldP0+/Ycvf7dYXNA
Imyyp0xfIrbJ0fyqkg5xTqf/G2o2bhKcrVY+b9cjBZs7i3caUuCuS+vAqIynOAsfo66GcjD8ZJSY
HUksGvGcmHoMBKoDjf1YNNB8j2RlHV9i/3+3uGyOQ3TbNq37uLSgCLYfFc1esJB/3H79S5e+vK8P
H0w0q8WJErY4Vah4CePMyCcvfLnhhwuLEtaAyHij9DSIr1YynlvITG8/89JYzqK+Rt6rnaAzDSZY
7W3iGKTdnGHfG9rp57iHbI4DzEdhoJ5XWKcuzNGSbcVvpqE3FLK2jWVUh9u/Y+HdzzGAqN0mg7gI
K2X5ztRru2aWsHTd2VauxCG+ynMs8g6ViweiGqhLGQzoV0b2+jaIze22kYyPR1uJMkDLBuoYJvRe
m0I0eqcvOzrbGcczBVx4zRJjYbTnFECjkCEQXwKN0wzDUVs7SM28alqz+l36NbMFQGvkWCDJMXF8
TOqTbAEWriiCOA6Q0PJm0t2ytEmfb4/40m+ZLQpSEBM1Vz4Gg3tfZSnaUJ9cCEBuX5yy62HCmW9V
4rLV4YSrTxKcLxS2hqMRMvvUoVjjw3QC3uRjUwTMSF5ZGrX78eIHCiEJPw5xqLa3n2LhJ/6HdmW6
6IBp4awjEtIfR9Ren+TUgnDs2tX327e4zOMr4dCaBVtAwtFGLuIRyn70lSdlukkL6zswz+B6T/IL
HAV3AJ+s7JKvH7yZc3nZH+KYFqnWuYzrIASa/HnQvdiGCj2ZSrhow7XsYz1AZ8aLLj2osqQrd11a
wrMQRwhUzAAHj0FrOfgePjRJvjJLFsZnjkUcUYhqwibHZrBp9opCgwr98BOkPSuZ3YX1NGchXnjH
BhjLY9BDqdigMYuivpg8q9pCzWyl9LHwG+ZERCg3zAL9Myqw0I4iq+wn0hQHEoVr++al688mWAY8
hhnmqgrCyL4rmgYK77Tw7IL8uT2BF0Z3zkTMLBVyYUTg3TrmYyzMN2D0V7IQS49++fuH6apojTYY
4eQB6oeezSWkIPCJtlaSl0sPPotfXWd2yoQxLNgBI1rk+N61o5UxXdgH2rPglQuI14w6mYKofdXW
n6aY0CfxDlnbyrxfevTZOi5pU9lVCxlwbLPmXlm0PRbtEO9vj+jSrJ+t1xGuPBZWVh6wMgXIPudB
K9xzn6r7Bh3BUVWSz+1j50hEDUlh7hoYX5qU/gA3rk7GXgvA/e3fsTAKcxLiAF5kIaWc0KsVb4wm
PoYt9asGhipcrtxiYSDmQEHIfUmRQ6gVGFkBpdyRWCufhaVnn039UYVCulAlBTRnP+MB3WuaTlAe
VOwua4a1ROzS48+WQBMWA0hhrnki6HCvnRFdD+PK6vrrbnftwzZbA1OroHJAF3XQuJQ/58p0Dxbs
mdCT6BpIKsZmD1phVEGfZXVxm6Bx2dJf6rKM9lE1EjS/EZtujY4Yyb51++5Xkw108mtXJtLrc0Z8
tKwmu1ZY9I6pJjmhPax/QjqAfqWdgdOqW7t/4jDCN8FmCfOqvIIQHHhqAGs00O+kEcOPpIGq72Lu
83J7xi0ErLnZdyYS2AzIDOe/qTyxCP0lTh0+o+H+9XPXn61MV7NuqNNEBQ0qjU0vvpMRaoiy+XL7
8kuTbpZggdydxWXNhsAM5TEuo0NUql1Mml05JSt7gYXtzpxr6EQR0204lIEFyPDBnPgzZ3wPWgIE
C9p5Bn3ikGh4hn3qB80xhzFpXQXOpAog8PBHdIvF8ndlfVXtyiRfGG8x+7aCIjIWUFexgEPaCCtS
Lt8iLsWpQzvDygtbCMbiMlYfvoESKtuozAfE4HJC3wgKP91bMbzGVgfg5wq7emHcxSzYFJ2ckigp
KA5Bzrm4vH5SisNUV3cRiksrofKv7d+VgDBnHkbZmKHdHsyKQvronzmzk+k3vtwQ+Lz60BGOfrMx
7rst2YXe6TnawAnyzdqu3X4h1M2piGY8DkzKggVDV+VfVR/zXQsEUbUy0xZmwtwhNhcGCAUT+oKh
hdrrAn1woY+D48q7W3j4OXuLGJHRuyHnATpKf9XEgj1PuPvcEpltJWwX+CnSZlWQqV8lNIQTfxhC
uTHXihgLjy5mIYtS2CBoNqAwXzm+69h3aAP9XMphbl3eDwlLOdw8AkLrZ9j+Plm5vbIFWlgRc+Ji
WiVUThKXZlZ7zClDzyLyw14eQs0aoqVgZVwXFvfcVbysRkFLZ0A+PkKHraMBm0hyM3obUsBJSoY2
eLBRsrVZtPSjZtEqYyEUnnnHAwvIMrt6aKr/cafzIE761FSa4xjNKC0AV4hqsKF304QPffbNVPCd
1CvR9q8a60oEmaMYS1bTAq5SZgDpsu987e+F9vJX7T1OJ3TX+fWBvaMaZz6TXb4xjsZ7+6be8h/k
y4DWwY19xLl9ZdwWVrt5mewfgrKDDocpAjsigFIGPfDOtHGb4jkU6Oy+/SoXVs2c1jg1rRTDaPEA
PWTTGfL2FIlyuuZVsHT12ZqHCt1VbRvhPVJ+7Cr5Xdn66XMPPlvu8IAsaRGhp7aGQygYb13xjBoE
Ts+3L7/04mc7FExhhzpoGYSRg7F3oLFHMR8K7lBbK3N44dXMKY3Y9HCjtzGy1hAd63q4y0J3JaYs
PPscb1jxXoiOKcjEQSOQzVvujOiTbz73Zvjlrh+mZAKxxmACHYTehfJeW/a2JS06PpJmWnn8pTdz
+fuHG1h1HCcsQQfQwCF5rsqLwtRdC00LgZDzfy+eNpQJAv/MYLDFuJFDHCgVnlkG3F+EZQ9ul72S
0ln6GbO5D1c52FmHtQhEBRF8ovtmE0lzZbO2NMSz2Q+lckORfeqgBHwRIxrPwDWqxk+eZ+caWeWg
NdwkZgtTgv4n7C2+WbH5LQ3dc0hlsTKNFr4RcyFs5Nq1S1WPfQx3pifLLmN0EEPtTq3J8uvMrLa3
F/KC4Bd4rH9HXNY5CePYguNfPeATa8ps14DLtG2q2N4NpmEC+lmV3Qnd2+VOyKrfoRumORgl2vLR
38HenQTHwdsPszAn/hacP0zt0RTIj2U1gzUiWo+KqouRiY2Tz824uTTRCNMybTj2EjLuxkMLY7ld
GyqxEnCvDhiF+eC/75Hg0lOMnmkU6zCfCzATkFZ5EXHBfOBM19QiV98Q7jJb/LaCBRslvXtS4bNA
BaaCev32u78+EXDp2dK3Mw6cEO/cU4+2xF/Y8YyRn/1u3nFml+fsnSs/hB/Qj9t3W/ods9VvhwZ6
OgEkONU5ZCj0OZxWVv7SMMxWPkwWUZlSQACG6clJYq8WOZgEgCQM3eb2o1/N3eM9zT59jkqhYGNc
BnYT/Wo6che20ZfMYDAubQBFjLJjUxn3Sn7KXAK3uzzHh0VRyx750QT+4eb4blZHGN+sjPjVIIkL
z1a+GiEY7QVggqVTulvOGmxBeTMc85KvbRMWRmOuzqp60KfM2IHfk5xOAEJNga6G5o9wZHsPhGy5
MiQLs4lcbv/hFYUdEIYOGvcDnafboXOPqbmWirmaJ8FLmi3rkrpViq7pLkC40PsoHvTrUIFfYJqV
9mkIy6G615BSMbdB2fL2DFv6ObM5TGLXyO1mbAP04G160QXKIe+fu/Rs8uoyNuw2Qd+I7KuNpu9k
reR/fVWgz/HfIWAFetgnZsC5zRqd3wALJzu03Mqgm6T9WLY88et0NDxgXeJNyyO2u/17rs9h8h8F
hpkwK5NTFxgl245NvotsaF/6tc3cQlAkc5vKbrRGKyEE4UR3KkI3r9FtUedy7kGLTw8AGKtNSWgC
+FRbnCce2g+FRUEmZUn+NGITe86UWOtbon93Yf85dyESzOZ5XrGIZmbSBiEaoAPwVsQdTItb1GOq
avpGSNMdq9ht3wgQI68Ds63vjrz0mvNxMuDPkJuJr6Y8Szwuub3liS4DErbVUbM8fAAuhYB1ze2d
7GX1ncV2d++Usb0F6lD0ngX0yAMYiunOYG7+A90QHFzMtkvuMjAf0PkMDEuqR+POrGK6Mwx7eCSt
sh/HwrV/DOCM7dWQj00wUMPZCK3G91i59aMuE4G9huq/gqyUvMZ2n/yiQx7fF3Xn+FFTkT1QyFHl
SSrTO4HC9rNZwrbcaqvy1dKWCdm1a/92FIOncVzT7IvdKyBec2BuACsZAypt/gCDae6lCol7Clsy
QCRAk47bqEJPY5vZsH5Ms31eiQT+z+W5glvwV7CN6LYnlv3emQXZSlNp0L8tY4N+YQuYHjgQ2xXV
36ZEgNgiHeqLCliLsbMVutnzwq/hIgZidetuqEQvOhCa030f28ZvG6TEfWyBgmUoS98BhhHClhrv
HnhCcYhjh/g5QQLF0JHxA9lxuNgJEW1YakqNb3LMvjptY+z6PC1f7VIwaGpJ7EeWDfKlXbIDUFaR
rzMBBuaQxq9tBldYq89BzhMhYLaEFo8Z5yAPo7V7zxVXm7on4ba+0L0Bj4TAnhuh8CXsxIOCu39q
7HL3IfRlG8sq67tCuf3eBrDnyamV/DahZf4XsDnApaY9sqJxm7GVMLi0tmehF2QxM4PJLpzqnb1L
gFmBoV+01qR3PcaSuX2q28aOBKgOcR0oEV6A+f5yOyJd/+SRubSTE4Di4kpJ4OzlhNZ+HUWPTR2S
P2qi8RPSu/Iz50AEg9kWCpo2bZbwyUZV7TFTEagBa+ebpXcz+/4gld4MWN86cMih4NrL1Fqj3NXj
JZ559vmJ62Q0AYuBr3CGZUyOYCGjucOLAAvoQPS6PQIL82augBKdlaJbxQIkWffAiQAkD0ZSR9d0
c3/32leisDPbN6USAUcKWwcNb6ttl9PsHn3MJTiatD+MhWltDLTzb0usxm0p0VEP6CM9iB6yQ07b
+n+RsvNt3ofZl9u/9/oWhcylU1pMNhzFuQ7i1vUYu6fpC9iNwIYBqQyq/sU6+/aNFkZvLprqKTej
nDQ6gB/WZgIKNDI3HSqG0wj0ivl4+yZLv2a26nWJ/kOHGU1AoC3FXnQE2g9IuB0xOnWqJNdvFQG2
DL368fZzd7wsgw+7x7QDQz/MEx30dQosKTwHeHIXCdL7Gdh/HmSYp9xSm9s3W1hbczmVMkf02SQI
aoBjej2zvMxcMWdaGp1ZPFBAgcE8D/FAABV3TzDT/FCjzz+FD7vfxSTbOeBM/O/2z1gapVmImAhL
utaudAAeSwSEAXhjddglJwcoYJ/C9N1zhU6/0aFYm3wLcXUuMcpsI4ehFtUBifvizOSYP0ZlM8Ek
OEJRGZ3KK7NhYYDmUiNQu3ldlW4X9DFJ7piowKYN2c/br20hNM01RpRqyuoWSQKXqQewWlyvLBLo
vGAZ8bkbXCbHh7lsk74BxGpwT27xIOVDrH4D2nb70gsDMNcXkcLiSgPsEMBjBJartqfAAhmcYtPz
77fvsPTqZ0sfLRfAs4G8EUxjCzlAkrpH7OPESphceveXu354NV2CHU2JoxxENGSD3DXIFmhgH9ba
mxdWxFxqJOuLLqTBw9dZ28Ap1kw8y2IHnhHgRWI4o7VO9dap5tftd7V0u9lqNypgNo0h7gIL3Q1e
20OTv522yUO2lhhcGozZCqcVCgcdymEBQrDXoj5L05VHXwhUc7XRCJh3X3cIgU6fH9NIHOEgd0hY
Fe9BkgDnKWxXbrQw4nPdUWQ6qcFCzFjTznawyk5QH2Jif3sAlrYBc01qDfAv+jdEG0Qh4HnQCA2g
RubtXQbuyjGdjAJ0aESlzAH8BKR167HKYrWDo6rcVIDDblXn6FcbiNCV5Ol1cz5kKi5T5cMET7Oo
GZnGdwwkSnOjjDD6PiUakLsL9hsKoGEXhUXqA9cKRi8p7B12paCsSTRoqNw0wIsua4hexeCTS6uv
FhocrCgfDysv7DJzruyb5gpbW0SwJgzdBrZS9ehlIfREFYByEebXQNL30qhejDzfUUdsXQI2Q8/A
9L5976WZMDs4w29nNBOOb2OPMwThj+Xw6hTH29deWCjWLGrxOB4MqbASG/XDSb7zZEW7uPTMl/t9
GE7WF31q8hAOyAy0PvUqCVrH+3DljSw9Nf/36k0Y91XK7Tbo6hQ0meFQg+Z/+4X8bWu/NtCz2MSs
cmyY7bTBpDCZ0J0kfJy6VQAYZ3wxgi0BxS9hp6HY+F1nlwqDxYCSbLsoPY5m2vvInrgegaXWFhwf
cCGNqPhx+9mWfvYsqsWkNoHfK11QTF4HWW/TeM3Xb2m4ZkcbhihgQ3zinqypRP+CarYqs39MzadE
FljdswRbowlAzpdE5Jj0xb3MxbdMQ213+7UsfNvn+qmq7Sp4MKfY9LA+RMRP90XqOBvtAFgFTdj2
c3eZrUJqchhTjZfdT14CA08OYO74VB5MQj+3FucCqoYRMtUDspCmPNU9KJ4rq4Vdpu6VKT3XTKEJ
i7qpxoVbv9mWx+wLUCwvdFNs5C7edZ616Xfq6J6aF/MOnnJ74NNXFhO7LMhrd54t1JzVEnRhF6e7
O/7g7PVR7Mpdfw+BrnFO7sug2eXH6LG/S4Niy4L4FG7dF7VShKfXlR6YdbOlnDnWhGpZLIMorgi8
mgCnSyvRvg52CugdpzgtxfCXhVsefMTAQHNh9cIHUdyP4KG9Qy6FNir467ZnpyvMu4K4CdkaOJ0X
/pTkNfdTy8zOncHyUy/L/LJlysGpqkyHekVYuF5nT4mPZlP42OQTvLpk3m2kGU8beBmHni06VFyg
BcKX16RHUonhIcpZ91WVLvvj0jC6Ly1dfUPnObasjhY7q0/qjW1i9yrcqDsbMNvZpVHHPXRD2i9E
R0BhAyiGchF6WoBUK7xBDIAvEjIgD9qrQ0ja4VUBFnIEMRL9mUDT/xQtc1AuM63mPh0BbbTrbLwv
gauHI0gd/azVhZrXAZIPxzGQgmC0Uhbnkir9nPPUICDrcuN7aNT2Has6CspEDlg27EgAiJva+Jft
Evi08Mp45Spqz0Dj2x78viJwBMMfIrfpG9zQ0PYZxtOjDXrTdgIqGvoxu7owKNNiE8oRrToGha2X
qWEso0p9Z5ggiW6pJf/KN5ovIxlhSZyZ+iG3+v4tElMR78e4499wUA29kDDMaSNDC0AVZxtbUXD/
urF4q4sabSuoT53R1mkFtswmHx9E9yiHiPudWwCj3bSgrQPRZ3MvT5LRZ9JG/xtUNe1mLBigxWUd
4Z9pGCBtARHmdw7YqM9lCay1x8rYRVdJ9Rb1CB/4KERjDslAClfxqTf63e3ItPBZmIvjTCNqAJ4K
kfECtM1JzmH+evvCC1+FuTRORIOCQZfiwGnhd8op+9FA0eYljb0S8Za2oXOFnOIJzPWamp9Mt5Bw
MFPoScaxezPBiM4vCticUlDsclroQyHSjdODP0xo/qBBswMXl+d7I/rkNmsuoxt1BCMy2I5Bdn1M
iq+yhAGFtZLeWPhEmbOTLXRG4KLHeRoM4H6jA9R1hmMv6R4WTiufp7+DciXUznVzKI0B532ZBXCy
Tl76MUnuyjCnxzIsjYPjVhD/h9o2f7q6mV4RIHLkN2i6k0IS2GxFNv5TN08KydMNlkGyQcMnfPtU
Vh3gGEp9cOuTgwvXxn0iKnUKy6ryzDhSOJc402FspnZn2yZ7qsjFLKUa2p1hl+iq7+rozYXrByzo
x2qfdRJwbTdMz5JZ/JCULPZtJy22JQcavhRGDzsEx4XlQOds7BrMfhSN6NbtQglDIvxfZ8CmBInj
+inOy247NYOJ9m53zYH76jgxay4jsCLadJMFn2lnbJlHmHHugQr0s/5CrjVruvJFXkC9WH/7FT9s
j5sI7ETTbcMTLCn3MeyjmKweYIEHCuTwY8jRsGGK51C1h4piKG6v5r95mv/MEPy42fYx4rRgBpeA
pdgDPxvUlQ8jnPimDWD9ACk7UbmNcbzdSQON7R11k41gdrxrdBriOGMafmMM5iGth96TIkx3XZm0
D7AfFHt405gdiLkDTIBiq0TByOblH1SwoKxDxjk9xLoZYlh+jdM902X6xqXSh9Kl9TmZnOGeTkP2
2CQh35uaNneNo4fnpEnAAa21NIE6LtqtToCd2uJx85ekbaGlBeDcAeu3LIDyU7CSuSN2Oj6ZtXR9
4Q7RLhwsa++Gjp16MNSAWxgoCMnXkFevMEw19mi44T9z8LAPcCiR+7Ku2yOaoS7eoA4LKHybgy60
pg0Ud6M/Zik7j24rt6nR8H0eRXybTWYKBsMEQxzXEPBB6fVwP4ZwSI2bC/dRSusRO4RupyqB6vrg
4BPhOWOm9hk2IDtI1PgdLCLJGubtarTG8M728E7MU9gHGPjgwMzEceKtJb6A2OXdnj1XPzLMmgs5
OhJ1TtVPWBkAkx/dHDZfVWeunQ8Wnn2u5qjbEYwKAX6Z07XAa8D/AQh1F0zq2w+/dPlZ+DWMsrQJ
vvqBoO3jNA2wviQoRzLr6XPXn50NOrAOYBCDx6dj4RdhuJHqnKT2ysJdevrL3z8EC9KA4Z5iu3QK
YZpCD01iw8hgDUG0UJfHyF5G/MPlw2wiqWQqPE1lJXxgvtuHvht3LrxfwAwCegPoEgv+UAbfaNf8
meRl/qPP8e+NVgLw2o/81axjvhniCwfaVajYwhsugvgN1asGflGvsoXFBzFkfQfDBTgE4hxlPbkc
BoyVldgPcI5o9mas8TmkutxwEo/HiMSwskvrBI5liL4vaGV1doB2Dk810d9jmictrK66/lGi2X7n
qFa+u1bSn8ARD0FqV+bz4GJlKcflO5gggP0KS9YHewpZ5Dd6kIHpJA6M1pCWyPq28DIOykZoZtO+
NTQkCtNFB4F+1K1OqXGyOpjYALHtAh0+mN+Be+6+i1wWaMAf1B8LvUYwzdHWtzih1mtj6P5hIHo6
4zgwXWDxIoPCQE7ghFD5ivZ6fe5HA1xbO29hKE0HAFZs/q2DZPJsjMhWbuCtmN6NbiJObdKYQPcm
9DvUOs27Y5oTtsQ1ob45sWIvUEOHZsBKT7CcrL+wqTPvgSmBc+uIMtSh7VVysJpu+FpZhnNHXEHh
qpDBgpDh8AMfPBtouMqEo2iJml+WgqDlNCNM30oyeAm8vF5ghW4Fuq0orE5hHOENxiA8SHhh02sN
wPG2YfELtrLGM0/RZtiwxPyfIXT1g8bhsBthWXQHWAy8MFVI7kxQA/zQbvQR9sZAQlPYXeET/5qE
BnRuUGTHd9JuGx9E8MpDdTJ7MUog67Rs+Gr58+qBlIm5CMWG40ZNGwpQohhEEI2tfoWbWfwyYVcE
HzPwrA4ElicPyTRhf1NUelNrDWwz7Ijvs9ActmB9TysH1OvrWswrkniAsh3jiAdQ5ZVebeRwIqxy
3zHI98+EJfSW/LuyzTHDR8HIpmB0ypcMLpcVENdiJcN3fasknFnYMMceul5SOycew4iyY17vfI/E
XQeGz+eefpY7aKmrh1Q2QDsjy04iuGuM4BqESfj2mevDAfXftxN2FwXCRY3aGHfd2J6Ja9wpuia0
vP564L/879U7iK+4g7PvyWq/wz3YB4cN0JRz3q8G7suVrmznyGw7Jy1Yy4LJ7JwGQJwsIEC9PIfn
RM3/wFG88yY2oJLDRwhEGv1MmPs2IAnkJ3aykhK/Pn2tOUgLskW4jRaxcwp7GJ0C9I/OZUuvrI3r
2w0xV+TlvIOJIME3zwbGuxz8KF4jGVxSjv99bfAb/ndgBDg2U5qaoPqV9SNQVe1GhMbL1EUIPGBd
V1pttZkeKezeb8+zpZ8y23yILE1Iw9EfhfPRuBvy/v+cXdlupLoW/SJLYIPBr1BVqRSZ052k+wX1
iMGMNvPX31X9lMMNhZSXI3V0ZMrz9t5r6CLIcdLPJD+p6y/W2UykqpEBYNEMYbFQNH1z68oBfn9V
Za6Ad4g3evHxenbF4iwp/NrXfu0BYD1+tXkRVCgRivqpa/9eHqXz8H80LYvjhPMMElRdif0Cf7ad
Jzq2z2HpC8OHjAZQec9/Es309UxBkPzcAbMEO+VQkKoy7SMZ49859NZpTQjp6I0n3tp4LealmvAy
JSOE6W1Lv/q6vk6kjGiTfS2cYWOPfLwBXbE4AFxwIv0hR0iu4j4cHCfK3PrFFHJLvnatC4sHxUQL
lxJonp2EUZB2rC0+vboSNHfYOU1W2Dqb1b+VLy1BTzDzqQUsBGCrB/B2FcOExtOB65Q7b/hyeXmd
N9sHy+v/YE9E1qNb4GE/OiZwiyEorB42yG+1AayXyI0VtfaV5VZ3YRxdlLZ/onb1E4HprRFFcxDW
8NapDkY0rDtc7s7agC2m3lMxrGCwF04+e4NJbAhdQDimpFeM/Ln8gZW1tQSsDI0ZpEkziPhKvMjg
+PxLJO5blnn7y+2vdGAJVImbrunB4hcn/CeoUNck/d9Cy321JaL3cfKfuku0CmxF3NlSUxZxvLGf
Zk6bBwiUwzRLUnbU8NQ58QEw29nhCXwnmlQFcM1IkRNn8Q7e3ORKE9+90k3uXklP8Zs89utbYps0
9Jk9FWBlwUNzzhKYp5TQEYzp3IZVM6f7WROzS51mvJvGqTsWXSJecXRRGLdCynQjobgyP95ipTmJ
auG3AYln2J/9rbxe7phX7UfubmRm19o/z9u7RyEzVSLmPh6jxGHNVeFNbG/BcO/IAK/d2Cxrnzj/
/d0neMPn0bVd/9T75CBbXQbwCHgjqeh2l9fYym70FleKQq1RlRwfgHBld5zcMr5LtPO1z7MugIyl
e1XCKP5zofYSQAOtq7xPZgSrw3wrIREMt+wJNr+f68jiLmFlUgMK0WZRrWHNSScZCAZ3TRHl8XeZ
bOU+z8PywRHpLc6UHiPl9waHMKbcD2PwXtrM3Uo+rk328i7JJoNn+JxGuOahQOHrbyples8msr88
RisHyhIuUzNUrDTMK6NO5q9xP97nsdrPbQJf+dLZGqKVFbVEzRCSKDXLcobuyF1GhyPQMoGCcml3
P6VbogEr07AEmhSZL7jpOI1qFRPYGOV5MCb05fIo/TNm+GCSl1JDSEUiz+lWSBJyrzlqZtROOZ1f
BaZ1p2Mxqf4pnlL9NTcjMhCQoApm09QPSILXf6amTg5w2QBzr3NQCctsF0mEwa492MVK2HTZXXIc
EturD41TV79k60Hs7PIPX5neZaEoT0XBklbOEaCBdmLBZ/zGh86EBqvg8gdWFuiy+tMqYwqBR8eJ
OuD0ySpsfR/cvq2Vs9b84ryOZdnwzB4RGbReaJDgbF0r9OetwGNteM5/f3eWApKGGYL8/amGqkQ+
s2SHOb5CdvkuVenTp0ZoCRWKrSHz+8IgLY5SgN3/ORvO8vzL5cZXwn++OKtnQDJt6P1mEVAbzner
yvvvpT+gaNxryE/CZB7cZDi3Nb8sNiGfdPmjK1ttqQQxuxTng5VOkaaeDdeMvoKp2afKidRdqjtg
F2gTU+6erK6nofTrPUyg0n1mx1s+D2trapHAsHlns1pDA7cV/a4Dbo8rCAQjoXp5dFaa54vm8xpC
ThSPPtTC5mCQv3MbZlr6+XONL640xZDc6VtYKTBvPCWx95Yr6J5Jubvc/Mp+4Iu7zGKga51pDifq
PXflawLf1R7GmcXcbnxgZenwxX2GSlihyh5aGmzorKDmVsB6ZHgu//qVkV+ipQZfSM8t8TCVHBaU
LjRKPDCISjv/XM5gibXs63iGHQNGh2Q9bEIfPaBRlPs3rzZOipXRXwKyOBRcGl0lMxT5bmIOb+b8
eeb3JSk3Bn/lGl6qWaWGFyVBGerklfA1iUfvhhhfhtrK72C++gy06KekI6Gg+t9jVU8ShRFS+aci
K6zQVd4Vs4cydGezca2tLKMlMgtSD8AxagJRU8BrCvWA7Nwn19Bi91KKsqthyP0m1KWhEfM1JFUU
kvqfk9V0l+AqeMOnWZOg5iVxUHwpRluGdc2n45i39eFz+2Cxi6Ez27fZdB5+19z5tP1RZ/mPBpry
l5tfW0aLPVwOcoYcCQYfWgfiOA8gE3Ykp4GUZjzVtIOFsKt/Xv7WhxNts+X9ZiZuQUaysCIzWI+U
xg9ZJrf0Fz/cbmh7MdVcSKi/wqAsKoavMAoNLe9q6GDHkfy+/Ns/PI7QPv3vLrDTpBqr3Cuj0W3h
NPgG2+2wJxuNrw3MYo59pjrta+KddMoeY3+4h3HbxvyuNb2YXwzwoGhB6WkkBQqTjYCUivQ2du7H
EA6bLQ/pulZCjYag9bwbblUO8VHQW78nde7VAVW+iZKGdjedhAkSbFXh/6nMlvTSyowvD3BVTVZC
Z26foO40Bi4T30SGev88HnwLrsGXp33tI4uQ1dUybru2sk7MLX4i0/9qaLMTjj6ytn29/ImVGVoe
5MDFQN62SNjJnhXMWmGSCoPu58+1vTi7hdJDP/C6iXLDNcy85bADn/xT7gaY/XOP3gXccFNGOjFj
1gkM7DuYT8AnjpysfusRuLLlljqDI4NTciHaNCoScCGZdTUxdZNl/UbpZm3cFzsadjPIieX2eBIV
XJ+aZgeg4t/Lw/5heQUDs9jPyuUFXJPcAVcm/Kw9nvydeyGDfGqe/ASA+g51fzDGyY5IspEH//Dt
gE8u9nlczqPfu/N4am0egoUFH+GH5HruvHCer/y83V/u2b/z9P/ezqCLnrv8bs6n2kIBx8Aks0k8
DWO1qp6DPhYqRDw13AsuvZ1flRRma6x9FL1ornQy6KtkrIvjjLffTT504xdEXl3g9ayAVvvsYWL9
/NhDQvdHPVtgQZXEvjZdD1GOyhoVXLliGHXjEVcErNDJC2D6sOgFkfU49lJfYdWBXgGLs33LbL7r
IJtw7ZSyPaZx6l7VXrpv3fLXJMUI9SM/eWBtbv2y+/ypAV8GrzhnFgdIldVvsN9Nj5lp6xDkFTBi
kcSEhJatM3+X2nBH547DDhWqDVcQemRR39nTDXOafgdhLbPLCqIPtSy6x2Rs54eyA2IktIRN9qwd
2lti1ew2tmJnYyZW1tjyrY6snZwaH8vX6thhdOc0iMX4SkfLDSCk+iN3SZAX87Tn/bwVkq8chksA
ZzpLmzUjBSCVxLD0oQPSwHaVBhXi6HAq44206z8+4kdr7Pz9d2sshf+RoGkr4UDVl9Dtc4Qbemqm
N3xI4Go6D3yXtQUUizsHQBpnVMm+Sgw9TOycX/ZBDZpy2BrZsyC7RszDw9AT/mo7iGLDofHldxb7
gECZ0WJB6sT0R0zr9HmSpYNSm0vq3ZQqFlSl3+5qKe2dzks4XVetvQePHvZ9TBgbJkBt8trIuD+J
lpmDyeBy5Polh3C1sHfqjFdPaUcOKUqTL4pz9btnVbn3+YBd6ex8j+zgs1Pc5Qi8HpBOMzsWZ8M+
t2GF1SOHfshgdrtDfQ4lRm4DhTrndJd7pL/NeukcnDGHycE4fjO1oqGTU3Href548jsfLLySOTAg
0OWuGMoC0OFqvO8aSO17ctDhlM+AoIysfya8B5R4HuAZx5pfA3D4h06kW9LqK8tlqURHbLu2k8KV
kVt8c1ISImkRFLPYSfVy+TBauSDY4gRPa9WVABSnUaV/2cCPEuvWHYeN/bXSOF0sQirPlV4PaKrG
/NH5m2fdi2wrqlhr+/z3dws8BuI5gd0nPDecUqnApGn9CvDrALGrvkk3boSVjywTO7mP5QW5YxwQ
wn0T6fTYu+y1T/QQXB79leld5naaxD0zY6EvyEu9k2cfMINKklaBB92Vy59YO+MWQT0QbQyq46C4
1QhcUjJMt4I5fx3lvzRTeVtpTWFrDx0XO0/pxidXogJnsaYM40TGNE8jiufW7KvHKf+ccABzFlHB
OCqYp6l2iDgfQK5/7HBXXh6ntR+9uPwnN1ZQNMJGQEH0kY+iCCXghBvzvNL4/+l4EqRsa2OGyJ0i
XH67qag3xnplhS6VnlvAG6EyRGWU8eZRpenR1QmyGNXj5VFZa34Ru1uWo2TTYIG65fR9YPmua84S
9hVI45c/sBJzLWVIWyIpLwmEBoD8eWJ9gWIqDLcnIm5SII/HNLYPYyu25mGtO+e/vzs0rKmlxsDG
EiuzfoVmLm5hemwk/Vw4zM7T/655SiwDePNZlGqwu0PR6XqHh4PZAMqxfxqNH1zqS797qarWbYwT
nyyHFLjijIiPkDjSdzhCuL4bfdb8zQfSWdfD3I1JQNPEPcVjo/Uu7SzyCAT6+OZW0FW6bhOnfu6m
Nn2bAP74PlSOFcFIL/laOhl/Q0Km2JXt3MuQNqycAnsu0yuO4vNNMrfjQ5lV/GFsRH2SFuMvNVPj
wSiGuNDKqgNotW7Y94b/BA3C/+Yn2gRdmYo8RCDpPY2Q1/pWF1CdDDLqQofLKarqbpQtDBTtDIr7
UEPcCSRUDo5LVZTaafYtdynf24mE5R9DYihAGbC/AW0kP8aQZo1UEU/Hwe5phidBI2+ycRBP0GjJ
Tp3wargxDXQvjEP+qr7wEHbVtfUrm2hzD/0j4Ax15rZX0Ho1VxMygtd6tswe0nBQ7JpFfJ/XPtiG
buengTR+HPUwW32uUCqJGITbaeClRZUFjV8Xj55PmkOs4uRr3nYAhySJq+/nOGV7Dlre30JUKgCl
2XkEjQDd56UUgYcnzY5r1R6AY61O01lhjTVp/6vinXm2+y4e9tJ39XdnomwPPAWfbgCE9ssbK270
g1+ndy68knfOUNmhP/LqhuYOD/Ce1AeQ87Jd0Tbs4HFS3OJvEKoQygl52qR7v7VJmCUJTBcbCqh/
6ZY3QAgD6TfXXhlyT3sh5Dnmveps88K45X5ts+4sxQ/pvxICQ0GquxYQ29hKkSmaWchJN4TatTGT
MvEDJ2b8eiLMBUdxiJEP48CeAwxyU4FN98UZpvhY180Mn+KUHLUZp3AoeQof0J6BS1KLMOlr+6dm
Sr+CMWsCLYh4nptJHFw1j/eVZPTnUPb+LzGnw4sH8Zc9Saz0F/ESK5yQZZqQYh38sJ7p9BtqfaD/
Gbg4Urec903qiBsQSUJ3bK+phP2rGsRzMZUByAnfvTpJQ9Un5V4r1w41dyOovj5B8bY81FAL2xsO
aCR6yw4M0Oq9V2T2jxbhx14Wef8Vzqn+LagOGNS81Mex871T1tjZvil6b++lDaQS3Wo4Sq/TgZN1
qID5Va+uQJjKb/04YYdYgtYHNnX9JRP4zWmelUM4w8A21ITaN9NYsbuUdC3SUY66L+0azyhes3vm
x/0ejycAk7gg/aFvLGvnFMT73XG8aiV2JUTKJOmDBsjbE62n+QXMT4TcjmUeXOY7R7tP4yjz8jkk
TuzdzbbnPTkzUICGgWOquYqR/0oltEkGI3axDUyEC7DFYZoZuHYaI1hbdb6ba3CduGcAHo0tflB1
gdqD4A5sCGqT5mCWVHo/FzRlJ0hSOOyqhiDiTiiqdpDjzHfSeFVEfCzqVJVxWKYqP1gpo1fe2JZQ
YZucqzxl/Y/Uyyq1K9mcfzdJVkRcldWT9AtzBYkk+conUf/Etq5CoZMGChXGdiAg5zV4aKqa8IMu
bR5IQJzj0CJOdZ83eQrbb3uEFFc1IBua1RibEE5/1gwGP5yIwqJR5WOfchuacq4ykPkBjWaXcSjm
5W5f3PbCwprXzJqefGP4VZaV5HmmDnXBFbEgkJdxG/R413XMN/ifxd/JmI+gwiVzEyrWzPeDlv4Y
NPYkHrA1UJ92nKzFSePk2XU9jP7Rnbt0AGdp0sMpLg2iat/t3bthwPlUAXPuHUEKAKuqtuYOHGKj
7L0hZfpD5m0SNpBLHEHDJKDZtrqvoX2X1UV5AC8ORi5d402PU9lbMihHL0cc1Kfl38u3/dr9uwiy
WOc4KWQOx1Nvs/s4AfcCMmvfRp5vEcU/TMXb0IT47w0MdGmcGpE30dzpG6FNqET3ncTFs43YBft2
qwy/EtAt9aKJl3emhdjJaezTR6f1DonSW2n4lZCILmIuPK4tMHuRhsp46h9Q1wEW3qSB5hzMEmGu
yezeO/GwUcNbmZJ//ijvYpaqAh0X3HUUT/N+lyU3wnShyPju8oSvPHD+8fnftd6WsPCz/ayJqFeo
u0Yy/5QRhZVWp5Evy35DlWltOhYvjhTxR147SRXZ4peQh8z/nN4W+wd/eff78ypDTAGNyWjssoNb
IXQYfVD7pys1tBvp8bUJWOwJ08R+Ww+0hKQXNqVpT1IXwTBsFZhXml/qfdstkk3V2NRRo57jWO4p
uc9deyN6X5le+7yE3w2PhHoyqiN1FVmqqf76CIBBrqfNM3RCwSLoyJYk+lonFlsiyboJbO0c85uU
iLSKb536Ds2BL5cX6Vrr59696wX3bfAwkxlu7dTdN4MZDrbWHogPcgtWs8JPZ0td9Nbr4cytoM0M
9+z4JKkukGCW9csgZitIcb/cDJBamFokldKkuSlzlhzruW/3hRqSezWr9K4EG+1zu/Lfr3zXYUyT
B5mZoYALDrlvgPc09pxBlbj9SlzycHlQ6b/i9gevlSUHmmjTqB6uiZFGgPM8dYN3O7QNZPjaAdnG
uejBLrAaZARl3sFuqQQt7lszxvSZKU+4Z4mc7gdEpTlIdXwq73SJV27im+LJkXiX7mw1sR+F8P0C
BzsS54GuNZC0Gga6oV9nc4hib4W7j+JJzxz/a86nLg6hD+CCFOiY19o4U7vzKQ6OoIMWSxyMA4Ak
Ye0Ks8eWB3e5YHH50BF7fHTBYg5lw1IS0NxOdpkZx7daND6EPHThv7JxmPZ1z+O9BZNOcNA0+ZHP
rv/dnu3OuSJNrl985ldTaHvt9Azf93Y3jRlM2HOr2QP16R1NnTq3PXjtkQJO877LtRsCHQIqJaVd
Nu6yrnXFHuWnJig1FfjplUW6new0eZXWTGB5W5L2yrhVHsIaXlW7iudSBXVSxo8WcWMMOW+/2sVk
f4E91ABWOuQmqJ89tF7tHCncycK88ulvVhCRHJoyhckBsevn0YEJfJ1Z+ljQEpFxOgOciiinyH0Z
2CjtnZDhFdelmyPbk6Y68JG2DKwWhvdp44/Izc1QVZq7rHjQDsQXKh/SHTFJQZ0G8SfwoZx827q6
2WlrqL6pfpaHGdDBe6gySIj52uVBGfJDNdANk5zFoA32Iwx+9dxA6xiOk6GocyCuhABLnI8leyAz
9jKMG+s3ZWs/C0s79R5syNKlu0aP/n2nKSC1EAGHLb0cqBdWdo2BQ5Ae4VhvIBXg6l1DxvLGyKbM
AsvBBRz2psohvesP9teZFPTajROcbyBOeclvaJu4J0NVJ0NkgZHOz7zOCRtRxm8TrLoDH34ooeM7
TUgmK98RMNZxlYjEurMgoY3vD9MxxxPwCzUCaFBJPVgjO+akRWVHdJ6cQ1soE8FPPH+2Jp6BLWul
11hVTkhEZY6SwVFOQhny3hvGBAoHvT7h2d4FFmvqnevW3q3jUHpVV6QNJ1gy38NbLS4PE/7vqKXJ
DH0ql94ONUOcWoKczwcLcplCZW9939shguN6344lVJG7hD2WmN9ioPQeGApog7awPgaV36o5UN6p
uZEjILOaa+cXpBXAI7U66NPMyDYqo/k3Bh/3Ixid2UnEiHADX4/tHTWS3ImpH8qDBxXSn5kE+EDh
bfFCvOGvUw3qqm4E3q2690LqDPahhG3fbdp248vkQ4CgsvHEDJNhrp7BthUoeHUGD1DgGcujG/v9
HYQPYWoFeC+E1Yzv18fKt9tDPrF2ZwGQ+jLkefy1y+L+KmM5HVB8IzYOEmHXv6F+r9KwFo46cvio
MGDkKPtSlRXqRBnwMSB4iqz6gpfFrPct760MYNa2v8mteXpLhIV/C8exQ9sX6R0pXPw751YNGXIK
Mw6U/iCyEeAtVeJoTHLUXyxvtH9ePoZXIqOlQATKN9qAe4DqdTE8uS2gVFX7dLnpjy30bMgc/ffe
lHkPedMOURd/1DfpESjO8GCCa3Arv/E6aHbscT4BG3ZV7p/l6QhOt3odNzCFa91aBE0AwVrgBPMy
4m0OvBbIUFuR/UowsNQnmDJtCkCzx9PUWs+yjR97CSPkgm+8gFaC+6VAAfYDbITiqYZVeH7FYd4d
2/ZTVrd7nUMXSA/fhPU5lxS2tJ3A0S0Q+mGMWg1boUnPyY6A5X64PPsrL62l28QUU8sTsVWfFb5P
8FHZQQT8saXT1Vz9bIqtWvnacJ1n6V2kksN5HGizaog827muHShRIf/4qul032TDk2LlAyCZ1eci
8aWAgcIjGFfiLCMfl823NuX0NYG6O4QqcSVdHrW1/iyqMeXAJVQdpzLCnn8CrfcWOhuvJW2vCq1O
jDXPPKmvLn/qHL1+EH4ticO+q9x+ylB8I+cDCsVmBsAwTA3Cqtp4Oq59YbH/0xk3UWyT/tTMrYv0
YWOFtOhPvYCuZDJ+sgS6pAdLGGTWUICYTgIv7MlDgFYn+7H7ler4+JmRokuOsG1A8HKGeDydSSvQ
+jzKMT8akj3ByGoj4v54t9AlWdi2csH6wQXzRhVhAvFTOpwkSvIzq4Mye7ncj3+vif+fcrr06cjs
grCmSK1Iv7G35m7+ok4D5BiqoHsbf5j7k/iGANn6fvlrHxcW6VIBQQuYSGnbMpGZHVRdha5KEji9
7R8mlZQnWyXNfsgGSDDk2dkCmZN0yyH249OfLjnEdQaDI3tuQCiNy1MK/Sdwo39d7tXHxz9dOiJA
gIU6Ugz8lMo3Js7HzSvir43n8lrji92PggMbmm7mJ1pOX9Kp/AORDkh6NPGnbkW6NEPQPazkaK+8
k3G89sr2GT8ODas2kixra3ix3QfQx3oigSVTHq+vfJ2pB+kSJB2ruYZBG0v/FKm3lchbW13LCx6B
UYeaKT9xiORV/a8JUqJlP0HLX4YsNdAPacL+k4ZidMkbTvgofdjMyShVow5QiZDfqDdvcfo+Pifp
kjNciaLNZOaMJ+n8niAZWMMRA5llSNxssZpWNsTS/ECl/iBquKdHna/+Fg774Yz9RgV4ZSL8c6fe
3cD+NCIXbTUoMDfZWSsmQr3jEZI+KM6pL4Dk7Lweql5+/ufy/lsbq8WF33ow8SGjNZ46QK68vIEX
DRDI1bk6Yx8uf2JtsM5/f9ejYbJ4h+B9OnGLI8JP0x2KiZuKbGvjtdzjPnSPXMg4gd3kdPt4ntzQ
9Bp23HJ07ubEmB0AxNWhtil/KW1lKaiwD5oFLqhvd6WHimZR9m6O91OiX9sxdq7juCojA82bt84d
yt8k94uN82hlJJbUZk4G3/KMnUcznGWAmBr3JBftxjB/eNiBt0T/O8ww0PRJaZwySlqGNL8Kprnc
u93GUbfW+uIwghFV78WmhwQG5AVQSXFLcAsHL4R1krURQH04OujA4ghKm04ks2OXkQY3O3cAJttK
B660vISDTILqWQm/jpK+iWG0DA+pmWyRctYaP4ee75Z3DokprxQWwn6ANJLmK+k2rsYPY1fqLm2/
FYzMmE1S0MSs9tlT090o+gdPmj5AdAbkXUEh8V9uxGQr87vEhcRekQCbhndrko42REiQflOmIDvL
OBtwio81hdGfxVEDAfjedis+RcPYZge4dUu4LZgY0E9aPWvRukeCADcqE58BjirZqRq4PnR10u0S
nog9fM/6A3YQbwM3qf1rDk2LHYAKyGnBS7QOi1KWb6CA0H1XJkVIfZ3sUNgUXz5xjOHnL3ZAF2cC
5tN9E2UAsRwaCF/Cn6vYqkqsraLF4ic5ak8tc5sIQnpIpzbfM+K8Xf7hHx7x+OHnT75boG6up5H0
/hTJ/lWDdgDGYQCfpcBB9uzyF9YWz+IMbj1etYbmWTRZ7Bep7Ri5OZcg1+psvUs/Zm2gE4vTDaCJ
Bip1Djg/QGSEWZn1BxdSLYcGXtmhaUSKCGXI92Io0lNiT/aeIDjaeHetdG9Z5ByEDyObjLknmEce
HNoemnn47fhbodda84sDxJ6m2nGM555Y1cPR3M5HuCex3Wy2yGorC2BZ4IxbUvYQdp0iyKDlsYQk
7Kup6nCKv12e/rX2z39/t8B0bbdqqtsm6kdIcqCWA9lrXUPEum78g1erw+c+szg/gOgB1Ksl7klN
e9fLg1glO0vdpNXWC35tIhYbBfCrtHNEC1oxVMU13Nncv1m6xVNf2eDLyqwrSGtypeJTCtmXaTRw
SDK7ywOzclH8k49/N/7+4I5V1aoK8wtrJy+BimBnc2Q6CeFnid8BKXsRj099q7YMb9d6szgMGwII
kq+FOGW2Fz9YHIVOG3iejQ59+PIBzXFxGLIu7gg1WXwSeB3UlO1i93kGXqT2ociOAt7lYVvpw7JS
GwNoac1gCJ3mhvAQSrBJwA3diJfWGl9saoasZtYmaNzQR4eIPxDG/n35Z68Mzj8jlnezLWxIiuY6
raICAu53UGM5gsBshQwWbQFCtMeC58fLX1rrw2Jfi7RIcV/jsckFEPysux7IVjZzrenFXs4tlAhF
hkI2gwx1aDSNA+Op3eXfvbKPl+XWDi8a1JGkd1IU6vgBipvTLa9KMwUFyf9e/sZ5DP4v9UPdZbHV
CEA2IYkaIxWLBzJsKs00BvEwwlXwy+e+sLjxAKsCfaMmdiQ5CeeMhW1KTz5ngZf9vPyFD59O6MNi
E0uw6md3HD0gIHoo9RmnwKE0AFM2QW/Qhcp501uA+rU/41ZvdGpt3hc7m0wo19hZXERkjqUIx1Sb
g6ZDMX5u6pfVBAn3S+oloLyqqdiXzcnrkr30Hi6P18qPX9YSCIB6ieG5jnoKUh/N9jG1N2L9tabP
m/3dpu4EzmuIdSHDxmRAvRcU7z73mxd7OIWkSJE1eBXanAf+eNckXy83vLIBlhbV49BbCrRu5NZ6
/gKGG7RiOwLYcQmQwaC36Ftr43L++7txcdPCSysfoQs5C8mnGQsG5m2VntYaX4StjhhLj7RSRwbA
z0AS+28HRfvLw7Oyt5bVgArIzrwjkFJA2BrOyr1zFOrvpXVTduwOQeuuo+ZQJ3zj7bxy5C01RXt4
aGSkgexbXQPPCjcP9he+XxsX5Vrji00rYsCsLRuxNwopQU68EP5h8AL53D3sLMsBpHZRXa98GGyA
k1aXuQhYlm7ZzX+8TJ1lIcCZYjaVBrG7nQAMnMOH7K9rXux2a4Gutb/YuJllwUsEtVFI9d5V0ImH
hZnyn6zuU0eOs0z6T7B36VJU3CJ4DID2Nnm/XZgoX16iaz/9PN3v9lbhugx1mLNDVgZgSuaabi8p
BO/9DjDI1K83TqB/18n/X5XOMsUP85UxgwcPVKbLBm+EousHQJnT5MpJ/fJqaEvo34lpiEhF6YE7
trp37SKbA49Y2e5yVz/e6c5SMbTrqoq12JKnlhRPGZ0Oumq/fK7pxTUNnyKqFYfGm22NZUDSISRJ
VW7svI8je2hB/HeKnK4fRTpAvHVKAY4mKqyc+SEdv/Hp2QW19axluPGlj/e4s/RIztN2bKEVjXjV
0WPYitICoRiGqrVoP1VYpM4y6Z+Ds2lZE3VOArrqqVXAWWEMufnCyqfLU7HSh2XeP+W1NGWFK+nM
x5iS11mnO3vYOgVX5mKZ8+elNduN0yLuzmh1SCbbHGTp+cc8dxpkHzrI7DeTl17nJvd+f65D5537
bocOcDDKyxYdqp09mK7BDJgHSvQbm2KtQ4v972oVT3Csdk4E3i6T5UQqT16mUUH3FMbYRCZBZzp7
42Nrc+P8tytpkxB4N0BVy8nh6JEOyV3mpTd2BtrH58ZqcZkjN9TlwkNvzqYgiNJuLKNPNfvkCbKU
awbBA9UxingfnIx9Lnx4AqiNZ9ba0Cw2+cDnwR5QzY8aJO7hIBB207Nwtyiva60vLm8fuMKsA9/j
JODvQIHby0qYcamNpO7KHbKUg/Xaua2LHM/cprjK6VMn/tDuZLKtH7/W/HnpvtsAkx83nivw42l2
XRjnkTcDHLyuwaj78qlVs5RjHe1Wg9TsjZG2uivO+cuUIa6pLHN9uf3z8v7g7lvaF1cS8vFWZdm4
3EqgzD0HRl9yK8ZcmVrv/Pd3o1NVMNmerNqLPJnfw6gOthwgXxXNZoTwMYyaOksl1omATiNyCdjX
CLsuD7q7d8xv57CacUkYiAoExuci4p4z7pqZJl8LUNBhAd2NN55XFPe8Ndle29CI+9w1tZRrTbhE
nQJ3RwRjdlgW/R6U2XlQhL48W2vLjf53QD2pwShNYgdFEB4USEz4YxvWoxOQ/3F2JsuR6uoWfiIi
ADXAlCR7O927mglhV0MjQCAECJ7+rjx3UodjTIRHO8K7AhIhCenXWt+Ck+jzWyx1iNlg92np8iQJ
KIJupw18T0O9NsMu/fjZQGcTT4Vq8OM5j0r6oxHvaniXa8mtC1efY1pRYOxLWOfJueLvVL1Itw2n
5lGwlRL7QrPMAa1VW/mQZcT87I8QHDtlXwO7kKxMsEu/fbZGZ1Xb6tS9tsxQhl18Y6G63vlvDetX
RvnCQJzDWTEO+p6QHF9QXm4EJRsEwoAisdJlrj/zgzlkzu9EUyMMpxmRbSXbOwBa38tCi1AHAGzY
HEeZcadXZvOFFcEcdmargVvKVewMN17Ymjgk6hmW4LB3yw3N3pCIufJISw02+1g3KmvsARWJM5P+
oRlsfwdKckS7qdx+aZjN0We+KHLTpHgSGxpqrZ7S7PvnF156GbPxW49Fknrc5efeT9tjIBugSsZy
3E6wMQKQAFsrAD5i5SmWOu5sSI9oIZPQgZ7lKFnISfrL1PZ93oNcJbo1IsDCTeY8NFUWZVVBk3du
oPzhyZ0ZH7PSB6h3pcUWOtX/MM/aeIo1k+rsT4AWxVwMP+CtRRJn3fSbwsvdLOwTXxzSKQ1Wds0L
3WvOsezcjtvYjnnn2tJhK/khxvkgZWtLzYXDSDrHn/mCKDFYHj17GBy6kKGywWxChCys3ZNrhQkF
eEWFLry0n/e6pQ/xHGiZA0wYI2nLO7sZxO3eeza914juMc2tnb+S9pft31fZN7u5M1i+tOxRY6+4
cuul/nGdsv9ZZRSVEYizB22xhmcdXrlXBBSGcBcDbDomB1KSkFv6CNXSvqv0H+NPQ5T2/NlOk2Pm
sF2n1NZpvDUJzdKrnc0cVHeWjGnjnOMMQSYjrQDhkEevkitT4MKHaE7H7G2TmU5U7Jw69jnW5JCM
zcvnLbl06dnUUQa2Zmns8bNdq01u8hDWnpX5dOkdzSYK8BVMChG4cy6gQcn9bGOpG9YLRIatIZf/
IwT54Cs0h6jprCQ1w3R3zikxt6lqxR6nB/DI6Bip6aOIN2OtQBVA+V2GjXLkwUJCwx3v4W5xBm6i
RMFkLqir0k2RtyNohCAW9O04/A0m4OonL8ggqEjtp8p37NcpLfU7d6yabAapk+8KUKyza7L0B1zr
7CFzutKEunGHG9bFfJcMvnUBwdzaMhVnt3XJ8+c45ziTMZXvrZVjFjrfHCZW2J1PK+Wzc24VmwTp
RlU1bbT1+KX+MQ+CRTTjJMd81GcraJ5TIPeDhP75/NL/sZ989PauT/TPINYU+Wxdh3zSQjb977ii
FmAHmTwY6NF+JZifL2YsWAWvkkzvh9YxfYhiUHw/wUa4HxClvNZTF76fcwKTZm3AYSdAUGplkdsW
oDE37CR897Jn/UtBVbGFf2mV9rlwu/lJclZkVBQQ1pxHNukHhGOYB6tomqNFcKqs6rK/1Fzw189b
eWEUzmv+lQdG1mClWD5pilOnBNNzB/RbGcIGtjLQP/yYOnxeDyYV51qVkHsjJcoP86JDLHDtgTAg
05BxYLiDpsJ5nuV/SZeEG846zhDDrNvmmh0D24nDRPp6C/O0XKkNfzgl4uqzbwtFzmJRwDVxAlax
D4O0kce6Tv3D5+9j6eqzb0XfIxkOqYjlSXoZqv+W09yxgJYrrLKPVwH48e5/jynq695L4CQ9EmV+
OxM1IYgu9wUpHx3kTIZD3hxjPdz2U/AbYq61ksiHPRp3nX1FIIkrrMBk1Slm5yK5FlDFTpE7dzIH
pHCvdLMPJzrcZPY9GXmqsclgOULwSHpn8szAcJBZ8pL67Zdi6Bw+LwcndeMMNjdXl+WLiXfIbwNb
5UvLBFz8On7+me9kX2MjSSxwBGC23NdurqMko9UtaCruShst9K55PRjUk67HbIaZDOyZNuHHwCMr
yv//t8L8z3yN33+dYv75/QTO6knoMjhVyP2wwliVQM3ESgBcWhbdvSdRjoHnmmO5yeU+ocWA0mGn
AUoUiY4ojMjwZ5cKSXKZdn9AT06623GqofzrbKUauI95+ThAzwFuD4ALv9PWkSrkUjYX4iI0STo2
w1amVAoHxwUCXwXTA3L2/OzcMszOUxOkEJDZycbEQfDEKw3/EcBe9K4t+birpry9t+Mux3GPnd0W
DN4R4oga0SNkXzSKPZQizjZl55pvxEZe+Qi3w0VnxHnWcK+D7zjau5iy2t/QYUif8xRe7dYoekE0
gxURp+RPg5DTxgmqtyBL4nd4z8uwtZ0GFlzb3k/ccn6DN2l9M31N3jhiUneZJeiwg+M+3dq89x8B
MWbyUjFh0k1Wm+5e1LVzsS0pd1UXGGejtYUakMhArgp17Bc3LLHhh0ok67otQpz4S5ZYDpJRLScL
pyBxbxsoWyPMzC2iopEeBiN9IcgZeRL1VZRItlKBvMXSXD1iuUNPDOHVd/Ho9rcxUGzbeEyRB1eP
7LY3fvCQ2pofWw8TlhYkv427hD2DLuRtYyHEOTFA+IwIhv2J/NmyBKuf+GEtIHzNWVMcs0K2uziP
q1/w/dvbLhiLg+ez7OggjHPfG7vZewAuHAjiOt99ajVhkrIEKE9YZrZmpPXW6pEWSFiWfmOxlt8h
K0IAkK3gNguBOQ7OrR5Y2FgaqysXWQf4pzF4WFN273MkdYXWRAi4O4D7hKy+Uqa0PwaHSlbofAah
87Rorb1NyHAgV26A5HG8d9tp2lLWF0dHxyCXNsN4o4IGLEWepJe+CvKDpDxAhmFNIxSjVBJC6TO8
+pVKjsHomodETf5uiDkwvMYl3k4h9J6DH125EdDJKcBlFIdoveeFWVINWwpLwraHdGoHeWey8Rjq
y47qp+3gMyDMxrqLIw4398bqhHNnNQmorZZKbgOwQ360VZYB55WqGzBXkOBCYueYZxK0Uti0oKGe
CO9DyGv0jmMVvGOQcP9oyzKO6oa057r1FFLjZfAnEKK+QDQ5AP7m6zjFVxYrsKgwre42ppa1H1ZS
VLA0TElRh8zQYueOPthGCZ++TcR1gTS26VPfJvSS147YdnzEMTT0PcMpQHyWhY8EHKJVltrHVqKW
U3fIZqzbOtmDHy2f+Fhk+xLihI0pe7EbrD5/QsxwgRB2nAAWafKYYBCGbPK9iAvhnCeoe0Pwmv6i
Yu5BedZbXsTScowKSDUuWJB7515MzsbDAiiEGaeKjHKAuS0Hc9/y0U+ODun8PxmhiQ3FArzxm77y
yR6cCQC2gjGJzKR9uukgsIk33mRsGPxZ88sBpiDyBQz+nZdV20xodkaEGlBYGFpBv4FHTh05qVFl
T2r5PuZI5TW9yY4NoWqb2LyBMFWmf2JPowhhBxOW2bk8lLQe/hje2rfcL9z3ErndOGKQILLhIPGQ
duV0VyAibDNezf0qc4LbDP6ifRL47W6KpwaSrJSRZpO6Rt8ids8JB9a6h5hdjfKiiL2d09R2AY4N
I6hDyLp5d/0q40cL/ylDPzDcDpO8h7olG1xxq4OxlZE1DQhs8sCvoGcChFm3sipa+LbPw4WToIRB
Ph/jE2s52yLpUiMKi58FBHLbz9ddH66D8fGareogy47BLqjAXVFmT5v4vb8eSVSi+xUXqlupSyx9
fmeLO97AD5nFXXt2h/repz5Ua2tm94Ul1vysjyKk3JK0bM6q34y3yt1keYTlldevtM/ST58t4XSZ
W9YE7MnJ1OUv1wUclj993vILV54bjFQKGOVA4+Zs6e8se/aq969d99pS/yxHsD8rW8R8N2fQAx9M
YCCgSR4/v/RCZ5mfkPUDpJpOFYNaQ/jWBWs9LY9BcanBd/n8Bgv9fX5KpqXg7gSG3hkLkdx/Lr29
YSt1xqXmvv79n2ZRXZ0ycOuac+D+rZond40mvtQms74tMQu0iZWr8+A9Ycu1swF4lDreM2Qtft4o
S7/c/e9fjinUsuDwa84dtkVhjwy+sMvFyvJ1qcVn/bvvRkdaXtfgvAVcRLvyTVTYQRnSskj3n//+
pVvMNijARdE81bLBtJXskHh1rr3x3Nds9/nlF5pnftrlkcQLeuSGnnUXE+SEsj0FKSj6/OILb3d+
1gUENRCYeVyffRumZLLFiVekTRYJ64tvdx5FSMaiVV6RNGfPkj91ENwGzF/RtS80/PyoK1UEyzUw
AlDEtP/IJN9rUFRDO1k77OL/Sar9YOszP+5SXTMkXTPGRx331s4FTPvVgJN06MiQ7wYnEdu2ds2W
sRTl9Ynl6UOOs8kQhUeRbBgIR8MOICBz9ptY31sIooemTDp3PU+8H7ZQxRuBlu5WIAv5eUL0QZgm
0D3XvUlvSyiRLyj/yi0DpnNPWjWdoO4it5nXTgkOw2yEDE1VVafh2PXOn1Fa9bbLrb9lNozvNWCI
kRZNVkS28QcZDTalKZbAfvsMB2yGck3DcOShS7/zsBstquOUVcMRtFgXpF4ETVzS1M39jQF4AUOe
2/GmJGbaVpOn9oEh6Q4yDvrYu0DAtlrDJ5bzCul6lPRWaCFfL7IMHD4JEnHbwkZQh8T+r+OWufB8
8t4nUpibMTY52LQNuFj91DehkxhkDlo8BbaAD+IWmvzph/Kw74IdreZh3ZfAM/Tt0O3hvCE/AcKd
cORRW2ZXZA02CEGW22FcA0XlxUl8Sccs2Oejkz9OydhFjq+FhfOKPL29op2SsG1KfuvBkvZzUD7M
wLrwDnkK/FPCGud98tP+F3MnZ+eknoOqlimeR6wHI2dKgqjuRnLCppf8coiVn4NgIC9IKZOATCVc
bLHMpLsibQrsMvWQjFvHm7KdQQ4HTpnqcZOO8k+GHerbOPTYVwc2fSxBBTqwFJwj23KzHzmH69FF
ptFrOpLhiZo201GBJ4pYmWHV6/WI6sNfw6oS5pyXHdsLiM2fWCw7TBJZfQDXEcC8wbH8ICobmr51
th1cVz7+9wbIJT9Ma54VodVX/YXGeQUALVjbSg0+lINlfUFJNj50jvSO9QjMaGRiFmMFHityxs/M
nTNPGHZzvbDAV62lN1RbLxGjvVW+qM5YsqgTZ8wAd5x028kR007kqmlCZHApeOABY/3hOhRKMqFV
8M3DkOpDwM7EK6TQ/M4LFBY6Dit+5pMd/NV2nP8aUU+8Q5EuLyFLd+sX3lTm2SkRDIKckHgqdlBV
8ruh966QVwC4Q2TSAUsmdHvq2LUHTAyRATUJ7oHGsSO/NXzTAzawK4TnoFifKRV6iow4LBusXVuN
9cHu4yYCFrs4kRJZA9gagvBGMG2elA/nJXVUtquUQq4b9lARFoEMlYNGHTxP65se43rLHdNgz8PM
nsVTvi2DJtvZAGRhCyDUtho1tsuic28qt8YW17OHPYInioNqBI1GpjQONIT+DqwzJNQQczpRP8om
De0WLv98RGxA5qGafF3032OmmmBIc8ao0TlBFpyZavTcANgRJNhU9zgYyR+5N7AeZW4+7n0ns+UG
sObmWHTusDPx1N7i+LU4Yr/mPwO1Zu9KjNnfCcWUg31GF4JAbeG6RhdR39b1S+p77GdR9TTqgcsE
7ouDXuaVoNZaOoE50jQxXnlpSPNQ+mOShoKQtg1dS6uD5fAxMh3Se2HEGJGDS32AiWl5Eg34wzC/
WQ9Nh7ilDba5/l5ob3pz7aE4DCVaPiYF/a7KoXxPEBu7LTDh7UVgT08ijeNXe/LyY++kKgRlm9Uo
BdDiJnNc78EdgvGS0am8T2XWR8IOOFJwBAi8Nl5vk+OYqLTT/gAXqbMt3dE62HBUb4lJ+LtvGR1O
/aTfCpFOOFwndgLlScM3OLXIDp6s8+3Y2vIFhpIhUh1R4M9JPzmVmK13NSX2rXDhScBTYG9JLdhC
alPFuzwn6Us5xhOCcZlBCLchRTjazYBF+VVlKXxs/FBPbewrW72okwOtUV4rdfDs4+wJYlycXuUN
bPxgG8ZH6dHg3pfXBAMklivk2fjIOlEMrluH5uZeIYM7xNZ3vAQFF7d5YJsyosaju4EShToITxHq
a+O1DAm9sZFZ8BzHdvHcFbB6O3bFItSfsxdq62LPeCLOkORXt462k4dyyLJdWakAwGhXlt+sFiy0
DcPgOyFBGVUDWqh9DIvNL4tnHapqtN2QRrkHOGrj3SQxBNyyEpuijPmhauGptjOr3+PtNmFmZQjI
BPd3U/Qg2RVZEbsh8Yfp2LWthZELMvPeHsoOdcjBe82viMksvxbbKxqMYU6d5gaB5P23oeYGq+/Y
3zYSZrvR8GQjR7/+VlN7uLLj8o2fWHw/8Db5Dl6XuHG8Lt3rWPaPNY4eo8RM5DAYDnpcrbFb9hCX
llRue7JRED9b1IVT0HN9ZAdRQXdxGQAVKBIvv9Y7nV1TKr3ps6E4DakhG+h04/0ABWc4SswtVjC9
Oy1PfiIy3Wwl0Hxb/M84zHwYHOEtVuhXyo+Y1wU3iASI72wzoZLa2pb6nRbVcNCJYq/4/rjnuKrJ
FDo9ZpEdzh+eHcs02wTYLjeqDCj5yKlNi3sEapgd5HvqBjXwKvLi3i1QSmv0G8YH/d76qJ5CFKoi
l/b1Iwip7jHOygnCXBcmeUeNUQBbwyMONw4pcGB7rJZ69JyG3mDs0vtyDPgvjSpcJLHV33pC1geU
A/u7oCDNAaJBsqlIWu/N2PrHHgyxnSqZdUlry93EQlsXbGqcQ0/tKeKtgeYIlOf7LM+tp0a4zYvO
nOKlAxQc+bX1fVoUqHPKVkf4NGR7m1bt9bPe3eRjPu0MuuSBtggpIk7cR06Mz7q6MgsLsDx/IAcA
Em2emvKmcKrgVve828Bq3e3MaOnffYsiF77t2b1wXHY3WQqFL1S2XxspyzeBkhzk6Sh3jc01aygV
5AHIfOfBy4W854Ob/xl9LXeeX/hn3fJHJpp8W4OYuJe+kjfJ6DpPxKmt3zEB5rE3JdvbYiBmpzDT
XIJMencaWWtgCTrdWzf67l+v890THthsbRXXxzSP6SMW2sE+mMbxhbaTtefGpb97pHf8AA7V2fpa
xTscFFVh69TubTxp/quKtbhlfTW9JCiVJjj2qvqnvE+yt7qv9F985htoPHAy9pZnbX3lniPkGG/X
feTCBjRhKKE2C1tAn6xNMBlhY7aqC7KlWSkQgYBMMmy6ZJ0e8MFuUZVyaHWBsaO+aCWCS1Va3c2I
c/gtMsWtl8Y41h2E+aCcTiAyoFA3cEiaiNed5OR3EbWL1IMvlvsDUsos84JscIm+LuujaMoW1HjW
3+NIAfByECvzfWbZKEkW7qtjl6j5ADW+98GA3AepLDdjWzgPVW+K24prsm8LcuVuSnKD5NcmaqAB
vGQuILF0LPTe0z67h/REvCSmoHCTg0W5hRqKbQNl9RE+zuStp1c3WOMFfmhQxj0oI4P7QdskEq5F
UUw3ctyi/YLfcZp7T6gqm+thid4yDqh/3gkQVTlWx+euD+zvPvCW4VAMDuzSrnv0W+4c+wLSQby8
cdy6VQI0MMSnKiwUrAsmjp2ozkwVWQ6jj2xg6BgIOqnuss7jl0DZ9o7lw7DNNKw1UK0kSFBgIFKC
zLWb8s77bWUwUqHQbHiIyYHe2cqKqOUUIdgF+T2ASP2lR0nnT2uPcEXFae0iOSzRRzaikstZM4J8
UStzm2Cp91AYGMqrxhIPrRW4NMJWDZDTRtdb0o974hG+h47H3xM6Ng+9XdFnN1fWphBs2ua07vaj
wpGPaUq3D8GZwrLdSes/HeSv91mR2pum6/jjSLICJqqEZCyiMshX5J9Lu8pZIcWtFMrvSDQ7p+Df
t+N3nNyF6Eyf77eXLj6rppAB0DTEpsDGHNehkqdK/e7zlUPgpb38rI7Sojw7WgbX1uiHmPo3xAv9
JOr0mvxqqRIxq6VI6dqaIpIQAgbr5KfpnWe6lTrE0qVnNZRGIWchVhZqKMEFn33sQL5WhZwrCqep
hbXSgleC2xa4UuwFYrH3z9/lQml2LibMmgaFf0P9k7DoyWj+TcTFDSr50F6O5LmJ85VHWOgzcwWh
T/MeGdKwhqLAF+Gcf0P4BUk7nz/EQqeZywdRGUeISApXFxxLiCRUuxxhntLfTHay/fwOSz//+vd/
CpOj7OXYpm5wAosa5w5A1Wih7gYb0Xmf3+BjQZHD5zmqncWFpXrU+HQclltsoMQmjcoX/sPbaGzW
Ij6uFBOXGms2emO7DTwD5yDiYE+5rkOBDRKzMB0VX8qcx6PMxnBmFYPvewkEqgzTtOpCbFpCx51C
sUY7WOq1s0GsW3+o/AbV1tgbuo0kyanK1CGXdhfZMJ8g0QjFnM9fzNKbnw3qshTEqwGnO+d9vR37
u6KSG1GuICgXLj7XAJadtvPRxsFIEz9VFGe4rA0T9SX8isPn6aB261ujY/HmXAHWbmXfONUIJluz
7y3MdnPtHrKKINqTDhb0fre1sEhvgZD5vM0XuuhcuOcZgyhBxoMTPBhbWRIS8SK7OMq7cN2sZar/
J+Phg7oonY3pCulTQ4ui5hHEZNRpcBozRakRMNOmTs9++qrgr1MQD/WmKFR5mXSVYVtajEeUbHm2
jSkEEoXrtlg4D9ZvU+IcPyXYXA8+BBdpC0X2562x0NBzK7oDaZ3rl4V74rQPK/bToT8+v/BC75uD
aSnOSpE72jonJE15OyxZzqw196my1gB0S+/x+kT/zJoIQ0Nyb9GRk54uTic2GebOEeIQvpZXt/AE
dDaXNa5bQ6XgO8iIE+VNIhwZ1hY1P5vM+pLJFoNoNpmViUtL0Ul2mqS9kcMRDlX0dIId2spSbamR
ZnNZbDO3rQ1xT56TIEvgdxHcQyINLMDK8fRC95lTAIvc85MuM/SkPFR6wIY/ZE35/qUeNOcAehm4
dlC0uqc8fWxltxmCO6D0V2behR8+T4bs25Z4FsycmNv7h7KyHigKgZ//7qVLX78r/3TMElYoJ+lQ
aITM+RtyqE+FKKOvXfr6mv+5NOkIEgxq7Z5QVth2CHJDxpzz9vm1F7r7HPjXNr7fe7aLLXM3QOmt
wrZFr8lXGmWhI86xdsjqTlAEQUfBAUdQeFGNSk7WP1Xx2gtd+vmz0ZrSPmtN52Aiww6w5Ojjzo+W
r7TNwpJgzrMjQQI5UNzBruwC1FXRscT+u39GXttJsuqvEta40k5LnWc2YBMUb0bqOxPgzW8QqGzi
cm1vsvQGZmuNyctQTg2Ye4I0WO9wolYeAuwe7xyQt7dlFpdfsos5fA7gm6ZRBNaYOiewfoMNSGr9
hjjpd88Kdl/qqfN4sWxgVVm7jXuCFGFj/Gc+XQwYuJ9ffKGZ5vi9Lqm9robo/dTWG8UhrKuQ98nD
RvKvTcnu9cb/jGGwET0fFc0ROucqiNpJbKuY7bD0f1E4Ilp5ioXR4F7//s9NYF+GAfs6mBO/BB9i
Cq3qdzCt2UsXhsM8FQ2l7ilvCnxV7Op1bFDvO1TI/3JliAO2lQdYeg2z4awLy/h2HLinsic4Qk4i
qdKd6n5h/74y0pYewv3vJqKo5jSIHHFPscbyMnkO8uQuLf7moGk1Hl37Pi69iNl4bknV9Qq8yGNt
CWwdaE9OQZA1p5R4zYuoSvchLXOkpo2eyHaQGQxbK09xHFlVKHbhmAK6NiE8ZMnn9nDjKOkcpUhh
cYa0e6OuJ30hBgOFbq8vwGBJPURVx7qJbIgiNl3d1TdF25ZF2A11e1NZMF7lvSM2vmTsEVV+vvWG
ftwUrk5fscDpUO4F3nIIG5HqIzVCRIid0rD4DgAFQODbo4Vkdeq81O8OOJ1Fubor6YHJVL9yN45X
dpFLr2Y2VTmp7zY4lXZxziWg+hQ7eNWAEhy+SygqVb8Gyl94N3OkoEN8Tcno1GelDg2K1zlsGdDA
rvTghZl8nv6GUqjbjw14fKzGjyYIkJT8a8uAOVSQTMb4qPADbps8+oyF0xrEeKlFZnOTzjIRc/gh
zqn4Ca5zRHGQrOm3z2fWpYtf//7PnNSUQ5p0HmQ6MbURvpxta++ZI3jra1e/voZ/rt7DrgrJQTGd
dH+2TBBZ3StcWSsX/9jR6fA5QHBsxzFDDqt/RJhiVWxyoEd33C5xWu311YYJXZ+DMkBdXfhY2Wz8
WDXb0unBNYab/dIFOtjVKZKMW2at+VqXmnM2fzUEhgHEvNinKZl+FiKHoaWx9xaO0Fc68NINZlOX
C3k6kRRTsIV06TZ7gm0pqts/n7+updExH+LMjhN5Xa6VXnVoCHljbf33S5eeUwVB4Vaem7XuKYB+
J07vnW6tRRZ+9Bwp6CeVplaPFoltM4bSw+KpMsHK92jhizcPJOp6v+1FfV02efIVToUX0tJ97ud9
mAMJ+3nTLLzSeSxRp2xeUailTp1Lwza/hYUjNGItwGNh2p5DBuOCQ+iHqPTT2LwXE93W7q9YSSBg
+NbKVl7uUivNhnkOWTvSi4k5+d6T8n+KFqF/Sm1Y1q3QIZYeYrbwiGGRhp3HBbe4Ec0bszk9ZJVt
x1GO0EN8nJH2jaMwz7x/7Y3MRrGe6tbXOrdPhMJqLBjyaMyBiy8VYdgc1kcsF3jhUtrIkO4PUwYK
wZj4d5mzFhbxcWOxOa+P5ZN04WNDPG4vb3usScLGIU+yxZaI5O8gL3xpQcDm0T2V5gKR9+hZGizm
bVoXt17u7acRyRBpYJ04YOZfeR1s7tgcu7yvkLg4nSY9JvC2sniHVHVvy4qS7r92i+vY/OdDlebS
FWAsJGdZIH3Ko9+KPv6Z8a+ZAeGQ/O/Ll8HglCxNhpPo6xPKVxHMZy+VvTaD/GfL+7+FTTaH8+Go
Wtp5E2MKQTAHMLRIUc8gitzmWsPkMUCBKMOpMPmb1xrnjL1l/eJgjQmUuUr2sOBlJWCUvItqZDzU
m7SX2K1D/XowsgoCOM6TDIItGNxurTIZIfK0UhyJlJa+E4Ta3yrfTV+niU1/EI8tkS7fD4igQ/mS
ORBD5W7dR4PnQtU39ePw+/MX9vGUw/7HgqHB48+tRJ1GAWWn9exOiDVt/uZ2ufv8BgujaO7AUEMB
dWxMmpOvxiKElf5W5P49Q9ZIPvR/PZKuPMjVTvnBq/NnU5t2iZdCKtOcjLR+IEfyhfbqiDSv+7IM
Nrw23wfqrXxorr3to1vNpjVIOiEfqmMFI50bwXSVhE4xfWnpwPzZusQZTINZhykw0roDaGl2qJ2J
f2nRw/6jc/5ndI4lLYE8JuoEC+GWxO1PUww7O6NrBxsff4HZHMEGYQhKeG6hERILeWNYMCikpZPD
HiaV+/3z/vThPVw6P5pxetrmWESAiNFKrAqJeC01f/IdssaA/bDD4gazjmSVY5E72Bie40J3O1A6
j20Fj5rh5h7b1gsdmpVaSfBRN8KNZt0oGXUwBBCQn0WHYCWcXnXNhRXCjVRVtyB5twxbXQq1mCd7
SFURipyulcuWGnHWyybhQREJsekZU/RrZrkIIa0QR12HjsW8r3Q2PN5sEQyxZFW0uajPYzq+ZsnQ
n6Y+zTckTdYiyD8chy7QVv/9NcAmgTTCUPdsEXYpWP1bI/x25dd/OC/i2tdp5p+hErOgsUVWDuem
lb9KOPVCWSEpSo7u98GuHz7vy0sPcO2C/9xEpAqwZC/tYdpJ7rJR7iYc739+6YXONQ/RcbrJGmKC
hBsE0Oy6DJoo7t2ko9l0GTB4Q7bBPBASvtZcCx1qXl+fZB/LlOQwGFfyBvHD97qi70lcrJnol17H
tQX/aSksiuxKJzU5x0j4xSfYxpmYKWWw9a+kl2JSVEefN9zSnWbDv+S8aFmJ9KFpulTylo7yMe34
wYnJyg2WXvps2NsQ+sOBiTIEj79x714Oa2XRD7+A6LKzQT3aEj4GKt3zKAekG1vvUE5Bpjz4Nxp+
RzLVP7kl3j9vpaWHmA1uAHRpy7uUImt7uqVIOAgd0x4+v/Z/St3/83116bzGDrEmKAmw2Z+TyW2e
Gtf494QI/z7XvnkZ0olFQTepv0ldsyjjSGrUV3OvFoWVwbXKoUu0LepEnvaS7VD0yU6Sst65wg2Q
5VUCpeh11cEaCM6ja+o/uGxAIJw3DJHRjb+Huxfq/6TtbkvpwffQ8zVMw0LXmh9Hez7NXFshnsvj
R9I+w+q+ta0YGN0v2blcOj+WHkyLdHn2f5yd2XKkOLeFn4gIxCS4hZyxy2PZVb4hXNVdzGKUhHj6
s7LOjX91kkRk33SEuwMSDVvS1l7fAl2wRVbOGuo9E98Dcaxpd7zeNZe73daPXIE1cTsBRil2GUf5
phdbhbmi5vqbbbrU61rElY0pM9mmbsxlUe7znmHwBtBHvIP7o+5aNdSvM6vzTTrmwC5QlmyUYWcQ
VVvGrm3hzy5bXr5d/87L4czWj37gSAyuB1RULJlC5MxxEYMCgjXRLflrK/zfb7X1I58FvDalBr4V
GiLowmfmP41NUR/KDoqJqOJJ8lgWINoCpGE2n6z1yUsapN59YQ7tQQm3iSZrtqJR4n8FqsQI9jBi
FVk0j1Z9cEYCPo7NYTU7TWZ1IEoGJ5ww5R00K9nWqWt6aBOX37WU0Q3zrOGQl7MPELYLUSoxcdIx
Gk7Doh5Rq1GMP9AvMIgfOWC9yqF7ls/epnUAU2NBEmyZHzhHno3eEwqpm4hmDXtoJkm/jQUAlxLJ
7qiFKKUKvd4hh8IIUpAQE2ffe2eXukIGM6p5WzBD2lm94v433VML1iK2K+URIgob5BpU8IeZSIpv
yIj4kYdxGfE5t6ASMW3ndwIectwrqLm8eVJvzCZPzpj/SsQYo1zd35tTNWwAaABVw0OVcMp3qZEn
GyHy/KTMIkc1fderMPCT4AhdfAstTloMGw4kNVjasw19SjdEDrUTSK/b4ln5+XwyMR6LDbMNfHJm
0vFXZkADSFIGWa8FNdKmFik5mF3lbdGlloNm91FXnNFiI0akiB3Ich7HFLvKrTE0okSNbMnWSuIu
T1NHv+YTAlcgsse+AoKqICxmySKepWsTdenp5/D2ZS3Ocwj+7EzYcdA2d0CQzeGYzZGvqs8yKdtj
w4df81C9Ml5CJJn02wHOT7yBNm+aaxyVgu7l+iRd2Kjr14DAefiK8cyO67b57eYjCl/rjTVKL+qa
7lfnemvmHAtxW78RDLBNIkM/9rHhu1NYszymLHs1FEi8nTPethe0tH2HBSMLMxtRXZtAAhNZifFA
imqlWG6px7QtRzoVZVrZJYnH2i7DLJGPI6qLVnbKSw/Xth2WlYsxsTocyHyx60FvgA7npg7Wr7AY
7pfMsnJljAlnpVvATLtHOxj5T99j8tvUJuDDj6xeedvlmO/oV1rEcPqagOESt0F6qOS4seB/A3Lk
9W9Zerq21Vc1NBJ2DlmOIesnt4P3Whrcl3X/87bHa3OyLTu/8siIckhwhdu23qTiRz2umZYu/fjz
37/M+DoQtYTvpYrTbihDaEwf7Mn5DYeveuW0sjDD/t5MfXlB0hdeM7uJGTvwFI361jpYjZmHRDW/
p2HtRnTpJdoMq4qmM2TZk7hM3jnuq4vqyUE+b7B+X++DhXj0tz75y0eYhEosczWJB6y5nO2Zkx7a
/ldd85eyXdkbL0w23ScrdeecjC3Kd/sxNyGxSO77ma1d0iwcIP7S5b58AKtYBsrW7MWsVvwgrOR+
BOsoCASmXgoB9pR9eLJdOUH85R7+dw/k6DdZNZ84Lu7bKeaGLx6FqvNDZqR2EkEJk+6LIMi+t5QK
9WwTL+93feqM7qbiowWXbqMJNlZOq11a+YUZZfC3s7dzaoujAQOZf8ZgUPDahj78ZwBL9zH0DFQ5
b2/pZlvPQdtAMORzmzRx75R7dwJFZjSNT4jrkjAzxB1EMmuExcvTztaz0S0MsUGYt3ns8G46Zig7
ehpUZoNi78/v1z/m8iuc/176SSkHkKjA9eKhc/YqEd8muRJRF3IQ+qVfI0yYa58PiV6ehJw/U+j1
WemEPiyuWuy4cIADkiNYWYeWPkULgWbeBBm2Ok6MnVkIUz+c8MiJWC/XG2oheOjXf1WB0qnAqM4N
1aBOGbtw0Dg4gGOM05sGlvP3sPBl+o1MGLIwEuRQoGj3+XgIuH8yDAg1UXkOXepKCFkIU6YWBlGm
TXtgJ7p4Qq1MqyRYUuzIeWwrGFy2n9eb63Jn2PpVU9lA+GsWPsfkdtXBEkYSu1PS7zzLLVY2TEuv
OP/9S3MZAyALRUubeLKRmJPQm0cu5JwRnNTa6PpXXI62lr6P9qZyrnG8sWEXpQJsXVFD9DMB83xt
n375Eyy9Wg5VXyzp0hLw7mm6R5mAU7jHcdVU9HJHW/r+eK6o6sG7EBAxlPtAvWUeDAhhg1v4f2ix
suZdnhaWvjUWicE8Z8AUtzoauu0xceuDRcqQ+Gu1ckt9oA3XCjiHoA9Ass1ZGkRpkRSh17IVxPbl
0hcL//zvIAKqmqp0dHhs2uUIyBvNnrOR9RDJCwMoh7kcwjqT890MV3WUx7B+ZzpVu5+F0b5KS9p9
OKbgTafV3K3s5Ja+V9tO0xJmeY10kfwS1b2QxjNY9SuPXhhu+g43R8rf4S0GhBw/Z+OhO/sir5kR
LD37PAi/zEYrV4lTubmIzanfMahByTk1kL5fn4gLw4xosb1ibFSQWzvY9nRhZt4Vsoa8G/SS6ra1
1iJaNJmoN9ZgdDpxVfhHWQPoPhXOT9KQdmV5ury5AtrkfxuozprCxfkOi6EPIq9ZDz8NpwKqsIhb
YQwAY2QuXrlW07XUHdqsmXIMdWj7nLgI3Ca0UnfbZ8iLBka6gkte6hFt4lDiNQWFYiSWsiw2VDZb
y24HXIROT8EE7ff1fl/6DG0yJPDOAHHdc2KnA+moKfwnh4k7W6mVr1h6vpbGbi3ghAYbX5FA/5JX
2CgWTZipNcfHhbmsb3GnbjJSWY8shqnM+6DGVzbaa+qay7JHy9K3bsj9Se62CBSTK87cAQY33uTN
y4ws9AGsFE2+y0vIuRu/+5Sq+Gbm00cFp+/bukbf3JEqpzaokpiSNbF+mLibPBm4rd0SCAhWXrEw
xvSCLpfanTH1jRtPgfdCq/OygvRn7govGtj8dn2ILfWRNvEZr2DIOGN98WV+6Ksx5m7+eP3RS79f
m/Ikp2k99zOJWeqE54yFTyPT/pMIubI/WYgp+laOUeXCvwRp5NkaXwA6jjoo6wWvH5oSlSNOcsfb
9JbaIYw2bb6bM7OgEcFtbkkQvto5zzYGSKI7u2xXrsOXOkKb6xMH3j0ohBd7gHPV9LudrTx4qRu0
Sd6noFA0bmnGsqpo2AeMvaZ+Ak6M3xc7v6y7lY315WBC9MsR0FHtoOrwAcA2hHZ5n+Jfs72yU7nc
1US/kVCDa8LGFzcSs4MNkLhLoDNXs0AyBuS05sWE+c/1QXuZJW8R/W4iK4YqyVNax3xCGVoywKo0
scvmVUrTPNhV5oJZXZ8FNYq6PMq7oaoAwu2ym0rL8f5zN37ZSXjDIF03QPK+H6zPaao++yY4Xv+2
yyOB6A4CNYgdtXm+1kGVFxgT38z0mXbPTrEmHbk8hImeGjBENYlE4vnULKOatQDp3LR1I3oqgFu2
b+ZlZcGrIq+jmVUVKu5dK2pG3Gxeb5ylEabNcIBP+ZSqZIxhhbux7cfEal5N8tgP9t7oT/6NazrR
XQNI1xAmwP+OmS+jCspNJv6hcg03sHB5THS/gKlrJ2wUEc/bjf0CwVxUn4bv9FcQt8dh6z6qyNmW
2+olf/J/mi/BPTkBD3SonqoP9uFZW2NlFi2MBN1RoGYpr/PehT7CZOC8jvcc4Pbr/bT06HP/fZ0f
NksokHNWbFrDk93xN8j5V9aTvwfb/+bkiG4kwGuOMovORwoT1AlU/uMknWTp+CLKQkWeY05uRAtc
6LFGzg8MfL1tMUj7R2Z5/YPysI3NGzfdID0GKWRT0S1Qk/WHMQ9WHJRVPoWlk0BID+DOZzYKuRvA
pXmo6xRArLGr9oCa08iVqb8hecVXjg4BmuXSJ2nDWlWqA1264jHxXS+0pwDsqbSYtzPuDjd56+yz
lvdbK7WCzdhPb7f1kbaWdXbnWdKHLByeih9Dnf5DcmdlZC2sMnoNHx7b1M6M7rd488tECfQTruHq
R4+rZn/9xy9ESf/89y8DTALILwSAQvEM6pcR4tQIMtLPbFqztlwawNqOq4W98wwcL2JZ5kBj4O0g
JXm5/tOXHn3++9efHki4KYCZEQPRRresU/7emtm8EiGXGkY7VI3QDsuMeT1ygOZbn9BDpsCqGYvp
qa3dm67qiF5CCd8e2lZgg8ZZAHYWVNAPyp5fr7fO+Sx+YSroSG5GZtKbCrMbWH3M5mIDy9IUqVLU
n8DL5QH/ZWXjuzBGdSvblHQ2dr6kR4qRAKrmBagF9WqJ6/Gh3Vz/loWe1lndoEEiTHmGhHlp/p2q
ZNcn043NpI3PQOVj4pJ5ih32zzx1wLz89I0m4sN9isKL6z9/qYXOn/VloLYjbsfBfSUxDlHA1ZF2
iMRQd0fQQ9fuZRdGq+5PS43cUUGLV2SGRw9+K4pmYydVcyANU6egGarbrgcJ1ULsYHaNafi1E9dT
Qt8k5ek+AYnyhJuStQTQ0q6UahHVtep2rFRD4lya6REU8jGqIYt/L8Gc3XdBG0RIPFnHsnfS4wR+
aTQbQ72y+VpqSe0AARJuzr0Wpm8oXvlTuiKeB+DJKpI95w1Z2d8vzE0d810Q0OYsGDrEAXW9fd8k
aouSg2wjpCJbATvgd+Ib2b/XR99C7gC+CP87/FIzSJsO5Kd49KX74npje5qJgt6S5MMJwhf1nfTe
TxX0cH4TymRhxWl9hvsF9KnKGhTGXP8hC9NAp4P7VQm2/Ox3sQuMHiyykA9jUbF2PF5q03N/fplk
5TjWfUcErAjtP4bBI4H7pzOxmnufdlJsr3/Cwv5CZ4RXxQgDVDuZsDMvHoOuNI6oWoyQjd+7qPqp
+2rv5OLnVCds5Ti71GZa6Ci8QXWoFSexj6i0LZifhKAU1xD4cn7jK7SFDlhdHzAFMcMC+VCwJwHz
vXRlhV7qEy1WzIy7dG6NKRYc+uwS1OF+QNFO8zl4bAsb5DWpw8Kc9bR4QdzJdyqem7i6OeXADcEJ
ZG8qtunVj+v9vtQNWlDwTEth7MI0ZsyMFzMBccyofg6Vt7JALJRDEp1cl5ZQYyL134IHCcAhnbmC
wSn1on5MVFibQIubaV3GtrDsOzgcyBRLrFt8c0uPDCFkBc2+KzLntgGhs+6kks6ceQSsX9C6AQ/u
tjaUXuHUtLetuTrkDqej2jM8s4yLSkSoMt02zrAbLO+N1+ybNMCMvt5r50lyYQuk8+5Gm1UpQ84k
BvQ0ZtyuNti+3URvwxXCeah8iTdS8MZ3oVFG+W2KDCW2zu1wQBlh2FjtyjKx9Pu1yR+UaUBJY86o
MSlhHI71oVjbkizMTFeb9J3lGNTPz2kyzrduAc6r+I5VdzvB3RGytevtvzBrdMCd0xkea2w1x73q
ImnDFgxQ57VRurSsudqkzyEHGZwOBUOA9Pcn7qMiIMq63kgjT+RBbHCV7wJ7pFDsutWezQ4qyf0G
3LGRGqgodW88o7labLB556aCZWbctG+BXcGEa294a6qXhSbUyXemA4ZGAXhUPMA/sAChlTiv7rhS
3LkwCHR1FaoC53T0GX65LGd4T3ioNOaw4K5g/hfxKYChpzeRzU2DQefg9UVRjeDdYJkBOVnQn6Pn
Amd7465UR+EB4QeavI+FueDWFiqBPefWsZ7WdCL03JkXQokOwcO9L+zxRk/GGXWNf2XPkypyeuzj
IhQxqW3nSPXhTqhM3w0zyXcQdvsOKNppFg82fJ1RoN17fuiOmQsrkYSf2tErtkDW5XZEYU71ANtF
hRtBg/HIlzCZMybBUzjqDcM9Sl+zzQhaydGiHj+ovPR2NXXIXdZx9cmtOfmRDHJ+oaw14OkFsZyo
sENIDRkcssL3cT1vTZuRDueiBqdR74xVME1Agx1mFJNHc912OdwGKX+FZWi39SS3fjXML14A/Yfw
1mjaZz6Oc9RNc3a0bQ7Gi7Cht0wrl26Bk/bvBS3mjeUFxgFOyNCUeXUVnBoUdEXczCUYbRXfyckt
kJMDLRs15QbbD02GydgDLnxqy8n+nEtO0w2g3iVHPZgQK3rry2ECK6u2B0mABEws1xxOVg8TRsL3
bPAPbsKOoobR28BeO8k3gd1E9twd0IMbYeXH60P+4vzCq7UIBS8ik1t9P54m4ymHxQtcX+67ttgU
gLrOo1yZWEtv0eKP6FLOB5DgT7nB201RDxxl+dapS9hHWWKUcT7d9iY9z+m2VibMtBenpu4/cIJ5
tQsYK6GuXYT1oP448LLZXW+5i2GPuLqNKm1x4p9w1Dz1RRlEWWmSSNiKhkKs6fCX3nBuzS/LNzG7
HH7PaDVk1+XDQJl8TD3E19QSbGXonZfp/8QMfIR2IoEt5JiNKuhOAe1/ubWxoxzXtdcbaKHT9ewO
MQ1KHSutT7Wsyh95CwvMdnDKoxVUKq5wUQw/lEqsbOMX2krP8IiWKCZmszrlA7wu8g7k93F0vGNX
riLdll6htVWZiRRORCU9BuQOGdwthY2hGG4bTboTW1MNgemLpjs58F3Z10VmH21nAEoKmZmn6/1x
8T6FuPQ8Br4MJxkU3VxXtDx1BAfqcEJW7LMoffosGCD/YU2qLpoGCjeWmbTByksXBpjuidVLK0mD
LqlOiOX3qjVeUrzl+vcsPfrcT1++J8jhiVKIvj65rPIfuOn+4ci9rJymlh6uNRa0XlliAwdzIsUw
hcmQfLQiT1d++cLM8Oz//eWDoK2bFr5xQmq7+qxShXLUTjrlPbG77k7MMHKNDLCdbykqQcdrr3Pg
qpJQhKZjL+WvSgHh56mPtlsrY1+aF9rqJUVuBTDkrE+TC6Ny8EnZ0aQ9TF4D3NHc1NV6ss1wBxwo
oSE6MpOM8Azx5B51MmuE/fMEvhAE/26ovgykqel4xm2YlVcMVpnVQwAdf136oTc/X//5Cy/Qc2lV
4dEJLtXtCbXf8oMPeZWGfA6mXVtPWRFaiZ/vr79padhqeTTlcIJ9D8F0K8m4H4YguKs5XNdue7q2
IEnQ5S0U1TWnnsO1wU6kGyUWXAOuP30hPnnaOOpm5vict+I0lgrYT0hm90UCw7bOr/tNwMAvQX3P
b5yY366/b6mttK1PjwxYChuQ7jTP7LnJy9ehXnN5XJrg2n6HqLozGpN2J091YCTD+QbIQPfeGesD
Z7kT1UW/cj5aGFp6VqaenFTCg6YH9L+BxxDbB7mzVaVxaMTwfr2dFua3nmvBre4I2zXRnwplvCRq
+O5T9TEoY62oeen52qgSWZubLj9f6WNL0EPsWRd+WPbz4frPX+hmPcNiKBTs9gF+PnzrvoGnI8LK
r2/KsCDBoq1BBaQKBazhADDJUX5Pazj6EeLdCbt7MBx/pY+XvuD89y/xidcwix8d9PGU0eluNDK5
r4b6xl2mnmZhvWgGeCcCkunAyCmV2e9mIjRS1U1sD7SRNq89mZQ4RQ79SfYwuu778ndAIZtGGmel
fZYGkDaRlepRdFYAf1PI9857H9VDtcbG/FuKfGFt0DMnpYEaLcNtBPw6wHjdkGLy4GaXo+jbMo3p
J5xj+o/mXPTQQmG8TXxexMXsqAOkV9OOFFABdanXRuNoZaGTGsmrU5m/uNfAjEhW9uP1Ib4QOfUM
TMJmlhJckJ+KJomBHrjrMv+xIf2zhaqysXOfjNlcI14thDY9IVP4oi0bm1on6W0MK9gZdRdarbk1
2x9n8sH1D1qIanoiRjgZauEc+JyiUf8ZxkKF85l+kQCrC1/B6+9YGDV6OmYiU1HPrfKPfh3jMm0/
WEaUwXHstqdrgYEXgCG0MJE65ooCfgFu24MFS9WPZG7oja/QwkLHUcRLJs84uhhIQ+fNEfHSfQdT
kBt7Qds32sjrpjOFc3NPmm5jjPW9ZIhyU1UdZOCsDajzz70ww3TqUIDs3pS1LDkmAVw3/1j9ynZi
qX+1qGCwghS+XRjHkdxNSBtK8ZJhw3K9e/8W+l/61doK7zH4rCg+J0cT8FFoaG37roUva5j0oMGF
aUa6Daxr23/KUXhbPwW3kqiyjI2um/fy7C7rpLCXbOD5tlVZGmyVjxz69d+28OE6hShPjMImBB/e
DH0kARYY5kdgi7e3PV3bYY64kW3y89OH5lsJhzZWHC3z9/VnX1a/ENfWtgKTg2PXAJ/XY11WNpK8
fBye+qBwaZR2AF7bbZEdyqQecsgCA/feHWcG8WGJEt3Z3MCxLHgvpEzfjKQyVz73r5D1Qkfr3KJu
yO3E4hytKYDnHfJZRNRuwwKBvh7aXQZXxhD+7/dqYmYoVWduoSpcuVxZiLU6xAj0U8AZB5IcrZY/
JHArnVweAgK1UwWA6WuahqW3aHFkaEsQ17ougy2oDQGLGTxamUV3qes8zIlowTwxP67379LI1AIK
JLRmwYImhVmRkx9wR9ztqGr/LWyrXemuhWCiWwd4GfySlT9lJyd4b2URm7Ra2UYu/XYtnPQkDWZS
+cnRbqxPb4TdYoodtpes3gQuvUCLKE3FcX0+mclRSkdFcBd1H1rS8+ckqbLbWkfnGFGUos1Bg6DV
9gdO0shkN9VIE1c3CeCyG6cAftbHqkSqug9g2d7Wkq/87oslDXi6FhYSm/SSS/xuZaokbMfkh2m7
n1xmv0BEhcWKT3BX4II74++vD9SF/Yeug5y4w5rEMPwjLaYBxr3kh1dUL0MAA6w5a5+vv2Shw/8j
h4SVk5sC4nLMKrlx2HPpjHClWas1WdgT6kLIIs9dl7UOrOL74ltm97/LanzwxfAKgE9Ecvut8m7M
zuikEA8Sd6R08SGW7d1PbrLxknplLVuYz7ocUs1ebrcWTITNpnpigJyAG7IyqJYerU3oPMiHusm7
/AS712i0oVCaQQ5f2R8sjVhtMhuB0TYZzLhPVhnUL0gaF26EhCXcqJvWUXGAMxw0d5Psf0wzDY5D
wNTatnBh7OpQr5LUGR6GOKJEv7GL16B0oqksQru6bdzqUC+nkyi5RgoLDZcBsDKw9Ag4Ld220khW
gu3lb3B05QpME0CIOS8Uvv9COJrL2zPvBcWCN/W9o4tXSpLPOUCHEFZa4x38piMzkSvbzsurqaOr
VSbawsqcYc32as/54WbGECmV/WlTbodmQ4aXGnC6lWZaiCA6jyaX02QZvcpOVmCGrpeDBRor5bxe
j0+XO8HV1blVrWgHX/Qcll9jVJQ716wi6tUR82+CNBJXd1bIk0EoTMP85JRjCVf2Q6fAHZ3ym+Ts
eP75y74kToq2q4MUjt3HPnePJarHpzR4CvKb1Dt4/Llbvjz+DAFq+nMAb6kVgiUf9uaHXz0Z440d
cI5cX55PzYAgq4AQXpZQgfaZmYQFVu7Kb1/zzCc3zQX3b73Xl7f0jXCUtLF0Ewlz+cLd8dZ5u20E
Wf/7AWlOuyBFfDiRttvM48Ef+m9IS8Bo1tzd9gYtiHsBXP/yHoGirP+45QPMhh+N5Bt31wrHL89m
92/175fGsRtQmGbQ63DGZiioTP9N8gCBu+MHwrr3ZrTXRDQLy7WuzIX7onDtMsEaymFFiKPETO8D
u9+oCjNbPrMiX1mZFmKGrtJNlUMUnXwfhjMPqOqI2DCGqEtaSRksPV3bqbmpH3jKcbFxIuINwMA0
lCV5dYe1/l5YtHUFrqSoEk5UnxxZaR98oIkbY3i5PpSWfvr571+6uhOuICbBbCaFg+KRMhwCFdJu
Lc2x9HhtMsO8OWmszjeOynU+XY7EXFdXaURqRL7rH7AQr3XxLcCAnmeY2Cth99XnTZgGb9NYRXNB
V16w1PjadEYOC2hUB/kgv+1e6xH5aLGGmrn4aMvUi5ZRPl8OVQq8jEjUoz0GR/A8Vwb8xZmFR2sN
Pw7SgDCMynguLYBSxjFTp5LDfzAoFfvl94n5YTEDCV5r7taE4hfDBt5p/+9YcurA7ObU8k+zXYSD
+VGot2D4Y/S/af7v9c6+OJzwBq0vqLCYZ6aCnngq8m/M6KPCoGUEbZS9ElqXukQLrb6bZ4EXzHNs
9vabZ/vRqMRKHuDvyeA/SRX8em17bNKZWHU3+SfTaKeN4NMUzXbXR5Yj/i0pbM2MfDAjH8KvjWN6
1Z5PPXlC3dh8AgtX3E999w6D6+k4IMP6kweJiXJquAcLc+bbuoUKA0DpYDvy0jxIgWkc1DRd42Ys
tLx+42YRbFlmgaFau/OLMSWxU6CIjaTuyixbev55HH+JQzb10rGVqHXveapCmDNsTTPYmW65ugJc
DBSWqdc2Dy2nlJa1ihsUZHyAyvePgrry2bAJDSHC4H8apeq9V/r3luOrzVR3xd0ESEjk9mbwkyGI
QfBLzWjoq/Ix8QPrI4HOOBxA4r2XXtJ/Np7vHANfwXSSAALbw2U3tFj120maYguPzioC3QtEFqXI
m8Vx0URHpf5AtMD3yOGJJ7fPWuT18vnoCbfcdbgFiNpg7A/Q/LPYJN6vtCNgnbGkOSRBAVLspKDP
VsLKgIzq8WjLsifQev3m0XOaE27dn1zwfB/rHhg2ZVfFZyNaBfKk8tt7F65kUWvx4DYRianfOAaV
JRvf65pYmj8nk4S8GTbd9Of6xF+YlvqNoyhVl9RG08d2y7vijC3DQQz06dfbHq9FSxkwbHBS6Z0k
OtObpt+BYdz4y7WgSP2yL0WWgjjpd+MumT1r4/X5WiH638TGhZjyn2vGZDaJafpNLIJ6Q0EjyDrY
07cvpTQ3A5x+C9kdoRo4BQThoqwEzCyeYTQGwcocNb3YK2Xu8tY/ZG63VYHzLTXKfTnLh4mAqjpl
oZutZHWXelALrLnbEt9Tkp4MBhSO8uaj0VVP17tvKXhogbVjKoV/iq3AiR5g1FGGI//udmsmjgtP
1+8Zx8SBLVOW0VMr7PyeO3B+SVyrPCV9LdZ2MUvv0MJflnDhsaSnp7I8yPmpIqfa/nW9cRZWZf1W
MQ+4W+CamJ461J8m8pcpikhUQ+iSDxbcdKa1TP1aEQicUViT6aFwjH2jY/XWC7KXFd1f/4aFwaMX
eVOLurJzmIrrpolUC6sXdx7fb3u2NvdFz5wGNeAqJvwMtfpsq5URv9Tw2syvHFySkVbxGHZlmypH
EYzXhGbwbA7FBsrclVzh0sjRt0TTNHNcUKq4DPzQJ++i+IOs1PWm+X/iwIXw4mizFkFXIUXSA2EN
1UbUml5/kAaRJJo6ctYJFmIMNg6doUoHlc/a2KA3HSp4zH3gqjSL7fw4T7O179K2OfZjYT3CHBji
LG4bKj4DCHB5lBjp2TKsaN0dsp7jFHrVUOL+hTkgFYBLXuyl1fo/E7MHAb1kf5D/UdsULgs7sy9n
KEcMucPy6T94XgfguueAHBeSvmp/BG5SRyjGBXdcJZk13TFRwHPanOZ2y2FW8lKmjgeAaTWFipvV
3eAWeQygUnGwXUa3HbQDf8qUFp8iy2oYEvTFVniqwLpdWvty6qcXCqMWGdlJgoQjqr3zJ0VSKw1p
U+dzyN20joVRekcgpd29nSbpixzUcCwgNDhVnqA7I8mmTVLW7Fjxiu3a3M0PZm+RiIsRh+3CH0M7
L3sYthUtDsjOwPdjzZ19MxpgXtrMB1y7TuCSE0mZDHdjUwd5JN3G2TS20cSpbQ2vCvrViI/Clycz
KbwDSJD03QgCf5vIUT2X3FLbgAn/G2Xe+NIAPrtzUupvO1sAkN7WdsFCMbUOfB+I91r2BSq6RA6E
En73ofSF/T2xZtlGVA3gxRtAj/2q6mkGS21uRjBqivuMByXMToYamIGC7Ubm0gcws4ZDLRInbBGd
4Eg/WCxO5n7aoreNu8nxLXubdrz4RhNa3iM71vzLq6HJD00/l2NIkO7ttpR6zaGaaHCypsp67PwO
gqkKsjsRAmGcbglVNizWVN1HvpkMkWHU7L2TvYHf6Zg8RC2B2dyjoMP2tlWD+uMQlWsCjmGFAXqe
ke065v49ArSbicsptn0l90jriC3x3PalYpb7222VCeexBGYuwgMVIqqxVf7eZyppUN7q209tMMC6
uxfQvobVPMuXOVDDVjYq9FLU+HGM0k1LXwwHa60dGM5v0fHuuRqhVjErSJdQDvhaJo7ag+HP3KOX
CXZq/GyK0hkpyiGth0PZyPfZ8mAI4OOzHxLDlHVkzJ4Jn+E+sd075AO9CAJZmW+cElCUlVPmQlzW
7XnqzHazGQa0cQ3folPDk3I7NtP4eT38LIQ2/V7cqWyhcrPzT4UN2XAz+3v4QX93TXftDnjpBeej
wpdDx+DMPEmHkcRWK3HawsEjhZ0CbALSlVPNwplDv8pWXWVxJzfcU5sOINrBC+2UswouwJTKg59k
yYqeZakftDWsnpTXpTNufqeKp79KyzLqECYH1o3drK1kuUn8bspJE3dOaW2noGDHko/W5no3LzWS
toIZrq+A0KLu6f84u64dSXUt+kVIxib5lVCxc5yZF3QmEQ2YaPz1d9U8tbhNIfXLkU6PhMtp2957
BWHunToLElywqHmnRrLx89emeXGIpVDWte3Ctk5F9UDzDK+923zrUb/27cXVUzeynKhXxCdG4KA9
F038RxkxCUdopW68IFZSOcv6NQNetzIInsbU1tN5MFN4SaRjGVYmnyILcw0duB5JOy7aDej8p3U8
iMwtOuXkdp14tgvpiF4Ne2QF9xLUK6cRoNNaVWgabrtLc/UQsy+mq5YuZdDPUXmTt2BTzqYZwqz8
G/zYcSqYQL6Yxn07JfvS6b52MVtChTjYmlZvjd4ps785CbjcAF5b4NaOsvPdqou+tKyX4ADm1q5r
g0596gFNBGRN+dzsfk1edwQ9/YttXK6eHwLYAB54bHTIaaCY3rzZdJpBDayBjUPlNUKh0ti4ZK7o
fpAlNAAnO1K5nZ2dbdeL9/Bx6qPWdVkAqYwMy7GcslcOSPC5BipzL+o4ica2nZ6uj+RKdFtCBiq4
McI+a4hPtMbTH+U/P+bQ27v+8bW1vgidNIEXVavAigQfoQaQTffhRNrfhMfB6KFJ3G9z+O7kWfzn
eoMrEWOJG6jTaogVg5wfg0/5wXSmA7x4oP8D8NzGqlhrYRFQ4b3CyeTl/DRRK4yRLcX7OMIddYM9
txKv6SKcuq2c+dRgxBTpvvWGs3Oz6mbokmfmfU35gixLvDDkK3M2sfiUuPQW6OM9NLqjvCUbAWBl
QS1rvMhxZBlskLxT6/ZRp43vTsu/f2l2l8VdCwj+sRtMjhr++9zqwPHGqCk3nsErE7us7CpiSEhC
EiRhs3I3zc53JpOdN2bDxl5YUbsg/1fbpZ1plxkaUAwEamtw8/uukVZoxeYYDXlN7mPbqyJkNIeT
MTZtWHXCwKFN2gOUSnSoHUU2bgVrfV3sy5qauUvgCweH9TSsqsYGvHSG2ZmYv9jA4lIjuks+vmHu
aZSI/80wx4Fli5eObOXmViLLP97zh+A8weIRKjGZd6qttPAH0wEqfaJ3dR3vUFJ6nGtXBHM1P1cV
/3198a2F6aUvyUBtaXYaTSpmxvBM7qKmZrtUOr9yCy8y1GXeBkhL1ln2An9evjGSlyn5JEmwLBfH
Jty7hJki+TNACDx1JnUcs3YLtbKSRlnWiFMQ6j28cepzH5fwLUvfHIt+M3OyFxywCSQDtmSiV+La
skbcAfnNyrHErceO/8Yk/sFncQ/VgrNnAPp6fYbWOrM4sIt+cr0apK4zcwoA0nJ3/kUhuBsY1mz+
yOJqvC1A4X6/3pj5jyn4ycwsC8e5JK4pIEpzTjuj/Al5zzY7NI7D7GBKinQ45mWcB5PFGpAyR8t6
ZXCkeDcawz4CvJ3d2Jkpnmit8txPIHT9bHHRMQz5mB3yJpt+ogiRvzOZeY2fJRAZA9CuujFTAZs1
w5Q07AdSPMK5AQ/vktJby25Asx4aGM5E7ujC+koVb1n5y6b1TUc0bAUKU39r4hzzarvtD08iTcky
1fwyNURRfOQZYqRv5rx9S+qCH3Ji2xGsWMabQXZdjcsp6X5ls9dDfDlNgtYh5s6VJPVjdeE1ss7b
kTkx3ymsEkLJu9F3aJaepyI198pQk8JNUBrv9pRNOzqMxHdd1cPwxX6KBdI8qD+UBw/p3+kIgFNl
Qj1+7He6LX9XuS79KTGM2yy1zUAnHvBCNKNhBZusKFfqewcX2KACbDoEutnFnzy6Q863edHCEdAN
Hxv2hCGF5XiVW99Z6raP03wYvY5lF//muQhY41q/2zr/kzr/vMeBvgntRiTATDgA6eDlWmS5jxrz
WzV29c6udHuy5mqCmW2LagyBdtkrgbYEHCmFgVn3YpYwv+4g3x/Di8TPrF4F5WQDiMFL24psuDre
Vxo2K3FBOvembcbRH2dgG9w0nwUoa0DEQe2ty3aNN1UU/U/Uf96knRaC5158KAQR4A+N9GBNMckR
fGLI8PBcvFpauO/2MMoDfPlivMdo4gFCa1oHNnt43CPLB4c6q8EgGGzk0J7Q3fwrUWV1ajye7sHF
TL+jut3YkH6ccVGjU6LSQMYwabEH2xiipphBMzCJeIGvb0N8w5jr29YtIL8uvCQqiqwMSFeOIZze
7J+oe+SR8pJR+61recdcJ8hsIcVSApma6QePixlacLQD0syu72ua06ccHItD2zuZjNIR5Xfocybp
GIqy7k2oPyUlwGOM0OfrO3klwi5tbzhYtDPK690Z+azzLJ9sam+wyNaC3qXFD4eUjGWu07Tt4X1s
vJNG/KEoYnqpPgixJWf7OZuMkiVEI4bay1xbbnlOcgyahMDizwr4K3+gFCC+YageyjytQxDl+jhw
7Wbku2Rqp5/UruFgYbQcHmTMkPRvaiXJSzlWeeMPeUfrsHQdVG89USdbz4FPxwPi4YtbQTtzbsyA
oJ26Yh6CAnsksOcKka+5HSlc167P56eXG8KXAhR1lzkdhAvtI+PzY6xqHcClU/kG3tTXG/h0waCB
S8MfpnUakRtOcsM6Tl7VCr83BmtHR1pvWcz/u+z/38mCBhbrprJhNZKavXv0/lFtsqhJp6cG1BuF
4A1z8UBA30br+sLZDKc49UfTiFgFz5PXvNEBIS82StWWfZ8DGSeYOCA/G13v+6dTiJ+2mEJJVGXL
BMT/ApKwrZEF0jlU5XxfeRvn6trgLt5Xc9pW4zzZ7pHo5LUu0jPkszfm7fMbOH784nHlDIRktEU8
hFhFBcq05WYB4BYD+BFdFs7UFadZWzw0OmVHwHewqDGEvc8mMHwR8vvQ8hz2+/pAfnqBxW9ZpIGS
jirQEfsUQmrDAZWYHcxdw8lMz8TR+1zwPXy4Yval6zLhS8ld2GfEFbfn9Ey1c4SQqW/q2Le8+sYZ
1S2S97sO4nq5171c79znlXO0tyi5kkEWbQ2bH+BBRt0E9kXGwYmN96mui/roJDbETK20NCDTi+Wc
DbYMvbKdTj1saWE2a5I+wb+bInSMlL+ZUsBRjTfDt6TLuzkY3U7+5FCg00FBi/IBx4Lxnc3J2Efw
JpjuvAwog+s9+XQ5IrwulqPm7UynyuvODh3nAD9+BMhrC/22knxc4upTb+I46FV3pqSnPpwOz1Mm
7lM9vJQ27I4vJhoj68LrPfl056IniwVXTfPQZIPuztoGGAoKJJ48ZOldn2yJ630adxHdLyv9Q1gk
gtU4lNvh5JHxIONEIqnQRXnCt1ThPu0BGlgsqtyrMmfuZXeeWxeucY7byEBWufPqQnDvL+6TW6as
az1ZPCSU4SaGm6XNWVEnQdHT+y9287uax1+ZCnTk0sEPI1Wbbk65kD1wJd1O6TKYnd9t0uGas78+
15+uWjSwOKF66hBLjDV842hh+7Huv3XDlhDF2uBc2vzw491Wwxl4sOQ5nftnK45PPLECMo6P13/6
2iQvNlzmdaIk9VSfa0Qql9DHJEsexNj9Kei8cS1bG53FMaDgdMccqyHnxJ3am9lLsnutErkxuZ8G
doz9Yp+p1BFwXIPeL0CGo+v4o/tt4GVkDZZfV+MO7iK7hGzddVZGa6lNVmgD0KTa02eYswWTeY9C
D1SwoTizkZv+lwb+v6sILFkWe07oXvSqIf3Z2sf77KCe61N/P93C5Dw0AjcYAx3Q3Xzj7MpDe5L3
5AANwoMTbeXgV6ZqadbAAAqE0TgW22hnfmb8tfgGXnRt4BZbcMR7p+/iQZ5JNrwkELQJTRU/yZFE
jsu34vvar19sQwgHglAvS3IevCmCqO2jtNzj9W3y6dGBebk0+WEX4iKIu5FncUCZSBDbFazcFZyc
ld9b31WRQOzkS+gjtLS48ZHBE0bjoaCjOT8NMOjxnap7iXXy3/WerM3EYsPLyWiKyXP1uU5h1emg
kHs/d43fjlt19JWAtbz1FaxriHBtaOHWScBjIBXkKF9rN94o6K3N8mLDG8CNTqlg+uw2wy1Niojh
RX99bC4Hzie7b3lts3IB099sqmAy8EblTZM555jIgOsXbXcbZ8Xnrw14IS22+KyccYQ6KSyQnOZl
BDcdiye1b03qxn9MDoJk28blI8RAeDAPUMoccoNEcCZ1ozl3intp5e0ZCprypq6AsK5r5c14pFTJ
Xg8OVAkmo7DD3qjeDUa2AM0rQ84Wa1I7+QQyKlWneepvkCE/pVm9cf6sDPmS7n2pAjhVpRXoP+9C
3gjGAfx6aDTULNPg+qyurHi2OH8sw8mGuYdxjiu/9UjekKyLRnYS7pbN0eepajgpLZZk4wxDSTqI
DqOGEYAFnvqAyg6+Uu6uxbsKiZz5IGSpQlkNN0AHbASllZ22VEw0CN7AhrhYElvIX2oVGXTeVeRL
tTEs1EXMnnOWxZLg2lTrBDBu5y/1WMi75JUaciMYrfVgEbGL3HJI3UF4WF4gR05THivNIpG0W9Zj
K3HbXcRtJEuzmai+h78CfTbk0IeG9r5h1dnhaCRPc6nDlBBrI36stbbYJ55dWmYsHfcEY87/umQ6
acLP7tRMYc8Eksnx38b8Go+KLx0yAJpHzrDu+nNZVm+O199KNf6+vmHWZmWxYQoTgmFxlg/nCjQ/
IKer3/Si/KnA3L/ewMqmX8r1Ec9CBt5t6amI36V4gAz8kUsYeY/FDhbDG42sBK2lZB+1YxjaW7AX
lFl2Z2p6mnO5MUArv3/pdVEAwChZAxRLzp3kZID9fCB1Er+jQlbvsOsHYBRJ+uv6YK3MxhIyM+Ud
1M/yND6JhnshoQ0/2fYE6eVcFRtBeEUihf+faQYtdR4nEHUuK7MK7DEbkasEVof7rQH9GZ+zETZa
Ng7blnjzs5UycFmaIaPK75q03QjUa0fjUmq0d+04tYeOgpYmHntBppuUFuymBrcloq6coR/j0fzQ
MkOf0sQed5ls/1iTJSPPIkYIod2BB3TIh0NTESp9Z2AigH4PO+RwA7m1USf5wTva3kJp/0uwOFgL
LkLY2HgmQF6IMHJswj6u/AE6BHXyRtXTl+Z/yX4z8rlB2cjBhU1BSzuh3xq3/8lh2bEx6itBa8l0
g4d6abiyI6cMlfEQhsvgbydFGeVmIw5lGvdBEnvwHpzUltHSyopeMt/MvkoTISZyShz7tnfLfQ9V
NS/ZyluYazt/Eb8qj7R9Nw7mqRLjU19XL7RXkRZmcfLg1HgC7SwNvNzOjzJ1+kNCm/K9dqY8wBVx
8A02tRGcFr7GYOdLopxR9LVtDYl5QuXoNy2z+2GMk0DpPLy+PFZi0ZLM1kHKzUApAYwOARO99sWR
hs/4GAzlTYwn0PVGVmZsKSBZ57mY1QD3ATet/HZ6APXKp+3+ax+/9OzD26pI4Ekya4wQwPk0suYx
9iuPouLKza0lsXIFXPK5+rJVrC0w94VAIrT8PdKjroqw3RKCWVlxS0oXAyJ/HNNOn0RvXtRPReeX
fc83Bmhtii+tfhggr+8R8DV3TswDxIdzP46pj1K17+VuOOVfnOPF5aVEqteEiAA7xblhvHl2WwWq
V/FxSG12+NpML96eCbWhuZ/Y6uQZN1DwDBjbt3QLdvkPOfTJ621p1RHTqawGaQJAqLMsCzLFqqfc
8MBDclJd7brKkz/riavZh8+7VQSJNzrUr9u4yPDfqX6rC5f+iTvihJqk7V+3KvBaaEqovVzv/toq
WTwTdONKUcFq8ZRULtQnJUqBeuh31z++skWXzK4qK6tiAnvsxMfqCVqdFd451S1zzbfr31/ZQkvV
SKWzwSDgW52r5r7K6R7skEDC5tIDPvJrLSziQNVanedmDvzBIDavgc0MsprvlNmBGww2xcY4/UOv
fbJMlvQu3Q9x3FAKqU3w38fSCCsJY624BXDhUDFxj/oUHX4wh8B6Y45mWHr2xY/ZSSFMJ33JfuDZ
tfFcWJuyy98/7OscKgsUqC11qguz+A6oEYvgktkGhWdtGVWvNbEIHZoSoIxmE5zJpjy5Ro1cQ73j
3kYHVgKTtQgZUuQz7ZnF4MLR+4bzJy6Yn3n3neMAIrbFxF/rwiJolLhrN+XEy/OU96oC7xhJfAtC
pTKcarnldLC2uhdXBmXXGbPsWZ1UNT8yTuAEOILZAAuu+ef11b3WjcXmpyRppmq0plOsNTnlWnd7
TxtmJOvC3hAuWrnJLbHgMyxcHaaT6QyS9V8T/uThlEp1Ijg/hF+P9hQqWraYqU7P0Zd6tSTN9Akc
yRtad2crdo1oTPX3DEpvuHNv2VusTMySNyOLufBSB71wss560LZw7yHj74awV7iAUWX2taziUiQS
9uTIECbYi3HqHibbiAgnX5yWy4r4sM1h/TGkpmoyuCs/evaz0Ui/nRGiQfzyHpJ+3JiKldOFLbb6
aDJXtrLKzpAKPneN/QLc2sa5vZbgWuL/x7hIJVgy1inndHxWdqturdr19s5sN77lJCoonCEO+7Z1
wTutcLAR5vx3fYmtFHiW0oF9X6Jpz2WnzlZUB3HWjJHRdmXkEJbuedOxyIDB9AkevdVfczTqjYNi
rd3LivwwbYXITKjqNPSUwLty6iEAX0HkksPlwy/FdDZU/53kHLAznOMbU7gST5fkAGiyYVXMHTnb
cEIJoSRY+RqINT+nExrlA9KJwt0CSK+sl6W8IFMpyDAY2VNfpvdTIqIq4RsXnbUzdskLGFRllSlF
R7ISELuoHKLhNYnS0AoBTEh+e5nf3NUP6q6Mknv9cH2drESKpdCgVrHQJFbtmczsotls3lqMqYin
UxMmtDX215tZG7bFSUHh7921yLydcXyTo0rr6tUoWLzxGF/rxOKUyKqYTAZh5gmOE9/zGZmMLCHH
scnn3QjVJ/96Hy6R55Mr0JKSIJWhywGg8bPp7uvkXqYP0nj52qcvZ9OHXUNn1RqWsmDAZrQsqL24
jsamiUNQnsXGxlxbXf/+/qEN2wEpQVSOxDlXdkBjpTik69yxXuukth4hRYMrvsFnC3LazOS/LeA0
4RYNWl4d5n2Nap2nE8DfjBjAg8BggxPkwyV9RMrxXEhXbvzOlZWyZDgwQDE7GNGi7s2L95Jlz05q
hF8b5cWR4kJ5HuBR1zzNTgKqruYHi/Yl6gzlRs1+JRL9S618GOJRNHFvz5AOMuzchwHcmDW+F/8A
8tZnm7aDawO0uD4WxI1jw4TfaaKLx7yDWVqGK/b1EVr79uLWyCbtDrlCZYG2s9+KPwT6H9e/vLZ5
FgGgoCpN5Ag/wz4T6gZASvh4SxOeUgk1Ny4jK0fPkoSQmz3v+rrlp7YvWdiMA6wHkCKxwqKSZdQB
+1sFMv8vafOdlqx8v96xlTlfkhOGKmnhgQa5jpE6dkDn4iXnhPp9A5nwUbzUFbO/ds4t2Qmpw4d8
NOHS2HqvyvkLd79QYp3Z8r+s27KRW5kmcunlhxWsbS/OtAv6SJkP406rC6AhQXq+hWz71kr4xz34
JJAuOQlQ2yhceCYhL2YkxY5XPbKLUNr/43J7MG40uCl3sOaz4FyHjGexdzJSHDr4nGUwz3NUBrsR
GHr5DOVcHJOdPAFGrwLPtC18y22jGjTu76SkpZ9BbSaEroK2AgZlgBnWzDZk4iRUSuDyXQQ1J304
6pj9sQThx9LEY8YnZubdMRvcfdMTSUj6IdnR3qE3WQqf1Ln00l0/D4NfC+W+8y73XkxzHjvfmTL7
GXEw3ynOGyewCjnfGpNIbqjbs9T3nGoIGzhV7IEJS05Jn9Y/kT8Zd2WJIASDOBGkUP7aeZlX7iie
7s9lP4q9AhwOmlSGjBIPH/dpOruHxjTdV+65CRLBA3mEceN0C03G4QRR+DkseSkCCBiUPumh71LK
Pj4YiVtBONCcQDP0DJ+3tv6La5qzt4GW8FueFL42evtlvOhjGVAu2+NONYZ5TsdQzReJd+Gi49ZU
3Rh9nUQKhN3noTAdvx1M74kaQHb7Q6fdU5fYdKckEUenaHH1gx5zVDtyCmvTKnbYn9WusAEfVaVs
36W22D5XU/7aOiBitRLnnVWAMxHoHrRSp/bYz952phD55eZZ2nN3mtMagiq9fe7skUYjH4ujqqck
qkft7OeetGEjwXYsAaK9AyPVfLStzv3Jkh5J5F66eNLV09GpRInTNRnObj6rW67MZDfD2RCfgqap
61m/WtL1yOszB5okkKKEzBoeToUbWJkJ1DJPHwxh0KMC5WMH3vXvpG/tI7J/5Nm0upeiLPqDQ3L6
C4CErgp4LcfvlM5jMA0u+BY4L2EfUiQ2C2KIaPxt57oJqlnNx0LChttryiwEFNJ9yEGSeBa9p+7a
XvDIa5T+Xtlm/Spl3d1Bryq5GbP572ypFiwNld+7nRtjAFR627ndqyOb7DRoOmJCanFW8Im+S01H
7oDIanym6jdomqR3XGKEzaIRxxhfPMaNNezrUtgiaMauCBvPUe8xHAZgJZSRPa4HLKQ6mQNSO9nO
mbnt102n4Xtdt/uGavaTQnDjBlqMBNtnFr+MjpVHPqsRt+W03TNAI6LMJDGI5YCSSuwfJ6gN3dy0
kBsNPMbQSSHjACu6CaFu7kJpCantSXTpLh/AsueotvraSoCCbsxpZ1oiPcCxHi5mCCk+z4Ap9GD+
rrhqgmJSVchaJxV+jFrgN6dxysdSSvUIyaI0bIohCW3lyAP8dMkA63M+BcjMwHS3xNtoh+bcc2cA
RN4qAmR74pX6sfUYeYAQSgyQe92cVNvPe8E6C1XT/E/MKgueTnkcJgwl+Zg52cExOfXgDNfBhLqF
VPLRlnq841WViyBWJv8mSGb7sB9AhtUUMUhS9cg9eJ4W1Q8TFK4MBsNF86C0YFXYDXQy/QpcqXtP
1d5dafHkh2Mab0qI1kXsaPHsShFCokoVfCfk3N1oCaQfBHVs3xCzvMXlctg5GYofToV8TSWn2fLB
p9APOsUqTEtHh0Qm3nmCLl7EeQonssbWPusr987sx/5O4W66K/BwvE3Nkp1705VvWNX5W8wIe8Xa
mZ7wuJ0QT2EaDo36aW65T0pt+7Pm875oqfGEIhrccyhkHowSoivwe2puIOPCjBBs7zhoeja5RxMC
RG3QeMxF8bZxEEjntDxAtJcDKjJgbwrYNry0ZaYDwLR5ZJRa/eimFiprIFHBYZrHiS+LjKdRZvc4
1YCl50EvMnooGzj3OGDOw6eonQ6cMXavW9mHqnTFXQZkxWEebR1kJkdizqOWOKgZEEnCcnI/VbCf
EalRh63Www47GMu0xl5ooCCwy8nU7yc8S8DeijuYl44574+MpM1r6SRdyEihb8sm60Mzy81dzivv
jpKJPymhRqCr5bDjkHH0wV0y7+E3AoRvS5Nf3cz6XT3I9C5BxAkaS7Mwd+w6KMAlhfIpiU8TIzr3
MxLPu+xSnC44xx0I1y8YUMalPT1wIDueqqItn0kP1FMNRZ5I5nVxKzMqXqpCxb7QSfNS5AXEhSas
nqOsCdkVEyW7hrUPXsezMLOIPrLZIj+QLXcOce62IXQVOUSEUO2Cpdng23hS3HrpzIXvZFMRZdoi
e6Sg5GOF6u9Jlbp+t/koopIV7h4oUW8/wsQC/5t2fmrO1rGes+6lZgWOrqaOn8Zynn+mgBXuUVR3
H1nfzvtSyRz7hHAwSmzrMBjSOaYezZCRrrubAYnQs4Xg/Z2ZxvRS9s1vyASZx5w53e9unGQZKCTQ
b4dOqTuLG91/o9VkftUmgx9DYnQHEav5Zpx1kWKIFYMw5SRxmBfQpUQAxyqKCiFb6g+jBc1O0zG+
oWKWPw+yTv+boRMZaoSFe5r0+fe+c3owGNMqoERTjCTpXuHbC8aT4QC17ZoNDpY4b296OrH/Bq3j
3odSJEpvdQqDiflyGeuHdnjuiQ30rLDzkCEnv1cJ4F9NQvVd3NTNHzLk3C9szwUZE/XSQsGrtSJp
dqElZDepnQ9PiNv6BqGXhSTW9pMo5+pGIsQdSsPgf9kMFEBYy56e3BGXriqHX7YJG+MwrwgIuGOR
fxsrw96Rqi6PtTDHwzAoejbNJg0V05YJ2BbTYWaksCZLuwqlN28CPytpE4FwXntHey5j37Db4VdG
hxi9zKsHSApYj9fv5CvPmCVZzjJFadV5OZyt1vhRzPTXSL/mucbJpckPF2RnAo6yKR2wwwww01pL
HJumuCN5twH5XbuAL153HWRJ5o53KL9loMZNOatDKqF9xGA9vpGXXMmWLNkirR6kY7dQzEIIOYHs
D01AHKltXUeeYRsbKZmVrPqSNQJFH8eSI/ARZGjhSd7Tm0YYN0k+7GyRHg2rt5FeYhtPirUeLfI/
yGd4iP94XEKY/KYvqqObFJ2fFfIYG2JjYj5fU96SOJK0NXezoSGn3pgbkKHBPG22iE9r316kfyqW
VW425+Qka/kuWxfRr4EA7Vc2g7c0ZvBqQoU3SH5KnbQK58aeTyBgi/3Xvn6Zkg/7wQAS0XWmCj/d
pn0wKzX50EP6fv3jn28Gb8kQkeNcF6XA9Q9X4Wpn5WZ1mOlsv4+tO24IgXz+fPf4Yj+LFlx4ZGuw
Tg1o19kDAMGTdYM7xPfaq550o/9c78rnS9RbskpdYULCl0KJBY8pKLJBus3m/jj0fjVtYRvXmlgm
bxriWk45mid3gqG1+asT6tTyCB410fU+rC3TRQ7HSQh+dMf0iTS4InXDTVe4G5mztZle7GABM2Vd
C2mek/LdwGnUtY+d3qqGrczxkn8iM2j6CJGwk2tneRTDjjDMjbYI46bYQw6yg7MSMjbXx2itrcVW
nkVZpHaPJFQyxdVZ2t5+sEAQbCtA3CzCwFr2toB/n4dYb0k74aRDtobPAGwp0EEdkdlBSZ3Gx8vZ
9iedVBGdJiArY3dLkWVlhS1Jy7g9VRawfDmOehTFHcVgma7k+wzIlO/SYqMk8Xkez1syl4uYZFCR
SOKTTp6GGrICHQmF/iYS4UOUJmqH7+a4kTJcm63F7mcDbnONWQLt2vxl6q3vH2wRTZirzPh2fT2s
LOwlMcWG1YQ7dYY4ayKPlQVGaDyE9eCUG+ttZU96i00/u3GSEyi0nrQNEVMi6fsw9XrjEF8bnsWG
t6taZpwiUZfjjulTt967DJIhZhb1lnqFaNVGEF4bpMXuh+k8pDVLbZ7koP/U1HjOenWA3epWP1YG
aclQoUpJ4UwArzgtq48COdu7fkQi4voUr+yKJTWlLSoT7EvwO2ZYNTaTgFnuN8hsRrVhhddbWBmf
JWWhqbhh8wqiTDP39lx4v+NcpLBpd750X/aWnAXOZG7bHuiMeHZCBkbu06E5Xv/pK0vIvXTpw/2g
MwtqDtrE/SCBcIv8myV/S5KEOkVdZ+OWsBIHl2wFPKaQRqAakkcltFYybvYPHouLMyj697A/2DGW
6MiIk68ZjaGGvuiSkh4b8FA9VbYK++nvhRdOsv/6r6lVQol5sacbpzImKFJjugfkDZCiaJo/dv3f
9QlZW62LPc2oYUGXBhYdoL8f7EK8It1SBsYo75FRsaLrjaxtuMWGLloLijCjZZ4ukimG0q8lxIY2
It7KZlgyFJCF6r0OhjunRpK3xCBPk2EEg7sBO1lZr0uSAre9DjzCCxsyt4Kyagsf91oPb1VyrFtL
+mYOttj1QVqZif+jD+RwJBq6WJ+5PPDGiCzxMytHH+m/r4WNJTEgKRIiMzDfzhKFC+7+oOoud+uN
KV779YuNXRVWhtQU4D4Au7/VFcjCcGG+EcDz+jyFvsf1MVqb7MsC+xA+DCIVjRM1n/MGqElKs8d6
tilSiGqjGysrdYnjF2CgdII3Jnwf6uNEut9G7m3gOdZGaLGNkZobKrA9EJds6wYKW9/mrL4RxHxG
We3v9eFZW62LzVxnoya1ou3ZgplD56Cy2TT2syjc5y6BQpOq4CB+vaW1cVrsaOSZc5DdRH8e5gaV
g9b+Rmm18bRewSB7SzR+m9MSwms1Pp7DArZUGir5tdXDIZof3Ho8thPZA4b5BqXpH9Ss7t2UfZ94
8dBr69HJqsc+N5+5SZ6vd/Xf/vj/+qT3P86+rMlOHVvzr9w479QFJCTouFUPwJ7YOdtODy+Ej50H
JCYxD7++v+2q7k7rJJuOjKqoCqfTgKYlaa1v0HH7ZmNCvQp1qygbXPDEeewgRy/Hg8MMyHaUdXI/
5yo5xLRSZ4PS0ofNuX0yE9J/50nnPZFhApdpIcUHCgkpvzTy9hPoNqjS9yU8WkpIIX2gcJJENm8G
Bswc1T2FNM8NsdRPQs0R0OvK7n3P8Yp7aN+xm7GEmFWjEuTMkjJ/XKx58qseiuFts9iHHPLpe/Tg
6Bt9H9/GuM2ckUywbnPijCeJWw4Ev5S1t5aeiMD0phrwDRR8FrcrIqT98q+54m1Y2ot1TCcLEvfU
WsJEYjdQueWepVHEoJcCcrfE+AvgbN3AaxEZF08ld9nkpZ/j0eLHgU3VfoTOeFhShGU5dsNdD4Lk
RjRbgdO5OthwYZlw5jqzo7ib72syWp+mSRgRqgTFp4Q4HBpHpvfCs2n83CJBV8NcayMKrUx+3ThI
qclTxEMundnFPSHqRGFOeH2yrQQ4nWOR5F4Mdg1ARV57MOiN5I90SwHql1jzW/NYC9FjDeHknDr1
uY/oQd2AfAZ5Y+eGH4sg2ZVH+z47xfdU+DAn3E+3xX2/EfjW2nTpxldBG74NHkAWUPNXbm6pXTEW
Q+H3jUV3duaOW5T/tUHRjmFpASqhGafwRVrmP2k1f8lVuiXSuHKkdLTQjZoY8zKH21GzGO1NKqnh
x3CnhrQ9BLeRNzcD0OfdMMnn7uP75oEWyUlHey91geqxpmz5NtZNCrV4b+l8bxq27qIru4WjxfDZ
rFnpusQGuMPmn6BPs9xnAnJSlp2kQVw17ACv9fe55ULk4fdJkPKYQGHEXM4TeclUH6QO0sDuu3SC
LESc35/eNC5v4alOIoYwC8HRlh5y4aLEYM5fRlCuwuujsrKF68450F5EWfPCiWMjOXmXgoJjVr7s
sx0caN4HKXV1agVu2HDdLjskaLsp6oR48Iph4zS79v1aBOCV7GMxGxBVF+WHxJiPnjVGzqI+pqlb
bJwMVlY71Va7A6tqjuWuzp1phXO7ANIAg3I7Js/Xx2Dt+fo6p3kjk5x5UdlX3bEQ03zDlVuGRtmP
D9dfsRJKqLbcIbRjpAwitpFMnAyKvOOPmrrvy23o/jlDzGPLgVdcxDygryEXmX+qalStR/jXbHz+
Wg9p67pOclhIXrio3VSl0dDXBNnlbI9tcosJuBI5dI4EHHqMzCtMM/JI8jUeAE8Aw/UnjGJ2ZbV8
FhPd2GhXWqITI1oss7YkTXuuPfrQQHvOz4mKgIPaAp+tcLYBGvg9cJhZVtk8mVnEMqCbJiCroEjD
jMCdvV0JBk4DoasmHqJlzG9t8308CVd3AUGxzRKZTWoASfow5V+naWv1rUxdnb9gAzgRG6g9n3uk
OXwh5Ed32hIwWdkFibbyTGeitiu65twszc00y92YnZnqo9bMd+b8gVSfri+/tdmlLz8nM5LaEeAM
tIUAwGf4mF7ckxLe/KVkcV8Aknz9RSvhUNc0Wap4mVomoO9cJgGkU/q885UnwcjbOjisTWBtKVLX
9fq5t6CckQGTCMhifurHGPkhMJfeVyrRlQ3wYGDEl5hF0pDdnVVY0s+mmYalEj+ud9NKI3TeSprM
AlCQHiCmFhjKtt6h7hNY5ZaXzNrjtSUIU4q4U16tzkqqgGUSrnocCETz+L6vvwz+q9MnhzRWMeUO
i0y33xEXiQngQZ+JhK/M9ResLAudb1IP40JHAf5ZjtO6isuTxY0pgADyLk/HygfI6mayzY3RXpmy
Ot8ERmhuycsJN7qxpdCxgI5qbtdLAIlnAELf5XlrwVjr9z5bDMcuCpfBL8zLPg0qvsm8ZIPtuDba
2uJWBtgMLtLuZ5Y2IqjoBB3JEke2zNlKCK6EwF+6GK8GvEiQaFcjpB5moz85ZDy0sbW/PtRrH68t
53hJ65bOiNvNBcIGtztwi+jy8/rDV8KezicZTLBKTWXW53iw+rDM4y8QCHkiGakA/gN2PXOLjUvm
Sg/pbhdmPlUCuykoA3lxovGwz3j34XojVnpIZ5UALgzEaob7K2S+AyB4OwFxNPNw/eFrPaQt5aqt
EkBuce8eK+FbyTf3UppwP7jQu+waa+OMvPaSS8teTR/OQWseO4dEbkofeviyji106XvOgNbGRpfk
gJpeb87KWtbpIQ3oJ9aS13Ek+QCTOxhZFo5rBoticB+S00Y2be0t2lrul9psrAULjs5H5Oz8Ef51
MCL0Cyl372uHtqQprnJQf+5JZDgDh1+s3YROC1OgVMr24M2pfF8k/5uXhVf2LRQVvKjz3G9OATk8
6OtzYW2E1rVVoS1ubjYNZI2RHkmh16SU9LmzceZfebLOCSkbwpnqDHgVQ03hnNDBCmsjaTaevqLU
4upEEGNom2HiE9RHlXpQDhd76uYuPAuL6ZTXAElDY3GuHzICtAPoWXHgOokHL5ACCcSubKUvSTsf
pNrKob8dA7he4y5NFCensbAisyqnc7fAvgL4r+omNYz04V1TTuelAM/nEZfCAqTIZuAAmt5tbke3
6CJL9ORc2HJLZGtl9ejclMxKbXAHAaoA2gWV3NkZflTc6na4pKe3TNJyI7StHCJ0iKJVFQt81Es0
iADdYHW+BEvf7jOfG2evzO8q3EWud93aZLz8/FV8owvkXweJIn4/fjMy+zjmW3igtb7SIo3X5WDU
1XjybJrQ7kfhBzTbIf4gxBZ27e2Z5epQRZyyciTE0xoLKZON35hJBTyTReCcmEwbUWatf7TM29Jb
YkzzuDkrLs9AspwToTYC5dogaxHGgiuq0U+XHd50viST/bU3+eRPVf0FZaGQ9EXuF7P5roMW1wGK
SPYzOMLnJMroHI1GWQVGF98mhnq8Po/ebgzXha2nFD73YAxYUYccv9/KGoavqvvROml3yAf3oQSo
X3y8/q63Zxa0bLU5C8cZgLNzO2phOkiLnYh/cjn5dcOC6y94e2Jx7/LiV4tC9CIzIZVmRgo4cm9o
ntNhPFtV77zz+Zf3vnq+i9Qtd/tqjnhVHpoS1K7h2Rjjdw61tqStyWmbMYuh+aLsk2Fd2FlDBdeW
JB/21/vn7UXBdbiiSGIpG9EsEXOXOyqzYwmzouuPXhtb7fRQd1bfO5kLf/PMOWdjBiayOqn0S0w2
emftBdqCTt0OqTWna88TbY5VnDHfTppTMqZf+wICP9db8fapkesC2qlnw4A6gVB9zAG7sz5bxuDb
BvD96Z+LW2501coo6MBFJwNsMa8xS6U0n2e7/4Cb8sYh4pKG/3ttiOuS2Zx0RYorqwklbvVZVMYT
vMqdAPH1DqsgSJV1bjoQ1cwl36rX/HI9e+uV2qKOoRPnmSSxI2OuT3MGTRcBjf++Dhn9IIBBqTIT
hVV7b9YDruwiXJKf18dqrRu1xT4WkDA1c4Ju7OwHGKU+kZiE1x/964b8VqO0hQ7z4Ey5YKJCykWJ
g2sPXVS1+SR3XT0VN3k9ysJfCk9C8KOFeUSQE9l8sKZlPlkTUMw+XyoP9wBqWXvi0CUJZrdCRbme
6h9jPXQFboEpSKnSsZoHSPp0kCrOhkQeVL9kQdnlWypbK/NZx2nZkyxcy25HsMpvC74ndnEoOzh/
ebDRHjfWzMoOogO13LJMBjrAEl05P9sy95G29mvwQjoS7zPzpnGdjVFZie667rjoRgdyidyMrKoE
yawT/pz3fp/LLdTlSojRUZc2NAmKlmNGpRgFt7mzL4hr+rjIjdX5Kwfw1rTSYtgwIW5NI5+isYIM
hKEE2Qt4wT8gNy6OTWlVoVnG/TP4OtBEWzIlAzCgmr0DetFxko4X9nwunqyGWqFpdijpk3zBTdAb
cdmR5ZEpx/pyfQWsdYV2xrE9B2boGexBBuHdYfI+QQLonMxetNhbmjIr61eHb5qALBSMSWBck/YI
6/g0KBHg3xdjdfSmayC55k6KRjWMRpGsujOIOF7vmrXv1gKe501lYbeovhXpVH+zB6buOK/ZFiRn
ped11KYUwDtk81Scc2Cls7w6EMs6Qw/tuHjDxpnPIm9vEzrWkUpocxPogJ/LeBEHIxH5IRmn+QUk
9R3OyeQ8QGTVL5lSj4TQ9CGG2+mhsN3pGENS+5gtdv++Na2DItvFWjLUGbvzlFA4tMe0fYBMm70r
BmfL/nFtvLRF19K6hi9F2p1tO+6PoE/Y/tDW3kYSbiUo6fLNJDWZyw02nL3uUEFChfTJjoB8dX2u
rTxdR0VOaZ4uxHay8+DOCQjmc9yGos/sOwFVko3M0soeoWMjm4zQHET4Dgdlnu1hqDc/O8As9X7t
euBVgPSe+jXvB7XRprcNmizuXGblq1M0XJOSiVzsSo3jsJ+D+GDu0qDYEfA9w/F2OUNyMrgZb9Rd
d5cfy0f7c3af7PONt6/gjbgOAhmStKuId3k7xB5yHwoJ2bgzpl21Z67vKJ//fNfQOdq0M2aXOS7D
e6h3V/chAzZnCzO1MqN1xEeXcLbQ1rgsmjysqLGTXbaxHtcmgxbcHF65xjjLOKKODIDJtEJQHW7N
mb+gfGQHRel+ut49a+dGHcZaIenikaUdzs20TIDHwkrXqJZnUdVPSc/sHaPLVzV6j0VBoDpm38Y4
Xvlw9Px+/f1rK+vy81eTEJoBeclSF7IySoYdtDNy2u7GaasmuTJEulB1aZdTYwvSneMkfyKi+Sa6
TX3GtWdr68dhHiW2hYDWuPRAZnVrgfC8cZhb2X10OeqRNSY3yhxK+rjhlu2H3kMtdQY/mnUbM2zl
isK0dQHvOc90ZkT8FnT83SKX58Ik902q9imEg4SXnJOqeCiMciMfvNYi7STjpLUrIJrenWcXSJbB
WvhHF7INsNk2vlpQA9m9az7pYNcBtheLZRjtuc/D0ZYBbPQCu9qy2lwZch27WjWDIXqWQFjd/SJA
IF+2isJrD9bWe22PUGnmAptjTb6qdH6ulTpc75GVUKJjINVcxpClby47o9zD2PSuV969lY62D1Ue
Gcb9uHEgWxlhXXAaYpWCz7bCjGoue2+JWPtTOE9Lnb/zBZfOexUrjNZwVa/S/mzPC1JkuO7FDwn0
uPvmw/WuWhkFHVVnOJzUg8ResRjmcywHv+LNxvRfGQUdUlepJK/MDAjvqoO1H7e/VdKrg2zxvsVW
+8CS4cf1Jvzyd3njbqOD6pbOJunMDDsqR/cJXPral1LlgUPi0WdOPIUgRSQhkfVdgjqTz7hzyKz5
gCtd7ee9E9rGZB5mkS57XKDbQEDyRIG/2TdwplZ0gI6IXfb7vMmMowdEFITekj4EcA8+vb2NGq5T
T0GbSfLZgKzFzuk3rf9WCjNg2/4+/JCv6gub5fFptmBlPEowxP18tGnle0AOnwvwhm4rMbET1Faa
ABzUZW9jxX4Z4yEedsArDJ+F2S+fAFOxw+u9vTaq2u41lspyjUQNUTVks9/ZXgir6ruaZM9thQq8
LJx4YxWv3Vl1IGBW9zFQYk18krQFVghqH09kUjYk8ByIesSwdH5MSE2/lE7+F3JP+3ZhQT8vDwTJ
h6MVt52PDhg+D5NdfoTCt+ljtZppAPR57MfMij+9r0e0TREvWziPzT7KIZ6WLRCOpndc2D6r4bq9
xc1d63YtyTnnKSeQxWmikVeo71ewT59hSkancjcRx4QBWroBtl57k7ZL1rFXpMtUtdFgUXMn3OJr
WrRPndc9NUBbh2JxuuB6x63luqi2QVqDl1YQ7U/OcezAZzRZ6jbdjY6c/6pqG5Sfmcnm50JBB96R
RGUPRU+t7/OU8nsQNGpEXDamoC2acgCKYoRYC7jE871KiuG0DHJI/CUxvNB1a/qjZ3z54cKnrAxl
hl0BlAqywfm9zPw3wo+OqCHlQodxhoq5OZv0NBmz9UVZBkSq0jjbCHEr+4wOl2wNp5zBzu6jJY/N
D1UhSJjxxrhzQWQ5Fj1Y/9dHZKUpOlxSSGWlAy5cke0Yxkc2qDpANKM+ylnGxmpZ2XB0vCR8nFkP
hewmAkIv/e4UGRwABKAq1xuw9nQtYE6EFSbrQTqFLhTbd3bp3ZGkphvIjrVhuHTbq924aObcy+K4
hvKFSg817scfoMgENQl7yuA4PQ1fr7di5aCqYzCtWgzQAxNd5HbLeNeVMn1oxpQGPMvTm4IPyYnQ
rIXJZj3Jh5jSLXzmytLX8ZljD1WrdkYk6woXwnGVu/PqGdJGOdIwBKaXbr/RkWvDpEUzpTBIVFlN
5Iqsumvz2dk30tiS4F67aOuwzD5xofyQ8TrqZimgHeUuPWhFHVA4hhtDBq6lxHiQ2QD1NbV4fN+S
TsD3qi6bv64P4Fr7tMBWNIAL4uhWRyQxGjCkoADXJvbDux6u4zW5A1RgPnTJ2R05JM6ykBsv159s
/dpa34pl7u8zPFGpPUoHzz5/M/wvju/4hf+Th24wBo5/ext+E/6+9m+/nM/h7R7/uT+d9qf9bRje
3n68fwINyD89+T8Oh5fD08vpZfBfut3Nw+F08g+njyf/9HLj+sHukPu7uyja7Xafjkf839foQ3CM
DndRgOeE4fkY4Hd2QRQcz7fhfv8lfLz8WhCEX8LwGH45pv4WU2Jtpuiq5hwSvmQaMRFR7O6+Ccej
j7EaAZ5zwWzr55LdW0K5O4Pn0MeTRR00Jqk/Xu/tlUlia7EKzt1xKmqTg43IDyxpg2wWG1Nk7eCo
Q0rncXHSVjJ+mhMPip+G3+XG0Rz+zBjYFEt9pMbTKIaHGtdFvNzm4pPpsJ3FtuyQ1tqmnYlMXIqK
qePws2/h6mI/O9nWFsUv55C3pqgWOwxTJLXd0CaCaaGCjFv2LfOQrYSUK5nhKikt66WfaJocDZpV
YTYo82NP5/xjFQv218T5cOBlBXs1IYEyRCU3lgEEDK1wcpadgIgLTovjcZwoeVSVzG5q02i+N8MC
d5p5qRZxURlLbZ9ymEgEtLfRRE8Kf/Ta8bDA3SqoOGQNc9FC9COdRnHPOrBPnQVSQ8uQghyA0Y4P
VWF4L161xEEu6YgzTGllFJprHTRW0xRfQRqUAF2v9A4zod4MO7M+LoPFpgyeRiN8RgNORyAMgJXc
AVqN35DM7u/tuEV1ZybLjhUJu0P5dfiIeh8J4cIX43ZaNAGpnPxLM4zlPWvZENDJTXdtu7SjPxhm
8qmIJdIIpCPhNEE6XLZdc8MMvgVZXJsY2ulSiCm1UyUvOm6NeIhlkgWirLfKXCsb9C/i4qsNmkEf
LB3RwUDtPk3u07IsgWtEVG6ZtK2lDnWIrQNzJukOyjlNXn3Xj8aBJ/mprTyAJjw4GZWBUTVhUZGH
pIEKrp2BwFTEG7mAla7TQbcJkBOQY0KmCukNP27u2+T5eiBa2fZ1yO1sWiMtbNVEmTLagyTefISO
e33PeWffDbWZR13seLvrL7vsJG8sXx2B5TTukuXjOERTnPmw0ROWgY6z/I7vabxPFrpR8VzpLV0v
znP7HgUXEN8qECgCRof2LGVl7K+3YmWi6aLyBUGdFhr2RaRg5XKeK9ndZiP1ztSE54pfD80WYG3t
RdqRE/qefMLVhZ8UIJ/Dn0vL/ba/q/683owV9hL/tX+8WjCTyIaqY3UWOV5vUj8GEGg8WnVaUH+R
uNMETddBcXRipLN8KKA7xJcigaej3fX0UIpsE+C0Nl7akSllTUMgNFlHPWzv7/sE/lwScvfh9Ya+
3Y1Mx7KZg8oTG25/kWsaB8tocNms69uqhn98lcC5+fpbLoPy97nNdERbO89Dmi+zAu2PHCsHzK+F
x7lvNdPGPfDtiwHTYWwMGSJGpk5CBiVRO7BqAHgoCc93JZilf0qVssCtFVTAIa1NVDpsQW3WIoS2
nSfdOJCyZTmGxK320AwQf079QKyAsKnZJcsAOSqrGw/v6Ub+K/i+mpTO4qrO44jiZulGrFM3Zkoe
De5s3NdX1CG4DgMf5sxcStXxizb3jO3UViNgMunUfMZxcLpxEmGfCLO7J6uYGtj7TdAixXycT1D/
7jIQc+IxLMrJCGllkOeJgpiVlEWy8Xkrk8jVFgIdzNJsLwS8EvKsVS+D1Cx9y9hKuqysBB37ABAy
iuk0r888J49ZuxwdUezjdv5O1BZD5+1X8F+H7Vfjxy8nrbSkKvLimh+XOLaiNB2WWwXpWttfWi/e
iPEr01KHxSdTnuSEOXk0QWi4AlIYVz5jyiAUz3gWWinO8GqEFPj1abkWobS70WQOhSNy1kTlnAGO
YFXtoecVf9/urgPS4ciYW61lNpC7B9LI98yc7mCOmbnvik1cx6FX7jAkpZk0UV+5lY9jos9bV4EY
tFUoWhl1HYA+513bdA6to7FcdtR7tpoqIPAV8p6vd//b64LrQrnpUvUgPyADOgiI3lSgn/yg/J1F
U1MLcHBesOp+LBvA/4vyrjOMZi/T5H2lbaoX/jkTODIyWUbQT4KgtPUUu4oEPF9+Om4SGZ2xhe98
ewyoXvlvZ2WjnA0ziDmeQZ5IDpA08AvrTzvdqOmsvUALToYqxz5v4iQqClkUfgln0s/KntyDWIR3
toYyHXfvGW6qF6aWKuW1gkRNZJc4TN/YKMzkBd9Yym8fQqlemkqUKqAinSegdBIj4MIJu6l7zov+
MHB2gsbOfuKIutdb8nbcoHpStYzByrPiIY1mPg23SzIAd55Zan/96W8vC6rnU1WrKtZJTKPasAAh
YeKhIUYR8Mp7V2CiukqOnZVuLmoiojIRN7QuD8hsbQCr347fVGexT5ZA1a2rRTQCcuWUdI/ME+iQ
Tthya2f3G7vEWv9ffv56O+JIb6BWIqC9stgf6jl3Op+KxTxdH4CVJaEnTV3BjNyxFwGoiPUXW6xD
HmeNLyg4hYnTvA9KBpTF741YsnayUz4L2GZDtL357PK/rn/+20dKqudKE0tWBbTXRVSM4Ftm5le3
hWetrM5Og+Nrt7wUuHyI7PH629ZGXIsfjcXNGs4IiB+SPEPJooUXTAJe13jbuCguLd6ypZu7Mix6
ltQgYLwOAzqMT5/TNos4+WiPMYTDtzbUlRiik9oT0x56Im0B8eL+J1f9DWCfvjM4jk/S0vbzqTsa
Ht8Cj60scz1RKbnMLMlgvlLK/tbpyhH8LnY71iCxXB+ZtRdc+vHVKkkt1Ems0UxxaNuLeUZ9+2ke
tg6daw+//PzVw/vFu5hBN8ZpKr/OTQ9y/oMntrpmZX3/rf7WZSqze3x5Jsy7PutPed9u1CnWxlg7
FqgZhjrjWBsnSwI3QjySRjSDbT3lAA3Naefc8rQSj5D/2BIbWJu22jovnYwNlSuME6heIqw7qL+6
HCgoW05T2LQwfn7fcGt5OCgYzB2TXoI8XDr71mSLu3Jiy74qsnLjFWvjoq11IDKgTse8FF47I6xE
8i4JgFp4X9TVE3EDzTJu8EoguVd/nPNyCJPWPXYXYa2OlBvRaqUFesYNXH3eSTmnuG6Xfjs4gbMJ
pFyZWXrObSm9eEopExF8aMOlRPgtxgBGSHtXzbeZa36CGdTGYWetFdrKbjwvpjHBBk5SJ8j68idL
57+uz6K1R2vrWjajVcU9FVGaGQ+Np0KGwu71R68sBD0zBTZEP8DGUkRQoTyx9GUq2f6SqWHzljbQ
yl70C6L+OiiRllBl4/RBCPx6snvLskEM/yDsP6FcEV5vxVoHacsZXpdFqUz0fe1Ar119l++eQNoC
dqe4FTKOEZBsdpM3S+nb/fTVbPl36oqHhRnnzCmerrdiJXz/7ULvgtTgZYiwNN7Ni4Oi4z1MwDem
5y9n2L9nzah+i69cKodlmUg05rOZB2ZMXb9yzPZcppbxU1asD4xUTDfxDGmUziwc1GTIeMFezd9w
hR0hemBl59yFP9/YuuZdVyxW2AvrM2o7/T6tIFqVNW21t83auJvHLtu9p1cg/PL7poZkqOFmfRWf
UCcKGxcmwZf7dPnlXU/X8zSGW47FYpfxqUyenPyjbd1YbONA/PZwEp2hktNhKaip4pMN/yEZMAOk
rMTJQTaUXHjfr3//yvrVNQUEzF0dh7P4hDVgnqdFlY8eS5OXsYejQF4PZGMjWDm/6nmT2QMVpqe4
yjVW/lUUbh4MNnk05+bBtOX3rFgeKhRtLtvPRn5urWGXn78KG2OO8351sX10GHJbHKv6mzTuRJ5u
hIy3R4fqeRQqstQ1HR6fOJHfipz8bOvpPA7th+vjsvb4S6R69fl5O8wzECMxjFKnIxP9GCxpGXG3
fL7+/JWNTc+kZKMlmAXc1YnL8uDMsPxLze5PVB4iUSl4tanhsMRbfbUSXvViUqGqBEqxo3EShglU
gGd8gKeefN+JWK8g0Qyyj501x6fFfp6mxM8tVHbMjZC69uVa8PDkknk1YNunpWzg0+52g7wnsyX2
10fh7VEmer2jsa0cknBLGtksJMW0t5QVSLYVQN5eAkSvc3Q0aVERxrlI1acB+Ni2qHZjiSs8luH1
718pTBG90mH1tGGJhQbkmaz2dKrtp0Sm9V098w7X1ATqwwXw7rnJBaCeSnyAXtOMmrjasoBa60Ft
mbNFJd7cVsapLW1iourP4dImvZyHVm3Nx+vNXHvJ5eevFmOVU6T6bWj/eg7GJ8t3RS6Dsp03evHt
SUZ0LyLeZ3lXVzZ2KHiJshxJU9t4Z0YCd5/fv10MNhwQewPY5PkE1xgYim3p2K99tnZoWjqilHXZ
OjoGC67Yi6XvVmzLOf7XEfvv5w3iaScngBlw2VUZiWratw9xmZFj2TbmvhmIcQ+zL3lXTdQIOhjW
hZ47/pjrlL2gPuqkIaKNG0w26ItmUdknl0t+zuCpmWNmpGxjg1lpvm7OUXtjWfCkSqKRjgD8e0v6
w11S69P1KbeydnWSZ9fC1reEXcNpLuDEWhvFvcoHAL3i/sWDm+L7XqLN6851YRzDqAFda+OsGvFY
js0BArd/2qb1cv0VK72k6yWAW5mipItJwmxxkyXjTgm1sWwuX/nGBNFVEjpFuxrhJwaj/q501M6s
Z8yGLWLlygDoQgmuoYyYj9ggp8m91ABCOnlQQ192Rf98vWvWvv9y4XkVVTrTxPmkvXx/Ve3jSsgQ
CJWPRtYkGzvj23s80W2bpIkMF6TURJRzlbWhySz5aLiNhFSsUX9J5h4wKLhU9c+LIFsOICuN0rn+
trRtZgL0eipqA94v5k/DNh/nDtpN1zttZT7pxGRXFcnEU64io23cUJXWyUxLuXHHefuQSnSusdcX
fZWWThkVMYcWAtJV31jRe7sWPp6hsCngWjWsWfLShAhOKsutubbSKHbpzFczAeIRWcVgOHsuGrXv
Y74fY7ZxjlybA9qjCxFPeUZx9S/6m6HYMxug9wyJ+x+wHwjafGsvWBl2XXmhqpHRmRJk13k9+ktK
QqeG+4C1lTtcAUoSXWpsgk2EQl3xcn1o4LU09ScXOiYV7gs8D2Hjl4SzDW3oGL5YT6RJLByonD70
rMYL6ZjVN1XB3Hu3wzH3+jRciw7a3pdlAN31ECuJWD+0B4qz16eOLpL7pTOjrDNl8Mu6/qa30x/E
1bbBFCaLfWEiJ8th7pxlLwIKCIwIpLBvpFuH11+yMgF/gThfTcAa5n52l8ZFRIBiuu3i1Akbp833
15++tqy0Q7SogMcThl1GNFVl5fPMqp4MBr4zWYyLHUXzY1zKOrRjW3222znZKIKu9JxOje8aQKVk
3rKIU0hgwku7O4BE1zzBUJ0dmBqRswJ8830TQufIWwMs92pmsQgHjqiGGkfW175ZZzcp2ziEroyR
bhskVWzAtlnO58ZYytt+FKMvuiXdqPGtTGidbA1tWTvjcQ3b6OJg8vkwxi8gSwZO/B8p8f/+Mf2v
5KV6+PfG3P7rf/DnH5WaGwG6vPbHf32sCvz3fy7/5v/+zu//4l+Hl+rue/HS6r/027/Bc//z3vB7
9/23P+zKTnTzY//SzE8vLQSdfz0fX3j5zf/fv/yvl19P+Tirl3/+8aPqSxhLP70koir/+M9fnX7+
8w/bQhT879fP/89fXhrwzz8+iDL5rqrm5W//5uV72/3zD8uk/zA9G1JMDHl117tAPsaXf/8N+Yfj
WY7JYD9lmvyy9qFw0qX4R/+g3MUve8xyLahLX2AWbdX/+68soMsg7nf5X2bbKBX+n2/7bXT+32j9
FyLIQyXKrv3nH9AK+e14hc/ixLu83IM/HHOoDvMq4L5SoyZUHnqP/KjaB4RT169luQBoaOygCJEH
xJDGTS9kvqMzbMuKNvlkmzC4X+r0Z9KwI6vyv0qwN/2phtYUCL6AM7M9imUqGFh+U3F6XKwcR8PR
9JOqDEq3aUOQwKGVUQSt4wQwyCjDiucF/C35CdY1oJ9BFnkSnghSA5a8RfnAXXY3G67ADQcM8cwc
AmRWA1ImS8AbiHW5hD7KnO9t3oeXtzJZPIAvtfvf1H1Zk5y42uYv4oQASaBbICGX2lxVLpd9Q7i8
IAQIhEAsv36edPfEtOucOY4vYm7mot0RrnImi/TqXZ4FRLlbR3UKydHUwAZS4MzwfI75vB1y3vZP
WuxtUl65pE0Ic/DhQa5R7gFRGdn2C4/psemAgYtw41Xpbvn2NhloVaj+wQP7vgofJw/Jgxoe1isI
nXdpL9lxpY8woIJ0mCyfSRPqwqAvlkDQvT2N4IkKgT7l4OkHXc8q6RawA2BAQQF26UVh57eevDW4
Fc9vbwj07GUI9Z0u5R1P8X0g8976kQfyAD0yXEbVkjuzjwWnQ3L97Wlqi7ZP9x24k8g/+/72tLd9
EkeiTUVpX5ceqrGy3p8anGTMTLcSQdu76v51eKDwXjnEKoDpTmwT6n0ieBm4Irb4L8znaU0e2/lR
Qw4IL1TGy4vxP5QECA58MayVCj6yS8CGx3bqs2j/bqT70souTMIyuLpLHSF+nGJD5JOwr1f9vGUb
n3B0pL5rDysQlNdVMaHFuk2kTfjkHaAmd+ykhBiNcrdm1l8aBf2yPujOCqVfj7W2XQtEJ3IGiFlj
qrxf8A6i9cXEzWG26i3axLOcyMuvddNSfBp+J+plsvVIYWv2QYOjNvsDwXpr5yOCcMFGXCXuFsbo
LzB9fW77tWjK/mCCEH4kvDDWO2yBu9XRcon7T0E9FKIEJGo9OOwAF0enrpaFZ8qLNTtJRm0KtYHu
3LdQldoPiwD0K9ZPTlUJ66rDMg63kreHeK6/U12J5Crpsfjq+xDwvJkfw23OgMS5aGWDFB4pJ0VN
Xm41vdQ86rN+40u6LWLP5sZgOanoSyfp9khZ25y46G662URPOIKjG42fibHiEJLpo0t3dY7eCXA3
bT/L3AI3lI8yClKx9TpDRyTM7GzK3MDTcajwa/BU5cmvH460YVmtmwdJG1lAo0rmJhoshAnIKvEq
4IbcDTPEMcWPyYUmcRF90Ng4ifVXe4Dv6PY4qdEerhe0ERRJPb+ugo7rdHH6J9cd4gwJ+QXmhRpb
vtNZ5C86haGlTjGxay/xNOmCdqI+TZ3uj7zsZS5hg1jU2sPpPEVd4q1lFmvXH0NVs4eK+tFTDZ+v
A1hGWbyKfDAUtld7QYYhbcc6J03/BXYe0G5t0l2Xr0ArHwAtPLerOERdm1bQMvCC/Q+lzn+OwEHM
fFBlBENI/7088K58p4oufVF62PPxoxMBvCveMLRKY7HiMTSP7QY0iLe/eH8mtb/Luf86AKBBJyAZ
EqDP/T4DDTvuonZu+sIXtIBn3nkoF5fOQ5xLmBWVPaDTsqhteLhG19VGudx9iJXtk029oQ+TbQXB
joRRuk5zkFak+dk0s8qgrfjs5gPzzHMEU44EAJa7Gmj166coEJ5I9+yV7ZlVywe+1q9Xqj96+hrw
0fawb+3BjXCL05gmkUE/RaTPdbWdr2F5auPTVLsEqNOMUn5iOJc8x792rb2JHDhB2LzXjbMDWqz9
6jI4MJvddiBCZnXNj9a4NJ7ltyX6GLsr6zWJ2/7UwAtBrY9YY4njWkKK+K0KaeFjotfjeOWKpy2k
w3cMEKMuSGrfTyhnxWzXl2Hpn0Tc/GSK3gUhu6tWDrprdCPgNyJGcJXE7khmag7OuxfDIeawi/A4
Qb5OBetHhK2Tg9ISfNeQov8ceHxaEa69ujtUDLFY6mRp37ZueLreEMPBGtHzuMZrYrvuZrL6M7RI
jyCG9Du7C+x4HsIP/8hn/s4Z/pkj/J4z/rVAkNoSzn3sDKyU39enbbtr223rCzWPa+IQtWFpNaY9
Fznp/bf//mW/8o3/0+7569siOEzii2KfRe+1jcBUc3O1x33B++hurjF/BOYmlYv8YEmFPTjMhTE8
98CK12uVGgon7D/d8a9b+veLgGlWRANIQL9vrQhbUQ1IWV8sc5cYXR/D7WpzWyKrKPADhKH+1wu9
HmdmfXEtiG8qPLQeBKUmvrzBtyAfGA4LL8jQZsJBqpI6gtIx/g5yu8UyWOgblYm/IV5x7yQ9clfG
+4ME7+OaIJgJIgbR0n8Nwle3likEfzAgjLPAAXJUh88l1DZRKPrrLZ36o5LfKX0TNXkgbCmiNoAP
+p9w8O9kPf56L4IFsLRhETLQ93N67QdAcqGlVQA5m/Q+OYUVSVc+42TbU9eOhz2s8qq9WPnJ+iNm
BV0a7A9RuGXLitOyvqy8RDKmk1XRY2S6G+tLCNy2uugrBLrl++Qtj+HD7ssLXcndsLvHbXJ/KIB/
sTnfv1gYLCJ3Zr6AdN21j/KPSngRiE90RqydV50o08P/hhYB7T7DKepgW3fUoXvzl/jSsueFbXeE
g7A5Ioedgq/6yu5DkGiLXgbHwUZPwTjdrQ45p+9OgYlur7knoLmZhZjCH7bF7w2evx8/D0FSRqT2
o19t9H9ceDh4tV7Y2hf9HL5tnrwwL0pVvKMLs1TAjy9tsiFyThs9SkEyf5nujRkOECyAQKT206rd
fwW3wc5JjCTjD4fYL/jsvz1YFBA4SXhEyHt397A1IR8r24Pm2iN5nDKfIphDIPWLhAL6EDWwwdSI
wdGdpvSkPL+ocIDANyGBZvZp2sM7sYQf4ZiYD/MDpMES3z7OTXegwYw0zHzw9ivbTr74HS0a+Dfg
MDtBvCbZ+FjIyGU6hP96H36gvoWZb5nB7eGbC+WRye9/eBPX4/jf7jSCPjk8OimP3/uStHwvm7CD
LiNT4YdrNhYQdwzKG7gL5x1ps03xo6uX2+uJsm3Bca/+pBL0jjLz92KIUHuEYYy84X3zmg0DKlkf
lzCsHAqh8QnRNB3Xt2uW7dfy4sOSDKXIdyhWQI68SoK1f2WK5egGg3vbHnj1J634/5DEUIIyMuKR
z0LC3o9p9wCTR+jb4KmQmz0yj6WiD9HIczr0DwCIfYcFPOQLp7sIml8N/UML6D8cGvh2vA2MkXAR
wXunt8UEpbeNDKsPiWfkfe7tRwbmbxd5B6LoB9SpcTAed1wLN9XFW/40gv0F/P19Ufx+AeHvccUE
1QqxAxwYV+WZvbMpjVkxoHbBW6GB9yub0Ty4TtDyRtlTA5+fMfjccZRf+3acYTkOlvuO/YwtU4zj
t2vUr+CBeF3XcYOR92ALM8l0s9FdOXaHHvlSrFDqLgACifrvPtf/6zbObf1thF3Lz+n/hz7OFa37
f+/jPMuvdftVIxr81RX61fq5/pP/3cZh/+Ihj30SkgC7/xoA/2rjiOhfIUXazuPQJ4h+1934dxsn
IP/CmoRbNvorUYjYiFjydxsHn4alSgSCZYAsB3v5f9LG+bcNwEWAxQ/fNlwfBhvvG/QAPw9iX73p
2Kh6e2AARd96UGOHrCaMCsJsGEKvKiYG0Ve4hhBYyVHqWFfQOgSvtJq2OMyWcYrHP5y3v7eEcdM8
gLAbCivUNTh032tH+UKHaEuYufDbADomlSHUz6chDj7tZmE/A6B4k1lNc5XB7Al2xOUEnsbhH6/x
P6Sv76+B45wnETrruAwQ898PclkDBqZuJR5NN5flJYDCmJ/xWXprFmydvBkmPdxCJajGjoSA1gPU
0xfzh2tAx/C3MwNpbIDzgkHsNCBwNKG/hweYXc+Rm9FFqLwu5OgaVWAQM95Cu2sbCF7Bf7/ld0Ia
eO6MhQEcZJCv+yRAB/H372uE2AJtZFRQABTng4vC1yZYfZm1tU++LHW33Lewwk5AJHJ9KliDumma
1/FPgnm/ssJ/xkVcCI2QyWNzxDzAQ/j9QobGj9kWEFa0FWa3mYrW4IGSrfoORw7/TrQxRQ8P8gMm
qcm+fiGgNj21IYBLh3kCiSr1hKugmKBMVP9haV4f+W9XxgOgJWKMupkgIDy8G7xAjohhSTauoLFY
ypyix0SPoxrB6v/vL+P3+cR1D2Dto+5jhAYIFOTdI9B9tNMlJGNh4kUerRj9LlGuWb5rMQ7fA96b
1DSN+9Ms7X3VFl3bwzgLgVkR6PC+RxgERkAnctWu6PcYNuPKCxSaGOsWZHAhDqsbstT/MzG6650i
1nE/IIQKQcT7TsLC5BgArTWjW9AOn9XSdnXWRSssJiB+zy74D/C8WIbj+uW/P+J/v1cEUI6XiJY5
IvP7Lb7V3T7s2zwWsD8gLvGA9Z3TxuMDFldblpgj1uX+Jw7Q+4wc7zWCw0iAr8P/xftpcsWF78+T
mopqoxP0XLp5/Bl1iGjFpqp6LiI7RCLdIIOkcwENB17895sOMEn4bQ3DUphAJREpKIpUxsFDf7fN
5WJKRJveFXCkhDJOOb36DtzS0PXkFrSI52ExOZwIhiys0XFYlanghlaqOqs2tl7GESL9Pg91BloD
MufR2FM1+eJoxNo+N7Lx70coyBR2ab51kcI8T0NDXe56OQR8Qv+/rMsE/KQp8xrZ34PLUI6J3Dp2
9voSorqQzTJHiVoFLRUCZ8ikk7X3dRct6kWz4DDYzc8AwKhk8feLXsPoZH30eCLhLFSZq/rYrQ06
qDHq3n7S3ascVnkFy/40e+/fROGuYDeIpQ1yQPzUENAmOMTM7tsVN04q+QDz+Hs48/BTHVfiXFsH
cjLxjP7iN+J1Wjua2YoHN82gx1Qv/DqitGROoLF16c08HUU56xjdHq9CeUpi4NqaoN2SUKgnt6oI
6gs1cVkw98vrutfjgSCEZS2ba9AWEX1zb3e6ftLTUJk0tj6toUPg2AASBrosYgSDfTJQCOj9RTVb
KnSPAxByNr64gB61i3yLzQxJvRbuP4tIfMiC4KhWWOLQTlW6hjlAreEqTg+QyKTiIYaewjYki4rl
FOM6Jgw8eGR2XA4LRpaspRk+N/hEMPnpEkDUOwZj0bttI680JiGi0kDpdisO4KFnrvm02QUhEVpr
nYTI9LY+2M75vBh6iT+XaFD1B8rQrC+AZKrWj60vYn6uJe2bvOYrDtlgjp1SeKC9Q++Dk32qr1+6
4XmbWKsw++s0XP25A0gVInr05wQmXP0BiTR1j6Xn40N2sQ6fK3g5+0k4R3QmiQ97vfLCWoJo0lYW
G16VCtK+7Sxw1ZUacL020PhzJKrCIrnqqUESZtJNVnYxLk/oheDCjNBmbRNbYRJxt2tXDWnsNgr5
SA5XhrTka6TPq28c/QxFO9YkZQCHtax2fX/sY6QtN3QbjcmG0WPxHe1nfPTiNehVmhEudBdbdas9
a+Kwlkk3xhsYAnb4bGbY5JwIDc2ShthveFA4qiGSJPWN1mTOuVbVkkbrhjEZxjfjdmK+ah+hgxC2
mRAAQd50Hp/LfGHtFNz7lVm9p0qUbf2hpjOd8m1sOv2t9vwfe622Kp3ETr/7rl7F7dqw4X7g8PlL
FxphxaGcnaDO2KNrmWxsI9+8cCI3DjoEmaFW/pwsnlXCh62uMtbTARO+edzZY6tgc3b0oH+JwVET
w+uV1GH52kHzeErAsr6MULNxKV9b72C2HTZig2HXeCQ5sV9nuAwQCM6P0XZsCVnRI4b3DhROhCvz
kbA99cwUQ6456FX00LQYPjBoKVX3a+/qLmmFv9fHSM2IZZYBeAq5ZWCoZwUYSc5aMdoU9i0rWsim
gXVCoUqBxTKJXi4pZ7Uek2lg8XAsO0cfQqLNkAPSYYYsEGT7ssMBSB8xTPGqrGkWnCVDOOP8wBQh
SAcKi+8mYXJDRGcTEQv4DrUoNKhDZT43wIxfqmgPWQrNVAjeYm8GhxHjA1P0cLdnmb/Wc6L3HWkA
sH+3eor00UFmUINPL3juQxzvsRHEywXrNegwHsdgqV1UOjG/+6lbK1MjRHMfWLrc7ILYOMHOld9d
DATYR/iKgCOHh1amYAp7LiXOx+Opp8keez5U99AjB37HqlqU6QxDqwNfIKcAJ5W6HxMvKgVPe7uE
uZGUvW2Lvu4lA+yy2Lvt4M8lvV/RRbu0eqQJlBhO0RCMdwRyRcUKZYka2NbKOw50ncu0Wcvo0FEZ
fpzDAGaY4Od+wDlqjzFd0Ed1k8ndZsr2RBrJTt0QQ0aF7Ar6odo7t5hopyLife4gVHSyjdnearmF
OWTj64uKdXXb+/sn4jeYKol5nNM61BEGanbfir0blifXNUFSbqibUqlLMhWxm+ZkqvcFk1WFysMi
Q1kRmo3v0slz+oTY1+hDs/BhRZwi9MeMYiHxLI++NmHwiUCp644OuzlJqKNkbK/ECbSH+LB7Q2My
O9LJ+9p6JUKUnZaL7fxeHuBAXtG8rWA5cFdTL37SnmEPTbUjpNNmOMSuhPHFVMOY9BJWgD/Jtmkf
NjH2VQpvT/E6dr2V571vKwyxocWK+bmo1A0AKeF0u8ZWfNugSfpjQP5zgH9ebZNuiuIDRKT8vDS6
ObFJ8RhvfDA4u9rt1PW+5Rjqu6VO6hhqwWUPN7llVuaIM8K/2eDNXgrwNhJQINRdvbrpXqi2TkiP
5sbiFHvAM1RZ1QHjM9sWBzX0HZ9ECEe3ncz8vPGBvIXsOuYUEnefIGXwMrBw/YdQT/2PZQi2w+YM
FP+DcKTtoanhqAKM7aJOjWq6pxrSivlSD/IWKnPTKYBTWRoEjUAeMbUqaXt7AyJUTOB/M8Q/eEPD
kzXWR8i2U5uMa2vvm3FGS1TM0LUa0PNJAteDslbPcvgIMz3vWE0Ce0Px5mEMxF4fSkvlC1kIPzIo
9x+YUVXBLPIEuoeZlPb7sg8AM2F33sN4Z713cfCBcZhP96VeirVb2QEBOMhIV+4Zsp1dH7hq9F29
gV0QUd1mfOnINySD9mZF0pPNBBEvLecIs6bNhfd+PJ5lZPXZD6CmW8IMOpniGSrLVRQzSDzgdadm
cM0L3Ri44RqivXdR0DT3Sw/Dr6QfKzchs7BLrjcpmsMGdRm0iJCCC1n6oPyGXrJvnUPkq1ER6tnl
E8bYXtvJxLnmnpaN/4n6zD94Zn0O2uFj2y7PU8zRRnM90A9qVyyxsrR3+xbsZ7Ka8MxI+YLS+ady
4jD61XcgagEAk8HtPEfNcURghHTxdrs6aMxWe48CBL5ZlFYf68VjiQO6P2Hx/hGwy/tYlV1GDMGG
HIc7pWlwa1cO/Me4Hh0T7W3A52c61DKvgAxKe8wG+g0wCn+tXB5AD+Pn3ExbgszsYDBJO3SetGkZ
KZlEY6APFLPVTfLpJORA8Peap1SN+11t+ZJD8IrAym9XL7SLf05zXJ/Gtv3sMeadJ42ePu+QbEUj
FqCTn1qivwpDMQSE7xl4O4vNMGVfXta+fUMIvkVUf+hCQzIVw/hzFrOX1uJKHnaa5XvY/pAbBMFb
B1F8vWwZTvnbHaSKQwOIFga/bsMIfwJljtFco52I9kxVjDC1TRCH6uNer9+GcupTjhI/mRH/MrHB
Cgoo+BIAHBQiEGrOQrtH2SSlKGDooACrsdXdihLlCBGMDbPZ8qmbBwwka3Fcev8OmoN7ogekqNQb
umM52y2JjWp+iNozCdLKGBN8GFhrQvdXCDayJHY2usXEdz2iA/Bh3crhguAJAA2sZOCM5sgzYuJH
tYGrKBVsauNmazMiXIw5ZyUw9jRTn3DbTmnp8euAC5SLjpdetvkd5kpT9NWIkWW7AkK7GSAavgQQ
beyjb0ETPDDtPYHUhLlHPCu8fOOnQpUweyQ+1P6g+7D2jD9E8EwKB5KTIVqODjq3SQ2BrmL3gMKN
N1CJ1mrwIDEVQhIEMD6fD83Jw5Q+sRP/CAHeo4OkVhIYI4+bhLx9Ikoisn4GGgMQR3HaSxg/LaRM
ersho90J5Nq8OlhR6AybS7SW2zHco/uqs09uC8u7YHf7eTATTWckozcK6tiHdQ6HfOTsxR/U9t2F
y3jyoG76GOEUeARL0js3Svo5Ohmw5onX6lkarZ8g9r7Dwvo6HYSK47cac7ko8QinCavc/omBK1PY
DhCIjuq3bW1Gg6ODVV87zV86nCz3K9lp4gdAFJEudpeuXatbZXmckj0I8rmH6E4196YDVNlMiRmr
141F3bWap+kwLugnbF6fcQ4tGIxmybHxARargvE1WNrwTnf+8GgB4cngvlFQbSzUGDv1KXLEqzC3
DqDUiaHbHdov+l77cz4ZL7xrDPQ0gxm0hYzAVem0LmrZ0naO+1QB7JkQvyZYWgAczX1GWzHfi1iN
2QTEwYgiluvxsEiYSSVhFLX3KJsFZqgBMTapjY8mSxXyA8pzGCWbsJLpVDWyTKD/qi36jrXfp7Od
g2dZ21u6dCaHpMt2nmZdp9MYo27xxXiZoJt9txJBL8Dz26dqsTiOMKq0cDzkWwcCdl+90Rq4kmkW
mA2jb7WCN6u1PZT7GJ1UhRZkCk06sGFhpczTye4I0IsDJAcZJSiZEGioUtoog0FpD0BG61CDObDI
vsCSd4f6Ds6TMhPGj8ps9PAQ0Lf17HRm6AmaXBsS3JJ2Ks/gGSxYiHVYf3BsiZD20jo4NHLunx3p
QAost9AZ+FrGSOOg5Y4SOLYLK4JhZQ/eEFYZmFYNxGr9Uaay7xeaYBal78t5HR4asgKVs0kmUD9g
VR9QSNE1W0rPZDMwgmO+Of6ytA1yTDVU9kxGbl43R82erq4yuUCuhuk4GhUsLcMBuqbTlckD7a14
Ka42CQOGfcOCb4u3fGTGtUkkmuhmk6T6Gvtu/CrmdT6vXSwORobo+ARmSxC/dkA9eHxTWq85Ia3D
I2gwRKyRpv+ECjUFglzYBKan9QmFIGq2bfOXjLds907wRfVVii2mFO6ELPngufgHo019Dta6+xxX
43cMfe1X3BYgWDxegSOp4PLiAwJ5XapY5LElR08GLMVCJPeT7zMY2UzRTY2m/WvcKlgAXY+eeyQv
8oTSnN4uDQtwpR40TNHD/jAy3GfSrOhMJo2G1HfeQdJrSPiMWV4ydp49Ss+/ysK2ZftSV2rNe1gf
fAZsbwVsJlhzA/FOiJ/UInhQQbzfYqSKOAkQzEcf2uhjMkN55/VKxr3pyqHPnBrmR2/F/L3ZwIxH
FXlP0df6YKzGMJxPQeYw3McT9gdA+Qx9bvpePQFJtJ/jOWQfG1ivPJM11ocFPLdkmao6RbN/TQfk
2AdLgu5J9Cs8OuEin8y62xNF7FXjJmZsSQ26R82BBbaUyd6PezGAzwbNc8HOTpI4kyPhY+btyDt5
KVGgoOaH+GUE4cAgQ8ySGRyiIpysHUv2kX1bXPxYBwMYPY0PPJG3DahbxMPQbrDrDOGsTqkAQmPk
NRqRDoy2qo6e1mUtEeKIeRvKEUWuqRW/+MItH5jH43OHGJIslfpaT+OehJ2L0xiFa2LHcusKQF5R
sAuYw2DWvvN7uSNLiLSTScUnTZM6CMizYWzKuh3AIzFH3lSI0ML5WFp7Xw5A80QReZsgyhNlAQd6
LoTj1UEosuVNBVtIp3i3XgTfZO6HY4AHsbkDZsIvEJ06TjNz8KnVhS8YvNKmADBLOYlP4OIfKrU8
LAi4d+saFoSCIALIQL+2DyOSn6WaKTBI05et3+c0XHVwQQsVfpfeVdt4ZXhbcG+xab/EFTCCVG9p
rNj8Ucb+URlSvtl4QzhelP/sJD2orl5T3/ehA9DHwOkUpl7rBWnIFtm7sSIxMDAETa+jrx1gvi23
04RS1JaYRLWNR9JlBOYEtjRYCRn0ncvpobZIuZOgn4Q4b5XpysxvyQScZxUCctiTBaAL4Ixtey97
AhKdDZsIAphymJtTHar4ZzXB/fncz5ik7jFDq7M0QC+CKbWPEL+BvN8FY1ebwI3806JpndVAGndi
qWH5aS+gsL41YL5OyQp1cJdmc9jdSPSstjU4r1CdHOo1r1n04qnm1OzLq90dv9CdUoh7MHuT6Xqx
6QpsSzI5ygEY6+6BuH/FsKFNhnqLbtRUwi2QTDIrBUriWAFkKLcf2yRuw6C8YOm/aNkWbpE3Yw/d
a8/TJSQi+z6VrEMCvT6WJsS0G7CDMhifws6COhMHINsraJkA4dz1eGl0pU92FycffKZDOAgPSVAL
9dqp5OlecoYK0F2Qp7d3suNv/RAXaoX0tBRUFcSoR2O854nNiFjN7RJ3N4EdGnTGxP7JyO0UNRV0
/H3Qj6z+DigGMGKlnG/6WOQokDDiUn6AVL3tUvgZ6GSyONFM18P6K14OZMR828zwbKpxsiSkAnpB
bdurF1dxQg0foDSC/lyuNbfLWQzLt9o3Q6LQ74Ujir8OOJTj8iZqR35WDP0/CkgdBI3wQAkeaDA1
SRQhjx78T1aJp2qogiIoq+ClsjQFvIPfOoDDH+feUxcXEmT4HWIL0MDN16EbYGK8y9jjoB+Bg562
LBQY40u97hc0T9QnNLf77affECM+bqUqv/VhPVUZklUr7xaLWiNpZp+6y4gu7YzaWeCJbzgMt9yP
uuq7gvvrDixf388PVNfR9LWF8q7OmN5b77INFN2KBCDIdSq8UeEBVMyX4MMqVEWJ6QjgyAQZ9wAo
wfpxtMujlt6DH88vaOOn/aj8I4VXEoBAUmY45XDtLH6Wg4NfxZX9RmY1vCL5ifOKLC9IEZvcjug0
uj56jDwPPTtKxtvWszfSVeyBL1sbFtU+OZIIZryk7HDMJVM1dx/AKFX5ulJfHOZgIZ/QwsWOC8RC
U7+UXB2rrhxvFAP43YQRGdGoqdRjFenr/cngS4VHCcmORmAUydtoemTO9iUiFBXngFgvRE5fzSAC
qlYi4CDbhBMzHg48cyGh3/FPU7Dx7TI3pQzOYuroR1KXP9B0dndltEbncgBoKW0dCUzuV9WsDwMK
etRJUYVeLlleYzI0yYpg+BiF85xX4QTn8nVkeEdtlaM9o+72NnKPkR7nR7UYllsWYJ8H47etUzM4
3Z78XCLeY6rteaBxzc04JXYgaE2ThsUF6UR13w7T2bTjhvauQVtfTbYBprTtu7u6qkO4+CqGjeC6
4zzb5jPGunsRzf6UyX3RGRA9fda6/jPi43r2UCMdO5xYibdVlcJun6qboHQBT53AgGHGGPJeV5VI
RwBVz0L6aCm0I0DU3VWLbRfzkLsuZKeS4S0nslpKqO9H/KNG+/sFKHuVD7DoOIwSia/fdkg6oEeX
Gh9NTODjcQD2LbDYQV9nrg72JlPCxligcjmHOOGyIISKoIxm9C2GCEMhr2uBxqlAs9QHVa/QAQmH
BbWS4zesdN3ntd7nJ2PWr2btp4NXlezDDP1zZEBb9Qz1fpliiT22em1vwl2vj6rtlJ+IYQLqCSiL
wq5d+H1Z1xbiShHcXdF9v90dfkpqdHaXVbhzS2qdz3VV/bR8lxcQ1YavsDrdE9m79caz8zeHBuiH
svNum0hfAC9FBiamBskgpMvlI0WQzgmGIVk7YUweg3CYNnwiwD//L+rOpDlSZcvWv4hr9A5TCKJR
SAr1TU4wpZRJDw444PDr64t7q6zenbyymjyzNziDk5ZHR0GAs/fa31q7s4WMLGpkthdY5Vtm9duC
aAoPWipvPbCPqry3s028KTw6bIup5E6s+YQqFkDrByjxfOriQ7doH0RXm0gXoZVYdfWnyRsrKTw/
P7nj8rJu2jxKf/AfCyNcD7bawp8l7fp3O5TGmeVELDSovRAcyHdQJBBNpRSApwZl4VkMjv/b8DP9
KKrFjLPUKF6ZLHj7fO74PrpOxUHOeg1V2D7bBafhKUyJEuAF6P4d7D4ARMZ/XY6euwOyX06UR8Gu
oVR587ZZ3k8eoHQgax3nYeceyPwrdkqSGbS4qnrt/bmKrHaYP/LZ2Q5zqDvyMNjcEMi8uRO4RG4r
a6ie1rp/tmc/P0ykosWeKP3Ed8o1MijwfrVOU174tpenwO+dl2UsKz6bHcyvM4McNzY72xD3Q+AV
ST8UCGBMoiLZzTToTYtNltf6Rufh2N23X020y4OsryHxXqF2flGTkzvRKO/cMqfZ6Bw7jJrVHfSu
dObx22RwZMbGkPr3i+w1Oo005G/tGPV7a4ektvljiy6fN+QU2PbASDO0n+TcudkubKTVsJ5NQ3FN
nixP04xkyjgvSzxykPYpK34Yv83ppUYfTlKbWsmzRuMUVj52dxEUxedsy9A5G322GNHC7KTZLbVb
7Wvd+4+y0isPlOhRIYV9V/C5m9PSZ/7Zz4wJIK0TLU9SMB3a1cpeeU0Zu2JhT3vjMHtdvb5/Y6Kx
Plmj2+5MI+Rd1QTqteyWCj/TZNx5jlvuS3/y7KgvpmDv2FfYn2gw3qbr79Ve6ZBJaONZD7dbiXs3
cpbVOXjEYe2dYFxjS65LZC/udg38JP0i7eDta+qoYPNoN1Impq2crOeRix5XjSEuaMluIspZ7Rl9
FkcXNjRyvZzBtYmliydY7KaheddBWXzj3hBFvHYIZPkiXU5JUqcXb9tOTVpnD+y6Z7PvzFqVvpyP
DOkQGNvUoUTMpiNqjb/TFEQxXTWq6BwW+8Kog7i0yvlDDu105xeuyR6rRh8QFIzYpn3ahUZVHYuQ
Ho5saHq4TCBwzWnwCIW0EUtINjKTg/wOll7saswH72NuAicG/niVUIPuQ8x+yLWf8GlDt4+g5h+l
N5KQVAfqEsjNuqe99P6W+aritvC9XYC/9QgAwU3oT8HXZHUrR/b0Vi5CJG2Q+120cCcQe+ooHrrg
pQ4IGhHsjXMaYe1XFoofitX/YZDV7jCcoRWGvrw6fdyI7ggszMhfXA+vvfL64DAE3fQxjRn9JIPh
c21TFm+KFw7TvfIld3TIRLVGNSMaqfnLNg7NLmWa2LHw2MRRmhQdnl46WhOr3QNiOHEVdDbJMN0w
nfS2la81Msm2660mo830+6Ol0vVhnUBMojVXc8+HKMfElQjUiZV7DD82OdRpPFdte5pStl9rNTbI
OGApRSKUeTcXw1ZSvjZLDno+b/ieNqgIvSw8aVb+0RA0clLjKKgSpyy9FE1PHzpM66OH8HMysS+9
yWriQ5L6qLaEhqxQrPTb/KjpM9tkcQtN/t+yzILsGE6Blx2WQLJxZOjS2b0qWm6s5m45T46Tn1WQ
6Z96GUOEp75yTgH3UReTj9OwYGZaeSvp4K9pZusrhkFcjZOHVy+1rvNqBSFdGHwpUW+U5ocCSEsT
xZaBL3ZdIKJ3mX1pXWE+5k6TJoMKq+68+lW2U5ncnkJ/2YjWFVz/yGIXAY/FOLJzldAcDtiRSbxT
4DiLnHHKj5pb9MMf0vy7cheZ2EzHSX2bv3KRf6/CQotes7x8EHjwo9HxeXXb2WRwJkIVF6Whb5Yh
UDRpmEgP9rqQ0F9V4WvrlmkHh+t4n60lg4dcNeNylrl0b+Zuc89pbdAR5Y347ZDgf3SaDMukQcTj
Ts6Tuls4Yaqozl0WrvaDfTRJGDmoOmNI4fS5wdfT+e+iH82YYoKlAXM9ps9WL9SL45CAaFYg+gNL
BlW0to3CPqbEdoLJV7uNa5dHldFOWEquUpAeS+dodcaMuBoo+ibB3+84BE9ZDRWAjFeHrFm28nio
F2uIXUqtdxL/yJjbVtFc2pGNUf665lXsV+uQHbXVtewo8kK2Asl2w/0R7HAxoXqiXB6CAuXk4LpO
Y0eSqa6TbJXhuFFvj9WbKK9VVXad9tHXiONQ8z32vj3jPsmMMTZhmFGCVt+mHpqJvAPe2YIqJhG/
OrhTeTHzYk3qNph3aRZg1k23q8ady+cgCKlwCbOzWF/bN8HjFmZTdo8CZpwJeR5mBFfPeZ6WrDjY
TTNQ3rOwNCYvo3kZ0xKZVLhuvkeG1LtupGPjrMmkiHgjh9sFPoAHvVD+GsHSbagUou/3sjAxexir
0q9zIZyZxgZbIGMKoh6F7dTrwWGIyGS8zVo22zBljJpmteNxrMPneWaylvc2IvVgcUTtWLrTnCSH
DTknY+cwZ+8ZimR2d+pa1x/2RKEE1tM82dNvoyXphlhese7oDHEGM1sXRJ4tTnHpCuqhseq2xGBq
AL1kzAzKh7S1cVD22O2pB2SelBtAV2kzLNB63J6MZiSkLTS0umZrcfXntV2Ab0z70JfYt2wap2XP
DgTigDun38EK8ZTVJYZ+ZAMCV/HXFffjDCpg9kV6GCvF58LFgI9XvVfL4n02ofZxpIqFNsxgaxal
ynbOwwaPjVvnm78rJ13gIQpbxZOAapIR6fCxWWuZbLZzFxgIa9z2bVwtXnHf09HQifIuQfSYRZ8w
SplQ2Cjv49F3nvymGXfsa83eROrX+4rRwB5sAOaks9bHxtzy/bY4P03hK7RflTNX6sad1GO+n7g7
nTx4LgMrPep1Rr9xoLHkpvZESn8LbdINyObZ89fiVVLsPpYOIznTcqYn2w2Y1eeVL6gGCZApDltW
LyvrNA1GFUY3+fqmyZgiJfQBKHzRXJNsz5hodmEwhpai4BhqD0CpzgfQlTqYC2tX9CJdngi840+8
oBfuaWo7Y3nVy7BW7//6kyZfkbussTLb1yw0+/mBTA8Xs5am3EQ/7Gv4Idus+NHGPIKAGnVxRQgr
HWJsamb/j+WmhLflaTrDMG0NsvlJXpkoq+jL7mb1eB4jXYXQUObKqRxNRCPpXzzbTv/byDVkkC8M
+RnYlTEkudHk+tXgYRnvDcZDOl7GVnpnOY+cdJsj/fT8L56kZtmJexwnKoKd0D00xmzWI5MFyyvb
uYgYaPm8LCoaxyerrHoqzzYNyGb7J4xkan9uDw37BIHXrnhe0rI2uLj6Iga+glCv08lgsNxfGt5J
9gUDas4sbSpt+TkZPi+tXnEZwJNMNOig0dy2OD1QxrMW0nz0zShlNnS7KM8jO6Cs0DwsHR4zh10K
XRYqwb+Le2eRDWMSqaZk2LATRlCL9n06DeYT+SdjCCGWLyeahJbtRqLPvq1aLS90k3eKqQqDoKkq
l2QYfBtMjjiKgzO25ocs7PBpXFRxzw65bJdStrx0RVedXI8Kdyas694adUFqKeV1IIv6j9TkFVPD
WmqOlo5yvMnwsRWzXPfQAO7XMnnV747K9nVqClr0kch6jtqW8Qhzsc39vWBcfWCpc31xhZtR8q3l
uSrt5d6fG7YwB0q/Z2xAlmlgTZi4eTwihp/tsZ+Mp7yrHjbDZ9wvrLI/0e9sKLeZkm+2ZX2oBnG4
cHV/OysUYVxpzkWlBufjaqEMlcMH3oP0IOYmeFmc2d0ZYq5e1mXx3xh22wlNpwuRIuSxoKr8Ndm2
SHAq+Uz7LbyKnJzjra0CGCabtOOiMLq7RtO4F134VOUCS+oKgRZoNXyi0H7V09Sc+6qubmue7M+8
yR8DKrtbENUPtnhvWeJS48XjZuPBJWooWjR4nF90YrexHBdE7Kpeh/Ls16W1C7EI7L25tm9Lm9V3
uRmO5s7oDP2vcJP/Z6aVf8sr+f8poeSaev9/cbZ8lRwAo/r691iT63/0L2+L8P6BaQtym7AR3zXx
bPyXt8XH2+I4tnAD13Iw9V2zC//T2+Ja/zCRkQKALcuHg77aXv7T2+L4/8AGZsGCk2CCSY7Ik/9F
RMk/I/z/m9Rnf5fLbxDSZeKlYSzkXw15/6f1scmtNQOBBrFz8TqKalUnl5Hgbd8i0hOtSPlsYi9I
yoXusrpSIEG/iMRd0nDn5779ymGok0ywvjzUjTyNJlsZ8X1UqBI1Ov7HOtnlO39nuQgj246b35uf
JaEuv7Ol9CPLWRsYC0vFc7YM7MD+H91ztvVPVPvfPqTAp2K5uP/hvE2sz//+IeF9TLGV2jrYC+SM
VYzylYsrprMWbG7ap+zKSlKMROvOT30172uZUvO37B3HLP9NWBoBKpPpPE7BthwINxBvhP1nz1D6
GD6bdnGQ+bw82Lt2kT0SM2IfF9uZH4MqJGlh8rzB2tF35CAnm57RkbX/O02BvOC+JC55nd4CVKIs
pi0XxGZi3uTDb99lvYJuMmdPWRt8aWKGwOXUYln7uTeaCK6BwddER1ay0KCMNg++Ivatpv2jycf+
qzoAkBPpcdZwWJds6JDNEJTxNGOVJq/kVi5pdseiOMgThS0/guiTF4fiTkX1JPvvkBHRM+Fqjrub
rD7/5lAPP0C32kTUq9pBXYdM01XmSdAod8oS1h3O1k66nng1SPP9cOvFLvdVvUkse0Y5Amenph1v
mk0P8cJynbeVuXAMB39NYqA8S8TaBHdBp9uToDROZjIdjtmEtYZUMwUbsZI+0VXlwxoQqZCi1WAK
Ncu/JGQbSTvl6X2QlsxT3cyebr0JwcZWjrHDn6LvrDCVL7UojP2ymcOxSqvqYenqYlcRzbHvu9mB
5Fn0p2IBlknuwtz8aIq+jy3NrDMDFveO7VLzfi2d/s0l/W/veIx9VVpep1VbhthjBiJCozT3hetd
J8yD7H/oF70LIvdVac5m5raZLND9umxXGxMSWsk2LAPP2b2csPeudap3wWSrfSGL8UsF4U5Ow31o
Dgn7jbe4bZYOE7UeT35g9o9K2g6ER693wLuxV8vsh5MIulN0FciMle3z1lTn1mgQjDGpncq2tt6C
gPAZD77x0BWwmWVtNr8qV4nHkSrm7xVqqGEk1uJZkpq8IZ+s1GqFq3bSWudbhn3BdNN25vopKrVF
5gZDR5hWWIGQezT2jpM2+6bNOAm29bS59rdy5vR2yJiH8yT87nlwI78hlNuBTYjdOdeRZWCr843g
jxNg2SyHGHC7S7wZgcRDkvLGrL9kc5XIjUuW9lP5sASgWb5uvXOvkXOzq1E5T28g3J/k6EqmTdsP
nPuJ+STAPZtLENGbPcEnMfYn5pQ2xfvaz++LbYFj2t9DXdo7x8z+GNZzL437DcizqWUboRk/6rp4
69T6MrAYLSUgwMjy56ponuy8P5bo8KHDBotyOfhTcef4kOwpk09qkxxYlIepagXn2vDStsOXUS5v
A7VmJHjYo+uIkJxfdKXXNQTCrubfueO+5JX9a0WcuvMNv7sYA6BH4SnnAdn7Z80zhmdK63upjNtq
hV9mKMJateN1x+42/GkQFKPaNYiqsKhQZkjzbWTCX48vZtgmnEixk9JFbxO8hCuDW8VqeiKKhhc2
CN9CxUSOqRO4uyjbvKNJJCFjjoiLmhfxkCsH1sb5rn0kZENisJ2cPD8xZ6mObdC+uFXqkZ/hMTvP
y/7byY12VzZZtdeWB+29XizVfRhlHvwxQjhRAo1uymUhDKBwE9NT3bPlzYnd1tk7pBfN5BzGDlP3
vs5vZpowt3xfOqUOvjUlHbti44oDs65M1Ktf3twyLnCyOKvKP63dP5WNI4HzOd4VkUfLNUShYGDM
eFdch3XBfV7kL6XjUrFX7U9KjDqdGGs/pZ3eKTFFrgJvLaflScA/ACkerl37tRLE5Eks6Axlmpvg
7OZFa/NOyCFag5lqvTbuZn+ZSWWQj3y5Oz0ER5R5uTe1yJmOjU9qQ/g2KVbHbsTtkyedoRiVp9vJ
cIu7fvASr7Nirwj6WLD3OZr67d7mpFrK7tEGW6GbA8TClb1DnfvICv/DlvLODfmuisF5L1WQ0Ms+
TnkDqWs9WhPQuhmUN4MPwIsIfVsacO5NOkPwSwZBmQY/LotLSTgwD/WzMUoCNfhpme+P4JUnC5MM
sf+4cgLyBihMm0TNHpjuWEeFlJdlnm+lMX3KpSVpgxSZNPtSbCZcVq3jNA/FYTWL8xaMBraQ8YBl
8c4i5Jrb1X/KpulcA/vB49AbGW+e095aKPFljqSdN/Mj0DJvtQ7AUazJmKtrzJlzWrIF2hbO2wRW
sQTBoqkis0QflfdqX7fN0fYyDNUkkHpDryMwyfSorOFWN96dlkSNuPIPz1e+I4kS0NTR4pwCpMVe
VlYsXmisW7L8rduepCsyEcZVkYtlEirWKf2yBb5x0/ruE2xTFoWNC2KF24V9siRyhE39T2cDN43R
hNzWJm8/wT2aqeBYbowtxw4oU1NQ3BRmux5mnVvROK2Jcr7INil3qzvTbYeGH2M1FTGqRnUuMBOJ
bDW4XxAR2YvR7mdkmmcDqf1qyNDb1yymp7Rr3iyF2d1pnDfSCHRwu6bBa9Cxej2o9/MCNuCLG0Iq
mI56yRiW+8a/TmNKfRc4t6p/Y9t4gVOKb2c0ioeG/eO0QNHUrfcumUCkXbyxlObVXft4m6sAtrT8
tIkT5dDLq73XSLBA3TYXVRMCtjjjL+EPD5sGQWpXGa/QBBk4WLlZR2Gpt6BPQ+6/8gvXC4eVHYBN
y5/ewtUmBLlGjFJ6cl1g6YR0f+ZWvHZrzRJxT867Uda/r8FRobpmxMFlxKPSJwDUjPuIho9K8nnK
7JM0/GPbFw9jJZ/zMn+tx+KcGm4Ml4oc3D5o4dX37fA8wTXUutzphlURqUYibV/WniRKcFQS3/Bg
AGPeVECXvL76mzJwAMNT75Xf+DOcuGZph1hl7quFJAFCiT50rndVgX5Rqb9lKu9C1d/g2zkQkvep
y+JJGgYfK0gscrcOaaaenK4mGnfp3TiXxa88qEf6XMRv4rxvMrGeLYj1sQG7Y7EriSRGw0zSNI99
DvwwbFYszXy3oSJmVy69a7wYi9XtiO9ihwttiyU3auQuJ/aT90lf9mSgTmxE5+Dye8AtnwofTXx4
sMFaBzSJeAWdOGRymHYk2PmRXLWTKP2Mo8uOWTQm+R/6ezD685UxKiYf+MNjQlxOxRPTpXlXBIs8
mmnGb814Yh4hW+1lxo+D+4Hhsbt3oWiiaTMp/tkld+is8lV7PbRpPeynySKocEqs0awPQZfCe9rE
j8CvOJE5WvaxgIONbWrspFnzD2XJQ17XN0bdPro5ldjCQRKRVEYkG/rIoPOdvzp1lEliDw2qCnIM
i36P05uLXGS/q1R6kV9zQLIjJwl7mHURmG+kYz6m23Znud5CiGIfkvLnc+379I+W3s5o1scOwT+S
gzAIJCrxB9hcYM1RWO48jqR8bT+asShuFoe6m3vrbHnr+NZQsR2zLDilRWHG8zAAUgOLMueOpy3/
a4XlVRsZ3ipjepDCfnPd4JilbZxmAyeHXRHWzU3pVwgJ+YLlORQXzWSt6/LqtBqKKYtnElLgM1Bk
mGNrSlrTNsPYRLZjmERETVn7TdQxtkEUxxvUpcMjFsK3UuVHk/OZIM/Y83u8Tcw7M/GOGbbnaJud
Q25r5vQdoIiuXgUJd7EjdVJh9qKkUm9+vd659oK2vh3hOt59MiSbxnuwp/BY9Pp10fBHpXHolAfU
dM6ysdzP4+pG87Kdt1mfC8f804/o7BkjSUqys52qT2ekusEldd4ccNvRAxXoe7T70Ru/5JQmYuB3
mAlkj6dh/YXlDNWk3L74Xb+CJftwR2IcCyKRrM5tItsx0Dfb+XfQ1I/OCgI2EhFicGTuSt+74ipe
piBPUecywfY7A30wDbKTcq3bwjRJS+wBwPVtO5pt7PbZSws/eJBeoaNqqaJ8GPpocde7MptlJMEN
MlRcaugp9kkEjTK8sc4TxOvNIPyd5UMqTeUE5+dXHDvQvBz05YtTKcJ5KvgTz/lrmRiaGlKLdZ4g
1L1Ao68JM5mD0xVvgzM81RUOuIIjd7rK4mM/R66h9kul58NUdvlLTaBUuxsBrZjH+2F3XEKe6whk
mT6xCT5C0YxgbFN1QNde9t1sh6fWm/3Hnmo7GbRgU2LaWfpkXjcUsbG92dvA1AcQa+cPqIj9HnQ5
g2hrEdux7bKjyOFJFS1ExFY3CyOJyUKl0SWLwOh6Ji16NI2b3A3Tb6/2nQ/TmxkHUl0wOpcyLR5o
pKwsbnVP8zpCScV1uwrMkIHnvCAI0sUxmMKbpi3nT0WDwZlRkAJKsTD8XXzmXBz1zLVpy60TiY99
skhp6b3XD8ZFD3P900F3nJmEGEfDCtykmsvlxGByOmJwMe7F5BOTpNuKKRZ4wxPiibMHeKJa7PrW
/yhAI2IW2UHcN9YCrA9Qu29DAvxWEfQ/Hmf9bcdmWi8yQjt99Yd+/rY3NtYGrPL78G3fBzLYoJHN
etW4ksy5inMhmOstVnu0izZ9LlUX7IvQcI4ThusfW284c/DJVEbkGEsTHAuzIV8vC/sgBvvTf1WV
GxfG8nZkixSMcl0SrEXNYXX7deC4G/wfFpnpB8qJ6TpXzd37zNgK+hU9eje6KjitYHdfVOXjhrJ8
dVR26L4tbF396hwuPqD2H7a6XeMuN5UwVQPE6nV2rxznVOfVW1CYMupVYR70OEoDH3JnJ06Xd3dG
iE90wM1HY4WjvhwJoJ0sA3+Mx6Cb6sI3nlVWYulP+4olcfSUYBctpHIqJzs/pMIZXq9MwJ9lm+df
pa+d0+A1835oVipltzfutgm6yEwnXoXpom7y0Or2GeazKKS3P2CSyr9qTnSofNarYXWYa3EkTLR6
qEZRskbAG88MrvV+XbBLDosHTGRJfVyCNI14brr3PmuWL9Da91Fz3zOJzmihDu3geGs0ZX7x23RK
zlU5hnlFkzThpHXNlJCCamB4p2fyLjWDxG8378qz27nLEkmHotEUlrsrbSGi0inTB9+ctivQKW/m
ce7vetevdgF9Pr+2fin91j8MFt5OkZESOPrefe/QwnUjtHBj63sMVT6PtbGI44hn7dz5S7ffxnH7
bbhGvbNcRvXsw9YgzWX92JP/8VnankPaF4U9/9hPY2o1ZMHOK21yKfLXkOPjOKwFfg/l96UZr+zW
i1yikmi5hHevqwV53knda0A+QlnuDfj2bGOOOlHYf5rCKz/pHIKfKWMUsKZLettJt4/6LF/fq9XO
XtJFMPmsPHFx1RIk+CKLRDoKPmHGur/ZQ21wMlg9dU1W3aRtU1xMUXFqa2/cD4Mu391QtQ8VsckX
kXkZUn9pXtxOLCx/X+bbXGzbr8riTefnk/eYWwF8V2WtZ3e+2ly6dfvF+8GlMg5YXVd17nS1uii2
zXl1cSdBO22M3F37M42SEpKa9ZbAhfbBC6XLJhvHfr1aDKLcVvJ8NZS/mGLkLUODN44kD2RGPG+G
jMlktPfA1wCk5jifaVKKUyikf6HPwBtdG9uu8dw8DjbTfpHQycc87UoQEY84Qx2Wx2kNiKQq+6mL
lWlB2M1rBVFlmMl4xdszVs1SFqgUGhMfTCDM5n0NUhYjWJ2TWJ6RnoWtLnJpnn0SXw4kaGpqHIoK
u0C8GabGfd7EOMc2ZhkQN8+jIb56lVzI1I9826aIJODiPHStepXadCEqsOeWBNs+b1OAH8H2KSAD
eD3B7A3dwF+tl9QwCacIO0At8B5PPBim0T8ObQdtOGTVR6WgEvZt2Ym7iedy3+U94GijJuO+g7bK
jzZOOXxKKufpvqa2MqjPzg3b7kwoj8FQd2sHQBSpfmVi5+HtYYg9tOoFJ1b1WqT16EZrGNaX3ltb
zej92gI6PJC2aNGtJxo/GneXRjQYAv+lkRvWSeGKXV6CFwscEZea6sQj964T8eBY4xiFIQ1zMHQ9
/vOK+sfXa5+ItKtvcMrIb2uT1snJSeJA2ewu5NfwUjCG2Jrt6r6toKLBQa13Mnanh7a6ZpimNLF3
A3zhfvLLz6JuyGms3C19ruatPRDWPn7YjeF8G4XpH7qhWE8WDv7fumrS78WW9u+pMO1nGRTGjc9Y
GQKRjTpErxohZnwfWVbu+7rQbyJk9Aa/wImM1DFwhy9WcDe5Ez1l0S/MwFcm8b+COuu+RlC936mF
ipmUaT0c5zDrAFYKldLrXbmxvKoJb26Mba+0GIsHCMsQRUkQ+7EbBEBNMq8TnVvN0PTkhg1HlJmN
kqK+yKaEHth5Dmy9HBZj9R5y7DQvDB8oAnow4dt2Kuz9IigcGWmHrNpAxS6Pw5yFb35fiUTV7BHd
0MUxHUy95sCQcr4hAZON7Z2bE7kxwnDYyYxOc15Yk3DUE/wkUb/LAfTA/ZWqyv50jXk6cLXZroD/
lvgBXCsIjP7a/GQWPJNurfSyyNJ9MyhQLh4RKlZU8PPjpiuC09iVHPKWlM7r2CMb70NcRy+yZk69
5EXfxc12TbYtMRcxqYt7kMGD1VruCUMXx/0qveG5r+s5YXKEjxRL43oZNmncFa2vvzMnt5Grtu65
0LIjdERn9v1EqNRDtjY2UZhirOKsIQBI1jXWFR2ywTJyyB556Y3QOJlmPb2yx8k4rZoTKQpQUT9I
tfvJ5hXz+NSFiMYgDjiv/VuDVaxQefh22oc0yyTZE+aWhN1GO2Fd0/GmY6ZdzVy7MyqU99S8r3wp
rmmicJ5E8gy3pLDbZ8ytJt+oBaXJPdHFZq/dnVki/HCC/WSTRInuLOfO8fTwMspevnb4VzyC6Jft
ZlOocJBNhZFYFSJWMEHXEZ3lgsGIVKCt5bO9b5dug0DCX096NSLL4FHYbhXDezThV5q69DyzYPhM
gznsbRJinpfQsG40jm0LYcPxHlHNuhtHOiu8m0tUT4jBpVakb+yI04GoHBvuCgdJMpe9eM66NKPm
N4rphURm/33oDP8w8ZnevMVrj2rRcVOvk7Mjaiv/SrfcMO66BUPnnQeEtZFEU35AprdJHvbDLq+Z
POHSLsJrgQEEPHOGeMlQTPbBQejWb9PU+xdaDKu9W23Pdnbptm5VsslU75uFU+fiFkN3gUKBs3Wq
tiJOweiGz5FVId/IVTWtfJvn5+KK3NmlETxONeBbPcr2eytl+7fBZrKnFJlel0byTNSh+zmPE6nP
ghD15xHc8agBG099ZiHAQj4Yd4TQ1JeRyfV96l4Xxnklro3CzS+d1zu3PeBKNJjknFW1KS+oTNxZ
KrS/iqC020OtVoo82/VUUmXz/IosNlbA0NmYZKwmizFrugn9YbOHqc1PBafSuaLmeeX++Blbn8IA
demQlqF6MlSoXrZxRnxhg5l8bDhq8p21OdwKuO3bx4CQE4L962VntRTMczfgoByb9ofhQX9Y2pVU
Cq+21sSYDJ6dsZ9CM3JZ33xb48jDQTg9DhPql+Ut9YvCz56QiWHfMA3Etq0Cp07IEehe82oSew67
4eCGQb8r3BXvk6eyjDR/1rQmdsHrwZr7ZPJRjborvsP36tCSSfVHLIz2lTLMBz/U270yhb23ctsG
XfenO/JzaJ5cMYL9mrVHrdb/B3tn0uS2kXbr/3L3cAAJIAFsObNI1lwqqTYIqVTClJgSifHX34dy
d3y23J8dvbwRd9OOaFkmCYKJzPec85yazdSo7+MYB15uL88wKZ91Hk+PZdCUW5J0ZsI0bRPanvhR
7RJCsC+4bqTkUDGO/SrzS9paYqyrmjxfSCXjghAKxILcVx02j5qHH7mWQG9UmFRvZRZ2bywy49mT
83Kx89g9pZxrzlnlLS+JcJuVCWTzVqRafAbKR+IN6e+bymvnuYq77yQyGM7WabxrGKmchYd0hjvL
VdceRTSlfiiHE6af8m4AjvUVjNdhccPpRmjeqyrqnlz+0LVHBtHTvaxCz6zxVl53W21GDjLVeXmO
OWEtAHDuc99mBfLK5lTaARE5LKxmy2OsebcqObywCjHs4Ii652jF7kosp9kJ643tJhXjP/d7oWZF
Ar8UKaJI4QI419N8hVJnZidB/BQrNiv1J0t7zofEYIfpGYFuitW843g7XvRCRje/4rkwYoI00uKk
glxzm8hX19PBwXIHdzcXTnyfjW3Dzjfz4n3rWpZZB75d3vYwYHB5Wrcqa+V7Iu2vsCXTT1HN3Evj
RvNL8Co+MZ8NRy6k9SJirwQJui56WBUhhDRMlXjpVpIvm5E3ccx8YdMVNq6NgSv8BBIAoEixXCny
+ToY+qNr1xo3W3UZlYPf1LIeh067p6FgHsfxd1yl8fX83jt35CDn1ypHRpnYeOF55mMHaKUbAuVc
6l7vAz3Kp0kkxwYk9AohfuEkutDUkW9EUL4ksX5p1XLtVZjtI5uMm9nFuzUAV4cNb6yHJA/vVN7c
jmTomNme3dp+i6vqFLZ0ngh1nJzoMZ+qh3wkd5IvJZfCJSMSxQ9Jr4NPjrsoEDQDRNfQmggeyGPO
zlOu7HGyX9l2ksq1sGFX5nGURKEG36IH0ZqeOWxwrIfzK0d21CqQ5TthoPZmyWcMskLqAcchW8Fv
2GCvCcskCtYWAOZ95/klLRlsfJsds7D5ZrJcjeu/a15Hlr79kvrNeslC9zXKCrNO0gXPTlRdR03N
+EhwnyYQYoyInwSXGWZ3hYuDdc6fu5kAI6P4OD9PElZ+NI3l0dQ+6m8Ylm9o25ypVad3reuj/fQS
4X3ybm3OlvgW5+YQcW7rodqKH3kz8SHsmvLeeiGoMLoWq2SXqgd8Gd4tR1KGvTqaybbKeLkdWAv3
U1CSx12G17wnukMYO94shWGUz8n8KKY0/mTT0rSTY4RgiI2aQwNgONA1AqTBKgrDced0FQ8pXH7N
Q1Lj1j7YAqVKt7rgItVoaiM+3TzMl+1EoWsPe5Klee0ko2G8bBv9AjV+wee9FKfZ7eYzp0Vv28xM
RSuOypS8pGP/OUI2/F7UKfOxuU3Mmz379SPW/AmpyCFuC0vpxCi4sje+X4M+WgBc8bNIq4ttWbAK
DAlSHtXjCwE8fe7w3XyVVt8x42OXEa19x3Tf28ZMN1Mu01cKjbrThIELnXfO/GOExrwH1TG4hJQl
p80hw4DfKDvBMIgXplwT3uF5u2RK9WubXQcDlnl0npi9DS99NeRXDHEp3W3nRdV5nhyr3iZmEjGV
f65FRnihZGGHfF+REkaDfcKJmZPmCLxLEI4FWn9hHa2Z2KQXTM4jkmHLOKFa9uxJSbZKgf179JLy
JrazRq1n1yEMTPkVp6pZZNui8MJPfhpQeoEWWfOLqdL6k1pksRtqFuKhbasHZ3Icn7w5EBSxRM6F
DaN3ZHBtpSs3qckmRrXNBi2lgzralWqUW6a3NaYgD++AioTeSKIDN3YTPCsVMqDy0yS/1ZxLT5jZ
sx30OXQoTrfZbDwesMTMZFwEP4QuKHZX/oi0qxv3zu35Aa4H1+q5H6U6BZWToReZ9i4nCfqK6DZc
IyXWRhaZWPPE5vOhJ6L68/Gy0RseBuzHghBea+GOHufnyu/rFwk77DBjpljR3GR2i/TjW5uK3UOc
PqSifnOr7NVvJVOJMA2JZNrDU+ks9cFm7/rZW2pxr0RhNuy9hrcutQS5vdw6N1UHaBRCHdjwJlL3
eAezpxl76QN+yW8iY2q3ZdzXMHwqfNsDuUHsk6BejtplSWp/HLaaj1VVyPvWK4JNQIYigFMdRO/j
NfmRz/WA7A3kt5pZw6zWtn6QQcC77ufpp5JT6I7lwD0m2rPXRVJS5gvtNUUVdeQl6uoU5wFhvaYv
Obo02vl2bencIOT6ZxvN4IZMZ3U7l214RCqkbiCovqVx86RiuyZWwXmR6Sqv0V7vJSIyfH4YBSxf
gJA9HZZb7UQ/umJZnnORCvBn2YfbtN3JChTVQ7CxLvCS8jumxuEzijn21LDvH2ZUnUumCsaf8WLQ
NlDGVqldRE+uFbTeqg/y6CsHfI5PLadfUoOlfJhExcwJcIGGXJVzsAzCuTqkYxGS+gr9D27/a6LF
eJ+6pEoOHPJTRk1WtOM8eojybDn0fgmLBmB4sBssHNluVCGuqcYBVpAiB/lGY8wPQRjfVpGJwQf2
8sEerhomBzvCo2UWrLPCzUeK3v0+WTu9YPinnMQ/MsRy7ssqrO/7PO1vCffWl3xM3ZH8KNo+OGvn
yBkfhWEsGFaptvtR2ln62lv+nK24gmCVotEKt7UqXxYmX69M4xidtbV3TjhSwrdr2m094gpSCWMV
xM4ACIYyd/lI1qIht7wODfGnuPWajca9vFpEUZ2HpY6PKlIokkKzykYB+WyihbfuDOmvpTNlbZeV
M6wKSGi4QEqECsFGblxagCpt9OCmHoDGSLmPdVPMF3DCwXpswvZTMG5bLAnruDH3Miaj1mNSIDpm
rxssTdu6DzwIZHKIGKnhhL9uT/BgL0xZ+tmewAW4QXZS3qBOcjAztv4sx8FwPTKDZ4Jh4k03GmbG
K7NFnDFkcqmYKk5QuvSdEzTZnpNt8bIsrrmbfVh+02yXXxxOefukXtrPMaGwV5lZ8rtX6ut+glQW
xjSiahPB9ip11Itu6pexKzcT54i7cO7aG7scaEixF4tr3HoX4Zlp12d9e7oWZu+R5An9EBm+Z+bP
Z3VcOJsbxkb2kblyTNrEptSqsBtIGBiv9l3tdV/xlIsF/T6Kv6dJGhwctzXwdGBNAt0o8idQlkiW
+A/HCyrGeIiMU/bc2no8i0RQx0J+QMFZijL3u43hbsOI/xINpce8xUsCnA/Mahpx1c0tUgc3/cDm
0nTXONLoN7BXkbmeHQezAO0R24G85beinK4Lqp1N32u8OvekowGDgIKAvEOasr1WXKywP37ARbXW
wPSfB3vG0eIMN7yOeyqYr23jlIw4WM+6fevwrNC0lMDSgaeePhadWUccmrcOcvFlgjsWbkDu+d/9
LEXH99nP3TJTy28HzF5bONft1m31sVUBhQYJmx4Ucs+biFgmHmq9FTpwKC3f6v4BI/0L0xsbbMCU
3XZl5EGgD4W4QpD/YIOFbDxlLEfZoY/TZD1auqqPWU72hM2IiHYYUvTWw19ANUAgziEVR8mq17jw
/qGK5M/QYd5H6HuQ7mGq22h6gf0LzzrLnGSCvgH8Mp2I9aWp2WZul/9ON/6vvNz/a7vAn4zad81H
9WT0x4e5fG3+X+ghuFYH/I1buwfO+lFlf/FrX//a735tib86vJKnJd8A65ID8v73LgJf/IYnm3aY
SEh6BX62qv/bry1+g1ItJT0EIX21PwsM/u3Xxv8N2DSMgJR7ElDUf2PX/oXFTctBQNXi1cvs8Q/n
Z1HMH27TIWaFUD6WB9Hobjd6aBopjFsK6kZ/P7bQQf5wdf4D3v/PtyOfhtejsoBPJh0vdH9tZhWy
i6qo9PFCFi22QsvAXwxBCIj/7vf3rxcKHRo82c7Aqbgy/v/wwUSOVmhR2rlVNudXIDigL/etlwW3
MI8C55ITG2TQHiRMLp1Cxs4NoCj8fegpWEL//kP/0icAr8KBX8Zlc+kR4VL/UsnFbC5kVkWhUmov
xSFsneRZgkQ9lfNSFv/wWtxmfwTlX18r5IvE4g+HCCf+9c//8LknHfQtug5wD7A3qwHE2D0GZGzb
Q1S+OmxCTlW6ZPdk9Lv3v/+UzrU15X9M8VxyXpo71uYT0mQQer9cciImBTWMsCUbyv/OKvDSB+NI
fUExxATqDDZyCYPp6WaIh+4u5TrjDYg5pcIvAiZ5jVHlTV2+/MPbEv/pbYWU3fguC6H42aj3hytC
rjMfLI/KNb8GLxGSn8HxPGO6nAXdaPEEv9ClXhDxKNtYTT/tzWJVJ3aaEt8cm/1/+IL+8ovjKtEQ
y5PbDSPuhV+6Z6qSDj0fIzYNcDMeQFJg9EFmwC2j9VhCgaiThEfV31+Dv/zqrq/Jb494Bz9Axt9/
vikMUU3AbxavObXmrMDbwt/DVPj3r/KXW4/HKXtNljoeWTSPXasV/nChy6iG/p6BVg3SRru3vTOY
9KGxC1BCmgzd+2SVRXQcRBU0h7oou/YfHnW/P8z+eAeyqEQRtAGX6IsbuM4vnzO3Eg4VsdPtUBOl
G7H1dZBaccMTEtBF138dqOF4mxbhv4Gby14IQ6HeRTPurFUMQZDSMICfKokZeau09GHP2Fm/7MgP
OtGGzhHsEbF00RDKDHDcXSWkuhvzdky3SeHNz+ye7fZlDo18EOOMAFwSHPjBuHcydxYigL2Skp3V
S66nCV/jNLV2uw2rfvZf7GHWfrYKDBwGoHRFp4+Dxoy2CVr4OsyTHdGwX3Ojc9YEJdiVvuitlfSZ
RawEpvD7vMgyLjHZm22LMpyuaUZxx30tgMBeDb5tUB4QlaS8az3VfHIR08/BPPH9MOIt2+hbWUvG
zYx4Kjcq1rqxgurepNRebGq7GDGUdo6x8eyLYSAeiOr0I6adbX4a9OCbw2J3qrsnj7j8KOdG1BvL
L9P31k4mi7ivT/9fF6qQbT9V2d1qcEvjrPhVeg6eXiPeRi+YQf3F6fKWCUi37OR6a9qxkMTLTo+N
+VLQYmFYNcq058LZ+ZdxsZCCao+TDonsAAbijLogVuzGrPAkM7xUBJ/Z8HPQYzGECgBm7wT2XJuT
SCKiQgowi97li8DYu1g2FpIudduSycHgQcX2hbUrS9HPuLdHduxlR78lsXgIfX0c+GRc40ZhSXPJ
pMYLA3GOrrS1r1xi71jxMYjExxk6N47lWg4/dB2l9mPHsig5DPj1FGBgUdczdKHdL8KNMfH7C8P9
+9S3a3vrggDyH5mo57DQU0gz3xaMnpYCvlZXT3OTxc7JD8jMXOoAqEmw5+uZ8nXOnTG+9lw9+mt8
o4Y9EBaO1GQoWRssvInwV07LmLjwK5aARajbzjShNFvVwT5jlSwNqD+aaGiG8wzByjAPTLerGYa0
q77w4vdgsLLiBiYIyvoyWPTT2zztsSxbUe5vpm4IYbKEAikIpQmruB+JPN/WXWPS/YI76wqDUg5l
EYhCEfAOnwYu7eXZsxOQiinnuR43feT5WPJ8qjnXdQZpXZUhHuu4neDMh4gAxZa5yBVPFRGd3jhG
tbegEDimZ1XaH1lKLT4LFvZqM7ewxgj8LOorW18576O20PlumZSy7zQoIHsjnFycAJWE/EJtM3/k
/M/XInadccUWwRGfuV2lAWhZVc7JVNYC/7/HibFasKepPQtGN7xByUQQhK0/Jt+mCtro2s+n2D8s
Ti2r/cCo7UsU4HznxNZN1h6hJs23yAzkcmevwd+QJLAXt4s7ctarTTJO13VsPI9FPsT7JHFdWNXl
OAMDCZJJHHSh5M73iZuugSCBic97ID5EZ1CDV/QHRxjD03wgs9D7lrNVMVd2XRWFYNig4FPLIcwC
ohCY+la2X8OCVpkdfl6SLLtVjGBbpk4ZaVGVhjPeW6oHqNGcW+e7ij1xHLMF43JeYGGsl1S/pXnh
AgldwnbZ+66xflj1QDpCUnMx3rYJUhv+b52Mt0niADIac3c4q4L9wWc/CVr7sLRIcowUE58kyEII
rAgxB5QhoDeXMRgH/bZ4qlC8v3bQnO6yKsNtgpGSKgMgl9eCBA74ZqNrL/sUOgseF9g814UMs0L9
xCwgBwJJIlyd5iUkJG8cJ5/PQa5MeROBZ39mSqj9s1jcxgPibOEArEZHZeuGoSf8jbhp1K6bFr4b
Woqj/jwQypr2ZIQpCIhwDEbbrlIAhkjOzpty1sMz/Dim92p2rQ+WZWB+QZxYza5Jhfs9YmqKUOnb
stsBiwH1kNguxCUHTXcdVJ4L/48IlDlllVvFBz0t2josHu6g4xKUaX3TpIHGDCgEyw2ITZqdkcl9
zRCJwgSsMb2wUE8lVAtOzrWbnt3GMh+J7VTNI4ONEe0hKYIHLaMGmDThiv4su1ZemnDEN6w8jq0r
SCPJE5wopOTSb22zikSV/7D85gqCvmaosBv54SmLIx1e7MwLFmsnJLp9swKbhHtpwozS7fCxQi0s
mrZYlTQ5dMRwZvcdcAE+hh5i8LyiiwJcQ6Eo8VjlYYORbmwIUcD8AD6MR42PWKDWHqvFxu9qqlqc
a/YbEY+uOgPdXafdfBcEDIhOc4xz4tVYIKLOrVda6hbPQVrsExVZeoPUMCwhabWkq8SdsqZx2XgN
6yTjT6CPxYFyoDGKQJmafCAdiWVCbIDU6QAE3TSSmFyD84cS4remdz7zpMCWDp0gkKca6De+IUYd
TPo1GLT+MxVzfkH2bSAblzWTCBnhOOWxlEDqtvjuzQy2pQvojaDjETGYyEuLTtvWIwbzvrJL+kzg
v981ZOooyeS2fdUNz711O7pVecyCTAkkpHx80npJ5heTgsO/EOOILYrRsu4+GBJkPIjbbnZTl5Z/
YUajZkIEGRY4+FdZ8hRZVvID9k7ZAq6UkdmISZtkByZM5TcFTtHuPb7SN8hoQmP+rBsUmfWEU2K8
l63X3ccBKvmX3sniV4BYKj+oFrPmJobaggsDhbrYuCk/+VecX77/1hToGrtwcRa2hpl8NM7EdZ56
HUM5LBwk1Aj61R0yQAhdZAFcsjZNlGBuaY2AKKZnRbVQzGzQdzrWlJheo2bttwkzStzGvVjZMoxJ
+2B6I2I0oGARzGiidy/Lh5cJhLXcdlYU3vPLF98CO09P7XJNL6lJzt9FM1B60VzRCFbs6qe8TfOF
M+HS3uaxDJpTMuWT+vCGOnk0kSSrA3Imac5jn0kiT8RLNfpGan2bRcqery/gfVJJnRTOF/qDZLGV
ONH0U+en9iWX4TTTZOF19cnRAutrpk1pbVKhZLRRLngLJKy0fMjsAWPy4OfEfoa0+zS0cywxLIVk
QgO38ImzeZGPLyq0dXv0Z57tOKUCnzBoGdlw2LGCWDS06NRfw4BOnXWQ2DQ+WUFBWdPAUjdu2LEw
KhTBAO68CuNMAYzwMHgnTCLAIgpKpVnr3fSTKiq+XQUu9tnqXT0RNkmLH/hrIXK3c1l/H9EmPue9
jNq1zyMPRcSkDlzONuENJXZu46gJ9Ne6nnFcNEY4n5cawWIdpEv6jaNaYy60beRyWDXlGOgHelVM
sx+qGOe6bMkSv3I/dOH3wtN+88W2W9Ef2TtGGDB0TOTbwR+eiHxTdl7uH/GqwevmIR758yFTflp/
ZWtU3yJAIzmTPkgp4PCUGz0NkE7Sk3tt+zFrf45sUmCQ6OL9cu38YEFTwtcW5qsii3hGVon94cMu
VrukxKkHIFLZYuUHS3FO+2F8sxbs+btsxBRj4YQrbyO2q98Azut+11JZX+zSeSrtjUZ4eyE0Prmb
qHOncO1SBYG8xf613kpGGOk2cJTErzab/o7iJGpJJdUArKoS+Zl/vQTt01hXKxXHrvgD7YZYVTF1
0RlBKiDP1k52T+YpIMdsV3F5mDE1FvvMKwuWX+jFnwf0TFAQ2nPfiH5ZX3jYeNfsW6zGNTXSWMGK
JhveAi/HNm8DSyrwflGSsHbmzodMl0w8TVyvQqA3KtBmF0gs9puKXhugWKE7fUctoycgqXNqbaPQ
Eg+VoUKAeDIO/lXtzoNe+7HiqUwwznG25LeBszZ2G7zDunOv1fX8yvdZazrwopGCbKJANMqV4GnG
6LeOzl4ckGrFu+WOKxdIMvtKkCMNoa4ueAiypWgOc2RCUPYBTKioajKiYcjVHPzcTFOwUnI31WM2
QOrva+fDQCoi2ELBUw2FOcctKwBKz4iMZrFvjGV5QD8D1zvE/I5vU5MGP3xB1mUF9BbEHlUwzj2S
vC22YZFxfyxeI889WbhptyBdpscZvM8PskgsNZ2bTbxsQgngHmlCvKKkTCONbFY/YgTJ5mi9IA+d
KVKjVyAPitK58SMXh5gcnVFeMpOq4FiaEFeGKbxOXKfKnSux7LrFsAXkzrB+MhScrcn0zix4dgsp
ORI+nO3MxmQx+IGVMgfx8AYFjpXtRDuSgM+usaVV4hTpK6OQNNxak88hVmGx44vVGWSTuO6Sr26O
c5fcFZUYewzjw5chL2yXmrZh+VZN+RBtuFUphJnnHKNr25E53YBoSd39bGwmgC7ovu5AMVmrvpe+
TKp3W4WTOkpf2/4hbb3UOqS5FDHaCbvrXeWjHN2xPkkyE/wfEu9TAY/25zzj/w+1/4/wmM3870Pt
l+Xbx39AkFz/0r8QJO5vzNFoj2ZqiTD0kybyr5G2/1sUAYO3mTTZFFle8R//Hmn7v9HdyUrLMBQx
wgn4o3+PtIPfgJn4NM5JYi82Q6T/ZqZ9nTP9zxToKr2w4bJ5qeu0mcHeLxM2g9+Q2kqVHso444RC
eG0/We24JwJSbKtOiGcOv/39H67Qfxhs/7m39vqikg/NLJ9dP9k99xedxWW+GuQejS+yLyWkxCEi
X7AYyZJRO0XMghU56lK4gu4IEiodYOdUTc5/NYL7/V0IVzLlczy+5ODXdzFOIzgEOyfCyfawpuBF
kKBJFoBpRpZvpcDpB5zg7z+6QznwXy55IBijMfwNbUqHfp22Z3A0ZssHOGH5Znzp8cPM4ezOjwNJ
moXvASuNND1nr/hqtclq0v8cJXHhBE4/s+pjA3jXZhq9t0E34pUddjMesnxx5Qs2G1DLiCF9s3Gk
X+lD6udCPZGV6sWZ3SNWpRZKptuU1S16eJ9htcVavrJ6ec/Q+rb9aYeKHXsSG5wm5Gziq4vKwmH7
Wnk2m8dmDhEB6KHb8N21+bEqI1et858urZ6Chub6KLs+DWysOoAPBK7gKK0+iqYoxWoh+pt08rjI
0D9WUPk+IgnFVl5NZRaFEQDWkmgPd/m+ifr7aLw6B4y3Ca5WNQKwMemG2DwxEWxxRgNMQSNwmRNW
9g8Fyg5eRPWEYiufEk9Zh7gRZi1stOEh5kXyICcCAtZ0H7Tzz+PpnYRn7G9SwvNOCxwjjj9byvW3
I6nsfXQ18Fl4TFdiLgI0fesHp38iqjjdcM8NooQ1L8PqxneV/GZmKNFlFrE55CNK/EMfTSj993Bo
mg3y9WA/Don3Wl69iaTKTlAaQIuPFrfPlmAm6z0sVARQxVmFiqmqvsPe2q5ptWpxoFrzByBx0x3H
CDDNik0TAI45ahJ1308WTnS7oC0x7+GqkmMAMChVW+Q0K3jj3egayDQxRAu+lFl6JKPpxF7h/8iD
GzA8Y3AHdR+DqoEJ14MVrnhc68mBJ2bivmwfBZVo+snni5oOqhiSb31kdcOlbQM8uf5Pey6jTfqV
InrvtoYfWriefjp9l2lselrHRHCxpjrnGJLRbXJKelzEcVT3j2kBnwIACROINZTalCQYUMFtKuyI
uK7IKPBKf5qYgzTDAta0VfCIxV66h4DyBFrthjyxdnQAOe/RFPQvakEyZ5NpRZgwauCW62YcfJvw
R6/Y6Nf51dcdk66788ZwzqFt/LSCh2W6+Bs8dfPwrW9VifPf7Uu1BcXILLBqe58egsLoVT4y2AO/
XDePgA6xrNP9V70FrK/4HiiVgHFsNblD+Xg6P/Yyxv6vajihz4OxZ3VqppmHcKkKjTGwN3BAyIAJ
Kj00ggQRbQszKR2nstphFa0TOgllV9+Ia6gAFz35AoI5bDDLkpWFTgBJvp5JIHO3mvFH+0RnSjLv
XPSEXZ1LEhCpUR4jqVIBjcEcXdpH25BI5uebwJqoE0LDDMwpTltKN4y3VOIJs2Xsb5gEhdKbvxCM
ld15HOroZZKFq56mBS/RBm0+fG6rePxkrkESLFoTZ76qn9TGZe/ChU4znzZmcJXFF37VdHglhfCT
18FtB43tzMJO0Ok0jA5l4VYXyDjhtE5yMStW+ryTT+4IjfC7cSV/1S5nUPc8Il1cAMzaylNkex3a
SMDWFp/UWG76+Yprk2XkDM+xFvP71Q+anrTmkL0uW1UtK4RPgb1oNpqcbArLM6d78QRuL330oTj5
O0uGhDE8xtzpzoeP/L4wcZs3lc3ZliuZARkweu5f5tzXSLK56J/ImSbQ8Bz6Qo86EgWZ7oUCohO/
XDc+jxnjtC1jzeURmNSoyIkmbGAznVJwFGno3OvCJw64BRWNujZEVv8RMezWG06fzh2jGX/YWx6U
iw08f/1uDx4JYXo+ozfcifPXoIqz8LkRvsSEGgycPJu42DccJh9aSO4diUEXVhgmzuizbwPAONEq
lw2ryTZYnue+i08SSOZ0IEMIzhUqeytx7wTle+Cq6KF2AtJW0o5SGm+QRulvC6avhF0a4LOdSrdW
kRF1H9C3wEWE1rPvLOLeIohUr1I6xwkRlECMa5fpAnCiGX5Jm2VyA4uso3ypixqS6IL5vk8IV0M8
zaf+QeENri9OU4zLRVNvjRO/IYmOGJNhLheyy+6CGcL33moDTNRY8bKCIKaLT5ymOO/qrW16WKZ5
Nd8XMJnuLALWLSVBjauOCCsRTwtbFjC7J26kTTp2C2f7Wrj1Hn8R6oPxJwqceRzHd2lu67MmwpDc
m5mW7S0VO9le80beWEyTu6i1SCmDek4PmMRTAJIkxbx6ObYTAEIGGTzU4FCZ6nMTFlMDU8S0WKw0
uQAfIv9zTlUASThQiMcIPuNtllbWXTaIQR+Mclrui6Bb9B4CV/ho+oYiron1Xrn2WQhH35a2bobX
KBdkR6HnWunOhHX/UhB5vGcU3rsrnRh53xMOIAGeEuzcjx4ZjU0ryVvurXEGuiSseVaci3tEvMyf
+1sesuyGiiKA4WWnBp5W286oAyMJ9mjvFRPFvUNDzgZbrfruKx4fG4VDkJZjVhxrXXlhQsUg7g59
smmETG8gNcz8oRnWY1iIDWxYK7xtnXl6ZNyU6VMY6iLdjYNxzc4rPLXc1FDS9nRatil8LEfrCwmA
hTxfpSlHjtgadscOxy6bBc+rv/eTPZzD3JqnQ6/HaKAyovUvPMbHaNt2ffC1KQiSbOZu6Sxucmex
bwdDiwYNznZ56rN6Cjdd65Bmlbq3212RR8nIcuGMH/k8UEeKuVjhzCW40dP7zK4WireD/Ihcpq5i
o0qoSxg/qqFl8NT1w7sJ/DuqWaxT3Yd6S14jfGM2SwDTeTUe/Uc+dk/MuZjJRK82XcQQgNmzonvJ
3Ixodgc80A5Vbi1ag2SSaK85n/KctC2gACgMTX5eIKV+DfkJr0bOtj9EGsU3xZhWx2asKVULF3ND
9gqrXjs21OsY59atCkOCotSbeWjjFytSxZcEBwLxDCaep6aNRbAOSMKfPcoSvpu0bGGjYUAgbcvj
G9DNjta57I0htv2S+83jqEOBaFugWZYxG4fRGR6XqLtllwrRrVHn2HXf6uvwVpXXX5zVoNIWptv0
PYi+fE7ovsPUBWCHEkhkgJu2G+xDnyTBZpYYdBVmxENqm+wUGPq2LGmRTovghgLjUbcqLO/YG9Ub
0+V659nhozYF24JudPYyyUiaRJeWyQDoiOLGp0WqSJNmN88tvHlFA3LJ2NzzTx7FCJveoyjF9WIy
r6PBRg5bxTMs914JVpGEanRBSOp3qCfDgeXhRx/VxZ4R0VuXRIDJ8/hgBxH2fNA1kkjf5Az1XRF3
wN2n9IZ/J76ZO928J6L4XCegTaj/FftiTk+hjzCVdrsuKh/YNeOzt+yHWA9spShsSghtZivp8dhK
nfwGdbBHvUadT66QIH8GA8WbWEO/kTcxqR2wa/l940C2Sk1tXfgGY1KPTv6YLgTVkH1pGVhZY3yh
ETPG1jESilUAei38TrtKOwzgmuae3fxE2HwYSQYI07MhtPyvxklHgOWVfHbFKL/yvEtvmZy/UZDh
3xO2NUxr7CvrLYAB41n3wu2nDe3Vz46PaZ3eOr3iyLe25+BzwDRX67A8cDQyXxvHq45+Kfdpibmy
JjFwg/MYaWvEtD0Uy74lSdtG6RfRSwcEF6QJLfaWsbDnxs1nU+mrJTOILmCEmz3mWxdPsrksE1CB
dMoQmNLH0AIuODTTMcYSyswoKi6R/T1ELOkcHwC+lR4ah3ihljzo+G/dYCov1gEljlIOsOFDhxIt
Dm1kabn7qnKSnw3Rlxyj8faKdvGbuNnLKiHPTCsajyGoFD23+WxObi2pGBQYzV1Vuo9eSUGUCL2H
eQkeEfr7fbkIeUvaJCS4hngyyjnYhWF74h7tn6UuzjhjsLbH1TnNLIxm+QVUdLmNigYd0y7dFTrB
fOyARhxBI7lbd0geFTbk3gzzRlMHbUdOyfO4aJn4qGS8+b/snUeX3Ti2pf9Lj5u16EkMenJtXIZR
ONkJl1KG3nv++vcx6r0uBUrK6MK418qcZEoIBIgDc7DPt21BzZxtP2rmcs4gAV91sCOvdYvs4YLe
+pOPYeNzZLUu50iRf1pKz7yLvTmncnjx7Ls4xvw6qduY1ynXeADzlR21cAasHFI6kqQAJX3KUM7a
uljfSRYmH4qEsxXPGP4N1RfhQRN6dgrX6UMOUu5Yi7oOkGUEFbQOao/D4aGm/i+Y4hVenuZf6Ugx
PkMZQZnbkheovQpLiNHDWqRYArvBBRvXWf48ub1rqrvak2P39y3csZ/VEhdf11p/WprJfh4sNjsq
Q9zNDzM8pLH73HpG9DimEx4qWb6JtL0cd61+ptglqQ5LFn5AgXrd6ElywgoJzHpVTjhKu7wPkpvr
3c+R6Ya3K8v3teUX3Mdq6CmoJpLbYmiTEwn/88SH2esTZR5VbOlHzx0OqIgb9Oxay5bMWzqKZ+Md
wicW+oqCQ+rQwnMiMh7TBjvhFc2wkDcvK9bJCw/s0E618asnov4hjSjQcJMhpeC6D3e2pUXX9pI2
p35OoRJpycFZZu05XNMy4zJTOn953vwgQEV+Rb6wxtw3h8hP76YYCfk+4Rg8HoZmuBiuHlSEDsdz
+KWz0PU9DyXOR4+PfDviubOvvL68jRF/FfvS8yG0WFFxMhbKnBrfhXwJvee5TPMbYGXWHrlBuW+N
zEb7wFlgXcPssR3cMnAL94Bm2eeNjkzGbiSZ8M6yRlw3dDK4i8MFodDC8jqOeZ9s5v5nN3B4MHlj
O1LRRdV+3E8Uq/EskjVJdwvP/RsIrHA3VvrF6+2rUscOt8a8K+eeuKvHVhxDsdZB4lRmkJdM1m6G
PXHQy6aYyS9YZKMn3AbEU4wYugORU5OLv0ew7FvdReO5nSfxWUcS8ZiAdRTUvCNJsJczt7UWf0wj
al3tqLedyTt+hzwbI7GkwX2DSzTvTaiakZWBwlrDhMPzccpNsHP+tNTNXxTTDXiXLVru4Kkzz33s
Hm1tdWv/pFvkFNnKu4oKhlPaR2T4vxmTEYl7u2ve9xNFL8fETBwyxenKn/JvJ10fUHLqztgOvM4Z
nESpMe7IZAs9qUbvE69yoKq/ZgN8nPJqrr3O7S8iH1qf41HSlklxql100vN5XR0DMcXoWoB/ds3A
08N6yiLEDNbFmzFBXkesH0d98zL0+9nSTvHL43bKE6h7qoy8+hJ1dQgzFPaGFfM6QM1h6594wzIO
zRQ6+87GYwJryrMoIJUOCXp1FBpPLX42oH5Q4h5t3EJOno3hxyygCzii+onjZ03ZE2Paec17HjWO
YFHxiIHW2Q5agIWjdkw35Jrd8DKD9bUNj42auoY1ANqObn1GFtMC4mdqNjwKo+egwL61cvDtqTFC
ZR0sMG+u0D8VTlcEhGJ7irDffUgsKDcYTnODHHi8pQjE3cNb9qm2xe4EnT8msaJ3r9vVxtJmbXTi
CdnqfsahjdtY/5AMncWv0831R39Nq3Uf9i1EtW623WNYYw0AwlZL34lywSZNC3GsCakMa2yvwrGs
AVvf4NmY4GVkGszXCMVKftBIYq47kkvkJ5aNRwazyqMWkxwkJwlD1MhPYhGfnYRykkO9eNbHOEEo
dUA1Egcmn/bAe1y0g1oMes+b8vc6b1F4mLTzTdNN7iFfl7sZeNSlH9ofTeHiZGgi12lHCHJohXh9
OMYwOC5W2U1HNKoxSqZqfbDXKbyqMIZ8V4Zt/16LN5OpnJNGDr4+M7hz7Dis/oQ+G2W7bjK7m7Yf
DVgI2mOCqexZw/fz0LEMnaY83gwatVNrWIfW0Msgp8LwLEYOtrjD594hGRyyW1o1eY86XACe8TRr
H8GNfGqs2f3Kqz0XXje3Lt3obhS+rYiQqsOgS8yPtSXqizHwTkdm9r1brLeLg7ppe6Fpz3raPFgT
NU4OZUw3+jr+5Mmm3FOUWV16z8bZvPO7i20vV2lpzA/VFPn7hFB/B4HCxbxAmFzI6wUJYlVx0/Ys
S6N6eAjxNiatcU/NI7hC3nPghrrIBtDkNldaURb72NY9wH8eb5y2Fz5zUkwvLngFbKS16r4ZzUdw
5+MxN7LiAeS1x3EnnIOc0j4khHjWHBy3qA9a5BYnmML4dGg8PvovAh5NG6OIpGfs3cK+gYiMyiMM
zNr2zzl2VMvRRi99nvCuuomyTjsWUeo81Wa+UlDZpfx+APNKjskTWOV2/KyD5v+wZvwVJxWUonov
eiJnym4rzXPui4HTcCvG5glZKB4OFILtRQKtkhyHgZUISboDnEuIoDghkWADsF2YzbF2m1Mr+v6v
QbcX6Kx6eEVhLFcD7EDwXwrBVHFB/J5ywbhOh6g8DLoTn3v4+3e2ASVu6MP8pImVxR/334/c1zeN
VPxPxRQAQeRTBlAB7L2zTVZFgSqPpeSXj6FXd3cLF+wbQf+fyWzMR4f7/ZfeJU8JoHT+4JSZiHbZ
AFFSg7RC3d/MXhjDddT6eL4ySE6PkwGtGIEJ/u/IsD4sOiWiOXF87HKqTGEi2edubhooPgVAIUoJ
IFly9bWyxPhuru3PqOOITAK5dA7QF8cnZDePix5REbNmC66X3nAbVqzDEyAjRD8cJcppIzAvEQBs
MAlpan/iDQJo/Ao8sl044kOBGzjFsQP7SeidAXOZN0XXr1fhjC85rA7EOyuVNy1VAKcCzea7ObIo
RfNz40zaTnxYNrGb1zo/qPAs70F05GfPNTiGcNL+ViPuwShGa+/GHApmqnfr0SvreYdcKLoyeZN6
mML+05y2Z2hLSBY50zl+FICLXHY6KoBDWLY4VrTlo9Pl+GC96PAMipRQRE9IT7n0hFx7asK7xM/o
sddmqqMaD058go99lxWIonB0KMx2vojCj2/ImAJuqWPrwit+fa8PYbZfGwFZKW48POep74LwOmXU
x3IKnDIP+KA/tNZf2Aho56I1onhXVRa+URQ+dN9JRK3fssxxg9YbsTMrKcY3FpTGXdwNx9B1tXcU
SowXKmKzO53kVcEG38fPJAHKk8njwx4HX+hm7XBTGEVxTdYR1WhhXyFC9Mn+ADNAsr33pxh+n7Zc
+qab79Mwia/KJYw++i8SyLby83iPZ0pNIo8CgwckXBt6GQYK2f0xOc9NdylYR5vZfJomD2hl2r4f
osYDR87oTGDKlkEfrjLwaW1Z8ixhOw8oJ5nRsbM21n7I9e42ph73r8ak/AFZHB5le+Sa3Wb0ArKW
v65/IX+AinN5UXRyCKmvSPvDLMHDrt1r1P3vF87qxjWyUyug1LiMLs6LNjQTE05UToXEBmA6B4vl
6+AI9ix9q8MXDnBjiNHHfJg/jmnBPXy+IQXS7XmJdCPYj/VNZTn5kUIutCidw0F4sSoSki/61Lji
GHzyRIwW1vC44JhYvnRamHO61/8yI3wyQ9F7Pxar6NiLq/lASrO8Q3htPoeIaAO44NydUgsW09Ro
zkPYvWCuQXA35NnAyI0VRzjOAvu8GFsqdQlMB8tVZMzp8oSvT820WY2Hypn7Y+dpbMBJFVpntDM5
nbT79NHGkTw/RMnEnbVP+ysgU8hwxMQr12yQI811u7qftbz6aLC/7Uxq2zc5dsshfYitY9GN0bE3
KD1Chhg/k30ZMExAcDdpFuXdCxcwrOOqjyGUyFvemDCYzk3zcSl153HLF4FnzZ2Ast0GZ59NXQx3
ZbjyEgC7sHHsh5Fd7bni9waf3qbZFcfV+iBqsGL5lM6PpjC/dG6ZfaaGB8ny9CJfNvxtWAr8XL6s
L9rmOEEysqNHXFbwCf3Sj+360cjARRljbWAmv7a4SbpAptbR95kfXE59NOzk3jrrihs2ZJ6oSuxg
sCLtxqhzgL+GjZNmaoUfAUIOAIEBDCD89rg4pdn43A9edRZplyI8tIgfEjLQmSZkmZmG2QD2Uy/a
bQr/l+grGpjbqvL3mragySpfNN4Imsgw7WK2J371yrLrnmxnNazn5EUjrr/oxQtygZhqcVH+Ocw9
lxuofSmZN1/3++tZ9+3xBPc8W3bNamrGdREC4kuHBqGleFGj88Tmlgjqk6I8DkZbP5GFB9QqBkSr
6P5PUWt56ckljQIzvSm/WDVFEzv23w2LajXmuyZD2T6x/hxcH68wMbfmHalajv/oa0iwv8jjm00p
P2nt0tq8xJhIiVMDtozujUHEmaYPK6h1fT33P3yqePVHlLMkdZtifW4zKCOAzsmsm+jqJls/i6p5
GvEZw9icsoQlvoO8wX1KPOKNcMT5AvnnWj4n7Yb6/bpSFXbbT82VTx2FswuZ4Yd+tq9ZG/doPbOg
p67bmbFiwIsDOz89PPtkQ8nrpQH4B3cX5eHNkvIg7UYOd94Bpx7OXqjJDi4VUq3ZLKdUX3C9XKd+
P1Td3ne3t53KhuoAExDmzH4OkYj38V1UV6dhXlkmh9m6wj/tcZ55DWta3Mg0KI9x17o7t0sxKBPl
IXPZKhLHoqqAB0kyFVfA+45REV9rYz2ckMLy//lX1CS5eV2+mJvThWacE1xhmerNVuYSTkcM3L0n
j1vgMY3nd7pGAbUvyr0gRg5jhvx1qu9A2d/hVL2y2XQ/RVner9wk9tSepA9IpfYtiBjTSW/z0fEP
S4JdJDX+TT1ngCB17z6a/GsjHyDJmTWyqvwvy/ffOQsMo9G9C/OiOcDv/GmlaBkGzG8e8UqIHopF
v62L+VsetdO+ZiUFwAr0w/LORT2sxwYs1sGnGCCAx1YcV3Jku7DkxouSPwEaQeUJN3e0RHnsIZcb
4ttIxNAzG2vZdeVUH6ywyU8FST+wnDfkqhM0FJH1bXVIvAOwysr0obDIvgDnZUR4ot4lHOihhOvF
3tz8TbFt+8j4XOH4gMDT+miJuIZsYDfedcsScubEF7Kn8PYE0Ta59ad2+kggiJ0wSgqNupEZulKr
TCW9Swm8aBx7D9l9JhSBKhHKi/WO+ys+h5BwePMhSUv5C/XalMJ4maHf2RxsyPgaAilllSKwKKlY
MIbwq1YXkOzIT+x49f4Crs/6ua1f+0Evsm9Yy5ltkNUUc/Crcw6DpYcc+jbkWWwmrUhi6tLaExe7
qTFd+52XLxXHtzaJn6inEguHu8EtKGUSLF4BaKskuuGFKCn2kTPqPwfW093//ld9dEyxUP7ZNMvx
hClYX3/6e3GK+W/SFF84ZBQd8p4U1FIC/boqjfo60VY6Jn1WL+KH3M77x8nA5JMrskuaZPZL3QPR
PTLiyTCQgW4QBfT7ohfh53KoEIlbpa3tQy3PvfNsOw7e7byTU7EykcfAUz3R82NrjdjmjegtwZCI
EjAzxt/NjeWWNLLY5JUGa0QwArvIONZ8/f+uKvz/WrX/ZTqYK/1Zq/Yh+dGXXwuUaWWf9Mvl+//5
59/4p1DN0MU/bFcY5HYcnrdQx/5P7bWhm//gEcBFwYZWjHpZ5sV/C9VM6x+UZuoG/1CW+0qo5v/D
5r9hk2V6KIa5dZn/iVDtdVmmtknobCq8LYRwvxZKooHDyjyvZtCz1Jh6X7XFuvplDH6jRvtTy5Iv
1Zy4RpvX+RSQSvyGyPgbJtRf1JqWpGV1OmtssuUc9CnLfNIYj5lVjP+UXEIAiH5U/+/9NqUKaQIX
UW+eToEH4vAwV8W7nOqrk1LPXxzLfqlLFbWW+ZMZT4HjDTc8tXJjysX4H5XY/t9vaUrLi+92edUO
9Bz0S3jC0LaEkc3mq9b1bXH7peszB2IE7t0Y4FLhURkjsFtZeKJUa10ql42SGGcXPiKcqGY8uqjH
r0W2TIp93+boL31fwiWBBOYOHCVrLHJzcJXeG1/0dcXxvwZdUnhOvPLAoF3GIDcr3bwa4TN059Vk
rf8K6mud98MSYgmhhaN2bcMIUf3YUuDOJDhRgc3YVSXTD2ptYB1239W+hRS5plnU4OetYav4gUQH
RSeHW7lG0zul9mWFJo6ZacIDUE/d2ECtnODMlJTNGyLY7ZP+S3n7r+8hrQ2ip3on7WvGpdduO4MK
m3l8Vur3Bs/4dRYZA0/v6BOGoPFgWe64opb39tqPasNibDPsl0naaY7uDdQHB8DE00fyvvbVYvAw
ptZ5aXGIqDuNdTB1QdNwrAM8iktbuD6oNS6tDXW9RhQg0fVWWKI5LKFR/8XzQvb175vfmvnNN5Vr
6SE/CrfWmTBmpGlQxXJycYNVFI/NKngcCp1Ev/z9T/rD7DG2//7LN/CHEfymiIfAosTwLPoKeegQ
vwXh+FPr0loBr7g1mZ89HE1OXaNpITcZloNa16UFwc1DI19Cuw/cMUnui6JoblvHfoNr8KeeS0sC
5vb4gpnlAENR3IatXgUZzlp3aj2XQtZ3ch2wPw9xWjGDw8zj4VnTCrVjiC4F7axjqtI5HcOSxum1
wRH7hD/fW6iTP4yLLsVs4verGyEBDkqqghJMvZPk3Zx4aMCVhkaXonaCcc/zyMsbZWsekRSDnm2G
N0Tzf+q8FLUgBzwefAvWYcsVn8FHLp/IfJpvbIxbF38TtPr2U38JJTNvlhpznS5IW2f62eSOeV3W
K4z8pTHTfTGES3YSpeUo/jJSbE1uja+OzboPaewSz/HPeU2F2trJSfvVr9LytFf2E6GV+2hahf9s
m/WT2geWAmsaprSta78PxBjfpPp4WYrorNa0FFaAj0gx4M4dQC9b0cxonx3c5pWGxBRSWMWeqMZa
Z+L3g57drkYGJmAy648qXTeFFFaDEeYzQp8uQE5Dch7hRrZXa1kKKN755gyBLsakyNOzjmeRxFOK
VfOlMOWXCV8anmWiMW2DMvfekTN8X/mG0qc0hXQ6nrlUamm90uteq3aF7j5zpVc7SeJ683p267FJ
xrXt2wCy/q0FeQP4W/5ebbilqLSjiFcdb2mDHO2MiwHsgqGrWtNSUPZpZ9qZNrfBWnYfLU/wOtgF
ak1LQYmcuZqshF5TLnxb9Pk5bW2l7YiK5deD7cSkr0OkeQG55+9TttyY2qTWa18KydXrMVTLkzYw
MpDAPK5FPOgqDcjm2P3rWp4IKiMNlDg49VVfhdE/4rihdjA1fSki6xYhVYURXzDHNnL6CrOvger5
o1rPpT2u5l2LTCqDYjnN3jaoZUhNtU8pk6xGiG5tgcdJ4MAK5alL+y689adat6WYdHiUozqDZcpA
5Rsv1QOPBm/sy1sT/74vm74UkmSmKzfbDNoYm11IhZinq+0JvhSRNRbsnb+Ndayhz7e+kSxQ/IpS
QPqdR5F7zRLlldH3eIidHaqRv9SGWorIZZrbdMC/MDBnINx9MfwIDVttt/GkkPQhlyYNheWBt8BR
9owjUki1LUGG67kd2l7XztuAx417ctqfwoJU798PyRYcv5kinhySvmYgXGORmiHvIPZocli+greP
HzConAJfJr9VOvubnhSfS2kXM2WcbTAu863TmV8803n8+9/iDxPdkzZNEWVLPXdb3r/GEomXpQip
vm2oTXZPitCoowJzxnM3wIcIx/Lu3TJ2SulN3kher7bTKuxUFBwk1oXHUr9AOwWwrX7j4/5pWKQo
rSiYKuZQ44EaTEUEwcwKc7Uw9aQwLYRjRCvIn6D29BxFod0iGjM/qH1OKU45cA6dO7Bu4fGOuvSJ
w+xBqWVXitIOHEYm2s2yEth9g1Uqfl1qLUv7ZqSPGojrkLF2ca7rXe8ZMWH0xgzc5vFvotSVolQf
8Q91qfYKQqPJetx2rUY8lm7pVB94Hfbeq/0KUoCKtuk9N2VwQJlcZS4FJX6oOO5SgJpxzmXHE6gP
xuYwzuXVyHlcrdfb5P/lLJ51rFu96YO67r53gHDSVG0WulJs6ivVXRUGJIHdFTCdsqtkk/ipdVqK
THtIR6esPIa6jPH4paqaanTFI5wrxWZpwxXrKC0IPCS7Vw2sp8NSpeYbu9E2534zFx05OOcuXqOB
VII3Aog52QNpomU2LIoQZ098H5GHQGrSKflRHCvpBw6YBFF4yQf24bTnVONla6Y2dxxpOQBHO09x
xSee/fQ0NNohmcOL0hd2pPWAr4kdksd60JfOGZu3G4M7rlrT0mqQUcM2zcg6A392D2n3BJNCcTyk
FcCYosGLG4YaFfGh9rGCBZeu1ml5BUAeYOkJ42EVC2gbAEHeW2eYLdJ/NyOlFUBH4MiK6DTBkGeH
2WR9hJeg1mtpDWjsMs96QK3c4dDzmfkNqgrFCSItAUmKLClFh44tc2o+2taw7Fp09YqtS2uAwYOa
R30Ui5eVpjuj9Z47oXj7lMHS7RriGlZS1YiQF2VTh70iMAelAbflsAlBPVbLhBKkXdPjiuRnt7Zw
ANRalyKnGQzNbf2kCaZ5CQq/ueStrdhxKXSW9IXLRNPVMD/opfkkEvc/opj/zzsX4oDXO1zRJsIY
MoPxXpvAxacwRMGvNiBS6PhZgTFJxJlceBGO23ouxAll2eyqxY8txc9UtROIRSSSfrEKdF1c6VxY
CWqdlyMIfxhHA9cQGFSmIIXHuc4rLEdtLbSkrqc8UwMHW3hELhLjcY6d+aqjPOaHWt+l+GwRqIYA
JBpq9kL8zDzMl/VULR1s2tKOaQ/rPHtb2XHV+QGkonrnzpT8KPXckvZMUgmZOa6cLqh0Qui+6m1r
nHFjoTZP7QdIS8CAvZOdwukOuHhRVmQBUrEUm5biXwtxX1pTgtTDp5yH6fu+GdUWXEuK/3CoQYaI
tGFYmut0biFR60e1AZHiv9NNMaU987zT9ANFEKeoLB7Umpbif9aM1kQ52AYTpQKUQ+d1tatzs/ym
1rwUob4ZiiJOKc6gUu5H2safNB8XH7W2pQha1t41BwNBc9aFGJ+1d10yqLYtBRCmLlRAOcyTvBU/
jAwksYmtklK/ZdGRPg5uZbsMOdphnH3FLGqsaADajmrfVBYeNb0/laZgaQEZaaITL85jl6p9UFl3
lGhWvhjAfwK3m+7WAkPkxlV6dyZZ+3qXqywKgGIj4sSimR9bxw+G8a1j/rY0/eaAaEoBFFtI0sO6
5dafg458MJq+SU8+bmwjb2XGiFcz1KIPKYr9lHoI/LYOsdXhba72waWNREtTyvG67R2qx/ujxFQ7
3iyj1BqXI0xokzBb6qeKZvlQWv4H7mOf1JqW1gakKVbu51UTYPf5E9T3ure8Rk0EBmbl9ddOLXMu
xprUFN7M+s8xAX6ytpX2VsJk6+PvvrgUwOPawe9sBq4EHqWfOnfRoh/VlAAvzjq/ZhxCKnGbrGTM
wY3ej2H9OdYtxd1VVgbpSCLismbQfd/FxKl8v/amWoZKNspwkfUh6Y5ZjKF8z3F03fvdo9JU2fSu
v45Ir60JNcyYjg4Wpm9hBDh9HBQTPLIkqEQjTTHcdvQFalxzzCi6Vm0tljVAHdi3NPO4OSa688kc
vVOWD2pRb0hRLwaqczVj4qoRgZFxgIAsZdwr9luK+pxMOso3jwOeGd23RXjbZb5alt6QAjO3MRId
MYgL1mKk4Hyg5jEx9L/U5okUlpw07BL6ClEvqi+5aIphb6BUW/YqzRuy6F7rwRP5PjsfZScPXh0/
CqFdqTQNNe/1DLfnBeJrSWakn8OHhIqPcDLUTo7/JixqKJE1tkOpjZMTHhWwrjxbTc9iyqoi2whd
LF4Zkg4Q3M5xnR9wQhUTL7oU9o0W9cC49SaA0vAIbfO2rDO1aSgLR4e1N8rIo+m5TQJobPd9Fz2q
fUppX8v9dnTJbNcBhpgfzDl9NEdLsWkp6CGBWVNPPUkAEvImHLoPpT8pZkZkZdLcQYy0BhYUZ2y/
s7zcNEWpdhnVpZjvTEq3BQb0TO7k7MI/Kfz6pDbYUsRXSed7c0+u0l0zWP64hE/Vk0rTWDC9Dsl5
xVg+NbI60NP++9x6dzBT1bZhQ1YlwbR2ErHSbRun2TXS7hCs79S6LQWNX0OgXy0WWGvQ3wMnwP1d
LWigOrwekUqMurWORR14jf4eeEe/i0zqHdX6LYVNP5tTmm0bGgmq09LSeD9BflJrXAocDK6bArNQ
7iyVrx2H1RCfNG/qlE6yhjBfj4sROpTEtCzeDo718yTeQQ1SysVjtve66cJqUIVHTY0vePR59PWn
UsuVROLUBb1ueqS60xIr+4LpdJAJSkgk0QhSU2nEZQmRXeNpMMYm5xMK0PdDOVCu17lKuyUucFLX
kwHrD2ptA3con/xePENz+KzWbymFE7N+xEnHtX8a3Q7GK0ZLAK3UpqEvxaY3mKkfTUzDegWbQ+0m
brO4nqn1XIpOT8Nnt9ySz9ocHzsYTIVvKH5MKTZT6pgWrSVl5nTTsuNxkWptWDxqxypZRgRsYuqB
ozVBmOUdRcfivoEwqDjkUmyWHdjuMGI5HAYLFXuW7pJEVxPlAHt/PQ+pi69XfeB7zt18iuz0fRt1
aruPL0dnlmHHlLDVU04Ntclzn4xoVFKFUCX4uts4f7kumBxeyycBdXiC72brEGKV5qEsJ8KDJw7H
qoPgRdxMevzNmQzFzU2WE016mAIlQhfGDocjcw0rsgDsGNZvpXJ+f7E3ZCVEq+PktugpKlPPIudR
PZq69lVpXFwp+MEoaVbjMhNhoc47D2OmfccjmloQyQ9bEa4tlSi5fbezA4hBC+o8elbquCysErOJ
S0Zt10EYNmdvGZ9TI1V6eqIE6fVMnIoYgP+Wi9dA++/6eIgO2gzaRK3j0rIFP8NbQ7bQIG6cG0eH
heaqNm297jhSFovSaUoA5wpmZVPH35OxiNVW8s1S4td0RzjbkN68mXNWm2PrNN4vkVBbyWVdVWmn
oNZsdFVjawLRwNULywBHKQNkyD4Nqzf2ml8xKPii3/hre5fHqdIlFq+G10NCkl9zykZseat0waql
u65MxYpRjDxeNx65y0DlBBvQ0A8piMHmfgWirzYJXWmK56JcxwzIGIxe+9Rm/fvRc94rzW9Xmt9c
uanCdrU6aBKcnmqoPlPzQa1peX6boAtQyILGgv5U4oKVjb7a7Hal2Z36vE2uNs9NObh4+BC6cSqn
WC3lZsjiJKHVYtLzqQ5wBztTn/Gj17yPamMibclzW7i4zRGWKS6vXZnstXRWGxNZKJRvXh95H5Hy
7b0KHAYco6hv1KaJLBUy9Cqbe5ONZ9Tzz1Yx3NiRrXaScKTTMpgTP1xw4Q2EVUBcKR43QJ3SaDvS
dmk2aYObN/dBnppBp+BbfDQrDFqVWt9MgH5dYhMRo/RqeMJ2XJzHoMXjt6F2ObGljof6mHr4MLIT
Q5rPBWmJOFdbSxznda+NsJsEtZPc7f0V+p7X3C1QN9S2BkdaTajJN+1i5OYTmQ/CjM92lyu2LC0m
nj0IA7ssbt8NBjjYCeM/W2E7ofQpHWk9EZGxbF4CzEF3OJfjej0bzVmtael8j1Nck7YgPYPVSU+O
qT+ITHxSa1paTLA/cdGUI7oRafVznrNTKdQSkDCJX8+SonJ8xxrZFry0rk/92q3nrC1GxektzUFO
sKW5zoxJ5LpXZNevQ11tnbKlCUg9QFTWGv1eEuCAwqjhPNmRWujISiGwThgulszuFbxpZeU3tv6W
FHNbM/79MRCLqtfjTSovp1aP51+Qha79pUAW+wVXla49Ael31ivhd/r9otu4kyjNHVueltYcYmbJ
QMGBu28i87YyKsV1UZqWsXBR9YWiDsrKL/YoB7/kTt2pRaos7QmhFJkrvMLAc/G8K/M7y1uU8vmG
JR3hWBkHPPvoNxzag96B5wNbqSapMCxps/CwlMFFmfEGfPyzHK33fYM7+99/yy1sfjN5ZF1PFMfY
NMc2zsc6bq2l2z6OVup+DJdJbQ2zpHilsKQwsVyqOX+Cn8Sw42s6pm9lV/4w9S0pZMkjJMtikMcu
PLPcCO/9jzqpzHIfhRik7qOs0e7DqlJcIWTNXBK2bVqNaOastPsI0fPWG3q1bKhML+qHEj8zrC2D
FbOunVa0OT5fo1qJj2FJEVslbRJ2zMqgnFzrZwz5G+kP9rpvTKJtuH83iaSoNXCsbT3y25Aih+W9
Hs7pZ6stYrWwlRVFVt64IPhLhgZy98WEe72rinS6//sA+EPfZTkRdPI5B02+vTthR+CCJN2PZjep
3RtlQdGaURXWg/IL4nGmvsq5B3WptuTIgiLBJXfCs5C05WSAvu1t0Ls7N17f2A1f1EO/+aiyqgg3
0CgtE1EF09AbGS1ny12PNiGBPD+O3c73huqZXGzzCKBZf1+m/axxlC287z4muNdxvxEq8ZIR160d
ae99HNVh/LLHPiR9Vn3OILy3GD3p8/deczBwZ1Pswhv848frUWtoa6zHcJN1Y96l9Kll8ckYGonb
cYS94E/tP2yL6BMHwkLtLiLrT8pqWETk0jpQ+sO84LSbfFfqt7lN3V9KgMqmq+EN4u2wWs1129S3
aSXeSJls+9PvPrJ0NO6mtfR4bciwUtLDGJf7KLqZo1Zcr5PZoCEd8+qRckl4yrFb5WqbvCkdWMym
MA34s+QNsLL4ZOPmydqdNanaCVHWXiXzNNpTPooLd6ofMQZ/VaV9U/sS0kKXi6psRUbTtnlLcUC7
qo2IzGMCtdWPSUu70Yy7U0w054naYU3WLhlR1uZjVNNlvdjN4bVfqJW7G7JwKUynWrhhJS5ld9T0
fO9hYqw0zLJuCa833Zw7Wnas+rh0/s2EGk2taWnCT1aJh0NF0waAaqtbDyRR1bZwQ5rWcZ3YlOrw
EUtniCCW8nrsr8V0VOu4tIU7S5dEptmISxatxkEfy/ux9BXTyYY0r9NwWEvXo3EbvxnPObnQ8JW6
LQuLoji3upkatItXWgcHXPOUPqu1LB25nbU1ndwo+ZJZugdZAhr7s1rL0nk73Txqx65yL9gS5/u1
BxZtlLCh1VqX8jOY8Gi5h08Q2mK9O/gDUPA1xpZbrXXpuI1GPIw00bqX1HEwRHOc+FiuTfLGoeAP
hyWZhDTjF+LmXu1eRG9ltyBmw+emmRWnuC7FJjaJpt3NrnPxJwzyHOMES10temR1UdrmE4Tn0bkY
+ngwqy9Ju6rtNrK4KBG+P3VG71564MRV+L3BckjtU0pBaYeDboEPouVe1IfINh5TA6sflcZ1WV0E
iAtz2dB2Luk0vgvX+bab1J6OdVlctFgrRoGR41z0Bqx634TFbqpctavMv5GHo9JNbGednEvhWE94
qN23nfOoNiZSZBo+9U96RtPs8RdMHYLWVjqr67JyaRrTGvR96bB4L8mV0Q3DVYg1jdJE0WXsUYtl
hIHAxbmwrsQnT9P7A2amsZLSF+PT16fPbkmtbiwInVFQaek5AQ46isNivm56mhAUOuXgYEYpDiF+
L4mttFCBIn7dcmQ3qbEmi4P5t18c/RQ3MGHYavpkTJtft157mgizgdb9yamPeZVYe51TltrnlKVL
Ggn8zpyYhhTl3VRD+rFabaXdQZeFS72N325XEPXd4KdfuTJ6E9YMqdaprSoyASmD6A+k1KDrdR2f
LS56V21vqH1TWb20xr6b6LHmXBKwTWlY9nu7xPRAKfZlBJKfjzypmzSO8aa9wzQLzwobszW11qUb
nGhwNjEMnOynCNvund2EGnKDzYZb8Qf8F2ff1msnrnX5i5BsMLdXYK3F2vfcU/ViJVUJBhuMARvD
r//G7u6HLs5plZqHSFGkeHsbz4vnHHOMg5FiIjJFn2pi934fK7dPZRjm5bm9h/+87ErTzBCtyH3m
vKSU36M1PJWMkyN+aQMAesVoBYGaD0YhfQcFzPxUwIfM+T93PYLGTw1zQ+4mMJ+gSfXZ9MEp0AgE
Qv65dD8IJUfh9nvYh1/BzgGWPKjWnjrsI3gpidy4pHu23UFIDanJNv+2Qo3x3NqHtFb2k9sNBOzv
HIO/Ieo3rfsMMaRzI/nkCNMZZOfDqEv9PbHJczL0lzknpxJycoTpbFBDApXFDrUmTWoBheRF9eeu
4JH8aOeBZBP32LUBteS65Z8xS3wqNYSuyj8vyrBPNGuo9XcP6Z/LKBuIbnLIz5z7nAe7xBhkDnay
zt8tpBbsoi6D4Ofc+BGlk+QrnRE41/swotAHRJd8Fwb7fm7fB8vUCWpMpM3XOyaVgXiJnzX0fE4t
fUTpQOdkEfsc2DsK9VU6i7tM2bnTPmJ07Kjs3Drh7u28FYyFRRC/ndv0wSw1uOZ8Srm9d4m/dBm/
Ov7r3MqHfBb6JaPQ0CHBDVnXj0mcxnUGEcNzruo/gEU66qGgBOVKR01aCZAUXKL13Ig/OUKLMHof
hW0HfRu1xlUf0+fm5DwSOfIeJR3zbaYbdx8j+zJbXQF1dS4yHKFFLjINiyGXdzf9DIlfKSHxlv0+
9zEPGa1ZvYF0W2LvIk7v6xRU0JE9FxiSg0VmucvA+Ywb6N8li9WwDVdBluBcznnEFsW+o8tEqAU6
LHKXIM9jqOQttDp1LEdwUW868JsSb+/tEHzcu/XayuTnuaUPhpmCjsDHpLN3Gsg7D4cP2a6+nlv6
YJkbw0xSGy/2DnqsNx7mXyGqeC7xOWJ0wODpLJ4Q9j5KdVPrBsm2c0Qt5IjQmTux+TXArlUIEVsI
fj82Kv3r3IkcYiVVHceU1ghBq+R7Q9YLxJpOHsghTg6LWuIsybEyJuH3HurT8b8xBb1/rv/snpD4
YJPhoBikOFZ7T/W45Ze0n9L24vgU/gGRXZ0U6cy6c3UmcgQvQEx+XCFXMt+nLv4SbVlfDPlsz/ny
I3wB4jaGAHi+3JsAXR6okn8ZIU51LsU6whfQTI1y8AfN9yzvr12a1p2Pz9UmjugFIdKudU2/3Heq
PkFgq4qVP/mkOhLB+QUC2Tq3iJ5R+xiCnnQZg3PHfURIdZblAuwSUNOWY8kxu0Gm/yNd9f+p+UOO
OHy+R+MWQun9vkGw/stMxvaJ9xA/PGWlR9hikpgUUT9Y7lEvCMTxVPoYQR39XI51RC6mwnW2i1uE
uOGdqCKvZNOeC3FHjqkIB7VG4L2HDG5yi/L5CQyc13NncnjbazS7wd0dzPd9zot04vUo03NP7yNo
bJdoWUerWO7Jn5m7RPrksgePmCa+y0fVLncIh5Zx2t295V/OHcbBI+Zph3CDetLdBilYcboabEf/
BlX6780HcqR9iph3RCicRpsu/HGFFdVB0s3n0pQjTinwERQeIN0ETdzwN+3on9rSk/XCI0wpWbLp
XVF7vof6V+xlJfP2XPpzRCTFypqQL/Ct0HguAdG4gi/lXNw8IpLWDYrF0/v5Nv281omV0yXOlvlf
bP09ifovofOISMqDgdoUZAwInV30sAKg+8OMPYS9d9kadlmCuaFFZMCqfM51RYckF1qgK/Dc43wX
DdmLMbOmhM7Mv8Ao/h9X8whR6hfDgsyp+T4E+3gdk26s0qEfzj0rjhAlGSy+TyZcHwj4kCdFUwSN
6SRnMDlClAQYJQTAotMdAplJJfr+e7yoc9xe5AhSiiEGnfnQTHedpy/Q9myb5NMpT3OEJzXeLAzT
bNM9kq5Y8+hvKfS5CsURb7OI1k9Dh6UnjXEc5EZFstpzI4QkPCS66+zXbgRJ870Pgqma9ESqRJ1j
lydHZM2qqG73kU13SsF/o8jTMutz/vGIqomyKFud1dM927KKpLwY+nMdcRIeTHPNCaiSWA9Rd82v
+/grJPycDzviaojPQLNNQIRJw6gCYUCZLSffWUcwWbK3oQhAwXSf5FDY3BfZOJyLz0ck2dZriRmi
3dx73TTfs9W3bzuUx3+eMpwjICjXIuMQITP3BkQpseJF709G6CMiKFs2MViJpSFEvFRys12ZjqM/
dwOPqCBtdQBOWaxuaHeD4nYNaPi5Su2RzQjUfU2TN6pHrAuXClIvQy0sYMTnTvyQb43vQ2HRDmV7
CjQQXm4fsvFkQ+9IZ9Sufdxy4jtAVSjQwnxQ69d+3qGYfG7rB9OEO+F8FljfLSutzC7/tIE6WUE8
YoOYyCJQ7Adx7eb8YdmiIgVh4Kl9H0mHRAvlZcfatNaBrdYQ6s65AvHQucUPhaENHCQ2GFlSszkq
diCPEnrONo+MQ2RpmTFt62rTOnbNRLPflg2C4Of2HR/6Ee0ypU3cuFoGyVMgxCV349u5pd8To/8L
oqqzmcYLitg11DXXgkz5c8jbk93TIy5IrescAiLp6nbaPk9QISkgo33ymX9EBuVBj0fy/H4otoGE
Z5rdQRB+dueH51AE1TJoeue2zhtQpmbhmpTY/7k3LTnYZs+FC5RPsTjnn0Bd842vZxJOCHzn//ya
Uz8O8zZErg7UWNJOVKlLzxgmls7+uTQVZgvEGloUgUTlwgz4oB8nriBWPlilnWjvWLK5msTdHyro
r6ucTp7HoVyLILlNQq+ujo1/HF17zfdT7H/Y9cEmR7TxQiGMq13X82veBLRwTIdn6mNY/WCWkC2h
HVocrp58WhnSfeG7+XLuuA95rOslnvnGunpZ6HPYNKDXBZXkmbCDfR8iJnJvpwbrcAFj84JPrVFt
ns64Kqx9sMl0IK02Qrp6nfcSP+gWpe7kPTlY5DwRGbcSH3PvSVCkob4E8X6qspfk/wELch0fDVGu
1jPaHJvckwtkKf4+9TWPwCAoRbjYYvy21t7c9j4pcEhnog72fbBLki0adXIsncayVHNbjs0p2RUs
fbBLPtHNpBJLe79fc/dOKJGf+5RHPNBkDQH1NywHWqtLoYfuS0am7kwCgX0fzNJg1Cue/ODqoSNl
HNnLkJzKqbD0wSy7mDSO4k+dr/w3mlelMMmvc3fkYJQty7t9WGA40c6ummhXZCj+njySg1UO/TZP
XSdc3evuUyh/6iA9A8vHiRyM0gw6D2eNw46IR0yIb41ZzrmpIxKIgA5WdysOu51B7qLEDbNKZx47
SX4EAmkGEjCKVjJk2IcigTpHAhKMU9/xSGI0UViK7DtXN+1eyfS+jPpccD9CgFTodOiCwNZeQMXd
igJawmeq7DiPQ5wkZtoMGeD9mnfdzTbDtPN+TgYFix/sMW+6RNIG+87z6afa409Obd3J0z4YZKpI
AJw81hbRk6VZSfb95MoHe1RU7AnBQ6G241Zs/NeYfTt3QQ62uDQiiRePCwI8TQUkd7Eqcy4YHCl6
yJiIaR4yWxsfJ2DsAEpxkXNwbvUj/kdkMmnse7o9U2orgFO+Maf8ueM+IoDeH9jpOmHrc7TdRr/d
Vn2KgS7Jj6xfNA1Dn0JXrUbD0RT6nd8lb04a5ZH3a25TjuJGZOuJyby0/W4++Hyd/yWb+l/Vl/8o
5GPvB8PMlx3PJU3mmqAiS2qyiSl4EWNueRlTp/gn1dEuQ1NsWsUNnA0T1LPi1U23Kfe6uynSt6wg
W+7li9i9WVsIYip2qrSI3R0sm7s4gQP1c01V9Bh3vgKL0zlnd8QRZY5kU5fPWDpfw2KNg7vE+PzJ
m3yw7bZvYtcG61xLYi++ww8AG+wpSigcysG+kyayoufTXDfD0Fex2/rLmk/RuXh7RBNxnpIemJ/3
JDg1SJ16tjaY8134uczsiCfqul5ISgbsHl/23nZGPOXLmpzMzY6AIpuvDbRC27k27gvIlp6l7c49
xo5kRbFC7uRWNdcj5aA9pPQ3dP1+nnLZR7YiJ4OY9xDarPex/4PFTYeWyCnVtCQ/IoqcjphIQznX
2dzWrcragppTEEWsfbDPfe+NzDCTUHs3hoUxbitArJqdc9nxIfZq0rR+p/iWgIPLIk2j9wH0/RQb
EvZ+sFHrjJ4XgzO3iAtFQ7kulyz+fe6DHmzUdtyB0Rxb57H4Tpb1Hk3B7dzSh4TYhe0uHOPYd9hU
zEd1np6aPkzyI7Bl6Zd+TWZclZBqVkIBipY7BD1P7fsIbSHrqOIWLrbmi/5D++YNPuxfzOc9WP2X
IHbEtbg1CZssU6hK5Wx4BLvQ8GDzaCOYK53TP89t//BYpRiEIwuJYUZDmhXrMP/F3XiqJI2DP0Th
qIWerBpDxIu4u4XzH37IzkWiIysSonuAAVKsTPKtKbuIlATKJucM9AhwaZaRjsOOxUVqnrlRaL2Y
My15nMjBOhMvtY4xNV0nbAyqPpGvQcNPFh6ODEh9wsKJrNFcq/feLea+/+xbeTKLPeJclmjdp3Zk
c7117TOb+nJa1LkQdAQRcgO+nDSiuINN26JQKngJ5rJTSqZJfkQRiinSu6Y4lWxc6kFEFd70Zxp0
WPpQREp00PUBMIR13qobT4Yy65Mz8EQsfbBLon2bbGApg/xdgDkKV4j2VG8BSx+sMvZzpkDcgWvi
aQE4SJb8OOVLjoCiMJmMnAIs7KD89Bw0eVvMXXKKsgnbPoTNLrcZiUI71ynv16ZaRjM0xShGDMic
2/7BNkNQcGag4Xv/mmM5xvZLFJ2a4cXeD3Ezj0eztQYJv/J9WIXC16vNxTl3dcQQmSkdoRuNlL9X
7LYueSFycu6CHxFEAVWY+1JYOlLpA0oolRhPwbaT/Agf4mCm2V3kcMGDXDxL3uPMFVqjp77lET70
DtsGBycZahY19EEEVlz7bMnOGecRP7T3LJ+oMVi9FS0ptJp1X/q+Maf4KXA4RxMNtqGL1TjUfOhV
YZDDjVtzLuIfcUT9Ek6GSzPXdtoLAMMeZSu+nDv1g4mKbs5nQ3tTQ57SXlcR72VAIBhwbvWDfW6o
Dy6Tyn3d5iiAx/ot6ZZzYfkII9qjIJ7kuPva+aCtwLY1XbwmJ5/NRyQRoKezSKbN11plXxuUfYsh
9udi5xFLxCX0DGhothpCfjOIrVx4m3N5ioElAR3kP/uiU8gmdFy5r/t0W/oCmI6oL3Ozrb9OfdIj
pkgMGlxOHp80wJbt2l0S828YkfcY/F+S5yOgSEtqW+/wSdF4db9zfF52aYZ1+ksbpsAWBvLs7muw
p/18Ofe7HGx292Tc0pz4Olk+BnMAwqSzX+H4HB36hgEn6usY0hiLVcUSn5IlwAc+WGywMXD7Zzgl
sc6vXUpv9JwuDpY+mGu67UG/tNTXeGKAxFHvqminkw/RI8KoYRxM5/Pka85a+QXv9cAW2xRG//aq
o/+bfeC/XaDDg7TrDSZwZT7WA4af2WeIB4sHl7ggfhILBmg/gvaMjp/nRrZQy912OesfPlmjDXxl
fFSuL1p0vQYD/WWm9weo1YBSx++NmD7RPonNI52UbR8mZ7blZd6aNr9Ighno+wIeuKkaVBjb+7Yk
a/bMICVGLwOPIOvg4gYsDwWP8+Y7C+IwK9UOF1ApbvRUzXFiXRHlgVrrpUUB4I2FNoivciGsuSUe
uKm3dcxYuceb9xd0Kh9cH7KvSKLsT0b08hx/HT8MF/ERT3wxN9l1Btr5L4uftpUxxEKSGrx+YDeK
MpL9DtCPBCUOY0kD0oM2ba7Rppn+RLvQ/d49aMnAz9abCLIokEq4ax/F/d902NH1igPV61p0abd/
7Uah/HXJkmC7phg7ne4YYVLZYzDnzjzHfTxEf4K7fLN1BFmBtsySpfsyN1vclDwGJLG0VI/q3jdr
M730YA3dPidQHG0rqTHgV8omH5ISLPwxvy505/PDu5S6qMggN/aKDnO7FjkPg/znhkOf7uCotZDE
VHnUfWs7z8k9WOMsrXwilv6aJX3YlHmE/sAlSX3wusa7YBfwM2xZyZjlyevWtsPHNew6fWmEHdgH
DcoJ7GYZhnc6Mp2R0jSzygq/dIO8EjDeRK9ShJMqDcjf0Z/aHVhaxdBjGiSVKwD/K7NNUOZDqpdq
90Chl2RdKOjQDU9A2USZ1rcsB8CuMCzfv64z4FpFF2VjUK5ENqzYN5vKK/iVSX7pZ9t0ZeYn+80q
RcHrKchqb1GcBOmvHQxWUR3xkTa3iEK3vbBjBL2fAPRNtuQmWB9SwlNwVQMy05S7GcMf+DEzWPlS
5R7w0B+TAvyP4/zddtksC5TS0rxu45k4EBGFqKR7BisqliFK7JvN2cZFMYeN24uu19FWxZ4Hw9XK
bGvLuQGPMMRv9p2XetCYm16jNJsv0xgCNssU4W0ZZkI2V8Vn5isKEPOPtWu8KwKiNTQohs7yKiMy
d5+NZek3FA64qMY1zqei5ytfbzP+WdU2i5a9aJVh2StaB8lcgBZ51TfeZ/i7ET6NRREkRi2qkCD4
8dVkrdi+0y0XwPGBoL7Tv9I2n/KKtL2NnhSoMH+Fe+vJLcgC/9cEuZA/t0aGn2k2yAQ1izaYPvJG
7gQEM8m6P8ZiBbFh2bFppJeFhwl7W/stJlfb9Gq4b5aH+ibWVJpijq17Nc6q4Qrbimyp42n8e20Z
KuccNO62hn5Q0N2CzTXf8gQj3KMlzIDCcurTL2usgwfp8C9FC1aX9NsyZr0aL+DKVFpe1tkx9aFN
uBp+o5tHkwtoZcLMAkvMo+TBLxGoGIvBNbEYSom20BgVCYnarcQvu00vY0KYu5mAhdnTuI7vdyBI
G7ilZmzwufAu5J8wVdXST9IG7QDR0plTU4ymQRUt6frxy0AJaf/OTNQ3f8+QijAVmThS7LZVSf/Y
gkLe34eE7up1n7rkq/IyiEpJ3BpfJy3s/AJvGviStVYnV3RO07AAjaHsv2B8JMq/NJryh2xEXx8j
0XxuHsbEJ7+VDXugd1k6rM/DMCBdCHs3f0vi3EJ1Tdju96Lc8qaF52nRj7CooJz3UPafOrsHvKI7
cowCDG1rVLXIl8yNjLgTJEhE9uJz3pCbDKxpLh1StaA0WdpElxRDT001Z22gC5HOcXDpgmD9kQzZ
YO5a7lW0w3cUK/qd78f7McwdYk2GBFJwVgi+gV54et2b+TK28wcZTPl+gUtIscNGcnjnIeOMXBfF
Cb0HLEs1rSJMuHw1W4x6GU3m/McEbufHLNLrczIFnX7I07aPbjGEKMIrgxEszwiAD/02lgY8ota3
z/matBhZ6dj+nCWDeUJZC9E9Am4kLLd04N1Vy3QVxcbQcSlgoPmfYL7cXnLBVFqC2vmPsDP533Fu
mp/hSMbhw5i2O25CSwUtE9JmlTdUIiCCdBLUaxsHZ2EIFSyp2p/MZVfHpH0YBmIuaECJCuQ+w0Uv
/NZ6XzPS6SoWKNfPaXSbIkqKnG6vvPdTEfG9L3KQwxUCFE+4l90HpBG2UJjELa0P1mIHJ4HM073i
aWILrlP91IXhs6eyitPpO18Ddw1J11YW4j8VVMqf9nTaUMqTWVAtUHWreO/yUujA5QUFj97NN+C/
gndW6XOeqc92myz8uf+Zcr5cQXLKqsTJ9XPqGl2ZDpTdYBaYTJlD+8/i2mYN3E/s/QMY7cICgkOf
JcMLIoCHR2gbvmxZAH/YmLxg+LglMBS0YHR7phu/0c4/524iF0gveIic9qJcUtmW20xeVGL/wDEm
FwPmxhqFrJ+C8f0SRWsFWCuv+q37DdGQ9hJYdJQzCJ0hAfDqKry4bT03ZZOTpSSjRVix9I302avd
0odoBFawjQHxidNsKNLG3npm8qeRqedG+LVKku2DGqZRXlsf/ME8AoJs5OPi9mfacF1wOn/Rq8we
5iSbLs2a/Jate+ES7eJywBnGSi+wBO1LQ7InPDn39wgAWnbvNFzQECyQwAr5hGwriqP5KqJEFpkX
rgyVCEo2mo9NytM6XDg40TX5wDBEAhoUVUYiHAtpp6IbCf5POmAKwcURvaiYyTuKFUlT0BUzJhJF
52IaVPwGvfoUkaap8AvxodohvCmKMd3nt5DT5PeaNEtT5a4NP7c6sltlnEKjh4ad7J5oTGPUDpyl
2wuUddJqJQMXN54pIUv8fjQs46Bv6DVFZco/EB3R54QEQheMYzSy8JPO/tJbPFRjFwXZPVNN8m3s
+9gX0bb479CJTMg1n0zzbVVqnZHzYUzxIQ9Z5nEzJ/Ay87Hdv6BsH++XDMSgZb8N4TdouOipmLp2
+paOhv+eODqnj31vcTpWwqZgTiaF4HTb7QggKJS9JIFX28dpyPnwkHKShdcp5ASI6z5Y2GWkU8+q
TA0caKdhbV7muJntTUVM/tnvi3xHrAs2AIgscK3Ccd5W9Ge33FZ8Udgrw7iM+hDlLf1rTiEu90Vo
omwRjii2oka6mu9E9cYiqcpaVbfNOHzVy8bGP/SSrr+XBKilYkoiIPknZMTo/a4DZRVIwcPszYle
60toFXjq5LApWafQN/tEKGvkZdQCF9LYDNPbvF2gcypsOr0u68p3pCbTIqG55O3wNpqRd2Vvh4jC
sXRkKVBhjedrPg87LSbJN1NiBpe+GlD9y08GdBPz6zQTYq4jsbO4drRBbogCcwKCLx9iOBW/xbBc
3Rh1FdOE1Eiaw3yr8BR8As3bDPwzpQ+g9ZjTRzC0h8jH4n2fLgp+5hvGu3b/d7w1gHtqZ4LlNo3g
5a4wptrxDxLqpNHdRBlrcBRdEhXOUSFKkoY9/ErCfbHie6o6Bs82OH+9xGRfzLtu/BAMfuheKU2G
toqR8tJi0aCFesO7BSrhbN5ZdkFu/QauxRZTTSRDKN3dtu2VTUXy2HkWi4eM8gX4miS1AjDAOWsK
1+3mk7fZ9IMZkOLdFHD0QZl0kE0vmRTrbx1kIiwEqAC+DFsAGs7BJIrX4PBHVpJ4DFFUbkHuXgQ6
mx6XTgcXiUD+g9ko/jybQD4kaY4HRTf4B7hCKl7iaGGukNJ59pAL3jE8ARwowdm+/5Yunr/iVZel
hRqnJiqnkNRhw8UlkGu/VC7IDLtFLPC+1I5R/2Gh3bKVkVaugq/Lvu9WNmAKh3TwABsbh+8BSTN/
6RVygScDz7u/SqSrhYXo4rVJBk1+kmWO9hKPnW64LcEm9WXPKf/IMpa3lz0IHH1IPWP5Ix/t9hnK
k+I3euuOl7PRQ3szSLc69JNWQ6udqafF9Wv4quR7YjTYBgIz4ErUf+dhx5K3lLP9Mm7DnJbo/tUe
lJ6+mKG5qYsmYM/xtOd4IUInZYCUSbPNKLSxiFU2YZyUopUS+VgaxR9MOwYf5eQEItEi0w/Zmgr7
usfzOL2tdOt/DuvgQ8wVaxEUmwgRnuY5msC4O+7hSzwI99bOcoT++9p+F93mzfeGJtqVUYMxsyjP
gqCCAWBwnav53cNvZsrh7bNlKv2+Tu1tlXv44LKl7cBetzNfzhpvYQLuJvUdSZ1KioGFHcTUsZFP
e553v2Ih1g8ol0df2jRe9UXsi7jPEMBFkrQkm4JBJgF5aIH8qTpP3aVJF1ELdOoK4fewu5LB+uZR
utnzl3Yi/Itx8SsErVmhQwxNhmIRlxQa9FG5toDwXZLIt/JxHqMVzGkqWsCzxzdMufAxF5fFM969
2C7agxtkUchTmE3rt2aNguchSNlSRYnSKCFgJCmt9wnvigs1UTQ9N3MofvpuELIgyGTXyxRTmz0m
tE/rLZcKaKrQGfS5aSLGyxib4OsmKStQREjLIYvVzUa9eYc2/DU68sLsCB2PIEt25BQqDaohpRG/
8cbMXeH4nn/IV7X/0LHmD3Tl7kUKvASL3Pe0e84Qw7efUJ/d3GXfEANvy+DG2tO9+XMc7KYvZk0H
RBvhR3cdGkrGV9Tk8Ch3IdJDqI/yv/GGVp/kvABp2+5JbTLnPk1wlvdwi5rkkfillW8o4/e/eNbn
phzFtlSh8f1DFDfIb+Q0vSw5BwEbyIDhxsacRd8NcFusCMGauF+M3/XLMnYLvzTxmr5SqKoudcMX
PEv7jcR/wbLfizUk3YKPk/HK4kGbj0+D8mMdh5Z9n4HH7JFf5W699FRPuFUIil0h5za/J6BRZcXW
pToofW5c+MhlzPPKpMN7SFDtJ9rqF+lYVEm5P3T7ZoouHslHSA/uTyPxzj6HUeY/74gV5qL4ihHz
CbwnF0N1mtxH6334MHCbfhYztMVw6KKXJaBl9E+cGose2kgOOwG034TDDK8zb75qVuPeEpbCj7Y0
mD8IkTVQHBZ9/qjV+gugz2T/MWO+/dcQOrD5MkZkIcW2lT4AEext5dtGio1g+nBIl0ey+0vMFG0v
fS/8cxN2tW/6t62f2YriRJjeEfwB8wFDIBniMsA81N8bz2jttn3+1NLQyhITRxARoYrO5s76DKIE
2cz2j8E+WFpYxcIfwM7LP1xoI1aTHjGpdFHszbXbMAglFTQf+Bauz7N1E9IvqYObjVHvKNdp3cUD
Abe0fdxmNGVLNoXh+BRIkuHwV0E+y4a4+QVwnzy9hizPzCfApPVc9uvW289Lq9vfaDIsukIIdijD
6GbEKjumd0ABaePuKfA4/zDyyVuse62u2uzQ+2V22uI6BoI0LHgO1vJibSl77bJQx6WDY38mmq8/
RKv69JbKEaAfeKEOLNsgbKRV17R6vIK3aP6DCY8uL5Tp4G0W0OrIUjOKyAc5M9jyaEWY1GM6OHlv
N9j4HbMo46dU5jR+HKdW4VIz3VZuYENX9AhookAqP+YPW2RDXaDPY5Hgkt6Kb9m7Gm2FmAFZl3iD
2taVyZ7N1TT1ubqm0TC3L7rRHK+e0CXjxS7C/VxAx0VK6kL0GZ3IbFZS02afQIbW8dIESdw+kQgV
jc94BOTbPbLRRj+HDXSL/04FUPovayYX+xADzBbejGvU9Jb1/Rj92ptBihsI/vhvt0DC9pHitb7D
cuUUv9IWBYJKTG0bvDXhDkagggo0ImDpczYhiFKM91Z26/Gc9gIyBV8h0JSCmGQJ45cI1c2wLwJ4
HfYWxgN5IEOXumpNTR8VluAwHjsMx0S3LsyNvLIeJ/h17eUcXnzjN1a5FHojpVyXfvhulw3eDS0u
418p6oE/0AkxW8EzSZoS5OkLr8AC6z71EZSuKs2HBIidFc/p/yHvzHYbR7Mt/SqJvGcU5wE4VRcc
JNmW5El2OHxD2GGbM/lzHq7Oa/Tr9ZP0R0dkZoSrqrPzAA0c4ACJRNiyKIr8+e+9115rbZcgEn82
+5TxV30ogRz0XS9Ids1WEceMKWeqH46WldxOpSwJr5ttefREs0zdldWndVCUPWUjJUiRbUI7UZw3
UCRjDEorN2q6ViTabgseJW5gtw4CG03ecJbbsqlmblT18bAJLXDMh1qJYl1xgS8Qd/CQadJlXUls
tEUb21i6SKWTzK6lF+2wz0iy4sk1B1UNnyLNcWLXkfWscTtmYT3FGf8mQ0qN0S2Khe+BrX7zBOht
MqqeXmjnRWnDDSpKa2l2Ix+Q+9UkI9pLyaXNJ7lits0uF0Zr3DhjMYaBGbHGXXW2qis5l7vsq91I
eBCJPI1SP53l2IJRoCL5aP1CLyf9sTUWyfmqDZUAeBjqPg1g/kqUT0XW6Z5VtbLjTqTi83+NRfpR
G9xpcZYmYSV2LUMvd6XT2JdgZfp/sRvzUR/cKEKp5KIRO7uTJz8vs8pdyvj7ZIy//eTC1P7jP/j5
Kw5fTRLF3Ycf/3GqCv77j/U9v//Nz+/4x/a1Oj4Vr+3HP/rpPRz3++f6T93TTz8EZZd083X/2sw3
r22fd+/Hj16r9S//X1/85fX9KKdZvP79169VX3br0dgRy1+/v3T28vdfFUOV6fv97cdP+P7y+hX+
/utl26GK+uWs4ykRv/ztl6Crmqrrfzlr86fy5V8c6vWp7Tiubn+yHdVSDN3QFVlZCazj67dXzE94
PemMBDdUSwMj+PWXsmq6+O+/6sYnwzAsOhWypjNGfOX7txUbJC/pn3RgWwvyimM4jsn6+e2Ur761
nL7dJy7S959/KfviqkrKrv37r+a7E/EfrSkOY1AR8lmyTNtKVz/SM8RclE0l5eYd2d9LOeRMOpLB
aZo0zg7V4qiBaqZvcV2GZ5ltHRelWDZhXOw7sAQ3UYYDG4b+Mup1VLrJ4uQeA1Gvx1Ctr1um7xyL
2Z7OrKnpbsJULbe6lhuXcloYl0xuAW1ain3LDF/XyqfWX/o5CiLHmS/6Jfyay9q1Bb7qF2X9UMRK
tlGtTvctOXqZlSQiuwht17HFbTFHZ21qf1EG7VoIPdmxIYpgLIfCKzAcdo1Cu47y9Lmv8sewoDKd
7SSl92GfmspqXUWRShcGc+2G+QKWIoNCYur2SPC4V+voTo2LxyrCBcMSNr7I0lOs0C3p8zfG4pF/
yfoxWaKNKmn4tVQd8KDafp4bwRYEBP9A5+I5UexTO+s7Aprkyph/elNrHkNdOpd7SwqYpqe5ZOEX
gM5rOFVtP6zxTkFbYJByLeVW7gax6WPOLlUwPJsm+T6MOE2mF516kwJFkVCklxoXqy7zN8xiZb9z
5Hu2gXk7Dy2V/qx0AHj8b9TTFwt5q4t6p3QR2YjLUI1Mj3aM7TdGedXShHbnTs5BXqr4JdJk2Z2S
st/pQxs+jsIIH6LUijc9ToxX+ZDHV0MOihlV1FmKKNxqykff6cl62iaiMO4W/HdqnT5MnYmA+dOG
lyZ8vrXI4tk0KuWhZ9i8S+dvIU/KxaZemtYHv32Rcv3asSSKBb60hfGBJ1XxWynFb4kWvSViVEnr
yn01T7afCS5RBChNf7gPz+RplnbJIE0ByyTxOieSd9EobqwMzVkrFGM306Jye2QOrFqd6cAMRvF5
FmIXJvuBGUUzvbNS91F91W6kzveDHZOwACK4gzI0Z9Tq2bldykwXbRPtcz6DLBO6HsMobLeLPN4z
CmX2rHaIfUOxrls9xBs0NLRtJJtHqR2MIzzI+mspUS8I1BZgNfo1jT4RyJZynVXpy5hO92nNeWc0
Vg8COOWu6OvUZWSG5EYgwB7GGyeTwBr0uZTsLJOjMCLwqmy0a5ymptadaGy6uta1voNayC2j8BTW
6TN8nduy5+5XKdcgE63jvV/zUrSDywZ2LSnl4NZ2l7pIEC7GTFzJ43AYzHyvJErlL0uJTVPKk2RV
luFlJYu97VidxmRsdbWK3bRi6RqrvJ5GRLR3CvvMKWUWd1Ve1ZqVXC+peVS5m24ziwdpUnNXGkww
x8rYVR3QGQjNjmLrsW6X+8ia87V+uA871sk8lj1DBO3OT7pynzelvkmiPtmKpGTZ6dTpNIt4IhK7
PbVyZgU2rcaT6Nhf0jVd020jyKUGZivfvZH7Q2Tn+0VwvhYO2a0qrqqB9cR0jmO98J1krCndOIZZ
1o7yslOibvQttRvolqVvkugPNSPTfU2NCmze1cFL5ZC+ZCMBhJp1+Pi+/1UtsmMd4DmgRY9Pgswq
ysPlXjJn1ZO7sAqAklrPrGO6KQr3uIbP4ukM2/BMmhWtql/LEpCsapvVJeZbumcv1kSPkPZDYmtS
IEtyi6UYlgZ0yQyvapSJFTWA0rl2yCWpFF6Pqi4/WzoA9cJh87Dq5qFUmofVJcK1erb82anpmczl
rdWI2tUmvb0B0zC8wjA3hjypgZQUts+eep+R4rlla58oADRX5mRAupuHPiZSiPBJN+O3whixxsop
/S0xdMH7sUtNzXy4ImcDJVCYLVHQ9DKecUv2PA+57MOAa/02Qn6LLE9s4rGM3W7UtmU834MUv6lt
YnkLXahz6udDrUiVN0Y8snlpJF4V5/t6zvZ1wfsJe0enHQ9aGE7B0hCWbD19LPXmoekL9byzY8WV
peVetCaq7YGFqBo26NvY17FXmqbTMDVYSqkYLamcvTZdmoPTZ6w1mWJ2RGhAq8A+akK7HkaeOzkS
t05RPtZSepfWVG9RzFrIavpyDNKkAAxhMAB6JJ6x0KzJcvOoYCywy5Ed32qZsAK1SwV9Te6lSjiY
+vaBrll2zgDEF4HCCwS5U72xl2YPRr92niOi2kWqPgVM6VFO6OwoE0fN8LpFvx61zKH3JjGaynYC
xEQtozAE9zY0T4w7YFhaLrjGqwVG28VvMAVuF726wgz9ceK0vDnij7GrfI7A9zA/KPdpPd9LnXkc
qrqmyhmsXcJcCVfTuaFd1DwUS86Ik5Qr0dnSK5VI5ueRdVY6+SPr4KGcWNSWbp2cwvkaSvGLbFtT
oKoLu3cyyvQalvAmnMqrPJvvYfs/hC31spjS5qCVNfBOi8ONY0qvRJrWzaixJSyvNnXB3NW8KB4V
KTyfhZl7Yxy9SNF66SuTHQiTcDcpVckdp/ZhGkXqJhHnqHCZhzl0ziRrvp+qMTzPmGETVFORXktZ
RCjFY8xkIMeJXm8WNHrDKRjZCw6sb/MUAfJFL1nPLgO43+8kkVe7WYQGzR/Ozh6JdWMS092mSbKF
G6UGNYASzyc3loAVs1pG3S8AHvxcokGW8LQ1EvdOGYmBDHLkDPvkedCk8wJnc88ppFNvsJX3vWO7
oAWcDfQVt0cv5ioiARApRjca2Q3K2bZdGQ61OzbrFYwp0IcuMlnfUBkaTzfC+dAMin6vxFyNqGPT
NUaAMBoEybOhEXk7Kb8SJVCtLCteo/HVnRQIX5Mm8Oy+Bmrj80Wpsh1l4SnW5esOYobrLI3A2ZQH
Y8FJddvkC7Uc9o1uk8fxZe6Amq87pde3031CQ/mpGUy+TN4+rPldmxStl2RjuU0XerYyuZVnlyQ1
QmXLUZPa2VhJJftVyz4bymHpSiSCgZrn+7ZQnqo5M/x0qB6LKuk35M3bbuzUYCijlyRrWX5sV1nG
7i9DIqBZSeaoQR7eGbPZAKxY2gZUWA1iisKtBFPFTQf+pwqWpqVPuZvScg6koRmOYy06GnrytZxa
Gy1SlX1i8dQACrpmGc7wD8XVMHJ+s5zHMJeqDCBrIBi07JFJzOWG5PDcFGw7eUHgnTqD/srMO+2O
7QzounVzK74dJLXfzA0LNcMclJknfG9Ti14qkT1GozN7w5pix3lhHjoNqjlbVubH1N1eOBWjH4f2
Ce4g6TSNARhjylnUiMYzhu3yjInzAK9nlp4j1Fe+LsBwW4kHPQ+hRLxvhgkGVkEUqudFbLwBxI5B
WumzR9JzP4iw24FttVsn1LIgoe3sO0bubIaOFazSNb6ISuLburHgbE/feYqwqJqt09KSL09LDGKc
mLqfqBO96oZIxFQ6LmNmaudyHHffpGB/qVA9JF+bqq3euo9l6E+V67/9q/+Oxaqlr6rcPy1WL/ry
qY2ThnL1t38m/6pg/Xa43wpW85PhyDaUHtnUdWMVGvxWsBqfQGhkTTUoaKlYIZH+VrDqn8hjNc2y
eB1R96rF/q1g1T6ZHESxFbQOdJewbvwLBStl8U9kXMtRHW2tejWdIGGpVNS8/oMhV13ZpiopaXNn
DOlN1tFsqhVTCkwjfaZcFzzFCUVjX4vnLu2cTQbhzSd0M7lFFeIpk9s56Opy2RDBjCP8s4V+P1l4
CSR70ClQYaUt97pGvoP/Yb/pm449Pm7IfIpo3g6TluwWIK/AkEP9YnbGaq/MU7IFaXG2CwbVftTq
13O7mJtRyZ40q5zBxRI+BXh6UwyE+cIUsV8xo8q3pDSHF00ZsbRj648NcTmjngL3xj9bCPaFpYov
yIltX3Fg8s1rdRqRaLRkOc6SJEc7MxrifP6szNq1XRb7pElfiiV5Tiwy3PUXTijf6zG7ttTCPayW
L23Oht1m9W3v5HtJtskd0yWB2km+O0jVY2xTiA8VgqHFEGIzUoQFi25mOIaShIBUvql2eA54Fp5b
nbRAzMue47l3vDaubiNrOExiLfASaupkoHIGYFg3/vTZWiNpzKC4rR1z/qKR01NNenOWFEl8aXdL
R6+4WuaL0OjmLZg56TGJyXtlS6eAxGmy7G3hcJOgwin7SZjHPqspcs2JBvqj3PFpbV7CFKJE0cc1
GI5chfVXlZk/jnNzW87RRbh0IlBL/tgwSmb41SnBe5C+vpc3NoMUUUd2h3hmb2PYtxXAnc5dOzZP
fUlZahKK2yZ/hEwjNlY+T+dtTh9xUSfZoHKG5VP1UxcMDclaG9ZseolMmOH2qA650iTHxDW4ZF6T
pW8rDJDN6zn2+aPjwCl1IiWnh1RdvdcfSRr3G+Y9iUeROlRHCrlqvWjKXishv462oR/ndelMWnvA
g0tyHdgge9qx/d4yGRaHOoNsxm2tQr3JSa2eFUWur5Olf4C/uFWT3vYXR9tVdfIsFCKyMVW3sdlN
RzGVj23Y3IZ6WnhaWt62nG1aE03l4kppOzo04xRv2kbKglQtnq0+e5lTho7oeh77ia5hE8WA1POy
yvWNvmIcTkwQK2LpPG7IlmeWgrpyaLsye6HLQQ6rXJOelFsDl9ANOnXaYhmRrp0z+ggypUHFWFQP
9Nq475OUpDS0+skNM+JmOudXamPsGNQd+VpU3jYzzxm0yjdjVq6HlQEy9jnLLinfDGFKLjSe3APV
ZxGacrlNJH3ehAVVW5vStHWK8ZAm8eNigqRIEZlCnnJpJ2ENpQf0jbC4Gyvm+s3R3lwMOBahYQZd
tBxGgzUzGdxPOSGtyHGo4Fp0yl5MyXSZqAxiX9qWgjwLc/RhbRRUTqN6aUTwHBmj5skZBzC0evSh
MSybZaH8LOP6AQqF8PrZZPi2DMRQV1H80lXg1vgqnodS8hba+vY94VUs2F86uVM01MaVxbaoqbJ2
xtwq3c9b4CRmeSMHtPPWRxpseLUDzrEWQ1xJM9Ad+ZCDau0qGhL+oM8AIYa6uHIbvwzJeAAVf7On
fLjPU3IeFYzfY+ab7SYJp9Y6ceGNaVdu+0gF98tTCFRq85DZ0TMEiCdbHnJf0upkS1eDhDCE+KUA
W7l6BvRA40n17Jkcxsa5YTvAVgmqxJbc1Cb1EzMD4Xt8n3YZiNmlbWvLzp7C+qGn8guwei73xVA2
z6KCczck1Fsh/dD3dWN0FNY8bLTjbLY4p1lUerDNvJMVFhn5SbKTbOo6PUmom/T+myDof3gKgr8c
KQC49J8mIbfQOaruqSQJ+f2f/wya/368P7IQR5XJGlRLh3wu/wSbG7Zh6LJlAa7/BJtrn2zbITFQ
mNn9T1mIJauMbLV1U9d4t/VXshDVXpUnP8PmOrOwZJhuBqR2+Z9ku2qYV1EJ9U2qlc/6rJ43cXmd
NsrXvMgLimftgglpG3CIC8okK2jz6pVn6Ta0q3sIRQdl3WsYhrkfpAOmBTfhMmzQjHtjOVK5J/dZ
tZheTQW8McN0R6YzEZDXCFtFZ70z385NBp2ivK9tZjnX86NdGRdUVaeZjdEtUEGQHGi+7qyVWVW9
DrA8ybNF7hqdc9JS5baQ6iAxpd0QEf6rullpWOabMsLA7LT9RB8eKeupsqQTmSLE155nJ9nV/cpy
lzBdLL4URfqMA1npTVoVujGuqF6RVa8NuJ4rGOcEdKP3wF4U3EZi1a5MPQE5vfOGan6Eb8R7puyL
pOUEcwjbPo/hc6RMt7rFHzeKMXiU/f44DNSpWnVvjzK0yN6+xJoWjYoCUqu+i6R29Ok3Y2Hdt8oU
eTFYcyDFsI71cOcIDtU2rQZZdrxFZbOKFdVzZw7f1LG6QbdAIYmTj+s4XNtptYspVOzz2W82toNA
Sm6os7MMakDdScMWJ8truhAGnJd3JtE97y3gQcKXMS0OW7Hj22wpRsevbd06kuUUQZiA5tlpXXtw
FV5T3K1cR6pzD94gMJwOFDVFsPXyhjuxtPV9Gi2fRy0MZlm6NHP5ggFCqP2W+kYa5a9GxbZrTwR2
RVUMQLjmRunNk+z0R8k46eP8CtJzlUTJl1LJVq5U+UrznKTR3pA/rH3m4nUpmsiXbb1yTZI0N8/T
ldgqCEht6uymdP7spNp+TqdHxr3TWbKO0Hkc19Cktz5ut8iwbpkGVrnt3ApCipQEtP93ulSGrqhz
2zdCsuO0vgGh2ymD/HnI6/uM0amGVd3Tkr0Ol/4wq+WNUtlAJVVxHy7zrerkEXDxcgs/Hw5ZpcGE
7XIPu7Jw5ac7zIAYBnxVjYfBhv2hhuFOzvicWN87ary4YVsKuM/Na6Zwhxv1Qoqz68EJA3umi6vF
u5A7j6v+62Bnu8xWGJ1bHJRkvQWhfT3pQ+naQxNYbRgw8MBw06bbDla9NWsFsdY4eH0fXmrYInk8
Y1+ktNtyeu5kzG+q0m4HVdrJ5PIyTWQyly+hkB9HihE8UPf9mF9TIoBOjQB5Uu+c6lH/6gjlawdj
VHTF+6mhDzrRt3/LYv3cyq0zIXFx9FHZM1HnGXLRSdGUi3koIn8Z9fNcznaOJm7abLqVa2lnpMVu
ttd0T4+fY0ncyOr0WI3221AiL6oprVX1Ip2Xx5Th75kxP45l8ToJ9WI0gOZ+2OT/RU9R+Zd7Iz1N
2olECOujIpPKLTEippLflWsOEdbiIVWoaewSdqGIvo4TuZtlbpaw3Edd+5AWg1+Nfza05l12+HGH
pkFqOBSmhgIC+nOdCMNrrOumkTmLQgRaBC4vMmNXD1IQqfneyavbVBSPBVifmMPziraJGiXAHcU3
Mef/8Phvybap6UTlfx//D0/50/wE8gBv6H//5/9qs/WnbTM/vTyRC+yenqvi6Tc4ov2xgf77sf/I
BQjqhkrcduhU/4xI2PDTMJZb8QhtNU/8DZFYYQeZxjpcrPe2O/f/D0RCQz8EfmCrjmGvLqV/AZFY
LaN/XGcqNmO6TTZkqqjsURX9vM5gSja5WsrNnRnWW6OWLwrd9Gks+JXc+7x5kxVim1Z/Rh9R/mmB
rx+Mya/Jc6ZjSfLR/WCVy9Zdp3V34LdBA5u+0/W7xMkCaW27yEoRSJDakPoMhzqi/E8G6uaqxdGp
oNogN9iOZea3enuuT+Zm7XNDKQziBLWqOtykSD7ytPcjWZyBel6N1bNSGMg2Ss+MjOsiz06VeI7t
dmPWxR55akCX65TOw8Ex2VIc9ADZVFF2mH63TFstNb9YHYA1zLkTbkEWeLgMn3NM0YyIrdzmR2dZ
1T7JkxahWh0a+4RkLQC3/EL5cqfr1plWd36eJC8xgSaLo2uzmW4GxvegIxOOlzb2ccytE1bqN+sh
oXOcDZT2gJvjWQbLZnQGZnuoYbyBYOFLoe5PHRcraze9afhTL52nqu53kC8Cc8n2pRx+nQW9XhjI
u1JKX2L0WxvKM31rjeIBa/JAaMvjNJMPtLEUb+RJ2qjLAGFCu1thi0kHVrJwt/I6HZyiHkaQkMxX
IMSxbaJwqU3fyttzIUy/1Iu9YoNioVDTkzmA3/0nLkfvftsf1ikMFxmuB5mHCYr28zqt27roJ0Vq
7gB8fOY/XsSruqCegzoxrucQFqpmjpdqmpwGM7qInTzQG7R5uXVMCLyUULdIuDb1PBGPk/Yhyqf7
HEJGV4ltzKQDhjX56RIGsTL4RqKjgVCvgVm2CX2WudYKF7LjsTTrqyqcGORA9hdz21NzrxnNA/76
PqZgbh9NF3VZetJIsbbeHfgmARpMH7gEaonS38jGusBR2yQoNSjjBy/PjW0Wm75O+91COpPlxr5u
CdiDVDyOKwukN0jSqIr7WXzJDfxVh+xIw2zXa9G1YxZXhWrt03y6jLTpUtT1rYONc55LF+iq7uKk
2mmOejc00UYhH5nD4sriMZli/ZipzYb+wGGIvuoWEqyiuIoE54qkMQeOrxVWiNJtNKZv2GV/zgLd
x0v4J/4hivzPgKipKhrCDkNTdQ2s9ecbO8BbLkrMye4a2TkJ0zmlMgVxbm/mnn6nDBI2KmAPkxGI
Lj10owB9qm7CYVvpJern6TJFZ9jU6T6hWyhX0QbJIc0P9SCgSY6luDJD6aTPvZ/k1l7AqkfC7TPF
JXMlZbpo6vrsvfEP7ldMSExJ3NHMBK3oPofshG1YeLGmb0uet9SaL5KMvpSJKDZvzsMp9bUmfQ7p
3Y6DiVtmnEJhGe8ZKuYLBLAJiocqKQITRVvWdRtS7C1c7o1Kpg8lYDP0A5k5xJBpvfS0XoZyhyjn
IJzBAxzkGc6QR1ZnVVd6nWgPkTZcFlrvp8ANzA68UJuFYqFFOzMeCkfdQmVYvE6hlw9lkEfCryrn
GNf3qI0vw1HsquwFG3BgUeqGyYI2/7VR+QoqGF7TnPctpD48RdIV3KScYg4vO38o/Ykh6btv08cn
WVkhdcIN6ZX6wSWC3AnxfyLaO671oe/YUiK8n2fDa/VyV9fzpTMaOzuMroGfroTlBFIqEIT0Ptxj
P2NxiLL6AqwXOHqCRpz2pQCtJsneIF7ZhaYO1yE72kXvT1X/ubXLM1XT7uow+bo+JSrPLUXjpjEH
L5xX2rp9bJw/c/kmkfgYVVWNCh8TAF3VTEL0Tyi/nqu1ZWZLd4e+v6azKraj2vtzM2buFKZ/sjcq
6xX7eEU1NGo0MKDp0cf4+dMGqdEkMRJK9ao7B3/cWK7la9TjFsOmauMOdhS5t7FvmsqbsIySe5BD
ZQhjiofyW7r4E7PyJ0rex+eZLsn6hW0FzrUMvLEmHD80ODQjiyyUHuPdSCG0pPWZ5KioS4lkdWnu
B9ukMUCWAYG6sfTdIMRu7AzARGODO6kvZ71vVuYx7bRjRw+S/focydm+AkScyvIqLaOLmh0VVjej
y1AMDNWVoTpXidF81pfoAtDQKxP1rpCGG7Pja5Zz/xmNwlGjA9zk2r6pzU2URi9FUW/Rb/v23B/k
3PC1LHltidqqOV22KR9CClTY5S3oNmyiaG7c2apbD0ule4W/wZFIfIng5un8gYuVQ1CpEpQdc8/s
7QuR08X8Iff8F2XJumJ+vMfANKpua3Sv5BUd+mjmgjUpjaGYy2pK2q4himv592Fc/8MzfUU2KZ/W
aRL/PtWn8/H8vbHY/pjJ//Heb6m8QQeR/IeqUFVMeK3rOIZvzUVeIYjpMvNKVeU9m/89lVfNTwBw
su5wFt9Av99T+fUlDUQIGitn+M6u/Qup/GpF9MMS4eE3DUWTFQcuMCwa5UMqr6jF4tRGv7JMOy/r
YXOMVfyQatkzeodm61TKhNr6T9x+P24+759KQgbISSKhyh9t/PkFNn1pbPiKQD3X2Zaxqn3O0zkp
zpn0dJybCrWiibygyK8wTLC8tiiSi6yJ79IShasj45GFJEHfvN/B/w+r+VK8lrdd8/raHZ7Exyb7
+nm/88P/e3C9LdVx2Aj+rws6KapG2kPUfv1xPf/+zu+VqWp9gqDN42Ebtm2bK8jwvVeu6p9kHba3
7ryj12uQ/l6ZSjbPAIGbVaZasoFsk0fre2kqOZ90UzVYg5qpyDb6xL9Um1rvBut/LGnTBp8mmqgG
GSKuJsZHR2xd1QlVmhAXPfDmZ7vUEUckNF/e8rw3aS3RmoXpo0Nyg+XqoLmAeTxJdH1TASSaCPgo
IrWzIKR3e7ZUTfxZZhIzKVDfOpsSySO8qjCGAN61JydTEd8gPNVdy4zTAAfUvEQqlg8kVUUcX3Vp
E54nCExrkFV1HZ1ZLoeyR1oCJ7GNryrLWnZ6aZlfzTQsjr3Uq16h61kA0JRv1L7xxi7GaUHXm2tD
w/9enqB+jD1tQKOHrlU6WvVkjJxFWMXwXUYG1FVerVWFypeO+M08hGETFLO2XI7zYr6gsbFf38+l
Da0sdBvNgPoij8BVeSwv1zMOet40Dcl1ZdXSqW4n+YxSJOOoNuqyIIxw/HCbAt8FA3j5YGHigpuD
hXmMjKj1Re7XYREV0yO8ojKiB03QRpdJmfw2w10GC4a2XlZw95DiooK1QJrNm3SqPVzFVCbR54l6
s2SNuY/arjh1hSq+JAgovyiTMkGRgg84eQjwSgOzAIGThg6ZzUmR/S96pCPgMso+YOgf7bOIm4gd
juOaoprO06QvGheb8fqzolahJ7VqeOomC2kyfg3ybm4ioHNloOIN5Tq7MYYx01z6pfp9OBTx1Zip
eeHCoUYNRgnUYhpgG4+YHli7FpOqq3ga2pOihNLnIcyiHW4Gzlk2RGUQMtjlTHYKqAPtpHoq2LXo
zOXRMEf9JZlTAxFOorWXOHZsZAR2X2RNno7TGC+UM/p4aZU09Q3MUhIYysWVLsNRt7PZOFPkUf2i
y0p2NeFs8GXsMw1d9wxhIaLI9sGIYCaF/RaocNgssREfpyS1D2jiq4cp6uSHOo7nuyQqzCt5wPih
sfkTPdOz+2EBcu9DWYJLvOLANAWCalQkKodChTxi21s9n5uzOl0Gb5bMLHCmZrgj2bpMUtH6M1VJ
kOBc9RSvtLI8DhHwDki1d23L81A6JjTFOiPkKDhYfoF8CnqTS/PBEApW0Exve1xsady+U/rUjmcT
bX4WQKzPDpSw2UGDfnCdY0t1PifwcZWlS7Z6DPe0MzTKULM3LiLY0tu2aO1D7iCkltNS9scciuCA
rPbWRI60mdVeviJTbK5iFQ+ZIoGRuzJmnbUji7RjPmjqXLytVL6jyTzMQ0isfgnx3d2aGRy1Nk3l
XZIl2SGfM3LkWdPv8zlBbrVIZr4Z8w7HKPR6KMviqOlrv2AK0S6O2un4TuVVwmGKEcn1yG2taIJC
lnTWFTgyI4cTbsSLU6ssYVWwdCq0buWkyL5hVpg2FPPBXDo5CEdMXRsg/bY8G6IbRE1B2pabwqJX
QKMaFivEXL/Li60zMdo0z/1BcFjIyxe2+WIpl1m0NWKsQQbG/ZkmaseLdHmS6PcogCMQ19KbVNsi
i2pThA7hHbRjU6NQhHXc7koKQmg0nhOCPMDCfyqnu1org6lgOPZlOj3PebxDZZ0mF4NYGKyq+MN4
jcrXSY64QExsSwIp3L5MkwCzJ4zgNk2U0chrNphTYcV22YsNrNdohk8o+uFYicqPoeCFHlzds6zY
oI0r1QvLam+iZ2HtlH7XVTd4sZTV6GWgMHTj5KusNHAXwV1oEzpfbXWXsjn3GInFsENFyNSBAnUB
jPGnsE42jTXTUbOw4riw48+Ykmv5o6JN2xA6hxjOcIZ3lzCPXBNLIAyetr3ev0xpe+pC6B6GCt1p
ctPR+D/kndly5EaybX+lfwBlQAAIBB5vzplkcp6KLzCyBszzEAh8/V0pqbvVMvU5Rw/H7LZdPcmk
YpHMTHh4uO+99mlq3StEzzCJHGSjD6n/cyZfKeVKKoDYr9sHlZ+8pB7fuyD0jtKzBoEmQEDD0do+
NGSuvroyarZE5ayRPm9IHT25yrm2phIaFMLWyiNIyM2tp8SeVlPsequZlSLShlWF3hoKwJYpHiGi
3RO2ym3fyntfgIl0hv6bQJtrFu9mSc2rHoZz0ckXoBA2f3p+C/3peiyWTc+RJzLdblTqnYOiwdHo
cm1JhfsT2s+bXYlv7iUY1n+opPqa+2G9ttynBhSZm6qXNv0AarXq2zMVZM2go91U43hroh7V6Pny
KgZ6YGvYrVs9H4Rur9oFy+7QM2YoAUehv8CSccqL28mCEYJhX0UlVGdnDZts41vUYE6tRAcsFo9O
xYftULQ/Grj6U/UJ2ms3E9ETW/6p0Sjhw2UFtZkT/eQ7BG8flnGfT+VN6nw2abophgiJdn7dVF3K
EON74putKeR20Z94KtAynQNRHebyEdfTUl153ifonq30H1B1IWRdN+qr8dO9o2eYenwMkiVkzDt3
5tpfdHXSqeA3C4TptkuZ+jxFjPH8tjsEqkx5zTMX25/X3rRhed8BzYqUuRnYq6YiO2dL+CkgZLfj
19JOW+Qw1kE7uOwzhIKAOYPHYly4YH5m5QmiSl5v0r5aG/XpBk+AWAVzeOVe13o3Zd+6rrlOy9vJ
faqgDySYY99KTNZRvIUJuOrL+LYdTyq65lNIisCx/IRls+7UXjFJqX4mgbOqrWbT6ZPsHsYiX4/h
rnCzI/d61tXquz/4OwKDYRcdneyl9N9ibAP+sVI1nU55FUSPqXs9WJho3Z0TYHrg9tutvH5t+bX9
Hma2+VrK6HZ065VfXaO5XRXD1l9e024l6s3gtOvE3HUIDtU2kOGGzfeeANStxxDT5rAyeL+Z3uQp
UvY3K9rOP6zo51gfl+hnO7zK5ijsz3a8Gtun1HtBPTYth2Tq1klSo+GDRoA6kWXkm/tsnDvEO6ux
J4w8pWI+qWYDMIFQHJbPWXNV2g+meBps/Q4kvuFt844eh5sc9nr5EeZX1kXovll6+Ec/ouzUjdWK
1uUgsgeYNzBI3bU9XAmrvc5csshb2rTkq8gvXikLtB75MNvJ33C6ecKsfHvEobHt8baI8KurDwGi
bJMfZX8zzKeJUrUwEVxOMkFJiWjSj7YDUJumuKnL80LJZf5qjz/1+DLxBFn9vqxP3fQV1LBTHLRm
+c5avCbSBQzAGqDT2ipQGJWbqrtoNIO9Zd3kQOvSDIpde7Llj2SuNnYb7BU/bG16jrUnv7vLY7VW
BLFpemrI0asyq26wfm+L7jrV82aYGKS2SPwavQ2mpwXApY0vrkjuF7a1AT6JcZuOhxJTQMwvgUAt
O45Ohh+FQeSOj1kVJ4g34bKgaiCCUevq1WZmjUJjSBEV0BYmMe6kFGbU1qrGdcMLA5RoDQhuHm8L
ss0j617m79VyzwBq26e7i5nb0z+L5rn1DmKRqyI+2PIs8KZn70uebkf538y4nF847n+4l3AH48ou
VQAm4Y8zTPQbTew6dUEkRcQnNut0sfGUEsUmDVs+W7h3TcO2ZqhuO8+UNmeWPb23KUIAvEjyGl17
s5ukiySycqY34rbUHr7w+OZnqUbPN0wcUoV4zakl6PjRf1lSPPI3xynV3lIoK5z6dhjT7jBUvXdK
tK037sjr33eZ2XdTxnsaFtMV8U5mgxz5XQ2PXS1OTckzuFyaNZA1nR52QyhvAqf8nvbzowLbuqKJ
Xpmq3SRkQMFHdWGR8drXQRWAMIKRgsjlGuiKvY6n6BDRmKzmHqpVaXYhCAALh00hfgb9MuxLWcE8
FOOiyZ2y6p29HAOwYfHlKT9b5XiW9Vaad2M/i+a7yAmBcdR5KB9iU16ZjvFFIXgnc8b5fjNuqYd+
yLOTPBURvX9zWxTVWXQxDtSJirePew1SgDFdWGXHkDNEhuzKpup54J0IUDduB0NJZKvTf1/SG9ez
7oz3USbDkUftvkjpaQ9jdbQS8+povevLfH/5MI2T3E95dWjgwI3tcLWo4NFBklMs2GESTsDsqW7z
1bRE70ndXLnzg9P+lAsOFbUJ6udI7eyABpT4w9XvLvR/MhD8g05BkZiIMgDK0GW4xc3gj5tbMBBd
0WGnucoC/RpOQDT9pmDGO77Tby7nHDLffqnmFJpl3NA7seOh17B3eDXzX4eTf2nW8j/w0/9bj8Lv
Zyz/Sa575iX/fqj4f/Dtx+PH37DX/2310X2O3z9+P4vha3+dwljS+SIDN2D3dRH9Medl2PLrGOby
v5h/MR1k4//LOIWx8G9zGCf4AvYORSBueu/iKGAc+NsYxpFfCHB2xWW7DjaPv/KvKATEZW74z2LH
wlWiOSTmznOUDSTM5yf//UR/FE0FYIk6AtI5eExx952gc5gausRif7pNCKXRn/Jop21nPFeLKqHB
atN6mAGS4CigAd3DNI6OBrPyK9JXnEPg+VDLp4O9fDJ2ITpksThRg7lSN797zf/kMfnDuomfnoEs
wklaXo9FAMOuf/3pLRvLpal9XEWjbz707IrHXProZedwgTgaht2LM9HU1UWU5itDOIXEhWW4j6OE
A/ZxRC0Ypji2FEGfmmmZvxphtT/HibPNgSVRPZW5Q3ao39zOMdy2YOnfTXO67IIanKQMCrglpKRU
bwuURPs2hv2Ii65S5l6SrHodiSo/IigvUJOV3kzbanhy+9Se/ruEYj5H//pG8lI40kaTyuvBZO2y
tfrdasYZvalEnjYzTvBpdYckWI2zDVUZ4tf6v37Z/5U5/+urjuAlcJiJS4Smf3jVU9LlnKHM540M
6JWLqrFPvRVZa+itaoVKLdjHY3X/y/f8S1Xof1Zibqcf+F66H39j4Nv/bTdW3z9gG1X/AbNflgQ2
mwfKwL8vPFcfnPtp/vti888v+7XmBOpLgP/IZwb1j/nuryWH/+OhCPYY7WIV4TPC/u63iuOKLwLj
1i8lQJAhhhXq7xXHdb4oOnUeNr7Qu4iS/krFYVr8L59USziXmnaxW/3rJzQKOMvqHm5rXAC4YiqC
57GHPTUVnxiL9rHgMPbIo5tgk6XBMXWYg8jyVF+IkjSrsXOvY4PkfpLdFqPlRwxx7xAUIt0g5st5
oB0cDEW/EroUV6CeMSWXYuv21VsuxS4M74cJz2eirgOn2+eMTBdvfHZyKJ9tcbcMUHMdlSXrIL/V
OKu5syZrhbXQVQ/CT77PEuukH4z8t/45z6pvWPaPcehkl6yF+prKeiOd/po5MrNN1bWbrMxivl27
i+EPZ6M1r0CW2PCwJJvQhW8WglRPigKmz0UJFPc/rK55CAu9jwYFjDpv13WTXmk9vE7xchsZuHHJ
94CJl1XZYmvbweMSLashe4uSnyNN0lKpN0JJxDqY09cUGqfrN1tvnD78aHDWdv3ceeK7n3H7Ra1x
79jL1lCmQ5LNn/JSiXPn5/YJ1egtk3Zr28fAukM40StlhncoVfYxHWpna4R+KRv/ZmERfIIf07wF
hkkvBuVpP5Rd9z7BsJ/EbFBFdF2wxRzbN+A7uRxHseQKOiuxzQDY7kXQ0t2T1KTuFu20N6Ns+YNO
/1TmGuEXS6MUnSTEFVTiJkob9r4ifZb1kh3gCF0XKKo29QSVb+p+Czz+X6g2f94Z/T+4WPqtSvAw
/vvicvdhFan1LUk/rL4f/6TG8NW/1ZjwC5rCi7QQpcdF4McZ8FuNCb9QxpRgMfvHrsZ1v1x8lkFI
x+PyJZde6LeuhvKDHpJulwPVpvUlevsvLEudXyJm/9nW/FpjFGreP5yCoTANXE8rO9RgccksQ2xT
WaleG7F07yG3mtUs4Hz5UFbJ/U2dvcDjs41Mal8ZUQhSHEYmWrlS6UcwdVzC7Tl+8b3aP0G1ect0
/z6Pbc+1LbCu8Oc9yW7icVId4IIcRYOf0B6x7mjWjMUhZiRZsS/y8JQkRfCQuLPlbOoQFEndq1sr
GjUY/SF/8fPce0Mo5eGINykWIX74M7gckC1A6NTiYomMCPX2BDMLGspHx/9gx9GtJwfWSpL2EUpm
b10JxiVO3zM0cu36DG3ZHOommtcOs0mQwxU/peFPH3xkh99IdYweE2whkFwhK1xrI+U7CBhxgtkf
bJs2aJGJckkyvYGpVNQVDQ6kR8QUUf3Dzbz6AFw3PpAZ36FSrqpvC8L3XbfI+CliK/kSDI7Ev2iD
q87z7mTRvh2qOHXv29q4216KZVcUcM4Th9unEwDCBL/Gv4LCBoXO52stgyp8lJ1a9Coa2EVBfvRW
bDXjGw1RDyOkNx2JFKnQ5zXjtx4ViFplfLagoii7XQmbGVjLi3mqS1tu/bB3955XDdmGIIDsPDVV
c2YnwjQu6oiiIs8EblE+2LtEMi92u7o6e4MUhyazsxto3dPrmAKVr60oeJBZEt4inLeuq7ienk1d
FKeu9kfmVG2HHbeE3d/U+U04t+4a2VJ97dEKbmTjTHJVDlG0GmJFXmydJOexoaYP2eRe3DHDBn0k
vngf8IynFoc63y5Y7eHHQnzp7B4DGezh2aUasi7sQ2Ve9ORmnySvNGc/ne6RlDOgYh7AxTRVt4CZ
GcoABuVY4e1yRdpsItP/8Msovxk9BIFBIvThf6tb+0+rn/8lh+3xo4r/pGryNf+omp7tYw8DrOai
Gr+0ev/ozHACcNNTuB0uN75/3gVpvzwlbf5h7e5CTaem/b1qOl9QimNPU+FlK08t/mtV83LZ+7Oq
eblb/O7uoKMYYOGQRntHzG9TOrL+iYd2P8D03ucxWISMOdfWl2l1ShdmrgBdQTRVTJrGOO32/DbM
8mKIF4XFTqc1WbuBUosyxK3eETM4qwnWyKlVTfnRxdF0TK2o3Dn+MmxnmlWGn708zGTAwPP1Z5fl
Av6fLPc569NvbRF0uyIWzQ3FAlRUHg4faahZ+dkIkpGQpbumzQWbsk7qT6MHmwF7ZkPWtuxT1bLt
6EbM2hq83KmRk7dVbdPtaMMhR6rSU8DE6own07cdWCxK3ocEEKzmoJbsRsR42Y03azcFem70UrMc
0ZwXTtStm7AEfFEtM52qL6CMN69WFg6PNUEDq4TMshcoywRYpIn5gah6hFUfIA0FGr6u7EKuRX9R
HueZ2JIkdMEpNT8tmzAca6IN4q7OjyPHyzA/wN3lIZs1NrN836l3CYPEp7gwXLYiNcq1E6TjmmnZ
QwGAfJu41VkvY8gv0TrlYYx1cbAECfDwzuLvxYCxBOBk8KCAguxlrZezL8y0sYaO2V/a610O5Xen
1NSfWK8eKine1JwnW6dPCEnyxp7Lpd0AFPeKnfG8+lThRRarvMuD3Tgv6rJfeUrabK9mFksYprH1
et35l0Ws38VkZUWTdSji+brk9d67ActJZABPC4JaqTMmCUHcrZzRJ3ZKDaz8SJviUsAqrIJUf2gR
b5eSBXqZ6u56xKKN2B6RIR1Nxa9YhO+9O7i0zqN7iucmguRXI0WM7OZlQhz/OE14epJ4DNBQYyNZ
wayOaEIxvRWa/IZsTruXcQTgHyy633qWLA9hKYrX/+8LpH9ptv59b8nE7KP7NqTfPn5fIX/5ol+L
I43f36uh9cu//12TJO0vPiWE4dTFVfKr3/a3Amgp/4uNLIKBRyAQmYf8DH+lb0ShcRle/LMGyov8
Eu4lIzdkb2gAwz8I7RqeMoGsiPVsMpqi70R5ynOHk9QpT7HbRcKZQTqzIuGQn4afTYAWwL6LPN9h
dWG14Nxbeq2uZFETtXnpYRTPY7e3zm4SN7NZE2EA8fYUmGzxohs7nb2Z/Sr4fZ8trKmHC6BoWrz5
sWfIk0G3sFr0USfipKoyuYmVbWJ9sa7y9HfehQnWaVIobusB2c2ZnAYo6EtoJ86BmDXTfbfBZ5db
Q6Sn+TZ4k1p41gaKObt1qEhjGXdi38yErPEcd8gggPNGDHPYxDRKIbbxvdKBS+lFYZ6tG8meGdFR
4g4Y8E0J+XLETXNdxFOb3zTD2KenPi0apCSWTNv6Wz+75fC61HP0wJsXssIqiErYoGkXiDT6OtSv
ec8WF0MyqeiJDgs25ADZtkmA0Os+nPzmme9QfYRh29zMVqIu0R0uVn4pIgklKQrMqXcWeke0KoJ4
kW6YvpNtxjAfYqIEGRn5HESmr6Ps2kOas88ROE9vQwhfmvGWs1166X1wVY0hYxnJrNCQ6722oFyE
ZNtYNutTx3mZpqkz2zTwbBPg12cQceDFQok5D25zqecMC3KwGriGJlxLQ9LVr7oEXjWwCc435PIE
V3M4ztSpBcXRTvdltGnyutpFdR/ZW2TykSH1E1jhfraIMBKPHXEh+Uu/LIC4+lGRLrO2LDzJWHLT
4BaA+RxvWqhRLSgsZs9HyfYv45124/CqU6LNP+3RK/dqcMQlswsTZuGjoRYe2TazDB8JyCrCVZYY
Fr8J8XaocXLrdtSs53pBHEFviFlSBndtEur8bjHsHld2jhdLtVOym2uoJ2twy/YKQlvcrOEAYoOe
cxEAHZw7NvmRFXGYGPcIbr57FZcoBxRhhoySqLWT51L1+i6UZN6xA1rSp6UDEw9ephvmn5XTNGyV
SW2a7isfUjj4GiIcW+Pydm4tYdo6YjmEvm9bQYw/kDAInHRw53JdOC5QC0JZLNIPyi49X+aifGAy
oEJXFUgWl4gtmoWtTKyYqQxBgCEik9wqFOiVklCtat2lU/2C4amaPkoQdzsbwR3RgIZ8j9FKHIg5
ApDsD57gkuU+MvaSt866Jk/F6w8etjZuY3YPe2IWWfdSBqVM7uaEiSmhi9x9oI/s+mJYmm3beNMP
AsvcV4g55UH4g/U2jWMerUW04F2fpro4I7IoHsPGW9YRCGHkLCF5v4znez6cI+f+JgiX/hKxR34G
Dh9o9WKMvAqxDHBJdHyANjZae364DUeNugljAGihJc5Y4XLiu9txXNQBsUizZbQNnD0a3VydPTRe
0MTskQyjwS+C+Jskm+EVLUHRXKm6VfMhtqY+3xkrgLQyJqmbbJIlWQ5aVIRhEHQnouvZS4vzxIX6
gb6gfoWLXrO1E/rV5Cbc5OR22BuKRLx2O5HLNdepxMnWBC2qcluR+7Z1iIA7LdPs7ReZxyBd0W8z
YO5JZcxUXMPnhEC6HjNLXddQCc4o7SVO/izszv0UTq9K1/yz0s2QDxuC2S4Wt5IwEpkZ5vse/eiq
i+S8q8cpOPdJr9oN5P6q3k/CbcfVaAJUU+MCuE6NnVpXiIpuSNwrCwIYPbEbGqsS7523TCFe89Zi
YV5TO9ZTbzXELy6AunsI4VurnLlM57HOKfcci5uQcLrgrMnXeAG9wBslCEYEBWqMwHbfip6MDIc8
tHmOZv+r6OrsbmkIw0HNJB06MSKU/JVbDFN0bUFWe6xJhbxGxTo/1kGY7zC/zy5eKN95SNrEu62s
OHqpIqJEfy7loPLNXNWSprYtAbFRb82yTYQpIizyeYQkdDE+JvK6ZCXExX+ql+ilB/xOHoAJ7fau
Rd97UZ11fb3TWgz6nvtNJg+i0hP7jdR/X+oAtgnfQ9trOy7zcCfLrCWifm42ThXz9rmVk2wAqliY
vXLPchEwiKmjZ+aJT3F4zNbV4jZV/jWiPp24M2BxCcksm9eAZup7Zo+GuF6XHJEJ9uV9zTqNvNDR
9y5sXiq5akz8NfArjUHIFaj9qrZYfvS9478l1CX4C3CReJuLYm9fHqY4D1W563k84QYRyYOac+BD
ssqGPrvFcdYg45uz5ByjJQNZJScdbiegC82GlMzKPYRgBO1DXweDXili/PLLVw71Zyv7y7cYSk5f
kWfxQeQAmA/9hEZ4RXAWV304tEvjAPJH47tqhZNxvPe+1xfOirjHtAyfwhb1oZPEE0PlLvAKfHCD
RF3WK4Gnr7G7qNxr7kTLidWAvlVpTaxlVFhVs0Ow2vMTjdR4WbEZIksWUhJDlcRNko2TDO4OlPKy
GwdKBE5iMrkINSvHdUDWnEN0gjOdVI8mltfKkvExHm1koYMYSvtTA3AlMKfC0w55FwGpQU45Ondz
aVuwcfs40FCcHUP5Yxaml4FXKy5Seh5AJP7HVDae2iOvY4+PoRJN9IoMJocgrS6t1sQk8NrkHITV
OgWVWDyHRRnO29ayuYYMmlQqLxNNuGPHmt8w0wNxsW4M5lVCE5iPdWz9qiNTOCROtI+93nPk6qN1
kV2vHcvzkNvVvE3wHeKIGZOv6nUukr47tTIKh2PjLw4LCX/2vlUOEpxDHIRdc2E6DdPDmJe6ONt2
mN9VIWUPnFDVzIfKBhW8qlUh7rGjNaA+x5DK7VRe9ip4zgFfeJy0z1Fu7Ce7WfjRxswLn20mZ2od
IHx4SJJUYQ8trK+kaIbNOZomv7tNKFXrwhs0uqEyy9RqWC4CGCHEdNdqQtvXTq6Jv1FBHqSvXNvj
zzLF5riOhrFCXs5czbsegTeiKF0sLppT1/mcU60txxWJVO53/qYQAyFI7QegLe28n4OYruRi8n6r
dWejX0QKTKZJY+uq2PqCNcZGDa45DpbtIyTuF5OvE6xshMeEGlmTFS6Zi5268d4bBCxi3RF5arFL
xhX5MLlDDNKuVLN+XESnUW6k5s04FRWymuZh3OVOu8SroACUvOqaUN5PVgsarE+cZn42zLSaLREJ
IR/fZsnCHQnCqHkz3YXXvMUDQSUW6WsdD9X9YhHkOkuwdXAh2SljoQF3v/YU2RgARMe82Pi6AujU
jV6b8sEPKOGp501yS/qecOlzs6A5dXIuKzbDKqyvOrt1rXbvLsTMdGhmdVTvi+Yygw0yqZ+QhOff
+6BHOR8wJ9yA1pqsdVElCh2gR7rbNtODepwEUrsTYQ85Ebq2XdWoWrImXzsCa/kN8Flak6JP2nQV
EgdyrmHXcmhjF+/PA7m4H2OXS3oQfv1kbRwRf+K5jYc70qeS6DQQwbM3yCYfOj49jJ39Mmg+cKXC
hYdDqKqtJSnmDzORXe19gVr/Iomec8thg6PaUKIfdv3nlptwvBZ+l1yRbRcoZKKFKfduCO59FXVl
2hLuqfRnVFm+c5pZGFTrpq0Mqrx6Cp8H9vDWbnIqce3TcrkYB2NY53KxaowYGqHNBp6xJONm0LFC
GN+SAhLHpBJuzWynBwDM4Xwq0pHNGCutAAtHVOZoLck/f4CejeiushZ1bMlVnVc09eh92IKm9q7F
5l7wdmCPjIrM8flYCJ3v2iltfqZFbgUrpt7+Ezkw0gG008Q32Ti66VdpLQ6WAg+ULODYJhF3ebME
ZJkp3SanoBLqs2QiDj7Pj5B8FyXxWG03NPGWUxl+qmdlybtbVdq64th1SaWJu6C/U6nt/sDNnDM8
Exl87pl7wjFoh2AkfMiKP+a6Sa6WqZP3JTmpKSYWL5lWSun0zLWTWCj+dgL+6l7wWJiai8CxWNLQ
uxZaVSBYYBW5G1D91vdGJMw/SBa0808PFPn03Y4vpKSsgZtbr0Ab03FqWX6aTJt90k7F1dS56UmC
xKVRi+PPIPfxwgx96b+6syLnMCOc8cUKFgmitanLezmlwQu/M6gE2VAPyErEsk9t6uHSe2XO6KqN
6uF5sgcRnQvoTsGWqsSoKra60j07oeWTiJ3OIHi0K/v0KR9doPRAJZz8YbZN2Z2Y26f1pqlj7nxQ
KlVeHOdY2/ZZz3wets3cIwgnrZP+TnKYvbkZGN49mC3z5BEXZWNyt5Avs0PIphvBCvd9hO1Km4so
BHxSOS4m3i+p8GcA8EE2/9D20PjPs8wFGsxlJr5ogEybmjZ+GJfAfnFQpDyXkB2OyHyX5sVrrWXT
STF8dTmf1H3WVQsLHIUkxcqksjdjBkOc1E+ioODo1kxL8WfE6oiPtr1MtBpvDcirxFQSE87YVWqf
+ta0jbwk2HdDHp0dJpxrO8qdF8su4QSLPvLRvFVtT9EZ2WhnEy3cxg/KEFMJ17c7uUjyYrt0cQlq
xIK17AlTzWFeyJkNR5v34IllFoRnet3xK21ogoqWILaD3RpzPQx0QauqKglF5+wSwY7uOUXOrTpJ
Ut04kLbFIcgTXYV+XbwmfBYq/PgOV4qZCFbDuGyhuVBQT5/KqOzNDjS24CKscWUDbs32UdXPx9JS
+beann8TRXH5OJMOat9ks+zZGIfydmYjfEZmUnGBmMuAC7mxyWEO7DL6UE7BzUVUcX9bS+2skxF4
4smvvflGOyRWfiVnOz75GVJYUZgguVKqn65GCIPfF7dAmjsYp7wpYmKc5xAswhrKVIb9t2Lus1mC
fHmo0GxO8EBTII8ynIfHHKsHgUKABZn0VgvLFRKP0Br6SfdM5twkTz3RzN66ye1Wc30MQpgrIn4c
ExdE5SWHcbUsnk3QJqny8X7E1fbhW8Z5tFAdvaSXrPG4W6xlW9RwhmslJoLEdaJpbVtBUyay5aaf
K97RRZHF2IscTEU2wAMRsoBdGTL8JjO0ndnCW1Wib41y1D6cujTcANKywFyaXh3JinO3IPaT+XoU
IzqhtPMILVC+yJMLntm5kNInF3k8el276eHv9wmSe6SrhGntyeIDNpun9P73DpaX7o5LtYp+VFMW
v0H55s458yk9hSy8HjLBgpMredtUG/pA1LK1E5t4lc3FJbplsO3TUrp2t6cXaL6x4vWCN0hmUm6y
EV3ctRUXzeWqKs45t9b5gRPNf2+JHz0qM7npyhvS8q0Ka2VOndPhtUj98B5pFGSQkWH0I5HKrdzm
Zia5IWbjCZ8/1eMVacuIkGNdS+8YBVX9tniBT9JFl0Z38TIyjE6LnhtPyEFCh8yJf1jQNT3PIQ/X
tteeKa7yJBimY2UCK9hkwkJhMfvu2ZUWG5S6dW+8VE/fFs9rCnwHMtnGQ4gIPp3i17hBVbsahSZe
wXWYgccTiR+k+9TLupiN/0iuZbchcWSGjjcCUrihJQ52nPehs69lvLAxCOJylxIXE9OZenN3bzcp
7o9lJNnhscgqPjnOQBaW5m6XaM7mVgKtSfpquE0ImjmPMncT4upC9tN8xNwP8pW6K0jgSqz8jOSf
kwOr/dG16X14WrK98OP86JEqfO9jKLsDOBgDEq3HUh4smKBYuZzwFJLs2TA4EPVuNnX+bC1JeSjL
kQCOJebSuxt14CKUl0H7XhIC7LwMMtDiqukZA1MsgLzD0tPDcaRUEYVeXMYRa8CyZAPUXRjtOStD
9tWL1WERK2pNlHGx3ONXy96tyKfeXsYN5y4quPyHXl0MGJLCjD8srelg5aw8Vq1W1ldaqqo8AiWv
vpNkLImhGgmJm0THbd2yulPiiRlGoWEKSecQkgjZVnaA9a9MnDMBs5MPM7/GrbLyHMR+z8FQNONt
vljz8rOu9XynOJXMDbwipmGyYjynS7e6WcgWmF7xoTVm3SRA9k1gwznsICrm2WYh2rTbJh016ibI
3KHYtMxRCSb3y+rZTVLoadLFlpBCTW4kAWZFj3ioSS3JzFfI7kdTlfZ7QmBXsms6Ao0RzvdOP7HP
zkV4v/ROlK2sKPSCu7rxhmFTGtK545xLLvuRxH8xqQxusAazdOn8ifWOTC1gN8r01bUscTmtHT1G
a5cp5feMKUu+YS856Z0eFyTydRaG1zT5zUGKuDK7lCn1LY+yeS6jSD8MUXyhnBJSiJgIUO0mtROi
SJ2m9vamIr2GUVxOilxkTcTHA/h/mwFsXMP0v1RB2Y9IGAwfkK0Ok1wdmkaPMUERbjYfRcqjtkkT
Xby1scBAMFlquMMNODwnhWZhFi6KdGvlGjBMrRelTyVuElZjZpzCTbcAv9vAqJHTdZpUA8Yx234v
+jz1tkNVAXRF/ACWwThqfJ8aVb7pmqVnmbh9vPIKm2a1c83JAlnEPKnV43NiBmrmaLe22bqtUnj1
vLwiK68PzZ5yWtX3sGzZzcUmCfJ7r0CUsLXikOKNklZ9ZAnjllUdoz6mChTNrcgbjdi+qd6Xtoqv
WUeZTUZSKKoxbGW5TMiy7SepEazbxj+kyYU0aZiF59yYgvz7yL5sxzAt2RdZa2EyGpAsjMN8mKrR
P8rO8W+nOrTf805P1/xezW0CM+YwJYt/ldWEXhJx4ljjXhrL/4FHCNd0MQ3mAO+32RviEH+kvfKe
85Ykt3NFrjd6fW2iV4AA1T24/ewQDQNQrCjs+hPa+ohIiP/L0Xksx61jYfiJWEWCAeS22Vk52Ja8
Ycm6NsEcACY8/Xw9m6kaX7tsdZPAOX8UztLt3MTSOE3mlxwZ3wsABb8WBoEeJYfffm2DP0Pl4O0B
nr0MkWTYLkg3PPrVVv4shsC2Ik2W2ZRHL6KNRwDG8xrJznsZs1AVVyDNLqA1NA5JyWwnOj2Slrar
fWNKfTbx7A1Y7zacDkIRR3o0hAoh1QnmjnJRAzVL/4VC/Bd13cZs7wWKauLNj361JA4F6RrYBehP
lM497baD/AvQiIszW+ObPE+42XzEHAv0jJTT7lS3JKdlZeZFokL3xEDj+g44Nl/IrIoMeILjW6iD
IEKDuDkDr9wU5S9zORmM1tGt5MDaPro1yRsB3I4V5bnbpumDqtD8vRhUVHBsKYiIcFziaB96GGaf
AzLB9jHdRS4+7D5oQNdqVRTPM6VVL6HivngMbn3qu1Fvyv3HuZd92HCKOtqkcR/P5SCeQdj5CvyG
WNW8wxqIlZ/Cji4LxJWUn7L/lKqOvyYkNw+EzsoDSqbhI+n7ijr2JGZCtc4cnz2/WcieYvBsjvNy
gy1djTfozEHj3G+VbnBe1ZnZbs0M1VNk4/qlXtXWXp0Bhh57fB9/+bzet6p6HxcLCZbrvuiz6hgG
oP4QTZYLXDuBTOeipdgBMScpLlVVxdwtyKritNsWXe00v319MzKvTtgow+s21PrL2o2XN7h5spGg
OvEeF7J/DhMnmfdx5BR39Zp1zR4OQ/9WJt53w3Kg9Ds/zlqM3r4KTHnBuLiJHWf4duxpPfpLNShw
ytxykNpiBJRhzZ4I8m8M5b3M+9sfisDj+8LV+OzINKBvc66D71xM3dkOzvTKubLul4AatSNseXYf
CuL4DxLyRp10OZD5jju8LQ+YZ0qC0FC9vWJhLOVh9hctjsPoAhPYeqXQLXbrHxSP0Smp/eSfWxr3
Nafp+FedW5rZS4pxfxXGI1a0a5yGgpO1CV907NCoCkjp/huDaHsAOve7qz8L5u6oRd/PaVijABuS
vGpSFh3bp8kG8vYCNLKOzBEqf5a9qvRdvSV6vVPUjakLs4x58hNHkCdKbtPwHJIrknHvJ070jMUq
IXor9uMT1uyB1R5h/51B+D9jW8xkfopzMs7LoGAEWKewxX0H7YIgF51KfjIxLwuHcAbdFVUkDrnz
FPufCgWWPNSi8Qos0GLu953n+LgXairm9yCeZqJCnOvvbizcxuLITzRCvpsTnhFz68PgYWFG/s5s
PBSPWMSX7hL00kfI6zpxt5ctDyJHXqV+JcGgIWCceXrz+3L2iEhwSCMzlNPvisDpeL43iKForso3
0uUXbz84lcfMW8bzPvLH+cBOaGi1DcHk7D5GeQIm7fgED9wi+MkI2q+ksSSoF5OlwM9PEByJh2rA
f8/b/2aJazE7xd8/7zbyxsdUGifnSa7En8QvvPKmRpYf/NnpVVV+f1lJesIHVU9fVhjxy0309h5T
roiHIBuE2VV+bhCWECUYMCGta3stKaCof9ZLsjj3sWwV3o8AsfCOsH4RQdRF3btT9RGKjG5ur1UZ
NC2dbFre016KRogZsutfWjzP8txnQjsnUgXQZC5FL6fPTGei+x3k2pIDrFe7cRChHsbQQHL0kYq+
qn7xkyVeUqsSr+DWr8zy39gm/Uz11hTEh2WdyihdYfBgM0OoDjLxkuwbnAq4jIFl+eoN+T/njo9z
h0x9ecjCyqjHbYmclFxjBSo1qYkbHtU4Mbw4PurPCEv2lzAby1myehWCR8zm3QaHsgvKqUfcbDDR
lZcRmDwnSLjxr1MppiINUdDmMIUjEvHKyIeabBOVNtsUYiun1ekJvsH1Tn4PKvLORSNHUB4cJehr
/OKm3uk69OlJkdmrO3fNKdzmNaK5qE+gKUsRes3OJ8ZwfhCiiJILyk+tj3Glb9g6uMePorrJzW0+
T/+I0yViWM9tp658qcEdZIOHqqYZ8bnryliM6HXYeO9rNBPBsdCldbuVt+4zg5kHJ/0/4H77l1pE
AGIyx3VZpuWtJb7kgGZj++ibisXolo+hrogo/fmyDsXiXehkUZdocLYItg6cwo+bpfoDuO4cpqQX
6z6h3DY4RVNXPdjQLyg8Fv2yryYjb98Cu/wIaHvn1In3ukW1k8aV4q2OZTifRU2g9uS6KLCYOgl9
XlkRMpSr+j2U2RbTPtgWzsNIXX198SIHpe46e4el9sgoozj+12Yqydu7zluy7bHUeQ/eMnqvNLKQ
FNmxPjAHb1tIIqdayaIZg6VKkb7VPwzOGtfuYGhDXOm6pFa8IkJl7arhjlH8lr4cjDQ/MO5G9Q8R
b/bLpSWT9wfFwk/uPTSZCQxFU9yvHdo478xw4y4u6lawaAIsG1Ucm9ofoifLdsVmL3VH+ko3TsUb
m6qkNVgy+p2zHEyn2UVJM9vfWls/3PbQRX1xn09rM2GPzcskOuiM4Iz8vplEvJSHYOxnRx+t145R
Qv4rZspPKeelxa9PSX3wZ6V21d8xsIDBGNDO+cVV3BN2n+MzyC8rNWdKglaa3l6D0Qs0p38e0EyO
l8PE1JXlXiDai+LNXD6qsMjFc9fNsviIimyrEQFoVtAGyVqJK6CzwnUehWCz3utomM0JRxfFTE1R
Vu7Jei75sC08TfIp9JR0JkXowMqLpNvFp0xmtUbBUmiZQOMCTB+Jdseg3JXrqN8GCJgKfreCAyKl
usoR3lJ+DWZ/JYXHqVbcyGFgNsI2li5309mij1d7MTLvDacEUJqUui70Fvq4CHTQj23py+5Py1PD
lL/RA3lLqifAhGYsrHAMa1sQourOmBYgmCDLWBHAsIfnZg3V+kyhbNmQ2D7UlG8oetkDuV+Ri87T
ztd1XuKO6IHZzg67a7fzaOqaqlNe1B5D8go476X47yj9UUDWhBgEMzEglegG9cTJYZinoXahAxtT
lV6fVo3uFjpNK1djW3e8oRM7sSy17o9JS0tIdc3qte8c7DZmln+7QI7yhxdTYUoSwTo0NNVGKt9X
ZBgEaQGEbe/oxai5Hl1q7w3vH/jyz84pG3OI6cEjUCQoONzaEOnIpR9yr3oESPPXY2LGZblYFSND
xouXJH9HRDv0pqBgCrvuTJkwqerBRlh7mKo1vMmBqBFhrT9AXi3yGq1VE3qoaxwwQWjiPGGQUGvM
pr5udVn6Z8qzlb5DQGZIK0CQyCa6Qz9S/DeWcGO3Yb3VmtBC4ilEiPvZVeFCRnmfe/YtcQlXOiGl
gYtnUjKBe1KgMZiWNyQm4y5P8NLgYLSoXVLc0oTSmzgw093qDIRJKapV8ULCXpjuLJN83U4m6lyf
lqZ6rgjszCvgKDout/jkjkU0ZifOhoWkAuwFndlrh6ahMwWDzvIXCqYmz9UnPyk/8vPRoKQsWpKX
ZSlW91+JoR9sm7ei/zPkDsTKv7AYiBCtAzphIbEYlm2S5si8O+JSZO/SQJq6ITeok67gG87fcaWh
aR8vfludavQl4xFbtLsACQMFQ8qB6+36fKunR78O+RcrMSoyDOItch5LGm+ImaQIL3nGQt9yjaq+
clDI6n4pu7dBll3yz6G6cjujR3e7+7ogoDHFgYTjyYhCia8yalzILoIgc+8ur7QjoFLDUf7TjSQc
gnOQmHMBuKxv/ZtCTNiz1mp6mMmEfXcFy3I6dl5S/ylX13THDbtqWGmCqgBPbo1yJNJ4xEmsKBHe
J980mUE974TlYwVYTwrDAFFwmCSRHien6/rkgDZsyj+6miGIhAhndX7fOIKInhDgm0+Oxx7B/VL3
Fc25GB4f9dBLB+mu9vI5jes+t3dJs2pCXEQrsP5PBWcdt8VUrvNtmYjFMbZ50XeHTMSERSU6d+m7
GevN4aq0av2KI52LTwMYGt4DRDE8Y4XgCnirg8ipTy3Lg7OePK/XFqGwpfPzFg8kIZJhBZMEFpXC
r7aewMTcHlt7hP+A4MrWjU17lNbL6+EwMfYmV7Cczlws87H96AP22uuAD8Vx0VKNQ7Lv561fL+h0
xPAwT3gB//G/G4uWGyydeYwlLFRzARphOVs7j8igRmw8kaw+WVxelrJpnWMBFoYRJIBUfXU7cgOa
qWVL4Ex0SA1lpVpntgq/XihZbDM+mscW+ir5RW7CsCXpFM2bvi4y95urRrqQnQSJDM7zGvF/ztJ1
fUxkpau3Uu+Cgcq1PE1IB5mezcCFmdpgzEdAnU1gSo6WvGuONUkszRt2j9Z/5fxAVHGCZ7fNa1k1
BBMRWmQ4zjV1nRtRNPHsMnvPRbOlXiPb6WdQ03/4l2gxN/8b9cNUvXIidzBRfYDzZuSsEfejY4bg
CFBZmZ+sYHF+tjkI0xfuC0aVYyXApp54yJfhh137pCYqaQnICJ+oFQzua28x5sCICX+2Rbbwql2E
I6b5IDQLFnXryi23Vzv1RXgMjKi8f4Fce2ohXBO/hDABUQ/H8iTzWWgkJmXIP5Lo5CYjtYWZdSD7
uJHztB4jY9yxPQAHDvPXTAI0EjNmmCnjeZq8nhyVcNtUeQcMouYBBVcUYnOxMd/TzqI0KdR3FRd2
np/miTbtb5FJlkJgqKIzUVrjzOx8wsKrcGV6AbVKi2EgGk9Ubrkg6ZaU4RG1NsFFCSpAHFLcm8C8
Eo9te3FabvT8m6DYtz+riZsULc5a1/SPtMnYlp8ROQw9vRXFglqTihU12/VYufA8a8rHO/gPeehN
wSNbVFOTEKcQbjx36Po8ZB9It6oz8hN6Zhru8PwjE2JbqkNvKGmH0p91xLA6zzJejzqY+EspPBMv
5TxRiSYL4cKxRCjrVvpVfoQBreW70Wr/P7Wo8XMu6NVrHBUtO1855p6GP2ok8d8iSW9pkkseHV/5
CHabgIMdVYSxzSmLw9gexrjxWbUbEEBzoN7e7QgPwlr/mgkc58eEZunmr5mB/Z7QconlU0wLPuvU
DHkgb+Vp7HkU6mRRc0IyOfHQ2srzClZaN9juvXUMHleqR49jNmwLjJGDqLOoEMy5hJqxVzqFAzLs
BeNzq7PknMUDHPpoBnW2rR0fV3Rh+Dg8Y4goc4j3Wao839XlYl+DMg+elIa2gooZyk9arKITQf7R
NfSjgpSrZPQvXug4n1EU8MczB4Qnsln+k/hGUr4i5X4xbgYnXYXence3kbpzH27pyk10nDpIv6gN
Ayx4Ic1ctrTwOhSaP7cI+J+UchySh+3kJjunyiKIxS18zNex3ZNA5z8kW06pdw8GfeniuXlzVxL9
orWVr0IoHG826eoUqFYMLN1EQ82cED9bNuODLO30IZERp11RtCfZ9PSaDbc2mAxXKi620CBnG/s3
libyylguFKRs0mb3jTc4SdqLXqYAjrgFyxZaWRJo6co82p6gdvJbMGEdnFVFMKXWBM+lIc/47bRU
4rsO7LilRIPkp4F4wPHI70fcmSvJWxEWj/Hkl7+bfELZ4o06/IFgFl1GsEVMB/PkX8aojdMmU9m9
IH0m2Dk5whSxFA3f8Bh4KecrpXF+NyGhyehGRjRJq67qiduewlrg57tpc4HV6QTC2yZ2XAruo7+y
du4WqqJI3yug0bpqGd9dgwkF7mBUD361LmKXFDyI+Vg3D7j9mvLioSZJY7psfUhRaXvCoRyxpPE4
2n3ibBtBfYTFwb01J5G72EtagxSHS0XwaAy4gFTWlilCnzg4t8sQnaotzmHbJHJu+rPZqUlJRwJK
rpYkxb0q2NRX5PChmgN0t4AmpzFSwSdQVnX06c47+bGN6cx0AAunwAMnWMriQgGi/7TJtsXsopjW
cZdb8ElUrOZeWF5TlrvmrXYg7UEMYhvu5RDWd2Yr2HaHlnA6xcqYLpC7AJWqQeOFe3Biq6kgZ9Vo
V4QEsUOpZybAjdIwF/oAUxi2jyCS/t0iAliKaqPf3BF97OxZ5us9akL/UviVPs8uYbowFyK7ZJw9
F1JwejIrK3NRA6hk3TbTXcEvfiCebd+KieU0toG/nw2oMDtDrM5F4y9PNHYX91mskgcyMxZkXxQ6
PnrzAgbtRhHm1CZBUuaHDvV6c+dcM7kGf1wQnorjJZJ9cNlEV7pHH4HDjy5z6ne3Mt0P0W7JVaw0
FNfagxj1NpufmVphNbKZJMt7M8U/Zb0wZNpyF+TGs/c90AnNQ6XuoG88755G6v6hQM7yEQ8DaWlj
U5G01kSxl94MDvE5MMlYEQYfVlfsA7yF3tQ0T2NtEBTFXDKKYINw16yeuh+RsxRHU3vUTs7xNGEj
J1qVwa+gQ2lczWMFo/fR+oj5Vxl2Zxbj9jhutoNATcQg0tm0nzzP1V2R6ZxeYaaNw+gk1UNfZ1iQ
oA+iR8PlhLYTnpNbAk7qTLQar1vUmuwdKNreT2zoH8YN6ius9njoEJPmO78DHcwFamKV1fNz0sd2
X5fUnWhg2mPol/KW6TnQ/mPNPrC1LVOMZZl51ovBU5rZoXzrZLw8S76HlFtb5EePM+fvhpaVzlDL
bkXFlfxi/ko2ilLI0ezK3HltMXac41iy3OIw1WVqBwICSu7Zz4IUTMV9g1eZBxi2jWjghaW6jtaC
CEgzQ+VH4Xc/ZniFe4pNMR9skDdaD4k4+7Ae1E70eqbJHlKg3Uu4rWcWp4V9IGx+aLTCd37vJ+9T
LEx40WBZpwljVfdkkbngcEuC9Ueete5jjs0FgqJPXjwwpIu7jsulg0josd3p2DtumRuccvDmvwgw
w5AkVW3eQCC1c8yLYUr2E7MrAWleDnxptzLI95mu5/1IE/vf0LPzRUWhc+X+L8f3sWz8ZD8X7tBd
So1Q99DLPn6X6DBvWTGrxxpBIDt/6xwKcaPzosdaBCRDdTRq/ZmJA/9xU0TEGGOsunSZaij9qNrm
5A6J2oiyyFz70ZhelmCSK3/+zAdf+3vwM2Io81XR56DqAh4QZh+1j7sKnCGldIuL2dBKH5wgqfUC
39EFDIMq0WX7ZLKSnpYIJWL1krlwD7cN38siSejsxhqZuXni33HdLQGnsWwQGmTbRNwDtXcCyQh4
cbF3g14gQ6aFl3jgtKNPZGZiXA2YmU844n3MPw4pAjzhAmHM7/6FkLxhWqkmUvmYwBKa1KbIfw4p
cu1enKQO3CP5OWN8oVRIBSyQnIVXbkEyIcIJBUgmsRHshzxOmJ6cZUW/POUg205OxtVP5XgkeeUx
8vmj4dDBfG+mqdgRUa3RIiaJ/gwKyaIYd354dMqiN//NLIXUmLSDIeoucr5cRo1hT7kGP73TMfxo
hJ+8XAOHyI5O+GpCxJlv8kimhKRtbV3sFbC/eMmbm2HElq4JPnszDMOvmMLIam8XJ6EaZHQE4KgT
Q8hyTzECS0Da4m5Cn1kSBxnclIeryIbhrsgXLWmc52M4hYKk9n/NPFcO0gE+f2bVgWOfYlY9yN9g
tVgsmxDRayNlorhK+rr6qbcawW2ywNLuTd6GxxyN7/CNp6Y33NZb5L32IyDhPeTL1IIyrFp6+2bt
ZHfZjMLURDW9wemWhtsYhhdQyPGdpVQoTB9Ve6WnqlJo011Pk4DcGuylfbYQyUvoRtn8NGUj/T02
fmm/Q28ErqxkwxdiYdA3ELQ8MP1uFEVyZgZxMJjPmhNq7y5dAVIsRRb0pCiBR7b4KzL8bj0VS9Tm
PMGOOsfQjNX36Oc1cnXXbb5yO7Oz2gIMZaeqEDNttbavcm5XsqNKvLFL1erkrLyiO06TW633DuAr
EdiqqosDZjO9fCdhSG9dRhj3Xb8GpXzJkN/8RYC8EHVpmmGFseOCvtnjMF90ef7d6EDzw9kKGG91
ozNROeXf0tHLFXItis4mcbd71L9/XS1jDqpSFn77adcRDx3wV9gsxwidap/mgZX8myWsFwff4Cj3
EYlVp1LFB5h/DzYI9WlypKbOhbagAMMbljt99jeVRXU6dKFzsy7n+PTOU8Aqm0Z4G9xj0wTU5cJC
zit7MBYqpFlVnNTFc7vAN5+axJrmwzH9Bgs3jImtjvMqi+13QUy63FWM7TR4N2LGrSWGgedOduav
lclAKA7xEiuuvwVBDti5RbCjCNNJZn8Ci1lDrdn2xrH97l1PrXfooiX+jiQ3ofMDr0ciGoaZZU7+
6yEf7UNfGeQ+41KgYdmQgFUPqlUFmZNzXpVAltbo7uQGoDAHYhaziFlU1wk8NMr79VyMTZKYdNNh
+2ewBjDvuqxoMrP9EolGX0OnSTKb6tLtJEnkREoHTfhW59u0bXeRdEZQFMauyYr9kIF8I05ZarKf
lcat1aUQhMEgkfDQOoaBBxycrMnQQw0M0unWZIDZ7Vekda/f/Cmvy0NEXBKPMdNLROtM68xjfakq
E3xbPqmav8p18/UQDrEzfrYjsoNdaKHoRyT/PqKmURKRc5mU9HGW66VvzUHR8ESbkdMEW/vkdcHC
XzuJsPQezNSvzgvZ4GUU/ACsKqODG48qORUB4DobUmBG1NFb2I20fSoMZfc5KmVD7xMO0uafqZQn
vr1EwWMe2gHBrzuH8Cro2V+Gusn9K4uvF6ZkB2fTi9A9etSOPpvlbi34eN5GwPD1EKB8nXZZVgWX
sEIChQn+hk8Ny+oevRGAFHX82kBY1n13cfBc3XEm5Wk8w01d0emjIuzz+buCVdxXaJH8vWBgwtO0
lFepssU9jkkbHP1Bevcdsvb5a+wNZ9BB+2T/HEM1LV5yXINAc4niSqP+c4s2tVz6XoUkifHvq/BF
ONF/tuyw49hwLH9Lx5jTvFjifIXfyBCoCCCDh3SDW69HFd2cqo7npfkW0ylXLtOxr7G1g/bwBRzC
YDIPY43tkUOhoxJXJtlV9GH3tiGNzdgmR+LD8Y5+GA01QKd3F+zmKcfJC1HbL0++M6KS3caIHvUY
Bex0QW9h7yrfx1SCFrdWGMW4JoGIQQgIe26SrjwN7jjySxQGXcZalU9VolnCzCqKZ9D9qLsLumzm
yXeX4oWSQdWTMuVuD2JAk8ISDW3qQ4nSTKWtdp/aCSL1Rn2iWK/Ygl9JFIkxu9ajn1o0eWKX1zFF
uwnGPPfiq07EhwZjzHBsI/j5VGaq3/dSFL98r6T3M5lijx2mgkmrEZs7j5Gt6VGdULEdgiKj3Zq8
Gs6MAcQ1LWKwlp2Odd4f28BT04PVAVscVjdtkStUUFEYiVZ+XGa35HNVTv8uVRPn6YQ7h3NwyLS9
0PE3k7yDReRr6/Aa4MFBpYPNX/0QyeZ2BO86LaoyPEjj3YyCCyOoTfZDNRfka9drcAHs9dUx01ub
+o6CbiuhwX9GS+HGmIun7a8KcezeDTKZXxu1hPoiQzu/e0skAVmcqaSPPFPdkRJl2R0baYKzLkqx
sj57TfCkQVKe26oYrkOwDOHjIM14LcktIOCHqZqYq/Xi2jq5LEZHlzCqw2+SjYgo1Qp4nFaI/pnt
mK8rLbKpGQ8Rzo5vOeXlmW5jeeZVUQe2lYUBTAO6XYuN3e7iYQvBqFmNNnnoR0SC58FBEXN0/Y35
jXZ6eFK6wSvkMtkCsd4kKjzJQY0Ht2BO5dKch78mX1lt2eEjkD+72L03FP1dCS7P29wb5zNR0DZv
Hh1N8z6bNYBHgKUN/4aCNuaeFiwNrTn1RhbLfpk1VK/Je6amuRLlQYRICEALkomkJC+kj55x4G1M
SlAdf8jAvxo5MV72DSEWMHTJU7dQW9vDICEhKPzoZfPKW1PVurUkB+butuvo0njOnLI82spprtRg
jIclmNEdTWZ7aTA/ps54i45u59E8EheMr4XXbmDjrOWy9+Zy3IcDgwd8sRyOWyiap4FnLvUBOPeU
9xTVdaxFtvfQ9Tro/B20mxGgObE4q/F/TBxMGiRVBicVO8ibimKmWmQd8gkE2K9RFQH0dO5ljE3p
7CNnIOEym7L+ZKG/rg7SHGbvCQPwETUMAmcrS15fisc7WpVJdsGxLhAFKtfAJ4uJfMpzgUAcv/Uy
xUwZIiAlGwbhTFa1d6z8CpxM0U/xH0ZxdUrqSP0ORzS55Nm7/kVMGkFMq2VH7DtoIhiLn/0O8BX9
DKpmckgTHuIrDrNbTsg0HChQScpPQ37MWyhCgivjCpbi50BB3kUPgeeT2uzjsmsKkZgdTwexAGGh
6v+caYqeB7I7iZjGAuymre8gBu6r5buhkGIfYHp8IQm52jeomdtU6RVdQ+80fTrA0F4o2Rqe6QwZ
n42hz+q1gBV9ohwABw3SYnapCsERQH7rq52YNRHhLesf0fse8lntdiyANAH73xFp1dlX23bZPWwC
b1nbkrfKEpJHmLGBuM6mRLXWkDEdu09T0xmiRwxSCApIoAw5DUriSCghOlOUER08OCGGn0nsIZNX
4DLE0aVL6nkQeizABmsWQrBmLf4tozbuzqGEjlwoP+dQxbzi7OMJk6Ea/M09UkuzvW3ZhrgWQM09
jXqMc47NrmHJwWjxHTsWO5g7x+ngDfrJLb0iOuQdx0Y6lE4LCsLI8YDDuB/3IJgZxR/O+JPQLH7A
yISKDyhbDHJpEC7RMm+Mpg7TJarmV5ZeFT9IY/JLQ0HwfSzGtbwmeCmS49DB3e+iuced5AaNGH5B
k5QMqLB042X1x7U9YhxqkPFCr1JoiGwVsQKOAPch4/kYzigPpi90BPWdllt484OQDa4sFbh7kc3d
fIyGQoITlMEjWg9qFlQwgKbla6epfCvbr84nxW8HbL5d+M/+o9+1aGb5Fh1xlQDQ3kOPXe1xSTx1
dXzdnB0j+w9219bcbwPBOZeln0MQ7p5bFDeJDKgQWOSQg5KT73A1t2W16Qa8Xp125/Ki18WAPLvV
P5L12S76NRz/WRSqwQ6lzIDplTA77iennsU18xgr3hdpXAYFAsW6iIaLrMAXUMFsNfOAFgLpZHmu
47F6doIuyE9Nc3NbLt6CjcrDWTf8IBDHUgywmSZCXdZsXtj/h2lquCPhQ28pNkwkk5reOLIQkKzW
BzTcTCOumAlXwsHWyx2RAxXDYDNR0lHfEtQTwkL23NrLE8PrOH7gGcF5jkDN7y4xs1N8tsGcX+3m
rL8jDVy89W6DSijJPuoNx8/LDURePmgo3HCjwfJ26ZSJ6rPcwC/IEirsDw9FDU80HC/qxYx97FGo
hsKSCjsDIrnIL85jI0V8DDoz3/Ejkr7AhjD+o2Yq+yGsR4WvM6D4K6kACiB6PDIJEGFWltAlYeRJ
wolkFDgV5KgXO6QzOTZE9EVzdpOrqcV+cjgWcDhs5X4ONYF7FsIdxvOcrzimT0mYLWpP9jfiu9jS
eXPUdeDrYD9MGCFOVhQjbQtT/2LQJNjdVgeAjjwKMP81ItMXOtSj17bWWYpRcNqbdvMOTj/3B86X
cr+JGK2uQUm2voczcozQUpmOli4ZCEVyibZX8tYA63MBlKCu1WYvS0iExyHf8PzuoZfEvW5gqRy8
MZfOV4TNBbLbAH0X2JsE+NfX/GCkS0xPGVK7aw4w/u0QIfMxKoIIuLRmMnq3GJVNg9fo6M7u7dhU
ZDmwcAQdjE/hHCMd3oKxymA+4Jbi1FnIcWr222axkxABgz9Gu8WE7nfis+uwS9DnAxk4h/zQHfTC
fsqnmM6ZLF4lCYVcNLGDd56J6YReY/uSmV7O4zATKsA4S75NcPNBdYge/vIitgr3fm4eWSuFv5vi
oCadVGX/Ld4a8jwBtO7Gtp5PtpvNA4oWyF29EIqMI6B/smAwl3AT82lYbY0wd+oA+HIBeXngc3He
jAnxTCuLWrWMYfyBdkx3mE3E51qzCRxc3Akfbs67+W9ze+3+djYkk8JYhN7eVjCV40tu9rOchydM
R/FFey4gUjUbcuij3A0huvJEo461K5gNsVsGLffbyE5z1oOa2WZUW54KEGHE/CGdQJiARodoKukx
Vwwhfv2jgw3O7O0AJo69OuKbDXUcMj5VlqeMX8bdohc+vjppHse51Q8ZX/g9uiEMZnVGiQF5JhiK
1dZgThtyrCYyNs2VdZOGLvJs/tNTiCN11IGfosIZs8OiqXOqCNxIcAHqBQEnToP3sAn9/mfZqwBK
iaqWXQWyUp9D2WPErZSuORdijPKQxW1EBK30C9pyvYAAAdYaqkklBED97o0mpIi45duDiodlOM++
1PHBk61XpwRdq+TcACV3h5p4FqQvElYdL+z8P47OrLlRXY2iv4gqBoHg1bMdO4kzJy9UhtOAmCcJ
+PV3+b6e6tPtOCB9w95rB0QfIOc2Kf4gF5IKy2a/SPaN1drOIz7TUV9G/CQPJMDQ94aGIf+jLXsU
/IgkBaoG9mp7x0oyhn385q1ViH21hf8xTGul1PKQTKbnrwgw8mCofp9Ylr1QZyJmFCINyjtkzZkh
JGPOEeiZ0VX7shnCcFeHvtWfM6eJnHO32CT1Vo6L6D4e6vYAmdx+R6yqvqYoJ90J/RviWO6i5rWz
6KNs7u4MHR+6vH5vKpKyZen4ezyyDB99NqR4X5sJYaKr7vIxzj8zoLN/XiiCa5GQInRZnNJkd/QD
CBm53YnkSJklMHhl9nxfwZr5DWFmPvT8Oq9I2AdM3rJQBHggfZz1OhiFEx9Bv7jeVaJF9raeO3Tw
GZiJD1BmMDGsA4PmheUFkVCLTUfWwgcdwYCvWDfAwwOBYh8BsFsU69G0i/kL/ytK+DVsza0o2cok
AxEXdeCG1yodonA3Z1R8uF6QmLzJCbk6KSEIXrbSjm5JTAomm0ibh3psYZEuCrjIhk8zYClCnHfs
KwN0lIS68d3kS/MvCNup3hRzgJW5CqjQVjIf54ekRlSwnmwomOsaBdSZfEBf30/JYvh2vBrFqaw7
NsohgTWQI2Ik7JclTIqrJZtCXqzFQ8ni89CSbmLS/uQu1rytZyc4FV4Y/8Jl1bdTOOjlnV8jWbvA
vCqXzQwvU26Q7xb1KS0G+6HIqm7DyjK+1vXUv+RIisGLxki+iGGRSQgxaRGs6HKkfgG5ZTm+kvLG
q1/ykrlZwkzbfBHjVzfFzcgZI3H3W7s8sIU3D4mKY6KrirLezkneHHzQg5d6cu0D1KXZ/WBZH6Kr
zqkcUoUumaJuaIcncNa9WNP1h+GRXLnlwFYLVh5cJfE8izGOHhBH0NE1NTbfS4T/YmHUb3mbUuNH
6IHbV2vXQVl3MpYtdspyEVWtrRgq72fhTJ566aq+mtiLVgCIsGNFLvVxzc/LttwRHkauNnVecPNw
MCBxcN07Z4zC+zzW06bP+pHcQGYrfFxRB89I/KPxijqfBJLGSTkGQqZ4bCrgn7XXSPhLe4dfNNeC
HgdzAL+VLv9nU9qJV69srAg9XuCbaDVoO4RnncD3qdMaRQWW/KHnpA1vgfUZAIY/kK79ToaF7V+s
dkClgheq9/EIjOXCGmvFjAiu5gqSlIvcKvKgy7ZynC+8KO3W93sYRcUUbQo3Qv6e2eO4Xywmiquy
FVCEKi8iyQC1hk+EKfW4G7nBucTYgakC/uwV326DvsChSAjoOy9F7AbfJlRtJagX8Kk8uhamkgPA
KBwDoA8wAterEVk/UYwOKfL6ksuocrcSH1S30czZQT44s8lI6vKSdF96AyNvpRl/rercy/Teqy38
wGpo5TnvasKKsMn4JFrjv/pufT5o2pWV2jWQWm9Ush7CWmuc24Ujgy1q91HumOOSviKYF61mcuCH
E5xR3I4GJt159BLklYB2BHuOapr9r3EygXNIBknDjdaJDUfaB9wb5O6N898c5s1zx4JrBh9lesSE
66rIGdzPVZ7Lf8VQ1eqdBYSdHFA2qPL/i2+0Im0wCYT6vup2YePR7eZ+I8SmL8YyZL0u26OgomAj
7TZ9uew6BF28+gJnS2ibMrqjCV40P2u4EMQGor2Ggv8es5XKHqXx5T3DoSXfdLoLO3g8bL8agowy
67/SdJ2DPkd2J5aYnGTsBq1zIZdpi8SzwDAqUTg7ajh0fR5sgAnVsD8QsCtUpLVwX62xRPulRSm/
ARTcGjejVKI++8iZWErOaNvGaaKgDng1kph0vwN8GY4Q18XH/IamFuUXmC6O5h3cJ1SiLeNbuY1s
GJyHyXfhSBUMlt+9vGKswmAxZ0DkmxiJU7mccyY/YL1aVFQbfvgaH24cMZcZFcvvruPlw3LxlEcq
2/c6KQGDcvfhIHWMVR91z8+58ttER3BwsKQ+jNXsDlfLkTEiySDIUI32/JEgc27Cl6G/8ipPV1hM
zklpInt9Y+Syqu3Y/2XCH17Qig+bYgqXGRcKlSXoNuTdN5RXH3y47XibiGS3PWi6YFk7MRfOPr0m
IhYYS7133/jsyxmdTGXu/7DgRyQVs1tbqVrkD14JyRTVtpi+oJBElyRHP7ldsJvYuDTteT8Jqob9
BNdYAGlpWn9bzMp+69HTM1AUAmJfgg54OPCiSeBwTZqVaJMQTZSnxTf9uVWFfulC5MM4ShJDpECK
83jjq5JAUchN1dNCv7z2TVrcdyy+p1XkhP46RhgCLgJtmkQ0uB8Q62wtWv3/eP1xRZE/SvXl4AYF
WDWG8bGZxik8jHnLlh3j1/LaLNpM+6AUlnjKO8XuLkG8WqyDCIbLCjVXwDg+BKPwib184YXtkyC6
9gRLLWsa8+Y95INPwC6I72QzC2gyCNIYb2xqMQAVU+8Qhhn2yyei+uGbJiFf2e0wQ4eLJwhSknjX
U4JcbbfQAD47ab4wL2CxYO8GDGZqS3R0dCMbISePd0RLI45TDqJSFispmnEuTn83cEA11yaRGcoz
OyDUK6zay0RErLhiYdLuJXIKcRKlIPAqlOzKjkjdO+/OcgJ4SyTYuF8KSkXo4NeuGiwJll82u1S2
YXpfoJNWHyTgBseWcFwDwWrsJQSGzDFPenDK17Cm5iuiZCR2ocubu7wC87+RARybGbiUsN9NWk8/
cVlbh6mv3XS9mHl+KixfDiyb+/qff5Pdrk3Rde4jxgKv2FGUWmgCCwnhSaRgeLdEtzXnglrmAjmB
nUHkib5lTohE8hiWY7yVMQOrYkcPSsk1hIZYvm6gmUSQvwimtVZk39JMb+7c2SsadFRmEgcHq+ep
RGW/gV/WZDQf03LUMQzoXYwiEZlUybOORjci5y6ppujg1VH26Ptoj8ByORUpU339G3lxuHbRPp2z
pu/+m/zcc9DaahgbiW1fuEg168s2erexWk6rtEWOxNMlzEUjXD/VTCzXIEd6DJw1E+dHdjU4BB3D
Tu4UpcwnX2ZRZaibXLgn5RdRY/YunnBEUqLHNv+0DVJpm7oN6w36IQSdFO11c54SG25pZvD3tMw4
3G0YRMs7NObyL5+NdbIrmwVH2wofhVlHSRpZyQy81zLRc8Zy4tzUTf5KcCkCYr58KGc+L4QOYoIP
S1hM8kX1FkvQxgQefkUfKePNf4FwYBjksWIb3V5b1PLoZGVX/MFGwC6RiolhqGfL20E5sx2DVtf8
EOhYX0nLXH5SLcWrFVmWPMNqrKwLY5OMl4VtoMfYoyKtz7fR2LyaTIRcTsxWblg0Pd2xuJcNhh4u
xWOZSaJEmQAGO6DWi7UpcGTsuVjThBNejQ9cxS2b7CQqd2FROvMqbxy1l2NBOrFqlX0mO4n7waIO
AunIE2WBWIyqH0bEEEcjjBcIIfrbDCwd+sOyRIwSbQ09Ar9lceTFHNCNee2xQ+0pVkU0x+6WqFB0
hmgNuArhm2GVSYqhDjY9pI2UvYynfm0bSjWSe3nnoQOgjhYR2t7OTdDDdUOwqcsWcxwPg2RZFkeY
ukNAqaemiiQ4G2BHFYZbTDUUbuzSWBM5OKV2uEWmdSVCppdmyvSzqtoUF1uDO+dapAOleTzPameP
uNyD0R7dBzAMi7t3urJPj4uDOQOOVpC+NEyjQeM4XZteqDWSi04xtYAjpYjguF/slWiiqHpkZbx0
D/AVUV5BxOvD89RJ9nvVXLbeqWarzrMLehEJl5W081YMum7vlnkuM/Q4JAxusLximI/ZdZEiHng4
qQkS6BjD03RMG7TDoKJBZqCQjOzErf61S1jdB1xfX57qw6fJEvogLMO5lKcImR3bhXzuLzVreoGw
/17VRdvsEMuED4PvVG+Lr3KzbXRrnpknyvSJWB3O1HVZEfn0mSwOPHJph0RQoDdumWwMI5Z1LZg7
/AtJeBZfglbjH/nH2FI7NclPWbvZOkFAEmJJ7yTrpWL0rl7ldz4/tZmWF+pk73ZjMbEpNknQL/JQ
0GA1r4GO6+6v0GGS/dBhZNgb+iXJT+HSYTpnMcTNK9n3LQhli1DsijCpwIXIMvzXGD9685MUgAab
bq591BY8F2xZe/3CMJA3czvggrj3Le3ED0gOESKuSntmaTxnof8ehIW4kneR1wfdFvPRExUCCHeu
n0WmEVbZIsK+2BvoUW0UN2QBZd18Uo0ffjUtAKrfCifGT9VxjLLMDKru1/hl1NzH6Cy8IyxDv0JZ
FtIL9JhBmXJUaMybL9q6dv7DQlXnG2zJ7n8tKSTlo7xRPmx2AR56yComcLpDLYRFPKShXHlg1E+K
k/fim7kP4IBI91u7Ojh4kYfIRJKRtvXigKe8H5tqbUtpHJQbXrcFMEADVk8RphkgGMtRoYqaPtpR
BO0nvA2iYW87If3Vu60x3MpZ8I7WwPRPPClO9wZEsIUdMUXDEK4npoAYuOv8kTMCAExnUqQfPSP7
NiALsZdRdNdShw8A0ByAWNjdRnEgiKtMj6lyk39I2mW14aR2Hylcx1NUL/I2946Gn7wtm49GTZgu
VJK0Bxwew1MPKGDfhF3zrYE+3bfoJvrn0E4y1CuWG12CwZ3aFZ/CZtmMHhJYFVWP+mEWb5x4NyqE
KhhpvbDir8lmf8t2lGhT8i/xBnG7lr75i5fMA1pcIxMcNxEpFvknJzf/5ELBRD60isV9m9I5zVRO
7qkTLFUQPy02Wxcy5zKCtOFNv+UwPnKGbwp0BWYTKdd8jc4nxZ6ExJIWrYIlhqWYJ3qyxnQjQQqb
nUrQqXxgYlCIAC0t9NUuO57+lYuzpjmPmACbTdXPMGn8Ie33kZKagVmNZmiD/TAjN9j0GLFEqCvn
0c90QUE+MBGsO5+2YcmK0MJj23c+4Na+ceuj7ZF4j/a1mf6GinL8rNKQAbDuVHKe8EGQXcCuPdkm
rO7QqNkuO1QPnOkEfCIGnNYXS3qlT0cJ1Xc527B+mq6xBzzbrPE12QcGqGxQKqwA33XYJctzVokS
7iu6jr3Xsnpih8fBA8ktJkedGIL2kHLpIlzmiS6HryqvgovCilKxNKwz/z/dqtLmQo1z2jZEpTwz
NyhkG18xYdXFa5lBcdx2VGlqN7t5si1c+MS7JG5mta06FVUgKPK4/LUx7znvXrA4SBgEhMLXEd9C
/h6iQWAtimY2Tk8wK91nln6KaQuJpNvcllFDlgQ8SSGIRV05TVrvK4/DtqGnL8/STFisM5Su19Lp
Zb+WxvIfmX7H2TZ3YNj+Dm468oBAEiXbl9IGvwnERZpe7R5jChvy2KsaxV44dam1IYkBmwJqI4yX
fiZXNi7PfUWI3ZGq0loOixta1ks1gPHeh2OaZLedvZOcF88CseeVk2jvesN8/zLw9LT7vO8j6kDB
eHaTJNlw5vld3gBt9QV3UIMYuR1QnNRE97EScbL2J5064pdbr1I5No5U8VqEwtN72wdetZ1Hh9wB
6gPMFR6dOuSiaj7Wk60mOGUucWEIvxmeYeo4Op4PMV2GI7uU0sVCuSqcuN52Xp2cWYqo59JvUIQo
T5RvUQHEhA6nTr/ZZiU/UD1tKCRGI81Gw8nvFhbJGlWkB2TK8pOyRMO2+EX/lTdzoA9qotvPA2af
WwluZ5ews8ADW0joBpEP3u/thjlT1M68zduOWidaeR67UJ6p2u22yEL1Bs8XFDJ8FnCXGDDdlvEQ
I4F81RU54joIqwcG8Rj8s6JiHB2i/EIX5NsZUxQXd1bFrMDH+Albc+XlCymUJMgxUYmD2e63i8vc
kueqm514E6rFhJ8NBxLY1oZZxjNEQSt7IsTETp5ZJFIRRA549gNVx5y+LpyDydZNUoxRNE3Hkn0i
9JlY7/20Zpeei/mEFB/wG5TRw4znt1m1QrHUKBwtMc7c3mTbhla/5zIkTGiVoD8gPVZ2MFkQjkzm
J+Q7nM8MYReQbY6Dow21fdWzZR14Gp4XHtv8OKBHwAU34JZFLxuEr2GRmW/4KB4BIxgqMDNUfIyE
oc6pCqQ8KyY0/+gsY1SKXV+wjx8q703FbuyRarSoc0qrTH+ae13yiDjFRSkxG5bTiUkuzIvYl6mE
xa6PD2zF+Fow4NNCXIfKAhXpOxNuI8FcfMuJ5X+gmLGe6txFGSp6AWkX7MhlGiGfpOBc2ZGbpv6u
QXTd9VXX72i7cCsJu3QPGn3DS5qCxr+E+Js3oCMsGzqZyMQajUvxQHSSu+DBxj+8zh3D6p/dl7dl
yzvXW35A/TzT3L4ghA/sfYDlka/J5A1jcfJJ9rEv81Pvt9LakXolHwI9SJaac4IGEXmBO7ylUVn/
GocJNB7jrkaeZwfxXSZncCqsH9xXj0V6dZzKxXQ3ik+fHSAexJek5/LDDXebn62GCBfR7W3rnY9a
Qjb8pgoV0cOAZLR7npIxl3chvMrlJYy6rP/sQIbuqiYCShs5dU5O70Jd9bAw8d2ETjd/uC7eztvy
6x+MQ4RJdguYtgqQWMVj13yJcqbOaKqx99dZo/IzlORgvHqTx8SkprgBeeXbaCqJDD5grE3cY9dR
aoyhz968rfmDq8Kau6/GWqYPy8J4DtKqxY006D1QET/gaWiro7bcinGez0dkCzeH7b0MNXobklHU
xQmh0DxBwnBjlGBkYnFnLGWC4BUNy5aBQ/Bpg7S44tfMgZ3UEaOkpXfpF5FYb0rqBbg5VjbuwRXQ
14N7zv9LI2tipazz5N4MVTmR6B0ispuCYCY1EJnLXjhjoXe6AAm8HhHlE3sORemzDVwYq02NY9wU
fuitmNWJB24I+VzQvSI88VI8H4RC/gCobS8Avace93bvPUIxVpsy45zeUkksz0JG+WbupFXtPdz8
20rEmEpjZ87xmEBi4WCy9zbF9mtqsKuvkkCLz2HG/00jzK9poq/fOBb9Hr2jlb3ZJBM842xoHnHD
fKNJNT/Q7NPDBG2G4X1enAqkMgcPmCAjeNEohsfGP0opAf1kNwvzKrQHm2Q3Vsl3Tp9F3nawcsmo
p0zsqxBh8N23HNYof9LuUJSVBH4xuu8uwwSGRGPrcjwMcXAgPJjFtrhhfJAp8CkZFaf/FtKjX3Cp
zj9gJi3oFn7ssePDvOLayKnRTGbRw2Ts6rnnY3/Cru0eqVApxQS4IFxpdnYttPG/lXIbDAJSR5fI
1sF8l3hpIPcYbbGtTNYU7E1G74dCCU6WxJVzL5yK5otKYStStPRruwW/C3MV5aiel4uL5J5KE+Iz
q3QkZjpKS9ZWdrJshO3pYIOmKHuv0zZ9K+j6OeR7Uuebon9umgxsFvVM/j7K4SPrCp+vK0fQ0Pde
dXHiWHzWgFxeU2/CASkHlR2CiZ3+Iua/Jg3NXiWLfy2aTuWHkBdv63HrDavOd+VDW3XIbgJMd+fR
phHfmiEYcW4F7XFuPb5V2Qwf1B/ztsMZs3PrJJp+/K60g50Fc2VXwwxQq6TNWI8i+0YlayGS6/lt
EWQSEbJuTVXkbqzBfg4jYe7tW5OFboTnNzVgKBEYR3duqeInm0nCikuKLHq2Xuw2SDA59Y2XHZnS
b2eRm12ZSuosLOadYtXXhCet2xGkibjqKQUAJ+b6ZI1Z8jbr4BmrlbVz4fNdbFTPh6pywkeJmZwI
1XrWR6cGEsBZ1NAvIJWuNo7nuaeM3w8EI7YHzkp4RrCJGR3KDFFUbzPH8AncHb9bNk0pO54uC99r
9pjLQSDTuAouq4NKY/sd+QPRFYieWapKsB9Bt4z5xngiFHSPwzfSzP4lUjVSoCJQ7wgx3WPlwyAu
Rld7qPBBQyLxTn/ZFKXbrCIZPgOTuQp6Plc1wbJSI1msCU3VpvY8KFi5NAEAXsM42PXt/AFjw7jR
aRg9pSybaOl1liALswI29koUJF0V0LsQVJT2AU2W+dNTM317yikpZ4cv9IbT1iUwCq1qGUdvVhij
Vkus63L7SRFB1jNRGLwjNwIMtotSBiwWQHAD6qWDJSYQe6c+5ETsrMHVuXfIKWhEQzmRtm1yZa+K
qc5OEqMNH3WBlltmyDhsl1IH7Om610y0BWDqlUOCxiMLKmDRzH3URMHUubnHcZh0JCL0zRH0QU/O
yzj0j1GyHPiuo21DjvWzLy3Wf1hqv12kAZvO0dZpyswJSzXTyiYY1L/QSfuVNbhcfj3f6gJdOX9e
ZoLLN2NgyD2BeNBjZWrXtJ8FFxpAro+EfvdWsI1dd1sJUR6iknokRyP8tHr/kvrE2oMLSNxTlDgc
qg4I63t7RMY/QH1a446HYIqq5kKxVFz86WY+D5Ba/MQNKd24gXEgRWR37UgK6RzoGzzRlmP9p1rw
YG42A1rEZ7Bj7qJZOSIFK1pPVmsAolzEoSyf81rmcC7zwj2GTJs/Q9nWd5McsaBTDv9QuVe/ZVk/
FDeHJa9uLPmfCTta2Y7lfJmmeKj7NvkI4ZivBjaiD3EYlDvI6E66MglY17XyI21jsKm51DPxU1lO
ceXCmk4+lVazMmB5VmNHts+h9aifKW4hyXkSXAixO7crtODGevMSG4Aus1y+wWg4MKWwGUDyMZeW
2UU7Z/MJZQ9q61ThXkAU0m7SQjI9oLZdUdJH7+2UYCUYa3lABgSAQxVYbFXRvvRFT7NJIFCP+Mi/
IVMXk23rwCcmHf7e7Y0odfHHciqqtmJOnPtWL4mLoYGZ0ZAM0OZbDzaXyaofiCuDR9afugle2yF9
zePYvSfHRT0J1uabop9CyOPU/9O6RR0iyWReUrUpyjGlZU0a1rMwG1Zs+LtbZZH+TrE7PNPrfzax
F+97BfYYRz0VAitSIgjK9otFvMko/Jr2TvcqFKRIjy5sAAZ0XzOUnXQd+E2l7+yelr8duz+mw/Gm
Dz0DzGoam6cssEOoU1F2E56XKICkuqFFR5DvuMPdF98zhOz4XVN8tcpJ9wvq+7XqBINt2Gb1foZk
9ph0unmiS+EsCXSj/0j00KtmXJAS6Kpk1NL4frrmXJDE7QD42fZLkA67m1xhTVdp1toCFlTPbbyx
Sgt9x5RgRXRzeh+0rBXbjMA+uTGz3Q6z1gYxcb+tddZiaCixqtpKd+tgGkmEUHXYDttsaShla9RV
JHI1mxFgJcfJ/AZsDv2jZ6xh3ZsIa6t5b9LEZ49/A3WgdoJ9k3xog68Uil6EyRelcjpNGp45e/aA
4wxPhWO9uDNrG8/T+dmWnvvBjCb91NJujtEQBXrvFPkeQuRNfpTz+8Ee7qaPccUwbCdd+Itdi3Nn
TdoY0pi4I4fHYMBWWXsE62YdMxaP9d4aGA8KLYPnAlf2s/T8dBPhfyOXK4KBJnv3vWh7+8MC12bt
i8xWP6MWSG64tcrf3O/NJUONFQF3J6Zr7TLvv/nFKfZJ4Cg5OcbsvhqC4k6YsFu3OmTUD/cBQwfw
nXgIaJdr7EIZ2nhx07FDKs3G5pCpEKNAxqqrlIlA6Tf9l0wIo3BLnpSNsbymOkZRpT4YvPCPjdG1
HNicRnl5wiQQrZrQ9O8KGj0elWlmtL7kSf+q8/kliW81guJN2xu03AiBhb+ZYQptgyEsjhjPkseW
lcOnir1b6kYpGWvfdg3ulHJ84nGi5AK6vmfJwFQjtEvydezmvgshf6o5b18MfIp1nmuvWyNMcG46
xfTlpvV7w/Iwl6eYoQfVVJLWBAKBeD0vYNS3BKH0PxiwI80yK6k44KIMJZgvvZnezbW8bTNM02/d
KnaXIz/Fr28ynqysjNdW4wD6d/DqfDU6N3cl0xlvTwkUgudmE44XjQccwW1WWkx00ZXA5f6FPjG9
Mz+x92ER+S1BV713HcO6S4+5wzp71y9CYOTBCKdXDjatf64juIomxKSbMbWHPx5fUuBLNvavrspM
9WVrXT0s3dI8SpgPjwbZCb1dGzk4+0OT3zD9IGyOqNkEqVKRDaxXweI0mx4aO1aewO2C8onGUXRM
OxpucESuyj1Ir7pR9OLS3OnJTNHXSJ8nEUr1uDdQLVmEs7v5/EeGaPq4SAlplmkTMpFxSQEbLlpV
d9kccvPyC1SqvEozaiAcS5OfMlemMPPq7Gd2U4dbFW21vwNI45NTTxFgtgac2DtpdNRaGgMcicVV
daA7RCOtxko+OAb0XjgIRWNbLOFzmuQ+QDmN2O/ZZvSbcWzAs6GaGD09bpE9VNt4cKzojALGDdZD
UfrbTPn21rT03egF4RfmGZF/OxrXlFEdEhkvaqBs+gERaoLrEBV+HZ2XtKrs/aAn8R970/qUe0NG
B0iwh4OC2jVn3sIb8pgQgh3Ukv43Q675wBSHLJ8yEgK9cOyhzYTowAIyxFikN7rTTIBsWAWMdbD5
r0fBUH3nh3L5RHPja5xigmVsYldB+2AGfKPk03UIcYdVMfiQAv0uUzconEuTl25wubYEFc7YTy8e
TLzqhR2WNSPMuRl/v2z61/ojFQgLUBc07FGwVNDy88cbF8epP1kl1RbhTf3a7RlItYh4k34+0ibw
CfFFqWdAJoyi1qw5nOBVswrF4JWKPAAhBWV1jdWniq9ekqeJ2qCrSqeWqpbZc3bgVLASh+Gol3hP
EXIK3MJII9NXEIoqfovLUUefBn/8cNIGJT/WldrSaLQ1ILracBERUejuEQYM5pDymqqS9U6qLbgc
dWxnF1K6PRsuNUgnQG4h8Q/5MU8yORFmtSz2QLxS200laVlDVlC98Z8UgvPAwclOpZHEOMDoQHT2
j0WkHfxnChAoBsZCxi8BKUcRmPYpLeI2RlpBa5z7kPDAvnQ7psoQwLlzlicUIdHNukII5lOkbKs/
tDHUIPJTuElW9F8ObrvGjjZl0BKIlCBxWOGRZSSWTgmzY/TR/WeeTLeVVOHqC81tDE0d6AXFF+YS
sRo6v80PY2mWYacjUX6So2GXRysnpMDBCjRuXGXn6kAjTWxiQLivugdxp+R+bqUXHicQazFqzopy
E5aMe9LeSHsCoIedk0/j+gyVB+jjyhLNMNyR6c3wBll+XYHXCrPpCUsTouFKB3TPLpf6eJ8Pk/QP
ZVdFZhda2dLirav1p+uOoHlX1EqTONO4mEOPMRIlftHJ7rm7gTpq55bSiNzVoWe+iYDJXIwz/PEI
Gvo1Fo9k2DlgvL7qbEQXIiBbc82UvvsoU3++4bIGlE19QGjKEV1YOB+7xgvSneOaojzzTwYtaaIt
WlxOgoA0U2t466xZXtE+afNCPFH/EEgt+KFIoIFR4nntvupLD55dxDDGcW/x7D7KMmrZwjYc62n9
Sp1Qjb8juJ9fsukwQrnsxUOcZHj3L6gTuvemSBuotszZr5U1Dv8igTXkgN0VNWuBmvSeEaKnHkTr
UvN4t4BgnaXfGCtkf7QYrK6CJlEPipOg2GtTpPmuIvXuJwiIyNlk2A9JuGBqmRxykG4pDtCMzwl6
uLyDFRaQUmW5mdgseePO/xjFj09d0tbjPpq78AdYnI2dmvBEJozeQPkcwNWwyQ4O6mMtVP3XwxVh
pGRbxNL1i7HvbBZsX1hJp6d5aqw3XluCnxAKEW4WjmqUx96PnXtDwyJ2laPzu3QA+0th1nDK85tX
YifanOVwx6wAtwaOf3YXrYouBRA2a5PgyKBL5ARy7kyx1G+YcwLm/fRICKodN8PMMkmHls0NPPoj
wtm6e0IQlCS9qUEzUgRu+x2Tv3H2/SA+jT4ucu5qk4O8cWqchEHPynIjKyt4WRIcHfwdGEBICU1q
yEqjI89EKWCTCiyggTdzTqqZ3hVBuUHY5udvJUh0cyjHsfyxigld2shYlmc2mxycQ7CJfoTCnoqF
3onlC/jy/JnfaMU6oCv6E4kf8sPxad8OzP9c5Ee9RnecVeG466rGJ5aa9rfeLx7z9Q2mFBpPzxZi
2nWo3zQWVxtvX4/d+zNbTNzcFT5g4BP61zT567q0VFtrMEOytUzbFscYLmMGJJbbA5fF5DzDOAe7
HbDmu0V5UqON+P+ushtbZiFO7OTroqAaXBm+TCihDYRxLjgzXBXSrTsb2Ga2J799+iY9kXaZ1W3w
REECy1QXt088jDajisqqSMLxVYEh3owRi4vQpmjwCjUhKy4dzm29NK7cY3EB2sxJibG45+S9YiIo
P5zaJ+6WpxcvQaLBI20ICQPCxm1IMkTLQXTUSZYlL93M1Hk7Qs4a10wOvMcMZli9afkZXhINmGsz
eSJZQ411LtaQ2dhSkiU/10NF1dUzby0/O9/qulcmqdXZGhaTYN0yTXai4xPbFpPGsGeoxrPHJqya
oH+CiBQo8c8M4+yTk3BqOGmsv50yLPDQFAtjTwf7HIugGfTl7ZlLqmPLqhDhDMlmDupJjL1qUxm3
e4UVFsx/blySBbIqHaZ338rTKBSoOr3gQC2og1Xf2Q5yaTDM6dOQV3wb+ewYgo9EMEWAeCKGSNNU
R/12Npj5Vw7AU7MurFLPe9tYsdrrLAy9/WAxCXNbnp1VY9rhJ3RYbe+CojFnBz1O890wSs7RMiTd
cGQwbiXnhizRYO9pFQQUTwX8GMNc4amYvBBhU0e1jatUAeQLMAyRacLCDcwJ41iHrzrQibEPbASG
7Ivl7theRIDV/OC6ovafFHNme2V3Y7McironXsyrzf84OrPlxnEsiH4RIwguIPmqhdotW979wrDd
Ze4kuIHL18/RvE10xHRX2RJwkTfzZOXuZ7PN/AO3xYgWnt55pn3MUxgMjcWq1Dahqa9NpbyXikQk
VVPwoOLvXg+VOsbc/n90tLCi4ZfdPhstxs1NByBkeXDiyvzDlDxdaYuHJ61SoC5kHoT5ODeADDbT
CDDm2NaW94eFgQWddMzUW3s4Hv0jRSOL99UADt0MPu6nHoAh00NZpA9e62hzq7mJDZ5E5OAEjt71
XCTecfEDapAZrZAasjaB5wfufVPSLMlhQDuyCDOTVeezDWvtUEDDYXwYq9/Jww+90m2PfUS7oJy3
Iq5QBXpngI1YFU1/bUGGMEyWmmk4bVL3hb9T9Dy5JkQ47uzAhDAX0eOU+X49PKW4BA/ZwoL/zk8z
H0i+J+e6ER9mw5Z304NuvC7jBHKFGrxm5cJv2Ta1uZDEN+yjD18w5qCWmNwrPxLvRFH77GkeTBc2
FRL42uLcZQNiWFcPsJBJ6LmUaGC18Siwn58zpNR8XaLxhcrI6CK8Vz60FX6tbYFCfsApkQAZmcpg
h2OMlb4dZOXHUmqiraVNW9Ru1JORn9vZxqOkBbCwvgn4WegoWsQWUFqjWHFFS5Fjil1IItWZ9S9v
iEMl5cSNVNfVfZryP++YmAf+DM0DdDbWqDZLVoXLqcitVTrWYMyqcv6SdtnC3F0IqZjkUo6OZb/E
qNzbqPTvwCotjpimADbUZfABOuY/MEcOBFY9PmI15PufDQtfAiRb9zrxfrpBDJ448BBTQ/yO8Vtv
9M4u9/kY5uOcUHFRpgJ8fsILwFV2cQFggM1pDvp/yu3zY6VMycY1x6W5DdK8PAdWlO+7IpNvtV9w
B7LDJnLUAglejQ1hcYyCfpKtuBO8beriSIY5FAWrpg8seGlkh3bJQBk1JnAic/3S0gCej7V3SQXx
Zmga+NY0ORmWKABKbGfZupHDTQrH4CHNE3lN8LydfUHLEMI04CIPtRSbpWp+BqaNYcPcNr/oxYaA
xCQeON81yqrNyMtfbD3ZFqpUzWWBRqZ2BR8BM8S0HtX89BrujrlrgO9UKp/abW8N6XRgk2tGG12U
PcxZJgsiMHw3nvla07SIqpyrUHvJYG48p1H5dz5rVgiuMXHkZjC3YAmUtBO+pJiisNooDZYMW7RM
4HbQ9QZ9AOPYAT6viz49mbXThELw9dvw+Cjnj85USbUWS+e318mI+/GMzEKmQxLWc/jsB5gaVnFE
GnUXG3fEJScBwCqFhmKvC2vEDIDeE+CgNJ1g5yhd3PG1FPxwvcTuA2CK+watT/4FMWEysAFqvnf/
cIJQgIhfHuKHFVFEErI5p+MWq0QJoyygAo3n9sCRbFempigPvYwiu67EHqNn6fGXFzw87xIyTqV1
mpTNzG1UigHlCtgZ5nK80pvKir1nQFos0fjPZ+9NVXOczX6gvuyIDd8a5FHADUJ8V906Irb8eida
ObcTtl2iXiSRSaQSlYUa4nvdEOK0dJ4BkQVs5TBtxFj8MpXukpyRZ8uZzXYy65PAB5YbYar3uI/4
mlPFDNAz0SMYxgRq0MapLGfeEwsa9bqtpt7eEU+1gp0N3ehQB7Bd8HQkWqOaNE12JhjRNLs+Z72y
FZ2iiCKQnYKQ4hvd1Rnu1Rg+xfNvpaEw8fUkRm6Nk4OVhSaIIzjTfjpzkijT3NEgg4jIJ4m62ZQy
YvvUUqtokeKq2uQXSgcE5sqfoy8TghlOk75Jm00WFAWLJztqX0z6CH+XuYOdTaUT9z1e3Zq3veeI
+59N+97bEvfEfpg6C8J0LQDcYzN3KQWCdO/ZYT0vVAXxFHF4MVlMbnxdqaILYUz2ywYzLE9EnMmM
gRT76mUDstsCzWdn47RXMC3+LH6xXxWKr3+p5syYThyaJKMphHPI2vHAeuLrTZTVm1qfdVVA0wsT
QZAadNTIOxoA08JTgM0Z8FzESofPk5kfxgYS1lp3c/BpRJZhrb3sHhfCxFq5YE3n1mLL0KlPnKUw
2pgQzHDgSUEHjoURgVbrNuhDB3sTXk/bn2vMF0PnIzXxntn2tQOqySqgRK0GvwCfoRsryU8duoiL
5l276Z5lm2EeXEti3tORKuEZau3720n1fIRAkchhzXartlnZlN3NzXDH34Ojowknj8OPM8XGT1xl
Fc9bwYzvb9hkceIUQtCfExNxlKCnqcLd8nOoc6A0kXIO+Fbs+NnxcdVd2bJ3dGu4tTt9usKumxDO
pzXs8sK3gjW+EemyksWJRe+W330nXCTdBkqAd1db6dhbJ1iOn6e0oBOS+F6PoCON0d0yhLf2awqZ
33wRPLkM4NBeGpBb4PO5wYNS5OcBByAkJAbhYy6N9ney+zvFvJyqHYNg/Dx4ZEW2qhZEyoHSTP7Z
lCL1S3DUugDR4Opq3sqpBjXrYQVkL9/fDapMpPIP3DB7PCYH1z/OpRX9Te6QUUdV2OnvnAh1Lumt
RkoB8MLvfXGKiOpQnJS4gQJsQC0LVfYrIMY+ceDVHQquBe6IlCtOtSQ2DCAZXvqNZqA1Iq3CohQ1
8ljGuLLIUqj5mX/mPQV4btV2sTHRhQkatLUmT9/9sIOdjA2jSuNuBiPphiuKbZ6wRO8r+KtidHlN
dhiSLlbsl+6HEZHfOcx5hsDjtJpud0CQQ76eomw465Fw/2bGcVJtkZhUs44J+d2wQ/D6zVrgfEbi
Om/F7M6nFnt+B0FWeY9AmmmloXaj6Q8zsykHbcueBYoWjkKAk0Oyp6ig+zOHOvsxupRZeOxwUB4s
ssVi73Jbv8xQK/8gFEXNY2WRkV0pq1weBoaYa9tl7kMVKzYREYcpHJuxNp7iWdXGueya4juhFP6f
08d0fzUKXyzCgKKRgepPZwO6X+LG0x1dkkFrAFTTpv1z9w3ydTXS7EGyS/wPpJH4xZ5ePfrxjC8t
I+e3s7w7sNaMbcrD2FUBgWupGSH2l96ZWoEnBzZods685gjBMEsA1H6ns6XP1ozOzlPRwDbf5pXE
rKYMh61mq6B7PYPNtNSmxWf4o0ze5XRQmOpN0DfmrenFSLswsZq3nCP+P8tHj4ODlnhfpLDp6nJF
FhMUJ60KgyTFWUdUWJvexpuThKUqWYRelcF31KQtMgpUpcWemeoa/pANi5owVVI+SKNzXiFk3vJ6
fgHD+Fik2fRoTDPVDe0kzjjLIP20SXwlLTs/tHyqUsDWU34osOEepKUxXOBVTg6d7mTIRZPvsWI3
z/T7zDd2+cuWRx4llZNnfGFfNE9U9HJEW4Pcqo7GrgzsVCj8bn6PZf8yVs6IayHL1nZie6eJ4NBF
Vh2u59w3jpU/mRuzcz8XPivbyO2fG3A1mwrsHs4Eeu3w8VSsZhEf2cY2RGgCL9EfxBTeWdf7vwVB
pyejh1PAiJ/uE3yUtD4XwZeSgJJioVmbKfTbVVQXBQfr0IVz4MgvF6TSu5FUd3bVYJWPlfDMiz0m
0Roz11fkU00DLNJTGFYV/AfUkOZM2Oll4dJf9WQDYGsZ7YaoRkan4ZT+1iZsuXkejGNOWcpTmcFn
MIt2fsQ6SDdGa9An5PvtCRd2ecrzIftRKgb9kZXZvqUR8GroYXmXfC83vGQ98kHu8sWrfT5whRJs
SICOvk8puUVUffefp8z+BFHpjrpso9+MYX4T+0t7Chq/OVtkkYjLd9UeC9fwNmAQY63bNdeg8Xhg
t7AiDdPrX1qK4oBokDcBrDPz96p++DAG674trVcTy+Tad6V1gMBt7x3d229RFst/Awm3XWvRDYQB
QTxaostfXTdrPmzX54lv1WSPLVbYqjWKZ1rCmt3SmMQZyEhvDYAoUjXZTpTqH9Ur1RaIBDpegSpx
0hoqeFTji3a17SD4YuDaRVATCL84HeU8lBvt5gJrLNMKzjAbE9pG57m4FI1O3yACFVilmR1xlAzh
IGS/d2U1XgC6QvQdJBoATURoiQECI9k+NhcoJwfYBzO2l2z0WfBM/oqJOXjkcpElVOvZexgd/3kg
V3LJk6WRHMzdeLBMo/jGjXsjPaI+7YEUTpAMmGTr6UA7U/RW50FooKN9uryITnNXWrsaOwTxUgRb
0nPdng/QI1nhj7TjfhaFMfwRAiSxyrOxcKbukWPu06uW9D13nXEDmhY1yoIAVVGwCKO5Q2BH5nqb
Urj1SUX2hweAu7OchnMBviBZVbvz7HVEd9KtACKlwWiUW1EHxR5wcPNI8xg50HL0DgvJoLAQ/YGo
nYlnRAXZhs5v3m19577OOEI++VWM9C0Yz4pg3qeR82rAOlGdqYWjo8bBUQPCbyBKVFH0vFdW4uxd
QGyUe8MpZMVcodzE4/JbimTG+N/rcBENIapxeBeGiWecLlnJLjaGixCNA1IlbwFuuDGdnyXF4BTg
GvG7bJtoPVPY95LrhDrQxW28Hxgo4zW32UGuqnYhoEAiDlEel6j1E3edu5HQnMTKVX0G6z+21dei
yqdEuUAFOnluQI1itCnpx+DfkZMYa8w19az9e5ZU+pnfiVxxZXs7QeYdjdnV/5mOGXx4IzbIZIJ1
3zRu6WyXGCt/DEMM6i+WmU21xOLFnhsiHK5FxNOqKD2lBvsmshoPdgZBbsHG6WWvPEPUzrfKaVMs
BWQ8bObqIGNw5YXCq+DUiLASD0MDGvNauCbL0K5ePs2JFpApwo7PqtA6sZztt85IJ6GwsFt4sNYP
TRR8jC5I/54H1C2N/fQP3RP3hEqRAMy8zkIvld6GfAFJD8bCCNlV9T+Wh27N0Eu7DeI8/T2NB+iv
tjEadcyqRAMEMVHahbBAqAV6b9Mc/QTXTS4Dnn+I3+s2Cpp9PJb/f5OSyOBZ9J4Opv4g5Mf4zs6q
PnIaJ19FLK1T2+p/psabAB3tK3WEfWosirFHagHCCOTcWvQWe0BKwR/YYhEEtdmYb/BqkeovzDk0
+756IKkCfCJv2aV0CWnROpNVQ1Ca7Rxwvea7zzLnkvk6ugp3yjAIGsnaHNw3QLDxGxoMC2j8blfD
KNLPEXXhaRItOcISQnwDifJC6cCVzgL7sdCe2LXzlD7ahtDvVoEVt89Ff4eS3kGvhvJPjZ+1uyAA
2cssaJP2AijxQKyE3K8c9BqZp36pHRMvbD422zqIrDVUJx0iucnHlO8EA3NCCSKGbbJzi9f95REI
MEw+o31jQRMRI9di36ANbqyij25L4QNqiOnGw6UYXbRHuTAvarqRsHnZ3yTACNVMU8ek6AycVmQz
TzBWYN7g0ZjeAKnV8UYGPDpXrsm2rY9t5zzPqbqQXWSTL2Jrs6C7PxixEmcYk91pmvzmSJKiefda
3pBSeM0WMXj+auPkCUQkPtrYfwSO+2U6rsKFil63Ki0COjKprFsE9CLs3bk72Zbi9uEaDKUc7IOY
i9s9Grylxgo+fW4ZrE/6cTcH/EBGrxiatRpjHme+2wUrjf/rmhKmPGrcDc+e24vXvm8lzHgTwOE2
IuvZryrJG/gkM1fu/a4yD0zvYj/NbUNLBi/8A88mk7Gjtj7lYkeHnJz/sVl4/QRsGjZtJPV2wM4h
MCm37dNcl/2+Sqfpnbx+tff7CqQbP1gPviA70eepUcslaFmom5ORnNqgtl8yy+dP63dZgLLEL/iO
0xiuRpsb69xIXqYU0iGlAWBBJbQkZz2a1ENoDWF2Iq6F6dWPWek7qJGAWZ3ku+mieiPGKPrQZv8A
PMx9stI7xaz0ouhkdzK5FvVQvpJZwwRbgDINBtpn2doO9VeVodOwcDR/c4tqlaqvh03rNQU86JqW
C2OIbhR6sFSEefxD6bbzDc9lN/J2JcMDbeMsRDnvKiglvBUxSFfIj4O96WZK3I5Zx6rqDtzfpFFq
JxtWSBQ3YtTEvmjUMybsyHJSFtHlsjWLPt5FE1oon5xsXWXCnnFdcqtEDXOBvcj6N0l0v3On3nvr
J53+Yg7GXQHQa+MSI/+bK4ETgDOjXfWUBe9Sz37vR6Ktq2B2x3FD1ry4oZTk0MJd03i2yKF8DpXW
+CNcIwpl7UYP6SgTXN68FLZUG78lfdNTmCGdR9xNcMc4wXMmvqmiI8AhiZFRsEEohyXNR0SNwguv
Upxwdh9v8Cb6YVu6xi4uhfgLshHIxx23Tg9AwmweuS8O5e5EgKzmGfNyC1swmsFZ0MedllNPFzAN
PWwOi4HJdWxvRGWWJ1BqBg/82UPcKwp9SOEOMdHNHk0Oyt/QKxjh34yHb9cuzbC2VXWrUxmk3CBm
somF4J0R+5Qd1FHNeNCmCUzmQB4ouQ4emqxvv3uuovNYeN4rAaxhM8c9ewHe3i79TjYfhKZd8mCF
nlyvIwTs71zRHc82ajoL9OR9SrrkliU0JG5s26w+Mzarv2Qqk5D6SzZtudk/dgoIg5Un6a+ybDxQ
xnCvzoqcE2a97GEJJiorZ8N5q3C+buq+HMI4EN7d/Kf8dzwd7Svbyehg22X0NjfDQ10v/bHPQPhX
VN78xLydt+Q8ODbmzlolIDPumBQBaMenA1rkRn/EGNn98zo9hPz/ohfDN3kRNy6lcwNk/SOEZTe0
eO6T7fLms4zEdKhi7u2xZHODCmn1DylzkaI69s7i0uV/41wNDxX8vovrkh3D6glT3ZwIGBZl9svS
n9M9TYw7RVc338NEhSya3nEClbUC+Bz/Q8zKrzwD1Oc8aXppGi2q10Vbb0TpEDA6mgfXqmfYDpQ3
XANYx/k9F16hDznuuzZw2RHJ90aKFlx5bBfkTR1xz1ZDGd8spZuHrOk1ePqpKVe0r41PABR1yFfU
pHbB8I+I60G/8xCb8DP8P83WWEt3m/xYH3uAI92RjsRhT7tMeWmhgK7kyDNrBRa3h0FWVAbnbhp/
5u5AHTIxNLkq4qkI0zHmhYkq/OZ2bUV8NmNVC6P1lgPu3FE45sOFMmkfJRIyYT2FeqQJW5AYWVmA
5/7fPEGOw9a04GJsJU3G5MC7HPdQmUTRHo9hMN1oOxnkGQNRvqFTInqGsSGY9OEl1UD4761k7boA
KR220m4phfDvdSx+Rhu0sLr/QHCmV1qy3PRLzz4ft4l3At//185K+SO1dv/BRiTfFPywirWz+HKb
uVyLMUrzuw/WlHrQKa5XoyEZdXtM3ShLo6OQFYS9n2SldlMgup+ES/3/6xP/C4egQ3066EiOkGG7
EHEpD4vRtCmCbcDeihUN5Y/MNyrftqwcnyJyRr9RCwk1byIJEa90/mJ3aNFkUMXPnDqBsXL55pBX
6ZqDR8Jehu3kfQEthTNfzzZVQwBl9jblenyiEsY21g1E49RsGgtgVTiTEhTyP9ApSlwyRXRiDf6n
PS005TyPPVAI0mbJKUin5l/Stt0tCqqcQG7TfqacSkeytHoTU9P6TPlHdgiI9J7ZovY7QzIPpaWL
DXN2jGrrW326L8y2LbeBo9qbMOTyZpSxPM254frY8vAN4m8o8eahpkh+JZ0ZQolPNv3kpkfbKnGX
TVN/wxNqHgLE6I+8yawtUboccbvq3IciM3psnUxm8lHZRvORsqvk0EJCUZEzEyZZVLqfMF5+dnE8
/0irWB4bv8+vs1pczgRaLfzGFFfRSVqidVm9O5SpbvrI+Q+6VUcrBUDTruyMb2Ok+maydbr3IInd
LfvVZzdZSPj3hoqoTCTqlZv85Hg/WAZU1klS57gatZ2SxCdvBq0j9gCaAa94jBJMUyugkfIQa2kD
86mypzt+a6UTSqXkyCc7Ewq4BiGrjlnTKvxH0tP9C2Hl9lLxxqPNMw/ViIl3sPdAYezdgt0B0ciZ
L/RP6u+lywzIEQuCfxZoAhe4TauqY5RCZ4yJmU9+dTC5zEj7B1FiXwaFK8pE/8fEWcg3zaspWAFT
eycSQZbaIGvyGUVKP5BWHp+WJO4PFVdbRRaWyhBHkim3IWng7wXqwN5l9Le0MyzhUMpilwbR+ApC
pT9ReV3exL19BBCHg+GV/S7LRDBSyGqdCG6Gi8EDajPGxIyMwM0tySpTMMPLm7C1zvqQwlP3i0Fq
nMJq6GkKxI0sThK3twgtg407dANG6ZZd3m5QMJK5s52P0lxwbvCuFEc79ueC/yYeUROF8cYSNYCl
MaUuKnyXDr8wNISFRUwm/PDx5G3bOsXNE0ySDox7jCR0cEu9V3fg/RPCs5BbCHHWEd8ZuyDk6NKl
+c91zWCbMie9sHNEfupLjy1gmtHX9kNucXxCCY9FmNRjo9YjLpTpZCcdtl5a6+LsEQeORYkSj5xf
WwrTXpcFC5ULtv+uhj2cZJ8oknif6CNNlhWJHzzNIp9cQpEz/0p6jXhFhTptiV3MWWkTXMtHmIgo
5Njw+TbjTaZmCK9ywBOxXybjoos7YsZqJU6zlvuNLiYvf84Dp0fTEmnJkibXWUIvT4KhoQza+GnE
lnSDo4RTIskN4tAwWrbQAxn9Pduu9gqPB3NKUfkdRj3RsucLQCUdSkPcGZpesPwjvEB2yF/68djq
RSxHeJbqBRgzULiWrTUAhfo+j2WeiPxHQK+sgElScWc6CbwhQGW5we/cHclQBryxUMAq8owni7Ar
X4m0L6kx8uO+2GvAYCDwJ8BgpEAV6Dco7eZulB0hlazKP0aMqgyHBOfk3ZdML5yuVXBa0pZfS2pa
C6A+2L9raHwWAhprfFy0PIS9MmD5qZ0E2kdjwLfYTrNv/ss7gzoU8lLmKQULwIuzVgAq+UuStunS
WcDIK133OI6D5z2Q1lF8+5WgTNk0POM0C11GW0uKqty04FHUqRSBt6eWzWwOY15AwvOmVHzfCafM
wLqt/2x39MJSUoexylg0vLCD7RbqaCAnhA01auMpFabzZ+qBB0yR+OoCCMK50tPivccc6TxkUUNf
uoin0lZgP6baF2DZzi1rgDYBdyz0TuMT4Kl5gFGrkVutsvZD3JfC33olm9UN4hfWDLqOdmNTjM8W
quuv0eevVAWDcIkDFFXy7KQaHOgpev4GL3zEfYsvO8qtGX9tMz1DW/FPPGwYP2Ie6O8Y6ClxoCIV
bQ3UfJTrbQCQc1VY9jvvR2QGXRo75u3gLW2nv9nO0pD+FJ58ckBhd8pg32C1Z6Ag6oAG3idPGDCo
X8WKkPyzBwwefBmAV8ufmUP7HbDT0SVKupqo267t8ZFWh3XlkhIHEPdIUPLm3yOLAaMk2dt32bmY
GKexpdccNu62xHC1EYMkugf3kMrF2AqxUhF0lSrbW11X4A3xh51FMSJoStk8kGvxHlWPEL+OaOYC
XzCPIVmTD5yO4wX12jxlsfIOpuuLD6fvoyOsPFqufCOoPxfVBJdc301TkfNSDJjbBzNI/5t53u9M
ctZka8GN1DhtioDNtKNXVu6f/cmaLgLq4LqoTQk9lBQb5obkpWFz5q6cHqMoHMQbIrN4Qxb0L6h2
9W8cCf3o1/dRJbqAHgJiiZXDP3mFUFfmAL+9D1TLvr+79XNm08kS/lMCARZUFOyEUnh4WFpVEq1f
HIgVBcArQNHvpd/+BSzYQ+A20dcMSulfRB8372PtPLqADcM8UtPK9o09azHE79Ln2jYJ6JwHKYid
yY7rJ63q19hwnwYGzYOArxK2dEU+AHbI2atyRLHw2sc5yZIuiIywshK1ypCt280EWP5Sabc88aRF
ifNvLAtTTBaNPEEKjgjEJmbCdDg+i6WYnZXfwjAuRspMK06cLboymwcsezucJjwaWWKhegxYE2f3
syUZseoH+81nybRluVOuiLBfPRVED8ZkXTKCc6uB3HUILIkfVVf0m3nxdDhPgdqgB1fbxYAlOrid
+gHj14f4Wvuwc5z3ZCYSSTH7mmkeuCQIY+ZY1guB6flnTKby6Gp8yK2gRquNMN7pluSzpYOXIoYb
R5UwVBj5sxCBBOyoK/vk4ag+VEki39mNn9wFx7ho05SWZBdldRCf86z/s5r80sFB6Bpt2QipZnOy
ozLb2Z48YFt1NtJ3a5SdKNnjUS62cZugJdbuHNZ9az0i/PsnN51PgPVQnKPxBaiOw0S0bHXizCcM
l1+JGDyiNy2AbGzLIeanb0CQbNpiOiXxc4KMoOjr7jOMCYcuVjw+DiaKSkHtO6eEeaSRA3vPpLxN
OzmCnJ09O83KS6rmU2A+DsemhhDcjNiHT1R1enKtPe4GvhmAWYVYTT5eXtY87g4ukvXU3E0ODLEM
tXPhbDsNfGK8s/I4nrBTt7V8aDCBYkwXycakExdxja5yZtaNIAmNLd7q9wTG8KiNQq8SXfwrbT4+
vb8Yt5ZZ8OibbbcH6DKuWz+tz5HdvwYsIZ/j1kZwyvA6arpHu8jeKc+efoTp8qhw/LOHDsZLDGwQ
mIs2hLsGWIvA3h7yUf7QQY7Zqd740QCMV1Rr9biFyVv4Una0ZXAU7b209X6oGMQukhdjTR090VdT
s4UqAqEfcJJdCC3TNe6a7HL8uaq3tjNHh8IzePMyP6fHpBoQOYAE7EbPFCwySDOUFAFAj8waOmxp
K3DI2lKfnQkqDw35SbK7p6l0KFyYGp4YeJLjy1zB9+oJkYr0oYE6FAKXajZNoNLXRBg/ANuH8ein
BvhMEtJ/+I5NkDKwq3eY/2sM1ClF30Y1ueHSUmCLfDpOB6Zr7sHaHk4QbYx95g3qkT6W7JNnPUap
tHH4WaK6pWquH6mD8M6WrcNg/nXq1EEpasnI3iFjwCgW8oc1UUUpLXnQAepFZg75o1/Y7irwLePG
dYODZfxucOBkuwmZ8NOxe/mfHnxMNCKe57XO4s46sATmcZ9+Dp0TXSW30gl1McRV4F+IO5xd26Nv
NauceNiwOXivNI58blgQVT2PhZTen3Iq8GPXAzFSPvusyv5LOw9redDkG/5HcDSTRc0nsVTxe2rQ
Xe1HlrdGpvPpBpLfsz3/a0atn5qEKnMHIAnCQfFj+hEGkGQ5+7QYXBuF6cuMy3NTNi27USvHxZyb
25LKnvWCBaRYua6vwnkc/FeWw8Q6ioGH5UCLyS6zWm6lxgvO/n3bPqRokDQsAeaIY1Oc1NRyASq3
fGHLQu8sX+vJMWvYHUn+yiOLA4m9G3E2jn+nRhTIXDZNoEdl6V1Z5l/j+9gIIq645MvQHO2qt0Lc
+fUz9dwRZddUM20skwJ3GROyLBnXvjBW0Vg+9K+tgTuurHxJv18NM0l5zFImu+YmuBNH2EHfJqGP
5jC9+00cBj1eq4qUzTLZE+z1SrGLtsr/YntWin4PA+qKx0iIln3p08x7yxfKW6Y5u5qu5MpqWvdY
jVFYtPlPZxRgbiD9B+AE5cwvk6QZCaf4v85YhhPRHthLI+c1bBf94ASBjViftrs56e9/hi6+Siu5
X37Sds+GH3e7WKTdC1fpvDXHGhiIU/bFhyel/DUnkf3iQoCqkqT1lp66+i/yosc0JRWzHYb+o7OX
q5YZEsPELmvdUw6QLLK7SUvthh52idf+xJiS1yysMpJTk7kf3UqfWZHdS6TvUJecpc2Y6K2Lp3HN
FfLDBHcESzod6oWDxiGafbDamfDI1MfpqmspYhu0KrcIsdXOHUyfLNlw33qoV3ZBz7LNI6IhcXfK
zSp/7Ra2MYOnKfFEK9XsD+v8tbY5Vz0jJu4K/Xc/+MEOJPs/FO8FnHW3LeCOndIco2UK4PvA18S5
1Eaym2ZiYKNdRdmmQwrftJUF1TodRoNlMNsNV722mHJWbM9BqwiG3sksAXW6dPfkzr1PvVjcB1J2
o8njGTJ01H0GSu9BcZTsWMoa3EzwmGfksrwIHwapHrq5vDk90J6XnRi/4t2EdeKsqw88PfixhxeD
ujIJYUQRP8KogJa+wDfZxV7tM3hXnaatDcqoAXVvN4z4Dqsx35tdI8LGc8onTWZwW6d3xTAraYHq
CobhUl5jJ9sLQnzES6fuGyN/s7MdYw5p/GP4tjx4fcOgLnpJbj6EGkYSqM4lTGd1F8Mt4dY/5JTT
3y7vnvkCCZo7i+mlcnC+s2t1f3ms09JgE62+5apoLxZ5RJpGEZAtf/hqXZfUy0qL9JaMFnZqGcR3
jZMhKge6CWEbuUam6hz0+oqZ8EkJ3M8zzYUruCU/ga7qEyiaetvPCdOivjeP56yPT62hmkMv02Az
xaQQvYq5LY1/5rLlcnQmJ8Su8ZKI6qpUy1WKQDoB4oi9/cg4dBvYaRIYmrAjs40qxtTfddoznok8
3iVcttUWTt37d1+82XdEXRYw5uDVLPaGmzwtLHnw4+T1JsZE/WRE/WORQ9plqDC3KDbmVvlN9p+J
m4Bjhi9u7wb5bkLG2nKCtFCb8Cptqbp0aaE3hqd0GDRVP8Q3Vrh/sxhL0b24L5Xph3IJr1DjdS/2
bk7xzEITFECo+XMq5XghyRJeejEoXh7AALg3bepU+zZLoDhFcGak/xd1ydnBVA39lC1N7n/zHJCH
BQLJzhpt9+JxtO+MjBTwxOeiirgcoZiILeZdnrRIpv0YqsgfX3w3rjep62cv9B8cG3Y6F9tr7H8E
bFjYDVn0YRPXveP24MCpwd+yWXuLfXMgacujyCeEM094duoFXT0Y55ElGLbgjXkfOjZGxNRKOJ86
7TiIj2CIHwLDGdHa4cHkNnUJx4Vs9KWAoX/0FvCJfHKV9xWUXndrDftBQTRg0YVAf8D6j1ExCfr0
lPhQ+S0GjhXm9uy65GxPhoFmgYxvx2vUlul6UqL7WFjUIX9Qwg2ZJj2mQxzLQ+liV63RQ5jlUcZA
SAPr+x9FZ7IkJ7IF0S/CDAKCgG3OY2VV1qjaYGqpxAwRzPD1fXLT/cz6taTOSoK4192Pw+9h3BRF
4u6JWBUbnrV6D+ygIdoC28+jbg5Es8K1zL2T1iRApHwo02Td4NjxycjC+uIWChCfDNkav+TTgxyJ
HivKk8YcScxk5tV4FmoqX70p7t4HI81Tncf2rk2W8c2hEYAtHvuiU+uzp5DlfC4GSnVqUXI3pCP4
HyDrkOvk+AhXKcqdNvgDgWCVcdoXO7qW9JPRrbvrW+d3HlYnGXTjn4EZ7kwS0OHsJQUzoXm57b+E
D7rY56XnYzA0BjZAmi1Rt6fhYURjjaJnfNz9OR5iP7sXLGu83SjZBh19p+XY14zMJD3ZQqwS3bYO
Ak2tPgwxiq1HZfSzSllLW0uH5RvnY+XxDsjbF6WCP06fJuyqGndfwNTaTv6MOTkXoYTN7E9bj9Fr
t3CR2NcBz03ZKyhKE2mimP4fjOzmodrZE0Ac4rc41718+Tt0qfk9l+rvXLX+vhiafIsKnuQYCkue
ZdZthwV8zEsmS+s70HVEjdQjw46PmKxpIOjkhXhsGEyLfgVg9i/8XoKWgrfNg7C2zmnh3DM4dWvT
USjDHx4iRvKY65nl61Nbx5p8PeFyL6anDS91J9ZLmB1llWKZM82AN3Y2F45MeATYxvFk2/382fai
BjJEnIrDkqrL4q13ESxPahwzzBtNxdcUwhWuxS5BGWTBQEdMyieyw7bjqz30gPZYVBiF1j42sj3+
tQZxMy2bD5phyPjClfHkqYR+UI9PCpMWyq/VD8njPoZ9YiD7WqfY8ez+suBjBr7iK7ldyugXt+3l
7hGotlcE1cWBFdVw7EEsvJFeVgBGsAZ+GDXA6seQWN7tYRz3eRLivez41227jf/BoOy3IXWYJ2Lx
30Q4qsOCk/1hqaMVtnx0s1szRNEdFBVTbV1Ve3du7905n6CPYcFigRcOTnyL/MbfpiHfSzzv2DT0
yLJWZF90xbSnZEDGZ8BtQJcqRDGC9v3JhjmKpM4eEvkfkQG9PMGMSCUfjRkI2f8RJiM06yaBWIGb
ojKL/saAOAvLNTYmK3YO+R75wc22hYN9A1d/4ryLfPjI5oo15DzDuSH672Ldk+Zfm5SgPgGVsnsX
21HNt5yu3VWfYDbi+dlMVR884bjxrw2WXUDGgBqNh/w7S3qVeB/8Td3e2UXlnKCDjR+xcMG5wpqD
JsMMdzTL0mME0XnEVm5Q44l++mWVLkPxIP44zrm3E3VtuQgfyIi49PNAJwVZT52OAQKGhW08TU5K
YAtJaFtQzr649cIW4WAbtIAqTJJDFxhi1ymUb69ow03DHgazKSfvN7crXO1R571HifjkU32swDHp
rmIruyyRWj4rD4Zh3Y4Y2xpBpeaSVs9Obg/bYJgxVmfmThcp0n0E2vnReuH8i9l/wAN8iDrs9xwS
8tAo+E0eMgMrbt5UgD3hsihOX749c7MJGow82q65KWV0ltH6FtLQZ6ozTSQ9xZRRgLzU5tvscRON
IBZSjzEFbFrw22+IyK5qN+MWGY40R0ELv+lM/ZuX4Kcj0U+yBjpJZ9F7hU+pwHPZeVhBFyrat51U
gtlJ4gCFUQiPM83qnQiqh39mqfgFF/lOGI0qd1/56S9eJC+kPelYcEizAyznwk+x14KaQQN1dJ/h
ghBdmLvpifeveZmIaM5HsucumSr+NuM0mDk12AF21MZ4z5lwTh3+1wNL1fKQZR01IYKiPnS8cINA
UCN2Ohh2RZydJ0wa9yCcNgls4b2yXUTwwv5via39YBqaLAtIi2Ys2G8lInyZR7oV1ETxSDHrY6Dp
o8IKZn3FFPqCfWzsiKfJX6AHGue7avtE72gYBR0yQgutfNntuYQ2p3LB8EU9pr4FzSwOTTo+cA4U
xoViIE/ghig9WXZGowqfs9C6j66oNx4kXFyyFjvcYhQTJUAGv3sztiBkOlo1gwdydf7WdK+B3afE
/tyVEFce2Yjgu3YHOW+nbF7Ksw33/FWxqq1PWAbYVwxNexzKegRo2gTR09Dx2N6QdetiO9U5yIdk
LvtxJ/2FfOwG9a9qyd+U4jw1j8PbDOZ1yqd7Jmy5EWb4j3TRpNfzgOeS/RA3P73QBQn4nHRsE8Pd
wSkVY2eTMAg2E5PhoUxDfoCTLf9OXahPEXs6zI2s/pqgeLcsIojxzB7dxhSWgE9fNSTfY7K5E7r2
NMXsJgssPrmdY7qwC/hEEblgtjWNU5yDhY5XORfjJfcKyG+Ois260EHJ2zYbbbHGskAh9zyKD471
+odbwPKpGS6nbbOo6ZVd6/DqLRDIM/LYB4eN5Kmw7I8HJXtLxUS7jW0RvmGC7sj8JCMWcbdrESpt
ffJtExy5TMC+yCe1xXTOwk5Q1PIMWmEuCCebjGB0HF0kb6X8ZrmDM55RgucTdBUfA1eguwNmizFE
6sDGlDGnHtQwRlfHWSBLdyr/msvC/60pFLp7S+F+0O6KKmDKIVgJ8NA8RQP1QWvEqpiwSEQXdslK
IIR0AHBSe817xi/8aYpa7/rB27KtoDFxIbG7448ouJYNkjQ0p3i0nHwVpfcUINt1DACZsRODpgUm
Mpt26TyRXClHma9nNbR/gxptvlWG9RMn1S7wGbJrvrtWmc7JFu4E8HdDMO0Axs7wHWTEo7sWXzPV
slm6ASCFIToN5o1NXuSQlqF6qpf8F4TxeLuQKyYjp8wp8Zunsl3eanBVYkAyAsxERY21ND9dzPYw
VDWObB8JcPQ9hcBYFtbK90sDGyKR/eP3eouqtPhTYgjZhqY3uLHScCHNauW7vom8gw3jGedmUX8u
frb30vLZT9J/uc8hQBKfWHaXEVFAhuD9pUfzqMaQiprw1MrWcQI3KetB78YwQbdVywKNpF9bfgyd
n6OVgeBmD8sB2+Bo2lmM/Ud7cPPrMhC7b9k+s7lBKNJReGgxkh1ypgRF1G1+7Wl8f6Y6ueZLM7MF
7s2wS8NOnlnfMDqrst/XxJovMZChnxS4AEBhwE+sk0PGj0LUNzXP4QFtWuDDIo2+TEbtWhX8KEq/
zxQBceWAsr7nyIHSKjM+BB7jnZq4I+BrXYiD+fWXRkkIqCJdqKDpBrmWTe8c6kC8O+FU1IRbCvNr
wqRDkBeaVLIrUiVe8Je/UOTgntoHNyESwVOgLfmEUxA1E2WZrlonB1yfRC8JKuWGckuhNvjpO9pA
ejfcwoOc303fOf/FPlZgERCU6rPauene4X5jIDvbhyps/I1s6vJWhtm0cYk43YEaynA384+rVeu6
A6xsrE5nRE794Uplmt0wJONrPhTiackivq5umh2ISBYn7oIoJL4gKQ7A8qGuc7lFOqLjebRwJvim
6Ib7qKT+3TWx94t7THfK49na68HJzmHSdT77DsvbA9py/rDET37s2cH2zpK8mNvqqqbiOnrDrUZI
IlMfkh0fi7S4L1Wf7+j0ePStkH5ah6PvwuO1KLCmsOpYMvHyF68CPU2bNKoC5Ry1+UlTuECi4Vhn
EcsLj9w8KmHFOme1VBWg2NG5N2biF+GZpcG9+HKy1uxGppVsbdv03UtPRbtxqqgSo8UDSEdIuyHK
5zEx8EDZXtXLDM8IQfpQTU4cEezoXOtocZoTBqvNeG+FsSZ2ME50MaYS/SHr+Fm8LhCMQHPmPpOx
B3Sa0h6KMwegGxv6R/GpRArF3QMrs5cAJPdOG2HeXSTnghlhmEmKydiKD0REaQ72nT8JquUNUgKF
35qP4l+iluLYF6Oy0HY47iqbjpDtSCTuFuAlO0OsCnd8A4vnuZR/B+J/28iBh5xIUIZkC5rVyNOW
jaSoZ3+gVR0ORfETSlJlJEeQ4Tt2SP8yHbMQ75xi3LfSOghZFuT4qheX2QI/PMEGFjqUNsQ6wfkC
LgxJwEEEcXxL7F1t+FCIUL2CWye8S28Q21E9gaNC2Nxh3IOoMVX4vP3Bn64LwV12QUZGLHBZ+WFN
ZGPqBiG0rMqvD3GNfIB72g2XN9m1ib9tGtV+D9ouC/oayjndRBNW2DXROB463BH98AFVCcuNV/f2
RdGkfQqz3ApfaWTzt8oxIFkrOCpbOqPFP4dU8IvvxdGwmjAwbQaMBV9JC3dvlSeeezXR3NG+hvV7
l4XpEu3xuVcNO6ByePQOotLnU8f+ZBJtl74yAE7uFjQm6+zKBOWmtabsSyYi37lMEf438/jYH61B
j9nOs1vqSGFq4VPzObXPYk7NS93AqYKAHKlvGPiqfE5YYHqvrfTQlaA91MnLwMug3oZRqKsbwG3J
2EeXdK9PAynQaTfIzJKPJVpyaVPqHPWYZu4ruiYBF9eOg3YFEoUewjVzSLxLI5LLrGkok2YxJiiJ
1ktxITDqUmhdWQF3/EnOw8gyg5JflCoWGMfSUzkbD7yRmHzrAZxWSi9zoL2BbHbBDLZSepma8+wL
p3idYLhY+y5Vox2tnMHU7EPwatGVtfxuShrqzh4Uo99kVcWuqGS83HBfZs22idp4fueqRpKfPXta
/Qm8Vr5w6SvVvvCCiIxjzwKpLWX7ZBV27tD2no/+FwHnWt9c7chljxyAu2W1OOwG13MCdEWvWDb1
0A9z8J+RFREJS4XHG6+mCUyvrckrJh6/jlU145bN3QvbbkjDee0eySzK356XUW2OmU1ueEXQ/Rpl
Tv+UIiQWlxhkLU4a7GHHJWtK78mpQfJe6Uuo7gx/uTwwAI0cu/lEgDhyQI2ukoQ/+yoPAFiBkOnh
P468LmbWCbwtw7AseFo9QdVAr2rtbDh10i+uhy61irYu3+cm780nkDuV8RPEJA+fYNg3UYbwbiig
jU70iNnOsUy6eLogtM+Szl/GrTWA/eSzLptabcaoJ8gy8MFfylR64wnnWdVCk3ODA0awVnyQ86XX
1KM+dO9zN/6T0dLxgRhi5J908tLLKDtuqBINdQvFJT8Bs+luxehUB/sRKaltGqlWlmbFzkLDfxj8
oeV8sFHLKaOsVBx919xYxxcfDzJnGA3Tbml51LnUbfUYd8ueJJPfRun4byL5XG8qmSizw4Azdf8V
1hDG/2U0nY8nW4wivxSd6o+Dz8aUNqGmeITSxwZnshVHJ43jyL5j0J7uxBIBAjbtQEe2Xy6A7SnD
SZh+njAvCUxwKcfF5Kb4vxbp9emlIgmXPdmloMMxnkV2cjGOazA1iYdKxqw8FCwQ6XE4VHaG3dcx
cY5Lxo3v8RDSTiCLhuB9XxY0RXbZfLGwcncIzjL9tJaKTbtX0ZB8M25kYYN1oWn5NH6razYtwWff
4yBeWRPF8REr+A+jtdxUU2Tfg1pXR5n63e9YhL4CdCIkNjhBOuwcLpBm0xTGLfi7eah6Wl3ZeLAv
zup0z1KMir5xiO1kL1xiDhzshA44cWh36ZoI5zau5vrb9ePe5aaQDUT/JrT6o47t8Q8lUf3XkrPR
TAi+Ff20hR7OPrSJAeA8bBdOpI9RawSWrqJd8IXbxq5PGXwOIKt53LNso+ylnJBd4ErDDiIz7y5i
+c/pZTd+0EARt7tsqrOHzSNJ6fEwUxpk+2a0vWvDKL7cXccvnnNQR6pakb6RAADo5qHeaNDmOZnp
Y8BHRnHfyukt2n+qiiXQdkCrZQfLbr87t1bXeyw0YxU82ZD5IwgTqfhVM8xAWwRs5+wT2rVOhp32
hNNUWO/Q1YASUNjRBzBfH0zlZN04yNWMca0AJHsKcqz6hhVSRql2kcXYCuyofhRcOxVAPBduMDYF
Xt1T15i33ABakA+b74fuGzf8NxAR7m+kTmuY8nIg8mIhbmKFeXLm1madWduqkKeAPtddHeGdXDc9
GKtLOvZioFfBrZKjDrghHHp0/i2Wxe7dbVIIaTquGV4fRpuj8kA34NuF9EOZlfrD9b/d0v+GqSgG
sPkcCqTLs3aw7t07/+Ew7OZawCZtkDbx9tEG9NQ7RUD4OiUKTmMWdVP0CEylcGsyeEOIh7mozHFw
HsZA++Gk2WU6TP7RkuEET6wr/fIJv6WHFzR0AkMk2GHzzioyk4pIVzby6lGJ3Tk7F81T3dwwTlBW
kCs27gJvdcMlNZ8vU8cL9tmuG7ZeGI3MWZVj/UHKY+KqVFntZ2ELs83TUjtf3NvKY8rtBOVZxj70
Fyzb7bsmY54gvLj+xm5QJPcijsBx+UlwzMom+qvA9bND7/UZVHZ0orh5vKjUKUHm8CfwaDVu3QZ/
Z0f4I0PfgxYqsRO0DGKIXfwNOp6bFIAD1IBJntEx2WGpb6eNl0gIgXioPOxjrocAS2Yx2cYOceFz
VYbJo/Wi65fg7HsCGNfYk2Dp+C4QgatlX+xbMASIRJWy34PqAW+GhsVqUSxpuc1RKct1aGaQ+eQu
meMKTpV1NhhV0FjXuOuEu/NH2qvwxn8muh7+3f7hM52Tm0LcEivRu12y5+LdYiWmeEPeGty6RytA
mCVuPuE5BHuK1y020kaycOcP1/H8D5EMzkve58jm46OV4Bo0btNdbfpOqmvHCib6U6LwcXIIxXkK
mI5yqwMjJhtHdk00NcUqLax0ExKmjAteE3x/D9aYurxyMKW8xVOpLkp1o5WtKLCxiutsM/OAqUqA
w0+c+3rVlpb64mbqWC+2jUz6ZYMW3WN1Kj56YnXjH1y5INB4n7vJl+q4nuxxs+vxXmVzQgXMpPDy
+LOeN42mEITmW+WR1FH1iwusdiZfzey68WnR4cdWE7I4L2U24P96cFs/e6vJtgzF+s53Ihou5PXE
G/0jtJDbDA3HFHVVoWnL+IvwVDdvcMiFPFr8yKNzBFCSPKc2W3ggPeVIo6XWbjtVHiqTkIn/JAcG
pBM8xlIuK7gqM34oE6cPkoQLAeCdxUaMadtlHz9HITFYOyn/+k7ALyswQW7Rs0YXzxdX6EM0i/AI
/r5D4ucx2dpzb+KzOzFPr3Pc9uUtMz4QCFZZ3H2L0fhwDzuBjCfsHOBHrfzWwuElpSJZFwiSuKrF
kwsGM/S3dDn403cIp/TJcvjpiQ2b4/GjrzrLrTa0X7Vf8LLpDTeai4hLsqI9x51RJxYESbbGCfFY
FvgeXzgv8xpyiQ7wyWDlBJ5Ij9LznfBYZanK18LijbFiB4sdMVH+uCXktVxYAS9fcevYzb6fjc/q
pZkpBOoX6qxIqI1rzHvepYKcB/BPJlW2yekOXYjxRq31gdszOgaqURyG8Kvcey0qM72kpD7rbF2A
KSItlps4kDunc3TzUibziHQBEpUogcSCypfADPBI3OHIPna4YMgS1CbPQEYsKS8KEEy4waosQVVk
det8G/Dy/qZvuDWvMyAlM3YVJw0LWFSqGk9O+NCo6kRIbTY1mJGQMVqNcu432ch3EvWL7umCJm4e
B+avHdHAeBNPvfwvI3t/DfiWHijnVh3lfks93T3LZh9sxggYekcOBahwkXmE7BsW8r4bTs1GzgDm
isbgqcVVPf6HSJQkfwJN5/CVrHRB/FTQELgTLDIjXJhZm3cvidcjprtdUBV7IECOvLMjh2A/Krfa
Jyay2AmYqCQgR42dHojMH3ybjOk2q7P6jIGg2A7GVod4wna6KWv2T/0kgU+pKlEP+GTMx7w0V8qI
uUvHcmzbLcY6d8cqfcRzhRJoAORkffnWTUGeX3I7GGsM7ov9N0yM85dFDWjf2nJDh38dCuG34YGR
m6WBaBNPHcjwVeqXSMtd4b2T5/Q2BCd6uGKVdbaJPXOpYzdYWxtdBE4FHK4oCpqvAS/g4xFV9HuZ
2nE7wOroPbhk8QLCs6sscTKxZz/SiujbPaG0d7+wtP/bbpPmiiF8gb6k6z32BBpQkJEyF9/P3O/A
jU2I/XXP3gZsoJfweWSi38IabJhqdNvtpMGiztYyGO/c4LL6HYgbrgPesoMiQdhxq9Fy5i1ghsAP
1pWHd3OuJ3zlUP/jdU2DJh5mbc35C+XRS7Afeq5qx7bzInkI6tjRb8UjX8TqHZbM72mYJ+CAFcip
7OGc1vq0wCojFK5s0TMTLHH6giu88V4gaY2kwrwhYBgPEwtoDaXWehxPABaThoa+imvPGxA55qiN
8B9EzDq05Fb6aY/WuvB2bBlrdJY8Bx1FhKt+wEuYY7HOa9JzNhIUdSHUUrZbrcbuxyseOnjGeubU
qADgDSMp1VeiM+91Gof7VDqu2cXCSQKMXNJ7K6c2fO36vHtzmjD5mUAr2N8SRMMD9x44f7EdjrjM
czk8c2lPAJMkE4aEXJqRF3kC56fhV2nDmsWp1cXJm9XP1i+WRPM9jDMvomwiAHQLvw8E2CUCLPcS
Maz/GDtkWcRZ4L/BxaYRqcjHfr4VwNGvOuz4jwed4NK66g1lvPW08QR9qIYOqN5P6mZbOsRD155T
zGcrQ16kidQZ3qakSX6HOLCcHR73pHwOtE2iJArJZm3ZHXOq2RP3iBj38RucSkueZi/oJ+49BYRu
AFeyrsB955SkoHyg1dl9GF4Ju2hNuauhOKj0WZWdSyy4BfWqVG2SOkk8Z9vT3XEWGgEakhs922h5
vPe22AGj6ZloUPhFEqR4R5Ieh22Den1UpQ/nHzLQfRFILydGUr88xSif/yV2M3wE9hBcSTRYMyuM
YKYPW0ALDWNn7L5ptjSjPi+GnVCNiYp31VM6oPzRGGzp4RdFNxhUMPEsSGbwBiOCl6GNeQze7cKC
jGMdynmAIcarLXOeaNCt1wjzSEFJ347ogpRVUekrA78BO4w/b3oanHC4DaZTTyKty1cfqGF0s6ac
jloRDRPNyVp1obOpHN1y74t0WG8F+MsE3L5JD2mv5Ufi0Vd3RKRX7VvL7YXoeSESZxPSI6MYpTUY
3RVpyBHQjAWu36Fe8BA1XvqfTBzzLr0GzE022H+KrAhP2GDMvy61u0uWBt5ZF3Fc7EU4UJIUEo5g
XTeW6d9ybh/8VneJB0p3LP9JRYhbT20SJSGzIVfi8yztRlzwPLfm4A78F+PY8tJ1mFREteopSA1Y
ZOG7397QWUei9u34QTIttFm7M5BCc2/IHv/UAS//W+mV7HpRJZY6/Cu91suuxdhnbJgEnC/KBHil
YLSL3In3i8O7f1NRIeysQghkh2FY0uHK2IGbmpQ8I8KUZbAMKTPVC+XBCzfNo+9neGLHWYd0nc9D
fG+Im/XbfnZymOJL4ro3zC5WjyWVK/9pojaD32POCMtEbjA+DbweXoRa5hsVwr5+pnOo+FVVMSvV
MYx9uA+pTomhPX52kGpxKlXkmTct8Rfr7gmwF9XBiSkPgfE+N6F+sbwQHrKVSQh6q4EzR9SPauAM
Dr1MQsAeKpI1rlQ1MiWsEE5HC4aHlhOQL/68pwjkKRUOUvfl8GmhCCbuWnaafBjrqHSKD+ya4UYL
d3kovx5FpxfbcPpgYWQhxxppTj5i6HKajHm9NBt0dZLgrFIm9e5RiwYaHOtIdvHCVnUp4EDQM3rF
KytsLhLJ6dOPJoAeHaSIgk1JHTPklzNVqRlkB+ARk1eTdIYEz2QpZU5jSEco0/ksy6YD3jIPSWxf
GSM7rHsFmU1EdLf2cjISBEewygXeYrGNJx+LbsVu6Mh9d+LDa2v/UDoVSY24mSxK8QJ5dH2Vt0BE
uJWAhQV/4r8+wsf6B2ZuuY9HqfeuYeT+UfLxJekp6TiqUKBMDjot/0yZKzKGe2fZDNSdqw1d3nwb
x96waE16Ktj+W0ZyrIeiZvx4Si2l65sQVm92DdaweO0MlVccrXayfULYXiWveZxjmKSRj+AJvT2H
ie8/fEx39O0fD0t+sSfJxrGZMdqf/TEGp5vmhbnBr+ZVHuV6utYoBna4arrY+G8FsUvvlfRCWcQr
zE/WFmsbNkINzwrDXzh+ogRCZEhDG5s8G6MYL4e2xLXg6v3ucAcpX5asSl99NrbMbuyN/1DWwdUu
8OLmxWmbrN5QshCcK57rX+QdF+DJpHi3DGQsi9AynSlfSUaPCaR6XfrntI75B+DugQxSvxBA7Gyt
Rj8hr6VAUJPFNf6H76j5AKDAIzNbUVTIMs9d9SoD9Vvl5ti6OrduLTMQFg7HldOt5jxFEUVSKJfN
1KrYx/USum8pTEAcUWlYFacU7XwdYkzu9WYsM9FccdOm5a8qwT377fn+0FNkiOl97UdtN67z1Lai
58QiIISy7nFDIBVbC/+rBuyhrFUMhUx8EgJCJMPUFeZHzEf6KiYPtA1ag/wd0hIXEUmi/ZiiH04j
f28tLC9KphyW91fLifLoJ6zZW0Es41CGr/ut+Yn6Bx6rpqPCoLQdc3Vb2pA/BskCfJf1QjuEMG2l
tshRJOfibly2pBDoH1boUEBfOm9Rl2CGfwCkYlHXip4VhQw0s/oItwX7HPQbCJdv7LsS/GvooFxC
AoL5JKFchqiaEITK+1MWYBk6cqAt/p1KbxODSLGiljuzRkcsqO5zb8XiVmsdOVgauTAmVfDesqVi
Utelmv6yPsfGyuQ541pg3UhyFieLRpX5cUP+C9eOl7KjCKe+fcuLpPLWJdugr5mzGDnU8pOSG9g8
vbVcrp+LZbB4shLzCU3HOxjt9MvFyIGxNIX7uvOBL8TvnmNPLDMWJ/f/MmN4hNeQt8RrkZjgc6Er
Io53QiygPCZOf+AfysmhY3lR9lbVdRzdepL6O7ozIKe3+fLaOxk//Y0thrh/96bCSbbhMANRpbbM
VN0Lr50Mw3NZVvWnMDGPJymY5BdHTPDVzqNi4VIs1NHSRe49O5YMbcIIZhjYqBULhonS815m5gP7
2NGR8V0HfZB+YjCCYzbJJqdFOojc+1BHgpyQyRmJktH7EpTVn0gjk6nlvirjtw5qV/BCQSnTFk9O
+HsepmEfuk5woYqgPDfOw3LPkrT45AI7H1j/kqIMXL/bUtgMMxHCfwcPDNvAfC3l3HwSlEin1zwo
xrlZ1YPg//nYkLJ05Gr7p0PLfjj3fZqvINXAT+o1wbqqbNR2YWIm8BIzC66XLnTTnwjy5GWaaWs8
OVlYo9Xlna/3ol+4gMLm0/sk7TNEmcZAeRFcWonRonrR5Tv53roa2+CJimiu3CRAUHbzugx+ITnr
l94TA5wNysraYcvHb9mXKlRj88uB8mO9j0TFrfVC4mutOaS9o6OcBgpYrayBYgZ3SP4q7qfFsRmg
RgiKMdSFZfbQHFwCysMG1FyJNypsc30LwmAkDcekZcl/7J8kyW4L3oK+F3im662jFHlE+JigsokX
j8ir0iriZ9eC8WanE6UPW2tpTXCPs4ZIKXeYaI3ECf4DgBfwqpTMnLXlz6f0VY92jf844GSmWAFG
YR0x1m+iRQZ/FiQl6pp5Ct5j4Bv4LHIAzOQpLMozuRWKYt0u5RhumImE+19YEeBdA1FGJYb+Y89c
hvHmozXBMQAxRBKQdQES2avbWfRVGFRQ6I8+MuUoyq0E1tWjKSnmAJBceE5E8oDVKrsjisJmN96N
LiHtAZKpu3ZR497wyNv5LuN28lDI7Tn4XUGeBW4F17LaIUpHBFipgz1NY129l13TIHhk/RzjrHzw
O5lucfTtEi6oJHx70CqA9eLiu+cEm25BHor87GR92rU7e9bK+tTAt9Qv3YfQGbuY984J9hbuPOPw
v1nisT59g3NQcDHm8nwTU2/ny8pzsXH92Laf8blxsISQiaGzLQfs/F0AjoUf8ZeGhL18khbwY3g6
WZn0rzXNga9ot1NMl0IQ/4O03ecvxgQenG+cCvvC4jPkVqzwO1HoKcNvOp8cygjcdP49d3QcJ0WM
ykos1F0Fc4wHW9kxIwQCxYOeFMfZVfdx/VNEQcgCwJH8lbiBv/ODgV3TQ/6eT9i7ZfPZpFP0g4QX
1L9HXhQUR+Lr5npkRU3zVgFoACHPDvAeScNqIAcTxPtDBMvv3Eo0oTgudgT76CWnvEZz6MgeW+rV
n+zxUCy2PjfJGHVvmH0m9/6gBDT7TnQwCza6NzO1In3EOeIlJOZf6S0qk1ckJsHvaedkTl2L2po9
rRX+DxVFDKJZ0CVIS1m/M2GgbsYb8qNQudkaJ7P/U8T6yNLjzMeORsGNufiLoKuKtRgGrYVHckdO
wbYxUaXL3qkrhqCeZyOYXIv1jhexUmHhBFbDlstLY2Gz2nilHL+quJzCfU555QzBKQopT3AzthFr
2OwVdYQcHvAZwPlHYlq+KkQwjKJOtWQzMQje7Ws0Kf+BwOSGsRqEDPQbAl2wHGMCoDlDzxwAXuNc
NIdEDg3S0ayvyJFVQyRHVu6fPvH1e2D1jge+Zx7lgvHG4l/sqnl49qumv2DiUQeqcyyyO7nAcFGN
oAjmUIWPlX8F6DWshuXT7XQKysqexk+bPLRkw0Q81B5KvsIpn6t34LIUU0xYha8ITHzGpRVkFgdZ
KIl30s0lyeSWmVO/xqEuKd3jiMMq2dfcryMIKSccqGwXY1DZxZbr1oIPI/S0u85x4Vb7ukcFjfEg
e4DS8RceSn+SOc/90MhfuCvrrGPbkBn2AsuCcdI9eMQN+B2y2U6CFxyw6XVpy6IGbBAM1vOwBCOl
Zib07dtknM4+cZYRImQKa74bSnCec9vS0YfSvSUfyAnRHJNIiJ0hiHGiZnd+8rwZTdZK/evMaNV+
DT4a7JpNnPjLlqVO36llWN6Npbi1MQuqdR3wsb7QkJi+t6g4a3ywWv5Fe1j0if7M8Fz2FOysIZ+G
/3N2Zr1xI9uW/isH57mJDs5ko28/5JyUJduyPL4QPraL8zzz1/cXvi9KZiIJ3YJRBkplB2PasYe1
16IOFaNIRCsxEgcPcO8nH3gXaE0iJNCVfWRXLtXrOKOv8dBk9kwLyxBxRUevgjgPNmCDzC/qd+ii
oiatWqg8QIjqDvFWTfEeNIAuPR2Up6QVlh3vAu4nrm5mdvaneCCy3DXdPBDd65PyoXQmhT7jTCa0
383AyYPjENOpg56Sa/Y/VMgXk5epGZMAIjrRkJYwB5c2GRqtyCYHME6NB6VHb1NsdXQNMmXTGSV1
mMpBFARW+1Lzp/6ZZoBgrv6xRd31tC325UQbJW1R7UjesgC3lk+7vgrzVnyCNTdGA9xXKO03L5EO
Yd6X1in68RGgjlIGv12c7dg/UD/jgoH5HoHLH50OvDFSaxktvU/EejN6HIYt3CCFyAIiiBPCIrQ+
mBPR5xM5fWfedYVW/IhqteiPsaFUFJDUSje6Y8xD1tGuN9IglG/tDAinfqJcFIbfw97AYp0m9EOn
8qDm4OPM9p9//+t//7//+2v8P8Gf4kORTmga/QsSrA+AQNrmv/6tqv/+F2Zd/ufz7//6N2EIXJWm
DaULXptrkuHi579+PkeIvfF//y89CbKW7qvyp2+1VbUj8hmOqUjVr5ZGPEG3H33aNM4jzN0IdyJ6
qR0q92NCXSsCnnT/a+zLj9FsktyIRrj0dFqurKBefgzVu8kaePe/Jypwj51qlO43lZ6Wdq/12ZQd
UVShHbhKQlyKN45MU75pasLWLR36ft24HFkzqAEpoTJ8xVdMjnU2oc9iAY6zbSt4R3PkL9WH5ur+
mKp7OV0d2jndUQ1y5jDB2Qi8Xw4KbIpUkg3eGyWQoXl09M6CPrI1zGxDPZbS02bg2mCay8ZUP5ga
facw4ptuyuus26SFSqqpO5RfC3GySNPGJLHqDqcAkU2JT1SQvE7GuOw/DWrnO16QEdi8uz+JxZbp
wtUhFnZM19AMkFauczkHjQWazaAXz5Ot9sCTyvEHHHr9vtEEhF06Ts23SdOC8/1R5d/66tTqqiZU
lFbIYnJQTNWQp/rVqS3mJglN3yo+QfiImkWZO9m7PqGzkDbiud2SDrapL6M6ew4dZDpWjql5Y3Td
sA1Oq8ZvQrscvQMrWzeNKD75xdA+J5lufgoaCdOFJXFlKHnilxPVHVPTAeZZrmHII/Rqoo2mKxQE
jOJT0xJZ5gA/tjQT1YcuccdDbQvn8/2FXW6nqhkcSPCGjsm51MRiO00Ie6qR9odn5CfpWwhdWWYh
jwG9XJSfSPhTN7Jwj++Per2gjGqSwDdUDSfcFJezJMfBRCm+PRcJLvpmVqz/hA0ZbKpmyvzrzWNx
TMmMOaYK++nSxghU8KDVsvxnKxwgq9BjeEtoR4se0lyvxNvMCufUMHRDtR1NNSi02ouTYtAEbpG6
lgpBsp0fDrufk+zGgQpIo3+NYB19yTRSp/39Sao3VpSBHYtdxI66utznV+fGVACPam7qP4O+8kpF
r9NDrcPIG5BrQWa7gag+Gub6Z2apXw0p1rNNmhbBAR/Gihpra9H4MBDPAZCJf4yjNq7s+PW55lV3
MX6WRcJRiMX3VWEZDA3EFc+TgTzJJswsUnL0ShsPeYP4Y5QW1df7S7I0tmyFrWGjOGMsB+bjckVC
IuXZCRXjmS1TAQXSO9CSEAAbbcHhrMMgdTIshco9rSftIUIgd3v/A25sCbZS5TvIbKmWvjjkSa/S
ItIF9rPVjdo5NRqySGXqA8Ttu5Whlq+6PHcSDoSNBcwGVYZ+OdkgHv3OyUrrGUo7d1fSU3sAek88
SCn/mMflQ4nXt6H3Vd+pqg/DRlEADKjn7HR/ztd22nRV1+RjBDMX5uKFa1F0AcM/ms/K4Gow3o6O
ei7T9Bud9Hj5BWSsfSqmHf2x0crI19vNk+QwqOPwnLMMlytQw9di9b5hPBO1TM/DUPV7xRzt3Uj+
6eDMifmOotT7OhvNP02MJs/9eV/vtcnLxKuoqngTAC0uR+dxcmgXaNRnLcaJVeOhGOF7CuedHjX9
f+6PdX2VLNsWiNUZGjeeKtvlWOhNo73ROP6zAMl4EI0rY7nQPIKObre5GOPj/fHUqwFtYJW6jX2h
GVnAInU5YAbYondERoEvUNTyAYHDWD/1FDvJCke+WR+sdhDnDKkb+KOmAKk7e7b084Sw3fyhgXPy
PwU4e2jUm14o0GdBcr4Z0qAiqxia7vv7X7v4WMsCxs41sC3Bv3XVXZzAvpk62GLV/EGb8/kETVh9
KpRM3VGDS5+DUKxdvevxdKFZbAecvS6J2sV4AqQRSuhJRVHSRaE2H+hXh0HUh+SfOgXU4s7h/gT/
Gq5XLgIzBKYkHBsSL4eL7y5MaQ9MogC3VD1QPm4/u4aSHQ1Dy7dWKMZzpM/6N2UwEnTgRlAgZdYm
x5mC9U4QtuxNbdWyL23Pf3+PjaPAYYTO0F3cPDWFRqXTYFECJpNnIZqetf57iEs//Mcvqbyd63CU
1D4ijY85OBkYhqFF/WQgUOR4Omqnn1cWaBHi/P0gkEeOrmMJKaYsLiMVOhWUZMuWBFnab2GDBptg
oNPEwTRj8R75SLDD5GPhMEKpcdIPZqeIf9JSi8JdnxkUGO9/0Y0zotqu65qO0Bx5XC4vkCuUAV9/
bMEAWOnBjdXpE5RS05F0g/5HqOSJ7o+3sMJyAXgKVNeyADhrQlucyaRD+6Yju/FQQRcNZzDkTcOj
lljUtCsdKP7JqWprfKpJaL+grtnXK0dUkxZhcURxX3nwWX8V12vhrjddilxMEzYP4ZhO5xaJOghB
xfjFjeonfHwD9qzwvdSt/Z3JEg1Rr86TVJEltxBOPSGVBLM45ZxxYwN9ghFYdf4JeniVAmuIN35o
RZ8m3bZPkZ4CAMlILIKU/Xl/EZeb5hAps2FwQBq8LGRULzetMaAwJFhPzyWfjtSNZcJZY0fvefns
rYpWwfP98RZPiOU4luGadEQLjRq4qy6udajVoQ0RuHJ2HLcX9HaScx4pL1YBLW6bNJt4t1fOpfwr
X2+T4xCE8lrrzFMVqrW4uRYtCaT4ndYzWlGebBLd6H1M0BS1RrO1zGrcQ7FYrByOxUPNPB3bxP1X
Lc2UBI6Lw4la3pSB8kSMwLEdCoYZTWnmeyulSnKqRFlPB3i+FOU8NmrZUqcHzrCNOwo+K5PXrz/E
FTCNaLyjpoPDsNjgXIDoqWn18pD1EcM7ymth+5yBIs94ta2u+WZ0qkU3b0eeb6cHcPNk0Ku14/Ri
95HZvGups4ovJHRN8iJQCIvo+6BLqRwwvBBtPsVg+5LnCiIOfycop7m/GgO+zb0KUh/DE3a1eC7h
ag0JXCsQcvBYwGAPGroNcc7KKUIoOhpKVZwbGIFQ9cmMkVLpFBeKDD0jEXlDl3U9+o0RoPot7VFK
8KIPsDJ/joHUpx/wqmEhHIdx7LQN4hFwct8/s1d3hJDcNXUdhhqiOM2SS/wq6tBA6aGFADLJanJq
ook/WBuKipDgaHP5m1SKs7Jp8nBcnlgG5Iao/HLYOWl4Xg2YNHRsI0WWeWIY249Q5Jaf0EQNVka5
etK4YgxDNK1xKXhpF/MqIW2JgZlnHhANZJzJFZ5rQ0elxeh11J5L7axkUCui/x3S7YRWSVpmzdYO
p+Th/gIvLTkfQiRpgopRSbq4xsIojIkOzSXSAF7gGsNno0qjQ44stZcjxNfDLi+ZH6Oi9JK+qlYW
4cb10EhGWSQIbEKK5VKr8PEVZaSiF0JD4dbK8+h9BnvRfpCncKSV4wzKx0YnEv3hlCTMh/szv7HT
hDI65wpn3tD/PjGvdjrMGm2eMvCTQa4CdAUFmv1Woix6+wnWgLIJnkmQu8Ja+Ar9UHQ2QuTs9ExD
IoSmo/WoO/5kHoJ4CL4C4If5//7MblwadtSGHRGfCbqYxeGKm3AswywMvcZADsfomwd6BgHSd+DJ
TA0tjPvD3TrMsC6rAtw3vzjOl3emFsnUUgQLvcFKeUbHpMa++RiPcUwOkDsgkZKWMGtMcfku8CkK
TE6rvhd19ev+h1x5BRxmkuJkmmxLJn6XbklvjGAG6iDzIE7VkFYf7dHxaM8Zk28GWqXzpkKvSv8x
NmD1tgROWrSzCnLEm9kxleB3Yo+ifO93GiSrELTUs6VsKGiY+q5W3UDTNwW+ZOzF0TyUTzNApP59
pdo0+LsCaqNmm/mdq5+K3KjB3QCkhZLz/gSXgRJPGxPklwmYlxTHMhYAXpA7EXYb+rpUzw8hBD+/
aLaErzpxJuuEnbEJDpHEnA8aBfxKCmX1LyXqOOk7/mj+SQOV4m9tp4ke0bBWywOyutqvGLdSXTkV
Nw4hYRLJb5tDb5GLWxyKqRB01zaRBynlrIOYRj3WCOzmszlrTvHYUl745/7q3DBlFqvCshCV6dry
GI5WrJH0VhJvmNx+h8yPCTbVjrwYy3Ioda151+gBsoNlEK8EBNeelWvpEJpiSXkzKH9czrVJVUSS
qoijYSH8Sj+NFmRAMLvoIQNv/Xh/mjfsFj63STxEr51OjvNyMN0Elq+WFap2ujOeWzodt+qU/A/e
BUwHNRzb0CxinYWDPSC40Ee0HnvNnJBXBGoMilOoCpqasBtBadAhADSBSPPTbH9/grf2EW9JWAIT
JtPGlxOcQci4rVHEHuI+Kck0rTi2kP/uQofhs4b2URqVjG2gzcPx/sjX7irJf2k6ObCYbHWRUANN
rg+dmyRe6xiF/T5UyMbsESkJP2mBRnl1RDkRqYli9N9+dKV7I59gAm86aC6nXJeGPtWKH3slciv7
ZCiVzQSu/N04xtafEUk4lCmCgu4SMp/lyjN8dXhlypo0uaBkR3pLl9vx6h0ExB1ETjdrnkU727bg
//o4az6kfLHIViKeq/Ul6KAuqFKQY5Jc0cuhTNAVOekazUNhWaMXDo0lG/D3JrCacT9BgkfxVWRv
NUQsqhyVhwGkPa7k5aB1CnB+ErrtpbBoPBD5wCeFRs8mn9vo2FKFWFnP6+eQkIfYw3JIZwmLDqzL
ATU7Q8smyUxeIUD89Cii5x3H/1QWggCoiUybPMqYfZlDox7Sc0HPoXYoRthj3nia+Q5dtUkHkK7n
WC0OlWHFieEHvuE1beUemxaMJQQR+c6obX0DZla85HSKrcz+6vLKQXmn5P1hSHex2pEPOeUofN1L
m9gKgdF2M7CVARd64+JNe1ANwgttm5l9qgGRrjhbN84yGQGWnAypg0u5uMCQJxeZq1GgcGji+iNJ
1I9t38N6Dp4WZdz76yvX7yJUYKpUKPE0NNwfDP/lPhtCrXlKYhOiJervX2sbzQBIP4riCShWAjVG
0NBicH/MGzfIpexjYZCp3ZGfuxxzVkhtZkGPM4dkGH0oVbz3lcJ97yBycgwkwxs42CxeuUK3llV6
khS4DE3lKC1GValtDEFreJPIdAEJVdPA5xT4JGLVEPjs/TneXFdYILmveA68dZejZandxYqSG55R
Yoba0M631OrVQxROP3U4DL37w92aHHEA7iJeDt7D4pp0NLBFcD7p8ERM2bbVIkTyBDCWHFKClZDj
1uWQuVVdw13GU1445pVaDbNBbcVLO8QhhN65JwWS7kNu5/q5Ben+uY1UdUf6Ej7E+7Nc1u9IlUnX
HFNIzEXAeVW+gPEA2tjQ9XT41jMHUPNcFlsIccZ6U9FN4u/dCPTZHoUNgbAuwr0G4hCBO7nkv1rd
gprfp1F/w5+NocaEXW8ShzmHauIzoApfexsKgM/FmQL+K99EHgx1ceRcBVKMsowdD6YAuBx789yZ
Lr3VkY6O01DUO5u24/tLdOvc2TA2yBGpjpsLu+23vh/UEW3HswPcsQdmCieHnZ3ymChqChNlZUuu
HDl2RGI0OONEaq4t7/qrh3cG7l9WUwCNeda2v9GPrI+0vmZP92d163g7llAdC0Akh29xm4zWGSsh
asNri6r9hKBT9tC28EhFzWys2P7roUiYqDp5UUIUHLjFhNBAMBX4L2wc8F5s/bDV9l1lwCod9fqK
oZc35dL2ytyMoL/ZUa1rdE0SmE1N36FNk4ADsCuAcNnWovYLUPT+4BNh7MHs+7tJL+nEEdC/3F/U
azPM8DZVeABO4J//XrZXW6dD6wS7Re56U+jM79LSeExKKHXJ6vkbAjN0fUK4Cu6PeW08GBMMk80Z
xfN3Fm4xtI/oD06SGYPs4LOYRwjT7EFHD9LOn8wCWedm6Gn1LpRf9we+PqfSN+TkyNInMd1iWxtn
KKsK3JFnxZllPJZGAxU7xMxV8uX+QLfOj0wgyKCRzMUStNErZl9NOiYqhInCQyq8fBdZ4edasLT3
R7p1fFhGQyaK2cBlHJ2ErYgmLXC8MqwVsHJWi/plVMcP6jBATpfkVf8xSe3s+9CJ+I/Jc/zx/gfc
WlPpJJETsjSCnMWjQ2xeKko2WR4cVfN7HyJCJJNIMbzdxhCP4v463BQKREtYUx/bhmLDzuCZYRz3
cKi2lXNMyGi+2cowDk82wD/y3FjvS1tGxnh25tJGSBNA6w/bmPMHmpZqYlTx+/7K3bgGOPOOpQEx
lP/IQ/Tq6tlGaIDUdk1vLCdl7ws1O5BWH7d9XyHmDcqNGAKVZ5Pq7Mqe3RoZ1xaTY9k6m7d8kqJa
AtGxOTSnZ98hZ4p3bt7ST8ITDjlubGdHCAS7Hei1tXrXjZtBOpSKGzVQoB7Lm1FEPZ2rYWd7oZvT
8KVQUJvaNNl1gxMd76/v9SuIh+fSToqxESSMFu9FGCv93w5Pjy5lKmf+FA2nzCBpRGoaVhcFZcK3
D2hz41XODVtq6pcbSpAyVNCx6Z7bQ60dgJt9MDRaFoRdGFDLJO7K3b+1lsAbSFNaBLwgZy7Hgwh7
FpNe6Z5uaCAL+CK4x2Z0SAbn7YaTqiyRtU766zqHErXTWJWi1725MN2vah/2O8cci5Wrd+tYwvBh
koHiftvLGpvWqHD/QbrilRWkyZWbKV+QAMh3QV+AaTcbrdlCwPgjsv03IjWlj6aBI3Qc4H0GAL+F
wwRrfYIuH466Ctw339D9an1pCverpgKtNkbaIWoZA775uGj4ZrBkSlCvbknL+ur+wxlhh2WfEOKR
HTu2QRLsDLfwXzq4SHYVLZnRipt240JokCCSuXfZSCBHlwNCSkDf9kBE27eNgbh11J+1XPPP6BFR
ajebz/fnd4W+kKsKvysBJfy/gPwW90HE9WRGbqd7cPm0WzOIYbbpwRFGw0A3wshDvekjHZ6N3rAJ
Ffr6sZC9PQO1XxgdwmZYWfAbb6VGNoMiES8J13OxyyP6ilNhDbqHnm1D1dxB2H0DJoXOVAs5yFM9
uOWhoX3hVAHCenasOD3cX5IbN5aYUyJRoMsBS7d4LA1/dvyoqzUUcAb/GFFN98aqbvZhVQQrk73h
2OkqeFVKjg7AF23xjsEaqMNL2mlenDnigd4SiFC7zvpSxHP0Z7Lj6bHVe7Ficm+sMFhxAAC45zLY
WTwsrWvavT2ahpcL+HshEne7GTkIqFs2aYWc7KaHSfApaGG72ULJbj/YxhB2KzOX92bhUfO4geMx
qYdxlxfbDOMkEq4a0ciEyOL3qBn8j3MfavPbbxO4GZPcrizTwy1zeZuKdIB4r1B1T/Vt6i4dNKZF
2Wg05NOIp+dUet9+dlysL0gVdhNTdTke8sQDorFUv2pFzX6PimF5iMcrTwUdBysP2Y1jKgv9mozu
8euWeFBI+wKlNlLDE6SJt3C8juhVttAmB1oIZfn9ed2wSngCQHBkPABmXm7nazOYxHOvl7yaGfj0
F7cnxNrQ9oe4ko50A+quruOvDHljfhxOAh4uIW/a8pjSCBPznDmaR8uWeFcXZklmsYG0z4LV9P7s
btwIkngmqfD/rnMsTkkToeXmxz7qTqrE6JgQbgybAEnwHQ1zdHbr/fhd0QfrMEBlQLw3mc/3P+CG
HaA1ziGXyG0AebkwwlOU2nnkl3RUgulW6IrXJfQNrhvYNrRRhZYI5E6ypR/LqVZuyI38MdaWziaw
1kQohJeXW0vrctVURZjiBpn2RHegD7+csBBdmhHORrNLcaDli8LkadDUeNs76Hg7c+j8MVrb2t9f
hxtWgVIq8SYAZw7234aTV8csGRVBiCuSh1lJ1D+cjGxbprH5ds/69SjLTGoPAVEHKX7yYIrY32nu
aKD2ARl062TFF9t0n+eorL0uytcg3Le2mYfF5iZRTqP743KpjRwgp0uv+sNAJ5jxMNWwN7y4gal+
okKa/mhHAfufrab2uOK03bhLstJE7oKoGoqtxTsTt4pmwUcZP8D8UJ+cvNGOcawiVRFEa+/336rV
wrI7zl9P17HpClo6MO3Az3QELh7sOjXQUAHVilhPlGXIWnRl15ZnRPs6/xCgDomc75iD8D5VFX3G
M4rRNBKtPOfXpgvcJKUmWSDQMJOL5xynJ5n9KcseYvz+CmXQeoq2Ap/v41Saw/uuzdeae65XWwK2
MZb0Z0gU+8Kc0AwVmEKJUaINx+yYpyLaV2bW7GzNWPNVrk+UbrrkSmT7FfBpd7GxKLO2iAvRzRZb
VfMzVKMcAk+uKEQ+eUureahlOzG5kCXev6g3piiBhLzgJE5pmFkYjd4quxj5WN8b4aGreUnr7LGL
wrzYlkkCPuD+aNcxB2kTas+cXZV+2uVoOq2qqI2AroXP1nlKYUDb+2WHRAza3pDmTl3XbrVSYtRJ
d/u/7g9+fX6oHco+BOZrE+ovbHNBU4c9IDvpmVFGui3tpk1tlj2t9Za7SYOoWnEhrm2gjG6AFZDv
4zW4amjUM1jr0OLxWr8io2mm2nEAxbK/P6vrDeRptcjSSj+QnqXFrRhsDeZepMu9Caf6Q9E485NC
67iXtrm7FtLcGotnTZBDIe+MZ39p9uzITkvwTpMHtZBEkWSwT0P6TXtyspYpvTEUgZOEzHOZwHot
/K8YAft2gEbcmzo7+onEVvohj5V0p8xzvHIobw8FiR5lR3CnSzuHEEcp4LjqoeUsxg8QieQnrTDy
PWzia/jnG0eQ9giJb8GJlRXWywV0mh6JPjcbvB6Sr6NTQ5qdRQMAkwJewHlou5Wp/e2AuLThJjV6
if6xQQhA9ng5IA3EIhwsv/eQEczQ2HTM6DyFo/+pMCrzO6oT4lgXDhR9dUbqxAp4x3Zlpg0nLUVj
BlNeokCL1u79M3tt7EwMDpELtVYSYsu0VFYjCafFCF1BcQCZhjYFe7vzEy+EQgb+jfEIJahxvj/m
jaWnekVWBVwb5nzp0HeZMeQpfJyeDm/vNwVE85exCiHMhATioDZo1N0f78apkq4BaAU6vCzMzmLl
3RFGnSzqvAZ6aC+HBvlMwn0+2XajHv8HQ9EHA0qCWJsq3eVQkdqNfZiqrQc9V0q4HfhnXQmMQ0hg
tlJeuzUrzIwh0ygy0bc4Twhvd/Bdxa039lHzwVFU94jDq76Q6HBWFvDGIbHJCpM4ISayzWXRM4Jb
oxSV3XqiGiGaV2r3NNgIqdphPDzW1QRF1Vy8PaQm4cZu4UMDqSHivFzKwG1qx85E7RXDDLZlB8uJ
D+4tRa0xQ5U6hGMZ3bMxPFK6hwKrcPXU/w0fS9mslHxvHFd8L95lFVAimYmFP9B1KerGdQEGHF7f
6WOLykF4zusKDjqCHAXq087w0+2bD5KjY5gkgopxl8+z3UwkGmaj8Ww9G48TaluHCO6Xk6HAl3R/
qFvzk0tMGOriXbry568CBMS4xgS5KLxzybPjC/d3Pkf+HpDfBHOB0h/uD3fteJiUoHgdqRBRQV+i
abWuJ2wMzdpzufmQ8NPYPiGTcSrz4iOyQtGpkQpdsPo0K3fz5jxxAwiASSJcAS/gKMwnBU1eb2zM
6AVCj/TbYJnBDtIFyaZY1vv7E70RBZKhlrcGzxdIwPKJiXEzyqote8+kCwu0W5ygT54iIradhhZ2
maZGmCSYIgdGyWweCZiy4D9JrSQ/RjVpVozutbngLtFaJPOtwOKW5iKc4DGHhWYm71YNwQ7ttfnJ
7ZNqOopGLdbO1PUmy5sLb4NsqpVn6/JM9WEdT0ZaCU+tChTM4gT69x0CdfrnCerwF9eCaRuxqTjZ
1V1SrsArr80VZYG/pWXsIu/t4sKCa1IlJ5zwgCZUW7uJyx/qUEd/ilyBTMaVCsFmGzs/72/3jQUG
io5DTWqFfqolqDOGotUwB8R4AxUuOSNunfd5pjU7J2iylZN8aygqntKnZSQqWZer6zRmFRomyamh
SPQfuT1OZ7hS4BwUcO7dn5Vcq0uvhQ512aNlkD8XbOblUAFvpKTSn7wAxPSBGqcJY3NunlKghiek
bqnSNwoYmLgcIZco85U7dGOmNvB3tpO3gGhh8Qg4sPBmsqHUw2Uqjg2hyGZAjmQDmdyag3ZjKNBD
VEMASNGGtywqNULR8T2TyisBw+9Vd0o/ZagiIXxaRysm8MYBJSlEkY7kFCHDsl5Wk/5BEHpkVhCi
Au8flcYD854hWg859Nes5CI/1FyX4s1PGcVPyBRU4kta2h25Bq9MPWDcaApDNB91VEGALwX2ZONc
2/O8a6HI+1W69ZC+sdnWoeeZ3lfdwKWXjVSLMVukCAVC2LmXuUOZHedKuNR7k75334XGlEy7gqzv
irG7tcDgs2QFVDI6LAGj5AXLPnXIRM8JKql+Zf6MYIneOB39gJpV/s4VhO3uX5Tr14Vpwh8BFkG+
pMtKmjpK0SHXz7y60ptHa27KQztqGU1YVXYclGaNOWA5HthmmdWTXVUk9ZylV6J2sOhao2OcJzUt
AkjpdcQrkbUNg+4pbkXa5RtZohIrJ2hpD+SwlBZkDVtSBC1jXFEUeUi/tH5G3qrpT+UEP+0202sL
DuwOttg8UGmEy0xnF1JN3w/OOOzvL/TVs8rhh96RBBTAD0zCEoJcV4jvzlmgnZEMaknmVmM+vNQm
YKKDO0eV+DAi1GkdfMX1/UMJWwiKWWmZBI9DSY59H8JJH6344lcJOr6JhI0usbr0QtEueXmxwsAK
QMyW0zktK3NTBEH9MFJZ3Zq0zYBrCNG3ocN166AkRQ4vCY4lympvDWnlR/DUSheOTiUAI5cfofLC
KxFg2fMAZmZvOwyIhvjo2Xb7S6BhvOKiLt94ORyJdUIP2U+Pm3o5HJcXWaNM68+hNYz1hyRzU7qT
wgkilUPDMYntDZy1CXrNiL1FEyVPxBBWjqOc0uvniW8Aw0VqgksugOEtnieI6iO0M4z+jDKe9o81
T+mXtA7Tp7oJ+5Xpyi1cDEUCkpMHyoEE57IndUbgTzSD2cGNl9toTFTN3iIAW3karq81qRbqh9KP
wIAtfUY3M3Mq8UN/7vtyeqxT2nphqECMJh3FxoHUbnP/Nt3YRMm4wiMrQ3Hynpeb6Mb0Z+bq3J11
dm946ZMCf7zL9GnMEDnMrNSjxU3zEUZEr3gTpK0hVioHS1tNSR5vCVeGxmaQaWJxjKwysSEbD5oz
hyxGmiA28ik90F5H50pS2RBe5UrUoTyZ6Uh3r3EpXTWcyeGZOk8U6RkcnYUv1eVub6PFPp/R3wo0
99TXBPbJxkH2KT3Aol07Dw61P/E5N2DII53utKU7bOtZ9M73DoEV9WmYHUc/ppYWKd8VePXKg97D
er5XBPQFx4YGs6DeBiPpgl+hX8fpB7WLbSQ5Ctl19cNxEWB+blAshz4zCiHfvL/D11fEIGyV/hsN
5zKNd7nDapmUKFhoKHLaSnNG4UzZ5JmVfEfMcs0vvWEGDWrCRBeEO/T0m3KvX/kXpa+jGqd2CPWY
5nzQE2TbciuYN6UKaWw9DMY2HuHDg0QIFVuA6OguuuHKDbo+0aBoeBZV6lGYhaXLaERuBL45oNYX
VS952KF43aLd0ygprSp9nz90ttYedDVSjvcX+tpA6ICBJRYQiyizFpeTT3S0uUdr8s9CAGONiTW3
IWv85f4oN6bHKFTCWWl5WxbntUYcudCMzj8jzafFm6DpJCWW0Q9kSTuzdI6OBRh+b4+JZgBkzYJP
bx0fAA3NMbhVgHZRebmcZWgX+Uj/mnuebZ9eWCxzvel6amxzmPg/UUEMdkmQdi6UZFa71o9/bR0h
7yF8I1VJZwju8+XgEA+W7jzM7nnsVWSQhJm9iysn+9Cr8FpWDqPen+yN8Ug8QTsom6ro1pA/f3We
Xbh8+zAe7XOTVEg3F7reo+la07nXlAoBTxNUK97yrSvE7PDPwZ3x+/IRtyyfgKPK7XMwt7LPBlH3
uSDcEhOYALvydUg6q7CgcNPTGRkRLEwR3bmDGmaPSeOm+Yr5uLUEANtJyGONJIPU5RLUKfwHgBJY
ApQ2PCUYXyBFr/Z+L5LHrFSi/ZtXnIqQRVceqFrZYnE53JDHdovIlXkOxjjbhC2NMEUwWXs1UMfN
JKim3B/v2p8F2EeShnSFJrOpi/dvNFhLxHcCrytQbNjMpYbqKm3/6k+r8PN3VW9aSJlNRv8ZonvE
l1xUWfLT/W+QS3jpWfD6MT7doLB6XBmOzKJw7usNeLRRLU5dgyh9EoUpWhQkhfIAIscUc/fG8jU5
Y8rX8FvyuwyvpTV7dbQzinokRYbAgzTQ3WXUiI9uYecHiAzW2DxuvECSZIYzjY9GzW+xp7ogz440
TuChma5oB7g2g2JvCppg933auG9F2jIzLDBhNQGC7D5ZPHh+qgSi7F333HZdcRgG86MzzfE7HwTK
2+8GHgPOC4aQ53WZ8olS15xNaGzOPQ/i0clyUW5qHUmEbd6n9TYNsuiNNJPcQnh7eGTI/hLEE21e
bls0G1DyDwqMaaOqPYJ4MOnMV6sTHWXtCq/EDVMkE3ikmaiBy8O52DctGDI1QD7hPJcNeYKqasQf
v6zUb1afoIhS0aTtGVM7Iu08deJxNpT4KwKAxsoVvbZAf1vI8GKAZhHeyCv86qSWxdzq9EhX57FU
HBK1LbxZdZI8OkVdn1Ui/JV3/C+v6+V9pGWNJ5xAilIxUfblgEWLtiHKJeXZRbAGyhIrzZTCg4rc
tl5mVCiYsO5n8JJLbppj6xqV8jyig1K9MweRVP/4lTKZnhVNivU8oImKZE3dZPpPO+6sAEGeQQ+j
reF3UXYetansDq465PAyRzXyRZtY05DvRG8QPd/NSDlXRJspCFz9a+jaaPYc1bpqwoNpJD3geRob
tO8CobhfcGyhrOjADm7v0yEOkg9OXmTdJvLrXFmx0tcWC+JiTgWmk+4H3K3LFcr1QmMh+P6oKf2j
O87PVEzHE4WR7NBM4HnF6I8rb/G1FcFVl8x95DxlFWoxpqIY6FtbCeyt6DfuohrVZpGbFqpWJCHf
apCBS+Fm0AVBpEfxezG9eMryUMnS81hN2hcD0Ypg1yZOM259W+vGY9mPYJTnGod6ZeRr746aPt0z
VCq52+BXL0fO3CCrqQJ3ZwsGoJEG+UCAPlECdFtIhiQHx4iQi6x6JFtnbNzhzfOm/RxGAoqXLPMy
p0QLVlVjxsez2Wc6hNz0EpJJGPc9mZ3HPHXmj7ns+r4/6I19dSlJUFkj+UrH6MLB6IBKU3NHftrW
xrA69Tk9fCehFSGc2M3b3wYo1mwdzk1Z9abedbm+UYDow6Q2/VlUwtxbDTLhPPjuZo71tTzV1R35
CwrTICKwcZMpdl0OZcPVPI1F2J5LsJYIaKbVHnm/4WkMhOrlcZogopqsYUqvFlNiT8j9UN0CJUZZ
fzEocaUxFFFzbv0AtnvSYeaTXU1uCX9aGXy+v3PyMF7YSRiW8FBBKwEoZfsWM4ymGKVN9FjOXTO4
+5H61lM2lO4mgKJsP9FGuJsSvCmny6U2d2WsvL7X75MMRCSSQqbs0QtYvE9JBCwKlaPqXOh0x0OE
7x6NfEjhmZ7r8D08xul2ou5k8AXoiO+QIK401ETeDG7HWQX/Rzaf+gEneclZk7gFwsmOWp+zWYfy
ou1MBA/Q/96kENm+3F/zq8dQjiWpSnQqw+TcFlawMzWoNYu2PpuTDpI1Rysz3uQt3KUHLIp5MMLK
V1du6K0xwZTj6VBUg256YZQCAzqP2vKrc9WYZXgqMzUcP1u1go51QVro2aZt/q2FH7mmBqVKLJEs
FS/JUn07HZWkMysSe13xx6KhaWvNgfV56iAUub+k1wllxsK54CDjW+GJLta0jCPfMrOuPivscNxR
nS3zNNimdduQslX8ST3hELj/n7Lz2o0b2dbwExFgDrdk51bLshw09g1hj8fMOfPpz1fywTluttCE
BhjvDQzg6iKLq1b4Q7a1y9L5QuJaGtswidTmWcK31I/dRquKdiUWv/HQSSyBXIF6F13WxY9CwqRt
MbPOjjF2bi9AEvvv1Luh5ALb6/f0pYLm/a+ZJjaFl5BdEN/1dewo89mwpELLjl2aVQ3T6VGJNiGe
bPN3X0/0r1qLWeRKjqmKb/Q6hsB2of0IaULjSC+7U3IyaJFBm+w4A+zILHfmw4lKz8CncEIxRbTJ
1DAtp/CkaTgUfTTNPB52Fb5sxuNUqSjntMY0FP8qeOtoXmkobfDqrxjj6dOZdAWcKJCdbjuEjoPm
HM5fg+GGJUZln2VrHOtDNZtlu79/om6jMCkRlQ7QfiKCsvxgnDyzJjPK62OLqqzyMoO3Hr5JCRfc
7xFNIf3j/eXeOCpCdpeUxTbBOC0HImGhNVY+Vikg4CI65JKhHhKpHrdqaXwp7TBeGXaIynDxyuhO
UzEKMXGxy8U5ybJCKaO4OcqME0/J2Dbn3JpW25aiklksA5sQrAY3KInBsrVfhw6CXnM1HPF26a0j
BWaOzIyMh8musi1m6r4EdcDcjBJWDJ8r5FmVU0BqiGa1lubJt2TGz+QJK+rB/0p3xAk/xDomc9PG
cHJN3eJYGGAomJCYC2PYscT5DXdO82gMI1cIXFAb6fmpSrWtESV+uwfUH0kH6KI0vPI6ryAegnBQ
D1Gp9wpu06VluMmcTtZHVHRl1H/81Jm/twVWuFht4h32M5cUOdxmvqqXj6GjRNE2RR9k8KIG66FN
alfz+DXVdeRsIlXtf2NykU2Pc6603TmdQklDFVcLZ4VyIMxz6VQ7FVJKrqKi4pG4wEgM5xGFRd+m
HTjhdXT/kL1xpmGvEhk4apCll/gRoDP8BmqOY4t273hoSnXECjwIo9SDodP8d3+1mzwYTDIIB1Jv
FC84Bos8BvZ4MDnMyI+jmVpVuEG4XK+e7Jo0a59PY5T811ZB3CkbG2c0axuNOLg83/8Jb2wYFDj8
UljKdLKX4VAa6hT081TRyx7zFw0Gx0uNsw3eqvi33F/qNlVkr3ATabG96gsuerpDV8UlQADziAlc
c8lqPOBguB5Tpe4uWK2mLuhBYyXyvrGmaKRS1hN3IXMtvmI9BqOKFxVmsPWUdxu1a9XaMyU9+9IH
jeQhTtN9Ch3Mbu5v9eapCuoY2AdBycEsZlnMk9aYDI4tEyBbrl8sbK5PEdNqbCzbtXv9Jiy+LoWO
IMRawc1bnKE6Dv0GNQvz0IRS9UNvnLne4q6ZPKmIoRwzbe5XPpE3FyQKC313mtNLmKRWhA19a8k8
mPr800ft+jJg0rVR7PlXpsrRl/tP8jb9RSGJCAwjhHcIFEDE6b/6IvjRzLhKWvqhkKXko9IZ8je9
I5nYxkluhsgn5wX2yPHQ+kdVslrFlX0UqjY4zqrb+z/lphDQGHfQagMeCgmHq/z6l8i23wR2Y6mH
ocdf9z9pCqfG2ma2PcTtQzkacSDEz1L5cY4BuXhmBehvFydaNrzc/yG3p8uhaEbiQsx+LHg/1z/E
6RoGmBEuq8PcBG6ghfJeNZp834OlOb57KcpH4dXDcZZBx14vheMt7vUlBqD43NoFbZsw1cxPah2Y
4wtpmu18vr/eTURERUlI/4DQZB7BGbteL2ZmPI2y1O3N2By2TWaGP6cWDylaP/U+1Evo2nYbnHW9
jDb3V74dkfIJYSMA1AJZD+VmBJDms12jN9PuQ6vBrg2Fj+cIk9+zpPnllkdUbuC4IrejWC1AZ8VC
n7GYH5pGjo5mV+Afp6MfCjAh2yCGh3JYVhbHFGVnCjOnwuS074yPRjkER3nA2zD1a/VRV2JrJeDd
fJ1iFxhaQQCH7c5o8PoBRsBVAh2bwz3PyTyHVVUd00KOvRjjhx1GZmuqsTeAfzISMCGIqlKLA01Y
hjpuZzMfyhhQl66H5Q4195ARuuZ3KdqW81ypwacRpdHuVFt+EnzoQNqnXN3AeR5szDnkz84Y2tIe
O01aba6EspG+Vtm9poZXSRa/kfCBlAJlFlDjRYyU0Ag22rGr9w3WDCelmVS3rsPabaqo8MJBin6a
mapt5XnQLmPhU2Si87BpqxhH2zKO90on2xtFD/CgCsP4I8bb+q4xjGrTzEVyRM0/ecB1EPNPtJK/
OG2p7pw6MryU4Hgsw8Z0DexUd0BGpAM2wdPKyb2JS2J35N82mCUE15YyZKgKouZTSPU+C6x8A70q
fXj1CS/KWt34SddeRgScNnLbtQ8Mh8L3hgixPO0mlHDEQHp5ASW1gizxGDb7rJiAnFaRvQ/ravZ6
U1uro26jA+BSpgIaNQe5+ZJwqsDxG0tTi49VJjt1v1GS2PJ3g1GP8U6bC794tFUz1r77QZjPP+aa
9t87bY0oUwkNXHsM/0lkwGgtvi8jGeS0zvkJSTqew6BoPPxCm4sxZNWpMfnQpXaeD/dj000WIxZl
w5C6RMBfiosPqMXWthkkR6dW2z7y6halcZTFzcI6yFiLzP8mqprFiZcnet2sKY3fXDeo8nC6xHgE
1C/F3vWWp6Eu1UKR/YM0IMzVGRb47t5KtvSZkpWjfLsUnURAHDRxTALKUiIkpLowo2xyDkVjpgda
iOpHFDQsb8aAd+U2vwmUXDI0vqm8RH+fXvT1roIJ32PZ8p3DmETBTs4QibN71TzDB/haJ2ry3vEO
y9FrZoZGciTmg9fLJWOBxRLOu4cUovxWRk3dS1E2O0gh5lhSiRry/SOjLR4lM2Xcd8h4X8cXFAyL
bJs+puzr2iA96MAmMtChRTU8ZFEdJbuw6+2K9mFmof5LOy2o3dqSy/wfXH4HeZ/gC2me7UGXkbLF
nwRVWxiL8o48upu/lVSJv6nxMGeNZwPM8kw9GW91MzGnvcGofG422E0lD+OQyOZOGcskdB2U/yvP
b8dxwutq9kfp0YG9/IQqid4d4gm+oocQNxMP3WfSf7Di0hg3c1n5wT5qfSujJs6UWVtDPixCJ/Kb
3PWUJPBdLFoZy55mC0UiydOuPYdSUCE8TXNFxgZyM/UgZxMwETtF7uvHfLS+OaO5di+9+l79dS+J
5fkXswuSDk78ss3ZFAqu0G3cniunzr9WwShVWwBxof9J0wYndZk06T8tZYYu17d6X7it0+kO8maq
j/OwRgX7OaCL1R+qru2rjd4ZCYKiqvRi2fh0b7PW6E6z0+I5YirYUzO2rRX9wcLplH4T5XW8xfi3
+6nnppx48OeLj0iJqclO1qcJm+2pq7O9OYaK6XXt6K918RfRHHozYBPhNyFgRKL5cf1J9IYVmLTd
ggc51fx9Xddf+9YwP2v+aHmW3pmbuLcAF039WtNxEU5ZmHKb5BlOMGmeri8WVqjpX5v6iLYFqJjI
yg8ITtK2Slr1qIT6cBBKKrv73+Mba6KGygXJWxFWBotwgz91VBqzXT2MgW0eggixiLwr7XMd6xMK
70GyAfu4xvF+LUmuDxiSuiwp0LIohy7bGUFPbmXUxnwuscyQt31vzyqeSG1aMMBUpvBXUfvDP1Ui
aXhYF02qezZi8M8BjtKoZ8SIHHhVZTaNOyHW+qhXVV7v/Cy0rEtQBvZXY67V4KWIMyltuQZBUiLk
noYarvBZOFVPRcujKF0nwM36EcWwNt70U2vZn+VKsfNNJRdt+VGzy1n5Wg9Fnz1wbu2EBpM/JYWX
pwDYM+SPnY4wINT6A4QSayxDcNUYgPw+01ZFLMWTK7MEL2SVzlhtlKDJ602H2dO5aSAO7rjEk5e+
RLDPBbQwHPEAmOVtRM7yYYTH+CvBS/A/B3ao7TY4kK9cMzeHXOAYwDeB1QDGxh16fcjnoKD/WvXa
uSr06RtT9fLU9xr26rKWAmWDpz2p+Q8prsuVbos4xNevnkGGTmZmwMqiu7g4cHnSmNmQ6/MZ/Eh/
lrNy2E89Smz3j/UbAZRjRYtD2C1CXRHH/q/qvOhKrBSTcji3c1ZvEhuvOSYHGVSoAbfaMs0OSmm0
T0EXRTt9GK2Vr2pxiYsAypCc4AkikQC6VLCOpx5ww6z2Z32YJwQwSsXx+sQ29ui9Bru8Lsw1edq3
NswnJeglpLsgNa43PE75XEg5qR+W6ziAq/YASEVDGrxwEH8MqlRu3DFrpw9ygHtOPznJypZv7nUc
ekUmSONKzFtvAAIKAu9wrZRzY8z9RkpM06U2+N3Ozpq88e1KEKVJ+3C8AzMNieJ6q9CkRkOBsH02
sMfaZwgnur3l94/0a4eVbOX2PYJPEyQvYZsGb3KRrNRNrxgTHc9zYfW/84p6yh8C/ZW/HLtGKRf/
3j+2N9GYeokhPDIxQtqDz/J6az7IqQETVGT7UlX/PWLvsu3swQl2RqRdrC7Iv6jlHK00zl6x89ef
JKsCsoTWge3TDa7TmjQ/qgtHPxtI3G7KXA+OTpL9wlcFoEsRWJ7RVtlFKRVp8CwhzjrPk+WCgi2/
5/Zgf6zVdN5rZbimG7HssYkcBEoHQFuhfICovzgJf33FGZPBYsIq9awH9niKSfTcQp3q42Am0edB
qYYXCq8n26yNDyF31YMfGcaX+2/k9rARJWk/A+FGTg6Q+vVP4DnEKS7b5tmvunkb4lByDLrB3gZj
NK98QW+8fGb5r3BIzDnRNr1eKjB6Ww8UUlzNT5StjJDjodPH2KtKtAhkBNi/2xLuoPf3d3vCAUi8
CpuCe6HeWMSNwgkHZyZ+njNHqVHeVH5Mkx896lBkD1MUayttoDf2SEgUFTlygATnxXI14Gx/hFeA
hLIRnxu/10FI+QGSYmm1mzvjV+7wfb17i4DiOeEQz0DuLbVqHUAZzYjgxbns6unZKOfin1bt6rOp
AZpyhHzt/fVujgyquMKtCLIWEZGW6PV7NFD/jgL6M49VaEx7pEbjh3kOiz3Mo3n/zqUoukkYxbdB
9Q9W8HqpOfGrHIUO/6Gi6f1JrsfJxUOw/ZaO4xpr8lUk8O8oAamAt4ak16vKHgjw67WSzK4U+rvN
mZy5oBGq6W12MtRB+q5JsV663G/1f01ddz+IqUPnSQjiOfs6s4YvdqoGCQx6vMgOrc00GRYywlvV
1CkvFBrKGjfq1Ylv+Vvp2EI/5I7gGYlT/1fgaOltyUhTlWdZr1rHqwZryDwFaSiL6fMcPmRZlMef
EJiz/oGQ5suAb/1q3pdyoOoeMt9ZsYkmvUzcei5s7VEOranzaBxa6q41Mzs5aFNRrd2gy09RPGBI
bBijgroQQNPrH61maB2YE9y1iI8g/ph3ia1sGohqP8swLMunIRiMd05phGcsrUeYhJT/Avm9uEtn
ezT63pyqc5T06U9erJ1tpLotL04cd83O8fvp+/0je7tLkgQB9aBrD49iCVuyYNum0+g357qviova
zPKBdnv9Egdyh1SktibUsUx02SEAE65uNOLB0C+FonmVvVpkOHsGIMwDan0lajeBrWX+sajx3HJN
tEi/mHMpeYPazS/v3i1QRvQO0IOkubKUnbGNnD4YN9U5HUZT3/Z6adie05VOeBmHQt7GOJ/774x3
7FhwqQDYMRSiayNi8F+HX5hqZ75lYFo2pcXXaFQrpLhbW3YNpck+RrbUPN/f5DLgUTqKaY9o9vLV
39SQjW5Sw6vSdBbk20PK4H1XO4A2u7RZC3i3p4doB/CK65EC+QZBWPqO2qBKMp6HUtG2la4XXjE5
8j7Ig39n+p8r19VbO6MBw2rA+QTB+PpRCmjHoMGCP+fIa4ZeDfm+2wyh3n43yui90p64rosqXEC+
xSwPz8/r1XpninQbiPc+Hedha6nZywCHbdMj3veQ9J2+kve9fmp/R0nWg01EN4YJrSC8LC5jm6x5
ANxa7QtlCCEsx5qTPbad7bQuOK8UApMalfuxxLvSDfJcY8wmIRx0yKDgfMK40wkRlizzxK3KzIYf
0qjDR1tJ7JdKqhvV9RFZ/SQ3jpR7eSaNzLdhUdoertTpNoiREwWXLXXbIIefTk+lzkNvCtDw80Kr
zL7cP6LL8uh1q6Izz27p3y6HAXSh8Ijtq3o/dFL9GDRxCFxarnYM3HJmUHgKjSadZCXX073l+NNK
HXG9POo1QoeSnhrdJAY+hPfrN5sraavazLt202gmB1/N1NMkDfFWo73QbgZJKtF8i3LAFUb5LUjk
NYnwBcjuzw8ANQKliYAP3XJxkC2jcoIEfOFOa7BvzVXI0bEyy88hCOMNtsvzZVRt40OrZv2xVppg
W4Eq3cSmVK7km9fh+M8PweyH1o+gsPFrrp9EVoWd5My2jCO5D+aAHg1SlQFCvV3VdCcfYvZT1VnB
DhaJvpIsib/6/487AUP088isBa9XaLYtnsGM2zfAjlDdJ5YZfE782X9oaDmuvOrrCPW6CoNHrrjX
weNNMEyjYpY7fdb2tk53hUaHvVFN398qk1pvnNhfy8veXI+pv/CVANuxnCH6wKkKK9S1fWR16odI
arnHamX85gejvZtnf61guA6J7I8xAaU3EltM9BD2WjxFW+pbp0ataR/lPawbGY4NpqfSbqDt493/
aF+FLK/eGNKi3JtkCrwyaP2Lz8YIuNCxQFT3tdG2T3PX+RtFsm0Xmqeyl9v4V5KF5ZFexvgFZ8fZ
DYzQvsh2lHw2c9ydJJgzew4jaAytsDcTmddpMvFYV604eozCTHqezQT80oB0dA3Fb98HdgblWhha
op2wzc2u+nh/T4u59OvzA+RJRCAacRqXsGnFaCZ6q526rxBn/cRFHaNLYM0HLdFquq4gtmU97w9q
X0temM7WIc3NmsGvVG9tbUJAwUbJ9f5vujlCPGYBYWSMJmrc5WOWy1DRemZae1tLjA+oPX9sp2Y6
1DkyskUx/76/2jICcIBIE8T9RgXIQ1hEgMKcR8a1mraHAuR8ThxE0zgDNGjlRt6Xs664FVTlb3FJ
fHz3ygy7yAVRv6PmXTaOkpBUDRKLti/5Pk+hAkAn1kLftaxy+iRrkXQOm1k9+lKzNvW63TMECyY6
8AwJenT5r6OeZvg1NeEUHFLK4o3Sdv1Oi/EoLPTU8hy7LrZpmuER3GlrQtC375Y0m+0K6W6D+mLx
tPvSyGvgsMlhduBSlYVVbAtDCy+JTaqGENgaN2mxHuM74dUgUhgqCkLgYr101FG4CUrYSFoJV383
JBLpWUbjwnYQWR5npFWpJPvD/Vd7uyylNmw5LncOFczD6wdcWxFKzmatHDJfk7C3xB0Mo/ZfejWM
u2gO1rBmi/ucXYrK3ualGpBG6U1dLwexogt0ZKwPWJ/Vm8axum1S9NqLlkfhd0Ny2kMy2uaGJy27
GW97JcNfHKfX5dGns/+Yo/N/rpc3cYfqJoQhDimX+qkD2uy2kTTsqzL+EGWtvE2j5BuUSW13/ymL
yuGveCzWpUNFgxAipMVNsFg3yOXIaQJdOaSVH73Y+F56ejIET+isqftZI8Vj1JytpKlvLkpDG6CX
8PlZRic1Qn3PdjL1MNaGtpMy00b+gYCpNyEMeGq6TdUqaxaqb7xgZG74XChVYV7cCG8B+DXnTFcP
IVC2Pb6LvhsrSrXXYjQwTCosz/G75uAXhbGBDaT+vv+gb48zwxFFo0qGh4Ys1uLiG9CXVaPZMg4I
To/btDMyT7WGeG+HRuzOcvg+f0Ia2/TrUc4VNB766TcY9ilStWSoEvMQ26PtmYVtP4YAR6CWVohc
rlzrb20OxSRudQwKRU1+fXrR2silue/MQ8IZPuAhXT+qg0BqDvrwNePDWcn7FiyHP7uDTgihg8hL
E2vxtVbFPKK/ElmHmRm2W8Xa/FAOQ/ZJLfzaVWtF29ehme/VVMfaDYDmfuIOdGPK132ftfND7Kv9
cxPj5E6hUDxpZZ49tRa8lFJRQg/8UQb0RSYlGvxgyFbyyUW+JV4NRRrVGf8LIGQJqmTc0GuFH+NN
rQzZk9FlhqcpiABXdbemsXMbVgjbwjFFRnCAVF29fjFz7yt5Y/XmoSrs+OCosHAUoC9PQ2MCd4CG
6xVpZO+iCoXI++f9rU1CnOOKomoUHrzXK5sNN2RogxrCrcX4Z3b4AW6lVQj95Iry+f5abxw//e+1
Ft9WiUIsFuetdbACBXtyC22UyerMkwmRwKv13jrcX2/hR8PxE3R48GfA0fi+6Fpcby6ay870mTgf
uJq6Z6nsn3KlSzZqE7afh9oJf1VOfFa70jj2KHe4yMEB7xD9kzaRqs39H3PzoAG5Azwnb+e2RBZg
8e1ZPZbXMkTuw2hJpoeatHGCG3oJnUb79N6VSHKFXK0BY47MY3GYgLvplkR2S3qOxoAUz9J2KC31
GCWq+c6AwriTJSBY8HCBrCw31dntXFS5oxxVs8rOeRv+kOzyV5SO2bOSydP2fRsTw1VSWMF8pHF6
o+iDqVBlBammQ3Qyda9unPjBybFrTPtszUpsefWxFEUCV55AnjHbXdy3fT3VvTVyMCK5mdxyak1x
JmYva31lG07azzrTrZUCZfl5vK5JJSTsA2GhyYsTYkwxc2S9MY4hov87FSzQBiPT3IvMOtq2Mw23
+49zGXTEeoLPRGME4AvB8vrraFJ8BXKqkiMY9mrTKSVQpxHA4maiY/pvLyGBL4+ZM0MI7PlU7y8u
/vK/E5o/i7M2AGuugCVMQPZzq+tHwwC4WcnftLKUN51fY8V1f5m33iOtB4oOGIX8swg5RVYanWMP
xhFTVmlnTtMXTYK/E1toYSNsElyqwKpWbr233iMjEDo+SDHdEmhM5HbLNonMY6zZwRnF+v5jbDoJ
IXwqPDUb5J/397iMLOJR/rXesg+h56VqJrSTjsVYfJHroX9AGnH6r48se22889ZSlBlsTkQwjs31
kaGxBN2uHiDPVLSr0rbIHi0uqo1ggKxEsbeeIvx48FFAJIWMyvVSsTzkvg1w42j7fRK7vhnYXhWl
CXkDClNub+b5Srr71ua466Hc0a0SimzXK2ZBo2upHJpHBu31nkAjXTrVN44JYNh3L4WokhjB2ARp
har4eqlp0jojrkPrqETZrzTVpkc5xq+r9Mtx5THeborxgMgrmMlRLr0O+v8aSXT9YDeF1VlHBgnh
B7j5Gv4og1CDrNaAMLffGkvRfxK37qtry/Wmki4uJj/QrKOmdiczFRbN9tACzLIBaVloAWihOX+5
f/ZvTwkjHoiScG8E+mZp8jN1M06I9uwf26BWXRMO7UmuFaE40Oh7EKPv0zqjjgeOIqoSmqhIMKJc
d73HzO/HsSFDOHGXmpspr4MnS0+0lbbQq1TPdXRkGZpU6I2SmGFudr2MpgSpMeljgD2hk+2tNG28
Zk7750iaJneIs/6xrJgeWLEfPld6FHukqEPoIZkebWP+cJumVw+wfzrGmGpvrUTVV2zCze8jQWZ0
KfBWS+yy3o/IY6WKdIzNPnAbIDO/8JzqH+pu+JoWyO1JqantYHJrG60tgbFkubM3jLzZTH6onvph
bA/5mOgHNW40oWXzVI0zSMgqDVD0tzWPMWX9j4FFoodzH4E7RclOksxgaxqx+SuJB/OCYlWyLXV9
uEj6YB3zMRsPfdk4G6MGuT3EVrByX77xKQFGAf0sOkp8touPtjCzhkS9k44gJMdTGqLQOMW5cWqp
Elce8NtLCWg9kwGmYIuruUjqRjeKSToaXNCPkN7RuAaUfAr6vF5Z6uarNQXMh3klYwHQ6M7iqKWo
rSUIr0Qnq2/CTRRL6tEJG9m1wkY6ajbcQV1HtfD+Z3uzPxYFXc3cjQWFv9H1+YaMSBjRxviE/Fez
jzqj2Wt21O9zPV67jd9aipanEChmvkdL+3opS4JkE5p+fJLaAveb0Rwvgzq23thk+QpB/CYYsau/
l1rcjl3aG5Mx2jHSYnbn1qGSb6dQCzc8/59BwCzz/kNc4EIIRmI9WyDFuUbIFxcH0pkg2VsVonx9
VxheLhXFJkjCcquOM75CVh48DAYoJiO3rN0kaR1MA2kGL4tmgxor+QcHgZ/PU9CXiM9QmBRlGrw3
peUXWvjtQZLhdPESrh++b+WlEmtIvhD+sw9xZ7yMqhJ8S1lz5+hp8T4RwT9PhGkFEFfmqxww7Xo9
XGWCAf39BFeXPt/F+Vw/xnmHMEpuSS6iCZXkDmpYeTOpW+6OehOfTeznVhLABXru9WfACAK2CD8G
bOYSa6XalZznjZycHG1GPVGSEeUdy3HWH2c1iXB6Smvnh9n0UUvHJ5v/bVSfAYsDA796b8wSkNBX
9XG63/BaFkcSaB7isqWdnDoZbOgcoKkFhT/bGXzdK0stG3ecRjwWSCPgkVB9LgEXdVv0cYH336lM
UvUxyFLLNYBbb0PFGi6jX5mejQXDU2iG8tkPMBe7/zW88fG9MsAMgKmvJtfXr35E1a9o0S075Uo/
7uxGDk9FLDfbciqmTwaTzZX13nzJNIi4EjSQAzeiUeMw+3OZ9empN0eNA54MwFjmtnIHxwxT/gwN
bwb7Hnhz2qleMaLVw0e55rn41mMH9yVmHKRAxjIl98va6VHATU/WaI2fRkCOuwCrtpOedl/5L8OL
JjmpZ05N5JlAst/nx/XnqJNVAmOgYKbeEa/lr/yynatg8ss5Peld6tM0auzHxiyjEziKNTfA2zfM
Eabyp1MK4pk+yvVSZY9aQD862UmqwsktBmugPexIPxDM/Kx2UbImEX3TPhJ4O4DyAHRJxiCKLqIX
DDdYP4rTnMbCsj05Rtq3QbkYnlRYuFKeo9qSQT2UOyfd9prW7dHDsT8yfjRerF5fm8neHDhSD/qR
HDk+Mm6y5aOu8tZMJ2kcD4mVto5bgRY5pEzWPY5aiULInD1GPIfjVPb6N2b91T6KpH/f95XRChV9
SpQheBzwdNTrd4BNl1EMBSy1TnPGRwW3AdewivCMIMd4Hq1qrT2+zE5ojXN50CHg8qAsWyYKuCeT
bOWGcnL03NjoMBg2mlp3LmZIKoocauolQW6uxG+R8vyV3YJTETqTIDvJvkQfaLFJvfLbYjIS6cGe
Cu0E1St8klq5x1egYyzb9sZhLHAGyfJ8rUH/5spCPUeQk9HSWYTrcQxoD01Q9JTEkE9F4Nh7bAmb
Y1+g31yjzei2shJS2GAXeP/FLvox7BkVKBp4dPFEBF02u2NURcKeac6lASK1SXrF38VD/c4ZpViF
jwpIIOUoZeJSS95orKZ18jm7jKPSHUK51dygHcNL3cizlyizdLy/q0Xy97oe/QqN8lAAvJfJbQbo
ZwiMKbukthVvTKMODvXY4j0+q2vj3jeWQgKNnggcNjB5S6ARpPeoz1I7u1Dl8p7KwrcsNxsQSXWq
2F4rEEXWen1EnavVFkcUpsAsNRlGmQxCNMuLaoi33WCmjPGLTyTy2hM3dPW51GvngoqZ5mIfrazk
n4t4LB6u6CtwuRCYADctwuOAS0yShlZ2KWo9CzYZKlke5FDtU63pZ13K0OC8/zaXAfnPigLIQW9W
tDMWtcrUsmVr4hkbwTydE2O6YG7l/M47qTp1mPaBgSPLLWPnpXUsX/YCg04H8us5P65c4wwuoM5E
JrF/SnTqQURWuCKuY2EXNk2Dz3J+SWZDYvJbp6bXV40O6TsB1dbGvI1MDfbqYGWe5Kdt4CrwWi+g
i5utEeooPGt0CYPSNr92BcqWFooE2sbPJmW78uDeOi4KfSa+Oj4GXtr1T20HhbG5JOeXvsc1M4G9
i91AYHqWr8sPkUSm0gKS+17Zjf6lKWJtG9i93a+8vkUsf31eosREGl20vORFuZKKbNmOzfwiy8YM
ImIweobnZrk3qj5x/biVXEtN3jlP/rMq1HFLCGpRKi1OqS9lVm9nvKUg0axHMKz/5KNaAHKZ5m0P
qNQr9PC/opLtL3Pdzyvf6VtBgavy/xZfZEeDX41IWjT5pWSQ99iiGriBimCeIrX8dv8Vv/Uxkn6p
fByQ/NBJuX7Ddin5YVFO+WWq/Pw72ORkayXdQA+Ii9rNqIR29xe8vapQHgBux0wLXZGbaUVtxmVH
4ye/1FFVfqhDvNX8yOz2w9Q+IRYeoaBqj5973vRKTH/rGIF1YaYnU1wxobneqawNUyPHTn6R8LPZ
R3IVbYwBcqiSWeFZtpCrnwNQIfd3++aiYJEt1CCZZS/JOsguMwOZguISRt38KTat8kELMD+06szY
+XpQf4xKc02QeYkdfT271BdCmxFwGPfm9VaLVPaDZCw5PmGq/5gQwz9wc03bpoqb50YxfmPlaj7a
jfRSwZu/4BZS00Q2tTXW8Fu7R0wErgKJkZjBXf8Of1RitGOq/JKljrLTJ7P7JYcOk+khjb6PjuE/
TF03rLznBTnuNb6KlhR4TppEyB8vXjSgBDuZJtr8ao2GOibu0qeqMxATsOPxizbJcusFlTz/yPTU
2AE8CvdW5Ey8kqI4+n5R7hj2hg+8uLU+zxuPA4Fs2r9c9FQiy0S8NBmsdmYWXpjloOrU2dPGMmpt
a9WoBUyK7e+nKR327zyB4pIhHeVzAylyM/z0pTLIEmx/Lk0fBrhrgat25a7AKYFkIHvshw7NGqM2
V97CzV5ZlrSbP0AekfMvXkIZ6JIBETq8pK2i/E6xrT4CV0lOaT78E4mgpo3TWi66WBMYAmQnuicc
NkYr6GNcH7dybBJtSKv8Q4mfTLSvfaiOqQuqtjAKj3Ge1T7JftulO0dtJ/N9LSsWF71dZE3APaE7
srR4j+cwo2FldR+Kai7O1HFf6XDFm2psFBdBlXHlUlzEbaCQFJcMgcB9CK7jqyDEX/VzV/amUehG
+8y/+7qbwm+DkaAxj6vOAeyi9nT/FC2LSNYDkA8SU3ByyPSdxXVYF5aeO9qgP8uYtHmjSgmTxbDf
TXThyBSncTvIdbYJTKffBb52Cpx0zVrxdsviJ3CuKOfFXbU4UgAJILBpkf7caHO8dfqxPxaMwz+0
MuD8kY7z5v6exd/3V678v1v+//UWW27Qph/joNSfy7wsNg1aWx+DKl7TKVse2j8PFmoMHwnyjcvW
o6HXWWaYjf5cpXmauJbRf5aoMneTbQWHokqdM5DNd9ZTf7aG0BLdCdSWQNhefym10ySBHMz689wW
ww5/OnNjtqCZU/xr3G4w1np8i0v/db1XHXGkI/hIl3Of2TJjJR4M/TnwZ2ObK2bl4bYGDlCRglOK
esVnownC3aj00/smpmJl7ntiH9mj8GVYHJqksScliWLjOTSDfGt0VXRSG0j2c1GsScC8cT5x5oKw
AtkJmPhSPcsM0grk12A8q8rwGMKsdzVHAgWS9gmwKGus1rjubxwdpjz0TClRgbcuQQpAz0tlRt/1
uZvi4JhnnfO7TjQKOk0uPF+fHM+Ee70SeN54lRo6K9AehYscge766GCLp8X/Q92X7UaOZFn+SiHf
mU0a90ZnAWMkfdW+Sy+EIiSRRtpC0ozG5evneFROV0oJZHQ+DDADFAoVJZfoTqeZ3XvuWVoyRjcI
6AN7NG3MPp1HOGsrE5yvJRQUrVI3gTvDxOCv1+PX6ebpuzzJgTEmBoJ0otZ9vnQ5IVxslF540y3Q
c/Oox7w2gGt7CXrkZindKVdtxYowRsCPO/hV1ro/pFLurVgQ9FSaJipq2bk7XQ0/Y6p//i5AFMHJ
jlrrxFFHS4dO5PN785q2rgHORG8nZUR6BLrJybFk7tCneen7YPhaaRr7IEZVhX8vEuDHxXFZ+AGA
6ARdyVe+Wj35gFORkfY2dzHbtMh6OOBG1nkbxT9T+Kf4HP/eFP91KQwmIDxFcmMMktznzxk0KFES
f07eFvDStjz2hs1E+LJLoxEOGU5cmWPauu59gtwt2iAd9W8ds8BAcXHw007oGsgk0EV9vn7IvXkE
nt28qxkKkV0KD0f3Sve1jR7bvvamkjqwN1p/9uidnuo/fmyAp5hxwi/6B8sK3tGfL0tYLxcT9OR9
1cKBLi6to7aA3VXU72M+dFbnYAy5460PqWFyBd6n21wsWtSaBqQExx0+H2VhSrTMP6mzPm86eEen
9GR4gQPfxkgPRkif3xhKLHD0Iua+gxYJPU3Qtt6mKaWxeahF/5TIzjo/2QFOj/If7wV4wDC2PJFC
TkTrP7EjEwcegTYO6w/gGxp53PN0j8zDmXpC1G9/veS/rqoflzqd+qdgHVSvX3bv2oxYcP3CPiDR
Y/5Zk44gt0HPlPA7jzTx1WJrBB1ircXhT77xr/cVTzpY81BFAJGDQ8rX5DSA2Uh4SnH+09bG45El
0t8uyA7wKYsjZwdDGPkzP/k/3VfweGF2AKADAZPYXb98lbZE6KBIa4TTOjHm6k5lwqyreAXdo6q2
f31jP+/iGD7AS+i0fQPcwJgPi+rzY+NgD4sd0w8VbcKo3CkpMMjnaqJL57HLaY2DSxiztbSOV7H7
60v/6WOCU3vC4fDQnsxgvl56WC2AQbhPIs88SJaLKl3KQqBJuSQ9pn5/81onPn4K5RbkUqDefJ10
a+aMYLHIEh9zLJsXmCp2EQU9bDwTq071310YMHYAPAolFPA9/PeXvbH1GqDkazvVmBCDVwhaUSuo
bnia0gkH1U+u9qevEO0OhjnItsLWBB/LL1dz16BaK8KjmmIcLeqcCBnuh7AuA8w7eNieyLtQIaTh
os79JUie/vrWfukI8AjhxsL/ANgR0EHMcL+szQlILfetX9YUUw/iwrHYb5a8m0TCD2pOER42qKpB
Mrg7JG91giQB2prUfTJGm78XLIb3cgoTPjn6Y6R4ilv+8l5qhIitcTrFNR1jn21Hws3RqM7iG48l
Yo/Wn7kw/OnmY5oI9ArxoBBqYXv4sn6IHasZQCTECXIy+gaT03ED9wyHBpyX+7pV43UV+VMegp/3
k/Xzpz0RywcMbyxefGzgoacT+g+dH7JT4iERFpee/UY8L6K7QcKzf6+ki2lxTJZ9C5P5n+wXPyz0
/rDpo5MHbw3sRh8OvYh+/Qrl2JLhDFK+i6cNhbu+dftJz/kwi0XCpkMHd35Uz2o385k8R0awa1+Q
Ub5G3LNnGqaPEw1Vu9yHrmQenWMUZGeskcETSHrhuRfr+WoYa+jVWRVOzlZDYDm/YDOczowLnXFm
ULsNVzFMScZ/zeP/4/v8n9W7uvrXZ9D//C/8+zuAzIFVtfnyz3+es++D0urD/Nfp1/77ZZ9/6Z+X
9n0w4/D+j/PXTv9jM8q3V8OU/Po7n/4ErvT7O8lfzeunfxTSMLNcj++wsHnXIzc/Lof3fHrl//SH
/3j/8Vfulu79t1++q1Ga01+r8LZ++f1H+7fffsHh9h9//Ou//+jiVeC3/hf/9irZ65fXv79q89sv
xPsVrQWQf5RUPugZp1nG9H76iZf+ihocVVGEowQDx5PNklSDqX/7JSC/RqhxEe4DSizarxOjQ6vx
9CM//RWkUnAUcaiC8ZHgR//nfX36pv79zf1DjuJKMWn0b798PklO4lf8eRyX6AoAKYOJ9nkl9Gjm
MNwuYRGCGeR1Kw3vaYxFWCjeIXPuDzfl94v/8WIQ/3+qe3A5VCMgCZ0wJtwKVD5fLhcKzD6Wts7M
oAJIXgz75iJroadcj+o8cYLRbKZEsoEqQaZvGqrJivKK2IulgYb1VASWKwVprbmEBWYFS4Vaj2kO
b5HmOhghzchrg0ouK2HqcNTw6lGZkN20tyNYQRlLwxYrBxvhU1tWqqTBUoYz+MxAObOq9OAbHpNG
PIT1IDrqDY1/3UaDukonYfFe+oYhZwqc8iwwyO3InSBhT0PZVQg/hyMErWFBkmQ6aKaVlqzrQuoO
kqSZaUvykvpO3GfLEtcPGqnUXubCQJnTWYo5oWHoOG62Qi8qckwanDhL2s5eVANXj3ouxVHB1Pum
kvHQ7BocRDbjMIIfKUg3Y5m5NiAOXGTA8LEW67vwzOLZd4T49FFhvNW8VCqFWVhZrz68GIbwKUEm
AcLRB04imsIYO8qcVfYP7uTNbIfhprV0bavlOm6RB5TLhYBQjDFH/wxOYfnI0pmrHBvciWYkEVB+
IkD0MM50p+klcBnQOlJ7ySNZ7OzTZTbimxALmzYwXTTs5Hmgq0y7SQJmVpV617DjEP4uMKEO83j1
xutm8iOH9hN8IzN/hHcLNXFg3RODcBwzOSEfG09th3DyYUnvwIcGB0OJJIQWXnbS0siJo5d6xgEA
HSoJXh2hHZJxBK6BxNou9QAzQhhiLpOx39BfjQEdEYc6UgUj0DATcG3v6cmw7h6D1wHD8RWmArbv
13prwHFzMxjzLvemm6TE5w+ajqLjsZe2hHKdagujkAwDIUgknTRGFrXy5q1vguGdwTpPFgExU95i
MAljcIxu0gwk6uitahwMBhe+uHeyIprlbj0MawE+iYZVkDtocLm4HZ8CQJQ/7GKRw+xjcyQFANPp
parha0nLOfI1HdTwA56PWQW7uoWEJ08ShDqJRQd8jwCZpT7JdrwP8KjhDRQZIiEJl4w8hCUT99xd
o+emV82cS5V2MXVrzAfhJrlojLI9cMtpCu+k24olyYCzBt34ZsQV2oK0UAdnKMuTK+JrImkypUEL
z9LWtLQLyQCX6hWxVTAg9mqfIk1yhQMIahlBkzX0P0w5CigVawnTUZZM8ZmM284pIlYj2QFq1cCn
CrnAdTa5S+pkPq8atjfK7UyOBL9oLQBnt+dxqDof7KB2ODDgPQKFMcPIc/XtuGZe6Y0RTfpULQXk
0+a1i5KY4Q/CGRQmAxN/wQzNKAphWjlgqMbiqgjWyn+f/FCYc0wuY72Zu0Gr7Vp7LDyA1Vnd1Xzq
JlA/EdEDz8LefOf1GplstML1z+Eq0PagoNlkonyox4r6eoUgPIh49LJG8J3K/WYglyaKl4eYafeu
41beVGnd6swduL0KUx56xdonpM9DTFJF/mNb/r9xfHfv8tYM7+8G5/f/B4c2Ss6/OLQlDHWHT4c2
Xv+vQ9v7FYAu5C8AWkGfPQ1+/vvQ/hVgAY5MzAZxap88Gz4d2mgGcc6jowYl8wQk/H5o4zxHf4GO
8ASjIsAQ6O3fOLR/yAj/XUnCZS+Clwue91PrAsPXr24SJJUONpSTNKdU7jdm0cYHMzRjS7RC+eGO
aJlwdOxLEyf3Foy1XTn2zn3Zd2e971bblDtFapYM2/i+EYu9jCEUoVAWsId5wOHCYDVQIAcrAVE4
hVPQbL/DfuplrbjNrbNcl3hCt7EveDGPaZ2tBLkLPFrHzNVSUUReDC+Dx14wgH+GI22DfcQ/wv3s
3o1qfyPNUm/Lfjh6CbS1/Szvu8gbL9apeS9xIEK3LKiqgtzlk3jsFwsGcb/EB0KU2foYOhWeOMV9
nOwqjDeb74Hj3uCtiHPbymxS01Ck06ypDCDFGLqFXFZrwjbCW5BZiIWXwXsD5/AU2bx0VJS3E9qc
wXM2SzXKYk2idWOmoSo65b+pYC1zNiUNbUOxHZPa3jW8u/Gr7q1sncfAwtOIahZ+OLN3SGZW35Xt
EIAjOO1SRfjOadM+60S3Hlab/O7S9bdW7Z0S+M/Xhfip/v6f1eXbd3WqZPXXP/X/YCF+akz/YlGP
2gyfK/HTL/y+quNfwQhBzQwtMHR7J2nPvyrx9NeTuggZl9DVYG2jJP73ok5/hXcSoAF0b+ijwPb9
96KOfgVH1YWz3wkZAT/B/zuL+oT+fq6OkV9x4jQBE4TBBhTLX6G6pmKmhltIk7mpLQ96BPLAl2Ke
4idkaMQbH0h0Ouit68N3FvGuc2CKYH6JWTNmFijGqSis7wBWjAsNnLq9nxpVOD2ediCLU323kBpo
VB1uS19lqQC4jxMsytK2YzA9g2UIu9MLvMe9wOytB/YWDtxIYeLtoWpLKrvH/JeS9glG/erMT78N
w3hYSEJlXbY0mIcWoAnLFdzTG1QGaO4PcwSSKpqOcylJFurkuk/dTAaPjqepAV+AOzFEqGuToei4
rKdJ5yU8pEhJ+gyJeNkSO4UznE8OQvNWB0Sy5uDy5Xn2kELaDO2297pN7zTZIAUAnPLJLs6OtAZd
fTMWLCzzoXoBxkjr6eB1LwbE3Y4lT0CdTyaXo/+M9rTrPASaPlqAXEiOJf4uTmEUrUlLdaQPw+je
IyJyK/V0P7bB97VGxdKm7b1aD3ATy1nappukNWccqh2/kSpz/BngvbOLrcwAPmxAjasOE0EVmcJ9
LZhu/Lk8wHdufoh7P9PJXZxexj3Ing4sEkfhZdjGLxEj5mfSEyPSHxCo28T1dd9Em6F2dw5C33si
ztz5pYbT6DVHx/WguqS/8xw2nrulejCGUFQVaP1V4U7Jo2cQM+ieavfuYMDUVsNtU+tMaNSHazVx
KmpT5VEVcFoOascVKeL025o4561ej4bPNu/mDszrCcanQZK3i79HrUsRW8EehlFn/STEShsXXk1N
fSPX5XaClugbXDSm96R7RFVHw3l5xXmVV2VyhUicq4FMGe+vcU4iZGigDocEw59BZEROE1J+0Ocg
smk9IwCd9BDcgSeuH+ZR3i+8PTl6S7Fjamk2PWB60HJdhDMobzv7iN70/TyWFsKbe8iDi8k7Zyu/
JlF3jErHZgLno0mCrG7Si9JzaQnypB7ZTjThdZeWD5hoXvOlp2BZBJxQ3XIX1e52UmJfioZG1XkX
7cuogdzPRWEc7GYHwh8HiiMi7hNUv2H81lQCBlLHNhaXmF4oiqyqJDyGZNzgMDsiJoamqb4jdXrL
+Pe1OlZLc0+6I156HvntWBAb5JF9WcW3VF9HQXPw6zGf1XZMu7z2kL3RHsHmozMIKLT0luPkmG9e
iTp97lF919clwf/vw/W9H0oo9Qd8yZIujs5kz+77xb0a1uZxqZILwJ+blXCKRAl/wdC6hgQmiQ88
kfwsZSvt0+6uj6rrDrLSme/hNk5yEWISo1WUgRLSI+kNTBhiETvc+TMaR+djZjE7hklz5bXDud+P
HxNjLwK4VLEuzZOq1nhb127RW/8CLv+wXHRYn8smXL57mL89rV2XXE9cyS3HACZH004K6Xt3dWDt
AW2YvhQIINjATsLB7Xem/TTMdYYJjqUyHa6IDsGAVTdtMp236bBteCM/2nUJH3g8TRjLVwHtSXkX
+i1eD1nSnHVM32DiuQl1fahcvbM1pMetm0PZCh2XfsHJDbRCRB0NyTePDztemuOwOLcwt4D2s3kO
xJQ1lTTFnNhqg+QpmABjYF5U8DDPAyeos74qqv61hGaxUjLOYM16Kf2PqRf51ETz0xgcFeoS3o32
MfFNVdioqt8mCB0pIGuHIPR9SRck4yyFWyY68+NBdlSs7ssEE6Qzb6hhHokY1gKZngbMQzfdaonH
tE/ikbY6dKBDvWwbveRNFbgVLU3FqN8/CZLc1d7gbhuM2HFOrO5320P/mSokT2g09BB8xkXfP5K4
f0LIN/rI8mmABGRIk5uevXWaYz3DyqtF3MOCRdbsECcJGTWVUe7El8w9BODdjunW+N/VkJkKS6PD
DtkfYdG6FxWg5RPoDpshWDr5h1a7mxaPYafwyPqv6PpoDb6Bz5YMs0zaTjwvT833HJzzidG5XCsK
YfXWXZ409jMSO88uis24F5DFiqDdhiuaOh6rmC7JdAM7owK0+jOSwAhHNDd1GN0CtYObk8sVRyZH
chF37EXP80TrcT5L8PGAkAAluWXkDNAE/EwoHhLirvmaXMO1/FkwlleTzEqW5KM+C4LbHvtrT9ys
dquXoNE5aS063HZbqRlSkfQyjRqaqL0eznT1VJr+xdFY1P3B+oBSAL2NYqAW5W0qeF7HyHBwqove
mm2snPNw5s8snqH/vxd8eEo66JGxCx4TD2XzVPlLId14oEkJGKuL+AZWFvFF1FV1FgwApyz4iavx
JqrhUuBM7TXBtffB2plMVNW6g0YuE/GFrKZtXKcZMOALHiRUWXzLS/oWLMOm6kmOpj/BwMtU8Onj
29Gy44w09JHUtOpQZmAGmYXK2n0qkYYID1WMM4L2WTnqDmKSbwHvjvMQt3QSZS4akgk8wcjL3ChI
2G5BTNjUbfJG5jbKSRW8mQh0cg+hJVNlDgFWPq00DGiRbhFtFuI5x9IJSiqhqKOphEwIvpYOf54j
BxvevPqF0A0NJv7kYcK6n3uNtUjg2Zo4a0MFPoxr7/q52as0NZlx2AaGRPCngPrZF3eOV157/ept
ehi6IeE8pZYB5ILeim0DbFW1WTfQkWxakGDM6h+7aN6U8xYTnAxBHFkTjQ8msvtYYGpVd/1IV7bC
1YOgMllVARHuUSl5OTZ7sFIa6k7E3fYx7k6/wJy5PcjY7gDtnLAbWGNvUR2o0Wew6bMkazUUIjze
riLNo5ldKujvR9d5t/5AuzTOYal77Yn+tvPF9eKMlySab5xaFbNfimc/aCkfo9u2N8+u+4E4z+2o
PrzFP0z66FWvVThmtS/3kztmszPt4p5vWzNgRzjrXJR18rzuzm3yUpKDax88rOhSBhkTmJUdwuVR
prLo3WXXwktpxS4Lm/OlBlaaPvjIBEmmVy2SIhzmDWkvGH7RzlWGrxPfXZDPbogGC3JaNe8Qn4zj
Qrw0pwLPuJI8DjzM4QmRKT8BsgTQNJmXHZkAEKPUPnorGMGWUcRV3jZTEhVsqCkspD7cBEtpbI9V
MJ0xlSgaD/aiqfdeEB8RPZTLSLgXQM9yNgbfh7HP0tkNUMmonWecjQvI0C27XcfRCBPkXPah9LCE
r6OWoHybv8muR/LnKOlgnQykuwOBroBXMHl14WgURuo+aXRhkv4GMbsE8il4sV6P7CN223z1Wuy2
7kFDM+iv8grcBJavIqnpYFrs8yNSqDzUH6YoWelRfygLGU6bjqUPgR32DKXThcNZJzJdeplusXH6
9YIXBnVbVFbMSCNZejjLKDrju2gSlWwwC6JCH/zwfBQz3LG5/wFz0Hs14SOA851V9RjfpI1f7iI0
yRlvyJVCI0+tuA674VuUIIcsnfGdRLM6QrJ+w2X6Mi+mWD3nErZil2Zp95N6CxGqUYZoHEQdqAN3
J/QBc6bD5nZc7xG2QRGylRGl936b5vVKfBor2JhyffCG4cEE6w6EYqSaTg8w+jvnzDvinIDKE3WN
co+AMXJG6nOi1I44BMSJdTzOGsFlXWAn7NkzdaJYwPM32CAkkmAjJl3RNfWxj1w4F4wABKOF9oOX
CTXeNVDVpU6bo9GBKNujziRyjVTvtFnlmZUkyTFv5TSy5j4RM2pdZIEVU7NuEQGwULcK864xrxrg
HZ1G9ztK1+EZofE6b2fPhR43CrB5WLldW2Ky8pR+nOPQDfMS47shczBwpI4DEUqJqICKLLA09Pwd
AKpwz5sKMablLeCV6orPcJW2eujuB2Q91bRWYoovnWVuL+e1mRE907mbwAKyT8OOrisclUW3LT0g
4l6U5JFMNzH83TJsfR1YXM4jaL3llUPQ6lmfUPgRzOCA+ft18LtdPIZ3s+NcJEBL8cAjcDvrFIDw
wZm8LHQjS4lcdypB26fsWCRx7TzWCdqBRsblixOlVw2C9SgJUbF7pL1cmnjdkKnVe96aBPHSCttB
EANoURDtlzfx4LtUKcSUM9VlUsqrwZZtZuUbqIdQ+BiSR0EH+3PWOlkj5KsXNc0Vayr95oGZvkt4
wjNwTrKJoXTr/ZM4M26cbQJPjDPMD2QWaY7KgDF42YzpWQQmHB0qh8IbzDmENrgjDq9zSMtVxtFp
hVLm8UxeLdH+Rsmx3zGMWfKpn1K6QgyJMdng71H/bDtvwOaHNNwFsX2IrYJPotWbTg4ejdZL07d7
Fg/X2k0vBcq/mpXUa+1bDNOZKVhHGg2Qb/TeR5TwM7lGl/HYo9bEYiEQThOB6tF4Dro/xaJsnWR9
OctVb1WAHhcmH3AcX2WUdaHQm2XwSeZBc4eeSL90A3maBu/G78gO2chnClw/48tLuC/oY8s++iB5
HtxxN6Xxh2RN3sr2HdZolOnyFQTNHRHfk/ShmrwH39O38GS8C2dRH8ql/o75yms46Bcl9HMMezfm
49M7AbkU9cCLYY1euwpLwWXFktYomWez16TLfdVTxt4EmvhjHSmWJyUoLNb6yGTVYUSXsaUKqOaq
UUg04/o4IA5xoxy4LfcLB6rQXTiOgxnLek26ud75/KXzAKhXLtL4WGguVYyJV8g5z6NRn69c1xcx
fLZoCOdvkagNPFFhJOk+aBwhmos7fWoJ2fitnuVEY7l22GiiOU9Ms4VPBUSg1SOX9a2S/KIM9UUH
pV8Iv33arW+WjdTHwZvVg1fSvq1hyInjeo5QtC1TsSDrFFG0W3TlN7yzGwPBHvCM5RWY7gFiBYt0
teqDoczxqubIe9jjufYthdIjxzeLpj/G3HOVTxjibwCbdhkQZxTtspBD8jTAZ4aCZQDGaJc2lMBu
JUbcVeO9sMZcsbrchcgU9E8HCYn6gicNL8CeRrNa5ZysBx5ADq9DPPkeJPv+0Z1G6vLxPiTCobWI
twj921jkcLTelDMGRjXzsxClJE2xUyFacjeYmcYV8KHRJ49rU02UBYA3PI02G8GGk9nXY4RSKn4N
mNqJRB9GhpPQdPvRB6Qxlw6n6dj2dEn5WYUSdYENIzwm/Qv4Q2fGdx4wnreZcroeJ26TuLRG2bqr
dDeexWqpUYrOMA5cMGqsG2MeURGNZ2lPvgMGpwZOG96E0i+pNbA0W4UXFr5qGLx0s7ev/YVdTPGp
OHGgF53o2iXzdTyBJZZPYTRdN1B5nNCMWx/Osvgf/vJkOnKYuhagVOqF1NhaZmOjv/VRWKTzWzMH
eSvMXc3mC8v8dwQsG+yYU39R+Z3TZeCnL/dVGU0tACkBoKnHyRsU4+IuIw7godrEmLftAGm7N1CQ
HfG2TQb/hFu54BuEDtsrzOTM4KrMl1YZsGB1FlrcQT/qLjm+eQTzAfnuz2sXzFURqa1rEOgHckGU
B+Z0z1eeJ1OfVQxjRF4/lKEqkgCwDGjq4VkIMOfCrsrNPLTIICA9dTzZAzoPNrDEw8ipm4JDpNXN
MLbsbFzmpYiZxJge3tnCzIfVx6HcwgEBw9CmveuHbsgxVHAp8hXa3OnaZM4BBVEm5u9CQX7pdeaq
GZdNfEIpZBygE9lNUAaX1m5gXYj8V0iv+oLNeOyNraILbPLtY0IA7DXoBbBfP4+LEbSaUL8gmWY7
hAysJW6WC7jZzPeLYMurw93qo5UAO8eLXjg71lffMT5g26rzSzq2kLMkCJ22AEUOvBto60QHyx9C
D320KrOqgy4yGcPbMa4zF5FJsM+HU7q/13Pw4TNgH+3iFCJk18jThq31urFlhYYs7dfzeuweHd/d
g+V6M2ERU9vXN9q1YFmW4Yeph+2pRvERqV66Z3VzdDw3P7kqBqHeegO/S/zvvrEZRq1FGow3qbRL
LvpTFNr0RqYep2iv9nZojywWfEfW8qYJ+vOewB1+BjS1QAsN7SEefX66LzVnN4Nwz0Wczhu3QvaU
0/vskZfPupnPiLlJxU0fyZ1aB0i3ouoSwFQUVsA5oaFt5hBG4b33suoFPlhNKAsLRU7X8wvES52z
8lvn3y4jQsJteMEG/2npCvALCGA5QHrzKrLENhdsdrIVp5Jjaid3ZFkEvbYoRdYnYB4HePPuPA8I
CEg0h1jh9OMeegGvv7Wlg/6Nhc+OC0GzbKOWwps+A0pPkza5QYYnbUz0sswhZqhRWkQDYZlnRAxg
pT824Z2u4jzEXmZwxCJHrpAVO3KFWU0EsIcBAIKaEcHGSwaGAIU9IFAEEuwrdD1LSjIy2YWaJXmc
y2agYZnQyQkEOmlFOwcUAWmetXOpAUojajvpSBHh4IEL0RazLhrpJg/iFdvRWqZV7lbz9CQD7wP0
7o/Tqopsl7my3zoD6HwcG7CVK1Qy+Lw+P0A1Pcg9cNCDhrcgXFuoE7KssVubPrZ4dubSvR6FemlB
UMisLQvS8X0KRf84mVt12iqcOxWluVrDbMKNb2YD+XGw7d3T5pxu5fwdk/wXJGzma/kUAZSAN/u0
JO8NOhwH4Gc7ilysNbxL3G0Uj4d2NptaFBKO3+S2nt+JeOXJ08ItLes3bNnHdLCFB6uVqH3W7B6I
hgtf0A5QuxusOTCFC9ApN1qjZfC8iyB1NkheAqQmkddTfXQKpwr8D4YSyY2Vu01gCFsukF3UfZDL
0EfBFmZIx6Fl1yQbp36Mo3aDJhc3MKgOpH6pib+XXOwde8U9IMhtNO7gErpjDmJawugqlLeJ/wrD
jlPQbmEVuREcDf0QOOA5WkMxS73UrD2W6NlAhfALL+L57A+5XIFQ9854Ha3TNxFUb8rDKTjr7oon
JIdzw3Vok8OKHa+XbM+TFYMJUUvkKpDHzkPMUv/YI6MRU5ByevB8tumqD3C9x77NBvIop8vJhDQV
DwriL4naOYD/9tXqjO5hCuTeQaiqxSgCzqDbaDageiSHgNkzd1AAhKvc+k9sNXvWTXecvPBpoY2N
byzs95oFht1znXvlsQqfA5bsQGJvMHOJ70e4iOBNyrOghYS350dlLkuQwu88BrWD4+z6JqYehskC
fm5xecua8ggueyZh6OeTZdOEUPnCcAch5zj0k8zIq75GKLhT4hC8mYI7Oa40IUScR6yozMuI1BeA
vWbvjDV6b5O1U5NZ94AZjzecoY+COYLozleoKcEUL+tDm+w1W/dQNUlUx3VTtCgUWSHlA18veQQD
JffFwRHenHXqANeOXYP6oZ7vAtucT6zg7oIDpMSzc0hBBGFtlSd9n3M8Mqe2MHDUjq1vpT8jl2S+
5ohH7efHBLm/oN1Qy/U58GU1nWDn9cIL0UJO/saV1RVJwbWBa3bj7+qAXQz9edhigqXaOWsClElA
1lhic7C293EfXvYnoegjtn8KJ67C7Y+hPIb8PELx6ezgAlbOG595VHXvs3zw9SMpC0Zw/nXxTS/w
Uk+dI9jxrsEYmf9v9s5suXEkS9Ov0i+ANMCx+i0IbqJEaglJobiBSSEJO+Bw7Hj6/lhV3V2V1lPT
NXdj1teZilCQgPs5/zp6O2OluLsyXrSVb/sMooPc3bB1BO0C+0XZBwRim6BEwqTPmsqVOtm3cnqz
8wc8u0sNWO7TWJKr27reB9mwAR7ubQ6WjDNK7By5Rs5sfVhr8JSSXRbq6v6qTYSogP4I3JAM2ZMh
yGVOqgoK0IFsL3MZptJ/XZbJ3jbrcChYvxifqARYj8LyQpiCiL47VHFDWLbNwDNn+tvAjv3DAqGR
qzUOxzQQHHhkerspl09JC4YZVEdn6VjPyltlAdmWw22Hxe5QG+rSp/H75DW/bFJIEWy9olNoX/Ox
rG/QajAUWoW6W6R+K+afq7l2odl1v0nvvtXVipCsAOsZNtmgtkEa9Wawq4wL/enhFSKXy0JClMFx
7IVqucQm/+jll1k+Zt2ycQwaSdsme8aBeFl85xajf7Wbu/0slixcYG2voO+PAiqiXTt3W+XZthog
1hT/5/I+1dtKvizWS5ufbRGHDOnhSrl4w1O6YBiPxW1lj/dW95sG5WPW6KMI3pFGPubgsCK7j5Fz
Bb7e+uuyT9x+y6iA6f6Ylsdl2KbxT0FTl/sEzn3Wlc0E3q8b4YokdE1gqK7tn9YyTzeIC9+IOYtK
+RaM6hareiTp2AwpNQj9NuBAqY6Ujd6Zi/1ZJx8O8HE0gFRKgbIsjTFFoQM/gxjYoFFq3hTOeDua
/JKdmaHJcw+V2xWXOtbFm7fG3q5YxD1vWL/NYUq2aOcCMAlpvLFp81L58EDd8Fas9QbPzc4u7YeE
WpvQ9LKvuGuvuZZ3ckzWm2yut32RHNrO1kBz9SEJqGfKc57nFmtdCCAaGYt/GH1DQi0XcLza+GgM
eSbrBrWK6ZxLMgFPQdaPP8bVecdcjjpEzo8W+NAs9ffQt8clj41wKZIe4gvMXwJQbnQPKzLPD1Lm
5ntPE/ehW4fgxtMslWu/ad33Bao9xFI2AxYBsiSjVx19udx1g91uLQrVI2wTM6hg2j4Ybvy4Duwf
g5s+S5HYG7BICtVj0peTqksOeWXZD5W1i6WdMmBfprTl2TKmKawy+12mawaQmiwsnbNzaTmVwqBf
pkODJJOzi4bRV1ZDySMk11NuJf0e9Z1xU7WD5W7R+RU7H/A9cip9UP78msx8G+1Ez4KjX6cpOBBE
8k6JwK7AkQSAKF7QdLKEiV1XTmEh1os3tkc44l0StDvdpUcyQG/xIpz9dAzL3PAoqZ2pq13NUCEK
uqUg3IzK1aBlkifp3veWk9UkYxCWdYLRsnDLnan8hTThvCxf0ds5+VaAk+w7UpDSyMSaRGd1ZQuD
UyX5kRWDEqHfpcCXRcrfG+VLvid1Z9spu78xbNfbwuPYp8Hh39TBO4DSIryNN3GQERMRq2bfmfUj
Zpf6sbGgSPHM+BeVCOot6rzfFl4mnv1O3RVTZW9ZNhFS+ZMOLcV2Mypzjqrm6rdJzf6pBXfZgulb
9xOhxclmXrz+YK8lbPUwVyuqCZEtD+3YwpJfaw52SrAdIw8Pwsq2nopY/R6CwSrOdSxsuSmTxn6b
Kr/9Hq8wbyKsaaMmsKayaPX3mpkFpe3r8MU7OHKd2MNlbbS/tQuyyRd88SeJNPeu4ufQMiwji9Vq
8EfAxzhjCEUxbyEzP0dFvUOZluJee/7LiMsmdFR8yBFv7NKhtt8g3aGmGzVcBkFuPWZrTo96siJT
meWOMBH5k4hLRt2yn34huv1K69YhS9ab3Nu2m+x3nUB7JygevphjqYRYWoZ700JzMhkHGfdVHcq1
BWvz0oHpY60PV0vPrWcAOzXxge8C7wIbx03d6q9+tNTFlSm7I4Qkt+7sb7DqgvYnxugw3U3mMTWY
ztAfD2dCt92fY02FwsbqOvltZlgb0fAa416UegfwMbnbLG+WKGWn2avUAPmN07bzwwRGi024XMov
7fjF09DH6nGs5w4KZaURdVp/9XFd7cxqLb9k3lyrb4CKIGNHZXMn06n60A2JHxorAxzyf8mXLNnv
xqBgPKjERraTeLNqispaMxZvPavNUaEouxPT2u6FdsWZwP6EOUcxVzVcMAJJqGUhHG+dEAg8hgEt
SXHkvbaa2zynk8OdiM5ULZnDToCRDjQdSiUulLevTWqOFgMucXaCT+WO1RZO29SRh77lggJZfpTU
EO7pJvC3o9LuHbWZ5s5kSrgBo2aU4j69dKMxk6Q3L8iThXffWUt3TQKugStJQDtpbctzUNh+NKoe
LYzNYoFTG0wCi3bLUuGNHyXxX3qfGQabS1yaG23r2rzRXcD9KRLr0eqTKmREo5wplhC67GBL1GRG
AzZXoMZO7L67QxTiYAZoluR+AALesmqO94U38+/rAwNe2vKnncQ4ceda8MGJXWQAVBnbHFD7vrAT
N9kYynwN4pgYnrbK5oNDVNivseiTcWMW1dpG3GLGoygQ/vi+8WnG1QzQsMSflb4KyGtoJ5fEOArT
8qYGpIjlWSbgJrqUQ9TnfsDXkrlHq3PvidqsuDVrK9uSTpUAbngWy2LjW69OGdv3QDxSoyxSpXX2
imIwwjzG0+WB9xOmRy2kYQS5xTsrmlvQDRDw3B0jLJZRIBojspc8ePBVsuzneMpPps7HbTMhGkp8
zz8EWEse43LOHhRbRiv86pwzTiL7mOLvTGl64uM2Ce5Uk93PUi37FMGkVWtzh+ELKjdewYmVEJts
VMnPqfAdSuHc16mp24vT1/O9EP3KcS1IW/EswWcdxwdgpP7UFrH183oU7lzJJiVUvTxP5siXwDPx
mBTC3S9a8bNzxlPkaPNIhenyA7szuMtcWUyFyGgyEIoHU4vhAaxKGZDveAbCwBylF6VTrn2KOB1X
RWVfPeOp3BFN4oQIP6dTXCz9TTB1LW9EYkRzYAVfJHPD07hBv2sUvC/vELRKy84Tkj+yfOZTutwB
yX00A5x5F6i9XEe45L4AkKGJtD77jWSJyjuG/L6onGOqC/PgzYJHeMLHKtHOdDI4+n4D5h/g7WjM
9qZl234gFGa4g7Z0dlY7LxgHu2Vr9CXvWK7rCGeP9zjHtXcngmm4LKM7Hyp6lV+CJgdzUlI4A0KF
eTjb8CSI+jMzZt4Zi/u5p986veKxvUgfl0rbl4XvFhuIaxDRnQhq89L5JcuD8gEf53A7On78imTe
BHMrflpADZvK6Ki2mLGZ6abaydGZdtZI3WrM1Pgs3eEnAYnBVlGPDhS/kGMaTHbqh02beHPYej2A
0ur36qBbnBLuXIi7PHfg/hNqPhl/YJLIydyThhFvaRkUF4IXEGZVAEFwyae5mOxz13p6QxTXL7Ae
IJpmmj/i2DY3Tjmjvpi8ARBdWNtZYXPFFzmo8vo2iq2aK+TBhhnDF1cNwozaJ+lqKuuIgaHn0mAQ
qYtO7RaqxyrwvBKBMEvMGv/C82Y5HNhe7XDizHGEIaZ4t2q+ulggLbAr6ZphkV0VGO08YehIUJ30
bRV/1YkV3C4Afy3qmmi1DbQ8+DJN2fgb05zMGx7Qgtqgyf+oCok4E1rygozD5i/S/r5cSfsPJ5oM
z6ZI+Xc3NKHikAOHSWbvaE4jNNBsJyzQSx9feNrYzrOOLN11jrPHHmkjI2YwNttcCXrEmT9C/trg
lRzj7tCirVtC0rv5WhJaUMeo60jcxl9dzRdRDD3AETq2s2+W1r2e6vmYC1qV6GLGC+H4Xf5K+XeJ
6qvNRKSsZP6eqja7OOXqbRpvBJ0uUrTUMS7uG/SvcDopf17GfIwD+TYIVHtf4KH66Gafj67xBtaj
0mg/l54CxaIkvkau5kIcWmLAFdjjlYOdk19oMNwLoYjjTgBD3YhxzBrkMW76YJA5RYaY1Z+mAaB8
SnvrsM5j99Zj1I0S6TJN20iwJb61O5CsZltNgik6nQm2BngJu4ZosrBH5vFjiOf1uyzy6k7G8bhr
SvL8QyEMEvpd39yQip1EazPr7bIAXBDRiTq2TJc10muLjrWaAn3Bn3SY86LaKK6koxfU1g3V0xIx
0lzftZ2qSW1flsvcIOjRmf8Yw1DuZt/O39IA9xWa17U/DcbQRMbsbbWRrr/aeFY/iOJEoJU3kK7+
3L+YHQ9VOBN1AUzX+ycShJAoTg+2lwAadsgRzEWfS0q89n0thstsxjDUWeHLZ+0N6tB4ZF5h6aH9
sxm6B6rpuRjmseQW8itO0n5dUbMFNQKmdQnOa331Oqe9cZvalvOhEz7M1BYJ92fSQrTXgHkB5FAY
J+v0sOZ5x3fnmdirlJfXm9nniCjc3HrlMPkY4BWpPwlk6AAwbKfJoGo3m/O7mFIdfxNTemyHk7tO
755c5EOQ3JUx5Ed6ku59XKXVTUKUzmc7O9xO8W1brHsQ7dD3ekYAHa8737re5qtBHghopYNIX84n
d0R3qPuQmFNEtdXJqek377V0WSfjdealD+xEwwSBNjCguL9hJZw3bo6YttOhxPHT+O5v2Rrxy1DV
KfXdOVF9HiT9jEnHNBjscy/yFXEDUVliajCdVm8EOWeVpQ+YAF+o61HDJlit5D6wbwLfOA1xDb5H
tzFTn16PpV+C1CRgMRm0p1jU2+ASS1Cst3EwvBgN/8VO+dsEWL67fP1F9P6/5oD/i0tX4NP5P5sD
wq8yyYbq72261x/4qznA+wMh/7VbhxBZ/DXI/P/qDRB/uM7VpIt3+5pDjdT/P70BrvWHa2IqxcZP
Ml+Ajf+/vAHyDzpRrj4gE8oAQ4Hzr3gD/mSb/Yv1ANusdKmj9vAa/Mk2S1bLXJJy6+JD4TJHSMcy
OrwOpXOKR02jAHqAv/tc/junLh+D+juH0V//Ru8aEhZgcCDD4x+NulmTNFNOhxX3ITZIq0COCbps
5D8gWp+EZEZTg+JisF/l4P42bf2YZ+pjqVr8h4a904P7lTIj4x/deG33s7EXNnWErVuHlPJ//rvy
9fzpl70mm9LqjoOa4B4TieE//rLDArkK5Cu4UyeAPpp2mLHbAiUJ6oOQ77Rm6kzzQx/04odm83wo
soL6Qz2xBa3PS1N7mIyp9yCKgXLPUXPezbBD+KW7c2mnb26G4hZN1LLBBWz/gp940A79KtitQntA
vbUGF/yQ/bYt7F03cZbp3re3JByMzzVQTeT6FbtNnB2wlnE2QxV+zKI/z0xo7D1XIathcR5YtcG+
Re98B/QvOLI2g7bb/Sohs7WYKZVQuR+ZzM0b7Te/qjUYonElHwBhqlUCb3ZBRFmm9dD2o/GQxIlH
Th+nkqyBiIfr8tyuvrMpB3MrjZ7+KC/YxbSTj0iwF/sLU1Px1aE/2JFYO0e9gA1xB2NrsmmBQGZP
XaDRlVb1a9o78kh++8/VUU8uGvOGO3vTzdQ/FEzeewRSxd5v1/UWT5w85lP8Ys2IL8yZY7ad+YBM
yQFINBYMjM7UzmxacnBG40aO7XOyVObjOuKprNax3lrGiBdhKsUHdGi+jxd7z/cnKWxshktitlc7
a+3eZQzpVZp/TplR3Zcyzm4xJw9WROZeShw74EZRpcUeimuPHICMr7413aMrAYhCQ8bOKSADB8nq
mj61At15Qw/OpoV/6Nk7wkzE6MDBr3gDneesqOBYrgHTq3hHeY5tu7HWzQKuiB2urrZWad8Dmejt
0K91VHcI/7JUN2eXLMlwLBrQX3XdiAqoy5T0trsSs/SmDuLv3EuTT+C5927pS8i9ssqpoUv7AyGn
zcOKDSGqEmveoLBifQysJmqRTm0Si1BjglKTHRbF37W/Zu8iMF6mtLQvNtzWLX7Vbi+UYZ9SVJ7+
2pQ/W68zn4oFrDM1fXCaxI27SNmJc6cHBl06ZNgC3JzG2dpXkFqxOkvEkBj7uFbZvEnuCJKrUs4v
jkbGMGQQFAegmE0brbxLmlv2jz4j/dtqXPzHGvWTwlh8jmMktUUp3Q8fdwbS88XdmMOsd86c3jdu
iYrdrTluKilBzfLkuTXnR/SUOS9oUu50v+BSiQ9ZihRLeXqKtNVjHdKKPIAkPWhdzduAzeixdFCZ
upRM7kXtNGfDlOvbQqfs27DGzkO5XIVbOoVJIQQp3guUlCE7aFd3w0l78I+Vu0x34KvOADEVoJ3x
430/4OMKKbX8KJliPQsZoyr11uzThmViucsm/9kBQ3fszqEjcfL3HR0/W7e4EhJYHvqHkbrmDRTG
ztaBszc9tKzTRJlMSNtTt+0yJ4uKYW4/xxlIO9GO9xbH3UuFdx7mpEZyninJDKvQgyUThh+nHt5X
UamzVQTOwdfea26L/JmVrXvo7CE+N52V3HEEZXgPOmtbJEG97SwXG0IvG1YSkHpsZ8Gvxajzfcaz
+qBaBUWQ1eW9yItxQ80AnnbPXYBoCzR5WW1tRKzeQflQouVN/w2WZoXZ4icX18GY72T+gFizb362
Kv21VDOf5dA/9otp7dPOdU6VSzPWYJA8mUyENTqvs2u+uNDOHqu6Su6Ksk0PhQP2tBH5aD12tjnf
uKWwjphLuqjkgPyy5hrdLy/wQVkxAhPGNUCCWlUSyUWeWEcgVZ7EcciI905jkmJRVxxsX/Fed9Xo
sAi09sG0a5CB3ADRaOMic1l7CVVWrUtOiz23FOy1anjz8YhmuzIeHLSFKXriTR335o9maWY+WV1/
O2qoDmsPOGJixslv6Vnd936MxC0rP7Gtiihrg+bkqImEF2zxQF9+7H+4VtLsbCOLo1HKVIRzCXZU
9ba+ATyzNnXp9VFM3N1dQHX6Q6zLgu2MrLhkdowjIaEmKf6D+L1mWTtv3WCIf3T+YEFypaMVNYua
zuRgpzf92tUPST5YUAH6aBE5WKAiV3ZIwMGyM0zS3oZ0pr7Es1k1K5csMNonjW2fuvK+0THDb1eV
N0M+RUjOXES9aDBsiZ54TEV+V+Cd+m4bZ7zXYCpyZ9VM4Lw1O3Og9JinHhZDOPAryPsGWB58XfJ2
iNPvCUDspaFOdGtwx7/3o99QCuuwgbfAqSeRpoU6q4GgcgZy8DlSvEsU0mN1UXnsfBjEUQOIT+th
dsYn0dbxTUrdHZy37WwVCNBWyeErrZLy3M1Vs/X8yboSGjc4e4ptDsBy38Gf7Dq3etWs5iAP5N9w
GzTpYclqUuxLOJOaXqm70jQTmNTR45hYJoIfSmk+NIaAOZgNtGVFECBCUe31OzTmN5cIstKlWWEo
5U5W7SXt1uxcTCjjxiK+DbiBMEVOODVmCtrIt+SSHPK8iIiyn57Y2tTO6DMUY8G4dudYFo995WDv
0iK+NXpJ6TpzB2aEur64QesclgECbiw0Zqh+QuPQU3wEKewHt21pW8fCseLvwcfaQvJTczI6VJmW
ozT0Uf6ddYF9xAnanFoySV6yjoeUI9uYpxRz3NLqG/Pa/vLIeoo4P0hMwDZavw4LmfkEx9hpuSnr
DjxspaIbaex857Tgs8L7Bnt3UOg1q9yV1Xy/uB0dPKXV+dCvyR0tXai5SiGjzkP6ZVQ5vtW/gKLK
xaJneu550i7U/WCon2s2xwdigZtD50zxibopfZuMc/6aGBndMDggNwXX30mPM2kTrRwoImp1ToWI
obCdZPFpKrzuy5ivgOtUJc1WVM10NyWLt7cJfHl0kP7105BGdZ08TZ1VH0cAus1KF8Re2lcxImZB
cHfXjGyw5UPA8bMdkr6N/LzJT41l2BdsCVQt9bZz63hoHmu59PvV9e+hdaB55galQFB8ubSc7FwD
ONFPa3hzZCEDPjjqOEooTL3wAlpLQwTptGymsa0PY55ZZ2su0f642W3qwCTW2v8xwbjiPYL9dkbx
WVMOc0PkTei5lf2iwBEeknG9IoIN0KT+1EmPHghNcjxORViYBeN7mj/4sCnbTI3DA5QUCR+0vAdn
btL8ZRy4PDs7aTgd2/bU+1cx5JTc1jL3viiPU3fdrMVLliXyNejhst2cuFQcpej9VF5796mop/sJ
20dGJgBilNXzJZ6MaQCny3J1ciXAQpPlP9HDMjwKDF42SBSocanP1pIwEBplztnd3MdW9cPp8DAK
qzbhGHJ3T43njTCW7AnS464tO9QHQm973yhvbSSbeQcOhn+oPOYW4qZGe3iezXHnKh8BEzqxys/k
1vW5ycY0/1Z6WIFm7c9i8N6ruP+xNOphZRe7Q3TzG7L8HTdE+qORKertRECxVD8UQ/ZNlaU/qavv
PaB0PAnSKiLguWwjjZJpsuLhm4i72RXtOB3zLG43yB/Vpizd4ZDFvburlqWKmlwUG7+d1WWt1idy
EYMdEVw5qUgzzpgEWi9z7vkmr0iovlOlqR4B6lHNVtygzqBU6DTxp+FlVDt0+LhGxs0lQFhaLCmC
SzPJNy0XGGo5ZNTg9qh860798JyCkHaMsXsXdUyCaMNN2vGIaoLWFhc9VaKaLlyHtg5tHHUMo4G4
N7PSocEidXbE56C4X/tDciVhcjUFO0A493Ga1SdyPJTptIawNvn4d/IxnF1cVpNnI7PszTPlXlNY
Q5YCDvq/fGV0h1ln84VaeWiHst8lebCeaqwaaEQNnd4u8DD15LBwddrdFKWBLc23EPBwRjaeA0ti
OLdK29U90W1VaPUoIPK87G8AJwdUYwVZSn1HzFKdrbfFTPyq7JvXtaw/zHadIuqjfGyRAKchVqzx
Iymusy/EyJPok6EJ0XvxoM6uRklFhC7Si4ZCIsC4aCn7q04QGQtOtGQ4DK08yME4LERe42oxB0iz
Kp8Ujx4r5hr330lhulvyJTmOs8bLNmsPGS9I1oh0Z7613TdRoMibq4DodZXNb9M0ysucCvkb+GgF
52qgCZmQQtnhT7bAbXdz0VT7jHToriJ5BhTyQRfyA3LnqezT5MZprqjwyhrZL/5Thmb6ICC1fs61
l+1bVvK58p57GTQgdfh1y5ZW3OtJ50tsL2mOr41o6mFbVQ7ybCJTQJ0Z9ZtbWVnHYFHlJhc+1IZo
PrthrZ6K5Gqgr11z7yTFBTjMi7hZVtRJLuagaohDnfGbtYO84Xd685aXckmADa3mwrIuHrU/X7n9
eg2reXl0G5QaQe53b40o2JKDxIOtKnB+knOFqum6as7uVd0GQa+p3Nnw+407kzAQRBa8sAqdSySy
vuLF4x+w1Ul+o+jM2fEAbb00L/ZyZgQ259tJlPmuYw/f+PGjXIrijipkriyJ8IIQyefGLw9O0vOl
kzd0S66Q2q2mRO3NubiOhvNkN6nxwswN+WJ7yxGnevzbxxSwwd0x3NB8Fa2q6F51Mdz4BXI01aTU
JsjGjhr288hwJ3WT0+8hNo6tzOcOLm4PeWoQCx3TujVa3Y6SBTcs2WW/VntRv1db5zudYxv8Xwjx
fxL0d0X+/gmE2HQE/f3be/35b4cvvX4lDcvO+z8givz83+JGSOqjosUmEojkkGta339gipb7h08R
lw08SA4JyUD8zH8k/7l/CN+9pkTSJ3PNFAGZ+68QIdA/4WPoBZcT5Bb/K5gimp1/hM2E5dNpwR8I
tOkS/vfnsFzyFHANjU7+F8SLVL3Z4WKIYcfvLHPlkAc1gnhhxivC1U18/CJ6HTzcY8nVZDH3U77L
AT7RDnbD9J7QdPTcpYQHYtNea3yalSYinDJCMrQobrMSHPI9mYKuKNvgiEN5GiJBqeAc4UhC2DJ7
AC5n15xrwiC6xfxGgDKBoY9ePG+HsSyR0xZG+WIwRTJseCJZN7V7FYLFQLE3vug5VTOEgC/ScLJX
naTFrZaDhE8vA/eJkmZC5WKXGTls1plABxz3SPBdn7DZBvHMwcpGQdtELSH1cIzru15WyCsr0elT
MKLNI/Ki9LaJP+hT5pTyyawk+RJLjN0IHIB1sQ7G80RK7jlD19fiERlBFEgeq+D4B7QefWEKClHj
gkCXhKqACrYKVpWEsE1WTG4cmuuSkdDRku6HOyVvH3Hb9d9dyjFyKh0+96gtDMRPsspkFtHUoQOy
FDppH1anM2MaV4ps3CyuGW+t1mScxGyYgi4qmf2aqNgZQ4wW8mKnhYtWsZ9cRJxjmdwZeef9MnQV
TKS/1uPvpjD934aj1gUDXsHw55L5B8KS+YckzuF67KACEhjLOH32EV/pcPIp60NKURTnKqj6cyc6
k4CFgLrqjU+gbr5Jg34aQyQs4tYrFKSsHmIc7NfgOaEN81jkCkG/tZCxUHm+q3FsrUO/WYt68AjG
drJnRKdcerwX6jn3q+Sjxr6D5CqmIjJsySB5rQLNFVAlqjK2PiXe17/aNDm/8bYhhTJN934ds4rN
WPmeAC+FfdshMBHxyfNIvL1WGqCsCmLPOsHroXVSOgMSUHmeAm+Awj0hIeRXa/1BhIRm5MeSeT0/
qqUFD8qr6ex7a/GRzSbgrufBUldjYt2ugJdYtImJfuqlTjy46w7rEugvsEWpLbtilB0QHXv0TKa8
YZCWfW1w/vd+7/C4qulXl1xV2OvckSXj1BSVbdagS58MUpTXcMiW4HeWj8ZrAMrPFD+gbRYNnqph
Nh0GglyMKfczL93O44f3dUq2XlT5YCuRLWMP2CLO7RU9tWe9uC30W1iMXf8jEDGBYNpZFpJql9q3
Nk6VAqojuWxyonkZhmgCMpKGkMx5vlbwSOcT4xvmTkk23n1RyPo1m0vxW8aV/gILby2o7IoPbilA
2qbpJ0Lh6WdpiuKR5Hd72ZN4WOMUxv0z7ZuxwPslyG54jEcKBBBTW50DpD+jHZqtBTW4XQZaYjo1
e3SIVlw/TN4C2Twlq7nxey/U9tWO0/Xr77TzcegNZqax4lmoD1Ff18QKueO4T+ORjb03Heem71RJ
zkFbO594vpy3XiYq3YqF6ECe58l3uZq1jOayip2NTPvlWecWK3ceFOkaeVz7zi5YBuDQzrDqj3Kp
LKZJ1qAwNWdz3M7OwOqOpizottCFdXByY2m96IExlIiy6xAfsyi9VLZHhJkXF9iLjbT2ML6BkTKd
XpfrHAn+b+4Jo45cAKoFRy4ZMoZEGbjhJSDTUHh5mW4N1tTXrmETg7TPzOv8NzRrqKY5Q0nG8OEi
qrXRchhzTuwo8s2+OleJrvF+BrkIl2kaHmaJcIoYzM57FH5rfnVzcdVrrKtFsWNgXz0u/SrQTsh1
daMMjROt03wa88ZXcW5geW1SO6zNFYwtUKjwNhIQiTM9IQZ+ZJUcN+3sESxZcUa9WFJiqk19snMP
tZ0ET0ZZaER1qKbcnRGY5pkHq6KYQ/dAYm1GHE/kd12mCVFOrG8wGqpJWxaR/GklraG80ctqGM/A
5fzvKReW3PhG21tbX/h9cEJUkKhoUpY0tgOX9i85+aRoWhMQZlj4fu/vjMEQZ9Mr1sem4TuNpIFJ
nsARb/4Y6rp89QanGQ4NtZOn2LFKbJlZN/zu02y6jEbvXbX/Phk8DPHIV2s0MkZajag8CqKy4iFN
f/3dRPLfkHfEmP09d8e9TmFXYHv2NRsetvBP6dYOYmxOciQVss+7+8pI0iP3tk8mC+EyIqfMFbip
Pi2YRf4fZsb/WeDc5f+zJMnrh/hPpsKv8p2kq38YA/mBv46BtviDy4TwR2pebduW1zK1v1HL9h8E
0TGAOYTeX7tS+Sb/Nga6Hv9JWO51THT/Ejz3n2MgrLNg17hWKpJPQ1Wu/FfGQBo//vS8wO5eI98p
hIE65a3+8xw4Ij8qspjqWSsmwpXgDCBLa24RLw0r9z3YGmEJPhEkkGl6MIKjWyaXcWozG1/AWp7a
MvP3tVP/aomOxSuCb2xtXCysiwE/xiUsFJYUWHIZDp35UCfDgiW4KZ8gPQnowQR/Tae5aYuKETM3
Blx5XMJkTKBXJqg4coGCblC57r1qnZ/jwBgxlSBSj70u4v9CzjRhpO7jfCYvDycmRIkaUH/Dr1U+
h3bqu9XDDDB1GCv1ppwOZjRPo3HoeP2S7lKXK9TD5EQ6Ts1bSyAJbQ2Oa3CcdGv6PUCiUnvPVhxi
CyEpFI8T6ygl1nS+oTBpk+mE5fSTWLdg2/j1j6Sc5aYqpzth1t09t3LLHpz8O0fnsdw2EkXRL0JV
IwNbEsxJVLAsb1CSJaMRu5HD18/hbGdhcUig+4V7z4UFbDbqWCWVfQDpBQmztfO9F5bqxDOSRI2o
0efVhbHP45ZNMVLYdSUkXIu8twuOIimJmar6nRpj4A+NvRhcPyxIIPtkv4i+qykfx+UVs413Sg0d
I5RHeGSFAbME+38r5nJ23LT/1/XBvoPw9Vwlw9HxunotS4h8TWCesxrL4KSsM+kl8zErY+gN/Pty
k4w+zuM8+KkRxBcoW/Ev9grYUwjM7q3One+Q0BymhK3aIkb2MMWBTYmX8NM1lhswoGENecbaDvh4
kErnTMSZTmCwcB8zB4jZ7NJtSAfN02QP+cVgve0IxFdgPHkM7CI8zLViV9pm/pr1Y4iJqz/YLGRw
gDBQHFQ6RjrPXRhbhaa0TU9pY/4JZW1stAGVED4hkBCGUjPKqcWQBqAPzPLUss0fUxQLwKO62Mux
xjFXuxi/KW2J8ggGpgzeZ4Yj9QENmU3jnBRm5BR1lOdUDBO/o6vb84gNoDa9M9znY1KV7x4rYx42
fgtUBcBMssZ8m9qHvdPFLFRK3CY1O7HE2ZNW/gBDoDc0G3PZ44kmkslFgl1NKYZF1TcurwUMeV5P
p/3VTYUbsDsCG1OkY33CW9u8DdTJxcKKjlcLWA+sC759RNqMPQBqY0pCXZb11m5gVypbxMasDII9
nW5wY8Br/82MrqLfsLJ1m/TtxhG93jpiRIos67lbK8vozqaY7GPr1g5jp6b2NwqDy6Z8+CK68bHN
zB/a/RFyGMGBlyy2vXvRtSh0ifn5HvP5GpbdBtP8TqW2iqqCa1QH1hAJNxNgfeirQJyUb45CMF0i
jsJzn2RPpdY1ZkJ3Po5QKtfxgIRytPtply898+i+x2a+uN30xHN99lurf1mSxIJaaWA0RzWBE7l9
+Ja7fZf1kO1Cm8XGHO9YUGDyrgOMmUNfuMce+DsFDqr9Yhx3kmn1Cv94hxY+Qx3qf/pe7Z+GoWZk
n+bUVuzML03TQ1qciRbEWkO115sNRg1vMe6p1SLKHTIOIWbgazkSXNSk3psn54+llTSKVrALc/Ic
k8Hf5FWAqj4InyGFD0jlfWONHLWKWAz5WzgSnK0Z0o+0NbBCBnF4rHGz0FAmpntVOka6LjkpZObG
T0rjTUIrRzWIvT31DEBH4T/NeJJ0mJS9bf7HbTz7siBzmzk6LsLHuNVi4eHvDu7ZYFtpY4bmoaUN
d1fO0Pe3AaLAGed3t5dTCn+mRlfO5DuCYlhfZeAWbwhPg7VhBuzPQA6z/9Js2EJfb+rG1jvbbumA
LNffCa4ajHugMDZDSS7RqnfAXJCvunEym+HwAF07JQVNPRy5Q8G6tQUXhWhzLDe5NG9lSFbH3B/k
srzmXBFJ4x8nLTYsG9ZmOGyc3uf2mtdZ6LEGm9cI+UGxeO2q99ovj0EBlh8+dnqO0Qb2jnUtpuAp
CdOj62KmHHpeSHWnYK2RvoCucU3gO6hi6YkHF9p6/1Gmxq0b3kdHvrD/A4403x1sCX/ZoBdMiA0Q
efwPTmHxlPiKEpKFHcQeuggajp6+KNNsI76GLLjMzM2xdnQobPB5ybsvbXELlbLPlKxwvws2y2vb
6rtongAMhpPC7cdq9VUnwbcqp5INmvsGbG/cuXU48GHJKCBIxcJ97tbDaTAHxt/DyOhFyH88YeR8
uYTORW6tUygqotwwfgYg3TkzIp9uAmecaYTmeRPfIM07aJD45O3ErpeW7TRX3cWS9Ikrsx2TfdHl
6cUCypLTEsFGljO7Qn+sg2etguTT8HLzlxcghV7hJu52BDSmLGpZuVwm28yPIUPVy2IL83eHnXbq
ZvtL+rDokzbzvpocW03LmniHjYZywZ4wqrSd5e4NtK6wmMUYHjD5zfu6KupXKPzhdfaFvrVtxmlB
cAy7dc+rdrkua565x39jWPSjGjxJKbrbpg/Z5HWB9J7yDFiB0TKo9Vy2hsFwlDCCP1TfOoBsCUOY
2fWvvAJJRIODYdMKtBnwRf4uC5JnTqYGYbvsyzPiGiYsnPpb8GQvCkgOxrPuK64SvJ4VfLqyIJjc
GhbzkCCb3voqbDaG55VfA/lbFx6sP4qpzYqfKGHEgRz9UKcFUuvGDZ5l2fvXAujnem4Xb49f5RoH
8qOMre4w6eWjcssHY6fhhejFqmlo6sY5F69jNolDl4fFvkdXva3cSb2XpXLXhGiE/OiyvhjjYEP/
TZeYHmEMzhMN0sbQ3GZAWI0tq+6OrljCw6665Zww09uNCzprVvI3gqAhDZGCueaYGL2Vw5R8nTEu
ySCF7cneoDNCK5AzZCrtapVAv0mHWH1UeCy3jg6mY9zR1EVBCxmuJdQ4ymyMkH3oFhuykO9558tt
05b5rofOySo/xFlcVGQTmWP5qzQtbMMdF9cwgpRLhyYGdKnLXdgUEexJqrvm0ib0yog7+mh03IvR
AQFfOkZWAkqs5b7UqvyD+u2lyMUqFXAiOgACLYNK6cVPiRnD2wsw6KMCxkoPmmQjxfy6LLn7/n9Q
xJzOOzJas78BWhvmCH11bCs5PKk2uHmzQp6Vu5jAyrT7ypZ4vC6taYyEDZjFxtVBBWYqeeqaIX/3
Mba82RgMb55GjUQwL/QnjSOeKB71WvAtnsPE6qLUZZhFcBz5lMOMTtAa2Ru6xMVWJmSNboin7zwO
wKMFxtZeWL13RBPgMSr/JvaEawSwjRvqrZ+P1ya04LjBqfBGPMYeIC8eUlfrZ39aDk4+A99LDl5v
SwoBZ9N6wRpa39HKgt/pNL2Proa6IuDouNR1U4KKabB5M2H7BPPDDwL1c5Zq2Jex/JWByZmhu8JB
6e9jjx88hkDnpuHRnAUCmTGORpTXu2XpnwPtIS0vEFEam7r6K3o/aqU45dXMoM+WzZ/SCP70inyo
R+LKEKg3Eub/BbO1xdeAHo23tRqDKzwqVvetcakGwjeC7sg6ciMV5IJKvWQ40pjbA81aTBCB1nMy
JuXPMBZepCZ/OtZ97551jkgS80Z2akEnXtsRq2oROBE73P89q9RLiU995Mv2YiReynAHdFciPoyW
+3cq8VGRv8ivxVnHR0qLPVD7d5Jt8DabnGIL7iIuZNhnptrhQhMsD2cIbxCyJli7GuCBqDAayDaJ
8mwuLswq7P2gU/NJsz3fo8jDEbRIpJrj1cCCmWMr43BEnXHvXOfKBjFdYSOydojscx6katyBL0ie
S5yTn+OMkHPJM3CXov+xJW50xrcPvmnSR2bTQ6SM/fGGwnHehFldrcPFtW+s/652wDwIIT2zs8z8
9NNCb6mg5E+Wphi0JpF9QSe7TtXAAebz7gzDu6iy6i2E1Q0WGgid3IEpf4ATVtwKKCqATK0ZRk5X
5FrfXmVqcjyaDvs2V6ktcDsxu2Vn53o/0sQwMQ8AN4V2t2PNdn5WRcD2W9cPwjKZyWmlfuIegcky
z9YltJO31mJaHzsKTVT7lWU4xbDmQ/jQM+ZEM79YXZZ8hlmgCWEDGrWsFealdWwGQOeYL34ycGrx
GzTpdgiWTW6n44ba01oPeQGKrfW3o1+yWODeK/cz9H/g6BfPX8YXACZ3L8C95Ff1XbnyRSbyN2EM
FwZXE9aK9AvHSY3lIt1AON8bmTpyv8mVIUguJPfDucDO0QfOo/QkbeZHQdt5kSiFB9+8OMctpVtY
V8vOGeAk4Pqy3+NmElHpKO+zqu3uA/FNZHdwJm0jygbAoFSsGwXEVGr3V0k0zpoWCP+EvS9YB1R9
E+4bLqBd4fJWk90yrPqHZG1M3ki/MY5TMN+tIv3ynBiiRRnkOyA2n4NCUoLcO3Dzz24EoaMn28ev
bYmt61JHt5qzCFP7yunxQZhQoM6M0jyQacUTIQ63OBb+yursvWl8DqWBZAKRxuh4+9QCIF8aTy5j
+s9uGhjlWllxCJyRctYouFASF8XCgv0qHV371fV5gE23CbaeDaK5xXyx8muM+toUa9Zgf/u0Odjg
gU8ktWVXZymmTejnPbPjPjjBaH8Jc1oaNLDhSvn6TzDG4T4YAm/PDLugzXmkU2Qmh2u4PNlG+caq
Ggeto1kB4bzi/+dop/UvZoHpujEGsHeoFVjs0NCdFrSYG4civ0Kv7UA+4fVchWxuQZmKkmq5dN4C
1yxwoJst9ZdlHLq2aHGN+tXZ8BFBNS3Tus4vebuRZGHkXxY4SoMEMpM+eEmFiRioKi35lGqMPLWZ
KuxT1BydWw1nxT3/E2IWR7Ql4JiLdD4Tmf0G0kHvbasov2JlNq+Y5qxNvaTVT8P0+Tg4c7X1JyeP
Zisu16WNbSjEchbZlh1z6Nj5VsGq/V3jnvnQdtl/srxksJm6P5nVs9EJCvY3QPm2jF6ZpwSMTGRJ
nNMgxUPHBeDen7h21Cj1UQSz2saFnW/QwCxfudTGrjY8kOqoGONVXBj6mZ8Gi1sRatK6UrhcszcN
676v4ZtUg/+COpzJOFL/O1Zd+7mzfczajTGV+26AAjX3U8UvMzcQ2dz+yR5q/UQnHpxVJUYE6Riv
JoN1PJuJYp0HRE3NGSYo4uepQBQSSUPqZFMtKCYL8mIPQWqIVzB56SUuLHDGhp9fMgiuDPwBdsRZ
e8ziBHp4Y5TD73rgZ+imcD44QonDLFzw7xhWveCf26GjRNSgeXVGTtZqgvnbV9bNapBYuwN+AnRN
iANXYu5om9kTfDl+rXeUMBWEXZR+PlyY514uv21RXpKxr6+i0MHGVjkPZvJQU6jO/K7jJh5X5CyP
V8+FBLHKKyjrazW1xctUTF86N8gpYL/7UrT2A/tMTHcUJvEHFHKg0uBmx8iit3709Hx0aRCuVKmZ
8WDL9AVPsn+dHaQMVp58WOkjrTL1YcbT4FxChs/oyw37YebOrI8YDuk+8cjYtTvN1+akgNQ1/v9Y
fMXEba4svp0T9aZczQ5a9k4XL0h4PwwI3tj5TGZGQxnVAyyPxJuPBrSeSLS+TSk6mA49FeiQuQwe
XJAM93dusDsCcYOgpjGc6VCPRUKiKHq9VUzsRmSikI6mmclFN4hg76m+eLd7U+4rtoV8Y+Zyani2
TzFD/VueOIghyWh4Dwpxa2oNzbbVMedyvbDfDlrBNDKp0o3h6rhdafguo1gGHsJlvrp+7tLTVfKu
VF0exQKNzkmwzEjUMyiOwox939j9MKCJAQRPy5EoD4sAH6OJMiy0XmYbOwHs7TZD68ZIua5Ri9l2
DjprmuJXXal/iDoDFgvUCetsJNG4CQn9aBaiYbHKGCvmiSA9RGscGpPG9//B9MrD2bK2jAR7Xxtr
uJ0mjSTeT1Q0KTEULpr+tAtGcj/Cbdx4JAvgu8ggd9bCp97OYcbXoY1t0tDTC3u45ExwnbXtjTg5
LBZrR00f8uHBQi46e9k3lWxO5YjDmtL3yRPmNZd+8ardln5Jp4xP9BgcPLeg8MRPiVW7tk+WE3N7
Tq04dt0Mfa5I55uaKSRpQi28DV0ZZVbC3NNp9giPu3mFzW/rws2IzHL4FJb/HePDK2RKhYuOsCQV
A6OGsdchCmN/ItOB/GvmEm0McSsbYM0VeYHQ2ZF/JstF8g4VPCWj5JiMKkLS4BBGkS3m3ZnUAy++
bKFBBauqDsOdbSKmas36HqYdE+nuBmPvIhZ9G0Mq4VnghKrJOnQYtWBDtDi2dL/xyv4XjzS9o3Tv
JbujVUzaK43ZMRwpwlFljwQ4bIWpEEMwxIja0HipSj+hcK2T7xhqWYpEYVtJB0jt0lirkSP83RTh
sRucZ+Gi+IaR8w8kcohXqax+wdzx4WRUAOkWbES1PX2ZVRZv4zF/Bl7DrqqIx3fAevm1s1AUrLMC
ZsaAddYz5YdmnjJq59kIUAiWR2UAJTD4JsMiBECgtgxH1kjWLNwdHopw2Z58z27o6/Vw9TrTY4Hs
l0e7adhlu2d4jIAssp5UqH5+mRez28zJ/NtpXMBkovpnNi0uXhHvUk14XjFbuJHHYDcyit4ThFqf
Jta5m0HLI6DV/jK35bhHJc2hAvvvlIf+h++N8bfFhHMEeY3vvX5NvALvdIpG+oSX4Yve3IRmw6Cg
zX3ukjmF/+7Oa0X9S6DLgAyzAVZRUk+nEqCt4Vbzue1F3jC4zcC69KOBQtHv0ptIF86cZjbtlgw4
obYtQANQWOygmcTlPWbdWQ+y/MJVTNKbKtnGEmPSg/Cd2Xp6/PHFfwyj0c6CZEgXYntcg7ZgjN14
vdSF/va60LmqLDHyYxxk8ICxMgUf5oA2l6wGU/0FbxQGUW016VeXVdPRapNxPRgmXr6pJyhSE/j5
C4oRmr5l+tMlgGd5Vt4Fm+aH5jSTx8Cw0d8tK+okpKKiZdjGjvws6E1eKr9O1s5kix2+McHL2oXX
JGnLl7HK5WlBotIhpXdZQstYREM89MyJHTY3VZ6Z2x7QCcRz+rxAJPIkNNBd7MXegaTUyJUZZjXA
v/ce56/rO3+0dAtGKkRpCbKgoYbsZv+7A8SPDEAxDJt/+jQr33tmyje/heRgGBTjdl/5W42LfuXN
wBbDGYJvvGCrWR4mpVDqYD2TkLAT7fgHA/q9M4fssGisAsk8Js8QTQD+0ti4BueQUS35WxxnFCOa
rXDMhsyiAuN4HTNk3u0m9zFJ5U5xHHJaPRPdbl9nQ4REbN6YMTTgyWLHUZSMuLMuDiIXgY9Zewzd
5N2cRPh3GNrps50NBEQLFyBbfndYzQsxTog2ksgauwUSexX397Kfn9hwc27Yj2Il965z14wbR428
xaMqRmo5a2enizy0SfZGf/PGQ2qtG6A+yhYfEt4cBOLXPlgOTRXeKzna/5h61fxkLjxSUfMGySov
Nj26fA4bt3kN5okkGCG+kxHsWTGA/l6NdrZXTsr/VQxqYfL1FYDPj7NwHYNNtG8N6x3Hw6k0Qhpg
gL+AV1mRR7Xuiev8w9gde9+EAScm+SZSlCOr1kLT4PWSdU1uuvse1qHyWixqDlACKMJIorpD3Mbs
iUK6Zs57IH8D5Ak9SQfDoJ/tjHFJwfqpwHvqyrFfl3HZb70hIbFDJ1DHpybHauZ7v0NDeZwxAm8E
gmJu8dL4LZoZNKTFfT6v0FFUz3ndF79ZuVXRQkFLi1whfE//LShfWNb9hTfpbuygSj+QveDuj/ud
VtV3wNPNvY73xVgtNZEAVsrmJK9UvY8VfXS31OGO3v81NBn/Ow21j0qDb+6/Ajk+jAtzAdwcV5fM
dmdYphUUJ9E2Lw5UjcvjF+x8sIduYzvQDopnIcQjWXVxYJQylxyLGECLURBIBUiZTJDlVma62um2
bSN/gMwICvvQeiTaqjL/ixDpzZuq4yiXVWHk+8R2Gbc0VXOuy+ZXwFII0xj8GuyV9Ra5ECvZ2njy
HehGvAtOebOmcqDLTvdgyOcVYOiZ1Jpg/ENBfu/SobimxHz98ol8Z0KexZEzuuq5KqG1TXnuPEbn
2QaKhzyzZZTP9Zwh5mA7dReWDf6vUz6M+fBh+Ay31ZSY6yIVBtOeRRevLYViVJLPEU1laByCLsxe
iOZptzx2fffgGU9r5JTztsRUE3Hs2Qj0PfIgvLqLKGz/cllaWBxG7veGPeaD5JrBwcLpV6cvdmB4
J7tEeOI1+VnLAZiHltSzRfsrWR7TN7jmmI1/LLM7mBD0t3OZ6rdGBhcY7DbSdOoXPJ4WQBsVk8/g
Wp+9h9yqmQICUBLzaiVC/a3cHqs1avM1dAKMvD6tYKeFOvAsVtfAS90TccdNpAXBoWXyHPPBj0kb
ruf8scNqweVFgrUx3WXlnEJyRrmjCSLR2XsHmZRlls/1ZXcXNRnOsfbqca+BYRlTV73SFQIeHa1X
gwiUlXbVU2W2AKLhHa2SsHUJOULH3s9sqySEM6dB72PbMbPdst/QIVWgz62YFsmY/iKiS5G/kCh9
9xQ0V21UYtcw880949voMYtW/GssNTNon1kdXqyqqf/HhTqsh+uHc4gVLskTv7q+/+lGrDyqokVv
C1oCpX4HyTRz6zOJtQq7fZLLtJ4aeQzjcdO18QZ3o4xKRsZrVVuvtSzXVZed6toLwf4Qy3xPlsy7
cuerzWJhms0E6Tv5CL7MTFepyXEaNw+NfJmAYOzjyPd4yvKOfQQCRS5Ou0WCXdCb9fdw8PJj2qpz
OsD5rr30koLRYiFa5vDh4Rdtx7FkB+w7bwPLkn0yGtktrtGbwVljdGvkDVPRyg6O3cRMOaQ9mtL5
o2RlkfCCHviGsBMBVvZBedOU2OvUKkOYoqz+HJY0+7GNnZ0ps/57zsBjtlPSPefhoqlZ4UlsMjXx
Cltxt3ErRS7OaGYTDgD/j8s88GTixWei4W1biDgTjwyDbRudFsVHoBrnJVAyY3E96b3TKQ8xXfXA
kvfZtU7NjgIJwSpov2xNdL25EjWzX3Kmk70uzSf0s82pn7muJIlFUYihmh+RuGdy2ZwOw2Pu7HEQ
fYyPky6PiWTw/J6Fhce+saws6J8KO61vWskp9pujuVQGakXmk3nw0cLy4FOhxURaCxYy7omD4JCF
xW1fRqzEMIv3iWy+W1hILfCybqp3WVc8+x5aruHEfG0trfnVrnnFU9a9pgf6SP82+YEeIcFhVlyI
tSZFxPxdaObJQf1igHnF2crzabT0Z0x/O29h8p5tR4vham3tOmSe3mBeuykg43qAHGiFIwlrzXEU
wDeDHsy9tg4MaJmnDRsxD1GJrT3jParqfKMBlU2jeLz+LIPR7FVdPsNxtxkkcI21mkN6wYFSl9ZB
k0KTGuaXn2HA5U3JApaDCU5VEomxD7ubGhs3IRJgvzu4ASO8qHDAVm4f6AYYLxhHafo+++eS2T4L
wrjYmdSZh0U55s3CosszUwI6Vf5EQiIOxA0QH7FmTvpEfnGwy/NiusoO4PSo+33msh1iqsR3KMTb
Mho7qabqCUdetzb7gOPKCeTNAp0a6RBvGbKbObK6Ho5WzCgqZ6p4MUfrj++naEKUmR94N5z8TKh0
/YQ501l30IcPXd1T+CsuM9G2X5PnGjuOxtuCcjgyWIpybTtvXcDiRKey+M1tgUigUqjDszjcyYb4
qZadIN7MAjqwXlALip+gcuZb6mO0SKe2p3lM58ghTIKJte+9L2XPC1yw12OUTsu1wxe6amAvZIb9
YdOhkN20Cy3iTWgvqoABhD3qqK+B4DN3XuccixtXmfvYryPHw5FjBuk3bcumqRXJuXO4T9L2CJ2t
3gT5tGDp7lHAtzGJWJ5NmqbNWOx3OJsHO8WWPIxRphAcL4EO0e7ROjb5k0of52L2M9fhVhIuMQ6e
5KhNFwKA7YtPLFkAZ6ds0QgjQMEBD9SAeKx0uHies3UFg3042L5pmPeWpo7mJnjOgXobDhDCYmIo
izQRtxrrmgwaMR1P+MQvYdw0fcKHbbY02l3cBLse+A56+Da1rmgm+RQMsLToIx+xl/5n09WxQiTl
fj8Mol0b8+wg9Ya/5EoG/1NIPgQL4Dc24ac2YYlvmVxrmf1A2xZBcsZH9xKOcQlex8U85xGAx3CG
1ixODYoYkNJ2cUro8FUWr0XmPSGavflp/bwY6S8w7bupTXZB4z2ljv9speUjGlwapEKAeErM8CWx
atZVmAw2ZgYBMHUlrjOnRuIk+L0wrUnxzzcD/Gum4TfvpgKDLogvD9euHWRvWJZAUgxSJtmWRXQf
on5n6L3UNgYqgTgs8e+KuPsYfmKpewYyJrceRsSE/CAC6gA2eUR4SFcwg/ZrJRE3WyGw3IE3MkJU
u3iv4SMvSEmYq82QiLcJuFIW0ea7YcQf53V2Ffpot8CoXwkPn1m3qDsGxeRIIYnqLLQfMyzBuTTg
FfuRxPMAogxWc7NEqiusAz0pWXe1U278x1wTxDlpYzMFkeEMV7f1i3UrzJuvcBWiwtH48QgsCOOH
8/JxxNqYNx0rOfgyaS4SoSP4Wpi0E3gxZHES9Hb3jnKMjsDul4NqyuQ+F1zNAUuHDDg2uq4fARJ/
Ga0UPncwb2win0k4tCGphoPeBF4GF6XVAvqSizNTPgmOIQwo94wHDuJTc9SFuooJ3lyu3h7zz23r
m+rgYKVZ2yP4UmGzHAhhe0IIS8O3eZoa0n2Ma5NbHAoeEwaCHjCcNs0zCjPWmctmYtq+UkWydZLl
FuTJevEeq2Ei7CNl2s+mMWNah3DliuKVnFa9E64Cvh8vbInJkfMh/mJlrRlx0bE33OEMzODjGFfd
dnJnyLA3gLbhi5Vq/irRX0fwcEO4wpiqbclkLevq8+BTr1b1Qp5Xi/xw9Gf1TD3pnfxe9Nw+lXEG
U+ruCuv/V4oESu3UFnlFWbLuw+mlmmneOlHv0mCaNn4scKVIyIx4mweqs4Qd+IAgWvWYYAqzRzJv
pyAWyfTYzul0pC6pT1orY9fkqiNGqYSQYhflRwL1Zu0TnXKuUiq+Wo+/McmO+8wRRDzGrYpEApK8
X5plx7IuuKZt/TOwS4DPkIybYUrTJ2NorZXL+QzYXmzaMP5bVj01nUzgJrft3hjCcVsOj8rVoSpj
PhOfQzH+YfHa7pFzcn3iPYkMewgxbYuEHDaP0fwyJk8981gitkw3ynvWLbFyxBUdHTY8S0+vLVXL
kb/1ltophjw5wwGfA1x1DJFi8PtOs3EzzgdI6mLr+UP+SqU/rWdGx6AL7PCpkWlzrxXeyBkwHL8q
LIKkEeMJFf5ygTCINckDM7YJg9g9OJ6mNAp7KLZmDwkE98PdLlzrRDs0XjQCTXs1oW8h1WL2uyjw
oC0w+JrvZZt332PpatrnLA5e3cF6oozEJ1h1MGQoGDt2pBD88MfPsoG1nSNsKyJYtiIyWAqzrWAF
Ghl8enCaWCRnGKz/lLZk/UfHUGLXBXrgf9ZQuxxqSLlWMpyRtGrXQcQr5WSeWrtV1Ee6vTSdHNJt
Nz9UH9iXkwDzqp085ZZa7tqqmMrgdaMYU0DzJKYQqR+cbaizlBsphUy6lIKMxsxDttrUG21rf8v7
3ETYBv5qF6u8u4BwbErU+QBEqNpgNrV76M9wyIMnqwI95NOvpP0S3nvPbCM0r+LkNKzHNk5awWjM
ndEM6SbRgxiM96Iwn06xbb1qFRaPfOmUCN78PDqhvpsDgbxZ0X+q2rkRCmDjaWZJXAZWfcQaauxB
dPK+KuImrYSpmXT4lz1miKANzQtBccSEKIgvgflkZwQRDkpt7Mq/VQGjd3/4LalpiVXY2KSutN1w
Evw6aVZ/qjB5zzCsCCnbiEHAOfbCw9QXG2Ex1qM23AAoxn1jDka+7bkdwS96dnKsEyj52FxTmpzZ
OC0QA6Osk86OKiggeWS0T0nm8jcR7z52RsMfq523WomYvMzR35oSSIWXUAIBJRBHYhfd5xqAP7W5
jM3P1s/geQ06Hn4tGEEettfss8OSFckZVmHU2DHBXjaZkB3FrUQy0sRns9DdbwqwO7Z94gPRgcAR
T9phR/4uHvFSZdxsffbjlSm0DU8/K9shuMqdb9ISP8oFcqiNA97ws8gUgZDTtdbDuh0bVHzO2VDN
S1y5X4TEcUVXDn1jE9rk+QWxsZ0yQ795FqvhFfLta56lsAFq3MH4xcFPle4GYgWXNvp6jF59MBXB
Z9H4LAZs4CrrZqngVWN4+5g6KjuZpFiGGmvA424UB3us3I1lgbxVlXnrx6YfYeVL9+yNTJ5XNPfJ
h4Tgv3IK5f3CuLes8qkqDjIvof2mBD7H3In+2N1KKay3Mi8o7GWK2KeGe0i6KgEdgxlvbcOwPpiy
Pgt2QUe/4PWgQTC+y941ED2nKnwrNY9JrmYMYjrI9pNb4ekr7eW3TC3GHqyMfxBQqItTztlrilyW
tYRhHCqr5vvQ5ufgWn91SPUbwKm+kcvz0Re9c6Fdmd+FZcV71NPNfUb8s2tRsXx59AiHXtf1TQjt
PCGst044ibJzy5d741Rmd9EUcKlyfsm8qcaDn+X5F+hFxMAIM8IJT5DTM+Sz56Y/V9Yir6Uxl5uk
bKLZS7JN05ghARiheM8m/yuTQ3caRsbNXoGgmzAl85q5c0hsj3MvuyQf9zkEkz9J1U6Rj4/ohfd1
zZYUt3nqiQPC6HNejv/IxTwsXdKdZnKWEJUMGYyoXgOydJ3pZ6xQgKXFXDFkmrcq7pvI7edvwx86
eEta3cNeo+bPu5Qbyyzu/jAzWhQBNH4F54U2bfZeMsU/DNOaUEyhiPb1c+gBrfunc/KclFvyftou
6L99DjiSdhEg00rzejHjZ0jVLqbepb5lXTV8so1pZ18qMdgjjA6RArL9aUGUdHsGUOVW/cfdmWzH
jaRZ+lX69LoRBwbAzIBFbXx2zpMoShsckqIwj4b56fuDsipTioxSnuxd9SYHRVDu9AH47f73ftfq
9SMnMIcamgh0Bdgedur113RgxThaCV8bn3q5upg/VRbhvwB5aBtIeXYsv7pBD/Iu0di4HK/f/Tld
vlDNSHWSPQcGx2L5COqLW4HJ1Xwyo/oa90FwVaxbDn8qy09Frjwqw8kLLANvapnhPNE64vqdDB+V
ckmEOgUR2woNeClt5+B2a+1hD1386IZdsitdazmMxsZwX8S5PnWVRH6ZXFOC9RqKkzsMkn06WbBR
L/oLZw82xp06C7e/7BpAmWxMvf6kbBleCgjoR91ZVChykEX9EOF5LgiT9ivUowlSilK0f+NUBLn8
mCLUbOVtlT6gMRtZR2YZlVFp7N+FSydwmWjryDdiYQO1hE8OkLj30g/A2cTYKhkX8tOy0Oo9Esw+
2gxcr3gAcUI6SL0aUZ25T8xXDXapvQQbBjNQfB6ozKIXJ8DNO6Iyct2m+hnNhMFItfZjwfJ+G1lR
sDVKmYfcBBeB61ZAKKbrSsfvyQJFlGVkesUyNNgKAMn7FLMECOKS844LzesE3xeQEa6I7TBl7zIf
nyktf1tz2djkmv5sCOeeOgts9LRIcagMaG3hz89TbN3iwEaPhhPbJw4068r+MpARBNwIFz2xV/Nw
E5xVWd6UufcYBOAFRm3AS2aFId1Lk08ySKJzbnQsy9DeD0314HCbvh9NZo4F7ct7EdOh5VqKNnof
JxQlQPn4ySnre9wGkmb0AKSZvW5gZ9RYG0TMCmm/YYOwHxs6JZsfH46ylA8upg1CcfOyr2ImNcdB
gaKIlv145/trgZgZdzYIa8vm+JqAlAh6l6YiYXdnPJzJiVmby45a/GdCWBSu1g1yXmU1p4ZG0G2g
MirxQjCxsWXJk2xTeRV3fCb9iHgBjtvuRz2RW75jn9GnhOBnRNH9dqiya9tK7Ju+t8Q2bryQ14WK
1oJ7zyEg0ritJBMNrhCO5V3P9QYL7uQ22S4iC8mnlDMumD0gGqK+G53GvTU+Tns3mtfQZTf1z9jG
x1M71NMVo1fLQs16X4Z41YaES0cdLDLTMOvMaYGutM5aUQGOY3HHKzrG5r/BNP8tcOz/tGye+3ti
Q59Hr23yC6Nh/Ym/hfMc/w9lk7zjS/cjSwdT4b/Cec4fkESFFwjHE54kv/f3cJ7n/eEIRc7S9gRI
WMJ9fw/neYTzXKn4KdtfibDi3wrn+Y77pywnbAg+rYLnCH/Ws38wHN5fH5IyMv/xv8X/8cYkBCjA
h2iMovR2gDy1kxbTOSHfyoawGWOAmrnv8P3oK0dQ2kel7zZze0Luic0JXPmNEizFZXbTeklotjMu
KbDVSyFCqC3d8iI8a633bCuyFxTTOty3+GO9zSbpVIx7U4vdnvqJh8VlyOe2G3kw6X5sSeJY+Pe9
JbW1EZOjqO8CJogD18lxgrtBhOVI8O4wjk3PaTyHV1248LBstDMQMHWt7bOWuab9LWSBAieqz2gt
YdncYPwey89DQe+GlreOW9zGsnuxIENPo39tSZbR6NlBYbAOZ4d1tSxJejnRtA+dYh/X0yksySYY
QRH5hGc/dYc9vEZMqT5nMxx1bnc3Bbb7Jp3nNqhYs9oxLHs0S9zp2zps9+QvTwhYr02nb0IL7p2f
XtZNwBp1Yl5S1cZK19JrfrLXI2bgGrBDzsvAEWeizcLgs1z/Y4/9qqXJzreBH7hrTzbAjDC2tjWZ
Zt27LyRFDnNZnDs/qMXBatCXfXh2CfcSC3nFaYT1MS+EI8RUPCfITF3W3ieqeotw3mxUjf4LA/+8
AtAUyKaaHjI/e/KW5pD0XoxvMb43i32gv/os6+GeBoQtL+9Lq55TMhmV9SXy3UNqKqxIzi53KXbr
1DVWL16kCZdyBRzVHaMXn8v5QRqqmQDAPcb6ASDwp8FZzePxMaJ2BpcFwgF7gx3OOdw+1Hqrkiq1
DCIZ8kUisfiFUDw2jXNZzem5mL07Lwz2a/LK95J9hd8ud0a2oOpB2fmlHgVhglXyCHpeuaTE9Fls
WeruEo0NyZBFE5yV5GFJn+08PwhFtJ7EVNI7n/qovjSdd4yCHBug9VVV+rqqIQZlzTtrSSBDCjGa
mxvvWqLNnYna/dTKB5ZZ33sauaEsPHtM+h6LtZ2PXg9VbA8v7xbxYmcwdaaUAk14Fbwi0PvZcc/o
UQkZIIJdDz47CovT3xA+hKMFZrGMWGvmdwFwjE/xiAF8Ih2Sh/lJZQMLU0zo2q73jm1dqDBpvrTN
dc82ZoN/ShKWap8t/jXHwgo4h/1tUcVbauupD/ae8mJgU++nsIcHqOkUKFvESMvZJlRo1+AQGtDx
xQheWChoBHlxEElyKRt61HtwuyEyBsFJtu25PktQdABQrsF6cq7GxWQn/s2IdjJEyTX9Hie7zi9A
eIDH6tSdrqczHfW7yp655YYkFZguWQQZsrjZDemXMzirE1L99wlaJ0uKw8AnxLGKsz3iOITv5qix
uc2sLrhzF6xrBmBScTGx9QHR7+yGOX7M1LK289T3hFAuQSqB+khH+2Sxkova/EO1DQnjcLuGGrp8
psHNrlh5Z19mu4W/3JN49NbSaGXjKYDXyQLzFLu8ojm7ZZZoFY5uQoXHMsITxQEvD7zbEYdEF9MW
j1N5ynEgJEVPZhl7t26yx1Sox6Lj8xc6nyTdKWHWHvOQX92PLrQoWIeYTWI1HH1YJ16itNxNRXQz
T8s1VKgru5/INKNUNQ4ydnAGfohs6p0c2nzijD7x0R0oceLCwLjPF/f7RDSG8hyigd1JML0SedyK
4p7Rp9ywNEUqrWIqOMdLL5xvHdNcqJKGtBhnnrBhGeMJk3hJvfTMvpO3J1MnPNFwHOYG03E3k8G0
sbMP1FjbuD6Qv95Y2aMA+fxKAScNpdprO8fUkSYX2hLXtmiwalE1rLOPNlP159ptFVfu6OBgKmC/
cxXa6VdvTYQm8blAi2i85ZEU5XXsRVulSaDQeYEce4GFn49T2Wy9Xh5yT1Gg1d7buft9oaNbzrLY
cVubTrNiWGJ0moy/9+X0WWfdgbQ0CkE8XulenV27w+O8sBEY9ZZ3INnSyHIMLX3R6f6+8pqr9XI0
hfFOZo1znrwPKwxoqkX7dvW3CcnZBqerkzugQ8MBaBERVmLQutkADCOkbH2fwmtWFxceOfjeT69Y
S7BYp6Cvl7zt7nQz0nnDcSi7ncIZwYWm1YVzATCKuxEYSuQBGKqWh6R+KZp6etcx7UPVo98SXggS
amvs66azACiHBT7RQBSzf6GnCmCjP1Vkosj3ctnTHfg3JMyw+tahDL3EY1d/xhrc05/V0tBAztAN
EBTTkbxPZbi1BErAe8Re/jwtQf4ZaxVdq+Q75d2Eyg/RD2TVVxYZcMjmQr7NJQ+9IQ8xc3hLTXkl
3ZSVYpOtCD08khKPfjpLlqJl8O5yTuHuFjuI6EExiG1R6LXkMo/Nm4mW3t9SEUYNZxq2TrXHhxsk
h5wj2LBN6mCk9qtLx/002YDGPU1aAD2W7ozRC+0tYX9+9cGeuabkNd/rqyr3ig9WweO7dls7vgmU
rwjKzVBWtwEa6LEhpEwoQ1t1f4x9UtkrHS30TzjT8MSXMztE8npe2F5OZnZfOtXxOzIXsUtr2Cdt
5smDa5VwNkBdGIeiusqLPk3O2A2VOVedzvxrURYS0NSSARvsWxKZUII5GDjK8jEaa3Dvm5mNrcUh
CP7I1ZISvD2OU1cAEeESS9oCsSMk/MWpEHOCbXn7CaddCHuAI//OSelL2rBjICzZi4GFxQiu4W8o
2mBHKRRm8iIO2AeU0xjFN5FgoNjxUjV6MxrjnlK3MfmFJ2rOdl5l5/uGVWh6oWcUCgxT+BNOoMTj
RxArhhOMgwdoy9YJnC3ptBqN00RkbmLuGPW+G30vgJtMCLTpVgtAaDOInGDYwP9hzFP0QdLf5J78
JYEtIEYW7JcTZ+h3sZBk42nVOLaphMFIgLfE8P3MBSYNrsKIq3KkrfzK6pW1nOo+7MQ2yMs0PlRT
oF+CinzfKR5mTMTt6Ifm0DT5IM6OXWIZhL7eUNgelJASpS8tXKMzSvwFdUDleFVEfUnZCQG8Y9Qb
v7+bEBVu5go8MP6+FuxJjk+gOqlxxOk/Cbaeh7bpWNL6IqS42RncUBxpIgPKVMKvsOFmTTEY/GnU
9RVPDNZeo1qDa8PQDqpVVYDjGRwR79nJpmeCzRP16UOBQ1dHte/t2UkoecC1xUk0bTOwvyPa3SvZ
xOEqbGj92TgBQEDIxIqmINvF9c0PDgKB2hBtWSYkY/YuKB30vvHtNHaXTNuuRac5AwDr89VXq/GX
qAlKFQKJ97UtUy/ap9FgU09kzyCK8pKcsJsO6rKfanypo5Wpq9HIPN3ZYQw6gaMFIR9L9BkhoQHW
AuWDLR4fNtwEZ2SC+LgNGH75ExKc9a6ZdEdvrT86ejvGrb/GUABGbwCQma9zr8kcB3U40imVEPvd
+mmY6R23IMqXQg9D7wbnWYxRy41RJBWvMeGoCnz9PsqX6lthmuGtd9G4MQD3aoWOhvIqQZv7ME1E
gnSgpWMmhziE/c5D/zbCeWwC/nJRxGwJ7DQGZy/dHotQnhcn0MvSRblmWmJbNH72cE7RXttN+OpN
Wu1MOjpvEomcKvlwXPkRo0jwbkbmMh+Y/DBdhmV+LKoiSY50YVj3s1Ms5MCiKvoi9XNEOxLkDK//
1rG+lzcyTvr7bGhd9KwIk/nGV1Hw7mE/9xiBu/l2nq2u2MaAvshEijbESAOaZGPlPbt0XmD1qGuP
8veqI0LkjBLOJMmU+t0HFdXugXBX7rEIWfRuRjsER8de2j7H5FMWou4FUjzma71lXIK0EmCvfq9q
3/0uwxEavY5YLVnN5H51RldSauBpyiOqWRH1BgM7chWkTKdgWeuL76zuEPDdekAtRVjMGNqXigKw
mowMo4JsWAEtWaUfKkOoglbHzLxDt4DTpseet69rFK3aqE28Sa5yuDFRe9HtqY8mtQOAmiBTnj+4
bdMUW9RkfHEVLY9gSPQS8mnSAbdfTIAYHJxi1d1MOTXcmBfhXQy1S+AET1Ok4Ddk42GuNbhdRVf8
tBvdqrmPcQaQNenT+Cvf2eCbsFj/7HipIaJIqLgjohS8mY2rxiGlmjOeHnJ6KO9X9fbVmscfFsBy
wCK5tIxdk+2H854SquYCY1ILx7aMBQaQoibCFVYpdbG6II27YVO2ePvFRqAGzLo4b5ixUcb5z464
koaulRctZvMAEJe3/YEb+rdkm/8/wUuCYQXl5b9nL91ULB7/1/Xr+8e3CjTnzwym//zZ/1R63D8Q
emwvCHytoUCCTfovpcf+w5OuEoENdDNYEUj/UHoQgWB0BiuR00OBcWE3/ReN0/7D5w+1T2wEAUnL
f4fCpAMko1+gXZ4TBNgRYHcBFFeUAPLPfxJ6iLI1eImAJUG+GfyTPcfAeGbnI6lvYkIQacQqLTXz
dpH+V2Hqlzi2zmS31etiWSvOr/0mo4INHjc/QEtcVYyS1cllXz9LrjR98MWNLOdQZOLoh+KePs+d
K5s76emXWtbeLZmj+LvEjwY/oDln2K85sR9oubqp8u8us3tR5zgscztIHrtOY7+KL+zsTHQf3G8s
EayLlAX6UjBbcBcA9v9QNe0+Ns4OK8qxUpxSpw4v/MRukx0lZBNruY7nJKC4pSRa6Q3tNoaXtOnK
TxCDnzEMX3cAeAVoneMygy8urUOqSuL0CEZ9Vbp7cCHZbqoqdSsl6o2mGNMus3OB5a3ownPfYqKN
3OCIO2WbJN47haLzNmQBtYkK1DTUmQ8oTlC6uYAOq+IhuvqKHd1VoatvcYJ65ZMNkoy3qV181gP2
Tj8RT02zuMSuyR2PpffoCovtB16OuQCYkE/j57aBgxgtT01Wr9Hq4Yqw6hNXyy9LoS9kMUUHN4XX
PhWYgdyY2Jl1X8Knp5mVi0sbzVgkcu77RU6cInE9yFYlo0idELX5CGlVNvV3gO6HpNPmoxB4cegZ
RqoxIDX4YZEX8ZOrvDW2RFxD99LZdG2zk5NTftMFnn01pvohdvKnuH3IHf4gzLnqdjRIPCYTq5M8
ME/YTl67HAmBMqCJ9ChDDE+1EN1yCNKk2LowKRnEWNZYSXtjWqe71d7icXBnKk84F6Dr4K00NZdp
p49OcQvhB9IykcROgx9iRVZrIH4JzYS4Hy0CKcID3IPfZFVC/I21ljPaDQQkagi+zgmfaNfC6lyP
+k5a+HCiwb+0fMvfY3BmpaCYApzFwXGDGAETwKMiCw9MVRdvSVydR7GYUwaWIkTW0PNy2/uYOUBI
HOcGn07UY6glCLhR1AyniTLbtkCC79fUqlO9AfXyd15H6RyLY5AyBTUXCA+h+uL4Zl2voZJ5s7cL
c2NYcAehpvRA36fGfB5zt9iERBJd018yF5PWJpNqIwJ4On2CDTzzBcmbt5RVK8PQonakJL0vAKpS
/i9HhcZ6FKiXnMmtfnI2QUZmssbItrWoOZLVbR6HX6ocl0BQA0k7pMvnHpE4iOM9xM2zAPu0M4hH
TCfLvckZ5rEshLdpe/JsvkwBjqyZqKJNhxHWi+qD1EwumRTnvTb1Fm36a0RZIu6FnWDqZglIgXvC
VSqqQIAnq6PGhhm3DlocF1FkPLwQil7vk5R6vMM5r4/VhGrGcJcf3UE85qXa9+xUp5h05aTsvd3q
74yR1+QfIxb5y6sE03MT13I99FIyHK0tr/zVCv87WXRW/8FFOGASdShvSW2MtEUhHsDrkmzEFQA/
CAupyUYUZsl3LJiCXRa558pj0mHT/N6gQfYe7gq6j48qoDK6dHh/qkL4/K/6fXZifPs9QcTc/iD3
fwGh8S7maZwo5+TcN70GXVzukwKzvjPYt8DbcI5al/DC8KvCngnozawA926ikvwBVctWMH0VKOFs
XxfMgfAoTk0NkstxsCWnRJ63nhk/++lylY7IR/2CZEX464I64RecoEd7sXCfpfPDAM9/H2TWSZWp
YMcMGaCsnKOvJlBl7KKJK1pXhK5pB2rGnRXo5audWRedq+ngKS4nIjg3bVGmLGKLcZ908xeR6B30
H6BmFosEb3oPIopQveoQwU32veXaiuOCDBRzJdjxU9SZu6RH3mbWoRSzH57QdDdjs2xr9TVCINjE
dSOvtTrSQf4yxQRy42k5NRaYI9u8+o1/7JrhacKlTJros1Vh+LSb6cvcD9dp0qC1Ek+CxIYpywqu
I6bJm9yjmNry6V6FL7aZhhI7PBs9bO1l+V4NAqbzOER8X8fXBD/olnT+vTZUSeM62bXyVhrvmxgg
AmCWc3aVdt4NoFqsMM90f6TXLnr+V8b3YNdW6thyv0vW4TAxKIuggLb+ODfb1tcMdbbt30PieqVc
5HKwu1OiICjQ+3UGfGQd3cKMLyBXibOz7t0Ts2SHq5pbD9dkNb3l6zSfRsUXHcD40PpLWdbD0Ut6
dQAr0XU2Go8Dt8IC7pOwKhSWuaQc4HtUw2uw8WtwMPUuEprUyIvCfs5SzCq6Ht4xLjO7M5mzGI0/
MeWLY6PUO0uhltl99h5te2ruI487ay/wam9E50fnrGu8nRvW1qe8S8y+L4W1NpLJXSpp1W3XD1zg
xfWzEF53bcKsRyODu0iuqrkBSds+cDy2bqKC4ms6pex7Wj/i7/CI8quOpN1dk+OeuowxA1Ec0OmX
WEzoYjCwvSuBF+JQxHP8uYYJdg6aegFQt7hvgQnDq5zbCaNFZm3NPPGhJXohWs6fWpf958iPqte2
WRMsXGPxuqv+wsSTvZ9Y9D9gme12ERzgaWuXHP8MtIiHbAmdWx8Z9YK8GungElJu3hIrS6ggCxKb
Il4Oo+Y71Qd4stiMbcldZ6+KxkVSLUZeeEVhbruidS4Xd36lJ677lgUUGU1p0TwFvaEKwOE9D6f2
IiW3Aj48He/taIn3ow37HwWBPYPxPXGGpId/vGts7CmOIQwM9eDSzVrAELKxb0GuxxcRX24u723b
3ckiaa5tAwChZLsh+1fpTwD+Am5SZUF0Aq/wLbiH/nZKQW/sW0I9yU7C/Lsf6S68+BGVIO0kj2KJ
WT2BRRhvghWQZZETgueSRBdW5JGCTxM6yXFPE0cIE1nt8S2ql26Kpts4a167AORCPnfj2ygdDKtY
Xo9dNLP2Sko29pwXS/Y1aU0JvGZHiCrkHLoxk19QXHFDcXE0Oar4coziih4uKDnbsroJdXYZ+ubg
hjvFrSwwrwMByGPfFe/5zIp/Vjvqei41rIaAbeIZra/7lLBkyXmJJcGytMgvLaQibEPj2WnH9Lbv
C8SXLvIYzTCC1PLHC0uCurCPoUM+qmvtq0L1AbkUFxI7U8NIpMvHt0MFb3WvaRO8rPNl7+Xmoce/
5RLw3oPYRozkZrFwbD+Oaf5NsaTY9tC/Ps2Y5UyIKu9mLhoMyu++L+KTS4EQcYXgkk7E8tDUTnVL
odR1VfgnX3mgMrMedFzQPE7juM8GdR/E0Ef4Ei4hsDgpPZozSvvGWwtsCmhNGMrvGuQYu70WtEfX
El5Sg9WLV5VIhKE6/ZMknRRVsLmd+dwn/aaGZVXnFB2GVvIwRoZUoKIkJBpt+mrC52Xpqp2uOwBV
EG6QnDm4D30V3E9RX+yVAx8RQy727GeXLcuVRsve1BRMAlws5xcOF7SEV5cY+qZd38mT439vMKPf
argPOLhAdY38u69W6UOqAX20SUaza6d516runYLh5aIPnqYsuqpG6wBnBFLjZEYcLDBdE7mPQZbD
gAxWcj5AI/N5CnBiJsyEuGd2nO/uHPrZAeEwuFfNbeiPF0Caxw17reSDnDyQ8CBFWF/vMd2zgAB6
5frZNQiDZd9TLrdJKcMzn1zjkzZn42V32RWMiQt36eFmVjDXnDx7DKQVb7EGzQ2nDTred6UILnIx
c5u0qR0ZPnIgChD+pq9Z2yRHz14uRW6ROqZkZPT5GPVdUGJ2izOiPKyoUP8uvIEZnFsYvKgNEkq3
r2ET0rc3cWPgr7CQw6ZW0fpWqhsDB55uhVuz+JQSljzNgE4cSbFBlqTuVTs3af3/QG/+n+b9UNRj
/PfawO6jLF7b7GdNYP2BvwkCQv4hpEQH4ORPNC/Qf6/n8P+wNVaMgKN4IDRLhX8IAlL/oaXDP3Mc
wNoe//V3QUB6f/DXrcd4OD4BnhHx7ygCv+oBCJm+yyPzSEgMykPJ+1UPIPVIIoCIGk3Va5f8esun
NRNmQNJUp59ek7/gha/Swj+6fn88lC/gSHvaFsJ1/bUn5CfpIUt0SK82EWvHZbfKwzlw/0x2Nemh
vIrtqD6ObZF/SmvCPnUyxOffP/yqofzT42t8LmsFCcKH96euYaIHM9VqS7dNvCyK74QT+3tnQjc7
cO6hMM7iPImk1sxxSs0pJFac6ZF41O6g36NUh3dINy1wK+4cLOAy2cC+EGzxDvTZFoJ25LQoj5r8
5/dmbGgjLVVMFAOME/OhxWl5mw4VxoO4bUoWfhX6d+GkGpFgbOInPj8+0yWVbW8ADIfPmBedT7ax
yutgQM7dj2Uef/r9C4Lo81eviEfZiyfXd0StH46f3pG5tkGsEOvcjknAJq7HF/RaDkxm5A1kgWLM
3fwzu1nxmhtFQITKmGQEQUbGHqXZbb4tBeHEDUsmgstxDpzQYHV4N2Ii0kSipgi3skx9jYMxkumR
nZf7joFHiiOadvcUdg44zzjN8zfZx01+sMj6Tye/q6uXqfexLyYqnB8k4XDkIj+eespbrJSwpw8M
Ne1nIhaZNsXe4rcYb3D+xTcD61aHfjps1LesHtLswAW8MGfWiyUriHQqoHUHtep3k3JAWWYj0QG0
KC9ud3GRcCwPgFW82rldkHBUM+ke0ztaXbMz1tbOGNf/GgoU4RO2ypF91gBN+ZC0k9aAkwOOOeXS
d49wj6LozoWo67BZ8eNX3WpHAdt2JJAkEDDDVlEO6bDDLZdmn3Ur0LU2kk2WvSTYIeI2sTOm5ITl
H1YeuUJ/Bq9ni076y9vS4muDj13GzL0a2DbrS6ZaQwLFU/lDQg4ZRWaySrFDFKH/xvMxpZ8SMQXO
O7+wkkgEgSKFg16f3MNy1ON1GDF1HpbEr5NDgm8cLi6fCqyu9joZha5LYDwcMuPsO7Ik5W0qKIfg
OIu5C44G+gPat2hvHVUu1c7N9ciGkQod0GnhYMI3ZvI4OXicEaMtb9KM2GUxS5LG4gCw01lAlt8u
aYYhTZG2NZBdYD7MkFNysKETD7vff/j/6mKEadunnAjqjy25XP/80TeYv7PBhmcdVTo4qpg1rlEG
qwhaDT0nLBz3y2BVhwGYLuWRffj994+v/vmrF3ga7cMO0Mj0elP4+fE7waE69/NhW6dRuadqzbt0
DEA+xyvEsRJBevX7xxN/caEPpPB/BBG4c8jVAfjTd11BHKpq4VGXW5Jo6jzCou1UwixsK/+1byYk
KwdhrZMExOZmsM95U7tv1Ugo4DDNGJkKUryHBbTWpWulqJn/4vmtL/ivdwcEaba+ktAaFkR3LV//
6fkh05YyVEWH5Zq6ziqYMW+zrvxx+gL52UZPKbjsU8nyE27e5Iit23mQkAqrO/7+qfzzfYK7tM0A
LAPu2O5qyPz5mZSWKW1M4vaWvC/62ZCOnF706ov9/eP8xeVXMhl43IkCqjSk/NPlV9SZHMHR2du4
Goc7mXeW2TfhYH0UntEfFt4M/OypVEQEKJFHiJkT7tGeigmCi34k5Jy18/jSyMWFc8MITZGe5bFJ
tHB67PqqANX3+6f8z59aLGuIcciyvDBMH7++NL7UUg/h+oyHpX4TbmWO4RQWh0SX8WNCou1fvBVi
fdf/8anQtu1J31EOoSTH9vmy/OlrCuqu6jkLrlCE3Hsm/xYg0Ldq7OmHXdydakY4nwXmTyjBWfY8
ji0GhpH04+H3v/ivnwkGFkYW2xV0Pglpow7/6esaL7IWtUixEvnWeJ/7vrOxUcmefv8o4q8eht6Z
1QWsfM1w9uvry/KIW2IWNyw3puBhJh6M8aUpFOfdfH7vvTo8dKZdiOus+/2odLA/gD2lCDtVGYfH
BEP9UWlJW1c3Ode/f3a/XjLX14DVFPOi5zg+7R3Bn64gtZ86AI94cu0IUr6RvrWnRjo+wk39FPVZ
uvchhO7CBigT+TLz+O8/Ontm35ZK2Ur/2aGctEClPHDQpEE7Ot66vMLDmXHihzAfmd3C9uAaVzGt
CzhU+n0LGvVf9N2s7/HPn8X198cUSITX5YqNd+7XN8fXdsx0x2dgADS7bLs6xAPbpQ3xLVrmAPzl
hANmM+x//4uLdS7+9XGlzS5tXRlyreAb9uvjuvRsOG1NyhV6fZVgPAaCkEcNMxE19dk1Q5reWwao
syxUioVoisfpkEhYeVjz8qU+EHGJp93vn9X6SfzTk9K8EbQOcK1kofmnJ2VxQaMWKeyh9QmyQbPv
hS+FwAIOwfI+9Maq3goztxxy29H9F/cKz/71ZrZ+FBlYV/u7rYQKbP9Pjw6+jNRhoJqtqce7qAHi
nViTQZO3cxppgTrtNJlBQrTdSuu/kcgN9CAAwrKOfpxN2ZaoWXZJBxuNchFHFRQBF1sarcShAh6b
d+q9IOyD0S8ms7mjIsLVEFxE/KJoKk/3aODTkeKR/Mj7sABgCj6nkR1daa5g4T6z/BiSjZ3ou5h+
W1oGGCC+yziIXzh84zkowTsutG/UJPYLWmhgpk/1/A6/jAYUvFHOeexZ4O2WAqAoPjCon22pcFP4
bMK+eM1o31q14MCOH2Vo2GTy4JcZ3OC1NFUMemd3YXLrWCOhbFML52xXgDEggziUXzmBA8vCz2q6
CiuQB9t+BDe7ab3QibblPA9QTrUCHMKUCkSvhMRiLuhl6w5FUol8xxjnf2ezxi7Nn1TzrEQfjJuG
A8S0i0wGy1F2TfuBk0qzv5OFXHY1cusFlj+mugi6GWyJvnuapFu95GFiPvzIRdmfKCiXO2na9CMW
jKJn7gceDkoz04pAEcb4xviQ0GzL/fnJ9kinHBS2Q5KWuMl9Vqc0mB1SiuQICVRivi37XHyQyJze
fBHHNxzSBvcJomjyOdF6ZhSlgPyasA3WzLai24KdU0WTazuRAtgWVk+YLOwKKhUcWvayvUKcIbEc
8ZXajPXCM+NC1fg3ee0mL4TZApAjbLsjSogpkwdZ0bMMnZw4OFJqBCET1RtHkijnBeizdM9lm4PL
AdXHmohCg+zb3GfLs0f9qs36SIZnrCgCd+g441/L6pm1dSMR+FCNTPrsk394TQfAfFtMlPYXZ2KN
zDg7N7ueoP53BWL4Jc7irgRpOInpPOezpEcJgOlTa2UN1QN0HpDkCO6tHHDBDid4erGuMmvgYbzm
ZIBGKjNLtUw3AEVJGVo4YvSZ30u/CyLcWH8KnLIbp/LcC5n5KgQz5qyImMrt271Ty2i4jLyBY4ql
DNxMM+FbBG4ttCEsQB30DmBRBndOJhUHIKqSzykxJDpnZ8vl1+h9O7lwFVWTu2TIgBVQ5kDF4BLG
HI+EqppXVWSd2UodEk7gZEqEesJlRdF2PTXfvXyKX/3KJVMnp9UvOicwrAAn9QRxowEphFeyBwqQ
gR3zL+ZWedS5ZZl1HlDa8dPHORT/jtvOWwhNcNporHmsPtlRTTf9LCNxzOKZOaB3bYkqUE8UzHQE
B3GfLS5nSEIuOT00Xm1Wh6aUtb1GHjyz60G+lcfE8DnZZJaJ3EPuUNNAY0DlvHBwHFM6VUL3JuOb
h5eZXqDi5Cg2QTua6FS9X+F2rAKh7bAYILuKoy8LbireI5bHoOFxZ/DlrnkHk+6KAprM7CJFbB2q
tOfzFxaR8xLhGaKLBEp/w0yfqucRtNewU12PZJETyn7xXLpBNtrye+tMtYL+WledtcIOKvGOPbi+
t4YGe2pPQ6M6WolFzwTdheVly3Ks2CMD4NpS7f9l70yWI0eyLPsrJb1HiUIx19LmgcaZTqdvICTd
iXmGYvr6OvCsakka2aTEvlchmSIRRoMpVJ++d++58wjXxeqygMbqPUnNcN/o9HNUWPl0X2Spmp/r
ML92BmqAcZwkfze4hxnXB9NxYUWB7mwax9WedCvg9G8N+K4kylsGwQm4izZVjGNnJw1dnmjKAyO2
Jx4N9IMU7WDZVVxmS5ikhD0M9O1rtwFGMlQ4vWWi+rty5Hgh6oCzam2OMZ46KS2GNcHUZRdRpKNN
6dw2pJnrFeKIgn26himRMuzq83FRptjVAXfVFu0EUhYKiFMtUCKFwgfNp1Ui1m3zLlw2g61flkVs
DDMeLtjp07zy8yYOflu6GaTLIRnEIWJFeKuMoE7zpEM4TlHXZZ4iI7rTtI3b2pz7jNbTRZA0043W
y/wPXN/4kf+C+dZoPu6CeKjyJzere/AEUxIhQvYjpryBgcZyxSENLwMJI5LHUDDUINc1utXJKpmO
aHnwrwPczq9cWbb+sqjAcDMM8Oxb5sPjD7ieHep36Q6PXcqo/cDkT1U7MnnHZA23HpQ7GRa6ixZj
TNPdoE82fQFYB4r2dT+9sXPqDIaQayyqhhxrwm6ww6+m2GgJySkFKLKeBHXSqSrAhQtR4NPG3lsk
GLVITkzklerRuV+Eod2QUQ85F3llYaPSx9mLvK8emHSXeZn9yqfJYRrgC5ohTJMTjx1Br81xG5HW
aJx0yGEza7mILXhIpqOtDYkodTmG8+TLhU3gbwqhujneXA/ZN/QQwrZJwvEq8+zuJikstcFEZv/A
RKzdTgWS5P2UZiD+h4aTMJShmJHFSqktAWTrtC+0CxSwZbQz/aQi+6q+JUwSnSnIVdzPVXPKvByJ
TZqWj3rVX9cdmlRqmgMOTASaX9dt729wfysnh3YDnQ/P8hCDnV2zqe0F56Wm2EeR3TiEjO+VwB1q
puZ0JPbKffz68z6pE8nNAvb1t+lqnDddjWGSE6phftfcQCCBJ3adsDEutNpt7zI0lWtQRyP+d8/+
pm7+eJfi6mgZtLXndq88L9fx1+epmxhqyQ5Ro3bxk7XvIHz7+vud9VX+PtA5W5tixOO5wix9X51D
c7VTq6q7ZVqG2S7AXn8yaqQWldLze5U69bZR2otq2MbMrNEWYeQED14biJNJiO2hyYpkH9dm/mx1
lvvNnQkX6HmVbuvCNQSaQ0M3uBy//+PSgr04qtMefGSCLiQHQhEsCeUoEclbdfIaWbFCYRTH01Us
B/TfhHNQBXJhUEhK8raqcAlwPC7A27isVSdUv2omfqjnGI+TCesJoroaMcKOoz2Uqm9uGR//fot2
va07dEek86EppAoNrp9ftMtERycdYBjjwjVRY5WOdqR7lq+RAghECrG4tPNWfnPr/+RlMbjpCd4U
JjGmYbx/fDpxW3BkNVRa8Goup9Avt2D9TbCxCmCPTTzK14tpvracXaoM3k5+MGf2CTtna6kcJrdP
Gg4QdMhYIUtogLmuho3LkfSAWJkYcV7bm68/VH/fefu7gg1iXGk6SOFZpn62SOhA1x3iffLrvKi8
SD0yuuJGdIcRATGDQsrP3md6TRitz3Amp0GrufYy9Mr6X6bw1+G/SL26/tcX/Y9cZTDj8hZf8Sdf
fyZlSWxBvK5oaN8/bg0SK68PXoCmAMTVwI1ce33f4TIEGuHMRjbsZWL/9dc3Pllj9ODk3w3RJQX1
rMWUmJ1D+kXXLI206X7nrAYTi0WNBbmPSKPatBp8Gvi2GH62uT2QNeN74fgctuTAsLe0EcDeUtY5
IK8p2FS6BSXDT5VCaAY2ZimdmhLUJAOg3SSlrj0JJsJvrQQpO40l9v0wNqGBJOM6KTzUaRZBJ3CX
IBAB9UQrtLSarsCYmrtDifbTTMkWknmwcpmTEV9djT5SPsYVKGBggdD7F4igehGRBYgE0v/27v1x
iTqGFDYjj1mRbJ51qOhROhkBhD1+rEy+QagLjKXR4Aj55o7/SdeDtt+8aTFUmp3zZz9LNWCeTAdk
KdCXG7RsBtjuMeNXUaXe/hZOdWdGFrjKUE/qPT1s8Vpa5nAfGajPFp0gzu27nV7Mr/v715PeJ8sS
4p4p5/fm/frEsUkUC7IKIscpvg+dwFOwG/rCeMYvxqDHKyMPb7KECOhg1sTfXSeVuyTiOf6RCQMq
X+/q3Y2XFwJQaiAYz1Cv2e6CRvDfiEw9/GNJGyGcl7aIw7zQrUf6SrIjydrLR7oauFJ/Y4yFSooM
kPxNqSRlT2CU6UtVgy05TLlXEaGAh2qnsNJyF9A1bApdN/p3mPWB8/XFGNz7VDXPjfAHgwgJZbwx
FBJP6RSY0SLxKpX9jewAhElwwLBidIznsZxGYJ0+5Cuxg/SE9dQOMvshjQb4jaFv1E8hw2p0yuTr
LrO8q/C4E/Gyha4oucYj5gafxSxPOxpFjDndChRAI9tG5JQOY/IWNXFlz1gjGDI910ZrZRomfMSG
xAtA8NxA3K6eniHuxCCiwPsVC6fxhLbKAytHFt5rHcxtjF4zNjpquxk2h80zJ00Kd2GBpjxQ1aPy
aiI4lOWUBuJtRkDLvPHSX/jfEDz5VpEC27M6xOtovt9IIPJN+D6duWnpDVBxEhaFsJLPLpdRnMDP
hm7TXnnTTBalGZ3il9ZAR1aY3AgNTsA1LijCyhNtCEtHZ6ol2qL3wsL75nX5eFLZvAKAIOiYuzY8
iPdLcwo8aWElY6ooQ33rWUO/DszYXZbeDA2Nvf6bg/mTzzPRJ5h0gk0pzPMZiejqYjJrpjUoxaZL
1l8FZyUf/KuW8yqCZzZG2jdf8WM9x6DMo+loMCKy7fO4cUcRXIiYiGG1bSDhb11G9mzBuGi/PhA+
ngdUc+RDGKxW9BB/a6p/G0Tpqmia2qTmcEb8tRxTiOIDLqSBXms/VUYHxuKisKcc7NZGpsXXX3/8
x9YmV3zKZdq97BrcW9//kgLH3CQ6VArd0LobpcAA6qoclpkQxc+vP+qTH5GwKo95AzUWpfLZwS8A
rqcUFXxTZxrvQhVIf1HAiVjDKiLpM0yaH//8A2Ggzz8eQx1ULO+/G4eH0OpiTi2CDLXBIpXtiGbM
7ivHhneEX+Cbz5Pzjny2Y6O8kUxvmKZwWJ31iYt8tBtbsGZQI3MNRIxntAtOrhzRpets9Ub3pm3S
q/G+BPcLC63yTDgIMTBBy6kAT9tJHCLgTG11GdJwhqodB4AbsImr27jVLByOJTFOi7HwSrFCAqd/
1/7/ZDla3jwjpnnucI85e2aZCht9NGh8BXSoD7UakqtsTjmVlQWk3bGC4ICvwYAKEoOHQLJmffM+
fKzK6PObqESs+R5H5/39jxbQ6lM5iThLp/EJmXIzYzuIsXxrfaz+RhsMxHwhW/h6pXzysjNckMIy
0JxgfzorM0qPZJWmRmw8AI9bTAx6DkYYT99MtD77FBRJzDR51+cr3NlXK1AxQ+dql4A7ppua+h6W
olMev/4u83/lbBHapmmTHsLRaHHtfv8pNdcWJRq/AyEPd2DWRq/8GJfLmINHK3PgBl9/3ic7iENF
awEOYl7Fqnn/eXA8hdXXLp0RmVtHr9WiR1xXQDlI7fi2TPukJnI8w3GYVxocQfJsu2LPcGhoQQen
dfSLNn59BCPFAIICYB+VLWgxeMbX9N4ZVrQVvPgolJddnkEeFzagu6BLa/HNA/gwNdYFwg6bnY0y
C22TJd8/gW6qvSpKBiCSgeZfEWZf7twxLn60ejkqbre9vXZLBLsLmOfxEws8RyoNF+br3+GzEpbW
AJM7SmU0Nc7ZIs4xhYVEhlAvqsp0CJMx5UOTZJiJx6BxaIE02pOTEGC2EGRq/XHrziOaMwr1V261
2PSLxHWDb7oin7zNLtNlfZ4lSh7R2aNpusbNHKNBBqL5z7kZjHujsY2D6IZp7UWUaz3qh28exPw9
z14A9CaM6eid0o0x5zX0byeqm2puOgQhALp8AhPiB+lKN8nkoC9fLR3OufUEc/AiJJbm9euf4JNv
6+kcbobBpZq/4OzVCwbOmxhlOUVvIq5DYTE4k2AfAroaOwyL7Qv1YvH89YfKj5/qwtDX+abufIaf
bytFlAVzf5JtxS5q8nwsJdtLajaIxw21A2zopFUTkDf0yDP5YFCkHUFuvACd3j4CZIwpXkszzJcj
tCgyjAOTRFjTVemwYLLQx7SSS/0S6dl4oxLX/BO2FluzofvclAJrgFVUmRlOQS6g9jbsIwn5JmjG
Uzb5zTc1xMfNBq0DBYtAEsOrfn4n0lJyUQuXvq2mwC3WJkk+FI1QRvyo2H/9XD981N9GkEPd6Tmo
Xme17L8vo8SPSQgqXEzosr3HhjVsCQoEFxKG1j9dsFQo3O/mZigjK/f8JYncjGzFnrsn0xTskHrl
70GS5Uuh6US7NDrCeKNsbg2ZN5uvv+NHBQiL1dVnRZhlWCZ/w/svycFgWD60FeAqqbgjbxkmwsgs
ogYFtpvGyb5Oc1SA2sQYlSGWcdnA1LpBfW4uVBs4IO+r5rIp5u3j67/sw1lp85cxt+AdnsXH9tlZ
KbzMIMBRn5Zgg/1T6Cr7aAWJcfj6U+DbnW8W3F6QRM+aZIfZi3l2elmJkllVSAJXgD65m0j3EMi3
TpnKNYQa9yeW/uKnGKxZn2UNZHDjWu0ZUxtFgDmNezhpfIyIUxBFnMkLTN31L29I3JeCqBJ9HeZ9
7kKfmsiW7RMh7jSt6q4yt2kraI8iDhZUfxXoNAmHlbv8zBPRyQcN92ZfSXLViqCdmWUM4ZBfTka4
Hpqsqjd6p9yTF1c+2n6HCcNCJCG3/NGMhFqAGqZXlEwNN3jiFJ4aXUf6KXH7COyZmarBIo3TH1Up
EqyKMA3FsQ4JeD0EVcIspK9V09F1EqLZY1chodb20njcl54GuotEVleDKWGoZqcYSTu3mTsSUj4F
LIg3o+qtB68aut+WW0z5LsyyGGSrY5RoDesazhD7T2ls6CMxrKzRJUPl7Doi5Yl2wmrHFXuBkSCj
bFYDMxHIqhVpVyQyLPihfATPjhb8sfBEz31g6CeMxSvzNapMWcCrqdRTUvjmG8N+nE2DRDGq1Unp
rW0Cq/FYj2l+Yvimx4cpTqA92MiwEPMYQXvH0BVcvuAGS4d6/Bs1hNRFLYQ9pgZS0YabnxPZ1ORD
bwBvb8yyvsutoBYEYyE+Xlldi5S1b/PpR17m4qFoTZfEpWEWepB1BnuMiRrYfJSmlb9STV9eBebQ
v8KuxetFvMz4q538ORijKrMHTWE+WYfJzEAM7cQgZIvrakaSphQ+erie1IselS8hqZOeEFMkg3wn
0CLVO3p5brpJqpLAMzMWULAcDRQNgaXhDKBIRnBEjEPkGzTyusE5TvIa1z+2OGKrNBdKu9Br0o7g
gCy8XhYn9Hlk9ABBZ9icZUkfgAfJ5+59VmjlvmpL8mPRsvUjkiGl8AuHucCF7AeOsSWpfXgpmbQb
F4SzeRuhbOhtaqyrmPhem/TfODLrnzW73HVhh25BfHylTmiP8sc4JO5IoYwo1k06QEdRAH+BFcva
u/Uwid3HuGCByNMYeQHzV740U9eDEUZr/DOjVoMchy0H8TwCU0ZAESjaReVWlrVyGfdiXml8bVXr
9GJQm2ryAQJmibdlql653Kh9lhgGwIEMuPoqBCf8SikNuKzpSLjMzYkmUGuZPJiugXe6qHvHrTYh
k3h+4lErUlIrmGMvPBdJNNmAvJKLMKu831ZhVz/TiR7Uog0NExWR1MujDo/8z4jlk73ADjte6MYO
IdEpGOSLLsohWVP0E7dlMGTDK+pandiQgWdFRyBAySVXGwBntVag0eNSEMhvzqiPp6HDnwsZ1GGM
h8TgrBnp6mniJGzJS4r8Zp8SUYCIKLN3Dki7r/dk6+OW7Og68QAM0iikJAiKdwev741aaNKRXHKr
iKJlxAB/ILbNJFyp9xyF265rnqj/02BrxhadIHKfo4vJ93nFGJ6btyVx74+RFsu7luRXbMPjNCkI
yaX+YGu6DwQvsi7ntNcbwQAKZp6V4SUwiprCXJtK8TLlhgl8BZ3VNuU6/5CXXvhMEmCAQoV69dh3
uXeaos4NN9LsMA2ObZxdk40MDdCGGOOsSr2atoPlpdEKJ3SAQLKO8+fR0cNonWlG+WKRcUo2xdCb
FE4mKoFWA5CM+S0TctkTA2dtHSPo3uhv9eNCNoB4l23v1cEJfjHO1y4LmZARohgVGxekTbWsMPZ8
V75/Vh84jtQx7bg0oj+0UBoa/R3aAQE/0HTyTSBz5yG3XfqkMXO9I2PlmBRNexhu2Vr924rnv4e2
Ed30eZCo46yqs8lF0+tHuq+x+qZI+LgosalI4Vj8dVBRjLMSjSo7zbG+QOvMYuOlnRmnBY7gp6II
vymyP5YjcwNeotS20QESEP1+TUYt/Oeo55ILoKmb2Wt4hrRy+q4c+3B1oaOKCwtkCkJ9/nFWjbQ+
g2kEE+hTVI9io2a3/AVpTF+EvuYe2Eqba5m6MLTMctymYVE9IXNiyyxSF3z7PGYnW2c3jGj1JMq/
LSKWJ2JOtIeCXaj+5ul/vPfy13LNQbfu0tNg8vv+oaBbKlJCUUiRQGCxkj52De4abvyHPp99pQav
2hZqdEEcZMEpjIbi2PWm+qftDv4IhiRM0ihgdWbP7/8IQFcGpRIzZwZE2rYfSYh0sd4bVmtedqrU
11/vTp9sTnSnmFvySfxQ59956JCaug4DqS7sjMtAZNnLYE4JsPHZ1OZF/ndL4kNPke9Hb4WFTpWO
5ets4yVlEmn8QEcWGoK7Q5Jd3hc6uO4UQjtJh1678wFz7PBju7cNk4F1ibniu6bcZ9+avgZFspQe
D/nsmlC4wdhPw+yl8+vuyagn59mK4z/o/q2fcvL1x3/8kHU+yeZWKzkDzm8lDAJb2zIqLkRDSnag
LS+GjE1V63pUcIhr8m9W8idfj8VDz5Z7HiPhvzPbf+8YGF40IQujfvGIQGE/9jU0cQ5+a40lviKB
VXyzn3zUcXDtsJnxu3xBj7SOs2WLdcvSdJ4pOo5puhx4oRdBaRRQkaLmuWjx1+Lf11eOrY8bOmI1
uhVk505i/yw9Me6QDLrrLhYG0W1ZXH+zyD/uq/xxbHQAwrlsu+fUJq3qXS83uRRV+hA9GqGXkNrU
OTSwbHv65pr9oXvBg3AFFQWjV0QP5x6EVmV9qBkOn+XFuO+rqrooQYUcEfhW/M8i3Poodr75gvKz
X5yLtsEEnn0W2tX7XUMVcRhpFt+wCz1cUQRh2P4xT+zQ3JSmJEVSNXAsN06fykes1jgoiagUQCbQ
oK5C6JPkY+dYMgiioJ8FAZa42dL1jZSxfFw9oo5r74glh2heN2Y1bKascq/4b5rOmracWndWnFTb
soyLN1TZTOyV1rXuNzXbx44g93opdRfnl2kb/JTvv2VHvTD4NPiWrq3qHxENKXjSZkZEFszTdeDX
UG9NQ1sGHaLBMAWgh0K0NTHZ2M1FXXn17uv3+pNTlL/HBR/PlVuIc1tLrZc+IBaCbru8TCKKWEZP
C6ZiwTfXejzJZy1ArvJw5fE0s3nwz7O3q8aC6pVN3y9FMEY7pYuC0HU0yjejk4PtAynMhtrDb32G
NkmOrc7mCjZVZVDdBxrXi9Q3wj1hQHA5zcLObgWHjHOoTKpv7uSNTt6YMw43NI6GxyjVBHDtqCeK
CLyBFiF/CgnY8JmfHpMgmUwytu3iNxdf/U8iB4e7uLDyW1y88YUzeuF1kqLiXtha2/gbVwjk8QBR
qkd9KlFRJQ4SwiWjffsNXH06bUbws7waMra+m3n+bZ+/a50iqGTKyj5PP9/ELP5+wQStA9wyKskM
Dj3yx20YgzOd3ugZU08dok9Hf6Q3J29Jd/Da1Zwalx38PLDf4lQSmtWZeXDjw000N2RnFupC84fs
OR8xQ69KcsRRcfPXKyBMgBHvHCeunDWFfFT/y374/8GB/2e+Df2/yQDL6c9r+J4WOP8L/0MGcEH7
zVssdBsqFzk71vs/TUvigvxPbDX4W5i8MbhksvJ/UYGW/p94Ey3ggpg4LZycFHn/iwp0IQPgkcJW
ys2YkZ3xT8gAM2jg7K2VxlzlMCDD8IS3zzzblMcgIZbanrNgEdjcEfZ31UB63pHT8hBjkwQ1A1R8
jEVMaqdPD0M5zxV30gUiucc6F9Uyqoxkn2pevKrdF2EmNxG3wwBaVlKazUVHqbhgeztNhZVfMtI6
OhlknGQgEdrOnUtHhWJhNcV+otAxOxzSQTMc07rZQQmBsO6tYytGJF2c6qA4aTko9pDmiJX9sjPx
WvQ+qcI174h3chpGHCjSQ9ltlEni54/Q+1MMx8770U5iZ/mHoMegEl3o7kNCpmYTk8peYQgQqLz9
ceuBTq4M69UrX/jrYNWfBCxneGvTOouy6xanhJDJ2kUGGVU/0CXuxwQBuAI8ExxxdbOrj8t4upvS
E4lmCxKF4Yhor3FCnC0HeI+GgliGxVBlO82772EbMz4HnvY05TS4U875kawnzokAds9QnBAG1na0
dewXvNOj+gGSccuz7MmW8aLTYFzK9lAJPGpuDufU+qMF2n2Ljmo1IuEH+XRfB88uBBhCMoL0jvOc
SIR4p3MujrrE9OFfwztfAztcubWAq17uJhEgo/FM61Q08XZKhte4HrZZB86tQ1g/DqDSRX8VjvUc
O7DrouglqTdD8kweAvZdfOSowkn0jFakGeMOuCEbced12tLQrkycZKRLZO2eIyS+CfjYWVZGc9no
rmsgtvgHFBJAvF5pe5hv5XkHR10hbE8xVe1DVVx0mE+WCTgpy69vUeEuHf2aVLc1aLAVONXrwO7u
ajdReB7GbWMQAl3CfWWlEs1WBEiJ7PEmKNyjAdaYtqJL2u60Ee3kYbCkBOnFbQOjABptAiptbJfS
KpbmpL/p4o9JEbKSRXca4x+iybaMNJcN3qe6eyxxdO7bkiAHK4EbnOCTGpkB0j4xMLL2maQDCjlz
2nttt7DanHxbBOJdU1zZ48mw1VvsDJfok1Z5TY+sLba+ihZW8pSV9apD7s8w7xipZmHmR9o+NTC2
Cje+sp6xFT3UAfG/MfRfhfNNdNdNXGKsdsm5xz1r6Gu7iZZ5+DuEX2Dq6WMr1Z0f5XuJLrwj+1Ez
6ku6KEQeWjeNg52vTPepqe16oz+NhXj1UuspHHXWwU+A2o3GVJtECi+rSdb+0Rb1sSNNtsgPQcHb
7Mpjh49qMXghYizzerS7nZv4N36XvYWBxc8CMR2VpK6zvhWBtNalmrr22ZH1q1cXJELMvwZtvhDR
QwQKmnx5usVhdWCw+xRq/qPn8npolvGGJuwPUx1KV7fz1ikHNrOodTjFR0m6hqqDGY92DX17LQb3
ZgBBvcGjVi4nQAcbSDt3SDyePCshLblKnCvoT5ImlLsPC4rHOS8TH4UGHjBMrwbHA07e1Q8jL1I9
sCuIdCfmwND8aSLyw7J+Jsl10ke7CjoDO8hd1L7qPuyDNpuILZkNS+GL7laXIfQf2RMvEyoSFwjy
g32haew/PmyeVFnDLZtov9Kd8ULPeafrkGaqi0di4RCclzrVXRFqFxH38j17urmtxgeVE55O6XxN
MsxPX88qEgXMu4Rix5miaG22zBTAQlQL4Td3I3OmzB4lWaCQHQY72LtprzZ2UE47v3aydaFrNnAq
3kkH5zmjk+hXIptj4Xo4PpmxdwVQIjBXhTneW5l4hJJyjSz7CHn6Us9paptHpdFLLbvoTxtim+h9
c4Hz5E/NpAX7S4xxhAzZnTdKc92nbnyoTRyQJPpcd8QUPhmtR8uYfnSyHJnV00JEod7VcbWxK3vl
jLxGpuZf+P1UX3JngSPbBc2iNFHkWX6FzGjEI1iOeXsJkS46RRltiYTcTBe94UKA/NxLl5xNURoP
Dr6LfYzqcO+2nn2nze4epwaoaGni5I++/7NVDP5se4h+1G3Zb6wxLG9YGPG6aYPoArHkgPPNw17S
mMDgU2xSuQtTJw3AkXK7IqF4tH3OwRibgD6dnNrboJzgR9N47RQ5N1wB2M9eLdHjnokRgSpoIHeB
61frWtXuOgjLYk81mmK/+122wR0iz52B12szytuGvNQL32zpANUlTmi2quvaiXhdgMXnlzVioo0R
tt0L7MOWnBJ8CPuR3iaFv2ex0cr80umJUe6nrrpqjEmtR/tes4ZyP8QOG+Oo6uXAZGk+8AL5y8yF
WIUuLNCe2jMp2wHJ54qHjCYTnA3ZB0myb53cXMPlI3JjTJ7aIRSbMGZMrHnhYxqgnxLGRTCUam+O
zl2UjPkJbGny2opcIz64jw9+MrnARiwXyfVQrkZCLBZm5bk8GciuPR7pDc+dQsCWLxkmbZIOdBas
PVNligb+sEZkWp76S7OEpkM2LnZWLOzLysDz5XOMXeW5fDb0dNhaJXkUDdhQroj3vSGv0FOgbyms
6kIJSgPnh+QOuwWCayzreCDmqRhfZEzA3hgM0dEFnLYUjTvuSJYxueso7PzVaRzga1InTW9BG+lo
6ImYS+36ccrz350d3MATEmtayGwBMsX+FT8YUbNvgvEUZvrNpDkbw8h3raXuZY3H3eQo8afXwUl+
FdxGIq3c1jz2KEq3yJe3tqsW0bDxzYthsFf6bCUrrEPUWFsvQTwZ0T/Q+1UBoKdvwsMEbxggkyJm
xuWEqk6FlRy8IbsKcJ+l/VXVWLs81y7xsG59w16jtEUsS6nWmPpaS3g1TL285NlTOjC3A5xaMpB4
KvymO07dFAB5DFn/oej0q1SjK9pk5GmgbyeoPclqT5Alb/p7Or7uNgnksKlzfM9tSOzkokXmHK3b
ahLZzIpBXjA10AWNpgMTCq4RZX4RxeSKYaaBWOIcqY/tF3yVA5hnnw5nbSfLMGjFtigJFEQuxZEY
yiLdNF2mrbhMia0dpN5GZuQSMPm01kYj9WUDbWOJmHp2RZnarR568Vb1E0hHfOAX6F9jaMFTdVsU
DfkjGtLpRRNN/p0JXgVimw2b1xWxgYOD4esV7pZkX5WW2MXpUD3W5jAtzH6WOosugoiq5fmuREp4
H0+jfqo9C+Kk2VpvmR4Wy6Lt2xuUzs9Wn3OYppgOLl3k1IshKChkskpolzGW2o1y8+he4OwlsgbU
ckdA+E2hZhxkF1j7VHfKHT3gal1ouIkhVs7hMkBobTIjlr3eZ4ea9MZk6VTGCKkHY/zOKI3dkNrB
ofOin7JpBnOjt8J61FMZLadOD1eNo+Jrz4azx9nfGIo9mgipmN7Lg90pb29i+OZHRakf1D71yZj3
Sx0jFM0d5ihT7BmPRpzhCDVIFzGMvmcqnE3UiOXoPOPCDBdapQfz5tQoyEmZOg25Fv+svdTdD7rF
FR/mA5bQPC2731NamjvAd1zww/aXZbeCDdFAtakp8yQL9zbyrK01FHD78R7WtrupamyPRGJVQQcU
MRqyLU9SWwAxP/kAJOFR/TBJte7hS8kB4i+T3mE4UrA3q6qDAhGPEChU4v+iH7FJdVgtKHQuyDi4
wCRyTdx3usdxfO/22YNBqyBuwTyZA9tTcc+5esALshZ5x829HtK1FcRPBLHQD9H0zUC/c12JYlr3
MVMG4gfxlOVLEPIRl3ZBkHTsn3AOn3Ap7iFbsgYZPCQwqTygs0VCjELmXzWVJqn8UA4wgwkPsYvu
KpGo8RhvAR8IzMepF3KtOsnDd+plIt0Xb7BJmyOpa2GPUXSIR7O8l5KkWn2YzPspjUjBQ1q2sHsu
faRukAMP+WlVxvXDlE7eLWmo7SIPJnfZpvYBXs9KYXrb+H5aEBSq8M0mLHw3IJxPYN5eExpyCBxz
I0vvdtR/FRhojHKWGtRbX+RLTpS1Q04ogo4l07l1GbQXEvu2HVNQerJcKKRATG/xgFtvOYGfldfh
2nEPaHdXoobRqD8y/qt+g0b4rRp6ai6l9ipMgZvjXrCWuiW0nrdsTryyeQBcBvrkKCbV0VApCPxw
Ekbd1KOcG1p2RNd3cHV5GWiNOuRCXZchLazIsdxt6qEvjpqQWRTRv9BSCP+wQ2KLiBVep8QMcmOp
GdtxWjjQSqxkO8kg2lmRYTzCp4ZzH9qgRPSksXELCusybcFYZ01aXYVG1DHUZ36Z+YF7bNAXkLdG
CuGGEJAYx2pq7lDhhQctSvOHQdO8NZ318DqVQN6ZazuPRqrGrS3qettiRkVbMA3e45xTeI2kpHsA
K5veOWjVdgLlxEbVhOzip/CsR2m16SnsqviU5pp3l6cockilN6GXIcPkXtNXe11E2WNPuNN9kAJL
hFvavnTUG4d2UtpBANhqNqrS2wevc9SVIon2oIVu+ssOEjyZXdIBKcaHNqKnyLxLr7fbn60l/buk
joNbXUUcTFDEqHelH2X3yhiNX5NtMpCfwzGBXUokHIZHHiPIN5DKjEXvrbqSGzdPhssESexx0iPu
Yg4L1cbCdOfLSlsVUa2d/qogs9qpYEREoJiZ6rP1MyVuZ4lPZV9wCEzHyTS5vuHEyx+ZPfosmpGI
YlGbd+jrw5/oOep6ZYRj86g8CyciyAD5gxYCAXYBGCs3S4o1evH9hB53PwRRDWm9reXtoGMS5kKr
rBXU4IRH03FQuw2YZjcKf6SxCQPLzoNrj6SqN2V2mJch4RA4DEKQ4FzfCf3tZFUdoyCpbyblcEUk
qGo8JmQOVIDc3UMzdARaFvk6rxpyf3twi6zayBv2+hBj35oWDNfI/x5oS5itfZ9p9TXnboMPh2rB
B1wfKwDPQGcrP0EVRYrNDsEGeI+KmbmRT/pvL0OWZCA7ogEUIV6Jsz8j8OPLLo33kZ9165yb+lpZ
4A6ZnK5hG/8swOVupRNuIMCtY4M9HDHsTcwgfsH8kjIsecqLweKOLn/WWXZZkgfDuy6Ce9ckDYXc
ZkLS8lpRR5APWeZTd0x7rpfh20S3xHSsRafEowr9vUfufW/qaiGbjiGunA5kVvurNjUOwxxFEfUT
/17aXxQy3XSJg/WKW5hRZitupfM98oYJo83/iRnR9kH7jt2NPT3E+JfGlLYDHSXXnLUh4b2IWroE
RlGAbZn2wil21hwEoXqdBDX0xydZ/mnl1UR6ao9Lh2iejFs22HM9sS0g5qJYaj0tDYeATttded4x
qjaGrFLeoQjlxH9Td2bLbSvZtv0iVKBvXkmCvUR1lmW/IGRbQqJvE93XnwHXiXstmleMXfV0Xyqq
IvauFMBENmvNOaYavsXgfuPMeSsBEXzJM+WmGYiydyrYI16GX0nTG07dOverJC5P3Kx2vMpfoBf0
BfGGih82OBHD4dXW7TsWOdb8Fk2OUf4a8dOq5UugTOPSpm4SBwTC5sUMHa7mS1rcuSwICTR7CBQc
GCTLpaI8t2Hjo4HjYuqVB1lP8qAmtrauhNg0ge35tYtMY4JOS2Yz9UILZIJah2vTPRrpOozjb5Wt
ncKkhH+DTwlSuTrnK45LWtnuKgOzv2EXchd1moOfLjK5RvCZcJAoDaLgM3KX+YTQhBbNfThBTIEu
wNJC0JzWkIYxHAOJIStJiuca3rtXuq90k7tlm+fRhvyzmy7ZetJ5lC22ST2ZbjTk6IjkliIGDB+o
xhLERrKt4oqA7qCx/MYoqbt4IwI59Si9AISusHFb5c3BJEB7odUFVHZPjxcUfZcpCbIqBSHfxo71
Gk4xk9Cuiq9TMbxrfYtSd76IYiSM/dDVb9Ex7L3Qg08fv6ZRpB7N0D5KKKBU0DTtJHPbu0HtNpyS
pnY2dL5XuhgPRRn44Jh1diXrnbQFNhnHu7GZBwvHefRwez8bPY1oE6E7uu8WB2+Zkk/WxTVxtCU6
ONgYR4XS0yPqgm4ZVj2Sy6a9rZNpY0fhfQZTamF0+vPI3duvJu/W0EPeV55NKqWZJuEikK8z/Hfk
JX1JCiPdeKQ0HUA8c4DPxa6ZEMUEzNJaDHckh1hPGXXGyDWUdZhN09JMBfkNRHSt9WKMN3HuzPKw
wr1XRPKz6sM70IR7/pJn9sQbkCl88u6rl+YUuEadpTBmb6Q9uJsTj3QNqdCA4M+3lOKuCjzqjJYX
QjyKNnqQov/H1+6PpnvwOAFV+TB+Z7OChuxFfkdJ6CjhPHGuUONVT7zZXQcm/8TR4EZrm8MsXl0h
miC5oY/vE48MSPqSb1onEr+zp5+2hV7Q1kL3cUhRicikuKeOxiJZD3KNCqO4txMyu0VaSBIItM5d
N8mk70urtI5j6oWnQtGjLbYksCWEpy7QJxZLulwoYLW71MagEpX2syEThBVkFehOWd6x8WzySvWg
irjWqbXIfspZgx0rPml29kiMFuuV8asrp9+7Er9IACaIKZogUXESshirL5YzJNsQuhvKqTXCI/R3
kMxlBZn7e4RDh1Ad1TgJiXofpLd+34nUT1XY20J9JNJzvvC41V6rJ3xjNS7QUR+TjdtO3VMeNMVi
cgd5inNDoWue7GrEszeWkKMfxe43BHUcFKP6uaIuRqGdhVfmeb8w+hRnqFcuS4i8POlQHmN1SFYe
SXxoT0VyEGVAcNmpg6m6jxWyVOuES5fTkbOHK7SufNUm2SQRfBCxbXgceceUgwrVWUn0EIQpVVNu
enyfHT2LEviHHn2ZBXDLrta3Va3EvmW1PlGbuGpr6yv6xeZGNMJamATwYb2WhKU23aZmzU2IXV8E
JuHIOrd/I9vWqISHkvjf5iWpUCBaVWERogHHPyAveZubnqCCwLGraJvmhu3SWrjdyD4Yl+9CgRxV
JJUfuZBEknKK17YuG25+QrFIQ6I3EVgOakMw9npIS7PKj5TsjF0ik5d6hAXWQYPcJ0m/y7Kw3JIq
5CxkMNEdBxy4omuBVBUixZurpu2m1+UxnV+7kvGVGAS8ErzS+to4+p1u8C7rH54WxHR1QD0SUNkf
e5dJHgUOxrO4hhtvdiuj1sN9pjU/IV40T3FgvwlgXl1o7iWl5F6QqdRJwY4Uev1SxpJNMm9VDYts
1vyoXOs1KStvmXid8VS6/RPT4E5mdrQqjfCN049+LGGkGz3g2sFSDmEHjFMNKQV7IxEduQHVosPw
rqaJutLIOBRS6XfINzBIT1woC7Av5HPfcWs42WH4VZEjJQgz21hTGG+qWCcgkQTUuuIsAKj5qMc9
gQx2v1R0FIhwqDKic7naDrHBUmX5aKj3SQNjx4hvhNw72dZJnvLkpi3rE9fWlas76wAuEnu/na4d
oPp5kS2RaDoLwvX0VcZtmBri2i3rG1MVp87UiDenvingUbWkYnC48U6gIohb6ocB/+EbWHr4aCAP
1YJQuCFLlkXUbAkhukPf8Gi1WbizZH/S6mpf4/Bemvp4KxMaR5X6K4BUQdU8sjZV1IbLmH/g5Mwi
2MQmJ3ACVbxIjXGVOt/VWn3nqL0F+5TTK5JrZXQfPZTBXKtOoL9+5WZkkGUA/D4imc7XQ6s/kQZ9
qEdudKUzfW1DS11gCWHjvs2U9N4LW3w+LFuTt1eMcZu3ZryavGZjD96+9yDt8/qjpdaTnlyN952r
nshyOvbqlwoMdQeRP876TZbAtrLS0M/q5pGfdcFBKVsGHYekJvDuxrnpWHqszBpfHLTok1lMB0nk
kcOvGYYUyPKJXcMJxC9dhEStcgsGOkpBOC12oeXRQ4e509KFdAi+csM7uNNs5Qoiycj2wZucuiKe
Vq7Bxy/jYjpFGp8UMYDBKpGOtaPG8kLCz33R8SzD4O1ySVcq3FQTQUFiUDaZRTAa/5eSOd0biOBb
+asT7M8wW4npTe1bz8vWoS3WaLtvqoAYIrLpU26NJQnTqfYNCDceYPtHL4LvhI/4dtkDgvARmzyN
9Y2dKzfmIPe0hpeuivW/c07RnPUVuBVbcRxzBMSVjYnHr6m9PdoFH75Z6C4a9IpynE12d6pOjx49
3qeqGazHEuDtUjFC7ckofmMErZAEHgpYxYHL8h7EFhZZkp+WoeR+N5pWv8JQfR9z/6BiDeVMJ3J4
oU3KLiSnZltp7puXszRqtG8RWE/pnOHOxt2NZH5VxDslmbbUCaPv0KYvQYpa+5Kw1V2VxSuvk6ck
QiqvqQjGgS7gmiqU+0TWeyUN7+tYUF83T0JJk30tso2SqDAXvfaA9EXsPVPp14Mbfk1KcRrrZKcR
6w2ScHB8ynlEf1NYWsYNoqNMHQ4ZNcUvcVG9Y7THT+Jw74wnBlB679FhBVxFaMEIikzNjYJW/KDo
7TY2IW1200OmI3XkpnLfNWZ8L1pBJ81TeKYy4jCle8qRoFOi8drTVOkLAV5OiaZNO/5sg+qkWg95
EWwlZHArA7TMQfrWTQtCr/WNOeYPLlQyvUWvkfxqWrHmWL9t3YSVhaVrF8XxOpfdRvVwzFB+Q49C
n9smQ83glIF3YDYnW8dY65ZOcWiJWBXmk500J4PlPBQVofLYKFpuYEZPcg8g32+ekZPX0yTmsiXo
61lp7XBpkI2lLfo+CJzlJHk61YPhbz+RHLgkQN5MATlZyS053Ouw3sUEugxHyxEbM/zpcQ2HmreE
GceFrqF1oy+s9F0v59124Kk830qiF3vOfW1/ovpSjfIljevXYFTu1H6WGRirEFXUhC2uTDK/bo9p
oi/V6DUX6bLkuhmzDOMEiAn6aGO2OooyqY1akZxb0UVw5j1859Hesfj1HZCHlRUFT2UFoCzQqOQl
SO2XtkzV3eRy1V4Epa0+xKkTPtZhU93lGQXCcqq6XVMr3gZVh77UjTr6oXqBucklM1qRrEPLuuk1
n159kRC+YYb0ISPVPSRuYM5qAh51FONNWcpmHxh5v2k7q/SLLDef80jn8jY0LPWxTn3Rw03nD6I8
mXGuEQTLF2yVY0shNw3fG0h/O0K35Do21eKr1Npu5LwqBr+O3fJhQI26nNL4lOI+XhDlAc0+NmFB
DE6M/0Jv7hKOA08Dh/plmKcrQ2to7FkvlRdsnax4jGvli9Piz6W0+i0YSx+wIl2wlEW00OV9g/6X
zeqZznmxKUDVwQXJyZblmpBHyhJTJK4QpvMeV0G1SoL0px7bdzTvnvXO3OlCvPdWwhUDmEZbp5QJ
uclL+6F13b0XUOctB+vkOdR2yZ89qRFfS0OCol/SCSuDF1Z5gqkKSY0YJhv3F8hZVK0DErIrla+l
F9uSrgYOpH6hGO392A9zszS7q/t2O3mohFPzVFnOd1AfD0av7GHQHae03sRWX1Mj6BN+yknZhkl8
lxa2w7kwfBxU+JhG+wLalkS6epoZ6sLagjZdUy/tiaKco6+Nu0wVK1ehSl0YxrIf6D8SoE5IzA1S
cpUqofxhJe+1JpWlyuF+yS0VLQklX2Mmp3ITfW8F9aygZ2sLjRQZQ7kCxZwux4HDaQoKVSji1jTk
vduijMXHtjGG5LsEmg+ctHyTgfhhqAXHazvawzLNN0aubIPQahc9sfC5Qv60SXz5FO49mzYQyBM6
2+EhDrxnDoa3hqbEnBCiu0FFWCfGW9gfizGwhkWUZUds68ewMFy+PuwPtjOvyVq2sgOxCvqRRMmG
CklR8aBJkLyUkwNut9ujyZsbjAFmd28FijbdlBZXlqD9PpbZKQ4a9n5XPEImVJZV5dKnDB6kMS1J
nviem+PObOUJxu06pFYRiPJdNxUV54P3FBWIKJqKYq/j19CtVqasNqQYG1tnzMd1mw0G1mLdWwoT
/3Wfmuh6cW1kxl1HJIQdZzj5mvBVE5mLrUz5rsmR7L5Ge4+10VuSXLGnCx5iUZJ3YtBOgTfc6mp4
UkhGspv2RVeaU97Va8UZHxzvhyfXUare0j4EUg0xltwNuJcQi1Jcqi13n0TttmkcvVm0RwknrkgO
ilUy5fSOo4Z2k9KwNhtKLJm+Q0S8HLT0YZSPrrMbI33r5tn9kD3qibJqW3vWA1iE9alWveSSyrUt
SHahNxyq0Ul80esWwYcWfZicMKwJdlo1hzFGZF3GGlWraSJhsOBmS0WZw63aNsO6rJxN7HhgZknE
wmAI/DFO0eVk9i9lyo7IQB4tGfnKhNGskOBEVap1bUNymhKPazFQN+/Y05Za2L6k5bhPHfNXWLd7
29MeaLVBznBvqHHsua6OeFrpc3K/XMAILZC7Zs7GqMaVkxcbokc20mtcekM1gKRW6ptc0ymwK13J
lKMjyTGMpOiiO0pX/YXDjQBB4wsevR+Bkx1Gr3vD0PdLUYKNKoNwRcCJWOqy/tm68b1imdSiZP0A
x5VdwYZR0KO1Co9e3NCWAsQpYzp876oyk6OdN9wTX+ohuW20ca54ZfptnVbHtm1Pop/UZUYWfdl5
JIsVrKNyKg6FoARZDCn1pzh94ZBL8kj9mkrx0jcBqZyZcxh67Xnsqvecxu5Cp4BH+Vt5Uvm0NQpQ
m2l8m6xGLpKCVTLU3aV07VfKx7Pb0ZR+JPBf0pDT3fHOdQlvAro/qzScVFvT5O9XJqF3PGIyYbtw
NtaoH+M8O1GyI88mIWzU68ujkiFhIv2uWAptfI8wo7PgY5/ryepOVTq1aVOuQiU81k05J6tz3m/0
dqS1QYqaI6ngFaOyc6tOXdgoZZjKwz6CVrnsTCq3CFS0dWl7Jw0D2zFIhFjyjrIvDTi0Qld+TG2L
Mko8SQUEC4AEGACx8I3EFYeIwL5FUdIlC3WjYD5qB0hS8bKuwmLZ1iX1br5VtgdlU6Lx2dR2Zy4D
PXq3Yu9xNCXF6VinbpdtvLD73hLz4prHvKQFM9a8aBFHK6erv+f1cDS5JwjE5WOwMEskGrb17LXR
iqapRZUDjDskbKwHuXiFIfDFGkxxyMlPWSV6av0wFPUd0TJrqvba4yPmYl1+06P4GI1zupYezl2p
H22jfyuQQVp0UuPWWip8C6iKKla4lwk776pPOUQZenYMBvxicbRDAnzHz3VQPDRptJTu4tRcleQN
lTo9iRQNREqy2CiQrt944nZonyMnJrXDtnexXu7Dqd5WVffgwhLdqSWflqUFT1ZrI5Yg42Mxasga
vX5vG8OLFVf2rTro5Na06uNUjovQyw7a0N22kfNU6bxCEpocAX+Aitiiz2xl0yqcckLjW1Dc1wqi
t9Kb1ooRqHQm6Wdl4qGiNk1JbmEK715D2Qge5mtop9+rSRCG18ePjZL87FAeBs6bwbGhoenbA6Ym
dWivtxul35TJbrRK1At0YZP0Zv4s4mKdimkZxl+kLteefIioB5BpZ67GmnutSpOjjBcTFRFjRHM4
UjNqs0jf55jE9xAVj8JBGuaq/hfhLcHkzx33LKfkfF8JWzxFlQgeapUHRZSq7vWxjd6cJJ+2xBUp
b4mTwnAVXf44oYN8N4TLDqO3EGDZibI+ErdRZvXAvwH50nod268JSq1bBLXZJnfVEYWBjA9EOLm7
caqMtSvy5ohTSxwz/Lw/yK+s2dK5txoYILk6Deo6CzANKzAxgcQlwQusilfsKTe1Fb86Fb0kvS0g
4tUtjR7F0X10geWxE1N9k8YiuXWMTN1pTffc5LxGNaAK6htK/uxAmaNZrktjr8Fko6GZ/KrDesma
64tQWU9E4AzSXolcOxGu93V0O8Rs9nMToTHVoryaL1F3DpkTK4XcS1j5aflUxbZyLz0Kn8Yrvq9q
WUYOsFD1Ji6TuyqxficeKxQgttSRCC916syvSOHdRl17V0XOA0K26KEnwhmiCPoprNf7Gs00OOVG
LJxU3ha29hJF7aHQSXxSl1HHDYTOTEv3uaU/HyebZCQmkx4VJI0XV73pAxzA/VGzw7VDzyW07wqn
29IkX1Qc7BztTenpLQplG0tlNRrVdyP+MXlzPuUz3y3oTe6YZjh9V/CUrKVCtS+csa16g6TGHadX
wwkOrYr21LKhMwY03DktOnvMDD6VktswLncYt5A0hQgH9egrWL52vr1UrCohvGNyOAeOTXGOPEu5
KzBYE2110KOVqe+KLLurHLNbu5H0DeCjLwk6xzU2X3ZZRI99So73VHwV+aYro0MRjffxXEwa4jzw
e8hzu7HxuOEOM4e9e0yldww611uEhASuJjcadqSUhT5U2m915ryCcEL4Wyc/AlVxn6kNirUxeZz8
S5EsvV5dd/ncCUDJlpS4HzuTFAS8O76WzKeWGlhB5bK5gml0FimOv9oSN9gr1t2gfZ3a+tC0yHRz
axONIYLl2Pvl6SySFFjg3miDNiOXw5vYrijOK9NBKfpNl46bRLEnbsaJu4jiASZ5Q2haPg3BwvGC
X4JkQ9kieVW87qaS4ui0b1GjItUxOSSZFnh9OaSvbLp8PPD/xmJ4IZDKL3LUri6bOs1y+IIeEPiu
4miWaT+d+GddNijRde+md7gBSP6HhXh0YXHMTsu6XZZqQ801TWOWkt71IyiAt2jrCFVmZ8wcWD6B
LHxCU5/GNoSfRujeW1aXpEdScVuFWrlHAHBDpNczPW6xlGbaI762MqCfwKv5K2jU/rYZ/CPDxf9v
IYsOVrT/t5ViHeXpa/7rz5DF+V/4t5XC0P5l0enHo4sBD3bI7JD7t5VCV/+FUdIwqG1BGMDOgMki
L8B+wJ9VcVnoKvlLGKpnnQD/0v9aKSzvXw5Zoh54Q9WAd2r8FyGLs/+GthDxih4ZMSZOq9n89oed
0TCgXnm5JXwko8A+rJQsUc5w4otXGO0V+965YxkvJl4NTKEm5hAd7+THsWIrTBNuhkStO675Q8qs
salp2+aqzzQHUQ2B95iSkQAvkEMmV4BqFwcHFANdCo4wCMWPg5PK0cZ5qAnWeIXMcCVBlehVxsrs
aBvB4OMM5wbZHtLfcMUx+pe17vdzu9AJwAuZ/AWzrfHPd9x0CvpXeCylEeG1ULTIH+tR2cRF2d8O
fckRwB7QyTdhJTYjWD0o+o6+04vEpsVL+va1P+jc8vb7D/KwuuFSd/Gy6h//IIVGckIjUPiszd0x
NQvaSDFRBUzJaR1MVfGeeXoNIUGVDUIU4pt0K/HuXaoB17Lf5tf+p4uMP8UhYUKH2Mv007Wz+Ycf
uM648SGjHJX4Jib31Vtyj/B2tiroQ0ra5XdKzx18TRO4+MacUd8CvYT7jVwexb7DFfOIhEf1yH9I
3Gtu378I1PPfRyAntCMbrBNGxI+vKrDDiD72EENiEObBoAe3MSGSUUWblQi1a/n1zNtICRQ61Plg
oStAeQb24Bpv/OJfgh1LY01wQRicE7hdMA8iCNzYF2Y9nKqoJL18qtNbTBbKzkkh25H8gXVjDMl0
TkTCEWwgW+PVsRHf/rG63f375/mThn3u+Z1fimfg+gO7xPQxZ3PWHxMaw5j08iZM/LyJ9V91aiZr
9NftpkVHufl8qHPz7dlQ5yyRMsAdSTU08XW1whUwIpfcV0oQfGeHGu/I0XHW/3jA+e2yXttAnpzz
1FmgTrECRT72sTKrS3wMcpPBlaC71VL3LLVrq8P88Z99AHw3hNY5BvYHw5rXrT/eZW6BIlBbNfar
np5xmxjYPSaLSxFFCoAw1quTmM6V3+8vVAdvlUG9uRLMioRJ/+OgsTIqEfHmsW9naUY/0B2+ZanS
fjc5tqytcqD/Z6oe1/uJym4PYnbBRRJWYlboG42kFw7rSMm+TKRlFlcWp7/n1gzvnjdEC3M9tMSP
fxorFowaCey4KVrKK1XpcuCOemowZnBlqL/nFqASjSWQ7AdsN/bZ2kPKRtvXhTn/1ESEKGVE0ZI/
7Cms0m41OU54+nxqXXq02V5NPKHDM56HKmZDMTVkt8VcD2mT5JVtYZpS4fWWquf/86EsC8Ak6Mv5
RZ69RZnUrKdFmPqcFVHXEIywMmKRrgeCTK45xy89FtsIIi2CehFTnG1vidk4EQZ8PtHEQ7Kamcq4
l6pL+yTugVouwIkYt1pRj8cCjMC6gJ36G8Ps7JAbeFy1CIpMGx2xLTKtnvqtOm0/fxt/f2PMdhV+
DPlz5ElbZ/ud0+vgT4M5ZaPUinXfcifQZJiuWdqMlTpLsdscnd7ng156LbbKe4F6ovKLny2SqMoC
Dcpv4hOppb8PXeeSTzw64hZUlPLjvxrrHFFQufqkqaqkvOq15mFWBaYitbfKBOboPxhJ53cywE/z
aGcTy7XHRAv4DyxCSbFKiRLGcsFt1IREdmUo7eIb/GOsszfY0xiuNXfOwcLLvgetUNF3QJOshTSL
oe4TkVs5Bd4WVypfSyugehwNQyYXjpmIPYlF1b0y5MGq6GV5pBDi3H3+Li6tH7aJo4ZvDP3yOU6m
w4s5dqJAXsXBdmvIgTZQ69qPUnjF177XgyvT+MKyzTyGdmwg2AZHYZzN40ItW3vKtcRHVOv8aPFp
v42dM/cph9YCbkbGz0vbifwu7y2XLowph53QItq8qZdMtPv1QH3tuwkZox2ZVnNlW7n0PryZUsJn
AxrgnIxMFi3zTXSZT0RL/zhOvaIsrKJSnllekwOJ1dewmxe+a46wjg2P0YJ1cH6mJwrZcHpnyPw4
1JDdZBo7RoSd5Wvr8N9akG81yea5d//57z7Pu49btgvrz0Ctp/GY2jnyJBGa1o9Zm/lkmQXUB8bA
rwa9WKu1W5wsDUHopGvpUjMAUAMt165MgwufBcNzj/i9ohFC8XGH1HFBZWTzZL7u5mIF3aKm04iR
F6HMtWCJS0NhbGbGaZxM2Es+DmUVnInTtmczdgoSxouuOcQtfOCs7NtrvOZLP6ZhOmwgBjgJcm0+
jkXp3i6kDaS1BzBAfS111ooK0ZAbHbacKBg2UtKt+vynvPCAFrdewB0W0kHspx8H7RCYB5SrQl/U
Ujw0gROsUFyPB/RJ9frzoeaf5WzW2Ng1uLo7cw7Cbw7JHwe9xCWXr8cZ4RP9buAPQsMRpLokoFy0
i5Qbzioa2myHkfX9nw8MOu33SQe6/Tnkm+naB6znykq3w+GFWNzmJScJbGPMkqFGSt2PXTf5Mh96
r12fLqwILvw/eFtc8ICrnL3e1DRrs4hAPiqICk9pFb5PTWSv5UjOW1yACvn8SS8Nx2gUNFgNOMGf
oVy6XFZ91Wu0Ifmn7kNtdL4m01Q+VyJPHyqpj1e23YvjQcdQNY3bPdv8x9lT2UplEGUK4nRom2PO
ZrVoTM6TYTdbuLP2SgjR3zOI4AU+D5XB5t9z/nP+mEH4lVGZkE3nTwGuSW6+7b5NaKBOqUqem6jv
4Lo+5sKqrrxW/eLAxA8BXYL4QmDXx4GJbs4HCWTJh4Y6RzGmGaonJKTDxokH774whpyMoZCveuG6
iKOXSaOMyaFEJbhzYk5+y8ZSKSSrQwj8Ep/8r7QI6gK5Wew9O/grTjKcuzyw40nHG8OWfr2oYGIC
GbXUuxExHpQNUtOUVRQa6nfYQCixKjIufa30QvOfHzyQXdsqwVPg1Bx4Bx+ftzYlTuMJ+WbVIskl
VbP0NcckP2cggT5xcdR3E/Va3MXpqpvVP8BIMqrgZrrW00pbKkk2HubOCSgcpb6yZF0oBPC3Mcch
vSGvIETu41+nR30cEdQS+ZhG9WVrTfpDodF/SHTN2hJ7RKtGt8kHTT0U530vN6McFHRrCPQ//9z+
Xjw9m1oehSQkygCyzqZ/ZmgjibtW6Nta7yxhp+TLtpjCXdZhdfx8qAtnQUqncyWUR4a/dn7WarwW
IXxHujaZuwqhpaNR7zuDDnCEMUpDE9/SCG1mZUiFX/InYUTY3XoweCswZO7eruD9p1NG34AU6zWY
hSK6Mmv+3r/4C6mkOkTuWVxgzz4SUudTUbah8Gl16WRU6gkNW2hFCOhdX1dCscBPfO0scHHQ+a1w
TIb4Z5wNGjZuhxgwCH058G1SLivFNlE91DP1lCcvyKEpqWJzvPLLz+v2x71sLmT/32HP1nVbUfsB
/wOLXNzHu9Q16EzUyFo+/9EvPRzKTM52Gjsmd7SPEz1EJSVKsmj9qDDsnTVh+JJJ3/kuGav0bECo
DIN69dYxz9rzZzPoH3twzqn5nX/8+iSmVCtM4XcE6tzrIyp10OcgCixlevAQoK/d+Wif5KiFMfEA
ZuBKfG26X3rBrDvUhBzaA4Z69o17ZcDFZf4jIPYbJ9Mcwq2DR+PWTtv2np+2++rUvdhbrDS7FnnD
rkit4tgnuUIDXddvEiNLvpmOHq4+/0n+PvqS90La/JwCBETzfIfVbK6aNWRan8N46TdDnaMHcPp1
NLikSMRle4TLkm1a+Ke+pCx7ZfiLax+BayrrHhshteuPU0JqQ9iBlmYnsqtm3XG/XhO8Zh27vum/
KUZDYlCopfGPhkzUG4TVTr2aU5mxlZfGld340upHPgvHDANI1l/cOM1rq66qa+ED1hi3QNaR8obu
sxtigv4PXjrI2t/1SINt6eNDc8HLjFEd+A6SxNqS8mh+6yidbZpejcdFMtpE/cje2Gow+W+DbtC/
fT7+he2fBpGHcRiIErDNs2OVRkKvjWCYlc2k3DdWwZuR5/JpqHu5pR8b73RU/BCYITd9PvClV2zB
sedG6boaN56PD07aLiX9rOEVu2QHkdORr2WX3xuBzP3PR7r0iLTiXJZvmnSkgXwcyS7oVrkaI8nZ
nUUuMaDaxqpXjR7ScI1GbYF4C7FCjQDm85EvfVHAaDkd28wjNvaPIytTM+uMGHmK9HGP8a5dNp2p
IQotkJ4qNJbpocu6uuHIk67VLE6vsXkvvWWbt2uQnWqhfz17yzhQC5srUOy7TmuthDKqJ7uP3s1x
+A8OsLjQ+Gq5TPK457m3gmwCPN0NhJ9p6lfuFNgcWUdHrjoaQ1+hGaNnVTT3vsnqqx/Rxaecz88U
RQ2IcWc7ZeRgt3a8JIKElmcrmRUGCKhabMFZm1dWhvl7PN9BCKX+P0Od7Y55ng5ZJzMEiTP4ybVr
a9kZmofyh8xO0nbtK6vipX3SpukCBJoDCAjgj1OImosSeRr4uiDlWFxPrntTBjr20AF7T5SoqJ/H
tN98Pm8vvU+GokPCSZSpc7YSE0ef04eCf1JgjlmFRACum8JpFrLDUvr5UPP7On+fLLOssaA4Nfcc
TZrgm/c4RdEjpOIGU4Am5VgyXz8f5Xdn569h8KFyimOxoyzw8TUmLW44k1fop7XRbiOvbrE8DBVK
pqgqt+iSjp0K905zELE7JjpCryrbd/AvcqM3VbXlTIjTpMP7mygaXSpwACvTyHrf0a3yypJ86ScH
QUzT3tE1Ktpns9mZMkAW0Fb8CQsYDB8cbWVtGUiNI3cJvHBCzmkbj5+/oQuLJCIBnfhA6l98Rmfn
/XFwCrIJaqj0eM+OyLW+Gm00PY+4spfKyAQHCwaKvgYx9vnAF56WXjWqAZOMU4Mm6MdfRmnaNGxz
Guh6lEvfVIdpZQ51tPUMxYQ35ETwi4rhyqCXzhpUanTKbKgVsCTPf9Uf1+0GrFIoiOQEDVC2X9Ug
5GbVOQInxpRDRUm7ZBamZZhv2+5W0fKZGVNF8TqiTXst2/bC18bfYhFnZkLc/Ov6I009GyCihH5u
h+ra1Irx5HShsTJI4LnSpZqn+dlnQGuKABoUn6TqnFf4ZZp5jUJkjU99G71tFrTim5HZmQbrQdU2
eSiSN0Wk8b4UGCo4FusIpv/5700hkF+OQ55pmvPb+OPNDyYclUEWwqflZB5yWRi73pbRDsfIewVI
DzV3J69cNi4s2tTGeG6O3eDEz0Ua2sAlGY1i4kdalGyMOOx2SiTdHfa7dCvLRDx//owXPiaPbV/F
cMmGCNX64zM6gxmUuQU3IELB4IfkUq/tFloADq6fEg7PMZnI7vh8zAuziC2CL4jimI3c4mxGe5Yy
xENOQ4U9eMS73Vub1FCjtTFYyf3nQ/31Orm2kHCHfJhXCSL4bKiKRtvEXT7xYwVlOPe0ZqMWLJK5
qUC2CtTqyqP9/bUyV9mPSEWliosT+uwEh3daz6oUC4IwJQYKrbf80EAGAYuo805Roo27VnU8v1Hh
WRVlLb7iukLxiQnrygd04dFpYOsqu6Kp03E8W62aHuKJ2lKrIku5XJpqk/ug3nBeuSQDrz9/zX9t
jfNTE13nsQdTEHLPvpS4YtkirVlZZWqA4h1T/WgvxxIJ+5U7yOWBkHrMA5GCPj/0H58kgee1BXZR
WWFiD3eBhgQxT7Xxyof/OwDyw+LD9YYJytT0EGFQavw4TKFqrRxnAIop63Jj1S5ZSaOpE8AXBt+r
hsatkthyR+J0+IxerD2ZYjC/ZWpprcOmQxOee8MCVgBHdZBf2MsKpXjrulpemd5/fb3z38nJR7Xm
DpB+vkJ54ZACeY8ULPNDvv8fzs5sN26j28JPRIBjkbztZrdasmwrjp3YviHsxOE8FWc+/flK/8VR
U0QTchAkFwa8u4pVu/aw9lqmZsU/2ywK//ZC3U+PNcQq36q5rE/MXGo7e/TqEivTlk7HEQdNdrQ6
6E7RIOjk0aio3NS9SFSNvkydYd/3WtZ+fvPpAmFI6AXFN1p63uqjQ6icCWitVAd1jh76PJ2OoYGE
+Nut0MV67uGhhbhGwCzhiBCLlXK0QrO695emf9fX9V47fuMA01yi8QJztOKTVs/eiwO8MKwMU+Ec
gohuxGUm64Gpwcnv37wWqKuoVpGu6zzWq6g48cHKeC5DWAyXe5ey0dAShghoJ8HYOALkUCTGiNHR
fH6u179Yi9aD6oZBTvWqkuI+ijvrzJxhHsi6N3bu/StTlMHBLKruBoI2pOHX2yZq1yuoA0EYOk/y
NNlW8ncWL3DMp0X0z+29e3WnFKM490mnemrRKluZGm2gzHk0YkqmxgNUHeFJZk5M5G2IYwu7xUeG
/T4XY2cGtw1vrBHWcjIZcnwu9VpJh2mFrEuBQgZj5iUf0SaKAhuEIfQaprdzPjZMCWIqJHAUdpcA
/no7axQNPJSYfViPJ++YdgM8OQ4p8LveT7M95YqNDaWvR8NP8fM7eI1rY4MAvu7Eox9oVBol2mee
946Rs/nPOLSZPIYptv4bocRUgb6j/K1uCnFR6kUwj+iAa14BRTImiOvCgJJLdt73JKRYiRbvzB0H
nHL7820tUwmaUtgkaHwVLS6t3+oQlAAATbV4OLTdNAdU5+JPdr9EaB11hveOmcHibzzn8PW27a3v
SeoN+IMqIPmJ+vMXNzFxBhTsB6HQ+sT8MLWh2TFQRbGMeA+098qBsaHAxpC3RKqZcoF1bQrpvdiC
JdYPYPcw7id9GR7QuGu/3V6QculXD7BqLYEytSgl2BZzoNdWvMmI4Ky0FL1XUT6IfI6O02yVHwBo
mZdoasXbj4lLmA9yGAZVhk9WT4wDkkBWEraHImHi2o0BXtIl1y5MQTg778zW0kDZg4ejO/waEwfX
tRmjewWPMfXlh65iKB/6GZgFKoRWzcAeuyG53N7NZ0j7ejt94gM+G08o8eX1dsKKRTqHXw3cjrrP
YZirYjnkc26cqjkaPhWGGBkiy+clmBvLk4wQQg6p+QuC8Bbcbb6orJNghuTL7d+1cWypHvhAlkgD
aHKqK/Xi2A6atFrW7/Gwx+V3nSd+CKJomO9Agi5Pb7ZF71/tO0VkE5vXtpzKDuephDksySrwBhWD
OkVZQHRrFeb5tqkNT/AM9GM+Avwoei7XpmTshsiBQs0mmeqFxRlGM3y4UUE8AndsbMnhL69f/mj9
ovp12/LGhmKZVwvhnGdfe225r6DN9GYWuaSdcWgGeL1rkL0Q4g/N3plSG7Y6U55OBM6nI0WGDv/a
FvQaSDFFioGvAFPZ2K1xDyH5eJfBI3gP11Vxnq0hvGtssJemywB05Nvl298xtKiUco6OV0Lt4/o3
pIsR0+w0vGCegTsNy2g/5KVhBE452F9vb+3WRwU2Q0GOzA658tVyo9EfoTpsvMC0Xe3jkCAS19N1
hkA6hf80TR2yWSav7BQivbcHP4BndUZ2DHVN1sMx0uwAmPnSCyLH/rc15XiOvNS6o8Oy7MxBbJ0f
YnnKqQCEQIsq5//iQja2j/B633kEHpBNLrDTXYas+inG0d/5cq+9IN1/Q5VtcbcAF1dBwQggj+l9
OO3TAuBglbhl4IzShm+/Eo/dPOxFxK9Xhj06jcrVEPCs0Wq9qLK5VhO53dj+kqGXX4Y++Tg19nR3
+5xsGaKUImx2kSLOs2LMiy2Eatx1utqBUhwEzAUxpyUoFf974+49JJuWyL2eL7tOnf/6Y5WzbzHu
CL2syA3IchIHuu+mQCSqZI707YvizSLJdwkX/XW/Feq2dIaXiNFXxg/vaSpkwBoZS086yAbeboqA
VD0IvMeUba5XxSCWKoXWiJuGkBNnrR0foeptATGY4vRmU4wPkI2ZBMN0vtSVf/Gpaq2hwLzkInAa
hvsPfR8al9osq4/Q8Iw/b9vaOO+qzEYnXy0LKNq1rZ4pY5gSSgEZgvsVyOz0cYgMZDw0xSgK1GTH
O7+O0kCFgvFjXapn+SxY+2JpuVtC6WWMgmHUNjzBoYESkJsnby0x4fj5VHSfQWRxs1aL8gvbmqk6
C8oPdCqLNlRYE9neh2lXXRh4YPbn9i6qct31m3NtcHXkbZRS+Y6cQyODBcGw4cmlyNFAFrbYH5LR
Sk6tX9Y7e6mCo7VRoA8uwzi8rYxDXn865mrDScK3HPRlId53S+ud46Yb7rwpTs6QDZTHZpnce4aO
7PuinMe/bq956+QwnEndg1DifxJYL08paWAP74EtUM5cQnobBoT5AyIsTVP+AOpr7GBq1Dd7tVp0
BulwUAwhebpe7VgNXDxr5v7p0vmWhp0m4JcfnQev8Kq9ct6mMZ/ZT8E0BDNcqwPUkJ9mVsvapjKn
eTNG0z3CLvNFD410p8G9dXS4Ei4Dn4Ll6asQuHR7RKMWlFBGCIhPRW6ZKl5oAz335Cfeb4iMmuo3
Xjk1Z6PeHZ4d6qPXm9lF2tB6KRekmdvsQneoC/wJUUwQ4SgKdqn+dudJ8keRhMYhVZl1kGt7uGYz
YZF1V9TnQbgNkEdbu/f1Kt5Jd19Xurn8lLJczglJPajl67WVFgq2MuGgCFvzUaU0+pwR9mEJH2za
+B9ct9G+IOjrnHTgGpfJkN2JeXioikkwdpa95e04PPwcMG8eMcX1TyFdzcJhsFh2Pad0ZqHaq1zk
229fxK0T5HAnFNyRrMVf3QytaWNnkYMDDWTkBSRU2SGLLdQgy3k4i9AZgjYp3Z2X93XYqaCNdIHp
zRB7rrEKdgOrnRMKUvka5QV31qZjk2jiAk+yduxmmJYjmOHv/Ri9kdvL3fI7KpFwAdgBRlz3dueC
p1E2lhM4XlxAkl02MD/NCZyTdJMH2CUoMmY7Nrc+JBkq3V1SNcEBu/6QSCNpKGTMTgDSKDrPJkye
MA/rO1qbW17npZWV1wkBZCfIzFDhQ5vgNGvtcOgGfzkm0WAHtzdxyxTVeQADxBkmDb3rBY1Wo3tL
YjiB3llgwPRwQWkFnH9ZO8nptqlX2tYEF9xH5nJoaOHl1hCeZYL1zkN6JJAi7vVgmpRQQ+SE3lcI
58v0foaF8T8TCs9PM1g/qEMzd/zmqRnH2z9k6yPS+GLCXlEDECBcrzkprb5iNIWDYzEoMXSdi0CP
t/x928rWq6wCRJqlgKMJTK+tjN0EeLamIow+nKJGRRz336YtrJ++HGGT5oE2uxO5GRRwSV+UECS5
w+88zUQFaoyfoXroiK5/Q86koV/NmQgKv0PczSl99AeHHCKqEm4YyCu1Mip2rsiWFwIL9D8GAyDI
q93N+6loMo91e0kxH6u+Xb42i/FHN0G9EZn6pxbA+LJjc8sVAEYDTKzzegL0uF5nWZlTIqCdD8pK
F0+trumHscKLR9BJnbqECc8dg1tHSGGJGR1zcD3PR/1F+KppQ9jLpBMBOW56nO2o+jD6U/j99hHa
upye8jOUMZgTc1feJjUYDp0Er+Ws+xFUzGI6jxYMxGPkOl9um9raQcqVPkh12AUIYq930DIhWB5G
3LiIQwZvHc1k3FZDZ6UGti8nvuRte6/JHnAGLw2a1wYrE9oyRs6coGuy4R0Cen5g9XZxFL2XQyEI
lbTtj9lZN1rvfVNn371RipPw0QAWsCbtPGJbv4bXmSo8yBkqu2J1WYXUZOkLMq2lKZvvKRCy9qh8
2Ywsl1P8WmAkxSc2Eu2NxS0N/ZwApH+c7Smcj0WlccrmBSK9nVO28f0d0DyE9CoCNez1HqHFZHgT
gf3MPONp6iiEdlI8zlPlvt0lXllaXyAXObekwpJh9pBD9Wp6FA6JnXRsez1EKKoZzIpWjw0EfItu
QTUUhDTJL7aciTZRIglatFR2ztemKbCFJlPF5NDm6uosTlkNfa/zQcu0O2T0WB7qrPm8WHDQ3z7J
GzcHB09jBYIOXMI6+xpTv2JCnnqAK1Hly0eIw3XQbRfXy9wTShba2/ME4Dc0OHB0NNbt1afqU82r
LXAGwegyapO0rnWcjVK/IMbXQORUZdkXFxLZvRrf5jKZF/MosDBosMbhGKPfuVNJNO1UC7IfloC7
0DBILbMl/GBLZ9m5khvPJ81GGveqnuPRIbv2D2kzS6h3FzIvIx2psCCi5cge6h2uRHn0yr64k9Hs
vR8Tuz0iON/v2Fc3fpVmXtlXB+yFh0+HvqsXPGIw2vZygbMzO7W56T10Ehi/BYT86KBTv3PhN4Jp
mrrMUhCd0HRYxwyeHk2lPeWovVVtfYlRoj9mlQ6aoPHjSxu2+b1lZDWPamnuOICt5RITEcbja3gB
1J+/WO6c1jJ38SsBI+HxHU9RiIZDYh2TuZIflqxvwHg2b8ZZ0b0mPKFcRveTj73yb8A3Ml5pLmnq
URYkV0CtJy/TRzzpHl3Jlj+gQKIwOVQqyOav11fMMreGmarnIiLmjgenO84w9pwHHVLBtzuEl6ZW
Xm4ehDE4uSuCamErvSY1LrkRgoyvbTDyqBCeb9t7Pe6uQABs1vN7Sg10FeW5Uay1VO7ILsNQ+9WM
wn7wEE1Bp2KJi/qoSwT+ULkbhneVhTypyOaEaCJFy0VLbPk3IlLZh6HtxQeIlN2vt3/cRqDEiULM
XBGHAF1ZXWPPmpsc0gU3iIqwf5RF+M8YNc39bSMbH5cXhef7ufxEsf7649p609fu2LswGDPQB11i
ejdlNVz3ibs3nby12Ve2VhWTZO4mvw9hERKzROLXl4trBJoo53/M2G9/JQ0go49aYiC4C4o++ybG
1kZ3CCFiBGGhR0aajr6CeyomuJm6WhPy8tbNUHxDdIEoUPP2rX2I62tw5gKHCUSqdQ+jJqdjLqEJ
jsfG28lTX39cEgseI+abqOcQ8V/vOwzbme6lOSohmmN+GFPYQqET7d7sFCkvEzCoPF8FKavQVBOd
FS9aSopKgHb2JnRzYwFR8jHLp5k5x7r83I6jFZi0Gt4KICJzInkj9KInSw9xdbNkxywKLTwHXWwe
gdYwa5iHlMR6l2fBWz8bpuiS4flJ2EgsrvcybMLcSvPGCVy/zN9ncapflrAvkNXR/voNS2QTakjJ
U0avLSns9ZS0FV/NR0e3FDDuMh6tnevJsHaisNevCn8/oRHhAsHKq1EBvaqAjOehHbhhmV6iNvmG
K+vO7pSmRPvZiBBqtjef8DpQubJpr74ZCsyQeLTYHB1tCHQvQstOmM0xQaj7nGRjsbPGrUvwYo3r
44kCYzfSxMEe5HVkB2ZzjmLL37nVm6vigVYldnLONRXdIt3FKkMHGP8wZsfRR3AJtVRxqLJlumjC
i+5uH5JNe1RpmGYjpGWm7vqQjGMuBpiX7CCGQvyTMdNT8MzJOTQw5dLmbfeqBspFX4dbfDX6kZRj
CC8BXl/b67siT6iQclKYZDvrTgvHFHxyHxkqh/rb7D0aCwKtQWmlO4/H1krVrCbhFq2vV0mJkG06
tqlvB07WRRfUoMlBta4EMarLe2PWvt3e2I0qGMOq9Mp5rfEo5EHXK23kgBSgRRXMRPP+HpxN9RA6
3QL+eoR8ysn7UwjBIbIAsfbTs8qvRqbvFf22lgxaVY3ECMVttvLbvKSzNNyJ3LuGar5xUjdCIlFz
7lsYJ+5nLdvD97x+oFmzAfLLpZVObrBaszb741AxnhNoZtS8G3r3qxH2xllLim7nNm4uDWNUghTf
0Do7avJE9E1NHQPusPqEMnPJLApcXr2Y8neVYUY7p2ejy4A1cnSPmiYE0evA2TLlNFbwpuC3FSYr
GiB/LkRKFbU3D6af1Pe5FomjMY/2RzjN2rvCj/UjstH+zgOy5Wt5qWgVM+0EMkv5qRcRvAkqtKPN
6BBMu+HF8yL+06HPNTQK2dMwxn1hUkfrdsxun2dV1vWAShGHrg5TnvU5gt9on/ay8ykhy9b8NDpW
ft+ZSfGP1Wvav84MsUIO9/2T6Yb93TRqw15BbvOEAWtQw29QLKxnb0XSWtMS1U4w+Vl/Kaos/oZQ
4J8REn7n2xd405KqLECV5jG4sPJUTKFSCAgJR4rOsz6FMwTNva219wu1jZ293TJFPK9uKKVG2uTX
n7TRRTRrOqbM2Z4vCfwBMPej1zYn+d5LvWlKeV/QoQTq60H6qNbsdkzwSikJ2DFmlvrrkmVpEIoh
+ef2BqqDuHb1CnlC7AHiBV7f61XleefJBar1IPJ9+cPsE94XO94b9txwBPDoAHMFB6rASau9k4vR
GT3N+CAdY3kSvXS/eZMcHjVhfur6aN5Z1Mb+wf+kILwMn1GtXZkz83EaDM22g3yuGf7KBBJyTPH+
0KoeqpbbG7hpi8kPkLyYfMUAZbftaBdlwrFg+AM5RtN96Bz7p+Uv2ZfbljZeZd5j0jdycwVJXH0q
FFbhTXOJpfK+tuxz71jRH0hjIheR94u0ICT2EvCKvvbA9O64c/q3PIsNLltVZPmMtHGvD0rrZGbd
zsQEo+6m5zG15fs26XioI7/+050QEujcFE3FCL/0UKYD3P0VpGa3t2Brs9Wl4BRBlERn9fpHTBWs
n3IiWu40u0MlwUxqJNiZLgF/ULc7vmXr0CpO1f8V9iiRXhujJW2OeliQ6mTo6CI6jYTE6IzdWTIu
nAXO0mjzbxymlybVEXjxbEzxPHjd3DqBbw/dfWsU06kzYu9jaCR7DJibp4lhPthbXYK9NSDTmio9
zhvSRXSs4Usl3WruJoaTkA3zXA3ZUpF9CSdX/qWJ0dgJu7Zsw1vgqeaQerBXy6S7MVYNDiOoisR4
9IlHTpFpoPoipHWirDme+qj4kUR1vvNJt84Ph4eniQ4rhTV/tb8LCqqUZm3UTF39zk3Qvamrxnlk
zKa6e/tRZX6cebDnqWOx8kGlDc3JIqhEi6r7t3Qz56kQeXvHxIuzs6itc2ob1NUJ1X24YVc5lmY5
KZR3FX1FnGswtIP9NEySgcVZVxQ77s/bC9sKsqCepcXPJDdd23WBZwIznOYKG0NdK0aKR9b3cZOi
JBqa5U+fOu3nmYG8QKuYNEu00fmjmBGsztDX3OlgbJR/GLTFHapqv1r8yh0k/mD2QhJfItwXHTSp
zY91BW59kca3ul5qqvIiedfYMrovQ9Ccvl7oHDJRU97MoASLUC+G6HQPlKgcw+pNxUUyhsD0Eai6
9QRaWDlOH44838jJjWfgIW6g61BytBExwzAxlQbnZLtTHdl4yK+MrrxVncNzGFLeVUM6w7FyzfYu
BHK+8wxsnTWF37FQiCLEXFcQi9APk3FMRJDU5l+9iwTq0vn50dHTRyPUyz9uHzV1HdcbSb1CFcEx
SHnn+rrOmjkyG2eIQA8r46AnkXmQyMh+SIyhuER6PZ2idNQPVkztbwyL5Om2+S1v4TgcANBCDHms
UcCOnw4uyBnwWAmclWGbQBSBLu8RRejyN7wFHQ6iFsY8QAupr/vC8S+gE1pboXPrClU5SNPLExl/
8zE17L3gfPMTMk5Cxcl/Hsi8NuWEWV1AMioCOSb0csrI/Nj0oxHAzJcHokZm8Td28YW91cGEr7Fu
x5ZelV9r6HAydnIkhVtOPvIqO6Y2l0bXXHEs0WxcZz+eNydTS0EviNoxfEedIp8QQ62V7nXZDO8d
O3kz1yi8BhTTGMHDDTEro47Qi+8mCgp2cUe1nzFu91j0iXloQuRW/DR889T0ypRa/AtTTesjSY92
WQAQURwSo++DtimHnSry1pWjwETnnSoyVZHVQWzbwZCoErqBpfmtopNHpScLDf8hNyP9zokJAPPa
Rwk3Weofpj+1e+iRzR+gYJCqzgv16Oo1Q4lgbiGxFwFUIZBPpxli7dYw+L+KytbQfuC+C2vQzpoW
5YHhJXscAFuXHnZW+mA8pbDurN6UyoYImQBPebi+nFHCqovx4MWe9ee0JGl4vH05NlerRozYbZgr
1rBIZkbz0gmxZraQ9CO52X9c4NIM4g6aKpEkBdyMyMa5tSHeL86016vZCsToFFDqpmVFQWh1pugE
GqWSZGb0MC7Sgz6W33o91f40nLA7myMfNxvq7iiLtt1xeJv5hCLzp/JF8gTw/Po4T27b61LpY/lG
v/wz2FN3phBfXbxq8JE3nli0VklEfYQHKpVZD6op9V43Y+vRVBIGfGm+uVhPBFlay0T8TF+ZGtbH
Jg8hxIwQ3tzTLtnyS3Q7IXlV/BXMlV6vNU+hBUl1gOiO3v5n561xjmsU1qbc7k5UKvaG7TdX9fyQ
AIykV7M+wmXuJWE3O0Fry/S4THSexDLvlV62jq6KAKi1MdFNMHi9KC1CGWvqSXwbM5qso9bJ+b3M
IbY8z+MiE6ToUO07cdEhWCVFNlBIc/PpN3CMPM8A3WnSwPIDe8f1z4AF2BsTg0obaqvRV52XBrWy
sXzQKhcV6WhyERTp67PuVdbBLvLqYtV9uIOC3/q+L3/D2mnqaZNkLbjNZKbJrC2xfDTawrxkPZKk
OlD4y22vsfWB8VAus2wMKL0aUxb9ZAs3omRsV9V4qZzOvPgIEvx528qWJ6TUAHkv8zXYWd3QMaZq
ScPRCUYENf4Ju8YuDl6RD8nBH8JhD9Ky5Yo8W9XiGa+BwWi1h0bvdnOJ/mqgWalkvBTRuoc6QaDt
6MUWmkudkTBQUIoujQ4djNF7FdvN1RI3wEeKM4C18Poc2XIccq2VlBac0TvXRTtfFuBKDDJM407e
ojZuHdZyLNUcEYQYoMmuTWXjLMqF3k2wOHoRHYys84+uNpdBB5LzlEDFGmRzsTc9sWn1uTNs0l95
dWjgI0574IR4hc6f7iuRfa4YN7vTYWN4p41QBHadre8EZFubShGOQvAztmTd/q5sktHn4lhcTf17
GenLF2NIugujprtOdutSqICWsruFEOpa34fa5gQUE06xXCJwWdV69n40qmjn6m0dU5WxAYNSbLLr
FQ25tHsYhKEcpIXyn1O25RhI2Obv5qS0A8aekocOdjWQQvm4gzXb3EyfXFfhCLh4q8fa7iMzdph4
C6Y+RjU9zs1DyG48RDLa4x3ZNsXwAhEQfFprXinfaIDsQR0WwBZXnGa3+9FO4XCCEWGvRbRhiXwS
eSjI+nmJ105GjhPaURlYT7dP7CMkMeHDMHqICduit+7e7NCgUKf7zQgwxcO1i2kjY5isKhVBN0dJ
0NmGBiOrN7+PM7LL26Y2XgRMAW/iiNBnWw/hCptRKCulRhJVvfYrRd7hYJlm/L2XjQugttgDp24V
Zeh3KQcKwy1xlTq3L7ID14ssuxypHIKsKsV5LDT9c0OU8bVLrfKxi0IHRdukzj1UR6XNzOLi5gdt
GuevXREWexWQjbv4LIREURygCMnY9a/x8sgibqYI1Nsi/TL4/XJqGdX8dXuTt84ONX5GPKmx0F1Y
Pf1yIZE1ZegEczH7j8xk+N/zNP2n1opx59ZvWWJWiAoEWTPebLW7eeW3aA5ONtLxsbxYXiOeyogY
R+i7lG6bpngbkLQEeEjb9HrrZp0688SQGLrK9YIEZhjfZz3T3L0bJTthy8ZXUh0LH7Z4rgSYrWtT
QsieiVLUhAYrmc5xkrt3CezLx9tfaSNOJCzjEaCXpYh/Vgmd3XuASxRiiGS5O4115Z3mcSbZmTJ0
SIax+MfX2p92mDn3vRO+HWoI2AWpA2odjJgQWFyvUXpuHlbUXOE6aeuPCCYhp+3348k0xr0IZms7
ISFRPS70sow1PolXqXOMha5TIk3jgph3f2qizN7Zzm0rNrO6PsEKier1gsIm62p6uzYhQlVeiFXM
R49hurcfePJvEKjKiTFQtg5R/A6RtYZGS4TCGtCAYSHtH/T3g5v+uH08Ns47lDuqycK7DU3+aj2l
LqsOHhpK8q1tf9DL2bxMc5wcM0Hr87aprZMIqR9MBXCkk42tTBVlSZOnJcQsjRzR46i2DkaoxRct
dr9aWh7bB5RV9Ivsp+RucFoC3dv2t5YKwyAzl/ho1bO+/nSFljKLhdxiwGSwfsdU55fKrqhpxtYy
/3Xb1NYpwQZCrNAzU1ZcVU71sMyKAhKBwGZMQtHOz5BNNL6Z7yxpa0tf2jGvl5TV5tgwG8flntv+
m9tZyf0yew1Dj2l+btyluxuK2jnFWhWittzuiXxs7qhKgkAtU5Be+5YurcXYtbwAy1jmjyaKFn+6
+jIfnND4fHtDtywhpKniSwZSXhHYTctCOyUx6cz1WXZBENf/FLek7/Dlip093QjUWQ/EIQSZChOo
vu2Lp3zyJwQcW55yOCjyf/3e1h+cTs9+RCAdHuA7Kz44kzX8xoWnW0Fj11diXevOWAt+Ik+h1Azm
NLMOcUe3ZCjD7uIDQQhub+XW+hSqnZIL5I8c0dX6LKOWi8XwpExi0z0mQkZBjAr4WXZO/QRvvPaf
r2d7pZ6NiAxlAkiAMaikGldWpWnWgxbH9Dsz07wrYA8/lu6SHXgerBP8mnIn2FQPyyrJAyFLwQfa
Jv63Lq1piehmQcAOht907gdofg7mFMqgtKL2rppm81B1pTwlcdefbu/v1t1n1pHOiCJtg3/3en8H
xhOahVsXYK85+tMUFwfdL5sdx71lhvhW1e8owr2i9moKO02KWvXis8L+USGwcFdDrrkTo2wdFoIH
RclKx4IVXS9GxsyVRCHkZIvdPFVF5tzVbaHdubVWguB26mMaatXOXdhcGS8RRxTmnlf6Wl1ttaad
sDI6hXkwmsyiD4v/7+2vtLUw3iHI32B2p0a3/kqVFvt0l6CYMXXaMNXYHWDsbI9+PreHJC/qQ18l
/Y5r2ViZevcUApgx/Ff8vfBd65U+a0xDOH0/HNxUr9/JKZne3ovEjIIYE/uDMlytLYkjtKNzavie
0Wq/6tnJvxi1u7z9nCvcJHh35UnAMVwfjbiwaFRkzPG7tdAuItLm9ND0vb1zArcq1RB5K80+Sm1g
zFarKRiMTBQpWYBe6KfSTPJLaWg/i36K3/tJ/JgD1frYyeE76IXk4hRyub99UjaeHlgeaTIpxnrI
CVfrNGrQEkUYKTq2yH9Xtg38snYmpoM0JtvdOSGbxqDkVbNevEHrlmsDY7W0E9X/Iad60sPOPZlO
QR9Z7+tqOv3GythRPiHju0SA119waKNoBnzpBlVT/8JDNn8iQIrOwZLspQFbB58RV9bDuQRBtLIk
sijNzNHnrPBy/+mXWQU9gbXbsN6gzgNaS/FJDe/iPNZDGPmoU9Nr+Fa6hMKyns34cajL9pTM7nDJ
K0b6gnxcyLhc6mJH2OvcLwPU/OeEmn10lGPeMB8pIPIObu/0xmvkwp8FfIuLCYxr5UYNuP61pWfy
x+R5/Z7JuH/whxxkc6eNnv9eCWXBAGfpWXIUWVE3O5H3xuMLDobL+lzcZfj9+kNXadOMeSZBYJAC
vC/GogdmVOuHVDJFLUdzN9Te8K7g82FSAa9JvWwdahuJE/YWNQ6qubF3X3WVdjc7vTwKTtzf0AdO
RzNK2t84zmTsCpxGIP+KfUNnLtnVCsCGWSvmv8wRHVvfyPvvBfnMb1xT6tRU5jxE3IBQXW+oBPyc
QyWNTzAh6D6EZuj+l5l5Ud71jdTt8+3Ts3V7YOxlxlVJ6QBSuLY22NGcRhGnJwa0nT3lXg11td24
82+Mb5BvQs8AsIhTsnYIPYQwGgkUs2NL/dGVhvdPA+HPf7dXs3UYYURQI8/PdenVaqJO+DIMcXE6
NeJ3sNkbTyETgsc4MXs0w6dkL0na8qk29UZVfqBysya+QsM58gETQojgS3G2CuB1adb1574Ms52L
tmmKgg5xNY1RygPXX4qW9WCgoQG4Q9TmfVksJUwFUXiuvHivxqfu7CrAhVn9/02t7rQlbXxpg0sl
ds9OnaB/IabuW4esJhTPk38YF2M5xbbsDkXq1js9lK0jCYgPcjRwgjjcVS5ddaljOrTBAru1nT8y
JlHOuJVuJxLc2k5SMcIl6ph8QuVmXqZiOSn0mIK5yOZIXuZwRnEd6OIj/OLj+fapfB41We8nc8Zq
uO45o119ujSqwNI3kQhaHZrVo9mM4UefLu50ScIQcEAZMkV2iJ0MUOjgzaGJqBWwpCmizPxBLBEa
KshtVM1BzML4BvJ/ujPLZvx37Gyt2vmxW7vP2DugAeafyKpW375l2Ck3LNUfsIv6y1yBBQEM/Bvg
GkQ9qKgBiVLponW9+1Fch15mMFzfSyM8uXb7o9Ib7RIZy++4UzU6STAJUokq+rUlovTJGU0glBAU
o24hCgkHQq4bKJZmVK92SAo2TxWVO8OAeotMTf35i1NlDuVUG5nipXOa+LtP1fCS5rr5OQtzsQPn
2XoHFSUKhQQ4CuBevTalM38Rd4VC0zBxejLJggOEaNo/Juk9je44PWgi1r7cPsnq73x1kHnp0QhR
IoDrCqUxl7HNvA1XU3bx4+TU7gFPW5eHBs7roG6HPfDcpkEiFHKpZyTJaj9DxBe8oprgvENkHY4Q
w//ZuMz/DK2FYEZl7fWRNjf1mRmZg6HsXm+qHKTmzzqNuAhhww+51TlfDK3oz8Ni5dCiNIl+7GDF
2wPSbV66F2ZXDsJhALZDvAmHO+rmUSZ5Tb+s3pv9295MnipQMXQ81k2BwhKaGSuqh5K0gyTUMdC1
deCgPjIBkwxH0kX40W+fmK0Lodi0jec0DodyvaGZzNoBMBCdzdgWH9q5sE7RaLvv4X5Pdh7IrU0E
Msr0AHETLdyVqUhHcmSiNRU4fZLFh0IH7nWATcH7jXY7IAIavmBjCJ/Xg71z02ulUTAG3w4VCiCV
6JZzaIxNfZrMksZH7nsnv2+6r7e3cutVdoHKumAYkCNZD0T1QH+ijEwriJl4uUu9rvuxyBTIRpxY
7xxLE2cBvOJoMoPDeKzt7/ibzQTIJaxSzKWUUNZJOSRvoiRXB/Zujr1zZA6nenLiRU8PqK8bMhBW
Lz4DKdKWg92P4DNHEPTjoe49uzyKwUnkAe2UHjS3bhY7r/nWvQW2jmdS4R/Sc9fHDFJtvnOu4rAq
tx5BgEdncuks8Du9TA+L2xiBBT3VzpZsWgXtwT84Q2Cp11aZyx/GviPcTC1d1Rsr61eaTek7yB6X
D1VCca72xz0W0q1+MO7XULR4uhqFXPkoWlRITsG/F8RgxM4wurXHtpTxE1Qx7jEGbfzNB9X3WPLs
IRmhC6KGMPnbayHrun0gty6cGljiUADSstehgunGAmEhSk7lEId3ZBFQN+nWXoK5bYVhfeiGKbau
Z6O0KQfs24ccu3FJ7y1zzB9F6mg7fkp52PXLpthvOEN02EGBXH/KKdUsS6rMwR/zlnKMEHfplE13
Y2ou913vVocqhCVfpLV+d3sXNzixVCedsSuyFkB964TW7Q1Ia+vMw2rWP5meph/DvJj/gjp+7E8a
8+H9XZZZZn0YHG98RP00g9NPffBicp7sxkj3gLpb55okigSbCIYq3yq0qMIGIojWdYliwvmnNelm
AjzMQ8zFrGHBfQAaMV1gLt3jItqyS3JIzZTyNt3/1S3WShllSLLDl180SfGx8dG16zXX+UgSMEcH
WFd694nSTLcnsrxpmITD1CnuKA3J669PmJU47ciCxzD0nfe5Xbh3Q2qK9pM5NeZTNnfy1DqNtZPp
bDyOzATgscDpqpledfRfRIt2LeeUMTQQAF6UfzARzv2vldrfizOUO5Y23g5ED0hSkdEwFIHwtaU5
q7ImMXLOWG+Jp3yWYTAxhvpdhKU1H+fBt99BbWN89kslIb9oezTUG6EHbvJ/Ywkc8TWf55zLSDNz
21P92bA+aAMkB4ds8vPvi+x9FVl5y78790rliasrTU4ORkDxoDmv7pUsZuhZZOcGU1vHf7XNYN65
YxY9Masj/k2yvjjMoqurQ+JoP63Z6gIY/M0dF7nhVvgNIHcg/QULvm6BtyJFhGGaKYO65XJH5g4T
AdNrl3BxUfAWDOoxu+4W50wW6Y5H2zpcFiMXz0wPjPmuznRfOAJYNabnIpk/NV3t/cWcq3dvLL73
385Wq7/r1VaDtKbXoTo5axBNYVEIiaFCCQa/Tj8QDfi/QqmUGIpcW/yDdN3O/pJE/JxDqadtdUro
LlnHvC1ivJo06719Vzfn9Q/iw1M/4I1cd4+F1sdFnyWw84bunCOE0xWPVJCtnbBjyww1M4UK4V8U
DK6vVeNUhV4lHDEjjOMq+D/OzmtHcmPZ2k9EgN7cksWqru5xPU7mhtBopKT3/un/L+fgP6eLTRTR
2hsYXYygqExmRoZZa8WSVEDpmnzNv9zf4L3rw+aC/gJhQG65CTSsoUp7z0CvbELqSATakDZf1U6P
/J4UBdEX8fm+vd11wXtB3oEp17wCt+vSjAzdUpdQOnGX8ncQB+pPxx6O8C67q5JYKJDIrGkrit3V
pakuDhJPxbpOH8wqpe+BMvepUZz+eai9oxux4+URLjC5htQ2gE5sbkTl0vxL09k51QwOzAMzp1p8
tnI7jYN4HQpxqTSQ7aGpJvFv9/dz1zLFarJYR/6xedjs2rUWryNjcJUs/bqYkfjKq8DB1GubJ77Q
KBtWynLgAfacPr0eqStDQ/BVxXBsCL2VFInqevSMAXDU2r2vM118hN0HJVdLDaU5J4kR/xO3iRcH
9GCX/1B+Qa0a6IGU5wXyttlze9VK9L8pnJud1tBwUkvxBz0ab/HNuTmi3OwdKGpXwICA0TJaYXNN
Os8aiNeIpPo8zs7M3cz8yF6ad6WIfqyk8Qf7u/dVkf6i2kyURAdq86i6xjTpdHddCLDGuzUy2ody
UD9aS9lcvAVEezs0R2DQfZNkuGgFEPpvWS0m/0kUzhk+E9vJOvoknVDle3dBvRGIpNt75Q8h6B28
/fhKySCwFWwrd/XWHei5yzC4WKXFZFCUKJRYCRVL9Fexpt4PmxknAdOiDhVf9r7mC6vbuNhGaxil
M1oTytKpnzzkwc6tO7oo1HICAiKdSfeHQad6YSf2B0UfzHODnuNJ66fVRrUJ4KMdq8Y3trH7ItJq
+cBsgf7T/a3Z85QIb8n5RwwJ5Im/3RpDWURXgZA/xbNYL5VXRh+6Ya4v963sveXIecvL7PLUbHOg
donUzKIRdGIwAvDmojQDNbPVEyFbf367KagalBXpsVEcl1/lRUyqVbh9cyEmzdY+v1SrQLsxQ/CU
YeRHOdfe3oFVkGhHhE5fzdMobGKyMnOhLaR5dmZIlXLOdWd8O7aed0zqDeN8gRLIX/FiQXOaMRnb
kLW1YvkHUJ540Nv1TwrAR9iSvY9E5kgQpRMBIdh3a6hWtaHOGxBrSkv3LMqMKTBLxJ4yQV7+5o/E
6CKWQ9+ONGnbTCvXLM1HCXesYIw+IZSfhTqg9AAeY3sQwe6sipCO8IYtJEfZih2YemZCcAdZvyZJ
hFz9kJ0r6uk/VmTl/4Mpkm9wcXQe6A1svpQYkRSYYPkS5Tj1hWp+HDoJkgddqh3VefeKWWR6kqQj
QSyo5Nx+LNKeWMvS2jnlqVpdNL1RgoShk+EyisEvqSwHc+Y0YccgRz9aBFy7Qmsu8TqXfqwOy7Ur
rfwAWrPj7+h6MdtUaoPTAd48J4tb5q1esnx1SJpTT8XsNFUa8bFuJ4E1DUdStLv2gPJA4LFhTm+D
V55sxqY1QDTiCX1639SsNVza2fi+GJHxEMWtfhDF7h0lj3KCyVRzKNzbuRlDZ6CJiCjZSZnq6Z80
rcR1IhIIGfDYHCB7frV1NgkA9SJTloI1mfhuNjOb8gj0Hk+WolWjHVQ9W/tB0doOiS4a7M9pptj/
JnrXDicFdxr5K5E1UjAIWjWQCdN59BeL/PDEGBV4yVPn1J+JhTUnjNe2UP3O8tZP9dTQGatXffyW
woso/VXk0N8h88StnxPLx0FhKuWHNJdyJKo69LovBNNDflbarFq+yBG5OMcE9QI2bjNSvmua9jlf
6+EffW5zxe9rG42zZSnVJlDbvloCI26y52mthvqCzp6hhmnd6crJbov2S5rq1t9rU9mf40J4n9s4
atdThxbZUSfhdWQpG3caqSmgCP6UYcoLn2oOKJNY2ghGwdXr37tmYZBOYvWXxrLKi+cg2ll7RLd9
Gmk8h+rX+97v9cGV1nmdCIGkCsvmiRoYhBTVmby7XSTez17ddz7Zp/XetsbODKZYd3/+B4ugixgN
hqoxL/DterOFc6M5MJpdHPIHGyhIsNhG9Ulz4jrs6t498ISvwzxKqiQqSMuyUmoYt/Yqz4r1ZaS3
1zP1DYGTuD8butsHFSw/MmhtOaeQqg629fX1xCh9IZTH4f6C1bg16mWpKAy83snu7Px7vyY6ZcfR
+hCBHj54k6Unv72dmEIciBojdWMgoLemRDoo0xKRX8ZcxqBIlOijSFXroDy/d05eWpG/4sUpTRZj
TkqbQnm9Ks5j3pTDO3Sd8oCxzsgXG4gj/ZfPRucJSB/cG57NW4ORq+XKhIcng+37sNLXPABcPl/y
tAX4CQX2mjKf8s2xAHsp0ZgSACc7Q7dGS5RnLFg+dKP6uPtsm0nkD9FYfJqaQ4LK3glBJwyeBXql
VCM2yVzVDH2nWFz7wSyRMjHHJhi61PaRjjmSPN67AcxPlqopwMt4qm9XRWYhVTFAeYmeScrlaHkB
rbjoG9Lt9Xt7nSzfdosj3vvegflFOadISiNgG1Yla2O0q85WJstaT5dZS9rnMXf1ECGBpg8ao0Ss
4L5n2V2nlBjhVUSuy914UhWxj75zQRU2TaJfmQs7niAyNu+KBeKPwWSOC6IFRwJW+0ZJySV7l9Lo
5vqZvZsgkAT2pcvVCmZ//+fgEXfHitIHypJNQVZqRwvd7i2UaEmOIbSDBo7b3pwdFGgqt8yyNYzU
KjrZVpWfzKiMg7qo55NeeOtBaW5bef1lj6AVTgD+k9j19gCVNanl5Ma8xosrnWa2LjVyJ0vzCHrQ
vdSpUJ+H0jCDrJ6Xv+5/1L21slxeRinF88qTOvUQl7o9r2HmxH86aTs/J/DNfducroURT//ct7Z9
jOVKKfAwIRPfDZh4s7M1aeka00MKRaSbDHNu4se0LtXyXHdL80VV6j7UtKX9Ixrm/F0/u/qf9+3v
rpauMMRbqHFE77c7zTRAZWy7cQ1z9JHRpLCykxn3+Xt70DRfWQZx4NZfobZ/LZjSNhOqXbqO2/d/
8mbGAplQKLO+1B7WaXV+yoTs0g29FpK7TielVvRwWBr1ydSy+EsMaO0gIti6Qn4D98YBAoD+LTjU
zWM508Do+MhraObecpoATgSpleZBCkcpvL+/u6Y4SeQGQLIo0d/u7zqJQq/oj4SIpgwfzDhXz32p
1t/GuTziOe6Y4qpwQcktaSxv4Yxrn1hu1zECBFyj/dk2CtKCKUufikw52L+tC2L/qJYgVcU7ApJo
O0h2FKkCYEOooZ7b8UlRV4QB50X5IQjpP6RoUBp+aRbdwdHZW59Ngk5Yyv94Mm+30qD6qZeMIAud
TnWCCHkamopNfG3Sw1GEe6cUDBH3ArwEnMTtCqOeJVqasoajJykfszMvFAVS+6Gg6fHHYmT536u7
OKj0WvpZW2tXRSUHqcY3PjBstBRKlSxdUDGvCBtMAxnctlfUsM+m74owlUerZJ5NOpXLOV7HGjlI
OFsHRnf2mdhVFpBQSISUIv/+ReS1Flauq7nQQlIT7aIJoZxja04+z2S9l/u3Y8f7kUjRQwAZQN13
S6krSqrump1pYaQ1bujyx8XVUKNOCn0JGxRh3nku2olM6ChP1cAEjvvmX69UKm7AGmTGufQDm8tp
KNWsKlaphS3zTk5zIeLfhZe3p0WsR2SR135Wsp1JuOS4CWoW8u9fbGpStGnLcBEtLAAgBU6RD4+D
qq+Pde3VvtF2/bf7S3u9s5rK5AKd4iYHeUdyrYVNiIJ6OEMG81t1Gh86p//bGOrsk6VV9ZPSedqj
ypf217rMT/et72ys1L0k0oSaT6l786rpUR6JyhynEMn48klJ4n8LqxGfnC5Tz/ct7ayTyASZKioc
mmwf3O7rYg+Lu7i4ornV57Dy9OwzqvzLVVglxe6l754qwbBLRU+rk5lO3kGp4hdB42UyRPMLX4tq
CycVkOoWejI0NOG7clxCO9Nj42LYUab6ZHs6aua2iN93FCK8gNFd+t9urXXTWbYD0yBR+/Q5J20q
PrYM6Ez9WEevN+ithBk/km6yPPXE6fXTYBc99StUrJJr3qVR6zeNS5Urc4bokhdTWR98ute+ncYE
zWBaWKyNTsXthtIIbzTRV9z+yK0uZuvOoVarcvOomeSiTvCGUWX/c/8z7lvlBupSZ/HVkKOizRG7
VrGaFIN+gWo3XfplmD94S9n/286k7NC94oNIb+eUAi52pRgoEtsUJW6XaloxMrdw4MNhYu+NxLOv
jlXOoVUuVXh/fbumHNpoLnqEKlXLW1Mg+ozW7h01TLravNRAngN8sBIgMFkcfMDXsTMdC3RbAF3B
1mAqxa0pFJiLsoozNSxsN2NV6XKxIzfxVcW1P3qRp4R20j5Ru2//wxqJ58CDA6cjqN1EVROT1ZYa
eF+oznAKwcDPT4Y9IvGlWeLg2u28z9w2Hmj5RNG72Q5nqPHo4GRSIhBYNVdQdH8sq9eeixKp7Uyd
m4e+7dvH2QAG75dt2gQgLPuD9e64dG48mTsgeHKiLaQycYQNl7JVQ0tl7HU6FMNjMqbx3y3Ir3dV
YxfWwcO8Y1BqqkiFX7BAoOJvv6zhCqEbTbOEgzlXX0WVUt2mYXhNmA4XKqSfB/ZeX0rJbKSZRORC
n3Q7hCOzqcXRdVdD107Ek1K6A6g1I0KOIba7c5XP49elc/Sv96/K6/NLsCMH6DnEPXQtpcd/8VKa
Q2+4ccW2DmCLAlnUYia9Un6Py7Z8glXyo6wAmSmWctAMfH1F8QV0mNhcPiep561dIyOoW1peTN3q
vOesz2jOZkn+mGR5fHBFdzb2xtTmiop5MNOswht4bloAW0O+MheW+1Ftjem8RnUdaMbaX+/v6+76
QBSpULal0tgGFmIxLrjRBr7mZIzRN7DWxU/H4j0hozAOHuXXpsgncXJSMA5C8zZ6nmpbWH23tOFA
3BcsFIner3r82awd5T9YIlL9NctbQuM2hwUBjcTu2hWAX9TmQYFk57nqXNN3EkX5fH//XkcaEoaB
r+HOS1mLzWtRJ2glQlzDlKMP13oae19x2uKszUBQas6jv5QMzEM4Bwb88vbpq0gPqSZitlR9gMBA
x7s9n9NQrBVTrrtQXZPm2pez/T0eHcOnUKR9qPS+DAiSuocyr4dnHtH13MOkPI2MOcsDMdPtOPAO
ex8ZNLsm41qJ3t54IxfF5zZCOj0s6nVCsKVQv9EYoeOluUfT2l7fF1fj3SSlxSlQLt0cXXu0o8JY
ozIUllEGKFz+nOzae0zHvgur0Vg/x0t/JLX22g1Jm0SWMn6V8eXtdqu5EzU5wV2YKZE45Z6i+7Yy
Lu+XLB9OiRwR2CyLfva6+GjM7Gs3jxgG+vt8bbhtNG9vLa/AGUVR6lVY5bFF5Kpp1zp15wsDdDV/
JVB6vn+w93aX9BJfT8gg0ay39vK0jKpeM6vQKiY3TFQnCxAGS0J37cyHtM1+o5J51G7fWyMFRcjl
UisTx3trMyNoJ+RTqzCqZj1InSYGYxRzmdQ5DUTl2m92ftycF/Y2fmKynM6rEq0KZ7NOfL2pnffV
0pcX1a3tg9hkd2lU9RjewMNJbnC7tErJujrqpio0G5NB4jON2bGsFWDQQsoWe2+v4LE00h/UeglE
IAjd2luqLo/JUdjKORMPblb9M2ZVeZlbNCvbwfIOdnLvXvxCFDAjgrh563E73W6NzB3KEN0z67ug
2x94TpKcKoaCnbpGc95bXZsFWWoU4f1zKhdym2rRoEO8n8Wg90Zb4XahJkTnPIekE8ZR3H2EnL68
s4sxO6gyvQIX4GdfmAENcmtG1LWxaItVhrT0E2See3EyzLZ750biOXJL8zF2ijiMwUMHrYCJFafs
tjkN0zsGzPWE9bN5wEvcO1H0hgj96Luhub/5wq1bk2v3DtLz6zKFTdo34doVRaA263R24/6oZrlr
zyNEgBktS6WbE9wNNjNO4d6Ere5mPwt1dH6vdX1Sg3HpisyPk2r8+/6n3bdI0sILLguLGxdkp11P
ms6nnZvO9Ftqe+GQRM1ZMxcB6tw94rPvvF0oDVmyrIZ0CGnu7TfuFxPsr22WoVa4+onByG7grl55
reumPzhPe95Vlkl5TGgUIYV8a8odqhkhEpeP58bee3NaplNTVs6XqCumd8h/4fOWAeDb/Q3dsYru
Fi0pJFelmNNmQ0eKkc48GlWIfG53reZReSjGXgQVAX8wVLYWpHSqDozuuAYpZIFs4a/u1Fb3MQWZ
m65e3oS95oxUNMzofVaaP63RGE7MV5keM3T4PneTlh9ckJ3VIuRErYmHhGR+K2vZoUa0TgYqZtoU
DUHZwA6YPIFIuj5mXx271YLE1I+GP76icvFAoy5D/ceQurav9rgsKarZRu2ewAfXdkgTBVZ/34zW
D8Ji8yp6I1rCgnFyH4sZuPDTkvbR714lkvo024py8Oxs90D+GukYkZcC+acbmyO9mHQ5i0x35dzJ
5Zp2wxCubZOGVt924ZShbBpVxVtBgBgl+4XfTtEGJMBWPwSFWMWKszw6OXFcfme3y9+W9pAFLh37
S8f/ywq4I4C6VE9fYfO0yKP8NRYR2jeF8c7ou/lP1PmNk1mLFSbTmJ87o7b8Pkmqp3J0D3zT1ldI
6xQzZXnYlJoDcuNf5KPGMFhMije9kxjq9V1cGo+GUMfHeqJOff/S7lkiGKJkA/5A0l5uLc1tZUwI
UgD5JuGZfKukGuW7btP8oZZreYDi2DUGBEcypX+xmDbGGs+a1lUH1W6tWReYkd0GE03RNDD0dfl6
f2Xyhdp+Qcm1/f/GNk93YXhjafYAyecoc/7Mulh/6JfFvvwHK+AcIWPJiGjbTSjtxdCiUQJt4c+c
9aSzHmK3dz7ft7K7ceBAaEzzRHD+bzfOmWpmrgKXP6FwWDxHk/gGDG44L0zpPVjPqyqXPHpSFxNI
D7nnqy4UKheOntYGFFXAqdRCjfzPxiy9gPdjeKrbWAuaCCVtBGm7i9GO7idipLeC1n/9hl8wDiBN
lEs3wcBUN0XidsDykYpMHmc903xVa+wrYtfLSRPK+qj05nTwaG7jAYwSeMHzALeOS9+ypXs7NWM1
SXFmdj3AMJnUyu/novxWjEvzUSGbPfioewaJnmVfkZopigy3HxU2S5RkKD7RfI6gOTWQR9lu/eSu
tvKopYdzSHcOEdZAT6EBSpS11WIYRV6ng+lBHuy16sGpi/ExNhf77BCwH+zlrileKAo/uBamcd4u
rYzG3Csn1z1F+lSeNKNW/YZK9Lkx4fK9+WpQCpUi3pJNBkLz1lQ32yQA+ciq0ma6xrX4UcMBeNY6
cqD7lnaeBKjLqNygJMV4lG1806fKqDEPBrmANrefl1Fvf6MVnARebJVfyWDtpzJaRaCKKaLcPYkD
8zv+jCnT3Eo6JWjQbbFU+iiSpNQAODVLlH41sqV7mtzsKIjbs0J7nbIHrytVuI2niZlV5Mwz/swr
YC83puL9oWdeffAQ7B190GfcN1i7ElB0+9Fqu7StFumVU99OxZe+LeJrItIxMLvBfdDo2AVv/3QA
P2VzAtY0Mh239gYGjjqrRb8178bhUrh2/bOxav0TCvB67IN1zs726JbvI3tofiudThyNYXmV4Unv
IrUxJaOVy/eqwpwgOEd91ztBsFfFebLaKIiaIf8Bmlz91sZ1eU41MXWnvrbNmQE3XR8y/ND7Qhe3
QCDbS5zviSfGg0O1d1EdMmoGCcg06JUMQkRfry9XD6nX1ThDmVl814isa0Mj8OCi7gSLXB2gsEyM
k4NLN9/cFKqbIj/hndYGZQG8XO09L/Hgar4lrOFDnXZGODTW/OP+p9/deVBOQJtlxx8gx+23x8ca
bgej+pRXcfItbfT4AbGq+mMTC/tCQlRNvjHrcnZ6rQpfqFb5LemZ3g7Qf1yp6qpD9UO1iugIOrOz
H1w0apnAgnh5tkWNXJj5MESNd3JbjZeGfXtYOwzGC/XNWuurxG+Z8nq+vx07Hxy/zMQRWdeUxZvb
3bDqJhOkRO4JIuVKpmAgw25ZI4OF5/V039SOv6RmAqjDZm4M51/+lBdB7GQBUNcK3rcpUdqQsdvA
Heyuhj6d9UFPinC18/Kb2RR5WKxIWN63vuPIOGYwJ/Fj5KPbxlUluj61vdg7gVE0HlpmupMiTvGB
Y9nbToZ6IuUhZWTICW7XaI72akQZbyrk+L9KqxTfBGfwibGpycFu7rhMuiISHSj1bwnSbi01SSPm
smAPRwBrQdUgVVOhrBo4aydnezfpw/3927MHFZ7HmzQTBurmXVWTpmhVo/OAqPQFbPTsa9eJ5qI0
VRnUeX7UQX4lecYBYfyrbPyhzk+9abO+bhQZH6n1TkMJyTaJkxE5ZqcLGl2vH5dOWR/ixh39lvGS
vhz76ycI5r7PDY6tN3X2w2DZPxHW04PZpnbOLL63zn34nx8IMIpyNUP+toGGPgBH9bzcO7VDYnCc
hf3cFmbug1eMwvt7v3eq8FT/a2qzFzmvZleUmJpytbimmlPQqzOST5YOc/y+qZ1rQpxPuAtTkDbv
1gvFIh7SCV2PU2Nm4mKuJZ3eVakOrsnOYSI/QjESlThkubZyGQKUb18zMBRxV4XvWq6u8B3RaWFt
TlCVetf+9/6ytmUh6W6APfyqs6kgIDbJHw3XNbJtxKkiJu9+01zKUE6Uv1fqZPl9oer3ATmF3i/X
JD9Y6c6nI0KjuvcLmAOT6PaaohtX6N5ksVKEPhlXpRe+Rw/9gyma4qACtbtGKayEQTkwUG76C/8a
LwsVU11EpxFJnX/gXCCrFitq2aAg3aS/L5bQPzitEl3bpm/P9/d3d5kMGJZsOMAlW36LHHZjOKiA
EOCn+vdmAV60uFaU+141HnGH9mzh9yTmAsljILy366xSx1js2cYzuIXuMxnVfUyz7NFdYTS9fVUU
XWQWSCuZUO3WEvMYZvLMOkLvLGmU0BADiMRhLKohiLMxWQ6eqL1cG6wDGGjwpVD4tgA91UoYTOzG
0WkaK134XmH1f9h6OjABzFV9Zc1g8UT297VvckayFGZQll19cGB3HAC/QSItYKXL+vvtmuNImHC/
StasIfqE4HPzrenao8btTrBDUZ+uMIW7X3S+Wys8nEplVw5Fu7FQ09At4goynSVFurWTiXSQdVa0
TnvrnFTcAAUTzijlDCLOrbqiqldZlphqdFq11vrDUif7azqJr28+NTdGNvfQS+NyrTWMzEYXwTLh
sulVLM5FM00Hbm0vmMWWpNWi2o7C4ca9ZF1BMcsYopOF4O5jJmav9Qenz7/perb+pSl28rgoc3Zp
JiP9LvR0DkDW1fFj57ZV4fcqGPhxXKqjQySXuKm1EShQOaEIDBR829tQptgYzFWLTkOspRfKt/OZ
oXmVHzVR4+fNkYrK3mmS+mHkqLJBv81a3EUbLcYLYE4XcZT5LSyjwa8B77bXvom0f5DJiaJ3ICe6
ozhlxxmB2yNw575QtXnVRC7N2YOgoZzcyASPhOz9l6TJG+ZnZYt5EILt2ZLtcaTDJdxkW/VTFCef
JgMWvZJrVdBljUopOGnCSSuS6/0zvPcBX5raeAENPr1bdZNyisvCOOWzN5yRIR3PnjL0QUmSdmBv
f2n4cp4OGe1t4mbNa6KpsRYFBZyGBnmkmT/1ZP6t0Ab7+/2V7V4ZWUZHTJdn/xW0fHRi0Ws6X2zx
quWv1UAI1DfU9q+hQZJ41m39i0zb0fLNY98uhHNF5sT0GxVQbEcViRqk2Zzu/6a93ZY4V+pwBszU
7TBxI+qV3FFU5dQ5HqwtyIbjxwYhBb9E0uEKU3d466x26QgdCeUh2yTf3+I7lrxuFHWplFPbZz2R
tMOUrWGsQ4ZgfVg9q/gPLpFqB8JDFHCpJm0+bzJENBO0lD13y+IhLQbGyLjQXhI5D/v+Xu6dJMdG
xR6eC0DQba+TkDzLphSPCE88+pan1e/gVryz5oj/cmaBXsKJoANHvLXxvZqXrkViz8ppnXXn92WM
n1uznU5Joh/xleV/aetOAVWAoQcMBORUrvlFZLc4cVYvHucjm/XuVGdm50fKfLRze6eQMjCMJDbO
faUbT4q5UuXhDpr20l7cbpp+AxUY+UreZ2eRwZG+/6V2V0U9GOYFWGFnm5ErqjMskxRiHLJKPc1O
2jwPSwoO/b6Z1weCRAYQAUgmOFyv6irqihZhiYpRaMV29VveghsOatDVz1m81t1B9LRjjKgJ/hOP
Ef/Ynom512fGcFYiXLViDYze8y4qg+uC0dGng3BfBp+3hwJVMkYvgMmQku5bjEiNwgDEC5M7NRnO
D0hr4lLWk9r5zJEcrjHw3QetsQbLXy3Tm/3IWKaDW/36A/ILJGcG6sovMtvtsWTSiR5PjaectHnK
n+a+0B7TErH8+9/v9bGUViSrVtLZX1HZjbFfurTNBZAbgeaUkhR/IBqap2Hc1MpXRSsT/XTf4u5H
JC5F51hCQbaFqmipGcmU9YIyVOtd0zWJkH9ozDCmv/HmJ53FvTAlF//iZg+LmCrPbEXYVll+6q2y
f1dHpE26sKPP91e1+7VspOo5NDox8KaIwGgB3U3jQYTd7DKIWuu6L6rwjnR09/aOrpL09bIosqUz
DY3plXaMkGuVtN4ltuq/RSHGc8JMk7ffa2TEZYtVxr6vABdtZKyGMUcCmmYirrYWqZ/LOikqX00o
4d7fu71VAfCXTFxeTd6w28+kuUmqzr2inBpbHU4xWLqHbunm0AbQ9+ZWGWIqMunkG6EAsBV8NAuj
jhelj2UppHhYhSEeWq1h1JQ1H2Fl9k4EDzJY3l8Fiu3gF9WehFYNehzCRO1DIA2aFLBrzvf3btcK
ZW1Z5weMvWWfVm6fuE7cxmHk2T3T46bmfda664GVHS8hgaNUlykvS27o7RcaZy+e2r5OwpU79a5n
kM7ZUCYnbIoiv4BDsj+9eVVQPyhi0fuDfbGF5qYRk3Sj2I45Apn9oJfp8CUeyiNP9LqkI9lITLGA
PCehW5ui6wA0vy5nL2G6ci2CoTXGwE2V7pTMahxOwizPeiqSMHM1cUBL3NnPG8sbbyGyohFj7CSh
3VYVwIJy/FR23XDtEqMRvlvP/YHBnWOCfDJ8C94zetHboR3DpHe6LnDrRdcZAd/TuyLoeDTraKfE
IpX25MwOlOg495tzklZSagKJ7VDJnAbdsAxheaeNwgp3Etipol/HshQX9KqSp9YzYbfo2RTePzs7
3gTSN8mHg7SqnGt6e1a9/5mNJ5DcKlUvsNW6PSmZkj0j1Oz9/nZTkhskO+FSs3LzGfOO/hu8gBTR
hKK91rOS+KtWr0HXuu7BO71zVkn0ZbETdimtQ/n3L54yyHx6UcU5EzKYQPLo8HY+M3Eku/Q8px8b
VdYexipP2O6ieqtuI6vDNsgg/s/Eo+1XRR/X0YRVZKEiFDs01rnyEZDXAqPhFdfr6UgIdO8LvrQn
CxIv1tqIqFgsE3sQhbugdu0y8JS2e0Sx4AhQ9Lq2IZWdJQYFSCPxnH5ryp2KXs0NLw31NVb/mgs6
/LOZp89NYjqln1MK/JP0rrj8h3NDhkhfENfzijw7cOmtFLmNsLHATPLv5Q+gRbRHrxniN6f+FtG5
JXWKaDmTR90uUO1kNtJ4fLspmU6RSJPvutI2lxaF5QNTe3tJ8APbmuo4IC3pg158tqot8raj3Rgy
0qGEIdtUZ6Ey+yReRvPjOmXVxYakcBB37XhSAAb/Z1SepRdGnd4yFGZ/cC8ctX60e6EFdZJXj9Uw
JI/u2L9V+EbeBelASaggzkPZv7Vnxsj4ZFGchxD03hfFxKM+xBfiL/sSwU0OKs89CiT2lsgjRT9d
vhmkc7cm02So8sKZknCgA5n4qGRGwYAQuwjGJLau+nqob7V3AYG9SRCFnMuzvfB2pgrF05ck7Mtu
CMeWcQ2K5/Tv+sH6+fabAPhS0gGlRPN2MLSSVuARIzUJYcpbDyky1UEyG0NQV0r3Hy4d4vUAwICF
vMZe6kPUjk7TJWHeJuKjJcr8Cnx8eVhG46jtT5gi79Umf8RZEpiRXXH9trKW3Th1IotmFK6ZNjEa
Ps+VJvypZtKQ38VagaZPpEZxEBnz0gVUorzmNIimMk/KnOonwaCU2Tf6dbb9JlWaLxo1rMhPbaOp
/GmazGuhDHYTlFCYat8B9P1vq/DdwnIxxY/FAY4eON7sFX5XeQ1ToT2U6/3adHpG1jH9bAqWhCFW
KPvECXaSeJ4eAL+WNS6pN/4c86wprvMYudNJ7wejD4aafxNDGVKEcQGyzZ/aOntQGYrVBUUt9N8T
1F3bU9/HywfoxyK9DGJQ/rQWy3sobZF1vjYniXsRrDrUhwRyRV/Ngx6QwcRdaHrcq5PHdLZTraQd
PJqu1Wgzs4VXtatE4UOKRztr8qDX+x0CM++7JDb/TRHna4MSCdF/nIkJytesqPqPkSkm82Sai/HV
KdJUvSr0XekNjgQH/lKR5l6ixc2/jEJDJGt21ORpdRPNPJu60v1NLz6TOWOfPw5p75hPdeMmsT/p
9jgFkamM16w2Gu2Du9jqu8xWJ+MpnlfxnTdDfx7XZPqrLJL8D8RM27/ouNb0YJO8/VMoWlY8pupk
JqeyjLufmkLTKVCTvHxa8igakRDkEeo0dfkI8q6tL8PQxJ/SJlOEb3SF96MGu6OezD6x82DUx6I5
jQ0Spr4KXzb216JV/m4UgmV/jLp2efIgu9aBggrFp96g7fywrlE+BX0+GE44G05JcYgZa4hbmzOI
kA41CddHW6H/rsVd9EFbsj45tbXZ/57GyixhUZkjAnce8/cNL9g/eoqT8JMa8OjDCPLnhzpMcRY0
1WwY7/WBwZ8+mp3IuFluVg4nLamK38bWi6pg8dbxse1EX59gqVbX0Shtk8EzEdSteh3Kb/kokFrp
mmjug6hv2H2RN0yroadm/mNyd2knwy5rfXsQ8292hOzyY4Gxv4FXG0WAWjg9aKKoyPJpyi4/JgQ/
nrKysX8iuAIqKvOitQ6LIiX8zNDRyELDGapPnWcojt+pXqv6wu7jc0cFxPHTyBr+TfIUcP9suJfE
WQflrDfD8lur52sSKFVpd+xJpOK4GKdz5qxGPdsqkiVw6twTKCErSXcW8Ti3p6kotOS8qGNZIUCp
Z0WA6E21PK9JutphPgm7QACmst+1+TS4vqko6l9iUktaLyCvrpOhZ5Wv11n2N1LToHWXolD+H2fn
0Rw5kqbpv9JWd8xAi7WpPgABhGCQQZXyAiMzmVAO7ZC/fp/I7d4pRtKSU3PptiyS4QGHi0+84io1
xuQZ7v/yYEmdaNvM50ULCm1OrnNt7eoATldmflOdzHNulwI9qIbyzLgxnVZC7jSbuQ3WeDXyCp/u
ukmjBbBeytsgGAuqZKQ7Ogw2HqL0UL0vZqNo5l2szwai8L0EQOJLZ5rEftS1BkUnpW9T6QNitp7K
QTpO1Di2qH/QTQb11UF9VsOGo/80aPmgVmi9p7EZ8CXi+sA26Qo/c2Q63SSFhow2DdPp6HSFYiK4
WYM+mZSuyz9biknvbdaqago6R3H2KC10oz9oat8HDhuqfxxn01i2dZcMhT8pq/WC5VtyjUaTnRpI
fWrLbVIgkxG0U88ec5tpTlrfEWXx5ME16HzURYf8JJFFdzu/bp1Uuy9cgsRgtfPsQzNoiuc7ZjYW
uDxp4+BTiFdRuGiUCexMP8t6kybCMHx3SZds6xnj8Mmyktj2nSJx9d28Kl7tF+3kpFG5ZLMWrSt8
62hB/Vg/Lig7lC/jqiXxg9GlVX9fx7X5sIJcRObbM2V9Y+W6nl1Lt5iG70KJteoKyquX3jjqLPTP
SBzp7rU7NoW2IfdS7psmbQQHQmLaYH56QwSGPetGYC5Fnm17gJkvnnCGozUVk9y1GmdM5DQoCu48
p27LbZsNaYt4SVuvQWXnNi8xU3rD1+xJbo00nvIIc1k4yWXsDC+plqnG9WSX5Y8ZT+8V5LUt26CI
q0G/zstVfGiUWcYHO4H9tmnszL13BlUrQ8qsZRfhRVX/sAensunNp8sHRQ6jCIZkUrJjKrPZjjy+
j7FZBw/jIXPRmuSg2vHo+rMgTtoJxUR8GesWDss16fsrw8ys5GmRY51vuspa140pRNP4quwL/b5v
syq9ZQG2RWBLQyhtUKostxunGG0kiDMHBLJYhO5t7aawWz/vTEPCZEsc556Wl6K2gd0PJY6fMlPm
zYguILI0fdEtfSR4mPa66RPAUmo2FLIMYDZPhp91g31FIj2WO29cHS/K1HLh2FTmAQKXwt3hRJhW
NPMdXGS2Y7ZaHUtOX2I3rAfL+CAcdeqOqNGiBO7rRq5+spN2zTeVaeMc4HeEqOMxiRWzrgOlXZ11
RsfC61diETfl7rwenaZUAKPixuolqDSls/dDM0SqnoTQ1PGTFitJGuYEnW00U5C2jMjG3dSNut6e
xBm+ZHchkn2wp3uJZpgTTaW2tJ/VBOU3xU9pVheR0isjWi+ViRvxVuZ50fgmiMz8BXMLRPG4ldfp
ucVQqd3Srpjko62o3RL0TZtyOKIlp20mp6rBUaZrwX1nLIPHztdqI8rdwWkBc3Rd49d07CffWZ1G
/eplbl77ZyETA8nZufGo7cA/DDjEqslHlXNughmR7D6YMSFxAlUvOAikii8L5nTYfx4BSqPdsIxx
ehpGu1zCdIiX9Fqfm/qqU4TIN1nXiqPmFUq5KxF8VQNtEsnzmPMq0f9xCwH6kpZ5kGetTjAt5IDZ
ihJbyyYdSm8+SJOzzl/1ZFqDWcz95wWu+2msFg9MXefMxPlVNqh+DMp9T8BPTNMXmeSMG3X5aRhT
b0Bj3k4MP5/lcqpGaSlbmFx6EiycrB+9qcO0A7MFcUIKl5O3pIOebjROhMK3BlPPbjNVqirHP+7f
fpHIzNsAoh2slqNM6mbQmfpaRhJj1GIjlanSoyUWA07ZiMuIjWEsy6mfq84INPKtzK9TezZRwJVi
DChK2LrvOeuY3CSAqdPvfZnLWQT1GBegGknbqsASLuGvliO65rMv3DwS9WwtRxw5enPfm6mh70Q1
Z/PO6jXZbBMllnx3mo/lgp56V3r2Y9ssdlsQ/gx97AFjbJ3EN3Or8q5bsxbyuslTc+C7NZCffN1Z
F9P1F9NR2s8Ep23zyWmbOj7FpZdwFKpE7RMeeFYxNFfjpK/UOvRZyp0W2+VNQnMv2Thtkcq9Gbt9
0m34HyXDQj0pLUojVT9uRrTGqtBWcMXy89wlMuOMKE0/6TRaLLDF+8xfvBKJp3kc3HpnUMdXNggy
G9M9bprmB41PW7cr3bvEnxW965AUS8sm0tXFfarttYl9TYLv2bV9gnC1NGYMtQ2PCPJqMr3+0VnJ
g0PTmRxw1lWCHHZu9bI7NVIoqj/bzk88p8SgwOGYSP1cWD0HkoKU6/WcpQpaVdww40br4uybNTvu
wn7Jra/6FFttMDlectcTmugb+nTmTrFVZGoW4QkjIJlJJVL0Gh65Upj9kfUXK9T74Dj5HhWsU294
9byten5WualZbApQdT8QzMfDrKGafp+Z0/xFTmV+0wqDOkJWwKw8Fo0wCUPaOLH82puGdpeqfQLc
uIa3pMdpPG5srTDSELkaU4ReM2ofrCJ1Ol+aC5gHKITVCf32fgoUYXZeAMRVv21nMLA+WHxPbkm4
2u/rKssrb3DdZjeXYvqs0PC+zhcvN9lyoBwJIjT+wh69pd9lhRP1haGcKrMaOIhTw90P+NF9L3D0
q+7cadBPLEyjI2dIlAc6Yk5KpCeKA02x+INZKmXvFyQS93ERJ8T1WVc/8lhmeuWkVcIwmaueZmXx
tKBSNHnt2bOqE/f2a3xl17P5qVcJZnmUeJG7fLFrY9MbFixucrX1EzLq7HjDGxZzSzbQxfvWbYXj
zyXvZ+PWcXfKl7Zz/GLIEzi19chsq1x5V+qkq98qMym4bhHqesaoRf+u1AlqYYv08utZtlxw7jCq
mS9Gjp+QrWB+zkUrq7CFOokfsrQsEWRejRLwkuXDlk0nV19LMm3vdnpSB/rkJijhGKIPvFkd9cAw
5eCEhTFqxzpjjaLHasWln/diLQNS97jaeZNpVjBRkVQNLT1XDqQVShLZdWd/SweFTvA6dmVG9ryK
ghum4Q5ZjcrrbwjIcBhPqt7Sop4bAAYmVaoXudQz9lMjChnbwiriZ7kOOSnDkBtWCKLTtv1ap5lt
kNUmYMFTvfO9RbGXB6N3NcJOWNhXjd7z2eAiVIEoZlXZAWK2YrsO8YR3dFYa+f0wauo3jLnsIUha
p6ii0sJIj9u5SXL2b2b33Au29q1wPJFsaksj1i9iu9JI3y36bXVVe3MgbaGLTY65auFr0CsmP52r
0QxEDRLNd3qMQHx7moAwKpUJULvt7acxHbo55NpOei5m0Wq+5qmtua1x8S7Cam7zMRwsB2J8Vksv
UKoxXnjBCPHs0tyuc1/rusENbDNJu5s5Fs1NiXCK9BFR8NzrmDx3N4rS+ETbPh78eurrHpl9z3jI
U/BvoaVk6yYV57vBGHS87FS1I7rXc9DpwTw4w71t9pCCBjs180PVUoH2oQaaj1h19cuub3Lv00oY
ecy7RPuKMngljmuGLA136to2wVQJ406vsM69zSu7ecpNRVTRSnD7Mq9cxoHgK/6ogVxzkiyrcz2V
lCR9gkWZ7Ra9HphPQ8lqH9ibLplbyyKAsLr12kqclVWamYQt1Wp/pVM0JgfRVxh82ZNrjgF0DIuS
qmmVDqofc89axQSWe8zuhXczVNPiUMGhwnJC3K8YfBCp/Z2elPEaTepcv5TFjKu5a80eIdUcW5SB
NDN9Pmcn3HAc21NE6jt+5zbQMuSwqgwBIjEwK7Y7Z5HVzjjMzsu0bsqkVrwrU6b6CYyc9lA1npoG
6rgMe+reKRmU4+R3lWkto9/oiNz4Nqqipu9aov+gxWb2rBud+SJn6dHBiJt6O0sUagLSN9Jyk0zY
Yh967aFw17H3ZeWit5bVjYg51LXlhQvArYOiG6avRq0qghcwJLQGZOGeyrPyGB33tPxWm5Octmbp
9S0FkBXZZzux9ft4rXXNn+fVKH2lRhV4awgCAp857p4aNa8GPx/tYSa8detHx63l0QJXWvsVy+HU
1bn4lCHU80IxNN4RzioT+oVlTgDS2/tiWtvP0wieGMSiR8GgMtoy9hMs8ajvO1IpiRoL7SAzkWVb
o9QTymndGhMClNqMyIqXcNblUzdlexsL2yaghNimYS1VsgK1rPUbWToLVhDpMHY8uKntmIwqwdjB
MJuQzxgf8DmyuGZLoy02yTLVLH0v7WZiAdk8U3xxVAKSZL7P80SvMJxAu8LPJ1v9btEASfy0yYUL
sF30zyXEAdtvuo78de5m96bruhqlwTLXHgxF1b56Ip20YMZP45sUXn2Xs+rXwGr18eAuSeMEiiQM
2dsDepWUI636gHuR5wZKLs0oXchxfWTEnMkvNHe2Q6eJJ4UobSoXTqgm+2zRRfzUelrxuc9VyhC9
uiRWJONmeu7HtL73cuzA/d6ze31jNZb9JU5n7LJbCk8r7QdDfc7MwjhOoCWmQE0VDFRWZ0y+u1NN
UDiQR3EY6Jb6xTbShppWMibET1PbH23EfRSS9mI96rCp0mD0Vtr3ulfbj1qfm3u9GIvPlYVkS5j2
lv1CzLWwG5XWfuixmW82qboUn6ja5s+0KXolYnla+yl2ZBaU+G4DSMSUOAW3OwAGwM62fl40gHx+
wURPfky90YrwmjDgj7VKk+ySptaIoeKSRK7p53FbxnqZIepkmbvWyRLVF0W9UCBxByXdFHF3Prex
WTxpnlvhRlKr7fc5bfuXEQZB71euiyWAISlPBw5qFveQnRwRLH3bflN7zt6QdWW9LBzOH4ET1h95
CJ1SRGYRR8RKzTEqRNt0gZMVyhSuhoaxSO3kpWRr9qpLRQJAMXJT3qhsZs9uzxei2+ybceIsmAYj
O3lKgtSZ7chpU4wIiwWjmXEVTaRFL5oklIL9U1n7ciixhCTZMT/KnP7ujVWQHgZc29Jhf8gSgV2Z
ihltPwTM9mqWzfqtp61iOUeFesP2a9yF/rDLoWkMaebuOkq8JHm1baYHg5KjCGWai0NjzOMYlaoi
PV8rVWsOBgQntcBFN70Im9m0R1/vbeeJJl1HUQTXayJPvhQqw9SVt16uTUaQxOuM2kKRFlcC8xzl
2sjJ+Tej4SmN70qDKo6XWGa7dfIsztAmHi0K4X3ePkyjWmSboTZn6cvSG9ITBfvkq9RRcwVqXchb
WVqa9O21sk9TNljTvaNM+XfN7eMsSnuq2n7CXY9HglabXYCktLaV/ZCLsF3G8qGTDlnqMDvE8TEB
R0cX1/aua1RR0ZiTcrrJDRtr0oyOPTGPsGirF4qBmzWFORM0jpat93o1KenO6/P8C0EQyZ8SNw7y
sh4FGYg/Zf9QszITbPdmZ9jkTV7vk8qov2SuGX8YlnmyzxXkurmSdCHcYMrJaIK1762DUxXNyOaA
Oht6Fa55/kyAVm7n0nLnfU3B7gvmGeZdojhFFrTc9h6P21hio06aNmA0Hg/XiTE7aKNQg9F8GOkU
2irXUr7MpBendLXkYzsuxW1dNARXlVu7j2wo3k7jxsVVzfZs/STV3PzgULjqAtVTlGyPTaIBjks2
1Tm7sEd+Uxmv+oQey6IJKL29NMkMTVKJfCSWWyxyy03sjo4ZYCDZ5IEncmtrJqOO/0dVMJWlY9d3
HB/VbV2JOedaAGi/6WJLCw2rrQyKWqN2TRA3spUA3lvusWsomB47Mjcko5B92VnTPN5Zk7Z8HapB
ZgdP9pyDydDru760UyeYzsr4QR1b7ovSWtop4axhCzeJLELhzN4HxBg0irJZ5XxZ4hZEyuRJl/UV
D85D0XdVjki5DZOjKrvG8TMPTQPfxWwn3WaTPmiR6lIVYH+1CeicSpQxxT2L0pDROUN/Dmbdraip
5W3mvNUeB9MUH6xkMG9wKlwwXelQVg3qZF4wsKdK6OOpkTeIxSke6itemn7u5BD3O3BTCaYJnvi2
ZIBnfQpLpEVgTtUycrtYqKFdedapkgN7I53ZVVz15kyVk4hT3Yx22tw5tMJ+mHo75j71GSKTJKHo
6rtJOXiBWBPrWZgyf8bjCEjMipjCLsHeqzjW1UC+qXMHkMDYznygDocQa5c4fXZXGWcihFV19d9G
JAEHRSEGiNVZjsC+aMIOTEcvVycP0ZaoblGxqY+mpIH2+3bor61eGqEGIH10Mcwzffp1qxeV+DEe
zjKI1AQ2SHoPke0yG0mtPrdLZrwz2rkh/0uPkjY2jjGU2aBFvR5N6lpdpi2uatDaqiN5cf3YGmX2
t5G0sEwxWAa3yPWC3+/rUXptrbysQbrJqVJKyKtwoyZRTtZAtuKk47TjkBS0d2S8Ncz5PdbX+Rle
PyMSEjB3cBM7C7JeUnjSYSoHbUZFsojpBQlvXA7Y09cPpkcVK7Zbgu7a6+5+/xp/7Z/jXaeDk0fQ
CIecS3atW+SOWbleH4KbHIOi6HuqcoXCgQ7/4G8PhXAcyEnGQwvs0ohnjr10VLyxDBFQHUYykATb
4aSv6CvotpO/I0F1Xn8Xs3kmHKmgymmLgPG4eJfnJq3dFfjwxUZ7mNCq2BAqkyY59NRKt7ovY8PY
w25/5ynfGhe1pLNZOIKZ5FWvx606dF/JpERo5KVzPaoiP032am9oBjykpS63Va7zwAsb5u9PrwtF
Ufcw44EBdjFwpnbr2ZxXhEnXTXttLNa97gxDjmiToG76+8HefEoXNLaDGSYY4gscLHW81h76WYQ9
JysUp0HryepLNSqG5USXqH2sPJpx9CPeE8x4Y8FCBD8DskHVq1AhXs+vOY86nB2FiMpSwZCVo7Ft
iZn2VaeW7yyhN4dCyQ0ROU5JtsjroWRuEd9m/XlGXQP6HDqTltIlJ7Ntqne24VvziSIBtQpON8jJ
lydPm3PJK7UAwYmuKpKj/bZRxholYV37OBqNvl10a9igITe+s15/PceBGJ/PcQYGNntpCB6rbdei
D856HUwydS9Vo0btNVwqU+sxT/r5w+9XzhvASwY0cYNwz5qdqJm9ntVeSKQM8PTAkbNaboy4n4Oi
b4l8e+y5Yq2gBUMhal+KftqkyuhFQ5m/p9T8kyF3cTo4uJmAF0e7HJ70xX1CaCRRDUhLMONxd7US
UTwMniy+Z2vjyBCRdgoPaYLktj+uKdkKxZY22VhI+h3QaaG59/tJeeslILLL26f45AHvez0n61K5
RTKqZSioZO4gytaRQ9M9EkACN71dvSd78+t1SnwAtd/kCqemcfnSU9AtrUi8KvTE6PlD2kxX9K/V
d/bPGxfamYqKKAGXKRaL56f+C+CtLuVquHNZhmrfEdCVjnip17Z7tGIb+umKf12ntPPD76fyjU0L
JVJFffBMCYAW93pQGo0TgCm3DNe0nYLanY2d6dVx1Kd19Q6K8M2l/PMY8phIVtHFAyoYn63A5qvQ
TJOPzVCPW2Mc+wCMRnXEdCPe6SgkRghc9h9rY+0CIfT6PfXQt17lX7/DxUpOdCUxJunxvDOKQeTG
ojqmitD//gHFMgFFeKbbo5xyCc50sD5eKG+HjGX71HSGxLdi2pxyHc1n+uxke3kxpl+4FN/TS35r
dzDDZ80+HJ5RnX39SqFCrpwXeRVWwhyOmdMCnFzSDlxY03yVCtig3y+hN8dDfMcGLI2oin4+rP+y
brMGRr4iOiRnVbGEdF+nwFIKOxotcBbDWYP39+O9wUQlrLW4RblpHI7G8zv+y4DwMhN1sUQVxqVo
0n2xMFJQ61Z8XCY7v+lmQ973PciLCiMb0OITgCCjUFbb183RDZO6tA7lUOiffv+93lxa6Jkh5Knz
yi+F7wZkLbMYZclw7p3iqzJAJFfQdX4nlHhztnHTBrLNzUeJ9fXDp8MsKejphIUrJd3MU+pToU2A
jijaXWPT/p4yzxunErYuyGMg7UTT7xIJn9pta42mU4a4n3p7fRhkBGLFohNC0KbG0rpbna4e/+5T
EolCemEJW4gm65fipGtbaCaViCrsqyZ+cay8+AgVarlptHndLyY03HeulF8Pp58jwqTG+ojI/pIr
mpZIAGRLWoeOJXNUdy3z0RQe7RB3dYIMYHdQCZb3skhaMZoDOq4E0fj7FfRLWHP+Dmik2uBmSWwu
cdayG808XxQWturYCFit7qEwz/y2kR5qJRI9ctXGDfJWDH9XSI6RYeMw5ag78AUuVhXQCEPGeY8Q
Ofbau0G2SQjGsPebZcIIajTf0wP/ZRWfx4Omhf8859QvUQ1X6JIsa1ljdKPnT25qN2LjUB97XlFY
bQN97d6z0PhlHTPimXB89kMBkXsprTCXHsAOoN3QqUbM5xy7P40puMMMz50rUGvODdA4550j4Zfb
9Two2HcHNSYS5Uvj7WwYKxcJuDocGrfyPQ98dw0ahUBfpNvfr523nu98fzPKGYr2q8K6opt0vqsw
c1TR+pZStuUOsTDN9Y1VlVvKQMXXisl9Z9yfG+NVbMgzIiIMbp6NiljQxdKpRzCCID2bUIEtdi8p
R9Li8LD+FvlkII2GQu1HWjd52DaJ+4mCQkUdd4yTYwq0ljZzQj0rJSd9SFMtdn2hA2L5X5wm8KPO
kSKtZSoGr89MSh/GmNpxHbpNXe0UeiMhhQOc7j0q+em6jKffv4u3VjftMVD2xHPna/j1eInXytKc
2iZspnYJrEWk0ayk5hVKdQWKV/l7bNifi/fyHXAbnrlusBj4v9cDNnYJuqWUTRhPJl1ENV5vCS6S
+SrGrerkLPYqw25JjS9S0Z2bXK3KW1sfu9gvu9W8a3pqY39/ytHWPIusndmYmOe9/kajbNqxr+Im
xO62DL2+bnZl1aQhclxa5HR4q/9+yt/YaRr6Hh4aGJjOG5dKCVSgjSpRJ6Y8N7Ld0Mlna7GT0EUn
J/r9SL9c88RzsOFJg5Bzo2J4EdqtZpyaiU4HPCda7n1bzYwX9PHekzX89S44rx+0t3il5/rExZpN
JkxaMPpqw6Jq1AjwJnLShqEc3FUgtGiBuWtjx9iTMrynSfVrtncmiJBdc5LACUPs8/W7w+rcq53J
aEMDdAnpbQHOznHSjUTFagybwbT3sp6GUE+Jc0zpNae0HfrPpEjvOez++lZxQjSoSMGLZiddqmoX
E1VMFYwdsgBuvFPmaf7hQdO5naTVDu+s2DfHIq4kyaZ/i67j66cGR+JSwGAst1WlL2YDmV0tX/15
WYrw90voraFgUnq4hmuQSC5V1arBaurVtdpQXXpzwxITez0uPxRam79zOv+6WM+7EK0D1IORqbw8
ieh8G9AWPF7lXKy9T48PtH/aJ03yzuydK1ivT6DzQEwd1S3qzZcpORSxdjKHHNuobvnYS/tRoXy5
Wce8Dy0bo+nVoJngnPFkrdIW72zJt+aTR6Q0cRb54cJ9/er6WjWWdOUpJ0V4UUfDfQ/ANNsV3dq8
M9Sv1+xPC0Asytn/xBIX25KyodaAeOxCJ7dkJBrVvl2InELViRuwkuRIFsgJr3un1P7mnnSAQfx7
3Is6nm63qVrgpwo2mDNhasdkX5auFulV00cV1pMb5A27fZl7HjeM7B5Ws3OfKgyq3zvZ35hsEj0q
OMSEVEMuS+CrmSAzXFQdfh+DHcApUg9O2aSbtvPe48e9sXpZsixflJptXu3FZJfYIaQk6F24gJHZ
0OyQVzUty69/ezeeNRfObFEGovDyevWgPKpxP7ZdiEFXtW3GJQ2xqdP9udLmd26pXwMDGMVkNGRv
NJo4Yl8PVauelritzi5pRRe6AkPOpDeql5lN5bszujjvbMs3B8TvWeUZaNNcasWk7qyB8XM6MAOI
OE5QqDeisL6DEIM/ZhXind3x1trg8ERLDNEYGCsXdyPWy/Rzy7pHGSExgqyyVKoeQg0WJvWdHfHW
2rDwbIVjyO2A8u/rqYQJ48zCwx+jY7bvtAm7r41noy/wzit7axyiavIGtFpsFMRej4MZXJMWRYLw
rnTd0IvlDVS+90zS3pq3n5aYbCuHPuTFIAMJrZLEUxdOqYdILK3fKHGGdWNV7PPfr/Y3DjB8u84u
FYQWPNjFQdJrlhy7ucH6zTTOHr8I7MVZD25xzOZr1ObtYMjGvy0IybKnMUCBEcYDScr5+f9SscFX
K23GfOpDrSRz97qp20E0vG2WXnvnwntjJjkHVPfsm0z8dKkRoNEWrCav6kM3x+hjKvCzy+EKB5Pb
vpdVvLEymEb0gJyzIAEdwdcPBcalKoif+lBg33ILpsDxTWmN76zzN3Yw15pGYIJop2ddGnnaFVJf
82qyzkWxhHlap7uq0TvcFYByUEv+X4RBdHSpB6Mly2F42ajW497QxDLIsE6heQ/4wfptRRiYl3jC
/lyK//lt/j/JS337/8KD/p//xb+/1c1C9yeVF//856l5qR5k9/Iir5+a/zr/6f//1dd/+M/r7FtX
9/UPeflbr/6Iz//X+Jsn+fTqH2ElM7ncDS/dcv/SU3j8OQDf9Pyb/9Mf/uPl56c8Ls3Ln398q4dK
nj8tyerqj3/9aP/9zz/O4c9//vXj//Wzm6eSP9tmz92TkE/d5Z+8PPXyzz8U6z+Y959nm4o5I4uL
3GB6+feP0ACnoMrlS8RDK+qPf1R1J9M//zDs/0CfmyafQR5ASu6ys/t6+PePzpIErCOq7ixZ7Y9/
f7lXb+m/39o/qqG8rbNK9n/+Qb7zeukjtMN6PydBtDMpOPxiF4w9Q5oTw/7QND/dr/vmsbzXPsva
9yQkUr/Z2OH34lAe0mA9QvVt/Xo7bYudc+VdLS/Wcfwu981tf1M9ir1yEt8BVW2snXhc09D5Nn2U
sd8+YZUZVPslaENvpwfNPtmZoXe17sfvKTBe3W8DILub9q492E/prfkj29XX1lF/ggRDJ14DO/ax
e5TH/qBEfeid5EZE1SYNxL74qN81xymM7/K9EdX3eqCH4hbH+rsu9WtYN49lmO3MJPCi6lTfTR8m
TL1Tv79bj+52Pg4f5b69V07GN/1gBmkE6elob4sbK2q38UbuipBwKAJp9yO/rQ98yxvjytnFH8v7
MxTtm/tDqSkpIoUUJLvBRoXXb21f9Bv30B5iBoV3dvIia6d+SOZTe2i82+fhOjvQFDokN+ntcvBO
y0em8Mgz/NDDKor3q58d7AAr46vq5PiO30TiIX7U9ziAB2nQB4/AfcMybI7qwTimG8jIUXoDFutQ
RUVYB+ZG+uV2eqniqBvC9LO1qw9a5EXovO+G6/iuA8amXMVfnV2xhaMoNvPdmZpi+XGENzsqHjLI
bIyb2WG7Ib1GwjN5FtoVZp/TlbUfAjuoItyk+V4z9fmgDNwv8mEhnDMD4GnW5/VY7rK75qrdEpPk
+3Znbewg57lIwpiWfJ/unajc1dvkSj9Uj/1X5aa8dm8Z4RPyhLGvhulexW6BaS+22dbeOPcG/Bk/
/56Aev9UXI2naev+WK476Y+fvHuYN5+MK/nQnVzb19LtOvqmuvP4ohh27tSbLNJCdQNFO9Ci4ck9
LAfsWQktwvJKOykPrM8xyNLqlJU7J9L8+pq/32SB7kNXuBKlr0YOb2QrNs0XmPF+ezfeZi36Tb5x
w6RhMItyzi6FIqButMc5jlBpV8pIzYLmOEYTBGe/fLY286bdknFjqHl9Wwa+GdT3ebT6InJ24nsk
H5PEtz/q1SbJrydczA5fsQBNfTeEWBYQfoUK0nl8i/Zreb1eVZE81XgyQATjI77nLCM1mPcc7aYG
kSWB9HUsghn+7hBp9ucBco0nf1Aqgs30Q8RXVunbFmy63WxcS//2Wx+Bc57DatduzE2M14YaGB/G
u+XB+lACoKj8prziv1nQHZegFkH/DfEvf/4AzlULAITSfAsWPbBZiuII172CYAsMs7L8fkQH4CBU
Xy479dts9kHG0lXDGDd7f3lqD+unCtKTd0jCdgOPMj/E3+rH4ZY2C31F0ILBfGj3GL86T7g/n6zH
Fnlke7fg2XfjcCzJaDlUR3OLILT6Yn1oCVQ3/Wl4aDaVE2hGRFH4evFh/UIT+GhGmM8FYgODHieV
Kqq1qIIgkXe+MLFfQNDBLPwcKkC6T0QwSR742l4fzcbZ0Np8xMP8RK/gg6rDofPH+m4cNw4UPyF8
F+b5dX1rfv+/zJ3ZbtxY1qVfqE+B83BLMkZNlmRJtm8IyU5znodD8un7ozK7ywqpFci++oFCoQCX
zQjGGfde61sOpojNtMXWrB0bZKXTwc6v8ufkXhysnattS080u+k3sEISIzdPWD1dD3V9dis2zOkD
vlGz2/T6M+9X+UaAgWY8WYEb+sVfdfskNpkRZLsa2yly0WVPqCiuYT3flC9SYGbY28jxEPC1FxO3
ge+o1j0alneNT3aTGljxha7u3WWDF2h1W/H6RrTjT3NB86f6EaN4Rsgqgzz8GSb5Vt/q98OyL+Iv
k0p996htskfcDup344II6fIB6kTxNDxhc/UoPjh7uoRo9uVOoWll+T9sa7d6ah+zeGtZj4AzXeUJ
gXy1lzE2XlAKmw7paRks3wY3MJddRRH9MLvPvGssOxn/oLyX9/YjY8qn/z9d93fKiM3UE7Rfj/1t
FtxDpDX9wVtK2tzbWf6KncvIReAayKfuSblVTG/cKhosli3Ond0g/D3Zh+WD+OLcdftfkP1Lr1AC
IB/1lTCe7StFDP7wrbnB1+p1WzOUV2p0V271myFC/++VP+zhYcC1mjT2TqPgWY3Cn34CeN+VaFI9
+8BdzO+D5E5u5o0VwhO4SgPsjvFX/p1vuR/fxjaeOLllcqiBiI9cG+srzb2yXshI9JIg3YyoieID
y4ZHemlpPemrG2fXWONGbTbVDJ3CczDGGAHLW4EobwzEY255xXfXwCjiacVV8k0pv6k3bf8D74AN
DSS67H7r/eQ19U+zfXBvzOxiOBbupaHsgmYzeEyqIRgn/2HcbOTPAiVcisvUT72p8YynaPk1Xqkw
HOoadSzr5Ka+wjTG2k4335ts1tWMP7gdtn2qefOI5SFJlC9sWKVn/ewcb3HKRyMxtlZWPEFRllfg
JbL7MPXRc7vjptzhAUmPw0EGWA9enDvn2k55Ff0V5u4ONtEL/9Vf5cf5Mrwx/SJoXpCHH3gUP2rt
w2C4dDKvQ9G6rw8Wm4vxIz4ML3XjYSh/0b/IvXFhIpkfMVN6SJcvnSbAZWJ+UfdWMATalu8q8Qdt
7WnH/4gNT9njegpjBlq1LeM9Y7VO6Bd6ttybzsYGIV4f0uQYLmjN9735JOGi/BoOYRtMC3z6TVkc
Qw1A7bayd8f4yCBjNI9XYB/RAg/7JHjGrzXhCkMwupXWMey/KNUR2MfUB78UVNPG3zeof3Uq/1oV
/Of0oP3mcL77q1pPs93p/+l/4mmc2sAnp3EuBGX31/zmMM7f+OcwrnGq5trFRU8BWohKhsrnP4dx
7T+cxalKcaymYUvOJH/rn8O44f7HpuQC9YrTNoyu9Rr1z2GcPwLmuGZ2oXZEKmD+q7P4el3/b90V
njnNRQNZH0QihewDZ20j/HGzJiKknxY7YoC0sXthiTB7FM2QXtuViC8GGl9Bn5i2H0Y1LlPwGcfW
dEevMhP7TOnnJHjm708CBHmVrPImIEq+/SR9WJSpo5WTB9YG2BrWcbaeYjFfhkUqj8MwgHobnSsj
ozzpwakxd60po+8g502OjDNCAmMNLe/HkSpYY6nJnajn5Uxn7m314/VDkjpD4Z3WynpvPym0jFan
h1LndTXjkG5FKvRd2xxtTt5rq8EvnPBcRNtJf/TvR5I4CT2WrhQt6LVy/scvJJrCGUPNwOqZcLhb
SM1SqvheqIrwFGuGpEb0ZSDC4VuSWThEsT/gLZx0r3MSnK7OXIPky5KdzMw2eB3n/2qm/z9v1W8m
+6e39P+BM565+tmU99vquU+e/5zxr3/j7ymvMkHhOa00fdqJ/A9KMn/PeFX/D7oqYHukFdOVoq/5
3wlv/YciIX9qcwm3URgw/P/PhNeY8FzjEcsje0Nlof2bGf/26o1Cg5hg9ClI0KHxMc/WEf7HcKJ+
pjspXn68wa7rWd2cEtJkGmeqhPrbifL3Y1BXUgRCMkGqyknFDgaAPla427GcqVh5tU55bCwFy1xi
NO0dBtXkLq6t6goTdo5zvS/HyUPSUadMf73AYzLNwk8WW3mKuxmXyky4L3vn3FrYv7VcXJilVXyN
EckVF2CaaKS6tLavXTnGKS6PHBxeNUxptdG1EYse5QjxvQhV9V7mSfo4ZtmE81zaTRrERU92RAUl
ED8rEK0wL9ML9EOo8g2yT2+cAaf8maLwaVGOHwF4Hi3+VaSzhrG8/RFmMBdmXqnpylXy29K9thfn
3igfIpNB93+3on9qL3/WWtbF4b/L++vP8OZBJz/DQulZlR0PaqLhaYZZ0+AXtbDTulLfoI2laQBs
pD0nsD359flea6WRkW6y59F7OFnLScgEilAqodfNXFhHuAybKM2RsYR2uDXGovY0Qu29z7/raY/r
9alrqA1SDZTGVDvfvtWGZlPoyin0Fh1rTOWOEHrpe/tyLiA6gKMrvc4mYlJmGtbzpsfMPBt1kDNj
zsihXmu3f7x3ONz0gZj/KE7RGlLpevtRSA1jbyomzL9WZdbBOMTmFToPbfIStPzQfSoYXx7dW/ea
VCo5BUaXF1dNkprJPiK0lQt9PyiXtLWpZulhOz8B1w7vjCYbbsWACfBYQ/yS/phFVQgHbBbzzkiH
ud42rQVKqXdwu68sVhIFsQE/5lSAXzp96C6BDnByVxvbfFmXHGWrFCrlLr0lfQCyXTrf1dHIzYym
Cfw+25w5WVZmB1pozJVp45pd+qOZM6X5ezNhG/i4KnhSeH99Y1Ql1xblWoRcq49/rkvUDKOlmgfh
FbUz4L20msc5hM9WT9p8Zvap74Ynvw5NhFU85uKoUk6ehdCls+CdCuACau7X+Ogs3+mG/lLHyPwl
7TmETzZWio4S6jWIYHhwedPemmm17NsREyApJQIYlh5Xx1lp000FxwQ4Gq60M2P6ZKF4fSvQWZFO
MoxW49Dbt+LY2ZTNVQe1pxRyR3c241K6iCSoaqW+o4wgq82ZWbSe+E6GLrpJTqM0rKz3PTgHcELW
GGPkY+PmDpTbzl+Yl8vxx1y3EVfYVHBTa5Q43xczgilPEu/mbHAcD886Z7aHPtdNAKSgRw7NklCT
k2UGmUmaxfiQ2NrAeiAw6+w//9gn29r6osjPQL+Dvk9n7TlppigNg38x+Ellnd5jIcZKUI3r0z9/
zAcjh3wJDE50r+lhvy5Bf+ye81hlVr44LDGGMd/0iGnROWr3fYVFZW4d6Tt26pw5c55KS9fvttpF
WNfo7aEHOxkE8CZ0oQ0F5z1lVi0wDPOS7ky3MSs/JaQG5B5Ofq8EvCMDKBsTEMPYBnCijvZ8//n3
/+A1E09kINBAaLfG1b8dj8YMdM5RcNtjsNcpAejLNiJl5twY/PAxXEloWiFfYi1/+5jCzIkVhH1E
vXFUDlAvqg0UlSH2Y4zvIAAjw/gxyik/hFptUM7C9sBSWMQ/66pOrqscn503OOHkRXas/Ttg+uuv
geWBjEZ+fgQjJ1vqjIBCj0mD8pocopE5KOLAYeccB/6DN4Dwn06/hhx83dHevoE6akXVuJBZo1Tt
v9gVjFKt1vSnz3/OD+Y6U1xj1uDg4PRJN+jPRdd2ektdJt6zqsfFVlgd5YZeLfb4i5frycqivW4A
Yl0KOzx8/uQPJhInUCQ/XPbWjtPJfCVkajTTnoE0Z/GQXFS5NQSih5xMVK/4ZiMbTpjKUXr7+WNP
blMcebEKGmhC6MUj/Ofhb78x0anKYEBd8AqZoDAQZR60BM5TN2rNm6LPrUPd9tGuG/TxAMDFOIZt
WB8y1UKCBBTkqOZyhgAzh2yxHaX/zz/eB8s904rPqGMAQExyMrYGtUrgujn49O1Wvcksa7iN4PzU
fg4W9dLJ1fqcWO+jEcAOuK5mHNrebTATBDW91FU6Rw5V+qbolgtDiuqljNzcpytP5gHX0qu5c+Zv
n3/Xj0YArUi2NRqEiK9ORoAbDUphVnrk60PDIazVGYW1HAM3MtrEyzor3OANDr/+66cy6hw2CEyx
79WXkxYB/JqosGai+e3IrP8xS/Bom75SusEz1WRI/GlcznHdjQ/mM25fRDTcpaCn6ie/bAuQToJl
pqTJNuUw5qpu34lGU3eWVTbHqMT5v6nVJDF3g51VzzWgqfGoF4P4PfezYF8rjCXaN6Oi0JEI02hf
AApVfWS7GlRbM0rrIHHn5QUz36LRjmrIQDSjsaZ5lxtNvuE2tsitmjvOV/z7xeh1E0eevWoM5nzo
tGI2Vv5XV/qdTvTERUeuvbmdK7pUesR5M2joDD9o+LsGX3sVAcvBmHda2+VQKsrUGqjwD+XsTXBm
AOVMGYmI8zSY04YadnfG6nZSLHqdxtyF8ZQwl7EbuCf7EHiOfDAVKJIFcKaLMFpdBmq+0rTbKt4N
UTn4aZEpQTLm8lKYRgXyeFKuXXht+zlrqoMzD9RVY929bnpFuxl1yfXy86H20U++OowwNjG33vmo
cJDitkZF7QOJtX6lLGn+LJrxjPpsXbBOjmsQ0tkicH4QRXl6bjbcdgLjkHLiimsuGgUuy0CToD7B
l+DYdcJqvsQdqluB0zuTD5ruX7ob1yXVITlnFcC5VCVP7VS9zAYoS5YAzyXUb6oGthH8c3RGx/LR
oZ2LFKVQCDesV+bJoZ3rW6Fwa6aiUJvW1shl5akKMVtuaBTb2YR5Ce64dg8V+qidqbXJ1mmm5IuG
ZRqEWaZlXjG35WNcsWqnyqL4rooQ25tT8io+/+Hfr6nM9NWoTamGJUZZB8afh0Qc/UmfsasWpc0+
UQIfRIOdPtWVjK4XoH2HOUqfJjhRZzbVU2cbPwUSKYS0a5FII1LuZD+XgnRjMXJqGBUL5FzaIIvQ
wApVwN92DhqxfbVAbmvnCQoeiIPnIoq6Y98r1aUlKQdNQk6/Pn8Z72cBH4nkJnaz9Wx+6psxbXVO
krLhuCScMSjgwPlxSX/o86e8VkHfTgOD4b8mRfHiV2H923eejcDj5EBbstWSZDu0aoegdJ5ixMoK
TZ9OVQ9ilneSa//3hZDY2m9TmppRXUAbSpTK2OaKjrNUVdyVKYhaFoxZfgsU1N6VZH54Y9MW3z//
0Oua/+4zv15A13L3O3kqVVmI9D1FAimrF4MdofZyeEZ+Yk5Zf+YFvd9tMTVodA3Iu7T011bDn2My
KoxKqARVc3vggjIsbZ74aa4/NLNiPYBf54iB4eHl8y946it5HY8YSZU18XKN8Do9bRUU39qJSnXp
xg+2AShYCU1WaS0D7Z3PGYodUcQq5M3FybAEGnSvutWDmE3wghKU3/8u5ev1A612QI2obp1ZcrIN
wzaaBsl1ypuqTtlGzUQpStSyxcmboKU48/U/WAgMKkDo4VY7NiXXt4NSjy2qAy4vXSuFfjfIaaa9
mk4NDQowfG62rzShrzyjtkbLD7t+xrkXa4kf505Pa04zJyQsmpHsbITY0zcQkHXngyjv0xu3AZ6y
7ZeiSPwZMrG6//zDf/jZGSncdNCb8zXefvZCRKqdrRPKHlV5O6Zpuq+c2fWqfGzhphv5FVhH5CVw
cc4FVL7f0lgvKHa8Vs95cSePbkqsBpFC+kA+2+NxmmD0bTg9TQ+KGBNx27v5io+NTPMvRZfL16x1
0vDMdDlRqK0HDD4DokzCJLkfseW8/fqpkdm97FXhUQgQt7JJTUouke21k/ng4K/fj8sKdFT0fgVd
j9/qvElgtqpz+tBIGAup6XJGwwMZniktfvC70E1EmYpLjzKyeTKm4CmOUJyJeNFzW/0+yD61tl2l
qVfJKLpll/eKm21DF0T8QbpLWTx8Piw+WM75RdfKNRYXgKAnE2gWYed2EOyoXBuNx9AgFGCOzt1K
PlgZkZvz7umGcLQ49T2WDjZZB16kJ0EKkxLRwJ6rtNReMZDADD7/Sh8+jB+cYsNq3zFOzpJlYbm9
AXeMouxYwV1Pnee+LL5JbVIfP3/SBy+PAidvDX0lu/QpByIDhWaqkGk8m3SWQ1wO4yZT8uTMCPlo
L8RYhgaXsiFu8lOHmZ0nI1T5dZFzob+29SIfFyiWyyGizfRsFSDqDnamucGcq3mwRGqKjUBEvzQ5
DK039vmzM6iU0rBr/S6SCEWeYiW0X+HGR+iQWJ+qGZPo/b9/OZQ6IPTyibFtnOwVVBVNZ9ZHZv3k
kJTQu6CjlfpclvcH+yAFwjVqFzMvdYD1J/rjbJYXdIZBRwpPlLhPyBDMyWmdYl9WQ/qiV7F9yXG2
O7MRvC6WJzs9Hgo05SsfbG31v31qE2ei40y8DrFqFYONy3dNi5tAX7phF7Uo55IinC4xYWWUuPr+
EKsxYrNsWhCnkOpB9nCyHAZplrAKnWJvdSCSG3DJeIIj41AJ/ZKYnLK7hF54zjr00aBFgqAxkhQF
afzJggPnfFJrOxRexcVpE1ltshezMm/+/a9P05R9hr4Rfe71d/vjd4n7Vgxmzj23WqALtgtiRFtt
+zNP+WiqI02nqkZEKj38k52FJAQg4iEnro48wqCdrBo+p6unQa4SvPL/sa44nEUZafT6SCt4+5Wm
xST7L58JV4qL+DKRSXuoCELYkf7jHv7922Oyr9IJKkfsW28f1ekwoEAkc7ozQQKWatsdcizEt58/
5aO5A7QI1QN3zbVN8/YpWQxYb5xYV8YEpRdH/nZbLT3k8u5u6sogHTE/fv7E92OPLg1zxsEXqHHr
OxkVZpe0NYytyI+43HqZMdU3Zi+mM1fL96OCpOrXiG/OxVxgT1YeVS1Vqh3saeOg5FtF2CE5D4tq
b4hGiHb//hu51A1Z/1kMuBK9fYdDis5GrBxXbnJK0DgChmXTLWcObx/UR6joYaQibo/Brp0aZrI1
VaYKy8gPx078bHMkqIZm1FfNYsK4lkb5Q8mi9HoVrVyY6TzsU1v02yy1UMW2w89Mlu490SzlFSkP
6SNXKPITPn8RH7x0S8NExJ0QLQ33g7cvIh8rPSkIVfLw466Xw4qmCkcul3ZsqH3//FnvBy71gjXd
DYUF1+LT5RdaPFURlRpJp9i1pwPgvATVTn6IjpOJra+N7hMHT/CZr/jBIfLtc0++o9uH8IIrhq8g
VnpjtvpzWtf5lo+yBLZTmF9JALJ2qbGIgz331o07Zs9F5pIsMYus2o59gfAhk9Xz56/jb5Ta2/2I
D7Z2lbibIH04NYcXxBC0JG0lvqXETX3bzYsQDwps/PzYEleR3i/lqOU+50z1t9MxC/02Ca00sNs+
rW/NmsBUv22Fcg1ZPTe3xFs33Az0yLmnw0fyAz98zr1ZGsrjushyuwr1bvTHEdfRPqxdkxyGtELb
rSyqhoKziklCqsNU+JCOY07PndtmRzDOixko/aIhPSWWBXznsqhp0IOaVXyKXMpf+dJZdxTHuc0u
Ug63lKnQhRKRUP4cKzXpLggmJDmMXhJS63DSJ9PnU86m30iG9yVg1QKxvVwbt30FLddDETI/6Vaa
xxu3Ve1kJQRXLe9Jqy+oHoJjwPUuyiBbMvlz0jAjew5Ck5a/6JqXdphFZlCkFJ48Ybvxo23XSGq7
oVkkpFZXfWxaWToXpqxhQHJIo6WVKIQcbGRZrejeQVVfepLFXlzqkyUHtFgxthnvZAmUKRYIGoQw
vtIFjiy/G8kvVx1po1N1J22ArR1BSKhKTf9uN6Xxq+vqXAsm8DvHKBwR8OfmOBJWD8FpUpXahmed
tBkkODuzgVj3y89GH+onq8dXsvCGJTAX3YuTBum5xmHVa6Xeub5a6HaxNcs0pieVtr3hFagHoDCD
36DAQseHWxKMs11CjMfoiySO9V3cJvldIdPpG1Es8ts0F7c6OsNDm1itunHCov2r6TRyDsameiKs
bPmy5GmV+XPamyDAp0lHwSsiNO9KuYKsDb1OA72Igcs2c2mrfmPM8xR0QjfpkEdR/1UdB8T2ud2p
j9Q89OWYmrGjw9JNRzUoQA/U2COLeYcfPJdbGc8wfbWxN3u/GGvti83cvVVaxHVeojriqU9m52cK
G59OqxPF9zp/V/XnqWsXXwGbYfn1UssfnUpd3OtKoTzkTVpcmUQzxH6hTROC9lbVi+Ng2APjzIl6
MhzcNrK80bTC+1nmmkZoRqReSsuqcoJ7lP56nJP8JUsLeZ0bdv9CZFSVHmyp4nMhswQt+mQxOFUV
kHOaxrhFWjoI5BnMM6YMfVIv5qpq7Y1pDVru1fqa3mapk2JtFH2JQNYiQauJigwF6isY1iUOxESJ
A9gj4bNBCBkbYWGgM1nm0FpzA4iNJG8m3k1iQnpNhI95b44C8XjqWsjyB2foosCYnDbfTU40/Sp1
gVyk6dQsWGplaP1KJQERVnRfP+ZFWlZB3nRjAyBYQehpk2fo1yXRV34dGQ5xyYVuWDuimKzCI6Rn
NY1byVxcJArJPB6w+aXYi9GEF0tKnv4EzLxKPEKm9As+r4bSScvH35lql1/Vgcvmyo+Xg2/3nTxi
zbTtYNGIoYKoXyR/VS7YchADIvxmAf66LGdA9OikQveHUpXjN6NyIGfYC/Vuj6LW6tasQBEwf3HN
4aQcihuRE9Lji1jrv8LyxGqwlieGFiCdFxvQZH0I7XkcxP3SPyqN1EtvjM3uZlHX+IVwMbXv9hiH
XxKW7MGPu2S4oxCw3LozWYmMOoMrUdIs5NYhTcB1E+qzMR4bx8AGnsytiktILd2bsqvyn32nwk+Q
6SI3Zp0aAFETIW+XNjFfmjHvbhRZ4UqrjVF5kTC87UC4MsMZo8DLQPlR175DEPDvoTWVJ9BgMBkz
o4tukXIlaOlRe1g+89jkFdeOsnhVtVhGoNGWuZOOTjVRncYpJYqjs49TvfRtYDTGcEVAVGgFpjE2
8iIUQzEF0DnyryD1GujTUW18VbW+x5rUZOmd4jQxsQYWNfQwNJxnjSo+eQ5Df29o47TsgY4BjJf2
GheBnKp/UuIyfF2ACpb0tLlubcIMQIQrC+NDF+HvNUDqqbcjPbu39CX/xsrtOpeKwT3ZI++t+tlb
5MzubeJ0J4+YtpVKb+UPTt4QddUobFaeMybjfavQmNtwW6Wr0sxDJC5EM4c2lSDo354j9TzCiTSQ
42Cp1Tx7dT6Nl0nYy0soWfGVaMI1zLObBi+S+fxrJrK39NOaYvPBNdOkJPEG8oJngIX5kSlEwnto
O9qLmE07P5qke/oZ+HorIN6EkAnQeRI/nd6pe222SJFN9TC7oYONRwBVEfowF8s5tG0qlLhHIHjo
QQoRtwqqxeA8lAniTshJ0zo6KIntPvOAUOebZ128jZ1ehWnW6vGDdJZW24WdtmvTsPNyPYqPkWTC
zcRG01ANU9IGBieBntoNQqhBxRCc9wDQxHVnuTFeQtOIfi7GXHTBYkjtWg1bVSXgta32XWgi2RFx
KX8aC85ySml6UdEqcNfGpkLOwiaMhCH9xGmt0rNrI8Q3Fw7Oi1WVBaaUGmaGG1XLJiN5JvGUpoi/
LcASa3+wjGkK2sJQbrViofq8RFKPd32v06JkcYisg2Ha2o9Ed5cYvw8bB6j42f5CjFwtNpMS8u+J
sok1rwptBbb7VImgViDnRbPh4tYgrUPZaXMr8WSqo/utiZwI1USCXH6YrTVHq2mnK5ZmhYxdI1nC
67xUiwA8cQEcOQd2AEyhNG4mWc1Y/MiowpCDFg58cq2AHcyyZXCAtZpO4YFCb8JtY4gEgn9MqsEm
6px8uAz55X6ZrS2/U8zEFjqnoX3vOkuKYaxNc8PTm6Z45kyI3LaQbscAHw1l9FRT6s/0gwqUgpz5
BKm7E44ty55M1UuFw8obDq6GJ9dNtWtyDN0bEkH6uzqM42traaIbuFs2rriO2avNyHk5DqjTXVu2
hJtOI5VU3xnRNPrp3M0/OPw5tVebmQZ0X5FttAYVZITPNNOM7cocu9uIKMXvGbgxFq1lXi1og2Vf
511M2LsxSHrbsRIMZLb8TjtLPA8aHU5lmWMTHWSjJ8ieotXWWUblVkskWFddn9W9mbay38Sk+GY7
ekQaDhw3b+6sTpnSwOy1MbpjfsRE//URObTEsCc5uXfC+S6RqJA3kaZlfpEbxghWPxnm9MIu4lbc
prmSt0EX52vCsKkYV0NZVBAz7WYwfUGoR+Np6A3aK3NoQuKWmyIrNo2Zu3rQDE3Z7zQxD86OAMKk
Pk5OmnFOUNKWXO1QMdOdO7YG2qdh7j1XUALPW5HeV4nmTpuWrkKO91cY5FJFZfugVDo+Q2MxR5Uz
S4aVsundKNtM4A/nYBjd7AlhlKF5oVspj4QTRV/Naiq0o2ZP8bGabBViRFaT6pe5yMJ7hsqX1s44
Yumhk+6JkJcpyekDpiqtI54lnxAWeGg4hjKQy5jgjyXPYdh0VmfrpJ827nhgtE/7MnPsItDJ4JDe
bAr7MpvWNE877wr7Mq90lwQSYxk4vsTCxUohO/dOJdjc2VaELP4axz6yt8tEiq/f5qZW7rXBRNNM
7GP8e7TTkM/GYeUqL2fl2gy1ZX04sgbsX472k91zemQykRCiIxe/rSDWUh2piy+1GsfhodbC9rtS
u+UNOu0s3BQKWZMVwUCoGLRiPVbXKn61SPTWph0ieuqjKrpLwxgw8pq1MheX7ULY2GZRQrXd1P1U
7wmMSLvAkBwKPFCj2rLNu9nutq1VYF+rkKaZzLAhS30ji1SSN8gsHDZ1WOIVpw6HkziDW4MhTsbL
I+L55tpExa7vYc3hY+vdLituMxKV642j5CTcRerYEMyoNgUW6FiH4WbqM3//f0VLm+lA/CIG9BoW
zSERT3k/kmFK36XTzhQ6P2j4UdQgqWC1GKB0sU8KNlmeu/OoSXaD2axRJPe/hph4vorwv6PqqCHv
gWSdMIqqF/R62TFWxu6Y11P4l2VN5xAv76/99iqIgMpj0vGja/K2xDAlwtWJmUOFLuRw5FRYHHUl
BAZGNSj2yjn/RqcwPfMKLP7Rt1drhIHIFOhbIdtTT0H4olXdfFlWYVut84MlcfNDxBx5QVmlX/mD
/ExB6QNFG+8bvhu9OtrI71gKgtTYqanRjHWiqoiYJUAmMkKSbSc2Yaa6FaqBPRksIBpBkC7b/cBM
Q/MW37lKQyQaEsajOg0IOIzEpRKuGRwWzlQc3r8UVgcGBt15yqGn6ieZjsQnaVPE2lxbngQotEVy
EKf6VmnUX58/6wO5LOpUA9wJ5jr69ad1VymUvJhK8sjtsaouQdG1Yk/6Gw58HUOs5k+NjbC9Lpzj
sEwiIp6YlpkH/6J0zpQvP/go/C7ULkE5o03GkvB2BCJDgjW8dt1JOTX7y1IUhAUO9aJdL2M4laSR
jQARCqeee0SWhFBxyU2cX8R6n+UBflCMgquGKkQByofY8xQPnuiOqPsZXfeYttqmwRGAiJeVt14y
57aIKyp/RUyOatU4nFeWOSAMvtk2Qzju2zQdv48USTAQd2Hw+e/1fsKsn4tqPDoRZP+nGtRWI+Vu
7hkbaV4Ah1g6Bc/QjGEkcsQ+hxV/Zix+VHhElGNDqrVXvfhJFXtGAUpqREsAoKnFu1pk3V/kLobQ
pkgyPPOs99+NOpsDg5BWKeinUxWvqQN1q3QC5+sIKUqhRlytl7T5XQrN9DSl0M5U9j5YDEy8gmhH
EVSuIv6T9ZcYOS2rDcrLhoWEROnHsvcWsbi95+TTrzAu5FcAqhyM1KJ5yIRT3zSza2wGUxs9ch3S
wo9DFzczMdPTLltshC+f/9rv12Q+IE4X2jxI1gDRvJ0R6LeVyupqDA0Rn3Ia43whm4skoWV0xJe+
Rpc1lNW8/fyp60r/dlHmAA+Ba10U6Fufwm0VQ7LAhag+07ZxtzDu+gvFJtcw60kn0cOm3GejLCyq
nA6lRmm5Z1pB75v2bIurkB1sPdkop/0ZLXLDzCl5fruk87HKpLPvxqL73mnlM/fl8MtUUELshDhn
xHr/YKSu9BvwkCB7pb369nX3YlQa1l2656V0nmbaVF7Sk3DGGWK9GEQzZ+w0I6SUgBxNnvmt13/8
7VtnOrPv0l3h69Nwe/twNtiKuJkl8pumWiHUub2R3PXOLLLv5xhCBFQCOK3YXZx3ajvLShd1lR/G
XBy/Zkirv7TaQphruXQHJ7cIr/p8ML1fQBhB0MzZEVAuM8nefq2MYoUQJkN4aEgnMQvFCcoU/IfR
y+7M2vjBo4iYwQjO4rHqXU9OMGOhtWq/enEISl2Cpe/SzYRyxluacDp3jng/R3gCg4VT7grCfF1a
/ujARjbus5EocD/PjPA4hATGxwaAfHqKpXMVjxFBeaGQOMhcoezlov3WxqQKEFoSK9xTRx7sqjoa
LULLZhDLhrpNuLUGA0tnltnymKOFPfOZP3w9eOpRASM+pc369pcY3Qk9aMTWUQ8W0dxh2DsXDZvu
NlGW5fD5r/5+/6QrzY9NkgcVbJut4+RhWOay3CkxzrI9FzftkHXEMVTN9CuNAQTgWBvz76Wlpu0x
nUCI4nFM4vG50eIMePLSNpCLSD20Ap0uBgyp2I3c/eef8VUj8WbGoZxwOG6srR2UiqedTL1XOnCJ
JGAu9AXnpyiZItWXmDkAtVDAnoJIjAQQW2oZA56aNHd+qJW8Qzec2WEw2aYy+egiWhQfHGa2Td1U
GP/qhoK1w2QOPZpB4ppELq3dkincS68xwkTzNOxJtccSW8ojSfLt1VAkXUaufTRtkHKBpRFDqNCL
ECTbXnc0K7QzM+X1VHfy1bEKrc1v3sAKE3/784Rhwa21wojf6sOyk2INos4VJ/tBCUKvgsUh12ZD
GdEmWHwNANhyhKQEhkRwvsLmM82XTUJSILwUy77vBjvVf+T0He71JJ1/EpJLDTF1DYJ/rZ6f3uO2
MfxICXml0jAac75ZPdUdDcYkvv/8R323ilLG5AwBlxqPBLyGk95+E4V5xuYS+0Lhvue20BjqdpZn
hJHvO8aIBzgQrXRRh1uTdTK8eVMO4ewEnrqKSI/1aIb2rivnLg7ywmh3yeKI5QE5W0nFOymLPaK7
bgBUUlfBWNPkpFRnurBwFpo8gU5TqiPFOQq1zehM6XJG4vT+nWCEQzNLA5P8LfNUxSMrl8sOGiW/
T0N6S3VBBidNyTPLy0dPIfSVkAH2sP/N3pksR26sWfpVynoPGeZh0RsMMQcZDM7cwJiZFGY44JhR
1u/eX0h2b0m6g0y1qjbrrZSZjAgi3P/hnO/wffrDI8WAxMr5yjJRSp2EAbnuqcG45lnzJ8/uP5y8
6Pd1SB8YpemY+fx//+gq/HedEMgsmBo4uFZma37M2CRaqr4W2zyZ7eN4Wx0FHUCrg7Sywtr8+2fs
H8oEXgGfJ15tVFG/UgF/q76Z1Ho02pVXYOoC4J1Jso2D++zUO3NCRjQ8ichUNG8Ltty5/Psf/Q/X
Nz/aQxpFaYRIluX879/8zA5+UDNYlMnUrsGEKeXMwjG+cvRoD3Nc/MUAHx31yq34JFLB5M3irP39
z4v5rtd5yeSlbwp1P5fmDyKD3T/5jTr/+Ojc3Nz0/ze/5q0N/cNPoQDuy2XMQdtV1isUUWznqUd4
ZyApHtIo74qkYFuZYsTJ1KEeoxU76dJgsJ0YNCHKEMZ4L7Ju+K6YNx6SSWbV0SEKYtiNdV2+Ii6Z
v8VKOnAaiI5he0dMzRVhm35XOk7vbPQpcwA/rcLo/JFX+jE3mqdEQ1GMZrje6MyBoylTHLRqRxCi
bzliuBdLo0AnQynJ8r9WlMcMcWD85ZZGO+4w1NjJpppmw4vY0saVPyEcLkmdRS0Q9ib5UxFT6Bst
qkgSc8N9D5QNJZb9ChUUNokE6vRAIz6JJ8EsaDnOerEiPJ/Hvo1QYs960BNyp/l101e1z5K7e1tR
Z2lhmjQWWdtpKmDn2YPQt32xehQWqyHuFYWg5nBcOrZYHV+WhwTdleFXcxk/5YocP7vGbtARqABk
3xu20XvLIeTdZwKyyl+L0f+PRIHiybH1d/TEDXn6OybpbqiTT7n8HonC3/gViaLrP9GAgNW9xQgy
g/gNEgXqqEYS2y14gcGQe4tP/RsDyf2JQRp3H75U4KPM0v4LiWKBRwJahA4ZZxXn418Dknq/SMp/
Uz3cXMZgwm/EittPAu3z+++rYFw71J7XBp2rfFBba235mMZrv2OXau0MvazZ3ZK36HasLPX4brRS
dedUKylcTmpsHMEKuGAeTShX9Ryzhts400pfTca2r0yT6se1MDZchFPEMNY4N4be7/AxfRpull+c
3GkO9trEiFCE61ul/b5M1o/R2VZD/Ck7vYxE4w5HWA/rhSFgyxQ+NgJd1ulRzxQlarJOY9Ppzt6B
cjm5zIlg2t1b+nbNAWE2DB8QQF8sxfvIl5q9b7MiSJxPigb4UNF7ZZvaUA7iQVM2o6IY59lWjEhV
CCuEi7gK8pFjZ1OWcbVN1a64ziRoEbjt5e5TwuQoUmkpo5ZO6GUeCVowrNzUQqPLmPdLVMN6iH5Y
fWoUvcImKJSnxkX8FcyyrblxkvG16CiXQQlSUGYUtzt3kC5vx0lgvrWDCiHW8ZSngT9x+zibfmKn
kRrRoPYW3NCZXFy/Qth5zJRUC1smnmmgqXzF2e0l4bJkUxUmLB/n24JRvJEssK0BXEUp593HyvZ1
gzcm6fyMMSGJHKNTPJL/bMaozdehiwaXHcmi5okXKbxRUIhxppwQGROuPpbkbjprlkVxz6/OzGy2
6I6kaAsGYs0zvyFuPFgGR38dsUNiOVwqwjMz8JRx/d1YjC9Rruc+W0HLCXP5mQE6w/9UGQhbzvP2
PK3rUWsetGSHD5xs5sICBNjesB5FX7OZG/KENeCwvC1a2h1n6ttPZVCPwDv8tZn7gEBNY7u2aHTc
xXxcElL5utH63rbNVlGI2mblrDvxN1Ek96QdbOtZ3VVadZUe+fIgkPmtMiO4DLqnfXWpbfpSrPJW
glSBnaRmiIltpjXQQj2hOLXb8ajnbrkdtMq7cCGELjKF2QLAH+887qNT0gD3cTUFZqclv+Ho2q21
oX7OnmLiR0plwjRIx9eSjWq9p2ryWDHeIifKQV9eFn3gnzPIy914el2eUDXKSC3ah64t0StMjfu0
tF31MC9Iu+sRcYI2TsquN4vxzpOYB6gIDIbjDpJVO12ORY3uaU62CFn1PbvXJMr1TI3KvJyf2WjD
5rT67DQ0zC1kq8Z7uysTgjZK921UhHGeRhhp5OqSg672zXNey3eHVEsfOLqdUJkmsT+MthPWKigR
AuGD3MzfmqkSmFRbjQB6ww0rE4kZNujnkQbxjp1lsh901oTFbdclaLP82bCyk9OO35cS2oS/SF5X
nC9pMCykjVudCh5RkCkDTTP1+0yavleqqMqEpoZ6KewzdPbkWlnKdLI6Gnd8s8BaU89+x1j0iFbF
CTqRP0KkPSiNofoJc5bA8GqX82NMr1MJEsnRmnpPxXAvam8rUt510S9+XABW7iE4pVlIkLt9dIep
PVc3Mbv3KGTlRehOukDG6DnM4mdrzWkUFQwjxairG8tNxH3cqqdBnewtU/x5b6yOc82wbfm3Y/rQ
cPbzDJpJZBVk+7Z9VwId5ZxNFFQMRTRNTcBiYWcL/expsGrdeltiZWOFP+7d2jjHPd+3bvqOn8VA
roydGVWIXw0JMVorW7PaSU9W85Aq5uB7HRkHg1dESVYBp3UL+xRLK2Rz/NW6DPB5O4dxkVXg1VMS
MrZsnmXNbldFf1g1Vfbg1au1KbWCTXHsrpvZNsQPa04chCXFdLGqLN+B/GmeLFVGWT2H0NrweUlk
bUP1spj16kvWtoVlHeqxjNZae180tdq3rnPsS8UMVEEaIl4rb89iXmVeZ2dPhM6VsV/XKkxpq2J7
jD0AiF6kT2oTqAy1+4CWY0HW5jzPdc0/72ZKxICU30GRz4EYupTPvz7r3ZSRRl3GO9Na7cBYfsCM
gq06NNWWL928y4z1dRwHndvBSsJpaYdXi6SB0RAj2NOpg8sMF/CSSyQGyZBgHCdMCnB+FvWrhZ9y
mg9pzELSAXC8eE3lI+q8W1jL90aiXDSUAZe4zYqg0er7ChaWG6fHQhO8MLUIiW+/KHHzPhlzxn41
hXaqt9mblaCSM7OKN8npExAiQtp0lfj6wMNjdP14bysdspcFyvAKQIQP+461iAH3y1jPCGjmlzFp
+12JM8ad8mJrpTnihUEFhqs3w4G9UKSBEi6G0+J2tp/XbS791G20bbx4up+2nfAbruAkF7vbZsnP
q+Zt7BbdV/rmseqke6hpLlBlcW/i8oj3k8y6rRgqYtwQgoaEbD7UHbGwmtUfEqPeEn1R7samUw89
mICnXrsb9XwKh3VENVUSwpWauRoJPNinLn+HdQrYV40daMCivxq9Yu1i9D2h7BWwaUUa8hBqO6dV
vctQ4D2Eb9/suSPMXckREohE9zbIKYHB8RbsLSbhuA0UiUrFUpKcv43UwXAr2oXhDCaqvh+k82zk
2daw+6g1wa1WrJx9kd57SfVD6k7YdiX3Rhp/L/ksEAP176i6+LP5DK6Xi2Zjr1n81irjdE1cLj6m
jFZgo6Tcrl46n3q1YWsx2u1HKuRIvNgq48ihEMuinOOGKU62q1aiQdKpQZsneJrmZNhwrL9OLWzm
XtsumXJcm/w0F29JxYWZvxEif2dbJZuOLiLAb2vlOV+21LgyBoN28DqL5bHOrYek+OZV6GS8cpN4
3kcllVArzl6cheRkFWJ40wcu17ELx17c46/atdWIMQe6XNoiT1KXnHPR6K8YTFQ4rEzWNYb6Gak6
dp68mpgXETLZ13ZM+106seBzpXERTC9rkqeV0VCjnjjbKGu2xuQRY1sezOxtaa3NoHpyO1X1ZzGX
92qnh2WjP9JGvTVqerDM4a7rzXsp2kvPA7NOGWqwW5ZOh7sowqsnSXUTE2Z5a69QtgY1juwwHlkF
gyJJ7so02a0NAh+25IHqjjRkVf3hEhyJ9Nf9UIpJj7qOx8XtuR5G4bp+y3ftZmNCBsxNJuBdd3EU
G4m1z1tb301FvS1q9X0luDsAFLcG8RxfWkeBi2/XWjgo8eq3s/mIs8MICnUZIsfI2msj+bdsYv6+
Z4r8SNMxj3S95MaWhXW0BlFvvaF3Mc8tgZ1K8PEyPVeL8pV6zhkWKA8XwmyjlT+W1DsviMa9OQ0J
pt8UPSVYa5iRkckuMG4vy2klgQMu/4YaJE0bZjf8iTKny1up9fwe87F640Gr2IQ1r2Ux3Q2u/b0e
1MeKNuaOFfMX1VlzEBin3sBePVRqz6tCWzWlqW8rj2alPbhjx6Okj/G91k3XNtWuDEi3ksOgg63M
h2hsBmuutws/aKeqifhkPZs/4vKd91n+NaAl1St3Ey99fV5Lqh58HMFgoqJSzRSG/VjouPsa774q
C+gGa9Ve+U5d3Kr8gUI4Eib2VaFU6n5EYRiRq4JcaNQNM5ToCE5EgU/+YJpW1KrJUXTdje1uOo+9
4qbE7hTL8oyWz/mGZcYNUjEVpxgbZnibtyO5hsJkt25PEEHNYS7aIdQYDDBFMEpkwZKwyiLDJ2jb
9+qyYmsusFikSbrHPtichCj0OzqlAexK8T7E8ZWBZPYey/TkcNMzyiOEqqEKt9OyPVZa12y4kSVi
GV6jJpiFEh9nfiJn1nfVxOrHiXVlL1yEjL4GcsbPbw4/J5/aY0LfQLIl9z6Ujuqok8B9zESR4+0h
G1qX1nAQUyMf53SF3R5nts8MtnpSFhTLttMyWEwqPg7kBN6e27I9YuhONhnjJWCUihch9cyGyCu8
D7fJkk2f6AKONDlQ62SKYKzyDoqkOyL0FCJkQD0cmhJhWWvqn9BuvB8L3w+w6El+rctWjfI2z2HP
9WDV1PQ9dQsDKlOi7ZGc1IdKDChQE2eQe2pr7ZkYbIRwCIt5SD35XY/HdlN0y7GGHgX9odC8Zzlw
D4+eYgem2jsH0DBpKNxqiVx3XXynGpdg4FW9oCGDJja1lnM/pxxJ+qSR1+DA02WzUvljo8XKztW1
OJj65XVaAIonaDBLPtVyuM+9Bp1nMb+nhPrWYYsJAxdau7RnmALxvSwQtcnSWbYLJ2XUN8p6xmTp
hdratNulW40PZkL6ZrD76aDdZIKBa3ISl60OpUMmqC8LpJCjPRF/XY+boe7aQ+d5ysEb6YohfDw7
WqG+TqOuBVY3YHel3H7Bl8zyY8XSyulebTWXqTU6uSEQKV4EFa3hCnK0VY9xO3ShVtdI6py4O5fg
OcMZp9Z96+nY95xc/jwa/RS0XqGfpdFvM62+zt5rWacKWaQVLg8hPrW0iskNaBVu8ljf6TcA41q3
3wkTMrfTkniNHy/xBL0elYWjzsYpX6w4sDvNvCDaf289xXoWoyaDeUVE2fM9e130mxDbsutTjCxz
CyZc+lhorHORtk+5tG6WDNPas3+teFqr977i+YrlHC4y7w52OZS+3lHKL1J1j/rtGwmX56XQmuJh
MNQZ9U2hhegFLkbS/VyjfAwno6pPwrHmM935fGlHzYv6oX4brS7ejigkTs1IbnHNtJHjKJmODtud
Uz7FOR79worB7q05SsRlvSvRjXPPUut3IBa23CBr6s2IQXXzbtJk/OYOot2NOCSibIytjUfYtq+S
FLlzaAwDEiM14IIwavE0HhSN9xKPdn8Y0ZHsY8jvD0biLbuWhM6tWKh2wxp325veessDaFX9SqFm
fSPesr+b1SEbKAKN6b7lTOckSs0fSo1zwqjGfWJAX2hZID1U9ve03SVZc4GC9j3BjFa1e729poJc
Gntn9PW3hTv9UK34djzRVDvP6dqNx6ycsnPKlZPXWsoDsfOWnzBofUGJl4UKK8nvPJGQkFykSBVq
2JMyZKGp5Os1r4zkjQ8+P86GU3yZsUm0hSKtrVt45RNMDg7WHHl2q65POigZUBnx/JJWmvdWTz19
y6S37/OYkXUTG/mHNNGSrl6sceyMQKcAiVVitwxaWAgH8za5cT8EKW5sTth1dhxL2loEclgGNVJS
pFJ+7Bpr+n6jhPqmnfTHPjUSPbJdRdW2vexQ85qzqVxnilr6OixIb6aZKAX1fzm8J7Ataj9VZ3Gt
7VpcCt7jthSUjQHMtOK0GOaEG6VutXvcXuo+MyoUpIvbVinNeaqd9bkxXu0sr+7mUp+pHjTmxSRe
mOTP11M8PQ5zPa1kvyQM0UVr36mZVr4ojWbuK01Zr1XX0ZlqTtnspeEKL5xTEGLphCrAn1rhXMy1
sL7iIWU5SEnMJeaKPJi6wmZKbuXO0TGtbCt0SKqoFlI3pBHVvwHB1H11jpVN0Sa00K3eRFarGOGi
rQ7NAmESRo6YfHJEf0gThSQK1Vm64mhj3iO0gYzbb4m3Xqq41Z9FQW9R1W131GXMyIbWyuea88jH
yKzWDjTHRfHeLnTVGva2rR67n1Yq9uPgiUAdhMppX1eBySDgkA6EVBilaM5Jk897IEiHOadhypVj
nZIgIrXAbPXFB3u36WlHhqSLH4DwNjvz5qpta9EFQyfp3NcZWoCU4eKuW2memwonelZyQ8b6A+9i
D6/3zbQdfCZmlA8uKUl2u3cltgV8Zfb41k5jkDvatvKIoInBqWau3093CaXrdXGdLrQALFj5eqO6
QHrhWhetkQdWVnLFEHqvh7g3qkiyMlHnl6K0H4Bahno1bfBdPZkqoUot2XzTvJvKr6LjQhtBotuZ
fbXWTjzRGY7b1EpuPGkiiVR7CkbXwpo2GBmjkbFdj3Zq2wdvID07y/ONqybfpyT9MrRlOZlZsbMW
6xbMYAuSZXDjZGb5wvQCSx6DRT+PQQR67rK15qzeEr11rFWXXjG1jq5hfXe7W003ZmlYA3+jglcR
CdB6mtwJD3j3jCCv1a9Fp/h2IKpduYEjp1nmQMNQuHMm10dPwryDlHYnNZGmG+V9dTvwLFTl+Gzy
JXRrjcgNmzpPtdxPoynCLNdhb5LD52HkcTEPzpKIDKG3wdzE4QD6dEmsq8VqJmeEUk1pwCTohz47
96urnT3a+KHxnmtEX4GCGvQKks7e8IB+Ancx/NvzKPCV8eOWO5Es9CZuQtDRwlNRs9YyvjpIxPqy
MaE0Ur+oVL3uHJWGiNDcPZpEZLuQuPXOOs5e8uG4uxaExNoiOnK8p1W5zcbcozZhTkELAMTOl05z
XN0RMX7qPseNdW0VjUQhyVq0Jy9LN7aDmD/VtDgnOe+412daATsyl/nDziqfumEzlw6Xe3WXxydJ
OrjfZfFhKuWVSvUOUUsNvMbOozp239vMmsJ1uZ3pyXWsBwxCmQcLINb3yyII8nLjMJvwAurmimZf
2dY5e7QCca/v0cL4Qrbmnlv/JYckFTN5DMcZ+gJM3nkNk1Lfa/T99IihUC3h0+B57K2oGa0ZIyj+
Lp7GKkpG58CoxvRN6XD8SCLxlLrY9Ul/sD3BfQYsiWpJBJjoOK/HYHHJs3Hqk61Wu8W4MHmk7J/m
TSO4TWKMbMtUYxTjo2EG1h/Kgv4WsZ3fdw5x6mT37uTSIExWmWAh9ggY/l0mt9x0Rc93DWFBP97C
HZizMSjbjwl4NGW6YgXd2q1CYuDnNLk0ejLmMvd+OGiZjRyZYVl8NTJmYG+u/VmtdfVBdgtZRWnD
0dreMpVyN3nBYGSGwtSzXRMjOIPi1fj0QZ+lTkqOSRKKLZSzXXHglTMmKsKOsLfGyC5Yjx7Stg0R
Kr5L+aK5SFg97x4vf9Bm3sZp8fiMQ7FBSXvzwBnmY5ydvMwNxQhIcjLjEIyUN2m4Gl8b7QuZwyfF
+eR32i+Zre6lqI14n1gzFFLic1C7rMeZJakTq5eqb8+5xciVQ/5brc73dCD7appeu1me1OXV07tr
3aKqY8KEuq2jJADG8Jpn+TalTbEbfikNupAylods6LlwZ+VZ0c+Z0rDTQO2vDkcwmL5bIe/KWbqq
IGWr01LUeyVzd7Vck6Pkz03DHlMNhKxLlSwbMW4VeTKZU1EEmQfXq7dx+czcwS/i53a6G21OFGd9
1PSBSX+/ybztyFy06bH5LuQZMWSZVUI9Kvd8y29Kh2PevnIU+dQc2IJYa+D5cOQ1oyKdzSlcbGzP
q3GxrWcMnoGmv1vLt6J7Zt1Cs0c7yH1ADC2l33yUBAk5zaZz3zpVYcmuoZ7oWXZwS/T1Xa8wc0M+
U9ScafSTrzNotsAV5XFVByLeMm9+6kwCLYZEFASEc5iXuvs0sjvf1LN+NZ1hObedpA/Rcems/Zc5
O4cKPrCpD/clLd7Gw9N8MBt2DdQvxB652rGJyydz1O7aXNnLNrs91TW/MrJSaRp7gHSOWE8mdrkb
1TjMB2eXqrShbK1xb7gP+UrylQ0+ruE90N8RDH/UteEDdzQaVkUOztmosHxOZrJze2s5Mc4yywej
7L+4gph+OFQyZjqckBVisSxuJ3m/uPdx3s9bvC6IX4mAsjl+2Wi8YY4YG7r57mFSnx2lviOKwC8x
iwZdatj32erBqIVkiC3qEUrVsbdpa9qWq2NetXCNk7e+N5eTM1kbamv2dcCpyM72LNsBFCVOun5Z
JTetvi2yYtl10+xtkIZMkTY7TxhMQtczjmqu3jfNyyRHJtzVU6E4GBr7UO+JD6hV7TDl5maq2LDV
6y9DU31JDtmUkFlUuvGGUXi+q9eErIa0s+9Mdbb3OH7PmWoxzG3IGkuvDYNcxizIS7zae6hwe9PL
WDN/l1JMYeKuGvho4oqZkoefRNx8zWrBnqPDNM0MOS/PSXzMdWvYleOS0IfELdYwIR80z3nLsyTb
dx3xDprMsMSiRTxkDnAdPoWA9b9z9m6BYpnAvbZpjYptqeZ+E/w139JLdauuZRta+nStpVNHEmHu
dY5Tdds46dF0C5wErhomZKeNSU1f19R5KIS5H81yP7Y4ecw0Dhqze2GW/dT3SFDFzcmjUBT6rBTK
YPbGedO61EuY0lRqDXfo7xLq6KfFrh1u75zS1Kmuc+59VpO51fQRW7ibbUHkvS6lcsd04bmwih22
pp3WuA9rnhDEqA4MsbyRgb91WFP3waDSGzrWt2j5iRA0CMNr++eqJbsTSUhgrL3JPDjD8g5A5qx1
vR5Z5jRG+Gt/Tqmq/TUnAHcVxbd0iSkaLa6wsaDUQrLzCSfLWdsHBz0SU4jpCSvUGTL3s0vzqDCR
32YGhVQCompDe49hvbX2FZpDnK5mGsimfYwhDWesKNby0PVFtfW69Hvpst1LbxAbLsdEfQSztq/J
Zg9I7ialcuEBzEVNbgUPfCxCNSlOioOBgPaAtUKl1OnBHvMDU7d4M4lx2Y4tlmOQcWWQmMZWrGuQ
2pI/syDls4dpn4lWCdZyJTGTQHR/nuw7ILsUPFhKg1vTgiUbp34NfmJk/YoB9baFax+4fDM/baBh
Adu1t209fTUDU4vBzkUQF2R8QbHLA1kQpZYslrwrSuM+y6d+z0tLfdm71b6XTXVIWoMjqJmHMB7k
4Bud4exsrf+IU9LnmWHo4STjNFS6ajMr2iPfx4vMmN4w2kopuHQtateede/KcCxWi/kNngGGummZ
aN5ke5xKNf9hSxPobZvKwyqIL5rHgXBPseibDNIXrj/VirJ1yHCopdO+na1ur9huznezKgJRyFvF
l2vgHvIhuNkJQmOeOwx4CCDUjHnsAOIzkon6A3Djq1JR5uEZ2WojMgTdmMrAlmQW9G7zlrBFuuh0
IKHLfOrqzmYdMUnKA70tUQ9C5j4bq8kKQ4wqII0bqsnLH5dBPi1O/F4OqrIx5eqdqBYhufRswzPc
d4HX3XSJqn0W9MRYhOVRAeuyx0qXPwN8dU/d0Fh7OTDiRhvG0HlRL/ptvbw2JXRUvd5mXi9+9PgG
d7Mu1ZPeJt63ZeqUV1HU81um1ivgpmFhFJqwEKjaD00h65pEiLvGTu+XVL8qQDKY0/ICXCirj3Nr
EB3nsMRAf+rXc4sbW/N+FI0Rpt5YR44u8XH3FfVQVpAOyOXgV5TnmOlzjhGzhKPh6JN9TTJTDyun
ebbhnODcdhEc4H6Outldd0ntLU/9LLOdCyH3GXvrudLU7IO9itxhK5cEe83nyuYzJKRiO2ZZs3ey
2ApymWNVRdwSOxnxH7g+mUuBZamMCNkh0ZD9ooXSmLK9SPMNaq/iNgg7i7iU95BWPmOrKyPUEJxo
3ap3wZRSSWAP6kKvkQdPPS2J+tkzUEgVbaMgI+2N+jau4tuDUH/W/WEwDCzu1mOnAkETZSl2OPyN
X5Wif0mQ9f9a+hRuKAAOBqRWV0eShBz/30qv/vMaPUbXlyj8P//x+tX1pNH9xyNh2ViHvn7Jmr4F
Sv/Tf/JXbZZh/YQ9DRoVPEkktbgN/hZXxf9ha0lGEa9G+8VW9HdtlkGSlX4TmHs3CqWJo+zv2ixD
/8kxIVSQeGfdVJYoOv9CWDR4RKRXv5Fm/bPP4rfaVNkPhiwrJhlJhWtWWtYu0ew0ykSz7rIeg1I2
YSwQ1niGH/eQm+NLPJC1yNAcxU9+UA2SRuWANEBadwMNkwNxdfC6u4Jd5YfrzjF5JGRIVEyq0bEn
+nacCcKUwBAyCDSHRcvQI8jFvFcLjzVktv5cWsm7iZJos6wudPGSoW49E7BaVtepAahQFSlTlh43
Hw5Ec99oqFO8niqO9iwEs5wSmeplQ8oyTbZXqae2n85sAWDPzyynifwE7clwoOZ7N6M9qYdzV7nm
hlPjtcjT5mJyswZMRXGVZvJJmMYneJ07QJZXNXVGH4kBSy4Xim6e3gnDuVtF9tJ72UOuaCc09Oc0
g+FgLSsT244Ym9GVwWgZU+jmzRpYej6E0vG2pjoQEN2pZw6Hn9U4jwNJGAXjP/1UDetpWdWZQRxE
pIopPPsKFYVQ+dnF9l2SkseFfU/h/zMadGdpbeYe8nPeufuysQa2L0tyqhF1RhorCHbVR6Nhhx+D
HSvici88GMV6sm6rXsxfsmt/Zg7HJWklFt3msu/hVqKgDWApfTbxvCdPyycFU+gBC5SKFtCLpti5
r7Py52GRq583Qx/YGPN93ZHNvb0SmzeUdN55jmiURf+EuDrpu70O2RBegmLe1RLp8YgTn2Of8Omh
M9mjqvNOdJrzOGnf2ELmbLq77LAg+U8TOIkkF7P0tno5MnbkMGQS/ppl6zOwoS14OT7lAQxYSyVx
WVJTnHo5TZfVKiAAUfAe1hpDWJd624rCy3XK72ONAbOvUAWmehyZFuMCFxVNyGC+PnYaNb5yY1uP
83PXN8S9FL3LxrBhAIRrXTB8b/SSCXV1X+TdU6ytEfv/MFcHn4VGzV2f0frkrDNajzcILwTnXRqN
4LKQ2+5FkgVy+WgXVCNDGwombt1SP/S1tpWsMsjwwmqjk5X7PgrC1/I5sugqFAwYM50gWo8QZi5f
Du8yIwhz5IU9wXbqDznqLu+uGFwfZodvGy9mZp1JoYhiRnI+2JD7m3OT2WESYdFjNz5u5fMvytS/
dCf8y9zC/4lphDdf8b+W3u6/f5Wf9Y/fHvcE0/xNeqvcQgdZIqqqqlPu6Ahd/3a+s/f8CZm6SsYo
h/8vZ/XfD3jbIbdUNQlLIcSPydRNJ9+JoU//9/+yjZ9IjNHh8t78xDZkxr9ywN+Utf91vFug2kHy
4UpGGOypOBV1/v9vbGeLXCw1HsQYOchIpECEt4BPQ8w1U0ksaxmUavNngOnfew5uP/OW4KRT6FFx
uar2B7XvYFspJXjTse/rsk/ESfVGm7SH2nXHyzipf8YB5AP+w1u0cai57L4RPsNg/4MZoFf7WBRG
20U1pqptZ1K54lAkjjpv7D8xHvzTH0Wg2Q2dbJA98QdvYjyUjTpoRRclmoIyEwQdVJRhQesB4r6I
fvOYXX79Jf3rcMFfP0akc1gT8a1o0NR//6vrKinApoouEoYs7lKMHNuMJuejZbWPjGCyQ1nq6HR0
e5Bn08Jn/O9//j/7NVqotlUygchk/WNiLF1abM+lIoHSutWxGbrVRyUgT23uJAeII+l/5+chk8Ba
jaGVL83v36/HnFfXYd1FaxwjtVjb9mzPxnhUJ9c9eqXyJz7Tf/r2+DEmwiiNSKA/OFXaagCwRRhO
1DiKE4LWakOGwTqSJdfaTZ5b7v76xwkVEpcpwRV882+v5zffxG5psjqbFsS67myjZLC1izqV3rnS
k/Z+0o3/S92ZLMmtc9v5VfwCvMG+8cCD7LP6UjVSacJQqQHAFiTA9unvl74O+1edP6RwhCee6hyJ
mUkSwN57rW/pv3y/j88q7nQ3Ih7UvaxARLl8ePOriKlTWCLhbWiwPQCbKg4o3fGbQYB7+/NX+xAN
Ccv9w7U+mOgy6qiC3ZQE9KYx5zImhU5UBsR+qZqNI8RA88UH+NTOjylgsjs9zeFNrnNkfn/+JP/u
S/PAws+90NvJTPn9R56KBcU4YYL7JavhOyYOMSaZVNdMZqf3P1/qsub/tu7wpX0AGHD0/Usk3kfn
oIzFOukBKG85zUhshyIBoOnNT3ZpKzS+q4d80rQJIx6cneR05ACYYgxEf/4Y1CofPkUWsf1cXBww
9eLsw5KkvTJDCSLqff2q9s5d6G+HL85xWHbrX4ySl/fhX3cSQlcwA+L+5GXBch5ePFn/8vx2PUQy
U2aUBoopEjEg0T1zYUR5SYKZoc5EcgakGexHl9HiX27rv7k2D5mfXSyJ1Fr+h6VhVHGgnJaBRViN
6hqXr3tCNDnfpJJTbSe8H5MM7VmsTfKXNekfv66HMxRzYsQzlbIpX563f/nSyKMbr+PcvR+rpj9x
ERr3yG+uFoI9ELWR54RKfTx2I3rEQNAi/fPN/eeL5fmcEDCNs7exm35M6kMSk+EQM3Jv1mg9ED69
Aovqwm2giZbb+1VMdz9YmIHF1qanHGkUsheBeEq24i973z/vQUjEBm4i7L+8Xx/ZQ6ZqQFfaTu9n
oy9GnuKH4ui+7WLZHD1iO9ElNdlh8ty/pRX8+wunLkyRS7Zy9uEeaEWxGbca/0PhMX/I2mxfov45
riTK3IliCF/mZfyEqk795Rv/YzEhLv0C/sG3D/iHHf/3m+8uBBozHofPV6Rm58zEv7opqa3YANy/
MLL/zXdMCYjLyNihf/6PmClEdoUdoY/um24WN5NETW9ifzzrOkMub3wP7qNJn5osUn95wv95Zc6h
KafELCFznRf79y8ZTFMyGwq0fVCD9MpLp30TbvmqlzA45WGi97bVPxCXZ49/frQ/br+hx6nX425G
gZtALfrwSqOrcaqWrQGlB/KVYiKUwF2j4BrsI3aczDn/+XIfDNisHpdN10fdcWmoxEi2fv+emM/9
rCsMNXPhrd9o1IFt8qWFQgbE7kSfor/JnQQxnB4LeSPWTN0mWLXeLaqifacIdMKHTrdh0ubZCfvx
BCRu+su9uHyG35ZYXnH6PuwmHtGulA6/f0Y05L0sckbnsQbn6IwM2EJ6+6c4rIoT6tlxy1pkj3/5
ZbjNH6/rQ1UmyPpy9uK0+ZHfkqR5Z0UF8fIySqu3bjT261cPtE71K6SF2t2BuWzmmxrkl3strCoC
9OLFGh/x6QXVUa+TXxxnKMLVk1E4mCIYkJjtd+6Q++orZBiXbLiAW/SUy6HOENcYzUioa6Pgqpwb
aXjSuib6OvpL25yYOazlDpli71iGEa5w93VS5etVKoO6Og1024h687WxB6eoqvoumIL0mwEiGn/O
rZHiFu5qr3d5GyzYLgQhdZAWrX2XDjzhByy4wG0bnm+FZr7D1RvMA6OrOeDm135Zhvs5qC4YP1IM
HrpAouSpW06GhybzFvd5SCfINrqFuxc1GMPEjNItZWIYbYcxEy+XVh9Tl9peJuR6SnHoZE7zsMqA
KbMju8zd6aqOaTCv2rnpePPxx9nafMvCMdAHGfUkEYMmJd9X4H5kBDjSwF0TtNPMPxj+d6BENv0a
5WQrMv+/Er0zoyGd++RuTiFu7SYKIeQpUPD0scxy3bN2SRpnMgycFiVDg8yCYOuu3s/Kv+AaF7I6
jfLNtwu5CWJo4lgmZhgjSfEihXjr2B7NdGGK+RsmmPFuaJMYprNj8/F+HOcLpXfQEi6IQiW2XTwN
0IKiwYEDqKIbb+1oSvPvAcVLi+SOmWb7C1iVbcg3JOP8vMSOHbZ8b8WolkGeOOWpIkMl79fmJvFc
CV1RurpD++U6exeEu0N/LbLi4K0Ow7/GV3W4jewCIxc7VHyXkPAdMhSxndpp8M2QmNORtpGcfPLK
OylT/zDFc1JeqbBAxcqDYQ7s9EG+L1bZwSyr63naeYtkSu4aJj0QRwbCtLpCWHxqxDVjP+xCBaPR
a4dz5rWxOviLzn8im53AeLpkXJMm3U97yLgi25bJOj4Hul/yjYJRL3f1REAJPi8nr3d5PLaI4NFu
7MPeeg2SNwi1hxCpw3PQCMVt6C2dn8Xk9hCsyraf/KFwqp1nfSJcXbDhez8q5/oaMbiqj7Vf2PTe
tsh9kDW05g7jSSCuO2A7TxinHFg+Ldw2LBVunj5p2/Q3emWess+Y1HMFZlugV4pxQFwAUQ3Ji1RB
f+wXD89SMxTtcYjC/CGselOfOCwUKKQ18RRbtzMd5pZaAz5t2OvAXc2FZVdhRPbimSx/ZRPDUblK
lziCIMuzh2HOGaLARIc6W1cA+xF1+ANjfLG077EwbEwcSZ1wk0zZog6NW3TjA+LIwn30JXEzezoc
1WPoI9s9Bq2rDyRQIHSrVN9afg53yB4WHXfZA1UPU05tVKBvEcHOT6jbvfIqq93hRvWe7Pc+spDv
M1P7aWvnYcx3Udrm50bNOCxmjmnFNlMeHBfgqj5az8oFRlxGwHjgJ0PP3zVZPSz7Gkczwn8Ee8Sy
sYL/KKzvrnuxpv6tU4VoJpEYyNO40K7BppW695bxX15gwoK23hGam0dyx2pC5STxL1oa36A/tvBV
vP6zcBS8W6sNOm0Qmsz40y6x8n64ZJvuCb/Q8qqsJ23PbTs1mKjaJEsOCwopsxU+CdaHaNFYF6s6
o13PjGF5KccyHDl34FE6Fhbk46cw6qJxF1auhWe8ROnP2h1z5n4x9fFexRd6cUzs3GYuzFhvbaDX
JwvsjJF6482HFfkg6L0pwc6GCwsXJXhSr2HEm635hgm/ds8MOov7ZtHEA+PIFcH94IbDa+L2iXsS
7jARNCDkc54u8Ze6qeFyj40xLh4b3M+lh6QJTSR0Bvr6pc42hjOg2k0J3fJ9nMwTk4AZnQNpnRiw
iehQtN2DbqIJHS+qeSlFHi17lTfFQ9wXDckKnVyYKtaM0/a6S+unuU0XFtAl9p6SphHfTTYiFOcs
SNMsRuP1s1w4Op4hrbXLueQ9FwcCfZfyuAItNecwK1OG4zJhI4cyzh6UKvGzFmUHoD11lTiif05e
MpA2aD4mr8Rrni45RWINsBCp7zoMQK2X42xscxXjalk3bpvbJ8jIBXEH0pmuVxNC54ZCXKGtB++3
HpfcR1DatInzpTfr+qupgxkfRgGI9DSsebo1ZvCZrzcSRSFZncx+6R7V6sAjxbJEh724XbN+Mkit
c+enJyP7iPVy0WcgsQhygwQ/QuFpF6NvUWAlko7rX6H6DjFe4VCqdgEc2+7AJIMXYzIBRFiOZOxE
F+LcRVtK3ssunS6yehkHTb4hJteB0a04afB+LP77JImec6XJ3iMJdf4g5waCIibw7rDoHpDw3NbI
2hgUre8wWR29bTUTeaRzEyZ6VDTxfed3VJ9ZG4/RPnFLlFMiXrTd2nzCllpLcyXb9ocIOUvsg6RN
7oIgMUx46/LbICp5ZSLZuLt1asOLfjdq3qOxIuTXQZt/yy5oRuy1S/Lehp0hHapDGwKHx0enRGwe
2QVLWRO+ORO36N4o26FgKZbe3IaeWp9FMndv1YKKZIMbJu2flgT6/VGDTOi2ifDED2cQaXx0htST
L3W/lvcMuqsJLLO/ItqBF8wh1KnK7wtW9nMfiyHe53GO5Zv0iex54bEOMT26UYQk8dJ5Wcuy3/Xx
WH7P8wInofYGCQs7RXF81Y7z5XAbcPRJQoDwm4lz2/WSDEN1rsMZa9W0ZuWVa735bdKLf9IgjC5g
UxTV24obXu/00jTOfkQx+CLmZDz4IYvLfkLP8TO37oQDEqPmtKOzxpSCfoE8rcno0YECHIV61EEF
RhxBslQ7TkzpVds41t2uvSsesb5wt0zKcB2Mytp7t7EXG3OoBo0Jd+2DTOBdS1FLhJXXiKMXOzLZ
zWEQ6GvHM41ikR2R2kYoobf1PLN6VXHfhCcSoVFEZLzQ7sZfx0Ue/EHo5aoTVfY6tZq42/SdI2QY
3BIOqFq2KnpUgUWMrlZ839GsP4/erF6bUK1iI/oWzozViSkIdgvnFwcF+T4cVfrcAKJEktDlsKTK
Lpl+9PFQ1HsZS/+5cUbxzLTStJzqq/rzSnSt/oEzCtt6aNfgAD98rm8bMmEQDKLPIn4FvX7JkVZ0
9sYgCrtB7Rjp+zHqu6six1Z40EmjWcVwmU9nBqd0o7J6qU+rUxPC1pY0iYi/CC4e92iMGzLA2hYF
ZaLpJjhTZ2AKz6rqDzK3Tn3Xj+4oDynCAqBBsRmHk546IBIMdSH4k687BaAjwrBm3piuNcPjiZxf
um8TjlTYVptZNn16zZHXqlPRE69O0mNE5MTqp/ZbtpB4D15+xNymkFVfA/lxzbEUfc3JJs3J0R1s
QHyEYe4mp1kGJ2cKWrZ1rAQDUHnPvDvB4H3XVkDvWwSK+FVFfbCbBsRMZDWHNRFQzF2eCUBQyyYm
gMeB0YY0YrPiaUDiGopqxgo21IckQtPpYEZCndSnPLBJ1k24N0PiHRGmyox/0F0Nq0/JKXfr2zId
9/OSpwO9VF08Fp1lTfQ7D3C2YWM8wQPRI9yPjGs2i5/+YIyeLDyey/zdkSEST+4aK18STlbtpF6K
GRULJtKdRxqMQqHcApruRueiXa6Sye6m2neZal+oaUGjim9jSQPoaEjVQh48ZM2tqvKM9A6dqGDT
jkH1uaCZ0uxs2fOGqpToD9pTk38m78ty7Aw56nKc9EJMnKQ4hDha64QMq7SD3+mYdGq2flESQNNk
c9dwEG764pyuXnJ00QtlTIDLyN5jZkhBbAP7QbsWGodTyETCvASxJXbMNPSyXxYHUWKHD/HzyN41
72SPf3AIZ4wAjqcJcpixywABLzlnXs0VsLe9z1EPHxen181I8tqDrIfkWcyuuUpQ4mASmXKqu9id
p0MbRo67h6jHGdK/QFA4nDk23CHba/bkD1SnxjGwVwegzK8ljZCEbqUemGNrKAbH1sMVs/X5WXkw
k4swHZGnjvcaV+mPYqLleBU6jOivC9WZ4Eea2uUUjrgM90WlmvcUzV14GPK5/l7wlPKmkDjEXtEk
gd6VE3M/kPnsdDtYW025MSFR8RcL83pMMosWEHuFQPouBQiTuZmLQ+MPqLT0ZFvSlONqPY1J7Xzn
N8VKFyUN9vheU/BummrMrpZ2Xj5RxQ5s4CvTaAKiecs8x5+Le2eFDd/7ddZsvE6s112U4k8fusCZ
CHRJwORUxdx+KkfIkpA9okxuooH7sYErOPXor8L1vu2JJGH1daeXseCcwF9HFspHQmFGDmv+6sRV
hLKBOZG7aT0fTUaIWX7bEICiUbuBRdw1YuXoK+e8vhnoGICJYLD2Utau4jERIcsfTd1hQx2j/I1f
VVRnM69tf8qqADX3OlmOdFI3wNkglnBi8bC3zRzP4/RgLFtOT0k37JLKJ6Gqj1AKRDX2SNwGyn2p
0hohfifadD8sZkRglhuYQUvnmCujoiw7p4TdELtbu0DbsZ7MB6tlfxiAS6KPna0f7b2AzIBNRDIn
Oj0KI0IhgO91yI3LFWJXbAiZFGjJ0Jw13ns8zHI6kGSRPKVmbG5UaAlicmuZ5lspi5kTXrtkM7Cg
1Pq7IFHsekhhtLhnGBU/h8O6TAieARiFZkhCFjbfZhsOBXWCQJrGxbVTV0uLtBrcI/oZR077drGo
iPVo9R1G7WE5QwGbxOHS6en2yiB3xdHtp0iqO5kgBGvlOm4xY7bhsS5iiftLgO7mF83zp5Qkg0uB
2kZqy2YVmkNE6lJ/P8SOUT8rRSgwaEasjWY38K0Y8vjkNO2Heul40EqmA+fLcHDZ9PhsgeQTTHNh
CIZut68AJK3/k35d02wDJRP32G2fuzEHM9imw/KauljhD5GXT+e8bbB5OzMHuu1McvTX1dfOaSZP
oN7EomBPcpUefoalWW+EM6wsI/jKphu1EtSMjtvHplGVSEl2imPHfNPCY8Yd0yQDamDPMPVuU5Zh
cGZt7px1iiRnHxCN9YgCBepiy+5h7huHHXwTBVic0NUnEhk3Gxlxk4WfiBO0YeahXelk3aHibDzu
4jZL1G51eoI2chIEOJqFIjiMwxJ1OyeY619h5SS3OvNX/4Dpj1vi9iF4nHDs4l1MiYWTStCMJkKN
zuSGx8C8JfTA0n2KpRRnkJmI1goyO/lXC86Nr+macEKbQ+nEL/NaDxGlt+9dzcMq0m3BgPoxWUiR
wXwd9giaBhBBOy+EnEfYEWCEmyye/e9t3UNiYikuUDV5bQ3UzrtwA/g7PcSISKFJmls2c7yQMBoP
7FZAQEZLzvkWXYx4cTmBOduwGXv8WdbAoyVD1TKBW6dUHmF3S8hPdQpOSXTO1F9A7A5WgCWXyb7E
i2IoLXpfgDUoUwLXOHqey4C/uiuKabill5AgKZ7zSWFjicDUAcvp8X6lfu3j11M4sxjzqW+zb4Y7
yaGWF7UN4kuYyUieLt0NVVBI94CwPUgAr16tqNVzb55vMNhiV4PykNysoWPLbRHr/Jdi5X2vbZy+
9A5EyC1pPURPq3BkyrKmun/iktFyhWa6fSXRtp83QSzzH3KB3XTS2eL4J0klyY5iIjBVje6Se06I
63KKR1XPDySaoRBmMKk11jG4UUT7ND1rz5oSJVYV1twVRkiQL6jt3xNPXRBGnMx+OkuVvLu2g45B
ri1diznFM2aaGHBVVdF1uW5p3EjE81F0UwgGzCcb+6s6Q6NyX3u2nM/hiFFts5Cx9QK5wv3RIYTz
73TX0CIbpbLBzg35i+e1msSx1Z2ID3gnC5TpwmdmTa/MbtAPf2dGeNRsN/52FAE0JmAN6jiYgBq2
7TnYb1BSrw8xNobzUizljwA6Q8bO4HjvLB9D94kztIxJJVoSIq4SDhA7+gwlzzvlmNzD0uA0QmsI
jR81cvdDGCeft1TNWK7okLn7yAR0bEyycqPDNXa+GkpDCuYM8/0xWVBjXys8Bu6GDB5sYtnEIQpF
uTY7NnICTCZAu+FpcWHQ6EGRdecG1Uw7MeiXA/Qteg30HqGF6NpPKF3LdQSDQyzrlzooHUL3Anbj
w+iN7vuQhewQtDCZgEXIUJ4KaEzpNS5xVOJ+aLGUe0U18cRmFJLXMfTjg+gGOB0JSTgU9iKxeLHI
i+OdpYt25eNNKQ88C+mpbYm2QuwVlPdVsM6cY1rbt/TGjJ8ffXISg4MsssGhKoupokbaxV9Z6vBq
8zyIu7LMxM/EERKjgWsK5MdOU3DLOhLyjlinMndTC16H7RCS77MlZMtpGd7DUqK7NWbDnnE6YB9u
47YdUJ2fvC6gnkKvmFf7brQZ2rV+QCso4g5Jel0hKFu6sX0jPClcD3E+YvC4QBBQ5qwxAHaRgoQh
VWk+A1vr6Tl0cV2fSkMfjysY1iGYYfpVAGHxztnIov9Ew6bP9vUaEpSEQzkID+M6RGCvhJWXbKuW
IM/Sk4vComWo3FkpPAJ1wpbBe+Hj9dvG+dBRuEBtCBgDjGN15KGz9y79741HUBClofIuLvN1BTCX
awg0yyoNndt0vfgKHQGlggZvfSf1IGlFyWh9pZfDxCx1QSTJNaev4YLD+GLCjk6DH8vPQzaM0TYq
4lFuLXUIMbS4DJvNUl2sez1dY2DP4zLSkYTZ9qNgwaKplITLEcMoevYkSrvjVPbdC7+Op7EoVvJa
M5/KNsm42uuk5Qi0gW8fHVkQqGTGaZ2J9aurtN2hjwdFQsVHXGWlsTFsHB33OUMWPyEKbOBssF3W
bvAOs6fpvDccn6lo0iKdkd+vSAi8tfaSLcPOcbixpVruHUW2yYFA88gcWOjH9gZgVp0e0zXOstM8
ujWnGmFTyA6R6u3B93T3Rj+3pAJaCY/dibHpTkvC4wKGt63Go9P51bOFtFafokhgCUP746HIH9K3
km5uuM0d1zzGQR+114RAiVt+ewukFP3IfQ6+lcAmNgVsQKUkbxGHf0P/2eThjVpy4W/iCHAj9lKo
V3u6XHLdWODe+FAZtGebzq/z8FCR6ATKTYjyE4AlSRUCkvqbhHFGxmOTJ2SlT8H4OivYzLt1hYMx
r0yDdtqm/RfCMim3F/oOOcw7MhB3aRI1ZidNRIXlxaWiydua8mu/9B7l0Gia5tYWsGg2bbb63/1R
y4sZukm/x2XnP4cYz3Af0+sd0NrOaEAL4ZcHscjgZ2J6kIQLPtrPMb77I4ZbWolZ7uD60AnhRmyQ
cY7iVGLEBwbIqRUZ0/QFQcP4Pk8TfZJc4eZxzNRVx5r0EaYjEAJCQA/8+zC8Kur/IauqmHzTVoIW
d5hwHaHbqKsyTrDlZGLt0lNtluhTRmVUsI4OsXmQVMoe7SCyC40289NSkTizx4DUquMSopy55fRH
xQIpb8yvQ3hm+SfFfMLsoHu406/OwRPZcysTk7wwbsmiXbUwfzy2cIqCawZ2hSRWDpbP3TDP43Kf
FoXOPrV+XyY3IYw3+zUqswDHI6G/KHlVYR68qKyxPoQeXNq/6FD+MbRmLIv8ISb0CN8A6v3fB7Rh
rZeYohFhdq6m82wxDLpYrvYscsEBC+f/Cvb5fyOl/T7/9+8tVkQlpP0f/7+ZMLxLmsAfRLf2W7X8
Lrnl//8vR4WXorhNMnwTccC9uAhk/9uEMwPp7H+g1ImZaJAjwBEBnd3/FtyGyX+4WeQj2SIeJIrC
C4Dd/JfgFh8G4inGLTHikgBYxP+Vo+L3GX5CxENA2A6tBD4fQqWPaOqWAnS1GRJrjlPTdZG432LM
0fSe/OC08uCjsvfk7b/8Ng//VIp+uCZQcZTHNC9IWYfMj7Hl98eShQPbk8e4RzHFJUttSpNHX89p
sE9DltGt18m7Ih3Igv7zdS+Sr/+jV+CnjKF9I9/g+j4vw0eyuj91xKOlE7m6DFzZzp2LvpDe9Pzw
5+v8/tpxnQwho8soGCcN+OCP0qOUoVEG3Q7XImet68Bb45WuclO81Kiy3kYm/N5fpD8X1ctv34zp
JFEHXPgCGfc/XlHkdTjaou03jMyTV5l59c/ChSt64rwFycxvKDk2mBrh/uSr136xTZb/+vOX9i7y
on/9DMi1eUsIxLg86B4mod/vat8oM1wIV8Axq/xuDdlBN5GTgSBZIw40Odmq+EqTeyca9VWT9rTl
+pl13B1S4yApaCdvI2XgD9u/fDDo+b9/NBe5ToJAGTk5GHaPTvvvH80P67KnkMQCkVu2RVQORXOu
yTtCSJtzIt3hci/imzZftL4rirSFijERsEnnMWy666Jxov4KjBP95mDseU5zc7Hk0GZV6xnUAnM4
3uQfngCJBfMZ3taWPN2sPeAnWdw3wjLcgFqrBxHnGlVz8g4KjeevG2fQm2UeXGvsegpjiq8/Iz9d
fjjEVHSUZIjEROlmpPklZvwyYuEZDxO9fJ/gcTn1D8Xi6qe4oA+yGye9xldkLOH+xI2XB+dqzcIv
EQ0HcSS5E1lCUc7TgI2TZmewNzy95HsUivesK3HJbhH6OEThMRnkCD0j71lgcvUquZbjSArIziZV
X278vg+ns83ruf5kMnUx2ogRm4o3DI+F9Lx7cuJxG7l4Cd7q2r0nPVciRyNm9RYwdXOQTHhirB5T
chmWmpDISBO2Dzm4nBqodDs7TyYAhby3UzBUZHkSFUKcSjHjIJVe+TZ5Tfx5Jph53/g9B69I1/ot
1Wl/7zbp9M65nPo3oqjPd+Qm8EXbSWGqx2Pk1+9ua+ppH3YRX7oKaHIxgaC9tWWI4HsnWML8Oem2
2Y4CQnOsInc02ayLwHOe+8HTmJdJdCDVNIDzAQ9pL3RoIcVOIPHBkmXd8EDa9jg+4dDimnlcd28g
PxhcdMtCkK+hEw30ISF+HFnEXXkp667StlbPSUhA/YFSaWr2CCeK7y6wiXQzqw4JHfpBn+DrgOps
261r6DJKrZuyP1LSVpd8l3QNAKtRLkw/Ut4qL7iCXl4whw3F6mpo1UPdHixduno7EOxjHmq31W8u
IYTmoXRC7v1IIrM5WFUxHNyMiWrbey69dMWhz0n52JNfn/fIsr2gRGQ02BLqaT2DToTLJIujtQHP
lxfVHILxtjpCb1rEUcO0m3w/mB5cSkjWP40I4ibisecpjMvL/01WM14jCIP/9Yc07dV4mjPa+XAB
Mv7lfJ0TxgF9mcaGSZ4W6UprZMrhte1U1ojhHJV5En+FASWW3SJocjJbiqXzuaezGR9XOfI0B2rV
b4Q1xwGqmKkGGTANfOsmMPxHobHMNygu5GYYTWfelggjMjoXAo14U9oIJzK9fHqxImvwIIX8fWfo
Sfltk9krX8YKgvfO1TMn23Boq+IVjUNfPkxxqOtnywEdb0mtWDesQba5J3FMqV0R48NSYefQ8Vjo
P+66hf3yO+f9AvjTPBj32CRd89MaR/2qYM18gjahozfZpFjYhtazdB+9q7L0+oODXuM1KMISRWtk
wmfRqeSOSBT3tluqkxSMZ0jxnVkot7LrkUOPC2435iMkcp/RJ4SbRuSFpg4YDquIXoKlHE+R4F5Z
bLpBh6bMjkPyQKRy9dBFoDyGOlUugyo1Xwell7+OROr0+9J3VPKIgfqZHvgvUiFoJLQEIh/dynpn
wLXIFxoFgw8JF/Vpbqttl4XTU0Om6q5SfvuDSocyfXbjx6ql1p5Vf0hE9HksMugSDYxxoIevOm1/
1tzo26Sz3U6GHnPJyRwXcurPSTO8N7a+x/kE+thO1Lq58+QU2WXIz1gru9yZjOkiZMvuql/wWjvz
y6TsUVtXHgwZneCqpuR2RL7E8wDdgNLfWZTHHBasPnkTd6gsWFnJDYB7Ogh1lxXylWiYvQrhCVTC
t9iXUAyVhMN88YSHwbxkArtcp34AtMATRE1SFbmyu7LxZeJd0ne6NGb7/IaBI2V9yGZAcBGI/wsz
lPKWYUDFExLY68BWLGBDAdAOwUbf8rqKsL7yNUtoscIHRf3/menQc1BRcg+u6H4lZjhFCZoRxI43
eT5+1Sth0mh2YLV0pHviU2rph6P9y4B+bcQAXEnFmzVLd0E77Oia/8CudXY85lPKh4tk6uUtL3sL
REpyWyRuzw0Dj4P2nBu/EM8BOaqcLOHqkhy8Wef+wgdP6y7cLaqQJRhG1HfuGKSPnQvnkIF1dxuK
+EqUTXY35NGjq8dpK6FhkFg6gJpOHt1COtgu1Y3NotOYkrCFjOXOVzlL9Zwx0Q2LI5Pxgsa4v5y9
aPnC0gnBNioPvUWl/BgZNiWnbNTZ0dl7MRoCzEIKMBpyY0xmvctaiPdjRcyTzijSWWf20VQ9ev3q
FDthXWLXrSHkd04XYvrsyjLkUM0yAJtBdCsEjuhNurHba4gLx9FrsOU0AAdQrRE4MMwi5UdGNEjU
SCy+YGYTvAV0RjfADGkoSn8or/p81s+NTbxvAEnE18zROmbo3UMi9xZ9wyqx3DOAaXaottIvCRgw
FC1l803mpvcOtQSShvCKhDGSW2hI9gIuJ1gQEZdEJfRFoMns7CDoGD04tJmLSYIroZm8NxCICXzo
1C0WhYp1UKxi586jeZul9U49TeevOva7PdlO6pESNmBLKMfxEM9LfD942Tc36qp9Sig7tDDVVuUR
mnAbv1PuWu8GmgLhB+kgBD08DgawDNJR05MlXB1uYbwVqyPvO0/Mv7JO+bsMJiw9tsVRn6MUOVTp
50W87XqCCXYDTR0w3Hl30R/mQTzuTEz6OAGaFeMobmP62S0qe1crMdEs8hHvocMr3UcaY6gkMcny
pS+aIbIOiS+rVxlzvNJ9chyw2AK26eU9SixzzP0J3q07lqfVndyrlNy6LXyjYN8ba3eVAHWzjWcC
HxhhojUA5NqxzNLsQFwTPSY6MjTQhjVAVeWU3S12FbWt5Jh0yBtg2EZ92T11yH9OlCFESqd5651d
Nfs77RniphfIP98REy7HwBTel057QcXqB59824SADBmrDvIkwEN8obcx7gHoWhhwo5OZTd0p95W5
9LHLooJxBlzzPOzrs1u7M2QdxmNwvcA+RGIKb8HOJVfCr9undE4+07p3d8aM2IHc0ZzQEDR3ivDO
rW3io2EJPNJcB77dB4733BsivdhOUanmDWrYbp6OGWrxR0B+Crzz0J5s5xdnFbTVATJ5xMoHuUez
9V3DRu2PzRBkHGyqEfjJJXdSAfJkRLs+Dj2iXJD68bWNol+zO1dnkhdYbzvCTuiBDiRHFnVCIF3W
Cu+W1Er3KjbDeid9QIXEcxVkN1AX1d+71JiaiKWxOad45u9WCEeMKvJjgtoAIfU6GF7twJbJJ+v0
nKZEXORH8JHkVbSF806zSX5xe+xhMsp0dU4Qw+enBBTqbtbwZzKGnMiA4vbaJDWeKTrVP9k+Da5t
a6djMoEIXZBJX6UxSaLBNJG+AV3wkaVnuKjjVASVCcXSJpX9cFo9Or6jsw7pRfzZ79CVINs0ar4i
+M05FP5qX2wQ0NQvC2c5FcYtrukm2kPtT8FbRlHT/gzbPHYRfsTZcD3Gq70vTTa9atcLw4OuY1rb
Vegg+YChYv+TvTPbjRzZsuyvNPq5GOBkHIDqF/kod40eCikUL4Ri4jwbaSS/vhelvEi5K1NCPFaj
gVuJQt4bQSdptOGcvdf+7PW1d2k1Llb+LusP1CqA902ai3Y26Dn+e0NYUmnsmKZHsGZ0KvV2uFO6
0YODB/3428l1hjTCa/NbiHNx0aL0SkHzkLJQ202l1p2W0TTFSYt4rAiBAzh0guh0w5KprX78Ximz
StZ+GlF8bhxzuHaU5qG0D7242Trkziukm2Hp7jEV3WZywsQKt7ZE4ds37i4iCu0Oiz8Amyxvd11q
Dbsihx/Vll6yytzkR0Ujpl5O0ugvRDmLXLhUfasNKJ0Sga7Pb6xsZcZ0/FKdNAk6zApaj90G6cLq
mdRLbaaamzGtIWCWcPBWc95VeB3x+sMzVTkQdROO52ckCKfU8us83pida87yJ2MLLOOp7cvxgB41
S9dUN1uxZNslSQitsksVFNo5OpHwoovAyHZ9fB84OACZ1Y09HDhx1SP35Uzt2Bvfq4lc6ERwaTOL
XwuE8yvTizXW/DD+IhT5OW49QUKFLXlJVAAd48Syf2CsrB6Eo7cXMCH7Ww0q0IZwoi8J3ZFzfbTS
CyHy4ksz1O2alJh4JfWw3WiQpLeBaTbhmjkIgQjlXBiXOkVKOtDqMpUmSzSy4HIFjYtNPbygs85V
TE71cJh6PIai0NlixOhVm2WUBW23FxweV0Qw9EuLYkIF4yIQm8Gs+/M5c04ipoSqOtfRdh59QlgR
jqNt61yVqLwLomUsLs9FYzaDlQ/ncGF1pbh3WkgHQcEZOwn5ajshTRbxqZ1PkHA2kHOnm1Qa4U0w
OM4aZLt5mdWFex8G4/Q78TWwNFLXp+tcb645LLb+oubXroCDE7TRZ7A4Ugq/i0Fqnb9HLypnnmKp
78kIh0+aeDZvq0LQAXvogDpaLGXBLn6TKS29cdyy9880OyRjjlwYJrBQoCBGl2FEuy5TIJEaVDwr
s07kQgVZ/LMuIaTnJKWugb7azVrlWiTXRe1Y/aIUBM5wZKLJoFxFxb/iGHmhycI9H1tKWrVD4b0q
+eRtCnDfnbETn0c1TrusbedyfYe1s487e1zpY2KaZyGHCQAPDRDiFdYV2iGmFT6gHqkfRRZSwGps
62DQAV0JVGvnqGHiXVEBjTlr6ILddaqlT+oUSMVmaJ3/G5NDcqfrLurhgVV37raClWx7C45IQ5QR
CE7zYYR9EQOPqqwfjS4BbkgWOLYBGWfNAQX+opdptY8mMz1vm7hfa01E74u01XBVA6df0K4j1CBs
ZQkEEHZYGhv50sRxADmT5qkmuvaBxS0/RxtEHX4a5LbRahj7OmOGwHdVZJ/9JEwvMyuL73JnTK+o
AdZnqIsmnj7BeryWXZA0KSy4cTBQRsAn56zTsFFo9DT5CT6MvlLWxdaPsbPSpyzXaCiFCG1jOQ67
SlTVJimK8lyH7IKw12+gZbUpnSnW4lDdyiZwaTJEbj6cd70hPk+uMvttBdL5Qfa8dNqLqXWhUp2y
HSfnmAMfm6l9OlLBhGwpMeV0KP83iGTqmCyyFJqLyfEHsr7pfMuMMOsW1GfyaGlOFdwxlNcy27oE
7BnrDP7ndxilqr5IhZpczEDTYJ1HbVQ8ZcVYP+laPn0Bkj1DZEtQ8nxG7Et5epHWXCq7GJEjpmlu
79N0VOs88aKHyKnY/LCG6tO2Ycf5m80Z3NDSBZR5ppHnOEe3hB1ht3xig5Ubj1SiAHxIoWD1xVbw
UOfuHes3nGFdteVPRdcvQm3r14KRNbZPqe2bOwUUeGZSz7UskfX8/7leFT9YF/roXGmaewu6sK+W
zJbNlzjtwOaZkZVEi5ryyharzNTghqz6nYZdfxWhFbuL0cqs4lwgyNN9g05o5WW7JINkgBFKhE+z
x56ZTAvwdCLt1qgrDKqysvPO8oqH3jFzsY4mg0qaJgmqJ002GpCFuG1Lx09aFJjpx/FPfKcxJYnI
pmIlcyP+NtgZC0zTlVQdZjUW638eUQ03G2FUu6D1JXJxFTU/+NNs+tF1E2CVZtWjjLRgX7RVoDg6
JGmVrji18ZdUgiVqqYW13q+zykV4HhCCuLLb3P7ioSJasDLxP+ObtBi8fg96NrTyZz7O/O8x6Mw3
OtdJzDi3zhFr7MKwQB3lJ46ZnePz0HPatKphtT5zgrzTK4xmxJptsxaxL7KokOjX6xwqEHdBfwt2
TkTpO99nfq9c86waFSUmIITatIZDnhJHMaBcunFQ/+Hc8IfqEckMz6rCdwjk1EP1AhM5N/M93RC9
/GKZRWvOYFkr+9IYI6+/kZUntxLwNZkpSTbyAwdVW+llK3yz/p4XLuWWPKCa+lfZhloVD8mUCWWf
Lm/i7CJKtFgsixp84MrPLUUwk0KLtHBElwxEjtbVoyYs/gJTJDymlzoOeCJ+FdGd9JdVq/MOnCrk
5hzI0xRQS1Wnq1bgA96MAmUhtPHG50F1IIORA7YWf7/kPVFlraqCzEpD5/1TVDPyfd3UefuYQdhg
eq6CqfyiI7Mcbpkuw2TTUoVPLzF08q4iDuopkSeDnYjFiLo8vTKYevKLvku7Bzb+rbwvHJyieJl0
4IGqdMkQ0fswkBAbbWSByIf52/J24oc2qhTZFXF7/Co8l51zTslPqxdFTpQJS3pbXCUYqKJlz28Y
9t5A95MalkWJznOswF4orSo6/DYlt0iQKj/fNDs1sEFqwk3cIUeCF59faM4oz9Bq2fcIgkxOqV6y
zYWxThFd5HeIrJVz9l86rFdKa7Y4K2UgXCCjKMhY7JK2urZVYQAvLFvx+H6j4LRtQ8fGtAET8KGb
Dt/h3D768XSIi7D9P//b+K9EEYCkw9JCRG3V18VggfqSee8MZ6BvmnhtGR3pUu9f03xzUf4sGe2O
oEdLv++0J8Vmmq4fmydkRVr1SKWuR47HaIDrlnVLs5vEzh7bGiVArxUh5x5yWNcjRRaYSGTdZSpP
wIn1ABsTs+ggj+n5erRq8a2GraegZ88JNPUEqgQdlVUUHFyk98VG//PZrY1o7Ru1sSOE0UD87yRN
/kHL7diq6/IowcKBDfK82chMl/H4mU6aWRksH0jaqWIytsvmPIzSejnbbW4aZatLy0W9DTa+vnv/
yb59sAbqATgplBOsucl5fOWaT40cBMw1PbqaCx2G/DkV4uhXJCoOEEgaiFZ5/4rH/vv5Xj2DCi1N
W9q9numeXLGoCbuvWTfPMgQRNx6ezBsyDNmVNYRFJh882PnBHXfbPFAwREFbHv0shu3x7flj4JQo
Rjv8FjlnGBLoLLiXQ2if/9lN0UyjdeUalB11Yh1PM+RHEq4Thi5YEr2lgK1TkslWTRn1HWlEiDE/
uK3T8cLlMJQ7pkWLm9L6qe29gK8H2p65onqe3+Mhppw/jtRaNl6ARuUMQdJc62H+pVY7sZVZvn+/
EAlPnqxB85KuvGkLeuLOy3//ahqIlRkPqN5pYEyy7khOyyaN7EJbOjT1tPCapR0DotaGFQV4WHWP
wQQZgFJKDcOvcxudGhzpTbgl6dNdIY1EOxUUxDispElk8pnlwQNfBBLRF/S8AGdPKvlM4YKomK38
ZE7bwUqUy7kzgkobMBMSiqGXpr5FfKURCd5hckJsTQF8LXrJekZpft7qoVcpr02Z4y4o2EQmi1wb
2m9eONrxvmC/aF5R23cqetHOOG6bDBTVTaYGXiIGHqP8whaedYtmCA03MtpY2yRKKUxwBTn2IOGC
AuasHs8rnAr4Z0nwZbpKy0Dsa9dyb/EU8m9r4QrIjMpyuzObicXYKF3MCx6mA1bRPufHl42MN9KS
vEqmj/AprEgpWKPd9XY5gsxkaUviQRNST37rFslfC55xzFIbULjfdRLx9wMdbJQ4gP2j+6mR062r
jZI1y7T5CSILaPSgNqODETcV62bm9qz10tOGaRuJcex+icxms1r6Uad9HhIrkOdj2bOqth3B9RiE
4S4ssSTH+bq0PP4eK6ZgszKnuhjRRrJzIUYnYrOSwl9q15RD4o02JDzLgP7IBNsk1OS5zAfWQdyL
EOBfln1RYwfcIWfXhnVsSSqWsISJWZWG0vP94KrcQRZUUyXu/JEkmv75b+him4t0vHHI0qiiMCyF
cexvaZc9PwSXmwZextVLreTHTmyloe3nfdTeSMRZj+2UIMxGZBFQ0CVPDj+B+2BaaKDNRKd9MOKp
ugokqNdVUCGqrwLNewrS4bJNCor3DoD2K8OxOadlbTJqu5fN0KCSvuTF9vaZVvf50qaA+Nsgzut2
DFPDnjN7bbEM8gKkM6cT/Envf6ynMy5UUT5R24cYJWjse6f4JB44TkjaYVME1huPk6qW4WD98seG
9//+tU40BIg6IOug6wAoRHvcOKWrRF1Y2I0Nj5cQ9fS7INuoxtiQ8S/8HiOe23jDz5d+859fF06c
69jwkjzzWXbxajqa/NEk4MWhQaG84aYc2a5SUnFvDRNR6pklxp9kALDIvH9V3t3JNAiZzkaRRN62
xSJuW/PzeHVdpq3CaQODyGZdkjOot+1utHXkvOmYFdXKtEvnJwz14Te2Q+On0GRPXgHgmSe49LFc
ad5Y/zTLpDHho+lin9JqGZcgtLJbF/XZF4yU+YU/UAaaterJPTat5CmPTRIPysDzOI9QBmGy7Ecq
PmCK1ZJk6P4pi71Zx0AwwE4gwCmXpvLHJ0vQtl1oCcCDC74vavG1U35XMtDqzWSYwzkN68ID6OUy
4UAtCeOvMEVzKbEN1ADuiehDsrdxnw8iHVO7tqjoOORUwHH+nSNZZcLwTcm33BLnWu1UOdnEyztF
r21RIfDdEcUJ6hmkNCZMrCx8jz40bybi51O4ZrEBA8VMg+7G7kf+hjCDr3alyzI4pJhp6XThHtLz
HUxQIltbT1ZIKro853BgtpBK7SIqTaY+coNCJOH02j2bDv5EXCfekb6/rPuGdMB4spmTCsKnrlt6
pngp5hNzFEI9zWhu4e4v5lJE7OvXrcglN4J2geLcyDRPfvewwYJqo5kuEDsYRU8AtSVI50hJIlyY
o6e3ixbAmH7RCnIwcE7Y6NSbqrO3ZVWMlII0ETwQHlxg4scjtB3Qj35tq1jdz44uVhLNIdqGuGSx
L5oQz/IYJV68wjbdbkCEM7QlgrgtHT2PYJ4yYBIbE1vaQGNV3+wJJUSxUymxf5GH4dzk7nR6OenF
y+k5sWO4qVWk5lfle8zqFUAKvE/PcjJK5rONJRauh925ITfVpbbzdUCfu3Q9Z6i2BK36DnnLrfao
Uci+s9EecMy29WD6hlYg3ReGRnZGX2kAHCUblY0gs2+tRl/JdYbEFxwNdvjgMimo1K2bXLb1is54
nl/GCi31IhscwtAFqgdMKJZgML9oAiZwFSYdbhlWGyf3ZjHvyD6JOmFF4GDDNwKd4vnlJg0ZUQsU
0qW/L8dh2Lz/5b/97gUbIMhVaAFhjZzumwtESr4csBKFPsdRrO9Vqt2WspqK788X+iOx6F2Z85//
PqKsPuOh/1aK/o9Cs5qI4v5dJbqDTfxrPJKJzn/gRSaqmZ9009GtWT3nsNNGkvkfnSj/FY5iD94W
cm9wdpb5t07U/wQQgbUJ1J0BoWomvv2lE7X9TwaVchZy1+XPUZT9EzCreTwuUBHbHG8gus1UKt1j
j368HiQBG0iMKkDbOXSZdIjKFgmVVlar0VYAVLKyILyzt6NNj6vqUhKLez9KnINntcFpVVdq+Nmm
ini6hlMRNIb0jgoWn2/VJcVDo5cZp8DMf0TD4t7EuuV/BhFMs0HV2pONav3Hn4++fx1a/7OlyiZj
4J1B+FT8r8un8VdxPA75M3+NQ/cT8F0BX80C9DwH2nFAetEra/6nmQvsIPSE3ogcXkeHWrBXBwPs
Gow2kPHIkX1OjPNo+89AdPVP82nYmrnBjM8/wL8/b7L+PvUKeo/A0BiG7Et0IPX6yaYktsOqrTXs
DWyIyFuAZxKeJ71hQ59z0y09JvxZYR/DD260pruqQ9HFe30iO4K6ZxJmWywIFOHDwCK6RNYCx10k
FUIVzSZCGLO1Hz/0AqcwCTOuopAexe46ksHAti/RSWodDJ2eX2KGMH/YdSAQKqeZrF1ZN0Ahht/G
nlIOPYOMZBewXX6Hb20zoUymXW9XxVMySSru4NO7zxJ+nXQ5T9PAaPUvCtMaZIzYz/fUH6cGDrk2
csStSS4mB0xRx2zaaKcckfwgbpMMWMBOi8Qcwl012AN+C6fq7tnR0QyJwrqGMU4WGCUnI9sUvrzz
izjP1jCdlhmOSzhBueksh8yRG3ssovVEMMOTicpsJPMcNs4IMORpqBL5rUCpsS0V3nshsT/9/89Q
jnPGAtWn9z7DfdzE359kfPQVzn/kr6+Q+f8TaEVX99CFzB8h39PLV8j394kcBocTD/9kt/X3R2h/
wr7En9Q9ahcAIF5hujlnf7LnoibKc9+dqajOn3yJzxr9V18iqxSUSZfv0TM8x9NtlqTXxwNSfii7
hbK/YfY3VzSn8LT0488+i9XPuk7dc6OWYlk6BeUN3W6XicFoVZ1jY+zujA/OZs/M7ONf47A+UuXT
ObNQ85sXr1eHFQgnWU4uPJLLrEJ1plk7g2bF/SAiE4g8KFTi6otlR6NwXfmTXFWRAXPF8LfaVHyj
2MKZuyXZvs699g41SrPpG7s+d5SlX8ohGC6K3kdPhg/41Su/efmBr5HZs8HjVRVvVsqDSaU2CQ3c
MzB8MAu//t0DveTO7bXkBqr5eVag+CyAWGXU65dzof+W2PsQkAWJt9Ls/ZvCM0Ka/Wm2UZVQ+64N
mx9d3rf3FYp7Mexyw/j1/i+c147TXygg8FDZNIXBwnAy4/ZlZttDyi/MjUw/4Cjqf4OiQmzROGLF
SiD2OgciDJtQ9YwOXmU9uenaMSjCeD4nC1K3rklvVrcFWkaEk1MJ4w/qh9IUcY56XqzJ6sygGoT6
dS07XN4DaUuO8pylGPzgJf+F9Tr8RR5iNoZl8fqBPzueXg8Ui/mPhY2VyoDNy77p+IHHUI+bVKua
69RyFIuC3lg2Ii1hrz0vD5ZhHA1qIaLp0M4tv30v9e+1JslZa7EeLuIeKjZZzCQYQJBbhlorr4RM
JRqDspul2ZX2I+eMAbnJQZOoMo2akACm6Ebdr2JsTTR3XeHeVeKzhSpgLFvvgqw2uUHTnetntWwM
SakLT7hWZeV+GC1Uhx7dxgfHrbHt+lp/ZSWT+TB1vvcksLaTcIlRE6ZYFRXfgjKYloYpf/G+auOM
+p4lzrrI86/wrJjF0qf3+dVGBLcKQkRUO4ykzQfj5WSX6Dr4XWCFUzTm82don0wLOoC5NgSq+Xky
iIooaCytyXmyP4BIn84+by7DvPn6u7EJ2IN2F5Wf5RRXG5KTo002NT5FyjKE1GN4l5URfWMEkg2f
hPl9EejFnW91d/mofX3/C3kuhLwaUu5sKkI5BRwWLux8ajr5LQi8EovF9zDlk7HqLGe4KieBhNsr
vYvOAJbCJN5swAJRJO6V8Xv0S22Gk2b7tEFESmnY3tm175BENz+zBCZNPLryGm990WJztn7i2XM2
pq22iAf4Vhqn3WObNrbOfDQOSTYWKDXow04yfYj0frgMgf9eNx7YKjdKyq2oWv3Gz5Rx4P9m9k9S
34dx6b0s5v/6dRnzrR49Cg9RNcJq+gS0DMQz1PbVNIwUlDoqluZDxQmB0G/CMqmSIJOcdJzJytk5
Vb8IZbKOVfm5zp3F+6/CeDP6cDly1KHvQ0fEYRt6/CpIX5OOtFP7gKa13gkAuTxdRfI5bmzIVtlW
6UH8OdaKfqVi1NHw5lFtWRI/fRA3C9B22cUsarh+/3f948/CakeXD1uYa51wcmMpzM5qB+tQGuOD
Q4XjCvTLnzVqcA/O985CDJf2uSnErv31JzFGaRBQGLAICPOsjWMimnPotmFT+ODjO26szRcSDp82
zScaT2zFTy5kInhqbSstDxNkjYUGoaU9q5uUzM9iHO7z0hw+WCXnv/B4VDFRY03g9si/Ajl8fGeo
f/ouMyx5oMO+0jHVDoSEytz52RM12MQ5qdxO/sE1/2EogzbwnrdKpi4IRDm+aAKoj/piXx0GQlBh
zX2OCHubyLTIh/a7S29g8l201BAokug3XvDN+0Pm7T17Fm232fnJBtC2Tya42IFmE9lqOCgtggpU
OONtGhNT4PZSXbcS9uDUQDP0un77/oVPvyF6O4R/za0+/MIM1jee4aJDHJ5azdxnn650dG2Iocsd
Ag6UxEYPaDJr42lVBWUJOzMPHuwo7NdiTOtt3XndE8tReZOgzv7giRjz0vxqGDC1EIDG2GMXQnXq
JRns1eSSoouCOWs4146cxtvOI9Qyr5W5yPM2+DzBgST9A0t1kFrIX/y92yLpQmX006N4eVa7Rbzt
2LSso1KQFKvjncB9ZCxq4bA8VNW0/uA5zgPk6Oe68P/ZHftz25vqzclngrc0MbR00q6Lsl/Mcbga
cAJDXPoW+pOCxCnE2kiWUCdOH7zCk7HjoWOwTQqTWGsJs6Fyczx0g7AAvaXkeD0WEg0ysdZmy6yP
HHEA02mIdVlPydavhw+m35Ot4vN1LYpR9AosNgH+yR0bWUKjOoqma2ICYyTkRMFobguv0ffkB093
voXXD3fWFdj02xFsWFQr5yra68muG5WB2spJbzDwa1eu0i4KkHkrBra/oGoMIcAeHj94oce357FV
92kMCxrCLC+kE52s8zlHLlgNSDzp/xNrkJe4Y9J2ImLVaoytm01zhHeYn1t1N6sxnR+Bjna2dPFo
cJyfo0S1fh0gl9to+swsef/nPXtY/34kzz+PHbqps8wYwrVPlRZiiJKC9Ws85IX8UhopILOuiTee
N/oXXW+JhRmOMQpQPSIOd1QXAWnxV3HXNcs0zhSax7hcTUiJCDoHKecBaFk4reFRqSva6NHu2/Tc
nIoFzWuiomOnugKLMF02KXUBOdhfO1qR69Tqhp1F4+Gj2Xie4k9vzuFgO69v/MM72VYil6YYFPbT
IUsyZ+FbcbdHSE+vehqm7qyObG2d5Ua7S7zvHRowO4LX7vtdfssg+mKOAc7BKJ+6H+8/8+MPjUc+
n399NDsIeGbBwsmHZuFZTLtgNA6JTK2fBNgU2wgh2QIBV7FC7jc8ennZrI1A/2in8+Z5cGXHc9hm
UaZDJ3EyFnV3sEtRlMYhDly6DJFGztroGx+s9G9GPHMIghZCWgys7Obp/QUSUK1Re82BKY7cNUs8
AMxGrwu+9IPRe/w9z0/SFfPDJLyC3S7ai+Pv2XKwZ6NeaA4CaNNXURrdShT+3jRwtynSA+PIxx3y
/ts7Wenmi3qMKGqKbBnZu8/FzNeTiFdj3GI16A4JZ4k1SFbzxqkxlplwYD8nTD4o1Ud136EKW+kt
RCUvmjhhOHaOen0ItzFttmWauO1HM83xSvefHzZ/w3QDKJqePI2JBDILfWd3QMPNBiQ2jW+xaXd7
uN3TeQm2fR+kWTmvaRmq1arYsbQklA5w5RQUKyJOYeuMcuKGeEAT6bf8XobeL7tAwy6Lsf9gLraP
V7qXn2vyDCFH6QyTU82OScoHvvGqOTQmKeNTjaLkrHT0cIO/HTBUVe/4SHEwug2hlV43HPreSxF8
m1P0DZ+ut+DvbM8NY4ouAqsNrzhlye+ilvlGYC/f52FV/jKpV5IcgJA8rcN471cUCXpbmou0Ev5F
ZHoFnsi4umpK/ZuepvU9E0ODKoFK8hUiXJa7STVXEQKSA+hBDw4ViOLZSbarahsLqUU1Oe7y6PyD
MfZ2iqA6Rtten+dmhtjJh0pPEdFGH9UHC7s4zvoSrNFY2zuh9eMOf7G4aPXI2/aquxGEUT8E+MYf
g7H/mnpNvmbmlQCt6LSaAiTe6Kfj1UipegeA4a923L8e3o639c9v0fHZ9pkc3pF7zbmAr7+GpCuI
8STl+5CNttz6IymlVmyighoyDA2TmFbvP5q3nzy7eeglPBx29tabfpLMhAN6tzpwzNC/diNQTsA4
mCh8yjCzlMcXzUcAkLcTmkdB1UJ0ovsUQf2TbUMOSCuFil0fysFwzhoonstI4l3gc9aX79/ePzxO
SBwoSWmTMADeVPYgdyGX4VJeju9TS5LwqkxA9cdRWuyyLkj/+Hr+s0KEzi1HNKq8x6/PzZ0oYg9S
HrzW1+5UpUgrD8B/wYfoV4aWVB8wXN4MbPbjZD7iq+KY5HGyPb4e8nZgmaDqD3xXDq61poJiCpzC
iVvnrEKgdZZUeXnewLP7YJs5F8WPNwNzlQEekvN8JOS0cnzpwemcKiG09RATXvE41PHwvTKq6V4W
4sqkp7OhbKuv01g3wSTHYp2KSpxnEeEW+JNp5hdmucyoTz2QUkMWLkI9MuxB36JV9uONw9+8HIZv
sPhbrAZtsy2Aqixqu2seMMiFD51LJmzhE68wloiCa4iNZxQG1RZqXrcHgf5B1tKbQTvfLl03qsUW
8uvT260aQAuqZySF4ObJTwCclTODzhSscfv+oH3zTZ5can7pr45YQTcWU2AwB3gVgj0ta79WxQQ4
RvkPMqq/mvRzPxi2z7WPo50dQgPBDsOkkmDP8VXHl7R7Iymd0csOjFYdOKindQvwPOVXp6wN+NjQ
20EsFqtGmTd1M/VLZonySs9hajQNmY5wCFgK8XPoZKSPK6gd2UYjAGbtJ1O8rpTlHEp8lPvaGnDj
zqjvSZO/5pPFykG+SCpEA878bCKdd19707IevHKHhPKjGz2J3+PGPFouLABMeJTR31YxtLEqAcem
B23qV5IJ8cIYiYnuJwLICoSaS3+wP0eY4MqzLgNWYA/377/cNzPS/AMASfn8DBaj05JCpnrK82mT
HgYtgHsChdX+laPAXrNfl18Imk4371/wpIbycsseiGR6MvSKOA0fv1udLDpEn1F2sOLa2eHbXVsc
dkXJwlwoo9mGWkmyco9LvQKKCWwF3LmIho8qY283ety5/9xIA7vPsfxkruoaYImNGWaHJgG82BG5
vUltt4T9EuAq6NpfJvmvWxPL2grLa7BkWaag3vOaglTc9kHjPUXJR6/j7WdNI49TLP0qiiyed/Jw
OmCIraeJ4mDEwnug85wR4+DEKwGD5vb9F3HSHnt+ERTkORtyZKaEclqLIPR2zp2wy0PVkslQelEK
e4BGC17EFj87nFeQFHOGj+HxhdWlZq514My7UUXerjCqZCFszaKYUCTPvn6a2xmqZu6BQpxspnN3
3u8tulSILeBFwOTv38C84T2eJBAcsNywZCMNpzB3PJBsQwtg9FFytD3kscVQwA60Ju+DueiEYPX8
mDwKNUxGLv5MOpzHl2E2EDhb+/LQa+GvuHe3KvYeSjyACxGLcNshcjwrozi4tTTEn1rQGRt8HUTS
UOchmNj8SAz/Tx8QpDfhkmjBnoUj0PEPCia6YjBuyoNWcOrO04woQbwfu7hy7tgCTpfFeN0CMcBL
P92Zueq2/UdnkZPNPXUchinajdkaM5fWT/YVIXAKc2Zz3RqUDladnLqlneq/c+EmxJy1zSbEpAAR
qe9WOdWsPO8/KJ6fHIb4ATgBLIfha9HeRXZy/AwsjJo09PTmUMke+vGkslXZJvdFoj+FbaUt2gQo
TOJAXZjw/n2w1zgZeC8X9+25fseooJx2fHGoNTBRnao9hEP809RG+4J6eH73/ugWb57xvP2dnzE3
6Qq+xuOrOKLpp0o53YHqqrexbHjoE43pM14HSLcRQRabKfgChhlCcYrRsNqxUistioI7p5rSQ1p6
05OTlOlV4SXDBtNz8HX0q/AxBCC2IT2B3JBo6NaFNXZrqARYFjtzWgMOxldLzWYrlUePvAivg0BR
OoWCtCeCLd24RvS1d7J8Yw2uv9LHqLlycGNyzFQaydyjv5+mobyMBqzhbugmd/3gWmc6wb3ryGx9
tPBIw6Oo/FbX63Lc92PcbnrXri/C9fvP8ATxxtDkIM+Q93hVFEZYbY6fYd7Dc7cGazrUfvzDGj21
MH1N3xEcBW+izCdzPtYTxpLEptoE4Vh9C6P2Me0oGTdZGn+vylxe9mhZbz30PoQARO1aA3mKfchz
9jjbvKXIS3WNYtPHbyWKJVZsl+QszPaXYALMZdugL5rqSf/g1t6MQc9m4WZzzxmSOtPp6LBytMnw
xfUDxwdJeNSg3UKqCm7+/AHSZSFpksC/2QF38gCdWFfIVxvjgNlwWUIBwM680qiVO2QMeIb8HHkO
mCUbK5+xSVVBxlVxY+SbIryf6fNFDrFovPSA+BHwsQrlNmvkXYpR21M4lPGC8LGdEfZyL1jxP1gf
/uHtU5gl5h5jKNMVIrXjt69GFUL2ld6hAyK3dMHE4G0swerbJuAQQKckEGZjG9LAKMVsHzL5FySI
Xdp1a585NsWdfoQPVCVqWtS92k2R96P33WojOuHvajratz3GZGhxevYz9ZsI6zlkrNjsw6UIBZ1O
01TbMkHe/v57eW6nvVr7GNjzfo1jJMo65P+zwPP1ntxIbJVFkaEdMCWN68AqJd3h8Cab+uFmmvrq
stEi/77FVbm0cE2fKXcUV6ommKsEmxvGdryudR3eVT2ZcAeYUhIaSAMiZy/Olu//2JM9Db/V0V0W
6rlRQ0XvuYXz6vzgpqULSKgzD6WmGdSaS58ElwmBm2ZqHxxV/vFSlAxnWxpbKP10XRoVMQrIPA5m
npAB0QMK9uvWWaUMr8P7d3W6f3y5Le7LxIHB9lk/2aoNAnPOJCvrgPai26Z2aCzJGSQSxNL3HIHh
J5Txeeal4WY0/HuJY2Pr6wH57HE4LU2Dr4PMwT/bzT//Js+Z9ZYWMjHmheNhQTAf/bupsQ5xpH6z
l64Kc9M7wW0GV/GDt3pycHi51GzHo6HPzui0akIOTeQKZAiHwci/aD62bihaREBoGPhdTN+7Dx73
vJs7HvHMQMRIIyVwae+ctsvJWWHET4V/8DuLUEWNQCNoXOkSTxvRqB7Ch6+DMt12idFgS1Kc9tMT
PSaguBhAFjgcOW6qMVzBYfEeNB3/xoR/5Nyg/knnrUzGD77Qk0Mzj4fyB40lNLNzn/q0/Kn6Iaek
OCWfJysq4Fya6odlVBaxSBmoNOB6501B+PgHD2neeRw/JFY5BGOUXNnV0yo+fv991U++0ef1Z1Ly
nHPMMiSqFw7MkFyDFiARghTdYD0xLYNuKf3mesqjCAD9JF9e1x/J+P8fFVLPle5/F1JfPIHieDrS
b85/4EW/aXqfmC1oGVIjo2nlzEeuF/mmqX/yZ20M3ydFD4y7rPd/aaiF94lT6tzgdjh/YMNgUvtL
zC/EJ44A+Kg5TVOjRSv4J+pNtBpHw4fDIN4StKBcHZE3V5qH16uZOh3cEd0RoEng08Xv3Jf+Y5Hj
V4Xl2m0yi/NPWvSk5BAu5M0G17RbeWM3XOp0gOy1QXjgvUPiX0WFXWvcM+hsYbIaidbcJFNFOEOD
82/g2JS6+sogzwbOp51lMDWJIXmEpSHIpGLhc3b+0IGearoetlzupoSHpCIAVUhBuFzT6AzMPVgR
Ry1SFaV3PDXEdoSjDD84zjbahq6sxDpVeS2H2RKgB+FwitalB4iBQFIR18mqrGNak5GtqzMxBIQd
B+ChvlqZZ0OMcSBhnLVj3VQry/q/7J1JbyRJtl7/ivD23vDJzN0X0sKHGBmchyQ3DjKZaT7P86/X
iaou6FUD70FPWgnQptHdVcwMkhHm1+797jkJeTlr0izWzJZ24aIp7WtryO70gznn2glS/eqLft7u
Jy+ufiO20055SsURTzCPaL92D7FgnSvUN7NfdqVlFp8lxfn4thojSi1r1L3LYJbrrTDXFYdhZq+v
60pMNVrGJjl6Xs6+adq5xvtaiamDem9P3q6t4u1Hl6iGbVOvaj6XvO9IrPJUVZTvujuEXC4oZJNJ
Q4fsZoPz3c0akscNgxwraE0qLs4oAQ62bWGrEEfF+DsRKn1VNn9NVPBcz4Oqd7Sr2Zw2I4yvWbsY
CJoA1a6delkbu7MQ9M3bG3u0rDtWYyJgX7rMv8NUGeMQgJVRr4OeLZReZe210Llc0otOJjt2PGQ9
D6cU4wrYq42cf1QVSY6zNDegiMQb/KKZtMIYqCkzvsfRs05Wo5WuT5sImNjEnPW2L5rE3Lcm3w6/
XosdcXuOF7FrtolORWmODcSWEQpQDuzeDgyzxInLgrhQIQaepkNvMBo/KBJbz1+czkpR3k3hWGvU
uUYzkr9c7RamhW7243VijpYkrStew+Swmn0YpbN+WTRsfrBZXfOecevly270AomZDTguGm07ScMB
WVwcDGPMW6mD74grdayqmw5ecRImad8+2JqTvyF116sAimP+fSWAsYiYOvKlvCquotzNdIDZGG7z
aJrJcCCb934ME8AfeL6FJOrvXH/1TGbKxre8sWujpR61N3uF43yAS6R+624+r/uKBRsZzlaf5ncL
CESof55ZtWG1NOseFwJucwNeKJN+s0te4015fZDZWcytvmvwkmWDtb02LObR4V5NSEPD2mP30Lpu
Thiom06y03KwcUHJHZNdiGzG9og9JkNjPneaj8h4+FhISb3FbtfFTI43eE0NLe3+YpHLyXzcKW65
TzI9KU916VT2USmitEeoB2W264vMdoPSpALbk4ZMs7t11kb9MCPZRJzVb/zODea2fWB3MR2ArvA2
UCipoyCjtkQE95rLTkjQeN4CotDst+WElit+Rp7HJ1nfAOyEaZNODy7XBeOUanYhDgtwkvlpoWXG
3LWy7DJyNLDUQE2MpQlpQvc/gB8KLrY1D3+/7Cx288w1QxhOE3hFNAXfMO8yv4GR1dyleSLiB0XF
Amkr1lCymkPnzTcjDFxjX06Vndzmlpf+HuSS4JrNPaLB1VKAUAaHaHFhlpv+SofEcyMvb7Kfeb84
w26W0jVD6MSW+rLxvX7gc1Lf0zhY311S6kWUVKONY2ykUAggnOqv1WDaYd1wjkSdNDSxd007fzOw
Tw20XdkW9TtXqjenNPuW4KqeOlHViOGtwp+zhiPbz6sPBXgroqWvqwbGNgv6gV2bQx4BR5fqwVxL
kiMWaPMSv/2XgBGOgGbmcRIsch7HsHEFN3GckNbzhm6sD0bdGJnG6I7W+nU2dSCtCj0GSGKA4uSv
7d9au+i/rDnnUt7Vbe+Q8Ko12EaGXVdBP2hwvToxAhSM0aYakZNIpjIj8tOwIzWYHTVdc36zNbQw
4M1ii1bKxCl+BLLnWQBeDc6rNMY7zdsph8Xg2q0TwYm0OGSapoSRlCzQ5kQiZzBiAP1/pDwAjL1G
V+ar05u44/DIpB52pjZh693iAcJAmnfekbXw4Wffse7gLwMNOs2I4+fecd3+ULruu+bQQiUan237
IgF+u8Xd/CXGWp1HunHIfwAuoCE1cbfXS/3c2e5wmUFZ/h7b1XP3elKthwE0HOcnf8XPJhPN70Vb
QGoXhu7wMJkLhFeG3HiSzUUGoAyM8/LB8e1I3+Et+kMMtjE/a1AXHjdXDm9ua/R1MKXLeE84gXlZ
vsXzW45XEgCDfWVz8QsSewepX48vYuVmvcatFuClWutd1zI6I2+bLRhhaFOaIQtjaNKNYdrbXSGe
ajoLKiwngBFRIrDZYDli1YoIg+69T02JYM324uQzB+Pp+nWT6QVKYK/ud24MDCWYGtbFfY6j7Tff
D+vAMAo8b79mE4u84P+yNmSTCXOWi5/sLukSLgGyrBbe/ptjfoBTmapws3G6IJ6ociMQdNBShK3x
+s98zv8viv+NGM5/VhQ/FfX0mf9rWcyX/LMsNv8hpLgOxkn8wG24Xlv/2mr6Bw9tftX0uWFb/TEf
+2dZzCIrN3yecQbXXJL2gi/6a8fV+QfhJwMMDt0jvobx4X9hvZAv5I/6d9cqKvJrbpGXIK57htfG
+9/r4r5fcwS/pNTjrjST9+vBQAHl6ZMeaZOx5UFjdhSzOChTgI+WKL7djJJjG/GjTdBu5zRfsYp5
sUFyvzDd/RZb2ccKiegYz2b7ThkEhrvkea7KmLR0RjINYswzI+raL8U6hv0CM37TOrGfJw/Mi+Xk
v4qhyc6TnSc/ZnRajxkEd7by1E3pbtqBzZslcrqp+mnaK175aplem6kXjIqF9hA3g3bTgCdVvuv0
7U5AGDmYdHJRn8nuZA8Vp9jrdC2b1AdEQiAs9s85q+69/D6xX5s4Lh/qDaq1sMrpuHFky3G2v7Ed
lU9Qype7GanhCIfcHG6dxhBfap3MaxsOIkuWyB/VqlNI8agq9yZ8mAPiYPmQ0bpBmCaHU6Z3BQ8S
Fpwayw1ojgP9XShD9TFzD3GNLaFtCrnrFNIsb6zbwzyL+AeuNfs2tluDMyHsywXcNtmkHWYp3WdH
dbvFZv0yApqjxkOVPUWw1pcbq23mM5jcbVdPOZhQWyU3uNnifcy+p+zFTyMXYzjwSLivHLFcJqus
bgAqGhx+CMpqO713rcYIB/BtO07+7GHOvVcQ5EmwdJhVxrLnWyjGwpcKWkaNUy9sCCUijWtCvbO/
gQ/IY9oJwLmyetaERho4aTp6yMOyZ0pe3Sxm0wTIQdTbvBHuYtmTrSLZy5csFe+wL8W9NsQxOyGO
dVOrpNnHacrpTsaT+EXV2/u1an8C8q/8eS2tQy42UC1JGUdWZ9WfY/kqUVSjms66B6mN5mW2hjmY
vOF345nrlXozGnflSjilkvVwWXhdkdZiHpXVpp+3BecCP4aheHRVNQbLNJUHJ1fVHscdc4pV8fsY
luHVgE36ukz84KZ81d8slCuCOvmsO6U6T1XfnuinTztTaHOoipqCkAKzbE09AErJCS/gxQfmYs6n
eK7NHYw5+4POMSutNN9RMjf6BZbjEtHW3XDJt2ZkrzK+y2q3xVfK/YfV3qykF5Mt75W5YHY1ivGu
rhwbPTnLueE0rG86XxJsCzq1Y2lBUumJcZPNGpwDa1EQLsEY3XUeOxTBwDMIfP+G+bKbV2Sk5QoH
yExAzZjOafQ0ybrWRlGVpjGKC+wvPLvXs8mVdodwtfs5gNLlJoMFiL0l4wXNandkWUM3fPArqM2L
xjgaemftqPjfZ2fQ/QpMR1AihIwKlbGCIGDQ6mR6vnn3fHqZhp0Zf94pmes6tHp38rOVVSF9BinV
Q2rYJ/bCf9NrtVs2+bG5CcZY0F1eRP1s8BHJEjIkbXsuMfQdZ5Hj33BavIHbJnMekQ4nUA7weU42
mpdz0z2VaTqddJrrQVLnGbTkaToTlS7PsWnDipgN71lmc3u2FGW/zhYePyYNprWMTe04znD+cFeY
By4k9mdSAdmuLewk8Mq667YjMHS8negRGvNJS032SQv7xtzqi3Bl+o7I6bGv83ct7ceogS5064Cv
vkkSlRy1XD1tK8DcRso7WCdUbU4Ho5qPtG/OC9Z3Yg9hgd/WFy0X5W51cjZC2T00WVwJVT3nN7Gp
u4GubOfLztf1ZemXFEq97TxVlIRsk+qK5GUMYG+cZ/DjlrzpSs/mMzHg1ZhXTt+6mfTjKvV7ZWRf
qXmwba2PVsfcaaP9obSDlOBVJCBR38qd3dK0XzYJ/hpg/3yzJiOb68CwM7+ClPpINU2C3l0hHzTW
MdfmiME4LsypG30dQSRx7amJks6Id1Mzd8euMHEh9PObloss0vUySAW0Sz0WAuMTdyKV3YOJ8IXh
aKFl5tNZsQt4HCVzEKg4tKq3/sl207vVkDA8xWRGvZWXtyPi0HvyN+pNj4cmYgr8QU0/AJ4S7j2S
AWvXySpKp/hHJZxja17L49X0TrPtsZfmnphpDE/Olu2MJB/32uwcnaHdDUrTz+jE2128MoSLdCUx
HK0t+xCzdlos77eVZffCzPOoa7WYVXr1qXvcWDRjNm7xmjcnW6Zt6JR4B7vO3X4OU5uFbs/nNJMN
LosEcokU+Y2W6wOTnlgKv7QQAqGX/A2g7z1pYB3b6H6e2QtWO70gUspK5C/YAuS/GHgeJlwbuM80
8Z7K1L1htZJBGLd/327t84SAJqrp9xT+yFnF8qrg4hovx8x12p3a8vbGbcbLsnbryeF+3VnGAx+y
nSGTOQ9MLoO+s90aBGDvxiL3PQmcPKrNyToiIKZFFCuDendyi/0yUXLvJKvKPjV78tub4ulFGFZz
KOwZrvxm6bd0yj/gcFhM4ZVzlP1sHRnX/Z6Soti5CQQif/Fq9ylv4HNWpKGDvk3VWUO4te8Hh9GX
7qg8jLVYPLa0ZW6VNzb35HkcX5EU3jMSK4lk5/qeVoGE3T/EF64ucte2Y0Pxz45qYsTrUUvxI2Fg
GbgMZ9qLPiVmIOp5htyX8bRjSXMcfB07youn0qz2Xbfpf9lwh1MisS0ugXZeA4fnxFd+pX062mCf
iD14QUFr5JWhy3ifTSDRoCvP31Vj1TkpLluduSGoC74LN5K0UNQ83ThmYe3sUh7ESAawQO941Ie1
2Tlo1+0M33pT29/5bPOD5ZF9LHQLXKo1TNHY20vElihka374Doo4KSPd0uK7JVvFgZX2JUw0k6gu
HOqPXtuu4RCA2N55MdezdBY/ZwlBtvqOwGJgNaINci6yLG0dETEdOi87jyRh2RHm8J7RbBFBLi6i
IRGqVutUTw1pZbn0oVVYIeji4gbRu71r+2qfs1SxeXHzsE7SeRiRSu2WKxJdqvUnt9tjDFR8wzWh
L+v9OpzTgTEnPkuLDWUnU+90C7noMqXXAU65atmCXlvPg9DQ5PJG3o+ie2Nd5DI5jEuvLlGpdz1+
JNTXHdvI5fBJ7NgMsH1oe5PAgFG3gaMXh1Kzj8W6XUWieth63s+EQVXIFkru8xkhXEDdB4TD2yeA
u8d8/mq1j6GpEMaYibFcgPuL0NogjiKJeVxX8ejG3U4u/CTZ72OHK7NvQNq+5J5BmMCb6Cw4VFyq
Prtkk/dpdecRRwhYtd33CsvMCowyAHnLfvaql2Glpu/OMGeGotyQdY1+Bbh7whQuShTqb5oQJbTA
+Cd49lchT6uJvJuy268s5NJs6Dx2seT1T2erxS888DOOi4Fsg8MhwzyMK7WBrtsCMNB48RbAWNwz
GHzONedgcBUPN+4Sd3EyfCfzQpgCaXK+ljKaneR1sK0o18cPq6qf6qH4JgH3O87baNYzFkjy1m8m
5AYp1cqarxYt+vSBXAZG+KaEn6sz5bEmCt+RhbJ1HbwQ1sHJViahDmmzDDOmUT9TWxf84kF3CffJ
43fNbQA0vLRwtE5vCd1VEJsGOflV7VBp3yrBcHgx0wBzEaBLCMvV1TgMgvBVOeYpW8Jp4TxdgYY9
LCrDSK6O9DrrkwEp8u5qd3sDeHXYEFN4zZc2WM/TVmnwo4z0RuOTDCv/1IAPXJfx0HXtcyNSMzIG
EhllKoIlK7LbSlTdSbt6c9YEnU/Au877gewbE3Opmb+LLRMfxRJfoeQ4AGAWXtukzMOjVvW1D1QJ
uFZzm/M25G6xwMnEQYKcSElYBK3T/Zosb9spLAZB3fIuZ+uS9K6zRauewYtJK+127piWDdL44rs7
FZp2YbInQ0f20x0aGPdlcCWN33LRb51OxBRFmxu1muxod45t2LkdxsBy7N+MrJ9Ze5vuSgNrcQIf
dD8NrXbWRKcHUObKS+sp+eLmeklrXDZ7EzRzNDSPq7Xwsj0OOuImRke4CUmmGUPDGz6ngb48SqaZ
X+Gmy/XGnRsmFxijbfO2jtNTkwKv91WVnnoXne2Uva/dUN9lrB9jnJlOeXU9mdYp3+Wzioj83ELA
0M+9PbW7pGuNCzWJ9MVMhKOylp0s6gu5jY9cn+TOXrZL78U88NjQOk74dQ79NmfHsXXveQRA2dji
8zAPdVTU7fJmAw6khJ5/VUC0ue2g/bGH+EQ3m0K/02Z/VuhDyrZb9nViXeiLPw4t/H9ukRA4VWPz
OUl/FBPdvq0ktgHPPb6b9EH+6ElxcDn3ONs01oETbfgq0lQyEVB8X4Xl7DypdujVn+2Cxc6rvq/w
5O/J8J7MOn/kacgcObV9PqdHl6g3WwBSfyl4n/tjafM5LtY1iGfczinNKH+beZ2YGwFWwBgt2Tnz
2br5NBWjLzNZNfZ/JAWEO6SRnqJJJum5r7jF06sughndtV7Fpyqvi1BjWhspt1GRgtH9RowlYrXL
OPVCIGIfG57CLgdr5ryahkIU5IkTkyNMFNf1lplazbOWIzl3ZNvQH9DaacTFmBZsQlwK14k4wOIQ
l71E2o0ycIgd5my0HmdabJeOjDUxT/PnYI6vFEZ3jDviexTiD6ZIz6Ky380MOxeS48NUor92ScZS
lWTGPjH0NzsHq1TYFXW5a8ZR20Fszrv6FTH06C9Jol8syaIWBW8BhsFtfkFNXU+91c78EMeVC11R
crcX4/dIr5F38dIsyu+9wj2ulZb9qF1am8LpRzaGCoV+cMt4xzerw/h6M/cd+ZyK21BenMysjH8Q
oLbetrVnFCdT7Zxm2RyoRMxhpsbapx++7dF0Ez0h2f1ijnzG4rK3CCDJhdwr5vPsfp0MpjGkgQPc
YeKt1IrZ3o1e+iPJBpoCG6e0T7MIbICjr+utbIneTE1VvcjW/hiXvjwSHipPbW0KNpDow8N0xJah
MbJzlakCM3HQcqS2faxGDBfOALDT1OPa1/NaP3Lqpc+VkNmOG552620rT11ncCAsxXZ/O8C5J5us
a59znA8P44B0cLAH8RvJxHjKt9W4QMtcniFtVAddFYLtIEFcsOVD6k8ia9/S6UqU1bf8yIdxuuMD
ZQJ+l4Tf8QRWs9/bZfxkwEcgoFD3dSSbqn2cuzr7GHvgjubWiQPonIx3Wa89Mszbzi5XgcC8Bn67
phKRVdoLz5bY3Sk91vcuIdRwqNNi5xgOeRz2qZMHj1b+fu4YLXrQhc+F1l8137386hrLORtj7534
KcJCThwHC1s/8ZduPR/EyULIM5KkK8Olsss0atw1tgj5NwjVlbnsZs/qdu04uygoFtRU5TQDptQc
PBnJ4ozBIHLjzk2u+FzHJZVaxf10LlIh3+Va6pdOQf5cJ1GETpu3iIY8DWWE0R/NanF4HuXxjlh7
9sKE4rOld/fAtPxTaHT/atvR9i0KwaOIlRUWnqUCHGp2lLeVff0V2hFJdCq/OpToLlqrvJRUKGGq
06KLWd5jZjENG+hsrvdy2+XlxItNnm3XI10NQ6FZRmCqo+OeKPK9UCPjc0g1VOaiwSnCSEdnSCys
96odg6yKi0BHoYq2zqKqpJem3V9XxrzAXsrkhJA+PXSa7f2ssX0emBNqXw1Tp91Qm+NedkmTRAOr
5C95VsonoweGlmkex5XDVKuqlPW4sVzoT7RnAiRW6l6L6S/wuNdCoyQv2jrLBFN1ZqRpNg6DYbN4
8yaRPqskdm51fUn2tdlbj/GoOAQKjFqPGUuExHGM4hWfza1pK42XsFQzQLc5np9gj1LS0evXPOor
zKIkCLLylrGb9QYr07gsblsmfqpsrl91nLHzUbUGQhF7Znag1vwmZ3jIENvWsr3DkO9e6QupcVo2
9AREMb7PgJdzeLJC/Zh5bhEA4Ex4SmQm8kAQ7jPoMVnKjCyphnNhZfLPpOJ/aTDw/5z7/EoQ+E9y
MOPyq/zi56r+noXhi/5s+ktwZdwZdfKryLAtYZHl+7PpL+je02y/purYLiZwzz/5KwsD/oyoC5Jw
yXqE98dW6V9Nf+9KMuPPulrV/6Sc/Rea/n+aAP5XlMq5as+uDX9pEVokf6P/S/x6bUSirFHZvslS
GxmNZY2GUlVoPIruZ9s0XoDTrTwkWWk80NmnQdtqSFz1DNCewQd5yglf9TFOI5Ib5p58j/vK2fcl
+g2ykzFzB6Fd7ntq+ExL+dk48SsrMO8bCPGkpWBxRfqbDeVnfeVolknByCy5djI6JMNDdTMkJFCd
VT06mvsNg2Dk+G7a47K1jt+w9EdzndmmaRbauQJ8zQUg/moXb34fDHZGF9DYT8ucrgEY9NHfiOtf
BoPTVMq14pbE03EiOxFVQ43hqunxDlb9tnOVoYdJXdp3HO/eIZbzcuN1nLKkprOwH6q9Y60vbhV/
KGrkU27mD0lsgUZkkotGVEztPoMJcho1Bg852YagHI0PTBgPJqs0e9zgP51kKU4e1ie/5BG0GPHZ
TRbw6crCHFWXXyKdrX06EEmgT9PuODpif+45NHXyvAG/HCKtzDmCjchSwL0VG610P+cBaO6EzpWd
gGQ4LRhmzv3gfjTEswNiH+ZXTUaFxE7niINtlt35j1VgppHoVmbnpboGOri4rJdiHa4YaD0LMtpm
5AzIsazFdixd7QZJGCIlVC23c70yEXAzpsgsi4fEKx5pvrI/tHl92FRUEGaKbkz0GS+0o7uQUqFh
UykD0XSv1moSnmpXl/+4Doa89sXKVgAGiipUH8WrHOtnfYrdwBXLFuKJfG2aYdjlxnoRM/iSmQfG
rXllkdMzdyFJOsCvEzBSKXLANKaYsuMSyKUxvQ0zta9tkhg0Whpr/XQZbNoypKTrSEdr46fNumsq
ayeuryBzi8+4ufJUDNxuw9UWTHO1bZPbDSdeiPfxS1+V5DGdMXBu6l2D7nuU1ubjAPaNMmFJXljn
gm6mr9jnZYjGvHyiTCyq7U5T1Qsj511eczkzF/ZqevFW0PDbDbFcdqtw22iYyHXUzdIFnUnpWVpj
x16rfnCtxPG72P5Ws+AqV81vsrdt4LG0QpJ+WfyCaiTyuvG9s9RzA47qifTqdEhVZkUov/es3Mhw
tc2T2bsHBo+gWeJGUio55sIrJyyW1kOF/o3sVN8sPW46+gX0K957p7CZtriGv3ZOfMgQQgfdQGN8
YodiGqwjbCSX3Wlr34gqYyhllm/60H0NErWaUeHSra+/BJVYM7yBdt2lk/uhj+onEsYXxk0mzCYk
1m5BNqjnNfmlt3l7EhJY1JC9+sVU3DbegvDb5gdd9845H7ntTmaz3SzkOk59ZW5hBTIyzFAd+tY1
UIJX/IMzgcAOjRPqI1NnMJ+/cVstdiB1GFz285Mlsvc0naNha7bQpR1JwAHje5w0uT8ZTPo5G829
3ZOTqIW7BV7ZJlPI7pC7czUgeB3XaOIkwcDKEpMo4q8iHUmeN0XpK+Ad/NTAcq1OL56RJ7sh+aA/
ZKbMNTZO/9Aw1jNjmCMX3o6PGntwGRlg38whaYxUYAxuz2bFCAhGuBFUn/a8LY+M9o6xhdJNK5wO
zQABNw+yD2SB4dZT61cXz/keowaCRhHH34mCO9g2Vz+t8+J5GWmzlouViQ8JEeH2Apnva4rLm2LK
+YjWSpJIaa1dHLdvbMAyE5uTQ5V7Kipb/Wuja4dVQrYBIaV4h3o5ZOFh8WttXM+Zo+EMZ37Lx4fX
YwzQIuLU+ZV3IwPKgg6Pa02XxVy+Udwu7KQUvoX17GgpMjdOPLv/B1XH/w1q+2885P2v+vaz/NX/
K7X7bxDv/n/88Y+hMoafw+ff/gePEvq0D+Ovbn381Y/F8NfD+/pv/u/+w//2648/5Xltfv33f/tZ
j9Vw/dNg1v0dayxI0P7HlculLr6JK/ytbLl+xZ9li0UFwiKRzl69LvQ/Yu//TPBK8gj8n551xSsB
7uRL/ooquP8gnsuGr8EWBDCqfwdgtcU/6JszSiK1zyjxmgj+6xu//7Ma4Wf2H9IaYN/8PZYPWZP0
K9vgvBCkOcTy/yWq0DotxIvERiTvdTca27UTrrd1eMiQVU7+PBmtRg+Yqp3NPl/PHCOirTwFDq3B
O+CtZXaoU6n3u25M3ZoWRjKYDKoc621AXoO/Yfq2CFb5w5C1O73HbIr7mLOrX8SrbnAq111z7lDN
/shYy9lTGGVYPys7JMR3EaT290Wu+hP5PgY1pfbbbOblYsj1iRH0N1PDydpxK2qY93sDczWjHyeD
p2C72aeEo9pPbHN82epS3doi7kNHWbN+j2uCrrKhruS3TI9NTp921gaauKmePF9vysluhnp5SNuV
21qHo3KqjQ9UZaAQNSujT5io2QIZBw7Q2RmTpx84XrE3VyuL56YSNLfTjRUvfL4rDtX2dSBR3+1N
IEKP3JXVFk2LiMcg0Ry2mPETHQ2GfLEvM9mzu9uqO3rQLyYqvzdXjfbNInvmkbNn8A/VqlDuVV7B
d4urdbQQBlU5QcEZsUW+CnaSap1RBG7SO+yGmF2cJWalJV/iuz4pmy+XATSTyetzopH2gR5+fKcq
K5lOnfLEiyjJWRw0JrlaBDF9efY0Qzz0dkHncGCB6qfOUymUK78ccAdtf4rpRFNd5SaiXN2j2zaO
8/gpSgctXq+J02QrW6N5ih2x8Owsat1m+onKOD9m7PZQ7nbVBxMbHo7oXmpfdNc6DwcE3NRcUFh1
2h0qTzkeZy+eziRPREdi0X6Jry9+lDIYVM9Yk9BNG3WmKR9X775WtaJlBHE3zAeRfZhQr4NrpJQh
rnnJp2WlV9K0KUFTLz0sJNKC7JoPXzebK5y2pKGNLgX1jCIKC7qCeBkdkrZH4xDjvdgNHVwHm7W9
XV+O56V23xQy1xC07AgsoyYKWc07bU7HnejsULXrhY1Hi9LMllHtZCFoDbH3tDgOc6xO/uA6wVXQ
1NHNsVdiNW6PF7fVJC1780Euyrnh7RVaHYm+ImdpNuf6ywo2y2NQvuNQVNs7MxmTrDHvhmRb131j
WyJs7WnHShswWogtuykmZ70xoUM5rac4LbIb7CYnL3+Yi0ocSeHhKmE317eu7cQKkc/JbW3ib9ao
nQay636ae0/sLnZ7gjIQu8bCpHuBGVUsxSsJvcAeTBQzzFoYZtu0X5GuklPSiG9C81fhIq/TjkJN
Phn9a+9iZYpY3/Urc+MlvoE8S2IPNuEObBsh7o7xnw2utnjx9Cp9mbG/H2fYYvlkvDhrLm+mlmRg
5dZ8IDoTeYAjiEBb6e8t20qWB+avrXHkrpi6F/JWpt+1zsPqJD+UNxWXuh14h5QbKPPOJQE9LstD
QsPpvmrX9ajKnAJq1XeplPJrmIhXklXiFqKxhuM32nBoNVd/xffCJ7CqxAtp+3JCtegE9EDTAE0r
ThvihNeus8FEc5wWE/CqXs+hzLMqoOqcdk1P6h8J1u3GXg0UIsgSuc/Nxk7Yk5iKFxQvbNqbY9+Q
wyJtdFe5VjgY+Q35ufhGrjPRzr4UkbIZ9FqYsK3RfNjwfj9oGxco5qm/xrmpTwV9zYNmpHJf6Cxc
+aspGzRgDjYmqG2fFqsU55ZYVNEUSWA6jcugvh5rZCOMh/2KN/yraORWhOg98yeYeUARNcLFFgeP
pXZZSdPRam0jMkWePfBGgfizDea7ra/usebNHeHTtB/KvqdPV0JOOg1F17w2WhFzUCYctTuyKSST
S1DxvmtyKTM1FyLo4pBCjeaODj+beoXf8NnYEbkwjkxl6NBtS8Hbfb2W+AVERn/o5aeicbTbmsKO
0D+KA3L3BAILgeGNqCzDSYb2SdQLY9SDosREPsReuddZ2o2KaYl58I30jnPHvG1ar7mhW4q+nPvH
o5o0+4b+eRwR5OPSPM3qhhhJF6rOJkFOS+i6RufwcOCijLBqmJz0Q66bc9cuo7fTRZlflMhjwl28
2/gYXvq8+zGvx6nglQvZHcAxRUkt0wvTnPt6bOuo0/l342LazqxpFHfuTH9Q6+KuC6x6ycOCaC3J
LlBi7ihN3EaZxPHMe3WwWWNoB+2tipV2SvS+vi8UzEYjW+P7rec8S60qYmc+NEduZZasb9IWQFRZ
VnfltODmg9F9NzZEjybyHtMc6kXB407TQiFMFa0gRiL2BBZiL222q8bRpDi42pOM4ST74n9yd17L
bWvdln6Vrr7HKeRw0TdIDCJFSlSwdIOSZAs5Zzx9f/D5/25Ldsu9z1131Q7e24EkCKw115xjfCO8
DciHx9x5iafwNTZnBeo1KUftyjDWJvTX0qINDG1nvK5w1OWzBV+LHJ/qWjeNsyJa1V7J1G7XT4J6
SbL6vU0lxi9SeaiEoXybl75wDanOnT65NkgR3dQlpgWNO++2FvjQNo3WC2Hg9CoYOB6AWQq+0cro
VPQkP6B3F8+cqpM9B+J+l2VceDkP61NS5NVZyETee5tLr5JZU74XweCLJTpjK1GPsWHdWcVcPslS
HW05M3I/9vJDI8BgVsuK/YuEKlKDVI1HIgq2PXBH1paqvqnpfV0YP4YP89S+k8WGkGMcO2cqx+A6
rlLGZ/R77DrvR7vT9dthAkKvsp5v4WTHG73LFQ8UVr6TyZt3yyhJ6PMKzb7uRtGp1bY9Flp0UHB5
O5FYgaOKopcau8udMWntTZqO1ZWOTJ+Hv1h2yMComaRkPCpaz1Cc1XDfGCDu+ZYCh8RLiTV7ks1D
oFZEtYvTvmTkcUB4K7CJ6dZOp+kMRW7J3tpRVpkMziJq+vG+Ko2HJCz8rFHG/SDhJCJEtzgbQzB5
cbfOJ0kivB9Hazyh+DFPNKruJTzERBQx9lcX2tDs67fCHDALC4dyW4pWedWwrlzIEp6ulopjeVyG
KNNkhtGtTfZ0/FQrqkADhcdD28RzXF3RgS4uXQfNk/6RxtyHwe5VJcV56XZNOjKIKLLK1fUye1md
qbFbNtbL0kAMkkYxPpryYo67jk6JJ0CbeRkx8mBkmdv+mUGidqvjEXWzbiofcrxj5xmQOj03OHCa
ZtzT8dG2Ctv5lYSaxyaNXLyxaonuRdVG1JfMpZ9GPRre0ynkXJrMIo6Ghf20soT0GshdvV1Iqnqv
iM66HaSC83mdxJtAsGYv4qe/50Zf75HHRe9LqP9I8j5wCsAP2wafjk//ujuI4ajfdorW4WTQqGpa
fAYuvSdsLbUShE4GnGU7q0Ov2AsN62OH30Fw9Uwz7pJs/cKTkVVQhM+CnanQ3KG1LDhysqJ5ndbU
LKiwyHaBZiJK6DRlb7TR9RT3zVbFOcF1YutmpL741ZAq10tTy2+pXmm8I5Kcim5p33lIsCSpGCz8
uEbiS2VpqXu9mR4nmgNIk9MfncbiXGaK/tCRSnbF/VedSaN9TQzSDKaQeiExSvTRsl66tUDjjWqx
v69o6fkI0Z4gUE8eeXygKoaBZol5Hw6zX6rijjSTvaYPdMNKI9hEclttqrF3iyU95D1qy3AW27ui
Dy91B7egjI5seBw+ZBUJVkz4XHYYjOEmRAw4at+npXXQ4SKS071ACt6WINI3U9GSsiD2DDeWl9IU
ruOsXRGocutXiSD6KnWlM4qYCGtZ8phAU2PLhteSg0bQ2oYyJN4VtNaaRKk2ptGHnslmgma6+F61
LabDehfgp7jn9BF6AkPoBwG5im1kQu2Ks7wXZqlws3GRTgE5zbgCRTIUjDl5LFHxEl1nkYaKNXob
60BW4wYxTadMr4ohJAzu4R1Q+TBZ1UiwiBbpbbIExOiS5SLDQqvXE/ZiqmgASACoRW32RYoORuRo
Q40o3adt8C4l1b6OEIUGnCUcYUblHS11sAO4a6IlCxs3T4ds36VtanfQFPd9Ba0kTWKBdY1x1LIU
lTPBU/IyY4wR3gp7YeIuV9Kg2g5MKQ9hKdCU1BCjpGLzKkHqtSU0AhpOJ6/BvE9iPZrMulcGpzY4
uEy5GbaUD6hS5m58ESUpOUKaUU4syI9FVzeXItGCjdzJFFwzM2JjVrfLUk4uv4h9Petqd6BKPlRc
c7RGHRzJMGa8SrO6MaZz35rWGm9zl0WyxH1tbRtkTCVpuipKhzyoI3rFyeSTK/jQsapYiqAf6Kwj
ZFAH5BLInkFJhChTtUjZNcpETOkisIyWfUL8MkKxyipehVrvuMpC7BpTYR7AcwUn0LxPRNnnW0Zl
e7o+KJsVj50fV8pRm5t2i18SnxeoHcZvSrkJVN1ZEEN7miAtfqOK9ZbIS3QnstVsUTDc0xTsnbwW
xq3Vdj7hB9F9JqTZsxUeY5NpAFqT0eSV0O4WUO5RurSyEyQR5k0ruGWrH3wskAcmetsJ/hX7TbC1
Qr4SqBm4IAWvxuGgScW9VifsdLTTKFXqbUlX1BPH3p8aC1sav06GC5Ip6ew3qfKQESBsd8mY7mi3
9VdC36Hr7n6mCjIs6Sg0CNd2UoTyk5H4cmpEHrLRwg8jRuq5ld0VoYAgi2o/yINtA6CLnjbI/pas
FE+i6RmPSesKo5lh3WxSt56hzwhCH22WpCe3SeXNs/LvZDki17ArcLSiCR1IAdwuaNEJdmJyI0sF
LOmq2aZLb2yjvCu3c9IGW3gpHes39k55Lik7DUrmxWPwPu+SKV0tZTGxIELyfYqUc6v6easn51BD
yDUyqdymbfetqSTBUXLlueazuZmU4shkdThY+akffowcWelMaCNXW9pZCVI6lL3U2N9SfSCFPn9O
k6pEjoq3JBtp5gyo2Qr9e9nlz4IhD/wWDsRy3t8T3iszB0mdtFXdWTuOvXUdm/qjMpmvQWjF3ty2
mQt186pLE7q6yXQc5wBOMmo8W8eNLFCecPAG56VUPJVClTQO+zqK+0icrhJp6vwhq5HAyWaFxSXn
JNEzQFhCQuFUrYRPOjSVs/Q4vzje5leRKGIb1LqbTs+YVnfDtbR0T4aM6sKqMVgSI+OxhQ0cLvF5
WCCxCxHJSFrGLUEZ5g3fTutzFVZWGcEaQMu8zFx2C8EzKZPDrSF1HW0EbJctBGiKikjaRmXJgNiY
Ow6z+vCNJ+I6DpkVozrrZKSFowy7e2GejBTONOjadDXMt2JwkrxlWPFgWmnqDkM7nmXaV6x4BHGp
q3gh0HSnjpAdifW87BAbCnZNADY5HBNj+kigqGkbziuVkFqYdgQNtSYuHbFFIFebsJLSxp2E+kwi
7ymvxlOY9Rz+2D3NGleumY9OAE5oHwd16Brj9LNjdzWswzGr1z0s1pQplnIXK/Ixom1jI9/uXWEY
BXuZ69npIsn0InGJUarGFjL3ab5F4HHKGrbi2dpGrVm9VnLSEP4xF8eels9WEJL3rsw6J6nFZF8v
yA8sbaE5IfBpKs5ZzOKs9wKGPYHKxdsQjRwxEq5V3KnCXkKIuEdZjeKwFd4kUWJxUssFIggzh6JC
vBiXmH6IvJBRpC8KSZJS6yUKk68+7qZTsIiWa42km3HYSI+U7+tJVLnwmjem2ftzGnRHFEoCLY9w
8Ihy5VpMhN2DTbgzquA4ZuzbpfYW1O1GS4TbnJP4tu7iWwZjtBxFcH9Rx9Qgm3dzHt6AAxKZ7iAb
BA6J2vEB3dd3Me9SX8qI/2yYzjnZMIy2WjWFRzj3yPFNX9VoM5HLj3o8qzCtkssEDsxd9Pxcm/Nr
hthJIymXOG9ddKJIBjBVYUSWJLZSrcWtrmC2Xq7LfDqEkrFtxWJfq+OLmbMTLPM4bOZwGrxoSkRn
iPrcTdWl8POCNUHm0Ms4Q3pSJKHYqLJwbiPzOSMNmDs9oSMzEpK+irXx4SesUs5S1LST+vl9qGlt
EK5aIEYcX+YsWOXJuG7JDbVNK4jdvqYskqdg2eTlbLjA/JkVMhXz+yF8yZTMH6OJuQgRKk3DKCth
+jmouLqmoDWcfpUa5WJ4g6mcXdEUntBLP0PCONN2Vt0GkLw7hL2fS4I7m+GqyM+J5u1uSAh+oOkA
hAEDuA3DL4e+EPKw6sgKwSGwCy1psEnn4tQNSEKNx7ks3/F1s8QYSmYHUX629CJ2QtnIziTiCL4i
ZTVeF3opsI1cesBYJOZ2U1ZQFPQW1b0+SxwgOFNGDal/QkP2a3fsM+xGUlr/mOTuIWxaf0rklzlP
IX8HJmchVaYJGBtblIE07mhzgcDKaxcz97JSok7AIZ4BG7+CqOBz9MZtapmAPI0K7dC0VC7axs4W
LOpGxlIp7lxiXwu584l7Cmwz0XaYICYHZC6sXiz5kViHXrmqjLG4X3CMQ5YFUevNsw6slnBtOpio
fSaJti9mQgRYgVDaelbfC6P4nKrEFAcThupMqR44k1luBaoAo0lyDcjxQlDxM7Heb0YxuaFkYVFX
UPdIM8TblHaLUxlgCwfF+G6IBqyurkLgHSV+M+YnkFKZO4UYNGhIx04sFTcCv5GmrRy4VZpvkMvv
4UfQANXnCrknulyiJ2Z7hI6O3WiWsJ2lGoV4KjrKIoTc8WZst0LAfVML39WgNJiOaznWhKlH/49L
Si+T1oEshrle7h5TWWWHVzh2c/KRq/odSC8zxgjjdJuj480D6vdQFLY9jVIOiyx3zBLVsJPsxZSk
1fevoLMHOtEmq0R8tmr6t8K7kQw7oU5/IChjm5DOwZTuGqN/CU3y2OVFeYgNuXRUJTrNSUGcXEQi
MXKglkdukcjNELuxdkq2+VOKhH4LpIf/B5EQUxXPsJFHsx+J8OMtGlSY7UrN0dB2OMaU3tKSwHbD
eqNWO9Aa+kPUN1ccsV45O4+bWDwM07DBuXFG5HQ/pTOOkyFcu8PBfqJwbrMfsxS/YTnfR9rwrceB
JNUvsWw9mnn/jHNFf8i7pnQNYzH2IBtJ5lPXAOsoQWDHVDma+3STiriLak1V3NYotjA/N1OnP8Ag
e+066SFN2mjL+MjlapkIutnmyx8m9VMFGCRUstSVm/m5a1rG04n8jYMiKslJ1lyhxrZNDyt1u7Bo
HO59d9SVfatXbxVbHtqIdNqbDK02qSRrO5XwFpsjhLbVpREb6VCRjkmVV+fNzdwLtN+zO3NUbsxK
+KYpKFAJIi49WeyYQ1SUOWgev0diVx+DQeB76J/NkqQVc1hHrGZQOkYUpKQwYHNqhFnHCGcydhXU
5oru+dWUWVcErh8w9EtObCxP5YIqWS4jyy4N9sDcwL5g50L9w1hGIAYBxLdG105kFyRkgKc3U98x
elElW+rDuzJQz3mvnqcEMJuEIWxoReRk47Itcu3UlQzrC1A0ditWKpuMPtvx2OVbk1ICNHiLCyam
BtNG6Wbo0TDmqE+VMUrcPm5dguZx9qHsYWdhCB21Bjp9fUT5B+n7NqIbQRt7LE+lWDPpZBj6j7Rq
/5+SnVaC7Fdz4eLlrfw4FuY3/OdY2PgP7guoToRH6BjOoff+W83GzwDjQn4JwuHn9BeE4r/nwsp/
QE+DRmAAd4JdYsJb+reajZ8irQeEqaGyxtL8+SdzYaJ4PzrYGTDLmNdlYHXkUqiy/EnNZkQc7INh
HihPb2jrhm5/daO5s7P4kZO4wxZNv9uLLJsXTI/70SvcfBNvjNMy+wtr7zjbVw8h4Ii8dDbKpvOA
Nc7f0GXtex9NT+KP3+Ytk0GP7Phwi3FG7F2q1fb6ofVaO9/iCPZMf2kOc0NbjNBa0ofyBxHjN6Yo
dBY24Us8WMdBuyVKceCNoVHzB9eUvMkPRjt81tzeuel5Fze9Q8fezTbRTveiTeyCLr6KbpTRwfzQ
XxF839sPZP0cxGv5JtuJfBzOdb68rw6k5W0qV3u6EtyMP0RwEbFvm33mya+xH3j99gFQ1EWxYYzw
ChwojRNGAeUAoTr2YsMWb4cn+dg7vX0TOK0nnYg31eyH/c3Dg2Ufr9b/mJ3mkO1a71l1kOTbzaE5
0HLbp/gC7avczu1v/t1daL/iAT9gNvfyWwz+dvpQVwkWAodG+pW4oWvM1xGjp7Hs/gGoJP0B/mzD
fo7tO66Vnew6t+P/Ta7xZtkQdRwWwtfmSXHT284t7eKAvuZ6hkYf32PrvMUJEW8SZIw9CByjYB25
qd+Wjbgj2v5qHcDR8FV87Lkav++g3cTn0Kk27ba3pVO3MAbDUpF78okRTd/u+Us3T6Nxbr4tfuaa
bnwId9wHD5OH+N7Vn7M9jDClooR2GdFTCIzn2s2yM149oXXSm+pVHZmv2P2P6iTBivmh+fVNvwEx
5nZvVFdNal/hV4G6pe2ep4LevyNB8eC7pkhZfgxHzRbSzcpC2XBCfCw4I2CEvscD2XHhjmAaZK95
pqmYuWm0Q30T7c5FtHtqpl303lMY98A97cTH7nIl7rBSHZqn+RmOJ/Vwy9CWCrveRioGr5BNy5XG
TS26Bpkc3jA8Lhjls2vrJrEFl2beY3WMDvJRuTSHcdPf68ZZeLVey4WoVjPGRG9T5PADcZ9eR65w
QuvvJMIRTq/oNCnzJlvU/Jx/mg4/bmRqRRvnz3gwdpRmYIukFc8HwYTuyVFpdz1AdN3u3xlaUqEh
QCNbpbrrIZHb2qE70X9rSqBZe6g6ZbRV3GAfnZNdckCy0b8HN/yR7it2APt8Pux5/7UjXmpXYAko
JxsjV/SNIrK6YwytMOHhCP2uP+tHDu0ben8m2kaHOK196pNUiWYROaGnvQGH4h6QNi4dmsjJnQDX
LnAIuxtsfXSJVpi+cdfVmh0/SueUQ/yTywA5uIhviW+jALQxG25VuAoO0jE0WW98MFBHfuT3/nne
ypbthOkV1BeuDto7er/Xyim4F/zUXZ9gUbmfH6PUBfXWvvK+KF4Lp/qmsW4YzvCNAeA5vJq+63iy
fgiv/RrK6nC8bBW/nrYaoNrHmipyvuNMJm3nY+Grjj97qy/G7naLe8KFfvUq2ExjGH1fJd/Ta30P
QUJ/QXFipz+CgksCYM58yl45/Tdb+ekcHq0XSEG4BpOzfKucYwv9Jnq8p2XedY50oxzlJ/NQNR1w
Onvs7TdxB7XbPHmLY2zMb4GNxezA8N2uXuXzTrndGI50Hb0r1+Z5cJjTXZT9db1DqeNLtS0iAU53
TBXVB7XhAzXXFRiebeqyLHsvL9GWfo21E+1LtC3P+8RTnEcPOKl9Pbuehu7We2PQ6IZO+10+8CNb
dNVvxcuTwmJOD542gd95vTv60QstdZtSzpacyZu8bKs5izcermVfcq6phx/ayFVPy56PAHnVyXfl
AceTZ57KncgvAUVhV/bg4JxDkMevQQqk29m1th9d3hB/PR4kBxtQiUzHthRE/E561J/SnQr56R3f
Oj/M3p+Mzc93cd09cIqjO7NB2vpgeD3rIt4x5ueH+jD6zC+BZgF2eCfrCDI14prGxsflo+Hr+Vfn
5Tt+eLA2wEMVja2q24M2oDWSu8hipE0/+73L76GXu8k0X4DDbzoTt6d4VN9CjniV5iteeNY2TzDx
+Ax4/zFCIqrdcFe6xgb/tvuivNwndrK/ONt3AdOPK1/pV6Z/D4mEs6SDOkJ7wSq0a9g3jaN0TRLM
fGYu4PZ+7dausln/7jzhxgCv9swey9s3Npz4wrviJc2d1tq0B96U+Y2BxfV4YLavY06zo6NVP88Q
Qb5z9jYAAYZYrk6Bd2O5TI96O9ug0BjCrQpBgP2QbAwXeJZCDWv6lbBVhi320U6E4rXXrX+lev2j
AvL/Qnb4/5KgcAUC/Z8Lx4eXon/p+g+V4/o7/rNylAwRKChwZDw1BLoQ4P3vylHS8UiokrHWlCvf
6BdFoSAp/yEasqGJiG+Y0COP+l+lowBLdM2VguEpATyE5Sn/k9pR+oza56yzhgjhgkCdKGprsPyv
UNBklI20wtlzGbRJfzQDkpFqQVQ3wgxot6M3APSL3BKoGDIYmz65aogceyF6SHamuCw9QWjro5YY
yylULVonobKckDEam9ZUCRdMlu71l6v7L1Xkfyv6/FzGRdf+j//+UQJpmusbXjmpIugoEPo/k8l+
oZiGixgzdUnbSzCTfJ1NC+q8shJdbEcQF4j9cr9+PfkjHupfL8ilsXSuOv/iu/hwhVpIc0smtpch
tsQHtbZOer7MzKjAdPST+YiBifSYgmAhy4CKlPYjTiqoxV7SUbchgDimSN4cEImBoxtWf0CKwtir
Y7tFcAMk1UoMZGSqsUlUzdrhLv9bxM9nuLJqrjg1Q13PIapGVOTHT7BIPc32OSfgTqNRbq2ShTnB
b2opbebNmXERk6bdCW1/+frSSR/PJeulk2VVk2incHtzDPp0LhGmZMiXYuouJXjX/SzI8UYOq/gq
77seGwj7/WgI/Y787nFbzchV8sVsMaI2lvPP38l6DENBK5M9hJvs4yXIJFlhFFz3F63Q2m1C9/dA
st8AKrHutrOmtuceEp7ftWKzM7Sk89U25YhQRn9LsvqN7c41WY1RmgHIGffRz2v2y/1bYT6TxKJa
LulcslfBO3SssR/va+6gjTFn0x1iRcOOJ4pGaS6qa56m1MMwr9oQSIJdLzImGdMxe8TMjssEDe2D
KWTZtRhayuYvl+33h21F0XPXyDqLzW9foJIbUoadQ76Y9Rgfjaiu3qKKBGitiNsjjoaFuXKjbwjE
LC7EVTR7fSi4xRhXS4hw6BUrJeYdfjreFBygT8BuxL98tevN+7+dXOs9pkBv43sFLScauo4w+9fH
U+hDRI9FolxURqcbHMQzjWGmlImV/i1KTvrD5eA4zyPEaR9Ro/rpQSKiKbLESZUvQ61aFCp5zFaP
5mCEAZtnsUzxL6A+LjqNsUMoireyNk7g1fo5yTyrgoGAKyeWW4p+qZ98IySJ+EqILelxYAzy/esv
7/eVfX2HGruLjGQd3M/HC9NqjQYLWFJoLy/xpkFO6kfqUG1go9TkHSTyVZ1RssYkZLg55v2/fC/G
b6sOrQg09JKk4/5Dyr7+/C83eq9CFsvw+l2IaKEKmfUJGEAetoAJClW8dARyKHZbTGlKJhOp7KAq
SSAHX5IRnJyIrfbMIBi/Wldhd5ECDOU2qMvgXlEzzsUi5Z8xtdpVmksGgLp0HjjgoCIhrhZ2/VuM
g5xTUYR2w2tzsz/y8gpqX4vB8a4J9aCyLTR7YKyWFJlrPg0YUjsSUkClQAAG7hpM6t1g1VqFl0lj
INFkffq9LiXruyGHdPWJaANTbJppe2doEY+CZUnLj1TRpxJXmS7XbqWuve9QXWE6MykT6AarCiGp
1VVEkXVjXm3CwZQIGR0WjjWZnGO3WuAZTJ40AJa2QVQjep97iWCScGkSaGojpZwYNMxGcmQR6TEh
YbBxegN+kxsHcY4SuK3uEr1htGr1gH5UCRyRPyO1DjZDh6rBrdMlEXaVBsphxKlU+gw1o1PVFmbn
jPKoiWChIZ24X9+On8PQfjLMAeZzM1g/F5V1s/jlfqBx2o5J0hsXnfGpBz0E4Favx/4gVOpzqcn5
WWz4zEupaRegkBHj9Uz9y0352wOMSUM04Fmu7lRWjk/PhIQYNY/KzrgIeQ12diEyuBBorg5hUW5z
A3TM1x/6t8WJ16Pow/xhAYY3jU+Lk1Ely9zJkXkRwCVts4hGulaG2D8tfEtfv9QfPppKegILNcaQ
1T/78fKyxiaCNi7WpSnxyimgvgHRoQucWjn0c9nK/K9f7w8fjW2MwpG6iLJRWd/PL19ngQkxDCbT
uqSLBnW8BiOSiOkPvJTyP//SqHYVjC8Siy575sdXqtVIwtAoBpcRweZOHK3QDSsh2GLkEN2xCaar
rz/Zn+5UTYRIKosUfDo1+scXzKtUNIjgEi5qhgQjbZHoQEBPL5LJU1pAvPXjrjfseioWr85qdWuh
1/jLnbOW/x/3NUp/dPlsbGRRiYbxqXYKSHpom1LQLnMssPTVAm3kXVrXYuNmcWAy9p1ylaUsWFWY
2HCZhnXchJgTC0O5XzotrvBMoGH42xv7raizJBN3j0nHWfvZcv54dRQlB2RWB1gLEJfB0gh2VWAV
O6nWpYtSpMYVxhyDI34wuGCYS6rzebwe9Ej/yw34e2FOPUc2nMVtz2HI+Flp/XIHsvrVcJ/N9C7r
cuEtCNuYFGlLPdWR0n3HF2TNLjLOWLTrJJteZKQyOf5aZBUuNnNB+ma1VvoQdVlnJwraAFyGNdmp
hhBIx7St6DjKfEACRwzMDxzVIGmIc85lRqwOAiKuqvlv8dS/P8Pc4wqBTCKDOOxdn56pvqk67Nh9
cBEiBVmJjv63X3TJb4FA+BPmzL9cwj+9HteN+1zULRP/2sevslcyXcwXPbhYMmoyRtVQyNLbJc5J
EzH7v9w4f/i+FMWSWQ25b4gxVz7d0bI0tjKaFOFSmGp2KSF5nuQgjJwx0CunwFe7i5CVoNJDpR81
HRb6iXMBJom3lpX5GAK+BkkPvSyTtWxrJbqJY8xqU0bCZBpiLGjNndG0i5dVwEtmkIHfCAwM/vIx
/nTNuN0YtagqT6X4eXGgdBB7ghYo81BbxHrwjN3kezvIrxkRB1+vRL+vsVwxqMS6SQ1HDaV8/H4S
pZDrsdWYWoxh5xToyaKxisDqKE9fv9DvJzUWWIvIWW4FUtXIcvr4SmPfdvmsWYw1o7p7rudyeVG0
GWRmqU4jtO8atY1TJLipOGgPIGFDqdOfRwmzso3qo6v+EkP/hzWYN6TzqfmbQ6T6adFXiw75d1WE
d5neGFtDKMdzN9MxHxsj2WJe6LyuFrNDrxYV6PbAPHEsqf6SwqvyoT8cLbj2JC2plPwW0+nPOYhM
YxOzJYjrzgqzcVehbvW0eE7+sr394VU0JIUcKugQ6eDRP176omWqntZTDH61A1BEAebGffpfuG2Z
T2oc5DjJsWh+upXypgTEIMfJXdcuNbCD9qLNyq4ra5Se/fzj69vp58Dx45Xj7MkWStdrTarS1s/8
y9I8FzqOoKZK7tixV+BEER7GqdcLB0lVI20QaWnXKqh6ww2yIE9uFlkGV4dqcj6P9diI3mJ1830m
V9Z5MIXylQAQdQe7FwPsRsl1ANqZDDnV0Tqj2X793tfn99Nbx2XLAy6T4oOn5lOZqkuDgAJrTO5a
dHyJjtehNtr7MlOvRC17kyVoiF+/4O8POS0SDRwK+kWdquPTna4lUQpySUnuRnOKKSqE0A8ycjer
ADvkP38peo7KenqV12P9x68F22AIUkFK78ZqtsACmMhSpYa5pkTy+z9/KRzTK64Fzx0ry8eXauRE
17SWzZn6N3EXrPXQh1JoDTL2/69fyvi9IlGJDdLoCAJyYar+6bWmSEpSRe3Ku1St+xtTb+RvMK+M
V70QpadempXvytALx5DPqqJAL9r7CERSaudpKhHz0MfC/YBCHUl7gwpjbMLyLU1Xa2koEKGAXCpp
ZLeftZo6cCHuJKjSBuRChdLUG9sY90CK9ZHnSE0wFWdd86QLlf7aQJNEGKVMkMyGplvCfSKZGpNF
Ee2L0NXGLgFpmB1CRL8HsQ1Bw+IQGTnZoRFSXKKFULFNSTQ6+bLIDHmtFTsqhib2UzZP86YZJxF5
mhwUnd/ApsGApFf1k5CryNIgCEbPYjUpoDoSXNEeqAtmKN2UkB03hgrbVt37WAQZLg6lpWPl6TF7
Ovk8l9eNULXQK/TGorQH29fgi0yxK8SJ1cJU74TFnrtpuk6l+r7DF4uX2JhnxLSV+Pz1l/szMPrT
82hwz9J7JdEZfeanBjVJNWqdEjV/l4c51geJe5XxcoKU2Z7w7wSQMBcQ8AFmgQH3jpmiqmoYHtVZ
09yUQwM/QlFq43GhZmcmX3SijxUJDwsep3YH10PZFXNYPeBz1RxRLeLrtInKCvuG0l0PqNczr4Pc
cBPrifXWjhOtXBkm4IDIHEp/rYnMvcsc7D9QsE6avAipzw9EUjCDvr4SP885n67EyhhQmRysLUxx
XUh+WVQTy0o6VSmaOzWVrTet6NiGm7ZHCyjB6wL6kcc49peoR/w8i1UlbnRhXOlGNPnBg0l56VtA
PveVVTctd5CgvI6hEZHnZaQgUsumBlYdK+JTh1d0hYeqxZHPRTCCWlHI24SrYzok+JhGdodBUSHJ
RCuucZlzFmqx3u6+/sC/r8TIZzgEGSSjwRH5fMKs+jIxgt6q7sRJFnzJgqoI0+aN9w0L25yNKyMF
c/P1a/6+GNMfJ3NYXsOnMXx9rlE1q+msoS3vJFrXbl01gS+DBQeWM86Xr1/q932fo93aSiTGx+T1
Pt3YzSCJSikl9V0opZGHULr3rAlS79evsu4eH28aXmXtWWIZp/Msf9rO6CJrwObq+m4iSoIxOh6+
Xqi9MBhg8HXzbVFz0tAG9Gtfv+4fzq8MpxQO0aqyNrs/L8qzpKLINYz2rqX2eBGNRTwapRghRVK5
VRdBOldpl3nA+dBx6Kl5TcPU+kF0vLGNG0wf/4W3w3NDlvQ6UPttW+8GUoNQj3d3UyVNGzXO7+Sm
QUWr9ePrXCGoU0VzRjAuFX6jGcpmWubhJg9ScS9XMJS/fjd/+OoRkskykz10ohBWPz7JeqKSKkRq
z91Yr6oriDSuCPzgL/ey/IcHiHISWho3MnmVnw9cdWhK/RgP410cJ9IRf+b81qWwczswR52XwAdt
EP6HtSeWaouuXzNnT1Is8nFqsYdMkIkZuxEcI8TuptA35q4OQ2IToiBe3vqsbXsX6MeqzQrrSEfp
KxMhLQozBueA/3DlaKjSbZM3CPbjTnLkToCOvsxkqf2lsPltqkIngluNi6mQrghuRfl4RXvJhFsR
z+AvGLNt5GEFG4JCrnd1tBCfbRWbQmnbA9/I/VIMyX1eyBWkQlGDOYJnKQ+Tmb5FXe5xqAx+GbUM
/cOgdNNRnP5yqvg5a/r1kVzfK90siZ6ZKAEU/VSFWSt0v6u06S4Ujfkhg9YJgbbHLx+vYe9Nm0CY
NcXtkmQQyLhXboVlEnaYOcp9DVb+JEdW95Rofed/fVd+XvvW97U+Gzyy8v9k70x6I0eyLf1XGm/d
TJA0jovaOOmj5K553BAKKYLzPBn5699HZVZVSJkV6uxdN16igEIWKsInM5rde8/5jrAc9dNFtBr6
qCWQZLqtASivwG0MZ72+pK/igf2/eCnWI8wc6/0y+unnCpVREKWALqePa9erVMjpowjybS9gQf76
U33eBMunYvghdJsdZ7GGP64MtSOFD0jKhGghjlDsR+0tJAbHC5N6OBZZ6gCo4Wbz6xddNvDnn5gk
WxhCzD0AHX56UTT3fWzZAy9KlNkKfKlYNYZU1gNxOL5aR1/1mf/0tOVTsuptSnfUnyqhSh8/paHp
ZDH2nXqbt+60EdxQpEfYY3QOVtzw9TSot+oyUSDPhaYIRI6hKbHfAsk4jkXYfLHE/+I756elzU9v
ia99kUP8fFPpsUaztwz1lp4lPpK4l9cljYfVCGN5Uze6XJtynL74zv/qGYDMgp8aVQD/fN5XTmMI
UBbOfAvkVjmbXeyGqUFuRCnDjvFj7a5JIaMkbYoMnmCq3rbM33waStVZP3ZHhZnHmdkY6lUPMYQM
OQBrXPexK0O3+eLR/BdbjekYowhEF0Rnf77UzinDkJS8pFvcvPl9ApNguV25G5yO1RdbbVlqn5Yi
twwu0IKlQU/508oowTbljZFpt4bdz3tGFRMEf8Dx+IXFiuAm1EwEHa4l2OEv7m/Lr/zxldluugrG
ilk3oM9PFxz0JJjASWe8tYZJPXSNPl0GifLy6532549nCbigtIBtY1Fnf7qwTeRhUudm6m2BOwUF
aZY/FKqRr1yjTDcClN+hqfPhlIfkPfz6lcXy/j99vveCfbktChPH1MdVPg1hHeSY826r2ZjgQSrG
dW4u7pSIOPQKqzCJgAB8ZvWlwIsarrqylxhw0YsjclZz6LUZ/UWvcoDUszGj6k5vo/coyhbSVjjz
NxmJexJ22aj+XEzzDxwXwIMrxZlvCMnpb8ZSecISkV06DfKFDcuAOCbDscUPAlfLMwgY5nzoYjuU
KBsS53GIJahyKw8ST+SJ8WBVyeLvaEvllLl2qawEupX6i7X+3jH58D05DpOYRfcAAo37/KcrqJMN
yzjOSu+SVq3P0kJHPg6qUJ7bU5yF68jNav1CYXSRkyRo5FdEgmKNK4M80zwRtxM+qDkvTaJYRKis
gk4pOrxp9YuS98kyudUdMoyyWMFfVhQ+ZkXpIgoeMWoqeFvS9UR2AdLbvB6uZxug2cbVO/MAvAyj
mmYqHZI8Zi07xinOcAIunDz9eqH8qXBjcaKAoV0sQMcZrrmcFj8VbqVCcscouvrOhvJxVlV5v9Nw
CMVeElpFyBOoLHGWR319oqxJdmASO0KHemhkngHEpQbnaGjkK0+RIE94zoZdKFMXAA5U6pVjsul9
eLvT0akd5s22m5aV7yhj9M1gOIVGs0mTzYCFVvWgVzUX6ajRaARFbXQbPJzGFxX7n7YFW5GM+kWQ
wcHH/v/4aRliYA8KnfJuGGpcl5wu0BdFGB0CeFpbVkm5zk2nhWIeGdj88rTe//r7/lMzG9w26VgE
x9FOASgsPp2+Rp/2be/Ew51rpuMuLfMaileXQkfvTH8OzX6vjCmWQUfnMM5E6Y2llVxFdj5tv3gn
yyPgw9J3be7fy5QKHcaiwfr4XQyqhNxTlPJuykds0NroIJsD7othm8TfzAsrTGII0yv9cVZnCqOQ
bLWLwtb1YZNNWXeVC6x2ajplv/9If0um+f+pz2e5+/9nuebxJes4Yr6/oyT3b//4L26g/xJrGr9x
V0RPxFblmU4l8S+xpgGZmtKRBY2KjAYqP+QfNh9hEeC+DPj5UXjMCZf1/ofNR5i/OSo//T9FnCzE
T7jHX+Ef3w1DP60m/n7ifpfLDdc8tKHm59WkjmGuhCngXJMg6xhOlz4amO3hyVj9VUGfJp5eOiEu
texlji6d/q4vt3RfMfpHV4QrbgVOapmc439et+0NQQPgZHeNeo/8aydSdRXn2jqsS69JoMDOO0ej
L0/UiPk4V0cLFtjy0mN1q8stj1VvOFOqV/LUXGWtTbvwzpJXara1Gy7aBL7aXiQLXK8YvKsV7HmE
+YFfAjWosy0WCGvB2kTNoeR/sjPVt+K9k+dgLeDY4IqNm+9ZnviAhFZqe1mFgEeM70Z5SabaKgb/
McA0TKsf84io232cFgNrXn8jluqiU4mmQh1jpFw3w11jiiOJK5tYwbabP9IdpATyIBJ5Nk4L4hBX
Vmz5WuCVI6XXJNhrr3pVnZfmDajJbTS8QOG4NxERMYvcmBOzdjEiFQnu3aHYaBXSijI6o/xd26DV
NKntlXLgS4ThoVFHhgvcAxOTXe2ARvua/CHHfItSqbKvpvjZqPdDJJEZPvXhWQQUwLRJ0kPPMzWn
HIOGADwb4GQdg1dk4fmEX1DfZep3bX7lmqu4L5oFVg15gpZDp5y+LUHLIDouSdS97R1Sxe2d2YTr
Jk23aovnyn4ksGQ/KbUHwgWSjbLqzQ4vZUsg3zYoozWW0ZasRLfg0TSnWzzdF3JxRhg1qAO5SYXm
9ZEgZ6aGpdCvm2pY2+TvCLxlLUBfHMy0DNYRLLhRIYcYonNUvxR0lTGDr+CseerZOESHOGq3CSge
mpf+MMVnlapDyr4RC5jjDXsmgQMhhMXRhykmHWPVNM88SX29zLzCJFYA04OCFp4u9laSL2SZ2bqw
Qw9OCjgJ3RNhSy7aVilVX1L5ExRwbuWwKEMIeISiVUW8nRkYdqYn7HUYg9bSs0No3Q/DUzVzcctQ
VQZ8UN4DO2F5xdB81nqI40tCY/GULt4EuRCX9kn8akPWqZrJH8jxqdltDqCJsJ79ARvBTEN2CghG
IyeshStsxNhDowVxssTh0FvXpA8YwS/Ea57GOEeZuMpiIpQlxPI8bWqpYbORPhZUOCSXFig5Bbuw
dlOl8iL/akb4Lkf693H1xwOG6yzyKpvyzF7Klp8uKhhudTfqoM3r2Y8YL1mb36UYp8YAa/3oz/pl
KGDaw+6aG+fcqJP9ZOdI1aJ1NcuNEozbMgs2wBI2A5KzAZhyiEc2iDbE+PLHyGTXvhXyeibi2fG7
75AVgB5Ci6g9mrsrYwLmUm7GBC9Q6q704ayMrud6U9qKBwTQm0BwG0sWj3gGxKMLMobUewrNtc5u
tgZqe4c9jt93PreMtwi/f1IoZ1Z7VoMRy1qGLS/cs9uJzj+E6PGW1BoSdeFBmRYUeWCr1zkRpKb8
e3eAP3+pn25/vQ1mgBxZ2HbZndqll0aZ+Atie5ZMoIrnqYJtrT5i35+drTY1gPryLyrjTzfw398C
HZAl3dh418l+/F2LQVGccaGhppq9Fhau+Mgj2y5sL7MIZv43SB05UP3IXpvNGt2xqV8b1r5QHplR
yYCy+YJHharfq/E5u16Z9tI8C51tBq7VinHT7yoVbEF/8dPBfPn7uvvPSv/3d01aNH0B9GyOycXw
47vWWDGEVWVwPeAugCXoVXAj9vmUzl98Px9ryH++kKA7TOcLlfznXyjsmbeOeb9il+lYHpnAhZ4j
t7GzC7/qDDHS521/2GT09V0k8UhhrKUtv5TNP22y0VElGXRRj6Tr3CmsazvQ9nE77sK83A3W4JM6
C849gpAlHseKlGJTbDVzn5ZrM1dX6XjMbHvVFThq0ym5AycB1yIjRhYzF8WvGip+yDkfKdhX1XyX
kTeXhHBLxX3E5iUk4Q0o6prnv0fdtY8HLLTL07wHIxeexvZVI9SuM6fLWfNbZzxKRN3ygqZI7fRr
gXkvnK6aSFvZFB1kbE0mPCjhksMIS8hGyZvg4YM0oM6uR2zG85CLfUkLVaKyMjQeJaNc202208P7
DDtgH9X7qgkXmM4uxDEx/8iVyzBtDw3IfsAjrIpVEkjonCfGxnpJCncOGEEj64AD0akbrwtu1Wwf
O9XK7HZ2cVUKWIp2tSGtYYUwGEYvT4ynIWw2Y/WgmPfLMQylYGtiK0SyKODoAJHfEe9DTXlT2RNB
MZLx2RG9wkpOb5p6njq1by2+K+V2SuiNZ2+Tkx/UfE2CzGHqgWq4PxztzeYrEESGw5Mdi5c+JWXe
vrC16yS/GLodIT5pdz1wcliM7WrlIUzRx9XvJ0BePnS969cOA0gNVItSea1+Pmq+SFJ4bFisKc0z
pyebd9rOYvKtiPkku9Xg0tY5hBlJvwV+ppYTeZKjZ+CSM1Q+Oiz6GV31jNBjzm+drNuih+b8jCkY
oYRmtrGTwMTbjrwL4Fd8eJGii+Zom/ueJfWq1+x72mIzfjdNeMCXo2YbovBMAg2zwmsS1X7ChUew
T5ao25CzrwcEHJ5noeuXkHEN7ma8XBGR5d0Y+2QIVm5zn9rzYbQOektbfkvTY1Xgj4VjQTrPeujr
nW1dEjTIo9zeLUeqGN85QABIeHKDvVQV1NKZ5bnWyYzfgh7ra7oOQD5rSbdl6W3UFMnro6ORJmAC
3uzDnZDGNjQdbwBU7XB5nKKDmbh7uNfEFFgrcnQBMQMOhDlbtNezbt5k4m4wh6NARs6I8qARvB3e
ORGZWw669VB4bbQmMcNPdYr34Jqkva2jXEYI6bX+qu5f4bdx+yIST01WhnogLcwfghjHy2Z02gPB
etxhEl/Pf/SjxX3EAuupXxcGYNtq3Gs4XfXqR6nurO66agh7FhDESEoRpLtBoKB8JFzmkeEOazUB
66ysylLfR+4l17/R+Q6syAPJC+SN7EGOSO2+di56U/PJlhLcuHLBIZ67HNTKrRk/9PJWFepecfh1
xohMJn01D6Gn0Wlp9ItAVdY2nLS+fVVKfi/jkUhnL3IjfxrHQxSEN8uVEmH9uneLdd6CBouGTVS9
Fu1DlVY7nbvmlF4gJ950/ZMaR3eYYPwZXoYFBof7nWh3SkDWIFlz94PNSdlERKT+0CuumiahKLEN
qhapPUS6YjNxIZ3Iyy4XZmtueYvDgrzjjFQLIVkrExFWeDP6B1s/hjxm2+EBYvLKiFmXGiQZY14b
uNfgz/iT/liqh1aB48eeJzQ6KvcF9uhA6eihX2q7FOAWZGw9uq+V6BASuDqV6b07DusR8KETmwvc
1Ou17MKG7WiR7kHE9bbOSZ4GVCeo7Yfe8POIKMAsXslsQrvfXtQa4wdL7hI3X2XWXjTcW6ycSwjb
GGd7M20Are35tVZyvO+TO634UXBXUuh2mRZgX9XYo/aGQ3ff2kilSs1PbjL5ZlL21GVPI6vipa8V
xdoimTtEOS5X1Ahq1Fwp7TXq/32gc+dF6mKhh7HiXTyPaD3wnUJ20wv8M0KuneKGo6HVmAJ22a06
nkX4fOZsPzhntfKijfj2eStd2QEqvcSN5NvUK4S+rK2GdwpXy0GSaZiv42gS7sW2RbcMmXiF73SS
1Rp1EjQaZcNC2kTcakMNMjfnUEplS0gJeYkA7uwHc7rJDdJmWyiTaXlInDcNyhuPvD7QzjjYt4w4
VhFcA1IUvznzYXB3o4Hn1iTXUj8LurtU3fXMMIdmmw67QX0ae47N7ryOsfjaxd40LhRzK4F5j1eN
4sd01tRtFRyM7lzIG/h4dbDLuBU42rndVL7e5R69p10LMaBVvrfyMaD24u7jkiuHQ5JnwVmVmqvE
2o7181zcV8vr5NmJiORnJQBkYNbPDIy8oC+85L4uMbuRlcPtftPi+7LDcwKFfKBgK2xGIJpxaIeq
18uL1JzIFoGXVIXeVNknhfobHtFmJi+lGcpnJ96lg+4rsiaQEzHOvDGoYdN1qMpbNPOldRrSp8F+
Zkx0pzUWYpAfOYbgCeYrs1j6iqtMsk5xCEXkX6oUJpHuz88SMmw6b3DBBxREUbwXwBWVYO1gW+xh
M4KynhihTjYP8JQnEclx7tXMD8Ywg6aq7QNiXOksVdm3uLIglmMSgP2ncciATXOablMv1B5IDJF2
aHiYmtU278Ru0O5m17jSS3MtnYjNAsCoGTbYDVbMlh5qHvVjCbmS8iqqbmR73vc1jU+g8kF1rmU3
mOJWHXAfZ4zWrv1IcX8SDn2S+i6Q3xVlOrWCJGA4FUhPiUVKf0CGXNUdHPRoX7hruhL8ME8KhiFk
5OsiZuNl0uvU4uiCZA0kD+KU4XdAOX9LZ9eDK0x7oV8zcd6ULOvqXYsE0IzP70zURwxUNaNglt4R
RBtu+yK5jTEfTXAynDk9zOTuuDR98yFYJ8wJLRViO0hFl3YhOGS+H3IDyKuNVgmhTZJvV/AJTbhS
9Vwcdb1aW1G0JpnZzwbwGWg7kgoCoksmsgrZMjl0KvGn1QQxAyYkGEJRng3LTLz0stTgcoI1nUje
XJUnxmB+RF+lC37UMvdbPSOfGLeBfSndAxY/YmyWZAE+i/AIT92GhuLbtHxS3dzmjbZy6NTP+Xwu
qPiVIPk+qKY3DA5cumrbAPEw2myTq84pWm4por1IYgnbQ/VjY6dN+YaMKr/KWD1qdTTC0gezRNHO
IL6/lwEYwTZZWwErFdGaInwrkadsMZCl+bHqLvKU60ferOVStcriBbj/qW/CPYjQgAZ7RxYBF4n+
reWROVjZgfiRfUh0rGOMlKuNJ+vLeSJJOU82icWwjIsocCiH/Fbbyt+EHRHKkHl1odF0eSZ2aqPL
FnZlDfjY9AOb0yHXPGaQG/J6aczn3qBseBh36plQZx/3Gjy6eGNYT7lzA8ndG0KOv+KR1WwEnjap
WyNvif2N/FSxiEuK/Cx4bjVuJkq+MyZK5XL2x/K+0ecNCSDE7iJmuKMo0KuWiaa5MbKZZ9imqV7C
DJLCsKRbP4YNkWyGdlYnj6HziObRU2AQjtNRSMYObptdKGNzGsGPzF29jfVxSxPONLIDsaJ+XsTX
71Xd3+o80wLkP5/DhD4kDv2fNaf/n8IIUAj+57706XsXfW+yl+Kt/dCdXsrHf0KoUKe4iOKRU2kA
BRah+Pi97f7xX+I3FN3YA5ZiWcO7YtK3+WekovgNCyiqWKTsJtP2RTjwR3faVOFTYchAU8icHlee
8be608sc+aeyluEGI3fcYAiNVP66z9NeiHKtnNKGDktVUyi1Jj3fjm4syffQOn077ZhnpgbC/dYm
kC0xyFJcK3ZDT3NEGqCrsqf9OOoHxwrcpzmRxUMtJVpPs1OcbDMXEQldIbnrt4bom71bqRAWKVk2
P33rf9F0+Di9Yt662Inwq8L6QihPy/1jda5i2ayF0zhUsrPYVGLo4EuGBm3fsCNrOcvr65LEj92o
uOlenZnf/vr130VZn75HpByqjjwajwlz049vYDJqQu1H0gHbIEvOkfWmx26MqWK7uktWASbWiOpj
CA5V6ig7u08nPwqVm8yi6VlUkG3mBnmwO1PZgZ2dh7S+0F3ZbsemdreV0zZ7JpWasS5bAoejolKI
axGKFxuW+5T07WwcjUZLAG/bnPzme+LM+1edz8MXH/XdR/fpozIdY3iCwJcZg/Gp3ViEtjrYKcGE
fZxW12nLsLuVqtlu5rlyrU1UzvI0Ohh9ViT+OjDvKskFLDUC5P+QrgmeHbMXG5V1s1KlcFHmLxFz
3GPN3lQolxJW3K9/nT+9Zcyc5JnaOPIYuXLB/DTcVDUr1JV+VGjGo25D7DvWj4bdhK99KrgtWGSI
jpBpeSynaelCyyRHpAIY2gdPQz0ZUJhc46nukaIpuA9WldCcM6uWPjMKrnJfvNl3RfDHL9hy6K1a
OHtQQeGl+biWxmWcr3WFIPunzk6aJr8TzTTT+BfGGjLjcJaTZnHoXHmjS2Pe2flIPyHszG9TPtC1
ELLI/JJcTgYXUb0lPjOrToQK9WdECI53pIw6r2FbTd26nBvSRqcmr++A2dKsSNzxMMWi36DzUi+d
qdwkoJ+3rLl6o+SdhXoet76M0/pbKrvmiJioAf0pph+lcJXrWsuBusfEAQRBRbaL0irgagzK0EEi
imvS9oyQRvvCmQpnXfZjcWObg/tWBvNdkzrzPXEsBfj8orhX7AzgjsZ5bIVZfRaHVJlBX0+QdQvQ
CzHpchzhuTxwpbBO1VS1x3IuiotGr5m4B6SOi0YPzk1thprtptf2MLenoIvH1C/tvNqkTTbeCKEk
YBqVYF9Lk9hh7j8A34ZpPNo2TT6dMUbYzvFJJu3FkLlA003s4gakpF590qs6ostFHrrP1Y/eS6Ho
HdoQV73S4olCSxYDIQXSDP1cOgk1bUgWBuBbL3ChgI1WWU2ruqGB4qTVgzMpVPXW0F1iW0nXqdof
yLvWNo3Myy8EMJ/YMfYiXiSLblFcLlAWyvePy6uywliWJnmYrTOMwJQksblm2ZIDywit+dFLXd1N
HUxgJYknaJ9pc5ws+6FTdIVRXzrA55WkZpF1YcDNtkQIyMkt492wPKp0O2/BkdraF9q0T+qA93eN
ZIjOK3Jg8DELy/Hn/muB3Ma2S+YFeaWoflIJOikjbTJdhZkNIPnOzuPhuxYM43YRuZNrMrW+i+f2
C1nI8jo/b8536SeyIbAayEOszw96KZQymm0GG9Bf61sXbb2f2HXsR/2kbfSmtm6NSuu++M0sa3lC
fXhZtErL8WYhzXIBUH56JjQjoaJMQ1H6M8H0iB2/4IH2LZoqusOpTsSGG8F7a2rgDFVsMkAerLMh
0sPSkxmlGKFQGo0r/YXEsPLSjLPmlOqTTdkP3AWjsuaPRtB8K4Syi5UyPgwwB7zMLB7EVIOc0mrQ
q0Ub3ADygNFV5+qWJIG7RsGcA4MrmLZD0wsfhStG9iCihziG2qql3wDHtrP7k6PyLx7WWX2ltYqx
xZpHDKpOrWHQypMT7c25HvoH0k8AiBs0xODTkNbQB2qwCgOySxFaRM+xa0+HEnXeFoBCs27dMNik
IbYeD+UKQLCxtm5a6P87hRjVbUqMDEgvqyFMquBkriPjCeSDSShrxl8+J5r1KEuFwVZdJnT7pnQ8
LxTmq55t0cse9ebSNOv2CunS8IZOWdvwhEhPakUOKVX0MB9Q/8gZ2iuOuLBUID/KWhwjU78q22Tc
VtBrHq2A0XyI1fVktn18qSRCP4RBQcHI5W8vk4zokBK5riyXFLKUMPjWauZDk1nDNmeSDIJ+aHkM
qiEt2WAsYe5VtlnuGIsY31rc2+sutKD5QlQRazMRQ7npRQW4pYLf3SBM8CZDQSbVohJ34jQO/KKg
0tBC1EYdNbCDD2efh3F/muLR8p04kOdJ5+xRqnWbPDAfdTUQZ6KO7q0wUVY62GZ6c6T3TNwU61yH
3j8W7SlTzPLcmNtum5qzC3XPzpCs1UvvLyvf4dRVSSep53c2S+fYOc3dDO/82JJcdgFIwyWbu8iO
9lCA4dYqc0uP7FJtleeojeX1BPN9we9CHa0GOiZRDVG+DZKGJa9vEw2Ud5sEj2EqyqtxBISZWROM
EO5CdzC9tXuu0fq+JFUYH1a6F/iLmdkRphE56XQLnlrxQhJ5rrtJpmeEfpDAnVgPBTW1Z9FuuGys
arocXCU+KJigd3Rgg9usdLaEhuEr7zvH9geHLJ8KprS2iganYIURKp3Exci4TnbP/IbjTWZ2zwFV
MgwlqV8OQ2yemwRqHzg57Mc6BRWUkLOzsVD6+TkmNl/0MKSVSQH+3kvbcyWyIsajmX6Ya+JlcgKT
PSuhO01a0PeSXEAILLkdb2RKY7QatNugAAIeh3N97BcrzKbRS+WqY8NcjdqcfivK8IgSS64boylf
uYsRljO4ywrCYnkQpFdeG5HZeDNCxfui1oEFhcYh1xEErjJB0aybLOQ5LhPafhWFet6b0y7jBzgV
SmS8aDxHHxRCtXYlz547J5srgCV6+chVNVrP5Gefo/hPuRkTr5NsaQuA+SM7o1gThxch3Khtmqdd
ojHASt0oeFQ6iyTqJIm/N3ZDNmgX5cUxbheHeWmM+yykt8gaq7/RUnu16wIKX4PFS8Hlhm7FtbYa
yZ4oCsLuLM7i+aLVG/PMNqW6cuz5QcTWDzAmBJgjQ+C0cTehCnxASxIiJvrcy10CJIJMg5yErPVl
iK1d6TJVwa5Hplfmpva97S56kMGlG8WVIx7vbb2vBXoGOo0U51qNpIWIwRFj5esECXstDGaGVTum
8MqLYd7CRcIPZ7bAbquOTJdkwj3H6XqKIktl56WjcsJ+UtxEjMl5LFRtvM04jrlfqyQXz32+YlJM
UrzWxbTqJvlt6kOav1VZHJXYTCvPIXR73SG5fYutKvXaZs4fnCIkcAP2zjeAJP0NXiMe/JOxDlrF
eXEHYzwmVt3s2NDwEN3KXY+2yy8zIHyxmDcSnn4YZGHABLX7xAsLVHWoT2QTbO1xCefATVE+EX7B
GTFZY3PQeI4l2PZ0hR2w7P2qqmD6g+vfEWKfX4DtIOi0MrXAXQ+B0Kd1LAtd3sVMVTeVWuSdL81e
pbcnVO1t7GmmXwzQuavfXykZE+uI6CEEvrVsg4lUs0NeL03PHioPbUx7GvWrBvNb+da7NIdK3vFp
KAORw8AV5MqHljqfc/clFoW9tm7bzqGZZ3IAJ8kQb6uil5djAbvAW2gW20TOGhl5lYPGYtGXmDx8
+9wCSDRKTV4WdqnzIAZNbq6rKmyqTdtIQ2zGIa6X2D/qlrMy7jPWa5fz7appvB1jBC9EKjnnnOPu
PS+e1ddqirv9WyCLUFwaVq0TfUSBknKx1CoywptAbWnKO1WPlDbv3oZKHaluWu1UJXGze3+rxGIb
TG+7eDvpo3ZbqTmE0iLTTnnPMtaaUDupKn/M1TiMKd4ax586jqqAU+Zcy4t2Sevj08cS7VWODee6
cSdsuY5elnclKSCoPMKJskiUg7zsTL4tpbOt4VoqOcTUuVTgiYaa8ZIQJ0h/VZKvRWCkGWibhIKS
YXM6xts2WP4itciaXUtY0blptoQSCJE9gS3hfQwp9HVbbaont2+62mtKp7rWK9dGlZKFneO5Q8KC
LSNj38c9H6QtZn6NtkpAb+qKzby1RdIb8HOShYCoT15mDUVGnynjEr04Nrum1U1Y7Rr+90xz84iD
k5S8TKoTKBJTce/dsOSrkykO3qrR2zcDs/79NE8RiEBCDRheTdJ8yQJNfdBwJ04IgqWsNlVpDJcJ
LZEfs6MkR8MtHTTgob0qK5cFGknf0fMDHkbm5H1kupeFOytrgvwIKreNsVynVpdt3FghYXOYlvyC
4goGk/GSIVtY4qj2o1IQCTi3xZVbSwZgyjyeoj4iKKAdZniu0g5uSQdo5NpITMSAHabQkQKFOMhs
2rlNll7YqA6viJ41jrOrgq/O6J5mnWgO2C3i9ei6S/HTui6gqrDcOHZgf9Pamgh5USG0WyIRz7QO
M5kdxNlbi9+X42ObRqqbnIvJ4aZS9flO02xmZFMpj3nQqbdVFPWpFxGcBZ6ta7R4U9RV/zR3pAh2
omKoNZYaJ0iQ0vaP81pj3CmKadvUYkdXxWDh2RUi/KKcMwawUTBxgor4TK85pu2u1PZJtgDgrEpr
+La1AKJiZWnBTpVL/l+ryO+GQ0AV/CCNeDCivrCTogQwGt1ipiaB9RpzeDRSdjbZANM92dgP3DFv
7ChEXaHHnlJXzVk7qdo267trfJZ0+wXTxT5qvoUlbXvCGfGuseIvKslFajJz5UoZJ27pTtxsp1m5
ikYVDUZEeaZY5sRoggTrbOCg73RTXuCH6M/KMiHPN5/ljsLceRZk3l3mnVt66piKiyR0irXRIArV
zBhRw9SExzZLg5PFOOeqiOrkjh78Q1Wqxk60TnkSkFKVIaBBbVZAyZWoIi86iWOClrt45wbtfVjW
1hMpoa7XGmHz1sSoD2aYj6yDDjjebI1kNzeOsdWVajM7CAaZ6HdXpFCqSDlKJCiRJuwtfhmDX1+8
xWT5uvp0nMkHoQnfrP8389hyTEjIWUEfOFG8kLMyGguM07kruHbGk3qhkii9KuCarITWfGuZsDs9
YOpUeygGnum1Wl03QX+TKsltFCH+S+MXPVLv3rsz/9MHv52q7//4r9cSK30zXX8P6aD83NFGV/1T
G8t/6V7+EGOfXnL+3M1L8b+OL01cfMhieP9DfxB19d8Q9WOXxj612BQXSOPvbXBNJ4wB5CD/YBmn
U04/8d9ZDAtfQ3NoNqLx4r//1QY3xG/go8gvQ6et29Q6f6sN/s6l+am8XlTj4Gmp52Gt4Pf4rNHu
CF3ULWbQK9sm6KOwZLwlKYgmd9FisZ9gOuuRIHsyGS6Uwdxqdbw3kq7aqDocq0Rfk+sBWAsNgknL
7bwpzXsB+xOhw4Twjjk4dhnSwppBNHsro4rJjIDRc81VO0oTx4Ne9T1DFo58Egs/zySaj6r9wyZ3
IR5c4kfc4sGmRPEH6cCi77WbwaLItUOWvcLleMj5/5jtUxX2+6J+7stwXEH6yX3FCG7zQf9d4vc/
m+CLTQD2+Veb4FQ2hHT9vGve/8DvG0Bov2Gpe+cf2wZbgAX7xwYwfltIzjojGIg7rOjFBfrHBrD5
Q7bgDmu5lv37Kv/XHMj+zbXZLBCgNRuyBCDPv+FS+NjVotOMLwE41sL5gvSlLbvz5+5aAMegHDvm
lLpM1VdL0arLZhgQvqCia267vMvPawlE7aev5y+mNstQ5N+7bnnVha7IjgPMCkbHZuf//KqzsCdV
b2aLE1cp7rjuWyTFFu0XxiJb/MXLLFkvgm8RjJmxDI9+km66BegEvNGLaTTvH7TWUKAoKc1FGePf
JtDH1G9FN6JEr1XQ2R4XZ+MGJkqL8KNuodeXZBfF27xmAuWL1oKd5TDxIqoitqsnVa9o/loNhyVY
a9npXhtzgUIjHAc449RcO8ZTNnd+ODXljMwKXeXGRk5/m9Kto+uUdcgCNX3QQq/Esw+EXvZAbGx6
lyhgRKgFSwO6f4NYkiOmH8uepKG41F6S/+bsTJbbRrYt+kMPEWgS3ZQE2MiyLNmyLXmCcIu+TQAJ
4OvfgmpikQoyfCvu4Ea4ykSTyOacvddOluzRHxKTWBOZ5fE7JZmFki4Z27BNUv1L76V1DzefXsDG
dWrpb0qL8O4NjJ9yvIkoj3yyikwRjBTRddn0pe7D956tokTYlkN0WASQaDYjOSoP6eZi25KqXYQl
gcPLllT7+Di3TVqHRkMrWpvjhNRActZJ+4r7WGz/j/hnm1pJ53DEaQW8nZT6XyXxONJEijPkihGV
r1TPUsIaLRScweXxtY7ak/G1Lh18HToUNv+URjbqc20ZKYKD1qqtMO9iRDFwUBB6atrOa6/SusTr
burLgOb7WV1063AD+fJ6pCVeHeVuPpgBlY6KnOGsLlwkSBNae9tqsg+k+ZWEI2TootG9uKSZDEvl
HOPOr2TYD5GTbAdLoBdp0ykWAdGv2ZNtD8kPa4ndbKM7g1IH6BTGn3z2+nSntXOx6zRgLxu9Gc2P
o/SQCfkJh4kql5Lg6Ul1x3gsu2irjGh1dEQZeEJJiLG/i7ImORb0a5B/uAu1F8tv0QJZRq19kVia
p02SR5Tz6zGrbvKyzSg8u/MQsWWLU3RSNeLlf35hGNDpSqCz9vAZr1/y31/qbJCvSUssKNW4hIBk
431aTNrO1Mv+kDa+8f7y7700/k5GCBsMHUrcakQW5snUYFCvsKkFG0EcWe4PBLuI/G326TD1yPqS
asg+FnGWhx4AykcqA4QgjjSTqaT6zZfYyis65DalTBSjE9HsOD027HRUsS/IO3yyooX0Fb+sdcSj
/Fc0sasrQ/wEz7gOOVcnogAWGUoBHCAnjyyuXC+ulshC81GjkJVc97uyKjiJDdPo52RozNF9kZaj
AwVPR34eEfzshSmVZsnxXZbYWBK0hwHaYBIAW/bkhPPUA7WTuEno8vZ9qVGZhGIwU6eJhh5IKOrS
EtT5mokq0cTBsKUee/nVrHP/6zfjQo+yWfXs1dZin7RsHSkqQ3QIdKCAzmExVU/UFtp3qC6dK49w
fcevf8lbWXcQFNekB2SYrwcdCii3o4yvURbQNcSk+bSgpsPnDz9U0jTAc7bkvxRbxO/xJKgWVIuJ
jeny7Z4vwN6qvsCTyIP8TyXy98inylvMdRIn4Uw1KyQ78uvCzm5TttQCNvGUCbop/lWex9rqe33r
PsAQNBPr5hoZ7UkrsIoGE/11j+Vs0RscblRzDJRMDd6wSOvwA5AFDfuYItS2dnNcN2NO4OEaAi9u
i7Zr0u1gDloeAFwkiW9JwIlh+6ixEUZRWt9bcUffpYIPbGwGrcqjWwGusSOqAlRXwH/pfRwJrETQ
oJvZO4v4X2JPo7zk1wZj/ADBIUViiCoL4E3sU0vvaiv9SoorgeBNTUpF6OqzowcmCQ7tJvY1Td9M
GEK/gOur6qM19128JTrTqd9n85AekGdT7FZF3Bzj2EAeWGbI/MsG1hJH93nZS79CNz600rVIxx2o
B11+y2cL0mrMZhuzqm1gBp4ShPpkiSO/Swg3K0f/dzm4/Y1QLvCALIlQvxO98b/8ng1JiP0hrL11
vfprPp1YD0zTKYswlXge3c7jcOO0voaevhdhMhcQXC7/4tlnS38UIZEDQgTBxRk9Yp7M2KEiVFDY
nsoDQcXGfpbJ/A5wn3q8/FMnLWGmvvW3HMjSiKBojJ5uH0ujkDUowCI01KRupz619k1PLDP18mR4
IrRgwaan2fSzqqj5tCQO+tc+UQnlhHEw/1y5mrNdJldD1AKLPvREDrIna3+fAKc3u6YI+WKN/lhQ
4LjDCERzBk7XbROT1Az0ffk1eUPPjIkKefKJS7dmI76tu7TdVxE5qVcu6rVH6r9HhLiMy3LxRp9B
HDSCpRWdpTy0pjTK9zKvjQfPmNntpXOPeSLKZ0LuWsWasFVtGi2Y/Yry26J1KYlXjb84WwJbDDLV
bTo05A+M6b2epI13oAcJ+YHWWUHc6uxq3f7ypb8xkHizDkE5CLrWg9ProRtN7ZJZioDsnEjQQ4NO
nQDvSP+oa+1VDNXZNIi3y+HhCBRwSAtOA0+cXjqmPmHB0nrT/Na3c3/IRFx+n+n53nmij78lzuIc
vdhQR2Hn8it1EHFF4PDG1GBxMGT88LrYPZ7sRMhi1YbcQSS7DGqhhaeL+nFwymxvOxLb6SIdgp4v
P+ITJcjL6OCmwWXpzBCUWU6mh0y32lyjCA6aPKHl2styNaXogqTAykvLz5VVEp0aFcVAGL02bH1E
gpiQHd4aploQHhvlj64TxEQyYHQp5nY3D2ZB1JuVup+zZVg4MjQ6BceqxF565erf+OCo1bBgU7gB
j2usf/7X5Fan1JeZbNzA1nOCuyBy+frGiTqqujNBOSgWxhIXlsUGb8SSnEbk/OnWSGIsV/OTSqZW
7lxdWWj9fQW54fLlneBNXx4uGzJmJv5Si1bWOsD/ujzRxHPaNSMRnlq+RDeq62YIYU1EgG6kUhzs
jMZ7W1Q2VR1dae/UAF+b/Rer3X7KPFwEidKIg5iBZd8SyYNj2h5J3A2okOJv1oxEU+S7d81dMUMz
3aq86n5rk9GzNmoWvrJK5jFGbXPEp6AjGC420qdv9ZlVeZqCYYCQ7OgJYGrWdDk+K2RByft0cTgY
pHaW30VOoR4H2Zs/RekVf5BuJkDZ2btjXm9Mqu1DU1rmrtD9YtnIRstT+jq292E2/OVTZI7Tb+Bt
BM7YdBZEMLp8XBs1ZigvkBu0qOg6XDfrUOnuRd5HiEfd8aPM2sRhh2WPB4kQkK5oFJfPaaM5v3Jr
kr8NOs56qOsJYTvuMhTfE1oNpHnKilUNq3ifEgBcFgzm3psxCqK30PaDVzd0DKWKr5wf3vhoV9ks
eV8IKUhrOXnHDupLq7Eaoku7qXlf0wQK6KmrTZ7I6hhPbE0uD6qzrSrnbaSMxhoJxTJ7ShbvG05i
6VyuiUsztKTSbTBuJ5p8t3RiZMM+u9aOI6f8CWGZ8E+jta8sKG/d8CqhpP//UpZd//yvQW0T+W6S
/8UFZGI+aM00H9SskXk4+7+mOU0+Xr7ft35uXUpXLgx6VuPk+Xr07MgDAgZPyDncHcOrg6gCo1D2
1cOinDS/NiNabyw7FKdhsoH6g6l3OiXanaaxKvOEk9jvx60pkLrWxDa3tOW6pcAQw4lp8DYAf9V4
MDJ6vES6iO5xzEqUTN4Uuc5+rnTtHaQYKE19zQYMao83iVBfUvGo0ePKAgye+o86LzLSAbGKyoO9
rN2oRcARJAUk01ExlrkPZEJLnINMElKKIttPP+YwFpKtmZFzsW1LT4qNX+jYD2ijtxUgA2I9Nm1i
yEfDppoE1ngiFTbWQGG3nkBH2pcPfdFl9xIlkL6JvYwuVI/uwtg3XR09FPXYJHtXW5ZfNhNksbVt
ld+JQUt+DIU1ZyGR2YmFMjNjn6z6YoLCE2Vgs6ZhKd4bShfpDpURcY7s2jwC3hdcLZQ6lsW/GVWi
vnV0TmnglEL/Fikvw0Bi5j25ikmtfuhtRGLkNHfex3muJoy8MkOc1TvN8HGR5EZsoXog5M7THtAA
7NpvDboCg81Ug95ysJz0PVQHj0UAsDTGIoRwH2o5tBm2FH3pgniCEbNRRTVQCZtR1GyQw4Ajb3vH
wDM2Rii/HNIVbr266wbsaK72RDhP8qu1yRjfokp07vgAmid7VApjsV73v/URANVmQER5oPlu/zFy
vKaIREV5j8DI+QwO17/vxNB+kpqrvsy+VTYb0Ucq3kIQrybmZCW8jTI1BaSi0eKvs2Fi08ngmSPO
QEUfA/ScMauMad19TZAASnJMSG8iN2QhuddKK+8xo2MBmiBrtPfCRjS8MRY2VkTR1/jiSjK1bhxn
1vVDVpcZ8cm2qvF6VsZREMROvFG+FiJjpeLh+z9/v+u5g64KBWrA7Cffby+7opmWLApyWw0/U6/I
7zyFJzTuUJuqWVw5Ebzx8a6H6BUkSj2d/e7r2ckYrYH+qkR+iBB965VddVPFYJXLytF2l+/sZf/5
6uj8Uspn6wR2gxaUebJ3MtNYy2u8yNieRP2VQtKCBHjytKPKZiN00158XkQs832lUvVOcBQj/m1o
r5GP39jg43vg2eo0CTh1nWyCrBpWnMhAznvmhBA2TXT3d2vlQ4eWUJOoVCMDCyy3UK9yBMwRV2bM
N2ZodMQgGGwQRzTOTratmD4NVIpdFCRzXt44cvG/9I4ZH/1Yn98n2pRfORa8db/IliFL6BTszo4F
WicVDLqCFWEyLbVPKKKzMOA7ITertZkwyWtzPpTj4EMn6dN/36QznLlNLoCLeFk9/lr+zNoxUGzX
WtDnbYeXrQQ+jtp32Hp1hqJkaGTzfGWcvQClTwYarRmdwzSB8ZZ3usdA31ym+dKCYcJPme6MDjJh
DCoNgVG3dPNh9OfJC4DpxFXgTx4yGiPBU/AwdhaKPICK6hfLdu1uEWzW3+FrkruWODp6c09fZzkC
GVgo8nmJy22BpyfFDwyHyo267Ec1jOyXEaE37wuLuTxIvR77OrveOlRIAQgawcfd7Wq/dZ5011z1
2B5ctI0i64MwPzaL70t2qzjoljr/WmOWHAK8Ur6FzKDPwOw3+HqItSzjd6NLUSJ0wASjPUqj/sZo
LaJ7JVx0pi+VIUrXDBKxF5hsSZhS8cCoPsOwHzG/fVOV49FBigqwS9x+zw0lLAqw7urvLvYDuXPM
waAhKgu7A5c+sAZMcY7BsMVdUweDpTl3hrTxoC/9aNehn3rwFskKyAfsf6b2iL6vIUm4mrIW9nMf
UUUfEu0782xPPDeRAMgYpwVjagfqpN80eudoVPCT/netRvtjZxnZH/Z1KenS8JjjT2mm91mgkqj5
480pudiFLAYYQrWlPjl9mmshYiEy/5Q0RIsNMh+mTdknmH6zpkyJB5eqi28bpesPZeQ3Q6BFgzwo
6dic2QvpuKDh86TYL6Mrf/spLeuNXk/614p+AYU8McOYr1mDb6LWIs/bQqycb8YlMmlbtVbTfp2K
Vv1k7qH26OYEVm7RmzZHq2Fl54SBJBftllUz0Uy1+NUZCtJSLtBn7PUasv4Ha4YjHdJGc+Ig6hv+
ljKNOnGLRnMxjkacSQcMSByZMB9qOB3ooHKY1j3qOO4Taui2JsmJFnzcjt9UWZQVmmAEYgRgDO7T
lGoOOrJU81kZ44gnhFmpIJpdr8QDbXbEMY7Sph9pTNIYWEVj+qknk/0Tki9W3EZo/h+2MLZ746EZ
rmHGDG56KFAItjcp9Q6NfEiv/mMty4SMl2P4rW2aybhFAIjhvKvWvlW1iPk5y3z7WNk95I8EqCiw
KTLqv/ZeJX4aS4SzIms15qLUmegJ+m3dDQczbe1+h+QdYgw5qlRcrcZeQJXNoxa2NjizAC0+Els0
w+QH0fGrF1SGhmZD6IiUDLoiGcG45FX1yJUUdWCmSVFsDepd1tHQe5G+67JYmruG0kXy70eQF90F
9T0KS6g5Xq+xOFTtyZuplRCn5dMySnCRu6OY9nUPU0GzjTZ02xUqx9yYwEijdHx5RnxjkV8Rxf5L
uY21/uQC3F7Peg3BcFCldnVjj7XxPo4WgTEiuYLEPF/bOG65EGLX7QQdqbVm/9ds3ze9jN1JeAHi
P7bJsdkw52v20u3tBh3qOMf/BhhejzmAhTBNGTQiiEZzT+6tbmUt9MF1AwWK/cj8PHOOneqHxdPz
K4/x/CjJT1GYsIW/pkif9o3mySr0dqR6Yi56/T53gNGAgJ/2beU/W5qZ3+KnQZosEmd4kllxZVl7
49HCzyfbGEgCH+ZpsdRL6WRCD3ODeUQJTlXE2cxDPd/ZCdZ73Vcq/NdBs3pvMdVRfqcVfBpKQXok
ObNaSTGmbGCPKBU9tp1WfpGG8W/k8v/eIS8PJDuSDh1u7OtRM2foJwsPXXTaVRTSYAOsBxcFWhzO
0JwdZVwn+7yW13ak59+FYbEBFIRS0Tl1Xqrlf41W9L2xkXU6o9VRSHhrTCNLIrwvC+P0yhzwcu5+
vSdBr0fJA+kVO2AqcK/vMWskYb2oggOiOWPtuZlTPRjGPiYUOSn6326XiXSfVq6zIDefzbuidlYM
hgadSgNrPQfe0mjd1mrisd7OiSARkbCD8umfXzrFTRDrdEctnTnj9VW6xIaORBxFgcoz9d40cih+
hdZD3W2rK1/TGw9fWCbppOho2AyfThVJZvfZuIgocDvAhHlJ9OsGUj6cxS7tr+253/h0sXquvnFC
mgR98tf3NVsOCcCa8AOLVla8Lz2zOmQFEAMO05qY8EJpwENoobF4mL3+4HaEr/8PN8yxjvYRI8E/
2wnTDCiNqdGjQM/a8g8OyORb3U8liUN0Ah8uv8ez3qixNreJArD9Fcl82goAsGIJJ689OD9zK3fJ
5Lcz+yuuYE/pkaGDzPOL3Uftld3+G79L+Zipf63j8X/E6+fcxLZop9n0gs7P6rB39OxPzZkOaGYZ
15s2Vv0+7dPlWgDIG2MJwQrz1Nr3RkG2zp1/fciTE2lOG4mUvQCSyr07M1rZQlZ1SBZcf6WCeX6e
Wu8QHRZbcVCDp17jSnc12fB9hBmFc6gWuoeeRLgemQczxLS5F0fLRna+cfxOS8PLL/atO8XkTPwX
B6q1fPL6Tt18TAxEFUkYz178qRrlcKR6r7/Xiqud1zfeJeUHtg1EDHCKOu285p6Xo2xCh2Msc23c
WqLRQI95gFtKCsXgr/QcMBsOs3/+Tkxuj4QTqrY0Ak7Tn1qcFUSy0oE1pIWgU2/rr7rnZSRjj/bh
8tNch+PrSfn1T508TUtBGlAm7dAU2xLg0TLTqO0gq7ryWZyv3chl4VHyPCl90/R8/daoUQ6mns15
mFVJdetBFfpQ0dG61aoF2Rrysd3l+zpx768rqokwF5mODhWcyIyTHxw4QWawYMhiH1sk4HVW+jh9
OICLJnQX0dxFaac+tX7iTzuvHvoHoBXNV5pn3T6isYMHVDO0bFexL0iQgmWVvSkVcJpmLrIjHiM6
s5ev+CTC578r9lgbqVEQsswO5+QRpapo/c5HzWHOlEFGhNOIR+Pi8xoE2n9oqbTRgY2GMcXsKPw+
VGwK/gxu2buB1pUgHka/qPJ9bCbAf1Hm9DC7MkXht63dbxTVaGpYOX5cQI3ExZmyfSDVOMpAsAKj
3aH+GT+XCzzqoASPjy9C2IAX7QFx1ZWtwPknTOkLFSevCFoJyrfXd2q4pcUJDzyRnNLneDLK+8nL
v0eRMB8vP9NVb346vKl+sA4gCUemerphzQaota6Wx6FFrXinMDUBNh69+97LrDvK2Mt9rbfq48B2
807UqFRoCkaSQ2szb93cqMCUVASP9ZFLv+bytZ1PomxmERoyWxtI/06JGEuD+a9JU0DMRlft08V7
Tpwxu2lLSpExe4Gd0bOdT+0luTLQXgSFJ988+vhV/0AskYHQ8fXjh5Y/Z/j3taCGzgD2qdCNQ0pk
TBu4ElLwzmRfADkkN6xdkc+m+2jHsfxl6kPrrwDpqdh2vqI2FM24LTZo1Fzwi1Za7svBif395cf0
hmCDTfGqtedARVzyac0U/VUcDzXVGwxBWSh6QsSwrk4FFvoxA0jeRFLApk3Kd7aVjRujGiwZisrP
7jj++r8vX80b44mLoXiK4Jr/vYy3v5ZZlnsv9wwUV7yWctdV2vgbu+ry9fKvvDFZuuw9ERmuJwJy
ol+/oBaHoOiXiDNOYve/GcD9zlwsDZ/B0GvsIahnXP7B8+9kFbJ5gpIhiZIuYJzXv1jOjVm3HYxD
fZjrmNpAUzzai9u+RwYd7aAXGPcJGqC9PTfweKgpwgaLbWzlRNt0n1QS67f9kub71KCfdfnazjau
mDgo2aKApHspnBct41+PvM0GfWw7xw4FdvSUs19Rl9hecSiFurRaY19P7QorQAfx2FejXaKTctCq
XL6Ks60AV4EgmFwTtlg+dYTXD2iOyTMr6xECyVSRvl6WyxHRdE8vXQM3Ns75TcxwDC//6EnsDEsC
p23aiXyjhLB79FBf/2pvxgqwQhaFgxSSUqEQQLI5JlbATq0RTLBfOZm1i4vI+kjwU/IbSaX8ybeg
figZNRQULa/9M08LnP3O0vyIKAGPmt7qov9u1nqjI2FbHFjsfaH+uAohPNN+0XlQNqPxQY2ie2BD
myIIz2aS64ilFlBtzdLbe+mEY7iYrOmH7WS1Hso+Nu6LUS/c7UJ8wXIcRQZOUcQzrNbcsStY7UWU
3LNrHu2bwo0s58pe5o13BPoK/Q9f4bo9PX1HQhvbxuq6MHWzJqjmsvvQQxrZQfh5xxEu2VGw8K8N
jLMZgU0N9XWO0dRh1rXm9Sua5WTPbd3IsOX4dqipjOMPnFxXXRmA572jdfdkkt2O8YmN/stY+es7
GJSD39lYuDvPMt4PrLBbDVDMXmSdCFuvgs7rS4yYxKkHUJEmIKCT8eXygHzrCbMZponBF8AkeHKz
yMGs1nPh1naGnlJLS+eQCUFtp1kilXdEe0AynFxLTT5bKfnydEox1A5YBCAyvX7EBpogtJmTDKdK
kuC64DgpdS09OkmERwqTwn7u5PeukvrNv97uqiFDoUHVCXDL6UKZaK1ZDbkhQ+Td/rNJy2ybAwqw
NrOflUsQSUitUAk0cWWFPpv/ueF1QDEj889Znma3AGSwIamFJfiju4k86f1IaMdx7EvjnSqz4cfl
+zxfY9cfZDfC43WoA51KJjqhRX25pDJM/Vyfgy5jy0dWd9SuygnvjxvjtXCyrnS3uH5bUMNuP9+1
aqJNn5odUNTL1/PyRl/tUNbrIc8Srx5pSrazjsO/xnqtucnEoiJhCc91lQZd1FkAY9tyiAFla8QG
JEuHnBqTr43zPQHssrWrUpjbvnbgIy9EAhAzgUoYNHJrWTlRi65UG5zQkbPG9hbahqkTzjNIJ/ra
prYkv5cC8dANou7sg2Lj+E0Tslu32qYW+k7RAdmOMccE7aSzLc7rVCy3cliyZ21AkwFt3R1HwjCl
/Jybaga5IXSuqiAc8EMyFNEj48Z6sqwpJ9NFQUbRtXxqNoVcRjiSwqghiMZ6e5R1ASq7IWbkCUuF
fbcoUpqBcnlwHRYi9pDiIs4M8VxYkDpb8tx+RV2Vd6FCsrs36b9UJIsTNpFtsrz108fOh/bgFik0
nipVSX2IUvg8RzbLhJikciqPFseEz5Uy6HHg9VmsgxXpxRxWg2vf107VrUDdwT3QuyYvgIDF+c/s
d10bijbNhitDf917nr55kt3ILlgrhch3Xr/5JqZtptKmDjttHg8dDxLiQ7YcbNoSV1ZXNLbnP0ap
j4IrB1Jaf/rJ8grfAit7bJags3Svfxo1UT0XXgVyfpSrOk5TmvuDQyvk32FKp2c2SZb5qZJaMe/Y
Iek/M1tOIwrHoibEbBm7P4bZR1rg6doyvxsIHfucU151j92qRrwpNH2C9V5VJcrxLoNtUyzu+Igd
GkZp58yOCDIwgyyXfV59ygrdSrYAFqkNThMH1QBs6fTZlw7BIX0JvPC+azBlhZPtQDWJ0P90Qatb
mHEGF4/OOMhm2I46Zqst2uaC0G9ZoIUSarBhyHRJ15K+q3xSX/L2V5FWUM9ycwAzT1SdejDmWXdh
YZlEl6heIDi0/UH7VDMf6KEbJ/UtHd0YPR9QmfbGbZey38LAqHClM/jsbWyX9bdc61GYDb1T4xaC
e+RsbeW4B7+GarjLJ5ruzDx2HK6SbxCP6ArFtqOzrIIZioATOCVHxV0E51WEGDmA1iPorw5pCZpv
i73H+JW6SVs+iZjcuWAi/5OUgCLWj86I3xX6tJ3B+XXoem1ycgd+salpzBCMWfx+LHrvq+qpXfF3
Gqm4E4K3uxWIcsi3EPYcPcxx24Bg73N3hdYQxIrYXozU4q30tzTz1vs05VE/7ROE2Q7KHhX1m2Lo
BA4qGn7scUos+Bv6Cum3LvERFGk+eq5xBm1n9G5x6BJJLtMQQ695ZLjL/EM39uqhiF2jCMmqRJvV
Z/5Ch3RqxE5mqRqDGRKWeu8bcf5lsuJU7PuhauzA0RyyDlQHToXdoVRbPRIAnU02xTj1CofKum9r
MCdmfZYZoIwSKFrUzBGbSv6x951Pm2HvN/kC8ZeIoTwoU9H9oeGaeTtsmGAlAN/a39N88ifK4gb9
3Sixlrs4cpePstX1pw4NiwQtEhPHokw/fbK1OosDe5LyMTcmbEVGPnBRMqLBt8XzNt8h7ol/ONgn
wML0XTqFLZDKDyUhFkYAASD1N8Ix+vpBxkVXPFiDs1CQyEbvBxLW3MLlo+YnSB324+X151zjTP1/
Ncqu6kEqyKfxuDhbfadyU9DvAuTwXvQEFj4Wut0ZYar7WhS0+dx+Sgw5OMFI4LKOmzEvPw/WYnyN
GWKrebBs7hTqxp9Zk+o3DBSK+x6oAxv1Qz1+RUwYfRKRsVy59PMdGmcGpEXrboXC5Wke3mz2k84I
KEPAhgmFrWTZrvqGAyQNFFQgpJ6KDFLG5ef1xn6FszBVZ4RNbFlO01vslrPG2E41rvUSkV3d2GGO
XBLW8mR+SVpl7y//3hs3ye+x18Y1wWLhm68XiWEQ01DFLBJVFS/7xrE41ziY5q1M9kc3Gh2KeeU1
EdEbG3Ab5JeFiocmKPKlk/6VZuhQenpqQloPmyZk/6b+zAI+eSDqtFbbpHWqH2jF++Kz5yZVe0C5
5jzJXMBLvHz/bz1vzgEr7xNZLWf21/cv9dKpZiftQlfzky8tzJYN8A8/6FO5hF09Xfse3liU11IR
Vm86v/TETg5WuRwrLXPFEJpNnX1sWxQdyIf8WzRD6ZVX+8atreYyrGVI8Tjynrxaq8XV6phyCCn+
q4+KdLPjHFW/PPytDxT4rrV43zharFX2tevKUZu97+snGdttNReJNYRVZMIVovlIbWXS2pziYD6E
jPd2h8m6OFYoSa9kHp2XqJll1o7vyv/FSnraX06bxFXWkKmQc7h1QEFSHBv+3SDiPBJSyOjDok21
XQ/LjCZLXAQWLLBPzNbEvmQuoXd15cy71jEVqZtwpAJC3kvoEr3tBZcH3FtjnyM1ia4O3Ay+uZOx
Pzg6VdxBQMGVsvhSuj0smoL4cNGki7uBfqSeWxzvYaJZ9iefru4hH6L+yth447NHws65ACk79aDT
slidxmmFWBAErT+57wYEriDJSC7Xm6oJM9T8N8uSl1d2ievh8mRDStmYsxGnbpt208m3psUoQr2e
Npe7Un5g13Vf6iYm6PDfnzCztcmRj8If4JKTJ4xABbesu4rZ6gH6TzZ51TMwqfjOk0ogv3Xn7lC2
Tb8rEtFCnWe3fhsZUfXv68dLrjYGeO6ZMOfXH4RfcuC1QYGFtCLmvVAwxrol6QLqldltJZdfBqv1
lT3/+TfPUY9+O4UuaikU+17/JooYH7Qnv5mSwXcshmT+kWJO9rac/SDfJ6AkLz/s830/h1zmZ4zC
1BR1b72gv46XWeE4Q6kvQzijcPM+8hiTeyPx0PUtuYkQse7tlJqYSIw7XJ3RNy0fjN+XL+GNLwpT
BofuVQhL0/b0i6KOUEKZHFXoxUmCaYxvy1JADzXloUKT4ACqSh/fZ7m+eml9mC50kZ8vX8S5kx1L
KbMf6X8rycY/lQ75/tjJWbNVOBiWNIj2Q+u/NcvKfzf7DsyDpSM2k0gWSTYUZZ/uoV3mudzUsyce
3Ng2543Zwyff6F3XPYNnBI6gCuR8wUTl4nnWIqzvVYekYVPUuFiDsctT8nBFYl7jdZw3NZid6PL5
lNvpEmCgev1OAetmaTy25DOWnIbgictD6dGrY05fE1RnY2Jy6rJjTuEyrLXUIBFdQ5e/wR5FuVOH
m4EPtD66sikJrdQbdupWc7j8wM9nMAfpw9qQXOcScdrLaPoJcAfIvNCiA/rcIgr+iFdgui+Hvnk3
wsgMTQh0Vz7p8zWOH6UmqJsuhTvjhRL812inQJZNyOxmWNgK3Z+LIPmDEElpfJcdjW2Uu4WtNpWY
0Lgiqo20K+ucvT7611Oow56URh8BuTQzTu96sT06TCa6FnbRjfceqF6W3KYGVMUPaGyxG8V0x+4j
yrfPjZYk2p1tqrFmN1P6N37VV/nBSSwLyEKtQMHmAvJrWBgLYJV2bifImQYnWEInK59YDxqs5tGK
kB8wFBOrPQo8vd8rK6OIXekt+1OYkyUi4qimlG0oLTu0ZU4wVTEmfWhOA9rlubMJelXFYG/yFPt4
kMVtfDAXV0Y7JnH1beiH5GtXVOCEGSoRGeR5ssibyhpJ0urUqP+OnSTPP6tI5MeWzUe7cWb2x55Z
iGY/A7y6dUen8rcUsfUrAsTzzRrCGlxIOhsb1BGnu4oRhZVTQN8MB2dObyvBaayoJcPZrKvd5eH8
shs7ebNsiemKrGoexL7r4vnX0FI+nL9Rj1RI5boVfOtNa5L0ZXZuFrbaJCJOxVZS3hla3HLOjkHn
4GacFvenIbtWPxJmLJNHRiH9icuX9saaQqsQOxZbK+rUpzVjZJ4Y8iVw9WFJNQDOURXgs2h/qFF+
hf1yLVbyjb2cSwsNIhlnRnZIpyL/sY30oa8oJWlE0U5/plFRnouU7mZI8Mdi2JF8XFs3Ud83ZeAz
83fBWNaFsZuUHMvQz+16JPyH0EDOhw5u82ax8IflnRzvx2iK7kcU7CK4/JDOh4rLAZelkL4ftXVx
UmxzfeDNiKFyWgoRvaGsH8bd0Cn1rpHwD/79x/gp5iETNQby2JOxIllF4tkkoM4wWvcmn2oncHXa
WTEttCs/db6+s5pxWFmnPGp7zsmerSoimypitYSkw6nQ9Jr6u0bBmcwcB/hZSuzlocMruWN1JP6q
qUiTuPxgz+d5avLoo9YeO0cmb/3zv74LN/JNeuH+EtqUBH6iG3EfJ78GzdEljRtq6JtHZOx27V5Z
X14+7lcfpLUq/EwYySYObcwfr384AV00Ri2Mi27CSXYzxLp+18klz9/b5aQ35K8BM90n7pg9Z8lo
PVekaz/aRo7liDRn7zeN3OS+ydmj7WyY3KR6lXpPEtXQtNOm6FI5bEa4yAjvI2ZvDcc2XuNWxhBf
8plMrXkpySgfaoHO3okgLQqt957qbo6HADRxu9ykBE997KYUDq/nDA2SHK7st0N9ftxM0TiMG6qP
8LYl0TGf//Gt8HB4LnS5sVa7bHNfPxy0jokw43QJ19Iageh12Ry7XhrAUdVguFCkNfKhRu2qA/ds
BeaH0SubFriAtTxzMhzmyo44OQs9nEyVVDdTZHb91sV7owWUp+PnOsLxt8FERKl3EJ72dPm+zz5z
fh4xGRpIuqM2Z87X953HGLyTXFKkKv6fs/PYkRtp2vUVEaA3W7Jc+5Y3G0Ju6Jl0SXf152H/i6Ni
FYrQBy1mMZCymCYyI+I1OZeba41w/1KE6V0S29tDXZw8OjagLXWTPQhq+oIJa0agj8qGKW5LDL5S
OXyOG7rNSCNjnR03g/04mbz0Jw8qDOLc0fH2+G+lptUBAOSKGh2qRlRq1v2DJFFJkqJK21tUpJbu
3ICRrIL97aMItdLdjTRoyx3ml9Yph+qP1chQUgSlU5TGJ6I7LvSkBup414cRDDwVZd4dxXOEpWOu
s95vaXVXwdhHsXWnO2l4KBwN7/FOFehNu2LQq2DuRPUy65P1PSljGO9QzbV3deRG4Cqaot3Y1Jew
ajazCXpDXWCuaA4vS/JXrLEGrTJkaGl7fcqj+JUDbj6MhhM3z7ia0ypASUpEh9By5p89osD6UxcZ
VBA8FTf3fVNPzrFoGxMTZEGbBesRVL+aMqekdHtlLkIiPxPohArOHFsd4HnnP1NWSRlOxlJ9b7Ed
9yHwz4vCjOuOTxRZ7OEYQb+LKZHOYbJxHVy2NxnbttCXYX4c01b187Fhm5VExU5H86VU5mCaEvdT
33fTf1KTxKHatuofgG6c5wZTiwreTRx9Q7B3XPyoko0Tcpn48WOAQVJzQlmQHboKBq4RidRV2aEG
3bn3ouynu5mgjOpxmXonEjFxj+WMvZvLKntnD6rxsU5VeyMkXAJ+QJXCxAFsuNT1rDWE1+1Vi+rk
qO5zJq55cLwup62LxkO1ozUd/qocJDwCdEvmU182VnaKO+CdvgpbEVOFMO5eiWLIKRg1rOwAIFmr
bmyYixcc4hwuWpUGIgmuc1Ga06WduIVwzL2GLOazgD4UcEq19xIbxE95XuU/b2/QK+OhTLjYpPEU
4hG3OkdQ2yVoyR4cQ4Y5iT+0inxMFSX75kQ9ysBOSYFo4xMv7wUwsdR8lnUwgDCs96WwkjgaM3Pf
SC0M2tZDm0AtMvTgjAkWRJpO9PXScD648ATmjarLlY3IZaSpSxkZLo29brLDph6hh7vmvo+p5TYR
LlHIKlaN9tCmcRLu0aEtT6oL10UbzOo+TaQaP5iAUTf24pWJJxdmCgDsQypadw/qTFYW9rrmvpIQ
PTt47j9a5K5yHhOIsARjAvZt4xBe3ohw3akV0CdBUOvytT57g2HWEY6jNK3uKcvJErXyRnlo7MTM
Dv+8sShXWouy4wJoeOPq/hWgM6HTcR+Lxd5UUqhtMfju8zx6mpLiN1CPagOcv55OjI54ZSwcCzaU
BabjPNh5DoBamdTRIbUM5b2HguM9vA98jbQhtO5j8Gpb23gd2t9GRIAO5sHyvEBU9uwGQryEAG5h
HI3XvXiKwyRDbKAW71R0W2DV6yJoXbmJC30LUX9f9cuwNk17mgSIMAIrPx+218vQGREu36N7qT/z
cPWqA64W41dNAm/zK68zfptqqKBAVWGFskeiT7v3aO12+O2F3kJ50dRXJD3QdOvt1lBpVIvsDvvl
+F3LXyBnLw2rCqZ2it7XsVF+sOn5I6ipZvL3gIThcAhFtPBfy7j90SWq/FKMHbquqjXbjk8MlwjJ
Ka2aB2iiQ/sQVBefZ1fUf+Yid0o8mGMMwgGP4EudjvJeL2sHHYo+ib/HCSABH3uCHhvpVjhV4E0D
vUShNDxZ3BYdVFep5sUT1oJn4Spt/yMCtt8sTfCo3y2vHP4pwO1/2CUyDIqZ93SQCNrpk+gMFPPN
TvzJ4gY4Sko4r7FDn8YUxGnKhzeNEpo7EEjKK/YlWbwPJyd9nKw+mgMsJro7T+WFsE8z0ytoaxvp
L3IC5DBKNlroj57dfAp5cYp9WOvIjGrWpEmf9jTluEEa2ZOiJhA4IC3jua3kOkzipC3ACbY4SSBw
3yrt/IyGTzoHEh1+EgPTUBo/ogT52PD/3oVFVMOM1XslwjS3JHWIi6SeyKlqA40XAAeHXlT9H7t1
eQQihNh+FbR2/nS9IGEhxXVBqnWR+KoXDcbdxjDVD1BRkdcGf4IuvZ1q8X9ETg1749Gu9EDK0ZuA
joeowU1Y4VaIj4RoGqWAA744UtWiU1qq6SnUnQFpSw18GqL0cQU2tFEX7ThEEoEoCdGVgTln44Sh
bx7f0+WIDEajXeij3KJYnyf62gA4enrIEJUx5cP63cPHKNVlF+HJjCkh+lkKVgRe2WPvg1bu9HtW
Q1j1A2x8DHSLJH+S4LERApPzf2kYWr/REnfzAKIEpTXkAMYdkbGPH6nOZt9TK+PkasVgT4HEMtj2
ddiOv8SE8CdMhN55rIWX/mTiIE1bSkJcvh0eLyq3qPBRDHXpH8N64DZcFQYkHDkjHbzigNTACPhl
slFRneOeTCnpdXwFVNjYNMksu/oPwbUx5k6cil/QOiJnZ7ZD8ZrUCZTlqRLuqcKrQ8eiyZ0hh/al
rmz82stYBxqN9HdJ5Ejx161ndNyKxAir6kBHTAtEDfo2Aez5Q+bJlz42v/KR6sfbE/TG3ToPdIRx
6hHoOVBgIrk6D3TCRWxBVvi/qDbZoW+IUJzGrFbFvkpb8vImXuxGdNLMYm9iOwbATCnGaVfqXWsF
7aTXjY+6b/4RrEiJhtjQ2eGLXeM0OIQj4ZH6SArSz8ndTwno32Jnj1pdYRVuq5iWgzF7TQB/d0/G
hNWoMoyi2bVIt8zvpYiN5AWR+wkej+mAA40TiDSFMkowwGH2OXHN6E8kI+uLBdwmgWrojdN9pufV
j5nWErqpUUfh3XGRxvDVPsZSzk2j8jlRxu4nLqSRcqCWQP1eTbXuI7wyE4Mwpvi9nS8lCk/Dre2O
VNP5wmU/9PcWoCUUNehHfpNDT73MSYfkyTPBK3Ici/K/Jo5VCsYOVC6KulO5a+tSUCSEz3NEH0pV
wHwBHsTvMZf4ZdeAcwJOcf+1wpFn2MWLSModruoyBuqeI0gR1V7+qZsR+DjiaKbUfqeFxZaC15Ur
nV+0tCAXRAod//MNMJuUCCfLRuBPmcUuiTyIs+1iKI8C7GObTf1Gf2zZUOcbDuVHyqd043hJoC17
Pp41CWEouRofQpDmqV+ZVv+IF1S4wQm7PEsmLT+0a6G4LfWy1YvbpScz23kXHQwQBdpeibLwBfQB
bjy203fHPs1SasP4wd8+T1dmEx0CkgvyUID160yUVolCsySJD10flVg+ztoJYSfjmaJM+6yHsbUV
4S605HmpIFXvuHhFUGXFLeJ8Ph2jnsrINLDnor3e/pTz2H2jAFbhMZgoqffg1lF8KoxyMS9EQeJr
14cQsVWtMXAfr8Mw/+y0NqDBgqbJc1ZC6DxZqKfUCPVAJd/pUatUQdtp2icsh/QuaOnb/UpABIhD
WY0gGqbIUNGLSlAg8MMEUV1/KjPjQWGr4lpVztMLxVmz8b1QN8qDO1nqY5xVOLlPmN/gtwhHSgFb
WJQLD4UdURRhL8AJggjjOlQ1OzDS3PgkFR34GGRu+cXOJrBvolYcZUfLrqIvp/ZdR7ctynSUmSOz
DtKpqj5Ia5ol7rAIUx3QDtCQ4Jkq7WclnCb2x1zn1ZJOqQOMLzSSdofOJJ6QaVo6XM0RCjBNBkLM
z9oYA+BK6OVzqEVjv1M51oiBlLiz7uk7DNORC8z73XghmiKzRQsimCMv+zWpefmUV54qT7d32QWd
j2vtTeuCm43yDDnsatFra8TEqc8OsxHrVjCVA8L7rq2gc2+hcZJbmMBhVUmEizEZamepBJ7MwiHA
JBCRVbsZ1JkJTLo/ZWlMMHqrAVl36hFFl0wfjNB0Hjy3mXrfVkWyG6cZb9MmMgLEq8oAV7bxGWHF
ctoh4/7fqAi5kdW8oS3OgwS3EhV9kB/0m8jbzr+vKWbD7XovPRipHmNjH+kGL37VbP3QrgEj9mPt
oLvT5ydr4or3tdG2PglgpuVRj+3RQNC51r93OaYJj73R6MXzuIRoH9VVXIz7vBfWE0zMDOVnteDt
gbcc2qGYXcJVZL16nrdqWIoXr4+6J+wGpmGHa5zhoTRuKxRWI8X50zW58lp4jf3bsAsUH28v8WUg
QasTqR6CJHUUfLzPZ2CER+lg9pYdrFGU99OMmhoKoqDSVBvrl6aINrLWy7DMeAuvHG7A4iO7ipc4
YDd9X9XZQS/iWEMjSSvbJy/P540Auc6O2bmERcrVDEZpaC0AbWnRMJfswUOPFtNT6jQCvc6mfZka
fdrdnsIrQ9EVNhY4Bo0aSJrnUwhUlIqdNeaHFnzWET1DUOWt7b5SoFE2yBxvXM/VhoXgsFR4qP/T
iF5NX4jBnFO4SXLoisYqDgqpce8rwCRPEU1373nAJ+dPqLXhnbTk9HuURAYpOyDubiptkqwcRdEg
Va1J9bPZTk9eZWO1HabuHO1UqzNevSyXBGUJdGvHxmni+66rscJrFC26M+3e+q/XcZ7zXU2iL0S9
R36uLXPhlxYzvZaJ5nAXqFbbfJpEa9iwqyiNPoatnTgbW+ly69qco7cGKRBKunHn814rAmRd1TEL
qjKWQT940vsQOoryoOQNCbLi9sMW6/ctIT9fgAWiAbKPvhwYjTW2CBcLTW2HoTykSuZ5fttZ+rFN
W+uhkIp6DzXZOhU4TCHbbss/phLhv9ngcBZ4RmmdPMwRfAtdzacGKX2JrO2izO0VOcBjTZWlr7dG
tBHDLx8otoFYEQoSiN4gebCaJeIWURsk74K2Ug+zhgqjaMHmWZ2eBQ2ylbhoms3G0lwbFA1RqDjo
k9PAXkWVGCsPe+7d/MCGcY5DZ6CB1ZW7qrZoCjtN8dA5cXf412PoIQuxWEFoy591VhNWblbw7G0O
8C2QK8ozy/pUOjmIr4oa4O2xlnvvfBdAn4RiBNLL5eJY6y2aMATRX2rFYZ7xBG1hV3kiP0DXt/b9
VHjPAhHAAMqF+u32uBehhlYwX4ZZgqXxvluLOUw2kbNCUufQTO4nag4pzQYzMw9Tb9Tvbw91sYQM
RdPXcmx0yAn2q0ijuCOksFEDpZdr02PZOGKfG6FzoMpU/AQCQNnGieaNR/tFPRccF2p5NL50xCo8
MsbzM21yN7hNK6pDh/LnhxgTFgujETiAVVsPx8LSFqGdGP+xjpvrnj5oeUASzt0Is9d+hsVbHm8M
kGVk9qtGT5H3FZoEcXOAg6X8SrXexadQsfeTBaeL4tlgPpgiVQxIg27uS1Uo+8ktq42L5SLAUde1
ODwA/Fz6HGs42EQjCvPTWR5UluBJNt68Y/LcO3w+B5VfoQDzu73oF/uaPU12sgg3cDWzw8+nX+uh
wIRJ0h5C/JhOuU7FE2ZMeiyicX6yvMUyRSJdPaddvpFHXe5stIro7gL4oTgATvd85F4aZjOjO3ZI
bJlpkOJ0eS8ssm5eYmm48ZmXe5vBYGRzgNhw1HvPB+PgKhOU4fbgtobxA6iBdmpbVexqUx92HiTM
uxE29MagV78QuCYCfsBseHKeD9r0Bn17TK8OLpWdnapDwK8rTz/lVdZthN9rQ3EvenRzqDsCxj0f
qsyQtIx0jLINNbZ9KfsfCAr2X8zWiV5vb5grW5StifAW6pm8IteSKEDd86IadF6zseLcT8PYvYPr
/jNOY7fzJ4eKyO3xLjcoCKXl+iXs0lR7Y8P91YeAEqxA2+xo7OBR/ssJM0xq5tC1fdeiLe3rY2E0
0NAaZOIny/1we/DLj4W7C8tN5fW1qACuHnoxtq+dUFzeylruHmOOPWFJ9x4dtQgfIUH+D8Nx6jXY
swv8a42DISPDP0sr8sPczuYTFvOTP9Z016zIyb4N6Ansb3/e5amgLsEyAoV7ezuvds3ytMRO1Obz
Wmg3trTHe7WU8ISkrHyt1ZSHcjS2EFXXBiUDWxAtIBOgL5xv1YJ3zwjwkMtTTvZhKj33iHLNuPdo
SxxaU+SPdtVHG196eT7AprKF6FousnFre7TKmTy3MtscfJCevSiViw4I22rn0VPZiOHXvg+dEnJM
mxIBsLrz74saRx8o4+WHYdT6xzIj/QvzAnHYuHB/IpE0AKIctoS0LjCNgPeAJ/Dyog9Mm36N3QIP
5MwKvtkHOxrEu2hRyT7OBU0R4FD6nTUb465DgJV+hjnmT0meSr8qPOunq0cWpvep+uP21ro8tiDZ
qP0uQnHQAxajx7/xHQC6olIiZXrwClW8lhP8UmmQgmhmgQKV28Z7pzWUnSca95+XeqlhIH8IHYGN
7a02dUxu5E74exzUKss+9y0FXksXEtU9d8sB6AKi4XgwW+BZkJpRImNfnX+l1WG5Rz7rHNLO8U7k
X84zraT5dVFgPOW9ZTR+KqR7GFID/ocVwnjKtPxzjlnwp9vzfRGp+CXsAW8RQwG8t77HUf1xqsLq
HTDhQIKEPn6k+568m9oIV6rCtDYu74vl9WCxLYwnQDE8FddwkDwtjSEy7BGzt7F+D3DkUXiADpS2
rh6QHwhfTSGbn9LRldO/fifYYio4OvkfTVtr+WF/XQdMtjTTdFYPtRQWLX8SLzNpuhcni35kpb6F
kL2cVng7ICt4qLhUjNZd8ATpWl2klXbokI7zBcTiI54bdKkGej69rJRftz/v8h1KMRWOMPEfcXeg
YKvomHilOtmIRx5U6j+vpjekLzKyk6OIeQX7U97XfujZ5OVpVnyd4mIMWtVEou/2z7igWCy2TibQ
BnAlS+6xDtKi4CfSQ53h7RTq9KLU9PSeBAjV7lWtUu1rZyS5u8dcPmN7OXlnoi1dugdMl6bqke4g
po+YKMyfdYejv69DQ5t9pVYHK8AQpo59dYJR47dlbXdBidxwgZR1iIFUiTf21sdc7lXq0wtJiUkl
v1hrYyL20uVWO2gHAbZ8AkflOJ8mOVQvmWKHJ1oG6T5BT2uX2+MWWmU5/39njRiHQCznZU03AszM
moLYASCQWFDNQTYYehAJ175Pq15sYCfWN84yyqIYx4qBjrpYLNycdLOJ1TkoNX3+lTrJ93K08+cu
8ZQnat30buNmS+Tn4sL5v0FpfkJzgj2wVuMfXBPmQW/OQcTrvaYNAi5XhG69G81I/6g16KTlFQzB
IBmm5IPoPNefval8NvEDPjZJX28EhquTwJOJ9zZ3LnpQ54HBHG1kp7xEDdiIxFnnzd6W+ZqATbjI
RxS9cazBtGyclLfy5WqJadqhWc8blQzWXh3YwekMpFdbTGJFXxxLPXT80Ci8o+Jp+Udj8NJfaQ2M
I60QMWh7dTzC+S0/OnXt3oWCE+70xQk4Wn3wQvDDplMWJwQTQY0VXf51jLDNuH20LzB0LBwYPg44
UZnbee0Alop2RLEeAGFjds6jbbxBlsbuTwiu6q5RMJPS7MYBAJp7KuIL8XBozMzeYc3q7B09VT6C
6ORN06Vbpc4LNsLyyxagI+A+Ig8x8HwJy2ICdtKj6krC6OJeMvXe52EW7r1IQkXdobaq4ZGoSAqX
JgIuil9UqrwbKbrSzyE5x0FJVdQXBTnBz5WdGK8UIpPeb1y3I43FP+LP7alcXw7L7+V0k96RN/No
Xy29aObBsGlkBjVi/+/mzpoPOCQYflcp417PBiW4Pd7F5fA2IPwruMYLI2FtAzbk2E1YOYiRxJuM
D96MPouigMmK8l7+rCPV9EFspWzzKtlPitMeZmn/qxru8htIMxf00vLUWJNnusycilZnkWLqoHEZ
g20JNe+jnelev7VVl+LD6mwtDysKX8s1BDHgfEM0pMywggmfxizTQO06N+gUKOp0XnHgwpsIMwiR
OXccOP3oGDjDOkYFWqcywuHd7bm/staLptnCfgN+d/EQwJm+MEVUz0FB6ydo0m7ekduH95FWzHul
mY2NLOKNXrb+do1+CRk2hAg6seffriAYFjLeHHQIGt3pA+juZ0uMLQgAKJ/Sd9sQ3GGutLzxZSlT
O4gA0v+QFnxB38TKCEiokTbIiYTK9LNPFVRPShkjKuoYs3IciTa4hTVm8x1La/NdlI8F+yWqujvL
7qxhIzpfmz6QhOxbypiE51Vt0etVXEjtAdqeUJujLqbi0ey6eNeq8bSTqez/sR7CLqUGTo8e0iKP
qPUzEQuCNEqFmAI7rMcA9mL1opfKNxml6b9+GeUW3qGLrz3PbhSgztepniPwYUjw4Axoug/9XMD4
c7PohBoKTWXSq41DcXHPLeMt1WCLlhDZ3vLa+esBXEfzMIeKy3h6qzxiQTKgPl5O+5jzg5aasPez
aLvn27t/nT6z5RmUwSieYRSwNmYJ8YA2jcwrd6Ba6h/0xVm5RkURdxE1vz3UxZOJodDDW6CnYO5Z
wfPva1J2/qg2MD6FLb6m8EoCOwEhtzGNl9fgMg4UBKSgOdb0Lc7HqXApQi8XwmYRhvM9BRBqLR4T
u8vmJPxohFkZoK5QfbdxvnmJtQkYG3ZoQWkX6C6EnWP96urePGQoPmzMwMVZwVEdPhT4aqoH3NSr
l0yj1wOI1ExQMTS8D6R84x7OzQS/c0JRDSmjjRL8lcUFVeza+BqZNDXXBKMeIyk7EaCKauE4B2BZ
gNLwEwqi2dta3GufxqZ9+zxO5zqgZ0k6gaDisOCtDUQ+BcDZRnGF/lmLV/ykbd2Y1z6N7HxRAYGv
DuT+fJH1UM1yCx7FTtIE/RAXuNSVTlU/SMfdKvYuEewsXrNq6KzwTSD/aUCvCuku6ADVnAE6IXAz
JbshrQuExkfjJ4fFeGzxk3lGpqpXDrVipXs167qNG2M5+OsfwGcS7WhUgvRbBQbRqaETlrib2049
PgEqUV7KpqhPiw/n8zyNyf2AeFtM83EsDrfP7AUYkviA3iDAkaWTwPNydWjJZEWn2bBVh7QTYm+b
Mu2PkEgwwObdHZ5qlczrnjoEbeQY0SbnqHtIXwAWUmyud9fuBwgtc25+qidKsX47I7IfoaqIVCn0
n42QfSWEnv3a1VJFRalEDVn9Dmuc9oNjT/0dBLcUsqsJOg0x6Q+9yYP89hxdG5TGEoeMZIENuRyN
v+I2t1U34LUNEE5G5cswVyADmwYlLS3LP1VDPj8IU5qfbg96Lcot/Twa2ARUeDurWIJcA0VApRC7
uNa8+FviobkaqG0Xpg9WiewnoFRQZLuq6c27PG6z7+1sdckeVvs4vg7I46Md2dX49RlTCeDchZ32
4fZPvLZtmQ9eOGT8nNDVYog8BU4X86zph8I54NI37qH51Hcajfb/eglGXq3N4uBW+Zar7rVgBCJj
EWpc9Iis1Q2gpYlq5lNe7SLH6FAoVJHFAtFlfXapfGPtWv/45y9drNBZfxe5lAuASo0fWR6Dit61
Wa3vYl5g+z6tYN7lUt0XY/xbqEb6Fb3Ff7Vi53TSwUD/hgLEoh6yioKIgiWpRRl2V0R4BWpmV9zJ
PJM7XVHMY6SZWynmlSvc5nZdngowhPhzvtUHx6xDEUZM7EBacJCuVcZ3iKhsCaK85TurkIc0BK+v
pVsK0mE1UIXmS+gOdGFDY4G8zlNqH3sZto9D0w6I0YzKsVaqLAhjGqj+UMruyR7lwviPCtunRhH7
g6an726v85WTDgpiyQz5D1t6lbWkk4c2ntTQLIQF8Cz1LgsUsBqnsgnb9wB+jccmFRsH/dqU8xKA
U7a0VbjqVlM+Z7leYn2yS4e23OVRbj85SlxvdMkvRgGDhK0E/UUqkwyyGiVJqc4ptFmY6TIJzEJ1
jyri1RvKGxcRgVEIBYvOPl4IFLbOv8Wp9FZXe8cNBAbogRZ1075yvfje6OxkZ8jRflHdsg7qZNhE
Py5Lc7ahGHqh77GnwMkDdjofeqZb4OijztC6AtVGyWPnF4CPMdq3eLkmuwpdhhcAUNiOWnOFcLIe
IWgVQ5PQAwP3Em2fO25yTIXeGHslwQ3JzokxByuRcXkYPTeZ/NpARdqfKjUGQDio/RFf0tbzlcip
tpQuLnYin0NegjAH+GvNXFfpDQTwy7Iq3MC1FDhpOkh61HFgIu7LqdKPGgqSB8PaFLq7eAoxLM8Q
KgS0fghXq3ij0uOa0Kx0Ay7zBtfB0Y6PuAt2XUBt0H4SOoQisGnebmwnz7fhPG/ctRfPvuUHoHln
8UIASrwOQEZqlIjU8AMczavMo5s6+EmokwJrRSjdlsb1tVOBVgcVQHzT6Iqv7thKIbWulcJblH7h
52uZ9ei0Ublxwi9uK76JVsvi10y4Y37Pt+ZgCwN52wmgse5077UBszkhc4EQRKLedTW6U/8YxWif
LQR8zgFNJdqZ5+PFtkl7PSnCgCbeW4mhFY92k9KShuqMkaGkIS6widyEnV8eQcIL0/i2b7214MYA
eSdJMxEiAKm1T5ox/TcbA7yxRlVeqhaThBhk7PH2t16Z20WeXFvUM6lArjsEEzplpCKWFwi3h+s2
1jZQyZGwjUXoz7nXt1DIl8XzZXLprYBnoC0BaPV8ckcrq2ZBhTaY0XSCz1IU2FKQStey4EmWoUsf
5Uq87xqK92Pj1HuX18PRHpr+NLrelu7H1c/n+bX8HOL6GqeCxlAopB6HC7BCHotewHfruuF7ETtf
eX0nG6fzSnwHmEhZxoBIAdNzOb1/vYQdHDnyOSbIKmVo6fe2kzrPmTf0jyl035+zOaunujVcTEQ0
aWyMfSUimnAjTWxtlwfK+rVpEnW6nqgQpCHezBZyyI91AoGuLJr2gyzS4T0WxqO5UWx409FZ3SvE
QlhQvMBAuqmriNjq44B1WR4GZRNZ0wPaMZn8BusH0WsplLEVAbTXCZUB18vfuS0I9WDote5X6zUz
0PsKquguQSA32rnO4j2pjyECcKE+wHKuRK89ULasxgB3FK/YMasQ8+pwjPWfc6HGH9OeS5rin43q
syrUJP3qwhndV7ZAfpfiY9bQq07ZairJuHIXNUpjPCBA1p/KRBWD37RF8ckOLbS4J8MN84321dXT
wHN4kdHj/c9ddb4hJjVMWpGO6Eo1k43ABnKJ/9mhKO5rAL67Vp+L7+jQoDQOq+NuaIEupJU3fMgV
2yr9PJqqLfOOKweCzj4ka14gSJBc4HCkiwZIO+pBEpbyy1wP9nJhpv1DiprwomscRRs1mCtnglTk
DdrMsxE68vkUICBcC3pFelCqsDS1uumPUwEC0u+VjhpwWtVwKnmYNJTgEniw/xz/yAx4rPKIxml6
bVGZdQtGP6r1oGBCTpURTQyJwY63RxZaPstignZze8jLK3pRlyH6UeNGOHJN4xc4odD3rYxApGJ+
HMy68HGiyOF4ynmjFny5mgDnKQQzCA5sF74EeqxLEhA6kXk6kP6o5XRwZPozddNkr2vpv8pTEUXV
RQYe1RwuTor350uZAEnOE7KiwLao4bljHx8rNxef1bjcSuyuTeLyXv0/zCqOgedDTb3eRKKydWxk
HC/zR5HIn1KWtnOgfwTp8PaSXT7r+NVoodCe446g5bwazUF3cihig9dk5j64GXbJPkzKKfEztKSP
cxJ7LW7hCqReLavETz0flK2r6vKttQDbkS2nvo8j5zrP8RrTkZE5AMOtGvVhzmfjA7tGbnzptR2z
ePQBB4bhYenL///rhoqGQhCiYSUx+cnvYo7sXWbAN/YKzXlvVJa+vz2zFziiZc8sAgjG0kWEI7Ma
UG1qJK2SAnZR5bnioI263Heyde8txNZfwRdA8cztrAjqoq+/hDQk0EUow29RXuuvt3/LtT0Foxl1
FZC5pHir7dtOXV+PAyTRzo4xSBRFfEo6Wz0utgcb03xlKA19J/J2G9IAr83zaR4nw1AcOCpBmGr5
i5m6H0iYw8c2Gj/e/qYLtSHmly+hPElWCRd1LdaByxo2R2ljBs7YlO+zLDY+mVohvAB/lv5b6UIg
9EdI6fo+q6N29MekcfBCb6E1+bHdYpYUO6XcR7IWtm/ZcP8CrYZVvxGHr03IksMjvkaXkdvgfEIQ
WlfbvAdknrvUbAJZyfCEVkQxoPSgi93GpCzX6vmjZNlupAsAJjDouahTWGiYdK00ggJrEAPdhkqT
M1ZL2hy/n5Okx74eLXya6vWUfolqYURB4dIvnE3+YqCag9jqbV02uBfCis1LyQWKTmlnNQH0mBq1
aFIVK7s436N4YPyWOF0ccClSfqHVNqJGbxZ4M+AemGA4UaqHae7ajZm5EugA2hO7eaSDSFirIsbl
vChERioU8xABDorUQWRW7ecRb6g7BI7S2o88JYl5e/T5N7qnxUa77dp+XZ5DAOzAckJyXT0HEgQ4
ldAp1CAs8+FeNbv0IU/V5pOF7/A9ZUv8rYpRoN0+8wLMlUj/3quqOOVj0h/Lps0/AMoR3weh5veW
sNI/t3fOlSC8SLMiAUzVlAlavdeMTu8GKwdqE1dp+KFokmTvdV2xUWy6thmAflO6BA2Cudt6M0xu
KOopwuyrqnUbxb0BLEPTwbrwo7GqIb6b48eKvE1fhCHUl3SG+4dGa7TxPL1yGdA8gvq1KIYu9dvz
QznYZu84SaMGc1jEH/Usqb+YepJ8RmXBfhhBlvq3Z/cyRTEgYyzSUVw/3Lera1Zb7I4rFx8QC1b1
S+k60R4F3OJe94bqrjMaEFb0JO9uD3p1x8Ft4/CBqkTyZ/lVf115bp9Sc5jRljWpyXxcelb3NCWm
j42ZFKcxScscjYEw/M9Grf1rsYhbAbpfnFTIztVnMxrtye8itQjmzO3eyRQ48kZwvLYOYM3gcNBs
B0qw7Mq/fqGYaQ9xiWA7pKjRQU6V9wp3DpE+lCHqd445Nxvb/NqAbD66VGC5CZKrbZ5knhzwGNWC
XhcRdq/1lLxruV1m/E0cJAn1vkc85vY6XDtaYAUXKodN7vEGkfrrI5XWUSuznjSqVeb8Afe3zzha
Dt9uD3LlmuEt/P8HWUWXrIzdaqRPFSQaQPUd4iyRihZuVBaoWHbj/zKNQFlxX6MrSj3yfN3CueH6
L7GLQiDWKPYkgnLYs/+nwBxqsevbeEv8/jKZWqo40MrA+cOlWpN96owHs1istEYR5Q+VxOZwzFrr
IDHGucNp6DcFj+o+afr+9O8TC58CehHlDfALy8T/tXpel86Z06KwMiaKeDJS508j+vnBHKYtL42r
n8gx4HbifQp743ykFDyDYhP3g9aLxuabVmjh8Dim2D3TAy4N9KuQfzpEBuZQga6N0ZbX87V9ypkg
VHAeAYSstpDjYqs1O0yx6GPl3uxFcjTLZti6B68NA1cEPzWUuDAoX8XCiq6WwCkJUzTbHscHnGaH
8QWRtSEKEG4xLaocJlDjkhKG8pSNplTvmrYkj80nXXk1s1L80Xt4uEer7dsXlE68/n+ISkj20lul
603evgoSoT0nGBqHWC1FEL0qLcHvYo7bRzyCfkNEmzdm5NrlsJCuUCDBgRf16vN17yTAEGukdIUo
NQzEwvjc46h2CmWeH92hdnahGXcbu/rtol09FKkN0g1hIUg1vdU3lo6VGL1GUAK7XMl7t5bds5Hp
Zem72RjfL1qKSYCWhZYfp35WpC+TUjHuhzYbSl+JARL6pMyx2N8+bZfNbfhgSOOCz4ewCsB7dSMA
FNAEImm8Q5RRKEc1srTuABC5zr7OKRLA+8pA3yFAGzd+7SpjHo5xlMBS442fOjsyPBkeJh0ks6+O
WPIATdeiLYrVlR1MHOAWwWkEYs6aV9rpSkHa3KpBiwQItZtQx7LanQ63p+JKROdfR54U+QPM19du
s7RBZY/LOt6aZBV3o5itz4WU79S0Vo7/OhKBlX2wdOtxbFrfwso4odviCjsY/x9n57UqN7KF4ScS
KIdbSZ12ch57+0acGdvKOevpz1e+cqtFi20Y8IDB1VWqsMIfArM6dw5wt5xN/znDj2AnJrmdFEPR
teIzihHXb2EE4ECj4G96hBitXyhV4ce6kbyfjHnaWb/bY8VQAPhE6w+I21pkoV50C+oiRm88Rh3l
C5Pie1hl9tFBY/pJKTr7MAWQee6v5W2AITodKteAoG1xvV0f5gxnGE2tLezlYlihvLxoN02ycUIY
LD9ZJaZ098fbiKihh9KPFxA+RTR2rgdEMmfsU8o7XjPPyxdAkbTCgWNln2ABt4ewrYJnBSG+Q4LO
+HMwWfPntpyznevk97G8vk4ESZWZU3IUjPPV2xHh4TgiHWcSV1WKlSLwI+RywmQa0AuAb127itpp
D2FvTd+7MlLfZYuQFDICeD6umpj1L7k07e91AIPMc0b05lxUMZbAm3uhumfkY/0VbQUUMSNjmkvX
GVLzgmpzoWAMqNsPbKJGo5ucSV921ldchDczo4bKCgNyvelcK9GsdxoaQPQd61E+mZwMG1c+taRE
1sQhDp9Lv8CM4TJLUdUukl/mkHYfkQ1VzyX1C/0vThD9SEI5tjYgLHHC/ohHGtVs5UCD4NfqRf8s
6b3l122kY+XQdTt7eeOwki/DRRcAOOoXq6EWfCArabF1L5+nTn8/l048+LrwWa4W0uydPbRxcqis
gg5gswrL2dVGxme0T0PT0T2t6ivtwYmJ3s9ymmNtrc6O9GCZLSqD97/u1gwpVaFUgAirEMW6XsxF
ngQ3C9+PpYvt76adFAdr0fJvVjzukUpuHw0YhYpwTYZnzSW7KozZIcpipdFZnjRHzmPUazZ65NNb
9dmE67QwVtGQdie90VbXDyfGBh/ZIiklV5KGhUKZHqn9RbbbwSkzLqUxDK/313DrBroac3X2HRUM
iT0UFq4acKEmGack4XT6Ace/0tPTBAHNWbHB+gfjdEqmSH4c2mn8ev9XbHzJqx+x2j1G0Cz6MHNM
Z7QmD5aAiY9x1HywQX28faPi0AbRBiA/e2YNKAEJ2OaUHm0P1+em8urB+TCw8A8SHD64uGrc7pxD
8dtXVxBoZgB1xEQii1wtcEVTsXKyyuZynXD27XJDn6EDtIt2cpS8Tn0nVlGHNbt0Gc+qOcKOBSUb
5G9u71DEU0AVkzoDwNBXe0sOQr2hcW15ZtqaP2Bt5v8jr58GN9HUcS9p3vqeHBPOOBBcSierwQb6
+gWkCAbLELdpwtr+TFzRnFV77nd4rxsXD/VSGnSEdCh1rFvlehjHyaAklqfMlqTwXJn6T0UjcAj1
PEMXxh7K/93frBvRNygaepGUwMhoAZpc3zt5SSnEdjimdqjqOJWOY995dRf3satmmfopXuJZd7m0
sMyBFlOchkajOFMAqcy6IfrgRLp6uv+btlYBI0ciTWgIELbE3//xriwIuoUREr6eJOv9F+RoQPFI
i+MNSP/i+NqMf7GbkBZizdnSurPmPclVlPRL5LDquaVdcC7SX51i+tV2IDV3zo9YzdX5oVUAJwAR
W/K5dR0ssGZ8KQvQNJFBO8DF6lj+gWovwkmdpGluI+Xy9ySv9/RJNo4tSqngG8jpRPlt9bjopTbn
BAq2N1a6XaD/ENXHiGBUP+Jet4TuPJvwjFS5Cj93zZThwD121t7cb1i/vAjcGw4cPAjWgl19/V3r
ZSp7tLscrwoSCwHuQaLY1Vgggl2Qb9LHSMrz2JtMK8RuGQhLiKa+sYy+EXfxZ3lclp9zlpWvwGdZ
wN5U8HAe0BxDa9pQqaPZcotKpTUn1SW0ABgdwsFBEytpQG/unNONK8EgyhVqOsL/cd1JkeJYa4ca
BNg0aY4PWgBLiUxefphJrezAFW+HwpuEkcB20BYlzrpetHbUpnII4DLRTOieqImMPvKs2QG/uGIn
BLk9dwxlc8PBgLegHK6uAqWz0moOm8g3hr4+ORGG1WgP14cl6Nr3Oirex/vn/PYwUHAVETqFVSDk
a6SORPrlAKqVvEIHrKwuyLOrsfw+CeXyWR/1XzbMrZ0hb1dTGGUKn1pCDAQVVjl9vcRF1nZ0XCRN
LSgxp8QC1LZetKpz3rxHGIrqAUx7kYStEW7ONNiYnE10VksD5/aqZysu2Ee0tlb+zazEQKwlOI81
DB8lqSE3KY14ix6UNHVsxKwXqTk3mpRe7n+z2z2CRt7vfBlmE/2TVYUo6WFNYmkoeaqaodGXOMZ8
iKVgBudkvctl/df94W63CMOJzUHnzoaqqV7v/pD63AzYOkBhsAwQgkB78FzToQI2OzzMYZvvtKdv
+dbQwvBHI2ylDwBdaXVHySjDIoUGLnFJuctc2j9IMXch39ctBsTDTwvIFQ2+QwwIKi3kTvQ0I6w+
IMc1Tu92nSG/2qhOx24uJ+rPxCqTZ6dtjBqCFc4/LyN+veoJkTVsf9ylrPHWub9kG0EwTzZtM4AF
ote5biwEhLg9jRyJGkppfjKxL/mUlmSxdd9MLj9v8EPHKs9moj2oqM0+hzEKzX/zG9AGpJgIBOcG
CBfNxggkF4oyEurjeSgFFD6q1WPS5IJGbY+HcVjmBxwNfzk5qsMZKaS/8xu2zjrkacJi5J3IqVbX
mRU5xQiYFWuA1FZi11lAdSeI8f9QNQmjCZSqWzeHxvkazUrzMdKX+EhwNvzAyaABUq/1JyNSnGOZ
DUNwSBy8+u7/wK29DXyYHgK3u2BtXO/t3/XERLYkGpCOfdDTICVtUSIP3eP+hJrF7Ctt3uwMKv7R
6wCExp+C8DKfhnO8bjdmcdtgTI4wPJIu0j+p5HzDQ3fw1crq/Fk2l0sfx7OXSEO002/d+hp0aIhA
wL7Rxlq9YzV8Y5CmGZq4ioJ+QqJavpMH9oNmFHsloI2FFc11wmg0vcQGvF5YKVLjYtZZWHjURJHW
mC6I0kua7inKFPh46aZ+XvZ7ff2NpWVU4kdonxZ/rvZbYtR2bqNdTQbvlMv3uCo7n15r78v9LCeH
TM3CX+m4jMNLC01x57tuLC+DI2LGWaOGsOa1LgjlwEWFzTpLNQhOwx5gAYTy3J9SZdiDam08AsAH
UPaiOUQncf20la2lBH2fhxS8egstCbWMPtLkKwFvZ1PwoLeG8e3+WdmanrjPOMsCWrtuCA2lKtdl
wztQOyOAHikrv+UyaGIJq46vfzGUcFHhlRNR1+pYNk3Xh07QBZ6kN6qX6VZ+TtoY448JzdO/GIre
pZDUEuDo1esWtGOFkJYWeOGUOEi86mhB5nlYRK6UmHvmn1vbkx6SCWMY6SwkxK5PBcz5LsdzNvB0
PQR8Q1Ms/45VNn29qpfccejtxB2abFRc7hN9T5Zt6wPyrCLpRCdBZetcj55qNR9wlAJPxTbuOTLH
1CsznBdcCsbhzrLe8kWBuoKsFShESmpQlq4Hw6RWorgUB56DVlf2GBhx+0mP0+SrVinFryVIa7ih
c62/AGU21OMyDdmnJp1wYYbvVf7boxIf+NAX9dF1rN5OqeRo6Ts43OlOeHNLMeOXClI0sQ3QZLoR
178U/socoXoiTlJeoZ2Q2ZDA+2BIjhDHIkyAl6h6V9VCxoDOSHyQeuSZ46DtX4rMaT602JXNntTX
2rjzet5mjIBnacaRrFEKJRm4/mFhi5paMRuw40NLOrROaj1B43DcRh61A0Va3dfKCbfoemgNN2sh
wNw/GhtXDExfBN448SzNmsIQxvno6Am4RHxI+2PTSwOofd7FYJpeSiPfK6SJ7bd6FgHV8jDBLITJ
uE598PoIQedzfdq13mHhQ5AkI4K98wZuADGp04kBsD1gvPXrmy+y2o4yBotJ18XHhrreAZ5GdHEm
/FlqLa0KnF6M/vMyZNXX0HKKS9QO5qUZFmsnO9mYMJhQ9IbpcQNYvEGEo07Qo6ctedqgLg/CTBfd
W7093/+KG7uIegMXNoE0J3KtgkDQIzlhoEZ+L83OOV2i8L2UjM4DiX5FKR8l2o6v5M4dimSxwjV0
f/iNQABxT0Id8U7R3l9t4kKTelub+9DHYlE5ArR1jsWoICnWRLpv1Ibs2uiZ7JycjZsOThq9+t/Y
OqZ9fXI6ZRK6QWTRtRJYB8CtqY8vn3UIxv2LTlwPq22L3AHVWCCWnJJ15apRJdXhBEa+sjRL7IFY
Mf/R63F6aHRZlL7T6Umf4sVF/JgKxchl4XdhvKcosTFjig9I8APuB+O/LgrHrVOjCGiGfryMyqkr
CSWp4WT/9oRoe1e7djtjXeh2ALwBpyCvhbJjHKcs0AgR71dWXiq6358bU+pORZxm5yFv629Z2jni
RS3UC0LlzqWeNKgnqtq99jXE66mDIrOzzzYuK/g3AqMhfhJ1vetP3gDQ0LVEj33JiX9pLaAYLYzs
g5kPyal02mnnbtxabxIb8lRKxfBZVqH0UuvANisVf4up4NEecV7iXhZhH2npHiR+4wzplGHBi1GP
pmu0Gow6b4sYfs9gZSuTt07O02Iu9kVtzeEEqFrr3Ebrlp0V3QBfUAAXIHmDNhwX1CoKs0Y1ixeE
Q/ylktXT0GnWyYK36wdGcMLI5R0wXqyykzG7hIQbboW/6bu2GRS/RfvtIdEQxBzCKjjcv1C2Vp4U
BqYVHViC0dVzneDVOtupFvulXNrHZDG/Noi++W0fhDvfeCNaQ1IEUXiGo8S4VlymwikvlsEtEjXR
a4KtyJcOE2FXs8ruKdK6/qOG6CDRiZTtVEA2HgaaKgIiLWJERNyu93IYGl0CdSv0p6FRXXqe+dms
ou705oWEAACshrKO4HqvFrKLUC7sqjr0y6FYTiOqpY9j29buJMfWzjfbnBD4IpoJohW57ibMASL/
eVDAbQuV4FmLQu25LJfoLyaEQB+dcKHiD43letkgNkVZbcyhX8RDiK9P0zv1IRnxtW9jWdkZbOO+
4UjSImEFaVis41tt6MAVxUQrFNCNJycfeM3mYorduHaGxg8kvXu9/722RiReEKa4FONuNBfSYsrV
QuOKn+syONkdQvH2Yi+wF7TwMVHyvRb11nikegh3iC+GOfL1cjahvAy1ZfByq5Ny6B09PFRhU7jR
Etlf0hYS/P35bRxs6t7UTpF4pKGqrzKxBa2goC310DdHQts0oO5izs50xDZpj4WwOZSNwapMFEiu
vtopRY1f4qALy6O6Wvw4KBvPymPjQ8DL9PZQhE3y27+X6woO8vUqWktnSmOhZX6vqYsbBr10lkN8
JSJsiXZC241ZUVRiMOGQAxZkNVQdx45VLHrmz2PdvtPU3HzAQXd8ShZpjxC/NZR4+QjruDnwdLie
VU6ZpTGjOPXVqEICIe1QeNLrpqjddBimnSUUv3sVYQmyiLDipeRxAxHVSIsXiwadnxpy/Q/4m/qx
DXclVDZue+TP4CvCSie8WW93EFk0xuIm9Vt4qac5sbHhqFHLGhcb879SBWWUz8qPqLHe6vsGMAzO
omDeiW2vrO3mar5k5SQji2laFd5G9o8+iPPPaIp2l3JKgp1tspXw0mCF58BwQhlNxHd/9HYnOiCZ
ptSJn+YNQYXZBXrp9mYw+lPg5M8dFcSz1BXWQWsGCnhl0f0q8iA5h4Wux1hq19r/dGOM/7t//De+
MmU77KoAblC5Wz96SqE6jZaXib/EgwyCUoILE6V7vJuNr8wOotMO6B/RjHXXMJgJnnpcUPjKs635
EA1wE1RJRvDlXVLzNI2W+Sj1I4ricVyZOyHVxrGhcMY9QEpE+XcdUcBfmasoSzM/y+bkZ2FJ4VM4
1uZDbBdf76/m1jxp3wMIo3BAz2Z1w6m9NRR8aMAgRWM+kI+kF+IAOAC80IeeS/iQxtniEgDo5/sj
bzwbvL10bxTqKaDkxBr8sbv6NpIrI2GOtFLjX51htIdx1gasjI26Pff5uIdL25oqNWbqN8wA4r/4
+z8G7KLFhCQFKjvt5eGotV3rNpCXfPhl0TFNavtDMCyVq6Kh/eEvpgq1TiEYBV61huiT5MTo/LDI
OoIWLsLY45fWnr/P8jSd7MLZ88ba2j2UC2hEU0YWzIfVRGcgSHoyIWUwGMW3qTFCT5nQy5WjTv31
9pkJU3DCDBHdrKVJqwIhwmKRM18dCxNCXKH8r+iy/P2g0LfVzMz5fn+828NP946yDDQwKve8XddT
i5ulaYdUwuE1XlIPn57ypR0WfQdaf7uA16OsIgwM+qALZOgndBl+4J0ew34F+ft+GukN3J/Q7Sng
iiHU5THhQ5EmX09IkZq5jbJFwF0j6xMKDN9xSDXPDkj7x6wY1J2L5bbIw3DCPoWEDXDzulSoj4ZS
p3JY+Law3ShJTls3hVL3Ik9L4+kd9siuMYp0bcL11rWaNH471Jmf4FATAEoA3PN3S/SPY1gFGAjJ
CBz5IO7s1lcLvfpsTG3/EGiOdMoQ1nmz9COGO0LgQ/RbYKisX+yh0KMAL9HCl+mfHdIqVk6LHTm0
nPQ98YatncNgeM7SbgcFIj73H5Nr9aqhrlMXftQPHR1mGhTP8ASb3kUw33kz3IShSCxIZFDwJmm6
HgxkWmeHzlj4sBrkl0aiVjLlceFiMR3vxAJb+0Z4YQFAhWtyI1iXItSI7JDQE8PLGRe7TH1ErVH1
E21yjvOsZodK7eaTHQVADAI1+Hn/lNxe3TwC9OtATVCfvJWRstLILm0194dycFxtJIkqAKNcLC1O
vECf5gt7fvblOR92aq9b51MIbBNbkW4AIrpeY9zpFyuoxFWQ2vOLkcy/MkMdchf9UtgIljoe7s9U
JEvXMSzgPuJLeg28/eD8rsdLMoDTocx4srX8GJVF792yGIunKQIDjLhz5fZRF+3wWreWVwBfftvn
wbVeDVqGJMBZFxe+o9P1aQOiKXQcBmTdjBQUh5Ke0tiJ/1GkHuD6m+eL1IEQMEbLSlRhr+drDuYw
LRP3X90uPzWpaF/aNAabrgjahWWhBYn+5l7GulHb5y2ms07zgy1FGfR6VKmwK3NwjNKnJou4U+FI
me7Fmal954YIu0PYYRx9kZJUp2JmBVMOQGRogEcPQsW1HdU9MSKxjVafHQwIrmuCTQ3kcLUMBTFg
n8gIBS5Go7h1ai0PyPUHqLB0wc6TvTl55I4hJdIOFm4R15M3qrA1dOxScJs1R79K8rRyI+QWKteq
G95TIx6eyjFavoKAJwgjVRw+zEbYn2o9cbz7n39j54lODu+eQ89BXjcd8maCIafBHKp1Y/gIny11
g6DLvtrBNBJu2/nFQDHFD7qwPd4feQN6Q2AvGpy/nWJRxrteBm6vXApSEm5ITLP8XEfG+Kzbs2Nw
wqz+ZxcH8nuDqLB5ksw4+qfSuQlOhKxltHMENu5W+rzCtIN1gC6x+vZTIs2YUYepvyht9dCPqn1O
lXx8KMpZYN8C7aHshsxDLaL/MkFz3jn8t1tPeAgIfWl0+ugKrIafY12pqwEdrAU1f0/F7c+bNCly
h15qdhL028vtN/mE9gc2UKjXib//83XM+mqKcdHF3Tl1IAEr1T9Dlc4+wuz5RcKa5as+mXL25j1G
WQURDSjUpM/87/WoXdkok0XjA0+UTj33vdb5k2H0T9liqp+gXJzn0S4flanNdwa++bCspikaWjxe
QDDWzjlS1rZZp+H2PSsxcK40BhmKfkCZwbQaJMtV7MX4GJVz3FEdb6biQPEzu9zf5jdLzm+gMfzb
IAmcxJolOkogGtSpHL1JavQLsmHjydLr5BAlkvVh7DPcpuddh9SbLfV7UDqiiCUIfcJVApJAW5ea
sYJPIAXxS1Dp/aGd869xsWtBeFujEEMJcR4YiGAW1vEzZO5BQ7V59FKEAl8n2WrPjRO1D9WyzIiW
9AvERHN84Lm23jd9EnzA19Q4953TP5WTrH2vw242dr77zaUm6njA2OiHi6hhjUtMEOGferlh+nEj
HYuyUt0oLDpPb7LJNZyUH2uhYTaQkZ/uf+2NhccYlgRTFEeIlFdb3cDA0+lpx3td5oSHuqkbH6Z9
4s1Wswcb3JykKIwKox0x5vWpymnL6jjmDZ5lNtILOo2yW8aJck6iuD3h+h4cGrVuXJkW604surGl
YRvIukimCbHXYjVyq6FVYDNJIpqceN5Cq9AlqJJcrrn5HV6UKI1SeWy+3l/cm9yTzyq+K6AAGqi8
GtczJlNb5jqJR69XCyW9lLGm/TfSF092XqaNlRXPAL8Yzg4AwNWFjPbCVLRTM3h2XuWnZYgAO+a0
2J6bxlgO49iOp1LL0bmYe6wu78/xJtwlB6Vt4IjEAg37teQmqvCa00zp4OVWvpwCbSQV7SyclMLA
PuZhu8ch3porRU3RJgZefuNXBdCa3M1E47BNmwTT5Kb38aPX3BpmFlyCIfihWWN46ZbkzcKwzFTU
EAS4g7xwfTHSjVYGeANI4RZycZmVLn1na2P2U6kUdWfDbi2qkLfEWoKCF+Xb642TzrXWEWEOHmEX
4jUD8YXfNlX7lPWa/lyUYfPl/lfcOCFCcRdqNjGlAI9eD6iqIYI5bT1gbBlBrUjm7JJpDoIbctEc
4ibQvX6Ki7cyc1jQ38ACqk7cC+ubmFvYVsDrD15SRtMxQJDuYaza8BHl1GjnhGxcc9SAwOsTMxq0
SlZFE5nlNI2BE9KgknqKk0Z+tscm92K7D17vL+XvQu9VZC6mBZnMpDhKZ3JdCO5aA6cGKxw8KVH6
d72UJpM/8pKgQTmio+8iwRg3x1lXetOtJSd4dcIh/ZjpTjC6GM/0L8pYp5BPAk2dfZQ4s/eapEpI
RwaNBr25l81vLWaN71P6dJ9r5PvR7jQqkH3UbNU9btHGTkReATYpASek0vUVpqQtWtODM3rQNfQn
IqH21NVR+KHAlEGArvc647+dJlarJ7SXxXYQZ3wNZDSVOVy0mpCyAbJg4/CB9/tPKlSZ4SZZMIYP
SzemrxZruJyHIs/zD0k9Z6NPpRLNzd4K4vf2EOSOa6gF2h/UO7v565RNE0IXBnLHLizq4VM2KONO
VLy1UlyDJOKcXO7g1WVPuzODpylNHukRxHTs5MIfTW/U2EvGThS6iH3Ee1qjGw+M2NEUxMnMiMnF
b/ojPFZ6O2rGVpk8o5qrD6Hj/NuppbqzobcGQT2a8reQGaCycT1I3i6x0rUqIUKU9W5U6CZ8lyI9
3D82GzcQJUZAZEAGQA6t0VxLVdmx3ElIjCvDcuaTDhd96YTEQDifFyG3l0aOc7o/6Ma1oNEtofYm
LHeJ96+nlugzIhQLcVfaNMWvYV6i5Whwxz7OYZrtgR63ZghSDd0bQD0EuqssWh6WVktCgvuqirMa
gJxefejQpvvaIA8JBSZpjnYTmh/uT3HjvaR4C2icxi2qomtIVYJ35VhC2EDPCA80LyzM+EMyIxE5
4LCL+llmpE+ynsbPWTdKO990a3mByoERhMhLPW21PYHExUrhcHmIFtyhb2Y5PNFgaBdBAJT2iJ5b
+5QNKjj2AOVvyA+F7ExggqLJs4rCfOWbq6orJ+ZefW9rUsI+Ft4J2Fmo2dd7ZnGcmqiKjYoX54xj
ctU+DhM6AihyIPt4/+NtjSWk4S0aqlQS183wiXcZkP9v0PCU+0Y0Eei0itw8JWnT/sVZEAr0PFlE
OdZa36NAVhLwIMYFjYKseMD28Gbaqg+zrCQ76c7GlyL94tKmVSoAjqtj10OTQKuUk6DJKJO3lR48
pkVT7YQXGxcy5TrMPaDMCWyb+BV/XI6aXnRaPtNvVeqItsFYKRatOqPLXWOIyvphzkxzp75+WynD
aw/QLbEp2oZUnlePAKWRmifJRip7rmLpwOmWf0JI0p8Repp/4cYHjkFJ2go0g4PIkJ/GYX6Sa6lV
3botUaN68/4R2S5MDnGz0pG/XoIoD0E0FQlXN2USN5lmi0Z8X55gTkU7U9/YqgaZHRNHqJy63Oqb
JuOkJpQ0BsEXMZHM6swvfZ1osNHSbGeojSvNoAan00bksINvuJ6VmTRj3/S4C2nohpzVQandTjHG
F8lSp3fGkspnu8bcIG5C7f2b15N+sBANwRVQqHlcjxx3rGOgMUnDmKOXMKs04ol4rDJXzrX5rT1F
ajCkMkJrnlcD1cLrwXoLHnI/W6NXWG36JU0Sx5UlzXgCDJtc7s9r46gIzTviVSHkTwnqeii9NsxK
xqoAXqQ0vsytoh4NAc9s2eK+1uxqlGw8hYxnidYQ6rFALq/HSx21dSrFQAi36Icj/EuUbob6i6lE
2tnKnOlSyLseWhu7hnuNb0e8BOF0je40JRltU4RpvdnQ09wN6ci1rj475ktepOriOVg6lX5Y1eVn
1U7L6nB/iTfOB0U1MBqcEiiTlvh5f9xGvRMosOJY4tBI8//m1sr/o4DYPpt2F/9FpEETn0CDMBqu
6Dp9NBvDjkM9IpvDgfzSa5NxWLRweE4w1PaFEh1q+Nm8c6mLq20VuF8NutpDnZIoaF2T9lRmgfHX
Ys2XbAkhEUcprsas7qNkFj9yUl6voCf/9teLbiONTVrEKNLcJLCpbLSRGB1tH90vR6U6Qq2X8Hkt
9voAW18SWgUAJ3JlQcu7/pKNHoazurC6UzTMZ6WoIi+D5oGwp6kc72+a38yU9aIKuS2aw4Dwb4IN
LIKKpkOa0LMGsz0sTZU8LpKaPLK/05DroEdB1nb66D1ObY9G0p/7KjdrN9ebGJZAZpxE5E74vJg/
cElYElLt3vhf1KO1ev+Xbt0gsNwEl0dQJM3Vw2dPi2qCkx5wSC+kH9YUTapbpHL9sa2gW6M4ony6
P+DGV4CPwHXFl2Bt1jEEoOyiSxPOE5hi7CbtrH3OpbI6Wk24fP2LoWANCRAQ/Za1w4E2UuBrBrn3
0qSRPmIPBOIonXPurHrQdrLIjVuKhwVYPKtIdLTOt2kL1HlhzL1X2+hTS1qjuC0H/XNfJNIxnIvq
XIFYdJsJo737s9wIyhiZkExI71CwXD3g6txS3Tam3ss0UzpjYWp6jhYpO/tk87PB/BJgRMGjFS/D
H9dgXZFlLDobujGs5p8RKdBDaNa25eqjZOykPptj4XzEfUurlALp9VjYXOstE+bGlzmeemjrvmST
x4LEm/37i7c5lCjc4xwFCXptltWGMoSjxGY3OrN9xlUgRckzVY5cH2/u94PfANFEpZUkRLD4rmdl
y2EWLXT2PKeygkM8WI7fRWp4CqOu9zqSZJTFyz1Syi3p8veooIyRORSOkKvdsUSmnEeF1nsDmurH
JbfSAwKEy4uN9NwZMoM1H6tSr4+pnWjYIZYZ7hVlMDwFcjYeNTUZT4M0otFnhX10yIBG+EU3z3vK
smLuq+tSRN+ig8QfHKDrtakbO0zCTOH0tOHwro/nhPegdB5g2CWfkGR0fJN24fn+t994+OjakTUR
pXFu1gAMHakBwElss6afhovVpc0rWmTzs7wsyWno89Rw1aAPnpIGKr4U9aq2s/m2Zs1xEhBwjTLm
+kGako7aTURko0mTfcpae3psQhK5UI97v5Yw3VhUKduBuWxdF2IfCElIYM1reZe4U1u1pPruDUZp
P4fSKLs91NzT/bXdOlegPSkJiSuDIuT1B510tUI4nEtJr+v2gIpn8V+dtz+DpO52ssXfZaz13kE8
CZlpijNApMSE/7iZ+oA9A8Wt96o2sF1kJrEMK7pvptkVL6oUFjQkddWXQ2lG67UAAC+XrS81tf5U
wKN5/Yt5C9SdqIYJyNb1jymHMRpSVTwDRtAdtU76d8j04TP9jXKn1bCxeXhqDERFKKcC610dmZDa
coPfHbb0Rtz80xa9dCnUpNVdJMyXd3FTah/0APvZt2emApdOoQ+zG0RtVhNcEqcfyqXuvYkaHEz1
2nYnozPfTfm0SxjfmiKa8mBAKSrD+1/FJhGy/gH3MNlNL+vHqoqmL+iBUH1QR7MXdFHLt+qiDdyx
azvMr9A2PAIpqi8guouTo5fz5NpFkuiHQe+dC4KReGmFUikdRqOe/mLLg1iDfybQ6qTnYjZ/7MMq
U5oqHh3MiyMqrZkTxX6WBMmTOTR/0fyFy0rJQmCIbs3UJmkue6muWJga9lk8VcG/UV/Fj6ZVWjvb
bOO6EHksrQSEW3mNV5kzNg9SHjIcTRFWzGnN/KAEnfr5/rHZiEKBLgiFYeDhIOJWOUg9jzhm9hg/
d7I6J24x5s5TBhD9tZo6+yWR0ubX/QE37icI31ToKAdQkbhBx85GM86l1nkpYm9nXe8+K5KE6U28
qy23OTXKgGh3YcdMJeV6W+hRVtX1yEiIphEEQgXz4jBA9yeTp0ufFNHOq7ZVyhJRoIh3qQroaw75
HOmhatWsJW2UAISTHH2d0Kh80PQB54ao6aJDVGXjdyR0k8e0D6QXidf3PKR1L//FZQEehuYKXB3y
rtVnbeuxGXB0RLlwbOp3WZBrfo3rfOSafbLnP7z1RW3QzsTgsBwQ5L9eZ2DoGrkr61zlYZRTlnfC
95BKzNJFbmv6eH/7bN1MFAMEGkW0vG6AXFKTSQsdKq9ET+k1Tvv0Ww3SBEXTOO380VzmwlVbxdl5
XbYOo6OgAy/qA/AZV5evbrX8y4beefkU4C/bpcGRTFI+3p/cRlwk3NnAszA9gYO4Xkkt7i0zbhgl
cbrRD8ZEduHGweadcwM9SiV9ArcXP40lbtKBMewVXLaHp/tAmk4vcR39L06eK1R3xNFstVM6zNpB
W7rusljd8tAZWndyJkeiA6vjk1TttuZuPy04SU4NgTpIuRvtj2ac6qTTQQukyrK8qiq+udlkz5Ff
Tg7l3zywRskdSkveuQJv9y/ZDv9R8yUqAyJ7veqFbZZlEUWjVyJz4bHW8vvWbN41RiZ/u/99f0dE
1xETXUFOJQkWOBmqeddDzVI2aUlLIWQogsY4jOhBvFdivUpdZN3SV7kx1VOgWtL3aUmKd/QqVcSW
k+hRFLq/VcogPcFIsz8VcrAnmbe1+PQXEBclHROFsOtfBkSk0FIr6D0jCeDPtDJ+Sw2u0KWLjGSE
SaRtuDFu9TvJ7e2W4zAL4Q3WnRtkjYXpcL62dMy/PMdJ89otF3sG992a7SvS8Yrp4WuenLShGr5H
CwKYx1RbMKW6/1W2vj9FRjJ5QWi87YI1WVH2ZjV4XV+ln0fy3bM5J+1/Kt3pv9hq3F2C6waODhr7
9SovVlSqdkwVd8ypLOFtlMJnx90MzIq58xptzIrJgNwAxcVGW2NveqSQrSbj3854ib06GkKQKrbp
F5DQ3r6ACp9PENhJ6yjAX89KSrrCrHWqPbITvZS2MFPKHaV4NNV+15Fwc1rcUCB90BkmarkeSx2s
LCwqsmoJ88zmcTLGyjmXKf7zslPM/9zfGeKHr44rDFdBzwTCTD92dSiiyInlwWGwqlbGYxDpL4mG
HbMfjVbuK/OY7sX4t88MWnRUrIgvkRviHbieHQ9ArOFCTPESgMYLlMHEVyougfvT2jjrYq8LYj5d
S8AX16PoTSoZ3UQmMS9qPPmRjW6EW0V1ep4ny/kcm416SKqg3JN035ydCWaB8iPh+k1BP1TNWS1J
gI1AsoEWxtjYgNGQ92CTW3uE25WqHPcZ+EXxO/7IB+QecgvVYWo7WgMqtu3KUz5qkRdTXvPvL+Xm
UOJfQyZThH6rodIqC5KRppOnVTIqc0haPeTD8J/eF/ZOmfMWS8/tRN4p/ME5acTq17OSEFoQdsdc
FnZbe43elj/KYrH9rNYBSi6S+aR3+sdwGJV/kzhevjo8JjsHfesDEp9wJpCP4GpezRa5a6NzkLrz
IjhJXmguyxEJ7mRnTTfeBDp4dAkslMroO62OOGZoedlkOdjMOUKoMBiDy2DM+UEr7f65q50WRdeO
Uity3Kdac+Kd4bc+KZhQWr/Ayalg/5+z81iO22jX8BV1FXLYApNIilQO9gal9CMDDaARGld/Hmhx
SjOc4hRt7yzbPej4hTdchHq27O3MnWjIjGteHBZRdjv49VPceYvav373AMkE/76FHazv+ZIO2SKC
umlxn24KXCMwftxNbmmQ4Xev5udtu2dTL+O7tvvsYulSRWe5M4DzIak+/DCmQX4Os6K+y4B+3dip
VyaQ3QGFzMHbBfLPxfVSa+U0YuU9TUhAdk6ddXux+Cj5zUN4Y0NeuaCRKPOIy9Hu5E672CqzkUzo
jFBINFZegNxSE3rZm4RsQKktjWXpLHcvL9mVotfGogG/i2oZkMVLvEJfu9VkbO9qU6DSEtXV2rrv
RjHP5r4dlu6nB5VVAQYfGxcSXeG/72rfhKs4JP7bpcQehOp9Y47fb/ysbf0unipgqPDZwo1kTj/i
fCsVi5sKL+B2qJqlO4jZK7vDqGarvuPSkL8xR276GDpfZn0Zstl7LGuL8mdRZc2TU0yV/WZxM58G
YFUbH5W9lPJGOHLlUG8lE0Te6WMQj1ycqnVxSz0h+BtLgexs13V6h867sw+78m3eYbDIM2WeJt2N
h8pq/8M1DaoU/w2IfzxAlyyR1ndJxj0+WGZ5HsFKEw95av4wRs+8UeS9tvntDckCnAqKQHhxziYb
k3vied4eKkKHpWz7o6qWcc9XVzduj23KLpecPJFp3Yiw4B3Ol9xpy3aa2q3BYCIEKPuUMmsv9E9Y
C2NUj4uHlYkzUYcobiHYr2w2PHeQwWIpaX9dqvb71FQHiGPASVKg+rO1VP94btvcAK1c2TKM4m+4
Py5H6B7n34dPkVlMDqAVvmfd1auyHrKhtL+HReEfhHKyA+JP3i4PUytqjcH58PKR+oPzu5hfYIfc
LgAutjLcRVibT6FTwVInL5gwwj5ZCSQbADRJoqNkMLMkTjrILnt/lMLZJ1mrlghLieF3AVcWButo
/Ns1WXdsRzs/TEmS3c1op34eRJl7+7ScneFgz5klorzKhhyZBK7Sfd4OnjxoimH5qSwQBLt3pTL3
lZ2G7Y3ve56MEkZsCPat2kA15bLaUGL2pTyiI1zMwi+5nI5h4m192i0bDUVIY6rGLUpriccTaCtz
u+68RX+rc+99o9I7gGHvX57yZ9c5OwrZe0BgmzUDyiDnK44UVQVboKcYOdrj2yUp1Rgl6zRgJpAU
5U7l8tWNoG0Po4X2h6pPCHfxVhXuVOb0KFWc4W33oSi64Ufr28vdMITWwVcBbGiizFsqGde+k/4X
SDs4LpBcLkaVPg5oFa9VnOoQG48mHA7OAPd4TbQPyrQcbjxazy6lPycVlApjgb+4vClqymQSCXIK
5J0fHptG1aeJFkWsAmu5kVtcGwq62yYBEhDoX6JK1noohhB/hnizjN4p1+nJYEaN6bV5C8r97P7j
q4AYbCg9MF8sw/luGRvLHfJ6gvMV9Mj8l75yvtelmXyFyTnsMOdED7EolqdRr86NEOfq0JSxN+wM
EIfLnrztzm1hODMLuHrZvugsJwpkMR2DZU7fLGaOdXfXV9GwyPT48hG5Nr9w5GkiUmXmuy8uxVIM
GSouwJIL2HeRqoBh+UjK75Oqv6XGfG2XWsBNYXVSroU+fj6/pd27hRtqPL7SoYooXOrdEiKeWbsI
uqyTZ93oJ14djxKyx2hE/pcdPCqfLDJth9gwhLGvCwDzneNgqxNg8ElT8RYj/1kazP6xSEOZS4ID
LsDz7yPMK5Z5zTdv+XL+0M4DV67I69jH8eXQYxgFxl3f8hR5DgtgVNvfVLuhywLmu5hVS7QdNfia
2EshknEwBPY2h0zAk4rt0Xff1oVXBzs79Edeu1Ckb1vDUfM7I9us7MIim+eoGewmwAx0DPAvaCB9
8ofWR3j07qtzoe3HolL/x0mYTPxiish6FxO9CSrCqDLuwyUonpKcfJ2Uuvr28sZ+nt8yFqgkSgOI
cpPiXhzndM6bepW0VRNhiG8cXPmtdFbn5I/a/AERKQ+jxm2yB64C74MjgvW3afRjcKMgeW0Tks6z
JSj8oH1zkWUnGoZDgdx5bFTJuiuzXD86yvK+Gkmef5OBUX15+bOfhVJ8NXcITECboivVzvNN2KWl
NP2+4xIbWvEpLFfzfZYlNyKpq4NsFTP6x8Rrl4V9rFfWdfaliqtJLJ/dUhD/L5N1evlTrl1NWBP/
/ygXC2iaoEWNoFXxhGLaLsutMM7CCnWvofD2Lw91bZU4uBSx6FrSt7x4QIOxnvya1nMsgl6/oSSJ
pR3R+LcRu97fzmoRAL884LVvoxawqTlwM4GTOV8mPLC8hCxexUHQzSf0FoEYJLI7WEAGb+zAP0/k
WdzJlkCdkHAPnAip7cXHrT4X7GLzrmUoYWR7Vw32e4tijnegs91/FLNUBYZo3ZLvsWPW+Z4oI/Uj
t2/UZ1NM2o+k3dZ1XLbN5N9xemG9N5Y1ZQjZS8+OcqMy3xXZAPjJrazyrphH4UQTChG/Zgff4GhC
+9H6DytGgYwrhFLxJmF+PoGDrnqvdZnA0F83p/DeiOHRVPthdpo9p27cvbxg1y53KrYUcgy0CqlF
nI/nB430G5deVrOUei/QqDgZ8LWP1MjQtAroZRVeeusjr+2SjbtDX5sYliTwfNDMWO3cTFYGtahv
NmIkxPLr4ug4yS0Z4mtDoWQCdA5FOQjMF0OZaeVQd6TB61dJjs7x3L0ptIbrMjT5jZT2SrBDXcE2
qHZs0NHLPvrkCm9ydDbGI/7mvxPLrdpIOnqKPUN09yAs6/0sAYLP7tilrz93pO1A3m0aJhzAi+ux
H4Iyb2UD3sKqZeR1ruKNXp3IN+fy8PKOuTKjlODACAL/phV16ZLim7q3u4ZXP8/T/02qtQ+WHCea
UfMt8vm2NhcHHIoyvi/0vZCZvKwwyjKDa23w0qWNaPdFXciD40rjxom79j1IVNNKoJcM0u5ih3AH
h9Cu+R6F98MSZV0/f+uUNU+kmrL68frJ4wWjawvmDGjUxTrpcDBcXODGGM24HAOGebiv8Bd4QiTb
/PzyUFdONnthq3nAmkFO5aJoumCH6BUVFRYzzJOdZbXh0V6n8VCWs4vPS2hSnZ5fXWjcZH6pMhIY
UJAgsTk/2ajh9qscGRRkS/Jm5C1AQ3a2DjqBSjoBO7uRRl37SBIoMgv2/pZlnI9nZdBY/JwX2w0a
Ny6CsHjIm9I8sp181Nt1397lSNneSGuuPKubyDV3Cq/c1p88H3VdnMGlFke4p5L22OYiPYRox2Ds
jEIdMNTpP2xRmif0oXjCqQxe7JqyyNMWieYhbkea/aU/GqdWzD+Ba9/qKVyZT0jZ9FxxAqIMeMlm
3xoNavDFwIsHptnFNuRrnaaegXC5MUyRb/RIri3Kcv599WbdtGQ3hhCj0207n1Eu06Trt/Bu6e1l
FxQCc5C5cR7aMagPRetmtG/q7kYidS3HIIhGtvUPlOSZKcDQdyuS3viWyjbP3gmwBA9dM6oHf6qm
U+KZ4x0l1/mtmqhGYydix35h8HNG1e6stVfvh3BGOB5N5p9SG/0+tFdjunGxX9lq3E38SJj/27ty
MTHSXuzRbcljQcHMvM+ddZfadhI1odJ3Xuoax5cX4jk4CzFVpN64cznCG7f3fCXsPsiMvCBlNwUl
+3gQLTFTadV5cNLmEL5Z8jpYsGcbAHK6OHOau1mUUxE7Uvf/m4KJUOLlX3TlFeAHcb7Rhd2Che3+
/qtLmRvJEqgt3a0kR3xWS0lFvJa7l0e5Ns+caHrlm30swKnzUWwQ3dQ/CpJ4dCmy49qR7EXatxWw
TrfOnorQrm5B36+8PLQnSeRhwBMqX3axKR6yx0p/iAtux8dWtuuHQHZyh01xduPzrsQmFNC4OWjG
8G5fEhsR/a/UmFjcIIOlf+VJoSOV9Rge9NmITb3GnrduvGiq9KtpGeynTUCQwjQiIM/guIHKurFS
7oCKi5PAxRiM2KYIc7SUeLWWPkNxr4dYm2wUhssXD3gmj25nDrFytBG3RZc/Ljr8lad2/uH1u4Vw
GQ0e3jsq3ttu+mtPWslazb2pByQFvOzkDogi4jn9TXgDjkyKBOHl4a5tFO7EjYEOQhNUx/lwWuEh
lpFsxHoaythwmxZDQrvfWSb/7D8MRTtmGw09wkslutr3RvZARt0sa8y46mSzJyv+tQF/7v7DSBsd
iF4TG8S6eNRCSvoVBgBUEMaeXpMVDv8Ywyb5KPzm48tDXb3UiCTBhIP133io5xMY5u5QVIE3xJBa
mqiSFOvyVoV70ZtgoLFDOXClrDE0ZgvFE0ycTF3Yh7T3nRs5wrX3daNgIcVGhxn83vkPGfzEtVs7
GOKmC8sHM5fGu2YYPwTDUh7EBA93ybJXW6hxLDCW4PQxz1TTL6622SgTD0d78uQEpp9TpOHew5ol
Mufw1bo721BEDRjt0RIiDjz/vJx0wwxUuWWTYbX3/PFr6OvuswT7cWMir11oW4sUe87NSfASaErJ
r59tmxDMQ+I5zvGz/yeZ+/YNVZAaDYjWekggMUWEE+mNzXTtPaLQC7r9D5brskPrLSX6vYryTTbV
5temzSUID4gxL2/ZbVEuch+y443zQ0qCwMZFiKkmsE+epHIDvUCcQATk/+R2I48ymJe9PQ/oACDw
dIK1/QX2iH3L9O/ajfP38BdRQC/n3KtDPrK2pRdbPIz/Tm6oDkj+1zeepmsvLw8v7WYuAVo9F5db
PZq92aXcA3m9+LvanJcswmnQjtOUUr25LOLG1F4dEHAhEbVHrHOZwIoiH1dmfYgDkRaHvqntyJZ2
eegHu49TC6PZ/7CU22iAC7fr+2Iuk8IVYAhs4DhgSFRU+Kn/ONCy8GiPOuIDfzp8UNKXv3qzwANY
qvLGB/95+C43E+GcgScfp+VZZYL0sJwml0AjKKaZDCUcHI37cJa8s+3S+m7r1VwjaXXdD7SFMjhe
RQ4mygiS9J0WM1qztV+V+2rKEtQDcUFUpwAq2KnOsuafZIDeEyVlOLTRsizGHA2db4m9dgbj68sT
eW1TepQnN0QjWt2XzJ65coMVswsVr0Y57yzRCNqwwsHGI0w749W8b+6yv0e7uDankVqOtb2Edd+W
h6UqDZrPeZ3fZ2th3SpTXduTVAXQnMC5EOOmi8dwBhE3zCFFCEt1a0xyVp8MlE/joNLtIRxk9u7l
qbx2vYDdgi7DQ8/LuE31XwFMutZFrQWdVVDT4sFGDdKIHE9rA4qnnmTcoXw370ZzzL4UTPvPRTsQ
XV/+DdcuUnh3W2EaHD0c+/PfULIBhVcCc6w0NlWJpcLPaVDfwo49hyewjqR4G7QXhhaM9/NhLATT
imQIYEK02Voec3xEf6X9jNi8qDHrjhIv+VQ3OBGhcVzVu9ysst9+EnQ5zRz8IykcprQ55mWpH0Vj
J2qHMu6ko1nYKwz5vl7/laNUdRzYtfSjghAGPTHP5RazhFnLp3ywTGjkVddUuzlQnRO/PI1XTgXK
9VtzlYqSjQ/B+ff5nSz7eqNLLmPtvZ2ChOMgjfKglHHjzb02EkIskMforMKD2hb0r02z9nJM6oZi
i12CH0POwj0RbyWR7w3+jb3xXJ5gw4BiqsmaUSp7xrBGN5SIJqAgECZF0cS+lFB6V3RR/s0LS7yn
A1r4UVpUdXgHiWh0PyrZeuxhN53rKHc9vANWXZiPWB0EfVQYcszf9EM/vx80U3mQKQ7LNxbiSmy3
RQXAn7e2GOSFi+kBL6yHgvpvVTr5XgqtT5XyvptJHn4ukizNOc31TWjftdgWVQRqfFuffUNonA8r
/crDVJ60u7cr50kMs7uj/5HVUUvFBOowas+w+uepjIOym/eTFmHk9UG754Rb/3v1XiTDRGt2K8dt
rsvnvwXgu1r9NexiJCHsH3k2WXuzCwDCDpMub0kQXZlvGOMg+XjHITNe4o4CQfnBDKbtVSuyuxZv
s71Bn2bvtwF+s3L0v+MRPt5Y5CtngEGpfHOdEARe9j0xUkpXp195zOeu2rXjaN317fo1Dfvm9PJc
XnkSNh9iCgM82lT0tz//67QltphXL+jJMQuTuKhy8khYQRtP1WLtB6+9BVq+Np3bwQavDFDkGfI1
0E5QyMohyRQjpq4kTPEAo+noSfDDEqHBh64Kb3Gjr03nNo0kDaTTUB3PP9JdUjQt147ptBpOeVgP
D0uVfJ+COb97eTqvjkS8x1+8B89oorVyR7tVDbsltwa0oxr7qEI57/BO6A4vD3XlcaXjCnUFkgwc
hUsEeo7aD6156hBNzlkrIQ/HxBLZfrE0ZjEVkpICD5x92Ez9Q2PJ6UZ1+s8evAj3qH4AyPsjUQaK
9HxSHV8ackJ09Y+Kendo16rvd34ZcDMu3tqmJ07pmEWLIaWMaqWqIPZWP33wzYWmH6U+725uejfc
9STEn1+em2u72gecDzCYfeZegp6nrGtRAbH6OMiWhsZOtu7t0f489GZ1n4RuemMurgwHWQ6XEIrn
RAGXMFMfhEK2ViT+K2Jm97JLcESbm/IhNDovzmbn1mN8Zek3hhyaIBsjHIP286knxJsSe2E82S2J
t7fBN+8azxf1fmnwMY/MJJmPpq3FscBfuI484Yobu+/qJwNE2QxKYA9frr70cOfIl62uMsEJNLGK
32VWrvduOPYPbdOlX15e0SsHi1cemh4ZqUF7Yvs9f91T0uiQR1zJxO1w9P4Yj8d9J9T9RB3g1QEI
SUy4eS2i28BtcRElt4s2LeWRpTlpFZ6k2vyzzMw41J26ZRj8/Ku2oRhkkxKkUnMRNQ64qmOF7PXx
aDTLwYUjHBlTAug6eT0tjOIMryUN8e3tBEB2PoEmgENcXdIhNpwpuyMsLg806/5F22+6oft2JRFk
6oj5N+T71ubZvvqvtUJh1W+dcearNOCouJkCtz1MqPG7Ef2A5uMSTFkRd3koP6ixEN/a0gmxAnCC
dEA2fiZJsOe0mqLEb+pyjyCUfV/UyfSrCGrrkCS5Knf9sphvmDSsASVqy+9SBDyy/ctb7goGitok
bxS4anr7pNXn35G0QntGKfq4dJz5N7X7+q5Fyu6OXB79dV8otS8XER477HDvwiAxvrrS7V9tk8nC
QQv7Q3Vmj1ySx7O2VUNd5RhVWFn+ju2RPxWuXUX+LG9Zc12J8hCYYDzghfB9CK3OvzjsM9sWHmV0
vLjdx2aZkYqyVSFOssLzsSoOmefMb+RSpLs5NLO9Yq+abhPeeEWfBwn8DGT1LJDmdAgv6RMmfBGR
1byiuhe0w9bROmCUk+/nfiA8x7fnpFxvvLHcz280dIEgnqJBT12fM3n+7ZLsZ6kGt4/DPoD047f6
TWLnw9McluUI6XtCPPjlDfa8uogUI0hHyLMclmdhyewbTZtsLmRdJcABdIaOq9nq956VtwdMSuTe
y2dj509W9+nlkbcI+fztZmRIeeBINsTs5YNF3W+RszThoGSLE8umLR6D9bYEw3Z9PRsGShV/kzwg
B3M+pd04lGuyhD13ToeghFxE50amroihRWtP+1RTVS1yUXya69zcGWGZvVfBVLWHPsmyw5rZwY2d
tY14+Ysg4W5lcfCedHHOf5EY0J608nILd1vrE/Jaw95PgbTszIQy3o308to23sScIIMgroQx4flg
HQXxzp4YTBiq2dcZcUCmAv+tCksk5QRvtEut68ag17bx34NeJOpu1661Z2T01sfSiyclvN2KbWts
14P/dqLFcyP2eb6JOagbDxLoE2npZbpuGHMxp+X0x5FY34Ep66MO4su+7UtMNP1l3hd97xyxTA5v
HNhnI9NmgG5DbYdyJ/H2xZcieaA9uvnwXkSOCYrj9GkNE5P+P3p9lVEebaMM8l3t1uldmLivTipI
PIl/yNLgR272J+erm6wweXQKO3iEV10fLWqvb9w+MR8az0xu3YjP9u02GMSXTdKDGuulqrweSiWt
tt0E0sTwUFaWiwVe6e/CrvFv3A1XppVkkFiLQi6d+ctGTm7MWUcQB7hmnrL3uaQTANZSxrrz18hc
IS3OlCl3Q6tvMZKfpxR8JfcgZToyURcZuvMp3bQi21ZQB9N9YH4frTb7TSSLUL+jB+dA+GVvvs12
/gsH7PULakdpGKWLDJ+Sonf1XlYYT4LHTvoPL1+Xzw7y9rt4EaggAlliAc5/lx/U5iIUalZ9oUI7
7mRiHvx5ynfpRJzWD9Kl4GFif/DysM9uafp3m8oshwsgNv2ni2E3xk244b29Oim/Nk2QmRQEnZu0
m2dXxjYOPDRYlDTvrWdw2glUDJuBcRajOFZOFpSRGSy5Hc+dDj5Xnlu7N26pK5ts6/7ivMIzRAvv
4vCUqAzCFWHINc02CH2vDkUpOqqjTX4oeqvYAwVxImqOr4Z4E0iBddtK+1vAfdkQ7haQT7lP/Swt
/PHRTIT+2OXqVoP7+ZQSMhLYg6YhlngWAsPy03w4yflAIzQuhsk54TL3fV3VdMoW6rgv75TnGxSQ
GPsE7BYK1qDlz3cKRpvhaDu06XMYzFWMT85wKC2VngrbTT4k7mzd96KQN67+55cSo1Lr+GOpxxa9
eExrOZGDusC41qG0DmlbL7u2tvM4Lxd54yhcHYrLaEMokfFeIhqVM7lFHgCcGRHw/pG1S/JrKSrz
bUF59+t/mMuN/fCnxkiYdD6XwsxmppqmpPBwNzh5jUzNXW2laYYcOiXNuzkd9Ig9Bz7GN5bx6lcS
fG7NEoTlL3t4WthdT32Xg2h0yVF6TvkQ1LV/tCm/3hjq+QEkEQTnx3kHWUiwf/6VaKW5QlhUbyD0
B0fpwLw7hv06HW27C377qdEGkdau/+g0mXcDhvc8sQLTCFVs26kGNf5LGFTeFnjFCw5d2vdWGdWB
oUoaQ2OHeH8q16+54831IV2n/hOIy/V/4RgCmcDYYjE/vrzYz69YfgnSHtS1N9XYZ4udZOW8bIil
sh5qvG7gk8Zm1QT2jem+Ng5SIpDwtgzjmb15aoIgBY8NgtSp+4fUEt1BW/ktZedrt87fo2y/4q/E
mxp9McmcUfxlLCHqYhUbDAkw8FZJdUDCe/r98vQ9599viPfNrGJ7sUFk2OcjttT7RIOUJvqWpT1E
FPU6Gs6V5T81Klj/mbiF76nQmEW0BLN9Z3lavalCkFJ10tT3fmbDZXv5J12dA5QOcGUgr+FOvPhF
iDjk5QbZaNHN+uKJtrrXpW/+0wW1vwvwXr6FHLx2aAmAttoUaCZUR84HdEdV92qlEpbAVzvN9Kh3
idTlflNTem32wmzTfQNBSGGT7sfFbK/KX2cvABDWwcw6rH5T3WXaULvCnN3Ty9N47X6gnQn7j0IY
ReaLW9CrxVioFAjRaPiVv3ODAoPQLBkVotHOphKL77DR58YBlkVxfHnsKzP6h1DJ0SRXA6x7PqPr
Rp1o0PeIJ0QqH0fdGe/T2YfACXfm8PJQSOpuocZZSkidAeyrhejHlqpdVjKdAb+Lrgcs72PH1D+I
pQywHO7oyoLwsdsPfSb4zNTLrPXYm+P4acWpiap10AsVOZlf5gcT6OxHUXriu9ZL8rHtk8SLbJew
caeNpJt3Q9CZYYQpptZHbbrptMsrPzeOcnTlr663HXno+1H99PBRXKJ+7b0sGqZ8eK8NCGlx7knn
V9At5S9TLUV7wufHqaJukMs7LGPGNqKCtkXohV39JKA3vzRB33s0AWTwbR78aTjqtS2+bZa0Lehi
Z/AgkCblh9yxCVp7C88p/NqHrIhg7RqPQzGF8pQiEe9t8SZYjsJY+1/T1HvVU0Wd+aC9hCSdkHWE
ZY9ddLJbqrz3jthropxi4zF7yMI1yE9JmISk+EHjTzskLZss1q0eqv1s5M26E62ZLwfEQapTiBQj
5TQpAjuqa92l7/spbb+BkE2/N30zfvMyEMr7pZ/77yP53uchMLMpohhkip1IxnGJRWgt5kNS1NKJ
uBiKn42rMvEY+Jn5oV/tDjOt3E8+mr00w92IpBLik1kF0nwwGr/4MGHqUuyDCcReVLmN/grmP8sj
y1Kj5l/pii+4Nk82KRAirC46I5TGpmx4bFaBWcdqNlhyjq6ZLBupKv8dYv2JCRo8/TR2lnIZ3koF
7Q/FLxSzDilCWdQVRW49Cbxc8nvE3Jqn3PeTIQqzsLxPXVG7hzpgy8e8Ss63diqy7zP0029gDEM8
wFHrN2J3KvSx5hW197npds2pWgoE4xInJQuumoJmQIOx4CO6A3rep63fAUPKTXB5ada76T2wWV0f
lbRx32rS5OtUr6YLgAAxnF0/m4Vz8Mc2rGDhNLJ8RILABMpQT9l9ZxpA0vgK85AqN3PuhbNQxw5S
GF0R/saZjIIJ2ZWTO/mG2KlxsMZTEgz6XmRJ8BtJJFyrZEZ5iAlV4XwHh6TA5CY1/O/OHHbuwUvg
+kQVLkhBZJmoYH8Yl6bUxzxEh/Cu0a5Z7BCmbN2jnST8z4RY9P3s5K5AHKJo3wdW175NqkKqqDL6
4Q3NcfvDPOcGUupjPf/reTTwY2sG63vEXasqgdopz703gySxARmRU2Ls3o/jYR2C1cR0xx3cdzoP
+MzKnxbu3mxxu71yUtRuXJEKVCGNVLWHSvcYeE9jl/wcPV+XJ6dL1M+W5uPXxcV5YVcmMtDAfCDZ
HnSqzf9lhVe80caSc/N4WTdFzuL3sNj91PGjpuvDj0Mq2Kmt7sphm97ytLAN20gApH2fpBLh6oUc
4H5BF9g/4vNL1ti0VvO/oaB/EWlvUrD+Kw81CTF2w53vV7Yb9UTazaGiEkWpJqvq8TRXfrILTd04
ewzoE+sOsEFbbudh+klJ2B6jmSrdhxCnjGA39fV8l7rB/LmfRGtE2imTf7yFXUI3KrP7uyldst+k
1vof1+m8bjfV9szDqN0FgX4W2djJIBR1XAVj+EF509zsrTQr0zuRrfMSq1ogWWQ1skv3djAb5s52
R2ONAFg4xol4I+j3qi+TLmpbeMjxrBHY3vdmI7DTXI0Vz99EpsFuMNrGiPomK7oDqtdj8ZRlI4ru
Qz7qaafLpp5OgNWX5CFs2rm/zw049lHmY24Yp2qZprs2EBVGT2qgmKcXdCJOQi+yi/zMEMu/WZ4u
1SdSWueXGcwZniEy69tHMAkWZfNybfv1/cDPmfeBramFoS6/1G/MzvaXo1rxOHpg8pGh9zSwchHj
TF+otzpY7PwhWcWU7PEXKNpfnj159bc0qxo5EJt3IsWy2gtQWjh6bh/6P7w8HYIfqamVlUcqmXod
7BNEcP2vVukioBnN7jqKj53jFuFvTXgod0Gpm14cjSxZTBG5GuAw6GDTGmBTCRmUUkcNMKYN6G6U
XnlEKH/IviOEbFSRstdg/SXMaaKquwDd7k5J6lqp/5AEIddVbOahMj6pZTSXLyZq+qiEma05PyGR
mKtf5Whl1lfhFEP1IHhE7BjZxTT5X29jxT4eZLBBco7kQ7p4DxzWmh+XJdNORx4QKqxvh9oUbbHr
KTa2v/NwpbWP6rlqx4/omeftQ7nMnU/rLlix2u5rlX5DoM01JNvHGNOnYu6kg09furRvUqrzHi7o
tTvYnwILVVuK7s44QYCZbVl8EPR2y3TfWqVd8Dx1KgkkaghWJj4yb4a9A19kDW8D+pOpiNahHpi3
ZHVSR8fkk247fa1sp0LHz2gCLeOFMvSSRzoN5uSkvFJlT6oOJ/m7ztdNEHK22fpPTjdr92ByNoDW
GKjcImxjUJ0pfttcpGm/m2yMtO8yUuZ0ZyVe/TRZi1KnHqe8NvJLZ5IPQSvSJY3CGlkeO/Y62SZv
Uf2TqAma/goYI2rkHKLYU2TOmEMkbSv16Kxaho9Z5ftppOtxSIDy2BptqAjL0dD7VA85iwLYTMxl
GaklHOVxKcNiOZX16FinNnAH565sFxc2uNGGxUF64N0ip9pi11bYVROv9TgaKXYCYZr9Cvx1Sp8k
oEUrWt0asbm0m7QTGeOIQNQgMrqIlq3122ETv6CeXRGHyspusXmyZolXBTq09WFcWtuJuznhWsaJ
VOXhDmfAmv53mZsGnOqmL981eDRtD+SaZDtcxIw0cs2xegusGynmdTSLL5kCzh23k3LF0Qai+DZs
vNSOrFaE426aLPXVWE01RRWcPxw5jHS+SywL0eim9xf6Uzk+Mru89Oy3ulqGbzTq5zUeHWH2EalP
stw3MvT0Dr7KCG4j76x8j8gECkaeryoAZYnFv2/MVfqjdhE2iWU4pc1Ju2v1BtfQutjZi2wflDCN
7DExg0bv1ynJ3k7ce0wcuNjPrlUERJCrVXoBbxW9vliheEUjwue/jetiJC7wC99q4imjfhoXPdp7
sUwxm4gaYxiMf2U51HOUqbCXEZFhQGku8aV9wBRvCo8BihNuNA+NDHa+armZe9mhNt2Z44DulTFq
9UnWau6OeV6v8w8iRcuJ7NSpit+ZmAsAIRgizMdkENO4PKVzBjJ6Tdd5FRF8gbn7FjSVMvzDujbC
QtYtcft9N3hzte/MNBQ/zKk3/pE9jH0LaftO3xlzPweRlw1ALHVe5P7ewF9eRDpzu5puT2Cph2Zw
i5ORuHlzP2HBFkSmWSfje9OYDYNw29VylxpJs+49Erj+QatFL8dl6SxFHOuPNVu9UM4OyztccM06
pBDr1cuqIs+cZiSRAQ7fYdeUrbuwbVxzP+U9IVlE9tynT1zGZvmEYn9Wvs9VYzZvdYsqz76w276N
lQiWj2jzJdUJ7J0PI7DKZCyTXK5HJ6eq9iZkHY9Otbrsjf/j6LyW4+aVIPxErGIOt9zlBkUrWLJ9
w7J+20wgCYABJJ7+fHtubZW0yzCY6e7pDml4C3xDt+5ljPcgwMhcpXdT69i/iUS3uKlbSzqIZnjq
ol5/CpK2pjxRLi2K2mAYUN6aPs7ToEFdmthAfPHWzF8RixVu7isr4wdpZ7kUo9vH/+J0qaYiiI3q
74JuTP6tazjV7Mft1cOocXM7VnEXhHlPb9sfvGgUzXFTWf9mKBOv4aRm9hdBzjin+2Yon0glCHQ+
LR3WKola/fo4iMx/xcS6HXM645E0KE6361T7nLRyaG15xzmsMS2sBxrYWVc3k7Fk50OkUa22x4y8
sMdO3qybtHbWLqekqvFQO2og4qLpp1+p7LsXanlqIbSH/mPrOtGceRPqt1JG/NIlZuPysCHRZWlt
dXZdmLbBCWytSAws4nnnz0/4Il8c3zNJDo1sSIvpsmE46slh+sKCLTtMKhKsPG+l+1I3bdTSVnmk
z83pNN5X2+r2n8Bx0++yVGNwWFdP6jveyeTMCmwU/IxrUdWXLuzbNichpPxY13ZVebpFdjpmldBu
ToPX/JpjNZ8clQ0y91ck7O9I+Hr7MIXSaQ7AvvN8h8ud/FqDzPKBWQtExRrUqbnMIVWgb8dsOalE
r+IubhJ77TR363Us0/rBW6mMxa59693xapbDFXBj7PNQkRzyYBarpnMaQhecOjUQ6OBkQD40DvMa
FHOSyf7H5Jtu+OEZNx5yHNeG9sP0TpwdHDuGbd61g8KOZAiyEvWSmn9XjkDGwdDTNiELn4tMDltG
fwdg7dPg4hzh29PaCpPe1TroukMva1f/wD9zT/MqacofPrU1yWNRrd/Ddq5/up01n6kN1Yfak+Fp
76X9DZXVimtK6djyZuVJPvp9tPbncqyH7wlbb0CeDRdvwGBn/u0sSWDyQKPZNrFKP1QdZ+ulmqfs
Ky1nO52jqlzD10y3YVSo3Q//K9HaxcesHaL0ShmnpEYNnaq2nfAeomQcH+qYpirnoEjRrSrpvq49
8/kFizUveKqNnqeLIcOcIpOU4/AoJrt0FxPK1vve20Xqb51Hv/sg12Y7t/3WymPcrM4dd3L7L7Rq
lefQGc3wracxDR7CJVz+1cg59VELNn7zML05gHXpOI2HZWyJtJsj9C2PdSN0UngjzgDPpZ86HUZy
UfrHdbfsHZ7ezlewi8bPTSsG93EhHupqmi4t2doO0/W8TkFJKzZH4twHg6kuzeg235y1N9t9PPjz
zZ3FK081CMz8MJg2usarN0aHyvjWve+5OmSGJ5EznIfNG66wrXF7rYYgeA8qJWgugrlDIq/T4NNz
LfFo8whQmzszwCFcL+YXhT8Ffsdfj3qRs4LNUDGSTfpjMaVCZBTxjLbSLf1C+Z589Y0KhgNnpnOv
tNLt0SSBDni6+cM5th36r987JV1bOTchCmfRLLS2c/gz2rauv/pa4odXxjq48+u5TQ4shmzBt21a
0pP2k7Q8R7b3Ra41u0zFSmaiydeeh+lIBaW40f9t/3lh3QzHUa2Om6dV2vwdW71XxRLH211jcE/b
cuFVAVgx6avbgxjLUefhMoMMBU0TcaCM7TCe3J3kuDND3pzyxR1bmzH3BnKFCNlJxyc/crrtQjoK
wJmLqTvFhF0rfYtJFvesWkX3e9snbu6CTXsv7TgpewLj8qPTCqv+GWyZvx9Ui0PnyQUkqO78dpjt
MY0rDEdKv2n/DiXG9/msRsc781r73nmlR+kvW4jp6zWs7N7ct/t2y6VJ2zLMxYwvMjOgU6eHlHuk
Liqok/OyB6xHUnU8diUwR4pOVbnU6oAs37OP+GiuczFko798zA59YmH5OAU9K+vpFfIJpMqsVdXA
bQw6vKNZFWEh5gKbTPxplTdOkrxVXjkk7CJVfZ1X4wLIktaV0rnTDaVz8DG7f26cQVR5x+Khfg7r
Pbl0rmj1EZjK+0YRFz/iPavD3N/C4at2wv4uXXysEJ2+cburNPSJeDJGJj62nQ1f23nufvFpb5kR
nZdN5xZ44qc2MnjvefvWs2APShT430SfQ7Y3Kg8Cox/nkMPpn5nd8Dte1ohT0Na3T0u1ppaJJAb2
ATHbf7G5E5L9uW5+fTCt7zYPjuZi5fU6mqscg2nEAdP3Xpa2c51LrdlRfIhA/5cjZs7x/cA6SXcc
BwR4J2RrwWvaOzpDR+y3Oo9jp9QMff+/t9Zkzh9AOSnfbOrJ6TkJCaos1BJWpgjDKRXHRXvTW0SR
+GtXOtUDLl59dA3EtH53NYbmhUTLnhUpx41H9U/Xh42FQ5583pNzxwKn830cuuXL+okZj7OoA3Xy
QiPYfBShfZ6VnMR1ZX1xzjk/g4/ei2x1TPulLi/BHpYv1h83XifXoUc2jquO41pjm4QZKGs39VSz
JxDMW7Xli51VwG2tuG1LaZNnmczAhjw+s58LhYbluCOfvJgVU5rclwGA5Da4rj6GHVsodGPLgBqt
G/ffK4JayUK9MF3eJCNmaKKf61c86MsOwy0a6Atmw+A4XTR1L7Ncg/AEOKvfNS5LC+9jMOsDi0kQ
mk2t0z/MNts1cZgfc7AEee4bH+whm8W4fM2Zr6bTOLmBvB+iSju/LcmA/zLdzKwxizp8KLWQf1Jw
4K5odxN+X5ayuVq/rERBy8DeXGRqEmNT0MN/QQduVtSLxudaq8moAx0Z9HvO3e+WVz36mz3NbCSt
R0uluIY006LAvSJ8z8pxg6CrnekjC4btdYs5esQOTnRQlfbex71ew7t+k+Jl203pvsY0BcvJcQ1k
5m7TVJ9hOKdn4fPc5JTW4dmxDI9FqPRwTSH9sKKy9JCP0dbbs8F1jznBeqIv/LqdP320zdNVGCGe
pJjKIU+qaF7PnjOJS7qNfnPX38QiDDlRPwJ2iZHWiTNC51tp+j872PkOwqx7H1lUQDtvytsWaB/b
uTzufrp9pmSvirxLk+CbE7OimNstdR8VoZJzgYng9pveVLQHd2Z0Oyb0+OKAddH2QyIv+oaVYNuf
qy4Jv+s0BKxb47i1xDzsGQjwmLa/l7W53WrfRsVtNfrnjeWoD9IObXjQzmJfhrBnhMOhAodd65bg
25Ot1DcPMWRJb5QsvAiyT06pCUvztMYqq9BO2Lmw7RJPT0vq0DFVqeoeaWt24o+bxl+PWxIbL8/W
sXofKyLLPjrV9VwmK9zpzWUA+1ntjC4HGZCj/CT3ZnkIMX6JeBsUn42SJ8Mg74jG+CdGWLXzvmv5
xApYbAH/SdB4DpqYBw6cWeat396a6cqo8VwN01TQymEs7QfIOU8+Jt1vM2Ky4T6qmvIycaK8jXbw
H0b/FlLmp8uIELjPSvvisLqPJwvhTfkGnonBkOtI/7FanOgLcDCSV+b46NGqMa4uxir2JlnnCn5F
q+q+SioWADZLaw+7J5oxp+GaPkTQCAfKxjGPsRkdXn0yODAU3lUYHMI+baYjy6hum7um5/3kVc1M
kTh8F4DXLXnY0yoJCw9f8ed2IAb5GWdy8Ik9W4RCmDClbg7iFDq5X6f2XeqIzkLtO9rm0gmgXybH
lPjYh9Y7VJ6UVQ7qwcvDpAUGSs+Jt28SELpC+wCHcY3aXbpgqNZvL+DT6xtntOMdux1pahHXdm0e
Yu+2Y7vRt6knEMq9fVjHjPEHe2FfXnuvqoNj1Pr7c9na/lerkvmEkoJQ1CAl8PApnFouG250jXPo
5Czs49YH/eca0YF9iD6ef4u1iaJXEQQT0YEst3gPKfmud/sWNmthyIPhjSqDJgRLHeI/ossqL4cj
G+vHWrrmcZ4mKJRJZ8sPv2qSFgQS+zwC3W2S635S9zIGrj32fb09jWW7Lm96nZu0iDCoG/IwqCSk
DaEzd9XW1eJ7tmf+crutMdb8xow/g0T19XVlEnaKALP+d7VtK08sIT7ZV6AB46oNgObDGJF+sl3K
h276KoL+isutPC7jtozHeMM88KLYC9/uRdoNLzsP6H4XSFl+T0mzC9+HsU/UoYZx3n7GstV3+Ayi
eLFu0Dss7vob+NyqMxIkqfkz/RJfhYoicN3HX9TJLiUwsXMZJidwHgXSe/N4gxJ/x20Qb+dKx7Ql
q5x8e9wHV5ujWaN1LxynDX4Fyzw5uedkw5SX26qakzKQZ0cbBvoDSCdzLnO36y9vgMl4kkGv/8Sz
2z7PYg3YxUPV6h9mf2dTs/M2Iw9Jk6kXeHf2rpKqzq47DmH+exc18EhegHXWEfOKJPvcINC6C4jy
tj6kTTy9iR7C7GsKl6U9SG8eKfRxvx8FU8DO/McAnq92i6N7P+N9ulQrCd4PjZWRBHZkVfC6Y8Qt
3qe6xoeDJkbVcDsWOHViwMsOXb0GDVcx2QGz4+7JRFgRvmRmHv8RBh5KFpxcj2raV46+zNCC8kIm
KV+Ic3/i0tSejS7ITZL9MLIqftmdMhyPGS5WN/aoLO9he6Lb0sGQPWKSQzZ832Qt/gaZUv+CkInj
GOCRURexXWJ72zIZX9ix2Z5VK/R2kLgblpygkoCLGHYK9JuiuhyrdPQvN6kX+5gyWZpvMKz4ksGR
l/+RvMaw7fWJA5k7x9oe0tjTTw2BnDqvvcb+hu2FHSQeNCpzDEfpVBCQ0rPeLCfvxxg7+csku/Yz
TjMqR9/a6r+pH8u+YObmh00Yk/SJrbXPXv0Cen5q+7T8Y+Ne/w0bRbNtOq+hTx+il3AOOvWkmhJo
fZKBU9BOOvVJNWqYX6LVyItHf2dBH0U05nXNxHQCe4/kme+S+EBf/f4WrIikXxXztzqvm3E+MjHv
Xr6vKvPOjU+vdu2wgp/yzq23bymsS1vMvmWxnTl9NwdlLSMLaNLskmXmUQftNHn7j2DfFDxiNmwM
p6lA+L+RFL4dbLK5r0u9Jb8XVXstG/m352Ng10McNzTVUN7WeB2u4H72w9W29mAyJvHf4JWYMI/O
OAeHunfj85pObXPkV7ZvlXKU98ZW3LDmxp/EdMq0CiacgpIdhGcJoBG6YYviE3RZ2ALzuyxBGGRZ
No/GUg530E+4H5IYtulTKpvQPXbVWO2PJUabzzbYkd5QnNx/w5SIB4HOezkLF0vNsou3uGgpKTco
slcCiQqveZ2xTHWQ2vgtsfYBEJZc5vShi1LpXAPpjW1B+s8gHxk9qyVn3meQD/q4O8LmbfIu61KY
Z5/RFJo69dexIIcgA0CuHIA5/ON+a/wXIHzTYZZFPfiKSWXxZZ8Pq9x+YtUwce5tgTg7zlJZymsf
NpesqdrpLiyHgOvg3R5YIbfqGFe0XtcIpW1zCBJMmnluS+yIwFGwFcAybAhzlPXxSD5TnW15N9YZ
qWkcUAhHAstL7wws+BRCLfJJdQ18JFKSOs0ZTORP+mcsoxjURZx7CS3ZcdjH8XVoSLS9b03CFORM
0WaOGF8HJ3Zten20Q2LahyhSsi+yqkwBUNj3vM8yp9sfHKIeH8bJWFS6sw+FF241K/lTpZbxwjHl
fh/93v0b+TtpFPVNkgqSg1vrXSy8jufNKbfukDDQyGKqgulUrt0w/NwGQRO/dpH7NM1Vj/R9G9ig
DX3tga86+6TzdKy5HQnJMVd8QGAWQhOJMEekWb91TSi8E0ZZcFm0N8s9LLapz5MXQttZr+KnqwnZ
zXVDsOsc4j2cZW71IDQM576+VpBR00H01cI/lCs0fGCxPNz7pG1O9MwmBsMn0S5nzjLXbO+i5ADN
1qnc9ta+rh16/mPF9k96ETV7F9dmq6IPBT95Z+y8j4cRmr6iZVqMOO1ycJxcMEzEjNWe/N6Dq3wM
drfRwTE3dcKaxmI+ls2UME9D2as7B4L6TdE2hd+ZBif5LQw2lfwFd69RCCQN5E0PILQdhak9MB60
h3S9lRm/ukVP8oxziE/rHrjltexbjOGmnV33a+Bt035EuEmthjUv93+xY/nBlSHoDZGGoF8PJhvk
aH1cRiOVZacmraOEetrv/kUI2b21lWp+VQs88qGexgqtgpet9tDoof0Lp+FBMFi4uIZyvqXTabdy
9o9gBWgg6MeRKcJVxfh3ZnN2P+ya+LukVjuCqD5CQrSOUn4xKdAK2DQR/43wZmu+NaBQhdd7q73f
uy4odlLtVtZbfHWMELjLK7PGMhWiYpXgSOJgfOeHN+HBWlPLDygvdk64qN5gymU04NU7hlY/jztu
D2BjRMrlIztZb0qgObisy0i9TnU8fEO8o8IX1+c+/YqlFfayUMvTfHLXOn5rU+knBe40UNgbtiv1
E7wHtQ5mGRDOn0I/y2WHi1peAXPxtsZiAGbBOwfkTQQfMEcc/f3cVvojNpT9T7bHBSPo7cznfA/2
w5LN0zuy/rIrNoOJ2ZHLLD+VWZLlsRlcv72CssD69///KtZNRcgNptd5IZwdscEmbfu5y71Weddv
rNZlsmrx1m2aNjgOi5XXbaPluWmru/Tgq9LjqNVO8iMEyuDJQhfSHzbSPYaT14ccVQn/+VuZKDKg
6qn7Ho9b88fd67bK0Zu4X+OUxPV9qRWRcpB38Xzydinfjd77v6kU2haE6bSswC39khFhlipVEGaG
/a5dcAC+87yp+tc7U1ofMFMb8eFJe/eVGQjB+QzeXXHtGbJWP0V41UbezPk9UdIPA3kmpsDvrfpv
QQn1PiOdN3yB1ouPaaiAIXUYOv5RZ0NlfslkGt8IpM/QJ9mpEidSqH10BXUTH/sRP3hsQZTa3aPr
afQDVmUzOXmhrZuHSST+lrcdBlrHoJoA7xXQ5INFCICoaN+ifypZsfMl3kN9J7JN4zai0/2tj6Xn
5Zw9Acx1l1b+g5WUxGNi55g8UuDh8lHpCYh/UpuTFBLDSvNrWQc3PKytXtxH6HdPFeEgbVP4Time
02nwN5AqwSlWTotdX2LjxPFR691gGrg5tAy60+FjXAbLXuBfNddHu7WZW1DepJvXaUTkjIKuKcZU
anucaxRtN3x2fxjSyYtP6756IS5sSu7F4LRxDM+3iw9nRQ0IRLBwzTuD4O+lbJKMgr3IGEuvdnsr
gxCtV5ChUl3BaVguKVVsTlmmk2fakPEnhFegn9Kpay+z62/mMip+NXYXonvywnEdikpJ+ewMXfIv
toIuAcI1xQIOE8NnTev7E7JgjHJ2YRDYYP3tE8QktyTNoxoBxLUMQZicCuvqv11Q2z1vUYfAjhqJ
NSVdJtKXyUKByH7CB0SpYXVxhl2aX5FbtSmEh8vIlKO7oQd1JVLvgjhbzmsCc2Y6UQFZUwysRiH+
gs5/VWwXRYfZBNOfcqeM3bcz8oxj6QlvPcrbJMko2y401mXVPC/T1uv3pkPe9+AQtvd+05DaPA13
e4lBlaefjLPTF1RtHzzNotz6I6qZMiocOtcHO8KjHjzj2Idm2rYwRw+RRXkNvr884O6k3+ooIjaM
J5kStM8R5Y/gXfk02phAUvQXu8hXs/e/4n6JujvOs+jLlEvztOOI855NKu44KiPU7cgluu9YUK3l
IXRBXFEyuek3MP5wfqxjDp5c6jqL82WJ1z+2CYHksdyp7EX4dfe4u22DSgouH2BDT8ghUiXSO5r0
oD7WHgzIcY+r/t2sxF6f6t7X7nNbr1QeZkn9Z9i39rnXJXaDsMo1g1gpupM3k4MCgQgS+7kP/Tzh
LkViM/r3cn8ajTX6v2i02/PiB2t6prkvPfZs5zVDvuhkv6zsIgZCvP1BlVAVef8lATLBoluD8XwL
p2AhrQ9qWj+TZfWBUmSm+zaothn2AO+6wxo3wbN0ouU3x67ZSWoJxq3wZ2/8rFrboT+aMiCVIXO3
6o7srAnGU/XZkyeXODzsZQq1vApf+Jcqm4fvzN54GiJdq54pAio51kh6v+SetD+DtQKMv4Fjn2Gv
6ve2HIPkUIEZ8Z0x47kZenXpqUwJdigS61bfhVuP3iWekRyhHhJllWO4Q0Gttkm9Qn1keWmIB0Y4
OgWATxMiVtqHtP4hlkZMRZdm8r1sSooCioHoG1pYhFwe3++ln8iRplRUbZ8vWoXT49I71U8AVqJ1
3aYZcQ3NJGU2rrrpLgjttuOL35jlhAve9hdUj51NTPqtOCwtBHdBZJuJ8Z2JM32bRRL3tVvE6CNX
27wag3Snf7JZF/xY2Kfw79bUM3cMbT5nGqfKevZDG9iXDvDrd5vum3PASYapgjGzik/NsiYfNoqT
9mlrrF8xwYrhZ7Q7yVJsMZeEGttYppJmGt0i2ZMZ4KcW7XJpl2xkcbYKqitYdDucBi9u7+MAoTGc
uOBIFfsOym+t8H87W5g550qIiq+TKf+xBWR2eEqNlkdbpwF/Z/f9H/sUiPiMjN9cfIaA27iv1bfU
OH5dTFHEk5kiwvo5dz2wqKmCAaW4qF8bnVTVQS1L9F8fk7926Enh++71g/fWdM7qoJKLsesxGSmy
B5XQepwcDFR+Juss/msab/3A/iKOD/HI5aVPcywIVpuRoRYl9t+K1GQ5+7FymNqGJXgQaAZ/NKj4
1MlA4ySoO260M6Tcwt6iYm8OPTddWzOEcj8gzqpoiwcp7ucyMcNBT377nRgmbz+YOdmcs+1vlD+J
O+tLjzYK7qRMxAcKnnBEjeBxofwmjqCMmSO+NdFckdraZOb36rZUGwc5wEPporA8md2kJgerrX6W
3eIioHUiD/uoQPR77rQw7zSP+ETJqmGjH4y0/9EjZESaNXuClJ9wxEBmurnkXABIJ6q8N2Egatvq
peSxRkveOAAVkx5SJC1hPFhMugL/Ui+eO1yUF23PMZRGe5gR+yQ51ihbm2Mco/VlGzjs8yraIV3c
EOD1W9KVzityKUQZ1TS339cVjm7IV6bWOwwRugF9lWnQO88u/W5Nqwhx5MjwjFN1uB9nnWSKX1gh
p0P/MNp8RD8857Uu5QnwX0MYZnsdMkus1forw1XqvzYsk7/ogZL7QEcAyZ6hr0en08TZMc2Wei6q
YPP9c8I1eE+yxg8LRHDLdcH9Zn4i36r7zyindp8QY0Tr3TRuYnmuPZm+wHeOw0Gu2v/WGtXJu3X0
+l8Dem8kV6FLRFzvmOWJrMLY5N0SNA+ITGZFzHvvfMAQ1kiO0aUffBlzUvimFy+jdJIvMzZz9h9i
w4C1RQTnIXymaR/RxwM+yiXM/oxrCqwUoCwrNOujhH343Yg11zqHzoXsxdaiX93tcIcrx7ad+8nr
+6NGXRg+QIaU35YU/v+06UECwwdV6Z62qYXcd5TqiCcIGuAgptY3F/2rODFYxCe91+52uqWPsBBi
ZbqiWFsgFjtIN+x1U6Qgr6tatp/VNK7PS5xW8rSUi4IgiLUqWR10YdO7KAxBAlYn0DgC+tF9ZZD+
5e6UjZj6C6rPB47pnf7Cvp1zbu9V6xwtsrbuMUj3Qb1GfWO23JU0CwQkrZ2XL922HGPFkJsTdtN4
eYyfvT4tLbqLE6u0CUyMjMRTld6CPBHFuSffX33WHpZ5v6+GlVIv6hVpmB776k/DJnRM0w08c89z
ERSDGaiFELDSR3esOMIxeRc7vtqR+jJ+yopRORodHmJ21QF90hVbohmaQH33Zh9Yh0EVdtGMvUQh
56i5PxMUN3aXknDr14qY3e5Bh80y0FO35h6Ni/zY8Ui/30UVeABWDWXNVexAQkntZvOOYWBSr3Bk
loSP6WLc4Tx7ixkuGMC7+3GY6YRBmgCCc4/kPQ5stuUuKkLGzTJx0CHMGr3ui6EoZJdIe2YqvAbt
Cyr8Gks8lJb1fSQcOKE6qVuehDTYHvsBZ7YCIdpQuE08joy7qeSjiE3/DFlYPCm59uM18yWsMk8E
fLjhbkwvk6wQYmoRysdMclrklbPXcY5wVJfP6erhPNKXe5h9qzOCbYpuIX/gEe968ExCOrLgOouq
H2g3YrEe6y1mGu0QLz1AN4/jmQl2eYmWEH1aFbJcjTdR6usrZWuaGdXG8W+aAGyht59nCrnN0uEQ
oWYqTxHhRehOhDt61wV0gnSHlEqyEr31rhvR/UkSeLICz3Ze3kRNyw8HmD2gGjLw5agwq/00IjUj
B062E1otbxXf/aY29anvAtfDOJHDtXBqGUFMq9Vw0gwVQfBxK9MPi3KChjyLa9CPdkPab9ANME+M
CHMb5LlAZuUC/1+nbnfc17LHNT7a12cMHuRWsIne6IO1yw5BsM6DeBwgj2TeZH47HjtLAmxuue4b
73W3b0fIV7QYmDU455Wqtp4mE/j1qbbhTWOwmfIp3FYJOu3IusyVa9bPNhr0ixn1zNg4zDVWiUjv
IyjLcAWp7LtmOwTd0tur4WkGzO338kfEn/wWBMn81k8YyRQDFwLGMFkRGmuRaHkXgJQ8gmQtmISG
N3MFn6PjWRvbtae0lgku/XuzmQNSr5uP7ea67fG2sw9tStX8SlgaCIpYzqY7aIgrxvFlIxcnHcmX
zZtwRDybhRQFRIaqZMReEUUpNDgL1jJ9++asTaKvSxm5D4O/pEBrHpuLE7pHsINoDOJ7N2Hnit0G
074Szz7BsCUDdm7dmvBSg1J9daU7xicAaP6v7DhUD4AT89tM31HmwZw1zwAKUVo0WxR0z0kklzcz
BO722QZ15V9nAh+zr2GNt6vAqteBrC9r988OU6afBo3l1RH1eygPs9eJ+Vz6W3f2Eeu3fz3CqOJ/
rnS3kViJDsfT1p88wsFT5X4j8QCgTtoperM66PuPmDFZA8c2+vao29sjI3dcgWtHp2c+ZbBf2IRY
7kTQV/ElDoSPyDaxfeGBiG0FW7m9gHvCcfFaseG08X00bHsJaPejqgZqi4Oy/t9Qhe4fXAQRH+Gp
Ez+XrC8Bte83K+QWqCk7LwZY+7A0jjND04oFGbnbhp+gZ54uZCLHDRp2jf5ks2SdBNkk6mkPQfTP
WUr3V6l1Fj9qsdrl03DQ/eAYsdkxjDfkQ6g5Kgmp08dfbMYA02oT6eZpZWKtitZTYj+Q7u2k3JbO
XEIJXYQiqu7i46AUuMcwSfdN13CcZz4MSkgGFvkpkARPR9Bcfyp8UpfagkFA/J3YTmz/OXE5/OkG
FBzndkqC+TiSDfwaNbBtrbbM/wGwSTRDNdf7h8tjTQpxQ1rzIcusfW6R+e53vN1KfjRbgogrN+u4
/gImUfM5hCDfGFDDmey/ONnn72Kp/BZb5Sha6EpjtPWhzfrfZR96D4E2QEQEL7Cg1qcpwF5lQJO9
3fX2eySIAid4K5bXORlY9ODsNHdDuA5Lvjs9EkkYQ95VnYVU5GAR1B69zPG3OhYbUnanSh+nYJzT
2wMzw/S4sW27QxXorP7Rt3vV5rSQhDnD3ngHlI3cDXyfqvsGSeH/KDuP5ciZNT3fysSsD0IJn1BI
WqB8Fb1pNrlBNJskbCJhEvbq9dRoozmamAltT/ynSVYBmd/32u5kxrBFy94HLASJrJlDKcXqGJMb
tZAb6OFQieVgdwsTi8tswS/hPMywS+Yw5mJ+4eXqxmNRmEIcUi6+I0wZQirTGueW3FJ7+RyhD5Id
HzJCUY8AarROw9DcRCVJJls7ZB86zTgLPRQ/tNfGs54d1GKFva5/jEfr371DlVVyGGHpPAKnlNxX
xejYe4fs068Jd/otUBNi7BkEaOcXV6aHj1dAGofTvx3FxZiBNevhxwi5vpYdUtbY7ob82SPbatqK
qu/urcVb9KEOKuC/2poU8bp+CkbnrrzoFHajF9hSO6/nTWl7fv1Zh30LBmm3yQ8gS4m5xGnHct/2
OEY2Zc5DxoRTpr+zSkCiMbNO0UbVK3gLcdxE/aYawcp5WsCJBuJ4UDaQxQ3N0IDLsxcWqjoWcFnu
Q0cq5z0mi9qNJxMsl4odnStZmIxbuxeZiVdM1UxrnsI7mYMmBnfziMkDox0Hgmwd8YQwYq62Nrdz
eDs2Xd2eFiojsZZ5PJI79qv5npm0KOMiBzdmscaICPZLcDEarsgdtuhvBe08Bsh4W5p0fJEFI/PZ
LjMWJXeykkvDfXkSbjC8NX0CJ+cGCG32rNgI0IzkpNgnliPepo4RLVZFOzz7GPIecL6Dn9RjUr1b
ZkxeBBAyONxiSr1p2y79AttjmyqNNSAiYyb4K1zQVaA7Jnko12p5aNdl5KEvMcccpKhFsC25mx6B
XXzg7QG37kHKxH9d3KK2XqPCTRiHVSjftG7W35q5EZXFmjN1jf5MSoeoSUy2RoG0sLNVf1fxoFZE
Q+F+ZC+bgvwmJfUBzojfCVCChtAzKIkv9t4gxfBa+SpMT6Iy6fX7URmWkWx2GWCZ7CBFrnFtQRvm
z4CRSX6sRZm9Y48RMzhc3cEf+liW9pwRdX1fK+HfUY2Tox8livBFlbX1m6+mXjbI5NSrvnK6G+2m
4fdIOfEP3X2M94PbuP7WrLKrvobaFP71BHUmDWnciNfOGZV/Rtu81s/w737KyWMk2E1BMtVXx5sJ
U5cELeNvkdkMaqVwNkSPjQiyFqso4HjK8pKEozs/Ib11z0NHGiMhcSgLjnXdWO3R6QHimV7l4O1B
EXIU4xOKIajUIoKR7rxPI9yKe4agLJpds8k8kHiEwbPAhf7S50L8dft0OfepXQJqUg7ICaTW+WHS
ZfOIXC3VwBoEyjx6mde+5tqxfg2q6tzNwNxxb/fCSo5Nb1m3aDwT8+rU+O62pUXFUtQvgNiWGosn
pkS35etLRyLmrwpk2eoQWW7EExQ7oE8kBPizOIZqCPXBzdOlPXhLO867tBiQh8rG+MVDRBd2/u7q
qIvuAQbm8bbrGC63zRwcIov0DjM4Hx757c/QOqJn5u4X/5AlwsmPPcYGfSW7nB+T5wkYalOYR+Cx
Mjsiaszvy2UdswfAB5nF+RpM39VccjxlmNNnKyaSLx/2Xm6HGpyuztdNn4Tc0HWNO2zTeLkXHpYZ
oOlIZk/Y7KrF9Q7K0Im+z1KZtu8O0ZAZ+VhU8mwYi1cDvgUUsB0WiakbhQMr4naZdFaeqmZovzm6
05fVNda4s6sCqqpxe3wyBWW+PxZT+AXZ/DJddMjWu/HyKcx2g726u8lp/HLbKlnI/WqXZPdRIUvu
e8nnSh8KN7DvL2qE5lU2Rlc7sd0TxvT8DQ2JLDFZSrhCBqCkfbEWq/7EswH9Q3nRTA7AMjQuRhHC
AeNca32p0tYmkclQXHiYemzav4jfngxUGBg23L3OA4Z432NQrhbkQcqLeNTRg/5NQc9nVva6RF+O
Xxl4nMKYOMNjgCS3tR1+lW6W+d5Kxob4Sj1GKViZwKfFODr8hlisPlwuAZsHjIUaEXKR7v2W1Nur
QiB8gYbI7mZMOVlcV62nD9JvEN+OwepCfcvGu7GZzH+cOlzs/SrhF+KWYJi/Pet9doKcK7+d3EeV
mI7j+Mkh0sxo7BlD99jk9J/czkOJz4VDJ8bj5nTxsmKI3VbshTh5/DqBWPai8AObrCIHhFotGyZJ
6c8wxC7dgbeGm4KB75KkRtJ/1nndX0YBNGR68vyIUIta1ycXpcRTTRc9LyVFNj44Zal/xkHId2/A
8kASEqSuk1LbFUeWx83Y9H0jD90ikLSmQT1/QmsX7RHxXHCH9Txf7leD9OTIMg/BSIr8OuCiNOIL
3xngGD6F9KwEXhKEkHZVbebMJcwYAyumzNAE8mKDvlX7ao2wGhI4gMbPs6Xz3ax2+DZ0zXAHTwtE
Xst6fDW8x4q3PFAXzDCI3eoBl1ShXDgLsZT5/dS7ntgvfepxlKQdSvsMcffZ8rlxthSCdfdjPzaf
Mre9n6Vpy8u64AeALvM0jB6mxx81XD0L7KWwpdLrrX0eGvG0liMoo+PWK9X1A4ne6BVTxDf8guy2
SCbWB97q7i+KR/L8+xom6ljaTXBkACA3odYWbiSrr9EhkgxZbLPWdfz3iDVq2BapXzsbr46y5eia
1RlPU1XW59oXebZJrTr0jnDfJP+lpAySFqHF2v/2rcWxT8jJ4d0JNlCIlxDM9UhBePDjKaznG7a8
PDqTFyv72xEJ8mOGACrB3KXUcEgks+1OCtL44qIYl1t3ukIwdjFF4XbqPY9/hGal8iMnrCQ5AIzz
mMvStronMog8vfGSIrpklnUF3JKguPfpTfwWiEgE//c8vIhMph9sAtFKwGlSBSdi2erq0lSg2U92
3lr5qV67fN0mKPoRuNa1DUSEzSUsiqZ86MqpsGNgGv2hogjayatrWMTJpmlwZ1J7xHyP2/wOEyh2
RdZKD7N2MM03eCzh3kMGDyduHDUgSR1C4ij7UnkzFVhzSfHjSinppumH8cZJ+vzLkcbT72E2239m
eKG62ArVJvUO71F2J4G3qsOklwhVX9iW0cZwUN8jxnCdv7xPKrmoTDt3nJMZh7P2J3OjORAwNFb8
ffZNBbTmnssgzYuTDyd4P2Vm/BOiRvoS7JJPhlhFbzevRf9b9nk67jLP1NNTjeB7m2G7xbXf0q5Y
yyGMzpRipkeh1QTrmXbZLncSnW5DFNUp1cmeVCcw17qNqyTi9OX372bGral8HegSNfdVmReXkGdn
gbdqwRqSkR6LwwAITEBUVVYbG0U9njwpsXpPV+EjSvTotZb4eONgCtuPdMy8Kwdd5CbWAUV3mwgW
OY89v0z/6BpKBvUE2CcRcNAVWy6V+VkXAe9XXmDHjC3Ote6UFMn422defUjtSjM9eM705dvd9DIX
tGkwZA7uPsKi9VF0ea+2iMeso6j78o/sDAt56dYmhs1y5u1VuuxuM0jscZ94eaa31DWL3yie9B/L
L/oLT0TLjZgV4ZNqKAi8OFQZXEgxmd1TKscWcgXSVp1JBRqeyDxu1i3GPQwpDVEiyYXtCclNqCD8
4wXioY87Jxhc9iDtv0PKRdnR5rHnCixD9QsYqR9vUuR51T6gUHTcE49Q/zC4++5GJ5EjuKWcetzi
dpDesTGkfW+Zx5GjI9lPnU1RXNVqOi9sdUPc3Djty8i4MLh1pR8VLCTQkF1IZP1z4q+3dcEIzTwz
BO6pbp1IM7U4ZbJffICK3RTazp6MLsleDAeBOC5R7abE7ks7Z2kWXJ6LY52miQFlNxnoqViAj6Ao
WHRG0MQ4abYtgpG6ixmvgnDH4bYhL7oPkVPRVXRCn1ncUx4Ll+UWc0fyzDTSg6aUt+7J3V65aytq
oGIy5rqPaeqrl6SvF3Wulnq578tkuGMOhqx0PWdBNtl77U2CbhSLtZX0DOGuNdw7OP0dfFX+eOlr
Ha2/cP+vd6EwTcbq76CcZpjtANxWiZGcV+JpDsk92lvBSu4vn4oMSXfhFDoXktv+4BtVTXsLqpFJ
lySrftdWpFhvyCpSX6zJXn1MGrJMiNtq699dlYSX1eakj5lp1a/WLdTtSLqy3qZVYvYsYBIPG/jO
iRkX8VKpNRn5tJHJvc8EHrDb6gDGOgzb9avRHoKJZvXbrcmT5I4YE5PegBL6RGl3SkT8Re34yypT
/9zg7+YDhT07zNXijbse/eAQa5BSMPk8dNSXM9EVcCF8G7I/tnJv1m8VwSp/VesiHLOMPTvY2e3q
fho9f45r7epwzzTH3FOQH1DG5BC2MGXlgiQRbt5Od2pMxEXbwdUlhMevQEtvuSgQGkvJuPRQlmwK
4XgAtIZUwbhr5sXfhlcEBkzGS7DOYVFf4xYRkrmzFmQi900ZBp+NaVzk+cwG3W715ki8cbk18jyv
JbElxA5jUcioMMcZNgcWUgi/WM9BCRVTx9Y0GmvftAyDWyNaDu8aOedGYOtPNxHKRZzDXIubOZfj
HVB5hDW1ZaTbdyUW1U1U27N7QUlFfzi4QIvaMC+6ryQYTPqKaDTryX0xKE6MbskUkhBb+PrLocN0
i3cwe6AMs3lCQTRihWUNlBtiOqK/3jTI8hTqbPxS85LdDnIMiPJplH9P05rv/ClJPEIYnSFSiRuI
jWF7ndfZB7ISz2E3LsFEWMB0NZAtafAYCFL+uc+tBgzUGfr+UZUY5/lhNY4xGcx5v5N56z0lVxcs
w7bw1I71la4P06PKwLyUafGIrgJV3ChSfXe1HJ1mhcoDVEUBbqiORi7g8Lzt2brrMD8wMWFpcIPl
OWiIQf1YUsxf4xhJ9bBoL6upus+6+nuyAPxj3BPw+hqKuj8izQ1vkbIbSLHWwdYQgaiBACURL71C
NfgI8c9MUzlz1R7zySr+dCHGkdhd/OUFGNx77IZu/swhQN9ny7LrX27UjqeR/l58WGzAgDNNrZgC
wurHTtPlW8DhJLFZh/655Le6oiKwv9syw53ILpaL370OE8eNKV2RvJ8Ff/IIZdaoCKLUaB/RPnMS
9C1Jx5RiNhOMBEjGzk5pA8oQ7Zo9ziFxTtfAzvWBM6PLzhwlwt9kiJiDnYOOkFtTuOsnmqJx3VK0
LOW5LIEgN57XzZdWcX/tSqdMW3KpHO0+B1WbdWdZJ8MfumbQgCoCVX5dHa05UQr5fMeJyLwV5lzO
+y5TwM5dz7ZO2gY6ix1qq0x9ZFbDmTuIootORT/Zj9lCzOLR5uVJ43QpxztriJZhExG9wJLh90z+
fdsN44a9HusonMCEdZPG0xqtv66/Sd1q8lhFpW92bk35FAHeKb4w/pIE+MsJ0huD6Os9hNCAFMgz
UsY9E2bRNiUrJd8UZTE/aHoB3iy1rP2LcXlMeFR57VGFNmp4ZYEvhrcwQJqOBXY1rxYxPW9APVfv
fpvphyQt+WugSYcbkjlascGhj0Inqo3/HGWKDIIpL1ZuBZZ79JAYD+QmKoS8j2zTYQCfUfuO8Aa5
7m+80JUoNezUPLhJGHR7m4yKNxomgz983K5/9JJVsLD3+Fb3oivn4IjEtjjbSZbojdv7NqAZ4ACZ
UAa172alTh4CnLVX3kbVzDo8ask/uwTBIi+tXqYbnaZtf57yJIRBk8TEbACRJNAIyAMWWP4XICI4
er3HB4BLaKRMKt9gARlwcZVinbZMsER3ZIvDK7eMaeJtyz5DoDt0KRIAoFRG1oaIZLQCOh3t3Ywf
6IDaog12FlY+hgJQPrHFYEnF3Fp7mMld7YjHtk9wYnNO6h3e18zaDAMahU3er6uDj0gW3XGaAg6Z
otJp8VexWxkyd2zHj8dlat6zZY30EW2fF8TCtOlLHozp64gJHu6SYkd/l+Z19weois9LZmX/3ldC
wA5hKgljfETdDbQ8rIDpFjK4HHfO5AFvYfu3HIikJsxDLkk85DW+jwSn6LIf9Dg9rh4fJqRvypKX
gVm+BYFLtTfmMTvlXa7lryTguzhXyehMFSecQB9pkThXIU6y/LPEItyc8yokh6BmpO8PrO7F89Jz
0G9ShGyG+jbw5F2In3/aVzXJK7HMCYPbulmUPA9KFPa9rVVwQhIw5BQFOnS1e25ZHRcqUfMLyjuu
th45qzhHRNnSD9O4BpNGRGYgyqTgACXZdTc2AWv2RnajfuknL3qxcVJ7+4635+p819ZhaPI2PfCM
Xs/7weo4r4em3EPtDkiIZid86wOF1rCfLVRMo8eLGQ2Od5jaAdFGlTtKHkbdD8F2wle6v3K2mF3w
oF5hSg88FJejaPazmeST1WmUH7lXm2obIdh/X4jvCrcVguEn5OhQTgm2Y/TolDB28dA4viIVJUPI
PHcdxh4LugTBFmL5P7IOOJBX10PtliLA/MJoNBPOdpUVZq3dFrEhk+1r5Ip9nfVK6gBSJKe9n/iB
d/aKk2JHjIaV8sOr/rhgnrIugLVusJnxo0+IdEv/lGBVHbZVnQGdcoZMUYyP7d9O41bmD6pwgEBb
eKrYhnVMLtMy1GI/EKUeXZNyXO+7Dz15J1vTTRDz5Oigniv6xo7xMYdikyfR8Mg3OFbQGrX+jOj7
/d0g7QnPoZsU4mhHYokYoB2nvnHnYQ1473znA6NX+IsLv7R3A9pP9t7cjj7tzrKfiQlgD+71BOKh
0Ph2WBi/orZfnY0iWGY4r0lqpwfg7Oi7CZomO9muSIk7B463NpM7NOuudTEp3BA/4ebsAw4TsdJj
97Z2iZfFnSU1VmYrs5GySJ/pvUSNMZ7sQBlepKhS897V2Am2TQrOvwt88j0I3Vtdhqo0scJnMhuw
YQQpOtz9CsgIvOfP3skGDG6gZDwi2HwCFc+DTNmQSR4j8WCeewADR3iSwwTp4mPRzoUHMz2AeGcI
hi+uxOJOEKxDVFwBd0R6n2PNf8haSV7dgKqPI74y5xPaiEROprWJ/M3BcXYLKJy9CWTfaxgvHxtx
OZYkz2U4ZrjVxUizlD9e46eREDP/hSi/65jw3/rHw+ilz6HPqLYpFEPAjhqv8Brll+HY5OWKWP9J
Ihlemb34ljRdjOvWW0K7eBdt0NNGz8ed7NJsVQ9uRNvjYWYo5jEHIVBPhHNqUMvVA1WgdWD9bVWo
z48IZXtCJVUItEjnSI0iu3aCBNdxKPjSJ5uP+r7qIClOjCiVc2Kvmssz8h2aRlNgODJH/SqTOHwl
EQrYsyECV9Vyp3NirOslrIYa14haK3mHidbUd0DRwXvYQs69WOTByN0CgscPtBB4EXGxNpik3KpY
DwFeVVCzIU/bzwgB5Flh41puELyJ9eBOOIgPo+y68R5mNbkfdFB+itr0+RNycBSMPIMLYCWeY5aK
1qW8RAyjH364gP/FGe9cXmx7lTJblHyBGqungyis7bWxzpmTiF/lQjPnsRzm4kVoQ9jBqPWEoaBM
cQxJmVcXPpjxIeq1zndcRFp9Fj3Tz6638rU9DH6+3KIsJ3V8sbvgd1YiNKRFfOC1Tbs+QwwbpvN9
fdVZgkXJJ0FQFcZfxy32Lbj/BPkClfBUpwEyDBwF5XBTRu4c7oWl6sMqWIhw64qWcAq+jYttN2O7
IRktCnZj4Y1yPxKiinLfJ6MfA0Yx1KfJld07EaANZIXLhXSsZwLYd1PPnnMsiIfYLUVk9H3km/q3
n6/lmyQ8kJXITpaXZS0KfePMCOt2DDjS2aUOSuZtOq9psjVyQY+ZEc3Eu5Gi2gJjtuGM2Ath+mfp
IChUdbrJCBJaLzNRQsNBR2npbfj8yhGXbzrzsOqufqqsYrJeERpTphsVlLLdhNRdJjt0yEzQWI/Y
mexpqqsjK13Z3fZW2z+I2W3G3WimMUevUGT+ziYD83eJRivfh31khgM0S3YmwY79a24c9B7QJYrb
cLWKcTdEbXPjurrxSJQJ1+rQJ7PDW+yj52UNsdTwx0QzOqzGJw0QM3okDyvCxixmvXBYL1dbucRA
lka/zVxMCD9sy6gYq1ANjwY6P+O38gpFAEY4NDHiVnd+YDJ0mg3pkEC6stT+2SmQep/GTlP91/Bd
ABgggm1u0IRO025Fz3RbyjH17ydTRuXtNOcztHTZzweEpPnXZFmhoJ6r4EuzndU5gaMR++QE9fUF
7y3/p87Gdr6DBQ67fX9t4jzPFp5AaIQJOzgkm0l39pxrIrF6T/yytD+AiayBYQYIF2AfEnQKDKRB
LvEt+OrqVrMoJJKmFiQHrvCSYHBOat/3TZROJJYFob9rSPjmSDDMX3u7AT0iu4iIvtW1pi90G/5P
qTuc2FIVGJBdrZdbHHDZF6NIo64GeLONphkl4PUs37IEzfCz2Zw+6a4A6UXGATYoOuEW0G11901y
Wf5ZrDVUUsLkdwiBBLIbfGN9tNXo0Aa6OEw1POeTZs0zmZs8lq2tv/DpkF/T4pGfd6Xd0+qaqRWM
w5Y2afAhuGdEqgOFfjvJocFFhNHhV6ZaLc9Jqodfa72uz8RpkMTAXP6NbUpz+IRUFxPH0EdHt0fH
RWzPuryIsvWvsoYFbWDA0/XYu1lxzK0gfWCBgooK6Owbz5XfszFd88f0hqAwAhW8zraKWJrRDk+0
ZHdfQzthlnQ6DPaE0ra4mCRgxHIU+BKaX01FEu3+2gj2xy9nM5xr3t0DvuXEXGZTlz9gi71AZma8
i49gwxBEihvlJxrxTYHpofnl/U0ZwUep3HZHPJ2mWNRN1CEqopRyKAUucp6LorKh/1YHBNfHs4B+
pinvSC1LqzviajiK9VgSwBC4gL/btmJ5vK6zY3KWAopxJ5w11DvRRQTX+jWOutgjWBalJj53c6d5
0z68LjJfbaiTGyKABPrmyaAM6ZvWvibIs+Mw5QflultlZj8SAI0Iqouq5hGdBGR3z9d87AkFg8pn
W/wQKOHLLYJeEp3JkCV3fU0au9xZpRv88GV19qYmfDs7efnsAN40BCJuEr8q/QtX3ZAeSCbysgN+
Sr4C/svxKIu64mby3bC/SRBHX7ubloRHsK/lW8aM0h1TQX61XdfWty+Scj2u9ZA7+7kYVn311ahH
tK+gsnxG6rvuPJBJvzTrj1IE7t0S5NK5+2wU5i8J9tk3m818lyNyfPQmjQGwruzmVylt95VDL7rL
B2V+Rzgmh11qRRKzvPLwbU3OW8og+ctf12miBT0lw7aSa0FZOQHYpxJ9E9q4XHhc5wIQcVuybOBv
lxL9v2kGspkTL/HvKwT3FkdoMfxlc4bHrKbc/pOj1vwYBzd8F81IU4RdEHvE2p36z5UzIJHS9PNy
TZXBdCEpK3A3FRCFFu+QYyo5aZ3KaadAwbxNgY252wN6Wc9rkq8fjuho8KR72n8HMOcxp4+IdYkI
2u5hIdGAMAOiWyDBESbdeymQeMwQ4zAq1XZ+Z7UoM+PIpHraRVZQAaTBCm37LpcD1DpcBMJVZ/r2
lqJ6oLg3Qe/MFUZmVeL1SOgSypQ3fjjNxQ2pnOLVjMwF1lglFMSOM0imkDBukx/W1iaJ3Ci4k2tk
k7/Z++I9wPHwiI4nyzYlwlSaRmtK6EnFSoYj3AiG/rq15BsdqaG9tZgB92CbpBIN1UjsCP1Oc7av
ufFQEKDK2+CT6ood7jBgTV8RyvaE8F7gmiNXBB9aM8Bhz1dSoobuxXRR4TSaVsc2hwyBwTUboK9Y
vHLY4Lj3YQlJpDDKnBFCTa8UTnjmw7gL0Y4IdSznUNkzrUoJeKSLTrwJ1K8hIEQLdTM/+7EL+muI
ruI3WtrOfKU5UTpQeJPdnJml9E0xGZuojXlqvpfAEjcOaA2gPlT5rVs6zbCXS4TGuuSFdW9ADddi
67tNxKnrcmPf2Qviid2qckvtm2qQb+wG1LKJjuDFGIqJuzRfVsL82qIzxMYwAU57JVfG7sSVuruy
zGm+9Se8DVuvcK6Er+Unr0uwVD+mZkr/8W3mvT2ZpPZwUS1RNzFxf4Tjjy18YuwVqw52NTWRE2wD
IEqc5Z7/OmWNhnmQDih/AcxO0jwoz9cSrGomp7HsadXF9jrG5JK1PhXzTvCtUPtduqUXP1eJURrb
IzsBpw84RDyQM3h1HyHeJxx2iZ5tlY7lw2TJIbvkfRNg6cPOz+vYYX9ttS4wSHWpOSgt8NkFXlSx
f1rr+pkD7hCDpzt7r9PAeIA70kMpaIhUvk1aEnViitn76jiFPtgWzjTRxYmx/Oec4OAvE5COTJhL
NN2XUZekG9/tOWGTnPd372eIFvZV5y9+vLiNviN3FybfIqmFJNlZvAW9238assjR1jiMoQcZjOK7
oMiouuO21XfYmqjl7hNhDzurSwSS6QqrIn9AWoCEktd9lpMpXghCgZkiPK97bbzWkMy/FONfsrpa
HY/UMn53nhbJlgAKeA2yz+SDqYKM6YDTllS71it+Il5BcoCdsYB/8qbgZmIAxq2UDeFfRZjtSPIU
KTpxxSoYxuQxcQjUlZgmvPcdzroIAva8towbrF6zKGNSeoKvoEfs3Rddl2ycKuH20G4X3qJDx+qC
Jil6Q12eHR3i02kcVxOm5MInmpvGORtxCNHlBunOLMMr4Zahu7DdtqzvhWqcvxp1QHOKiI5UpJX3
4otKD8vdLGntYh6tA1McBLr1O0/OyhwiJ1nHTdXBcu4WOnTEAf3dchfIecDAMqf2vFWl3/yp0jR/
T5A0vnpBNBP5Nne8TF+0GQp1IAVq6ONAiVQguxmGx5yiiORYdGWZn1A9MFMjtzMn6WmbOCmE5G9z
ncs3Sb4+88s4zghg1EjetL2Of3LlMq2vpkfHV3msnEgj/ZdVeiGwJgFdGBJ9mCkoGVNm94Dj/qsV
VbiCrdKrrh2eoN0DWQYBqgnVBSiLwZ2uY4BGl/7sm5VDsWnw3MF79mO/D8bafx/SJsBo7qzuS7Ai
LaQ2IRW7AsYazQYpGw4stMd2yjuU+SSPYrnYIkwOsV82OAWBNqLWgmkVaNi8kfDbOFUcrdsMIGw3
kdQ0cNrA2W/GEPn3HYoQQ3IZnBAZ1wI7hJNv+FlRuxPDVFYvKZkjCYHXMzQkKspo3JG8iwMhCcoZ
FUwiF3XkQs7TLXCIVx1dF13drnFG99OHXq9vyPNnuFaddY21MprI9cKjD4LnzHJ/210avCSu4exi
M7n3s7756yp7rRAsYXbbuiHKji0aHkZV/Iz6ZqYr5ZdaVP456M6qcftL71X1y0hmBk5sIIq0sX+T
RF89VajZ653tOPBfrQiozYmA4X9qztQFzZvOJHGKYwPq7itErH0o51c1DvPvdkXubsmiRITcr+Ol
y2dQZtcTOWm4KLxfK5R4zmWmhQBnGLPVNVgAo9WBFqbuwR4dHowJUd3L0riahkLNp4NqCAMzMY0T
iirSxTFhBGg5rT0SI5KlDL2HzwTQpc6HH/Sg5hNtX3cZp/dfz06dZR8UxFPfWvhLQIuXSBYcq2S8
gwQqVz54VYYBYcDC0e5WimuHuMgWd9mmiDBP3CRDRSSpRjvdW57/NCh/4AaruJQaXKRDnDutVTJH
Bt05GPMo2hZ1FjKckBHj7sLZjB9ruLi/7GypnW0PLxtuxNhKHueU+jqycvMF/LjGVuMiPFKXxReu
AFyhqfs9mzBw3zCnLGcczI7Zdy6ofspRgMkeAp9EcAy9+gH1J6spDG72Ok4hx1g0pG6xhRCSQPMJ
WMeWVar8bZH40W4IrVzCPV1h5e8664OZ+BlrPv+jZSFhC4JnCiuf20VoojrGriXG/B9tFk1TW1dU
z0hXiZuOEpFP184KIGAlYE/GBHcC4dyt+zc12E4xoiFgI6lgSp8aH06HGpcCmK9WpDQAvwiD1GUg
GfADcHyQD22X1cMtZLbD7K67NHmxh1msWydfvRNuo1zhtWmzOv5HNLnuUjPTbVHXFBeYhYjkcB7v
cv8PuwGpaAAGt1mYBF9Qdua1dov8OjghxBJ4k9/+sa7YGcXo4v8NeidhnBXIFS30rWAgjQr2/8A+
aSIRJtVOB07mbgSX5lmUtO4cC1TMy3/RA/UfFBg51yY1/pVQEFVxLRn6v7qwbJES7+I2ZoMqaSFr
ykfmsp8nM7vHeUirmxWV3ceSlMtJAhj8F/WG/0Hdl+NBgTPEe56I7H+qN5yYZULOOFYe/B2Ilwil
BcaLLv/6L//tf/2Pv/N/T7/1w//pKPqXelAPOgdX+5//+h/1JBGW5yFrRGMSyX9q/UuLpaMjiK3J
cuBYyWH8sQbT3bFfzOf//CddS7P+XUcS5wS6c0+47Dw+H+i//zCnIks1qVrBJu+s/DKtg3PgEp02
nkUzhK/cP10wEXFOxcal94e///kPv/4Z//TDr9+hHXr0vAaQ0//+h7fZmJY48WmPqLvi1IicdkrC
OvZ9avAIemNGCk9Z7f7zH/r/fLbwfnB//DiBpM6J/ukbXJdmMpmvAhKqhuaXcInGrpvWuicQP///
rVHkD4t8z5Xu/+bsTHrltpk1/IsEaKa07VYPZ7KP49kbIc4Xa55n/fr70IsLSy20cBJkETiA2aTI
YrHqHVD4wbBs9Rlpl40tDgdQzMqyOefCzT3Iqq03+tgovXVWpkYtRbOEiTahra5cvUxf70tU8JGb
FPbH2o3Tl9GofplZn+14wN8un6nxhjTxmddYRnXlwpZqtgW0Cb0AlHKbw0gl4L1OVD3TBYefeX9S
N45vTMZ08H10cdZzIOsu9wccWyxXMtc8CvRGUZOe9ENiFDQqwAkfsMTo33q45Xiu/FzEFR223HK8
uGwDpM4YrwaPf0H1UTmZ3Zx9ePOssPLUXZoTKiUNc/WpsiqYuc0dEk38x45+EbtnKKNo47Yq8ifG
YH+8P97GF9OFgN3r6oJO0PqIawpM2EwFhZeqHV7zlk07t0KgyByc+cv9oTY+GPxK3WK/C9bQXH2w
XpYEsgjDiTlP7c9x2dFoEKX5q0Wi8AJiNXxrnBQmPueg+SgLcMB0OfU/rgIFRwAuSHB0CnK81zko
yMRBUh25vfccGDdWkW2BZx0iTSb8mNVXQ+WgldQFJGdQAr1i6cIJoCpzhL3WHe+v4vZQaNHKf112
/nJWug83BRaRPMtmdVD0SH3wgRDWSmzuBKit70XMIBYCtiX6r75XqTdVMYZMpQbJAEeXh/UQjPEl
tAY01+YqPv+HmdEtNW3bclnKVezF7WNIe5etmON5fBkHI/BMDMMubRP/+g8j6a6B2IijCi7s5RpC
88c9R0ANT2p68nMX+Ke6wJg+HoP6v0zKgFCpsoS2ZayG8p2ojvxoNKHuULDjv4LX2Be5h4NJuGMT
eXtb4+aMsCf9NCCK2NguZwWYHNiNj6gwajg5cOYB3ZxzQD7uSsx2+Wuoa1B7ra7Q/TDNqnuCt+T3
/2V7OqrjmprjGM7anb3g0Z7XI0oPuq9UuCDBN6dIWV9VZ4h3AvLvv2uZIcBgVrGxsFW6vrq2Sk/U
IGsLGmHGMZ/z8JtS07k5tCPmRiVgs/dqmCavUV2bTzTFmmec8NT3XLnziRa78wAYR/w7JWX/L8Ds
3OFdDzqLrn5yjSONoq4CAWbnwpIn897PXX0fRQGomtiOcUzoUwR5SOfVHzE/wOrihGC7esymNkJt
GKmQ+9v9d955b2R9uTPQRoHkMjByg3wjQAe05TLnvU3B7Fhpdv/kSigAxYFffm3Uz2qUhdeq83d+
xVbgIvjzvWwZuJxVOIY+ZMYG+B64fqhL+hEq4w2A/wdkwqudoeShupkvEgqccIDAtr06dJRa4g7y
nnn02x8WUM0LzZicdi5KsiUyQvdXd2swQzqJgvCAAKGvch63TFpTKuDSbswD7VhoZvmsiLi+WMOY
UoM34Z3tzE/bWkuHSgEZiW4Lfe1f7MKyJovAdBMJlwZ1X9wIwGD75YMgXX+Y8PsChKLbZwQDh9eS
m4LOFq4AJ0oi8WdFd+2nCdx35cGgUc8VRfLL/TWRV8PqA0Ar1hBQcajxcYUsN1wul79ARAtcHNRK
pwJxb9JyO90fZWMVuJZcElouKF1VV9van0e6rggfHJtJRVTXRCJFWPoB9v10vj/SRmglfJPaQmI2
Qbeu9m46GD14O3I/ukL1wxzm/kNJV+dIGUW2Huz80jdaiBqkqzzjHVK/PaiSUBPrsM4mQNw4ro9w
P6MhtI6uUigfWluFXaFOZfEM6Tr9dn+qG9vZwtPY5KXAxsJ3ePnpwEjCAq4YC7yw9AEwMKalPgeo
eq6glmF+trO2G1/R5mbkE2LJbdHFWw2om8h5WpTyQaw1j9WQoP5Xts5zrTvuzlDyr1ptS4ZyNZ20
hpfz2rMZn54GayCfJ0MqaP2kTdQhUhqFyIBjq3YaTFV/wRtL2YkQmzN0dMe2wNpYliZPyx+JKDDO
OkafCU00aBdn6pugR0pU0eF1FNf7X29zhjzWERu1HYHg6HIoW0FNHoIpSe7sqx/HsIZQHQ+jcqZS
blwhVybuAdXbSt+JSJtTdG2ellz8mnBWU7SMViMQsmvUIGirk4K22AsCJ1bsRTDM3/5mYSn5jrZj
6wZp8HKSLa8n8ASsJwIrNjAjkh2BS/epLgF43l/PrXkRvhxXNzGEFcZqXglq2gUwZOsI78zCZwgR
YiXFpbYDebizS7ZuaXkMeEFQ14HyuZoWlH3V7jqmhdeTCI6lU/QWGAFRXNHXV5AyDlEeTgc3H3is
TcO/dQ38HUuf+nHuNDL0t8/c5kKjc05ktazVtdakmEMJOllHbHfFtYMIdR7d5nM3wI39DyO5LrJY
gHu4MmRE+uN48ITDp5RfQMqo4ysASwzFIx3kK8Z4O2u8dTyEfKRhrkbT11ndGM1Yg89qwFKUAH4f
kGWkxYaJlVfTwHlEP1p5gKHo7JzJjYhKKkJ6ypXMBaIby/kFArnHCf1sMMVpAOEWDEYW2tr3ycyu
5ez6O8/ezTnSOxImeRaylqsPV0B1cPQJ+SY/KroPIjLjI1Y88xVhjeQZsiDOE0gWvv2tSAA3JK5K
I7ezV3OcUaIDXIeCewpQVTsVo5kBEmyF/s5l7J9WFEbf7++arWk6wmFvskNtQt5yVRFEM/0ROY+j
PVnN53FGb7wuwLLGGJN+GUInfe4GZfrf/UG3wgHFZYRFXd50prUKB2qdi8ocEEyAFjN6xaRMRztV
4AnQKr68eSiKnxRmKA3KStBqRfHZloQzGgiwgDUvpGT5TG05OaeV3+9cixuzolYO5UkVPBxJdJZL
iXke8JK+aY7gXb9DEm6PdZza5zlCCPHtk+LuVR2SKEoy6uqjjarvN0mpMSlS1MfS6lHDN+kbSOIX
fp33B9tI2mTSpNtw51TmtYqnjqjyJEbmFsRL7V45MMXFHhsb+3ED8anZFp+NHtRCyZ2IIYJIft4f
fmODCqHaQEtomdmUh5ar6tR5ZwXC4Nir1vDRAWIIw1D72YwdMlVF4T9VU67s1F+3xqRyQL2cipfh
rENpB0JRhAkNRmcOYCJlhfi3UJvgGNHkR9BE2lUChPzr/kQ34hvBGzkYwzBUlWfFcqJIISPiD2L7
2LuI1RWoRry36VGf0YdE44T35c53/b1yqzSO25GN6hgWh1GsoribDhNN0wahtS5JflphJv6Rsf6n
KqB4wqWq0WvXwjGE0jTD/wDTFXzKqEfab75NLGG7pBYGKBCcxlfnBl4Hck4RZVPVVvQPmCimv2hQ
4IgKDeEJ6QRLHCYIN+bOIbpdb4uNxVOGS5mBhTzOf9yXNnrDkYPJEn6GOJAluZQ2wXbyAWrLv2zE
aGeWm8Npjuw4uZrL7bkcDglDDSoTUCepCfgJNI/5UKfw5EdlhKQdFsjOvXU/8WFtPocOKV5jjssB
HVuqFBdDAx1IoUkZG1n7ce5M+yG2/AFDzaLdmeHtqaHwrTGm4EIhf13dmEbVRxmuS/BB3ay5RkaJ
mj1WD57i+8k1DBX/YVYU/f39Wcros9zEVPgJ7Dx4eNPx2FrOknJtQVOJo4rHBxinesR0MCH1EVpZ
/s8Oq+p/cdvgJwDfaOf83IZ7ObJNisDr3AaEtRzZRGloqiuLmxM90xONaPFQG47+jO5PsdNA3Ng7
1HM1gxodhV0C4XIoxdfjMjRNAA8lGo71OM0nuNZAnufyY+Hj7H1/TTdnxhekygTGzrRW10uSiVCZ
IwAo8J7zc0EqCdjfV85I6aQ7i7j1+TTKPa7t0oRSxWqTxvoI0yOTejIzhMC+VoKTiQ4Pit/GF9rA
+gWBI2mbMCo76Z0MKst9Q6LFkI5LPsmKrjZrMkw4FWV1CxGEapOCa9E5ogyycyRuPxwPEYrJ7EtC
zc0Z7DU0SlptbI+8Uc2TXaDhYBp9RYpVoECEU8zOcmpyJ6ynJeQrjT6UTpq8Og61WiKa3BotuGdL
CoIq8WXKQvMUCKuHNQ6p5qKWDZQBW82uVZUhXRq57antAwOZj6F6URFZ+3x/O93GBRs9P2A5On1o
bpDVdgqcJIB3zjf2R/wQaX7ABb+iGWR/bVtYmdd4NFDMbrE9+HR/4I3Vd3lrkvnxD8SNVYR3hT1C
0a3o8DfzjwAlZDow+E1PcJqIfuf7g21cp0QgjYYtZ8Yy9HUjWhrkIo6IU4UKuPuKOReCO2Iern6G
fa6eYf3rIgz8KlDS8OLStZ4tgAlvrw4LDhG/gV9iI9C+Ok8pBVMVwafu6CTx/3gZNS84tvsIyybm
h/vzvT1AjERSBqWUu5s5L2NSJ2kIiQX6Rh9zGMhV2F4imp87G3pjFDIwXpoyNaBDsfqE+AtBb0eD
/Kg7MHcnzIAekRfsT/fnIv+W5akRsiApZwPJhT2znEuBhi3K0iNyrVLeawqN/sHW4m/GMM+X/zCS
TYZn8MSjhrbKZntEzOCwDBi9AknG3zQQjxlixOh/GOnD/aFu83bOHAV1VUO1mj77+gOFDjY1ttSS
gcrbwJXorLM56sOLplO9P2RGk3zKJth7jeirr81gv72ujBodACIduIJN33N17iPXwfucyR6NYnIe
aY7PJ5Tl7Qudy71lvT3pDCUhDO7vz7duD6IJ03ei04cj7B8UdTuN9ohIaN5lXfyKBOJes+I2pGGZ
y7QktkVFZXq1LR0f5yptgng5lzppDVWS5BDofoZ2GQpRh751XC8r8uLNlxbDgmbjfalRSlt/UkR8
xjENzP44Aql8wm6p9LTBtf7DmcP2jrKgxBjQ3F2ehgGhe2jfGaIdYe9/Hmaj/xGaSfwfToLDo5IA
Qp+V2uByFE2HuAzWGhSUwMNEoNp6whrPOgQGIi33T8LW8ZZVFYkpoCFurQ6dXje4BPVGf6z8ZrrM
LlLZoeWKc9qPP++PtBWu6Mtx2Ui0Fb3q5aTs1sjcOcV+o6rL7qGteSbnDoD/+6NszYcb1bCg2CKT
aa3CVWn4FAFjKJiVg48IMv1oQ9dWdZ3bot95RNwMxSRIq3kK4/oF4GSVJs0ILzV2h9mravXigl/K
dK2GbiSnL7XT/VndnCk5FCtnUy4l1TVXV5eCszf0IvSPkjwLrqCgAzSJ2vAVk7bmu9ubMFNjLDyK
nRluDGuT5uI3RFOBe0b+/z+egR2dbfZBOR8xCUX/bSy0S5ol+r+YAABoJTtOkIWyqreeMZ4Mf466
2v0WCjlZEI6ol0SmTvo5tecpGvrr/SXd+Ho09VxmZ4CmUW9QSRHvHx3thGOJCucj4GVkOgXmbmDA
zZ0zdpPIywmBoqRzyzqCnVguow/OJDLGRLp0piM+bei8mgaSPCAZlEvZ6/YPMrHk4yianSN3c82t
Bl5tGwReQNab4Xxs4fGceQSiZxRZsDW1OS4fkV4PPWS9IOHjRPxMjznbOYyb+4dLgENPH4X69HLi
KO7Nbe3ie6KGOFIdIhWNSy8I0/zZRyUghqVRIRMyIXWxc79vrjiteZSoaKiRci4HJuuqtIna7BEe
EvInGKb/reNJdIENI7xKFfOlqF3nhKtcuVOl3lpyeubUBLn7AIatlnwoFVfL/UJOGSD/kaJVkz13
bZ4P/8x9rrymoZI+Z2ObPgp77t85alH/c39j38RZ8EY8iKnoUksxwN0t524Xs1lNiOMc0WNQ5lPc
Ifl1jNs8Sneiw9ZAJKAGqSfJhbVuyHFz6BU1x/loU5KSbjus9VMYwmTZ+ZqbA1GwkW0VFXPG1Yyi
dhZm6ieq1EvG2LXAm2Fu+r3O7UZAEMTy/x9ldUrDBP12pEDUIwIh7UXYPgrvoSsVisSbyyN8IhJ3
GifQNenayE30R1xFaKrK+lAHjmMX+vdQmbQPeidogYE08u7vBrnfFum7HIoGJg862ZVeI+ww0XHc
PPVRcxmq9hSLYXqIRTM++H3lej2a7TvfauPkkbUggyPzI5Ajq3xCFaFQ8N7SkJ/L6n8owPyNUOL8
biA6PMF6yT1rlpZzrkBr/v5Mt76fLQtdFBWo/693CR54QZslbJAus6cLHHX8GWMofzrqO2+/oQTJ
O1g4CiT2DYLWpfdTBzB+YC41xaUoc3HGfnIPGr81IWqG4PoEVEZn3UkMh9rpphpzNwSmqrM7i+qh
rQrzimOw8daqFrtE1kQk2FPwPl4FakUfu6bQGGqCrn3C7r34CuPwO1AG9e3XrqDeQxmfTN3iPbnc
+vRtymBSGClUuvKhCIfgiiI68j5pNe/cPpvrxw1IYZHaIL2K5VBJBHg/E6l+bDDJfIDTYD6U2Kk8
2uySfGfzbdx0eJfzxLJ1sjSaXMuxsFGI29aO8JQ36n8TGIvXqIU4l2CX67W4Rxymfi4u9zf81tHm
pfO7Zk5RZQ0cKMG+B/lIoJ/cVj3OWpXE3lQNWQ6NHlNGFKnz5/sj3tZx2CcutxpAGqIJlNnlNK3C
xh1gctUjzJ35B9T1eDpA89bOCVLKiNhRhyCuOecotFCmg3Gonf1ChXB2/3dsBRmmzfMdABgNmlX8
TISGZ1QYgYSLHf1VwZxFBahhDxc6DMM/edFakJiQqO+b2tgDxt2OzaEnoGLqRymfOtJyCUolsMd+
8rHuKuLK60xzTNDMO+juGZZS41VmOJzarFFO96d8ewcyrKWxjU2Jzlo/b6HsU9PqIL7hs26exBT7
Lwk6eG8+nXIAcN+8n7kZ1PXkEmeeMJUbQdX61oNhBBhrIfhyHsvq6/353B5OWtwEAPmSJkVbJw94
pFOgG4UOT9HQT24yh5fBcauLNg/2zqRuzyZDSQivY4PIuIGbBXZkKXkTAdJ3kVg38gIlcVVBmCp3
/DPQWOUgkAPfCQi3h5PmM5gMnrq8Q2mBLLdJJ6BzdxZwPpib0dWs8LmtsZy7ji3c2yYCUfzW9ZSl
JF7yPBHpM63X09ecAR9yIG7IOKOrYo41gaHg3fFc8tLZ2YzyfC2TiuVg8uP+kb8Iu6ISbv5GR2WG
R0ckP/d0aA+U9A1Pna0B717o+6IwmhPF9P7tYUgHAIamAlB0md2som2hWq0V0Pyk7R6LF3wN+6MS
mt9yxcK+qEQMFblS/GRHhE2rGgtkK9P3fsPt97W5L+FXSbIJUUBuuj+WoKCCF7aqNnlTrbiPyjAF
lykV/jXJqhmhoWkvj7s9L4xHIxpWCwNSgVmOl6LpiBKQO2Gto7svlJxH3NFCwwvMbq/YcBvhhEqk
0TXd5mkML2M5FKIy44xkxuBZZd1jNtA37efIRcQ9z0cY/DPdbzT3kU8LsGff2Vm3y8rYfFSAziaV
lTXjKp00BFbHAnWPMi7/8o3Yv87YuT4Oht5cQlXrdtLj22WVGSOdYLIfB0ijsZwrFjqjYkdi8Gqj
IoK78XhAVQPnU7X+dv+A/u55Lg+NkHhXrk96a7LptRwqDWu46m4weXjJItk4ZCCLDrWJdyqgP6P7
0iOd9WojuPOeLhg1U9QlgY6g4oNakYPj7mFIM3uneXp7qwidKKySLsv7bI0HREOqU0EVs9y+igsh
qj7h0Rjy6df9ud/GC3I9GDckK5QBboIhtHFsuDQTFSgV+4vDZCmYwmHpG100jEhBqRkgHCBOOR76
na1xyCbk8+7/hI0PTeFFjk6xDk0Iuen/OK+m6yMmmzhsaktNnskT2qtaW+oj+Hlj5wm0sYcpuMsu
owz8AIGXQzWxQSrSaIOHGl/+vsla/aLnoWYew6ZBC1oYQ7dz2WzkZZS9eW4Z4OLkQ281u7BnI6qo
lyCKNCj5sdM1KNTI6zwasFiPfatBZTem6AJx2HnXzHXwGszaHgV06yvDbKVN5IDshiS0njdygrpW
jJgOadrzpBuYx0T4ZefZjHQhlXNEL3XFS1Mo/6Qz3af7X3gjbOlQPuijAi8D1yH3+p9fOG38MCF4
eJqWWMhRajFpaQ9T2omtEelEIPMpNLbjUBbxTu9h64vzQAM5T7meZ+Fq+VsbaEc31qPnDEH0nJjo
9ZfYGF4QKw8PZqUOOxfg1niyNw/YW6ccsua5BFrntPo8jCimJKhqYKt8HUZw36jeRAjg6O3l/tJu
HR7QR7RwaWdqZFHLpY1xykxMwfaqenf8NIroM5ZDKBU48bBzdrYCkiyKyLQJvNd6I7ediplkBPAx
MUq9eAhzB+ElzNGKeCceyGi7isYUKLi6YcHCuV2TYEU69WVQcMkVleE8YZhqnfwCQaKia+ePrYUQ
NsJb7s7ttrGO3N2yDiPRFfpvhMIfWxTFUzEECdJ6dlAOGIvhH+SVhjQOqhtkwHaiwu8283qO9NqB
HMErkYyE5WebQCFnuTph4wwUedAQQs9dTADnXBXnueq1+TT4UVugxZxNP5FpsBCdR3gV/d9KCtOY
ubRT5wJJrq0aow6qtaH6CWnEXLnYbT23p6FDaH5GguNHpwqcZ1Fy40PhJ2PPHxQtUPyDVQe9c0LH
fWwfYz0qXph9kCLZrO9RSbc+qEHeQ5rkQoDQV4WnQTXnxOqQbkqpZXxgqAckNMuPajE8BgMyjDwm
/e9vPhYw5Xh+Ap21qJ3Iz/3H50w6DmcIJderM33+x0K577FAu+A7quB74OeNnQO53oFMCrIAZslq
KIpNaQV0wfT0Li8/oBqTPbWqlV/pdQZ/35/VxkLKphYVGptE5Saz7ZoQqlnHUHTFxycSbcfT2jl8
jFOadVAy9WcdZ6S3R1ASTXqerCTtNHP19YxZr4WPSpmXoef8IRIRpa6chKwewMu37R7gcGuOfw63
Ohl5Kt/Y1Dm8GTMs99o6ARps6oyT4sFtuLJ6uqXY1Jilerq/uFvfEdVM5AR4jkoaxnLLRKipokBI
lXeYRvV7QvXmW6UG1ec0yebX+0Nt3Id0XHgtmFJrApDPcqhGQxAloGXnVdOsnpqowum7M37hwIPD
16joxwJ3mF9VQ6/i/sAbi8vAAhwnH1ODqrMc2IqR1ur9RvOSViDRM+jKJyBUv4pO7d+NLSBLe9Ly
nXXduBFdKkHUfcHqE+xWkx2cEjVlwZi9XzvcGGiXvGQgAuNDo2PhlE+OON+f5caXhEGuSvQI/RbK
tMtZNiiFud2MpumATNJ3TW2bd5MZ4+9La2/nut9aUMnv5msSzal7LYdSUphjGWoQKJG2KoKhmlD0
8kMZ9SGNkFbXj3rtOK9DCYfo7XOE9WgYyDORUVly1f8IcFFFLcggmcSUD0XoE7j96WuVKki6p25W
77xFthaUzUqBUWbORILlYLXQ2ySi0Y7e3zx+oSPdNJDKHfNsO9H09lwR/RBZ5pJFPGMNv0nw9msx
idE84fp1g0mc1j/hCY0QKCmQRn1GRgK6XvoJwYBuB0G/kSe7QHJIOqgWM/oqWyS2znFVm/ge4GDT
P0wiDa7CR37+WE0BoLE21c2/Mt+wP7lmYH5OGhTk7n/XrdBA6VJC6mlS8kOWS41pqLCGpjI8O8lQ
bk8bKx4vZpFaf6dJrT5YOJKfQrCAXjMFzR7ra2v61G6APkmy6Q2WwaDXMBb2YKAjFubpaRJGUKF/
qVcfExdcrVn4yRNGArZH5tGfYMnvgb+2NhpPXcQZpOAQl+ly9gldeATaVAN4p5F7vdOqh6h0zauC
csd/CBKQh+nHCvKDm0Q91JI4FEiYe9kQIvEYOt0lo93xkJXYoNz/plsRkCHAPvGYJ8VcHR89wJIi
E7HhYWZvBMeBUsq/+QA++YDxy/DU4+X89iFRYeD8UHQEpIxszXIhA6sokRGrZ+LS0L92MClPmHri
bMOfjn+XVG929u1tIHSQvEJ4QkooSfWf5YBojiNZ2jezl2p6/A38BgJYvqIdEhXDpwwzxQPKzONO
9P19dyzTaHjIgO8I9uC+0VNajjrqKgbRST8hChqohTf2o/Y0mJb/9wDh/GPqT+FzGzSIZE9lbl/b
LB5eEuyQL1Pvqv+7/5Fvty5ZIGkDXX1IcDfd1R7hU/QjlMkry0B5HQJT+Z4PTvIaOu3w5ihFFiiB
TVypPI/W6YNuBL0R1/HsdQhwn8ZMd08hZranMmusT5ET+fgAo7yRRrHyVJb4vN+f6e12lkkoEYI+
K7nSGoMeQKK2KY0hmNHWUY6gQ4J6XgyuITkao+VfXDctdpqgG7tLMyR2gpIYLUpndds5EKh73Awn
z4g67b0do5zYNFN+jVIx/8Qgqbokuvhwf5q3kRhRZ8r2Drcsmea6jIyNmTZ2FeqFdRNFn9NMf218
p/iLSKhctSFEhpQigOeQDO+s79ZOIvgBHAaWzWN0Ndkgw9HTDRMVX1akkdpRD56UFKB/0ibBzsV+
C7x3HDIXsBWYAbGT1kXWpu3qdLDwvDAAh4KuHWJE5xMn85zaL9412TgcUvxnvVgfxgehBdNfEXnX
JxRYMUpt0+RFr0Rwvb/wW/uLJiaVe2BZZACrQ43/WIy/AaEkmjElOISoUuJYkZNPQ6iy8ofctVCD
uz/m1scmi6JgA28OJPWqQBYXmHzF4zBT3C6HZ3fW9C+4uKYPTmNk/8sxdXwCzyM8LTHfXjCi4sxF
BMqT5zGV7mUI0wpUs/wKFWVekcPjnJU4zGaa8hW1rPaxDgP/6/2Zbu0uzi/HyQKNSxdsOV4GVHcQ
EWUw+KTdeRy57cj6sI0YnWLnTpAfahWdCVOsJs13QtW6sFtkGPRK50wEc8f2A30Kk8/YDp/vT2jj
01Gzkc8palOkwqvjUiENODlNPKE1m43VETND8VDlyOiYVhlfVQ3vGa+JWlxHYXsoO/tmIzCRpEEH
Jj3mVbWGA1PRrfqGipU3B3OJq1ZVPVjloL/rsCx7omreHUZtLE73Z7xxQMgkuNYlUIm9s/qEFnmw
FUW51FVt8Ho1TQw48Is+q7312Uki/XJ/uN/QgfV3BLRL6oIOgsWFu9wyBrq2eoLzo0fTNIGxmycn
fCyn8zxY9ofS6IofGjrQ3oSDymlUocmc6lq1L3hrJp+irkTFHp1J8+hWvId2ftrGbqb1TqClmO9g
2iQ3xx/PILI42plNO3l2IfTXxFXmB9F31Udgb/nPALe4kzohspoMdfit5MH4T4wBkIqUpFmcscOM
TjNuAs8tYeiqJvEe4Xmj+E/dhPaVfACbNABWoQyGeDkLox+9wSoaBHfKYUi9CPGd741qKOIsFPxT
H21kM/4ZMghGxyLI1WeUmpEm2FmprU1DhVilf0dvFijRcqWymPpwWNACsHosLA8Zqee5Q+/5SXbd
eUBGufE4YcN2tfFORv7czf+pFRuwijGixl8JJX8BImteIlFmz0k9YM7XJYq1s7VvXyAk/5Ba6VLQ
KiAzX/7KqK9EnE/q6MV+MZYXYzajJ30qsieuSfcHQu+I7hZov7OU+VQe1Hbyv9xfqI0TLekD9CsA
3RtE5OUvsJDww0lS5XBFxI/HABvtR1wO+s/0LwznOEyOUni4+Dk7uezG94F9xZCSvgiIZXUPxG2F
TGfn4+EH+gov0hr76H/D2lCgUutAITCAF5n+8ObJ0ibXTGhXwNiM9XvX8jWssqJBpfsX1eWPQJnC
a0zzs7o4OAdEhyAKM/VRy/R2Z7Yb55aByTh4L0hKyupggEI0MUnKKQrVSVl5U4zVKD7U2EkeMLE3
ir04IUPiKoSBM5PSrnTpSXZW9zsMUB3WdIKQfWEjg6f5Q4LrYFc+uf300wCKdI7V7lXHIPTB9JHv
pgXcfby/1rdTpigBz44rHvAJ+njLjWUa8TyE1Gc98Gb6V9Hio3PoLBSdmhxx7/tjbeR1wFtUkleJ
w6C9uzrtocsrR505J7M+NMXTjNHGOwtiKu09v3Kag9nVTf2SzdPknF2znkwM4/EeBGCrpIJwqQ79
ARtJB+AIZgw7QOzbvAB8iPhN8iLNRTlzuRJDZKB7Aj8D+/ZuIpOvtPAyY6azc5JvT9RyGPn//7gb
2qGEbuIYnQfszQlwL3W6p6bE8wC3j+ZvN+7N8/1V3xqQw0sBCSgBDbLVJmtju7PGLOlxqYNK6RR4
CWF3CqUKg8SDDwLnen+821BFLUEO95vRjd7dcoIYcWpgFJreE2gHHlUcKungIv0i6OIfUy0EUQWJ
/XR/0NsIzaCIahjIPJFAaqtVBVrnDnnW9XgOVM0ZvmZiH1y8al5pZNWvs+X6r1WiGC9FGWQeLhXm
6/3xN44RY6PpQe4qSQSrRabgEZpDzPhh1uQeJl2Yk7dN8zLN0x6W6jazpBZmAAohRpFUrTkSqF93
+gzNxsP/CRxsUsbK1zjTxWOgabiB06zHMiTX/X95NCR7tbhblT9ZiaNgxGTpYt00CSoFY4JAb5lo
hAvGEesQ/0kMTfKUq61dIZKExO1v78VvIR7LR98suy9t1f2Tha3xqYnm9JSU4YgiYS+e6Ry1f93/
Dlv7AL4uwFpJQYWQvtx8RTiaeA9lPY3urqTOjSDRX4pdhJdJKQ0Dv2lHIJDXD6BlYkP9iAq8tZOX
boURUgRkVQlyvKBWv8B3ctOvXX7BYOHXegj9DFhv7DQ71ZatUw0NFEYAlFQo96toleDB1+so5HiK
ovafq0JNsKTEsnW6uPNcnXu6yg/3l3ZzYpTT7N/UjdueftSYWA/kPY9yx/iqjijkGDbvl/ujbB0k
NETQayKGwANaRY9CdmydgvBYBU2CVKOG22nWq56OiIL39qEk7Zq/EnE6HvXLveKTRYDJE2hq9E58
KYbB9exQDU9+4JZvTixk1YTvJEvY2k0C2RVakUaG23kAT5GG7br2pIc6huhhuFen2doYIMsltgRd
L2a3nFXZtrVTWoR7k9P1PrJT89rqmKnrKj7e8Bx3bs2t7wUtGuk7+Lt0mlb7kG5HXnb4Fnk+3CK0
wbP6Uo9V4KEy7Z/vf6+NwKerpN8gMHi6kB4uZwZCyoj71O69VjhI1PqzewxyJfZS3g5XPXB5Pigm
eM4h8XfO9MZbE+0iIh5AJVmUWgtchzrgJ3pDnWcqYfM5TyYReZh3ioMWUUe5VqWrfUeWGs9sFa+1
6RgOlfnC+9TMpSU75lVpq3a4mnGBXYMSsuLbt7IEuFL2pNQrlU2WSwMlvGzosA0e0Ef7Mlfp9xIb
IfTF7Z34uhEEFgOtPnfj87gfQuCWM2CC0UNnBIsTo7WanRLgRhKho7yHqimdL3ovqwl1agszVmEX
6/OsXty+r3kTa8qpNhEddNRcfacgPbgz6NblBuHSpl3ASwtK3mqH6fQKOqPB0LSL7bA4zsqEYbCB
xujRGXL9p1JmKnIXamt48VRGA9YwhvkhN8ryr7KaULAmcHQJOZUfPMU8SC+cmPHr/UOwtTBg7WUr
joBiriV6EmwLbbNEWyXWFPtTinnrieqzcgoSl6JLPAoP5217JyhvxBRoS8D7JTydx+eqtGPaURNN
uk9MmWBix2HxIwUEdWqxMX3QG38vw9m4xHWqrIByZDeBIsVyN2PzTevfdLlprDy86Po8fraL/luC
luYlKtv8WWl7/yHSRHKYFbGLu5Vv2uWrjDyZowgwUnqmrNm3pTP4rWbLqxXSQeNlTV28iyYRuIep
mKxLVLTpMeNReB4jrRyuddoN3tDkIGHpqu/pQG0tPc8zGjjgYSVYc7UWChoFfarxvbMmfejjhtJI
qH5tRT092mPVXO5vr62lR7kDmxiZ3IGLWg2X4K6oVPhUzLPV/sIVCIJzm5XWyRoqDNxxOY2eAkTk
3vmVmb0P9fzt+GpgNFzxNLppI5GlLH+AzgHEksltPUVo71IMOr9MwVDSJhzGnanKqaw/M7LB3CPy
VgHNtRwpycpQcztGIikdT2mGLbJi18U5sUS38zrYurmg11ILBiLPf6wyjTifpyTDb9WLhD5Ep8ax
sKqjQorNV9NceaK0/yIQjc1pEwv96/0vKjfIapqS3SjBvqAXby1d9KBIsoCxu1yxz53SSpMyHIZf
HP60Opp53D6OduWc7g+7sZEA89AEJW7I2sLqO4ZWlXK0ayixQWTn10RVEf01FaoLka+Mf43CGKpL
ryvGxwmcO5oLjbn3VtlYddAhVIZt2aRD8Xv5gW38/pxZ8RtPcdrk7E7pR1H2OGDPendWS7d8QKc/
9Bru7bfvLHASEvpKgEdAaBUu/UjU7tCm7OE4cn5gX2te0kkvaVrlezqH+uYkIc9y+6M7DC9qOclc
nR1/VrHoGUZh/azxOH6kU6Vf6j7tH+a2C70wsMOj0KL8S+34de+ljTt9mVUTu6TE8fsAMlM9PPTj
aHh50KQ4sE05QtCg0ptvVWmE2Cvl9vvBnyMDbfa5/5FB7x5Yz3l47NKoOhIlLOdAuQpjvtiuruEU
7dlwbM4SwqmsCMJtXWM1HSeEOtgMLdZVSvFJGYfHFMm26VizxQ702icFa8txfqEQW+08ezYCMGgm
Hj0EJSDN642sY4AY1qJpvRZnq+8Ezo+VUQQNqFjQClaof75/bjYSLGpjkvchw/2NHElXxU5ICtl6
dlPyfobQ2OFamO9pq2wEP1JF3gi/jZF40y23jagav89DBfdAbcr+QqteYEWQ2E9+jhj3/RltRQJA
tvIKQ/yTnvVyKGxhYyvt587LFXP6XDtmnX+YWx+GeTc0xstAWWrCGwnDpOPEq/o0JHj53f8JG1Qa
UBgoLNDMxC6JYufyNygoP/S9oUG/1Kxq5FlpoAJ4cMvGf7bnHPRLHRj1F90ozOxFhJMuPcP74KjO
4fShC53yF8J69s6bcCMwk9zSISJjB/m4Dk9h46ZVamBzDPByeM5i/K371mrP/0fdme3WjWRr+lUS
ec88nAfgVF2Q3IOsWbIsWzeEbMucpwgyODx9f7SzTluyYHVeNNCNQiUqS5a5GZuMWGv9U502yy4X
0sxCfHbe8jR75aqojTcuU0BlBUT1fCUyswwIp9T6WHXSvUdI3VshKW3LewzhcWUGRwlOy2xsv/z+
G3jtsjZGvgjEwM55wJ9fVkCVg8WKd7YqfF1GJTqis7IF04kCIlN2+E9D3OCceuPlffWyOAVCgmYs
yIH0/LKWnhuZm6wEmjdOcO/05kwHYScFagGRdnt9aMa9O6fzG5f9Pm58cejCQaGA2uBX8hxftC8M
PUXpm0AyXVnW+bllSELrlRVUnxdm6zdFIKwyrBCBH8fFbtzQKMu+ipOp6E247xlJtD6uubGBMziG
jagZsDcbyDAL11ZLn37/1byyFXxvGjc8nK/mZR1kOGU2dcGE+5VoTCKK7SrIlyvXwqijJt9xFG8J
ol+7IJs4yONGJ2Gg9PxLgc/WMVvHbkv3UNagDJ+qU1F1+bt6wCQh+v3dvfIE8HIxoNgeAR75F0/A
OPvSzzjs4yQpnHsp3Lu2W+tzn8jheO5Vt8/79K3z/5UjAws86rzvQ3Ae+Oc3uIBd2mXnASC1Gjky
RSW9qAz0Cmtat5/u+2B6Cwx/ZY9FsYzKfOsSthnA8ysSn2yvw1ALBljZVKKoKNbhmPkzuG6ZB0EW
roaWnXupPdXvprW3tSJshGk+/n6tX/liEYFjog30vVXUL9Y6B4RIatH3sVH7w/XiCSvUUo99LCP5
bv/7a722xszZwcWxQ6HAe/EQBRWTAF7nPs4KoW5So1ruSl1Bda59/9CsXfbPd2tElWRJ4MdEEfBy
wO/ZzDigpdAOVkZ/jRMgkaKzXmQz9pdDcdl3CfWdr9RbmpxX6oHNwAYJImU0DmUvTk+rMgrHlEBm
OYScXYZjRGz42lvWqq98c7hOMrYGU7BwOn2xPed6kHtB2cm4KscWBbq9vCukV0RZUPb/fCEBwAAP
qKi2a764obVdhlpZ4xAHjdP3YVpC8yrB9G5YgSekRt4evUO6+8dPS0AGJOotcEf80F7eX9GqtkbL
GFtu3pyrhTjclfQT0q0Wcz8lb5LlXtl1cBDZzLR+nO8vrueXJb7/PddzxyH71ug1jOEB1kKnW8tF
X+jlddOabw0uXnklNryBNm+rJ5idP98ExqoRAl/sIe5n2xt2HLHFemS1g1M9n9IPQ20iif79un6f
iD076IAfUKchTmYuD2b64kYRTuaVWhRzOrPCF2HycIPYT0zC6yLMUTMWcS91687IvbU8MRRz3X26
9MMhVXqOqVmvJxamXq1jfhbO7IlDqjvFk584YtnXhHRTGUyiqK9X3szNWcJKrlLZpF+zoRtIkNOC
9kyp1b+vWr+uoyBpzPTgV0CBbxWQ2308v0/I4+yt2Miytqjcn68tuT9k6MIpis2hmHYsCYyjSpQ7
vx0Qx6hGxFrv67AEVme3gnkdmyVJosxr8zcw9F+eLN5OqgoITzDhGYW/2OlpJufRyWnjTOg51wXH
ZjxbQg+rzl6PhaO+8I3c/f5L/vWSUAEZlGx+dKhlXnq4ZCsczbJpnbgvpK9OVznJInQUzXPI1EKs
e62k9Ho3wjh6q1r9ZfcDyQUHopnmVAPUe3GijIlb6KuecempMt04Ff4cp1aOFuD3t/jL/rddh82d
HgUOANkdz79e6cOuMHviczBjmZZwwfk8cgbL3BvVRMzU7y/2y3vKxRDlYJiw6Y6Dl4YweIs03oif
PPTVxrouZe+cCWFdjVqW7Np65Gz+/fVe+f628heaMi2szuD4+c2ZXi2I5EydWOqJSaC5nc3zV6kZ
S7evK96mW8vJipNKU8sbY6/XLrwxOjFogMj7ywBG9J0eLKlw4nVeu/t0QWPeAYwAD/d4LJGIcNoZ
TA5+f7evfJWUXUDUzEPADV5Wly3xyKPMCzeWWa/dqRQ+3bHA6CMy0+7NJM3v5ePzfQHEjg2Qhooq
E0T8+dpKc6x0wuwRxgQYyIZyyOyznnT1KaQSKq51v08hWZgputilN3HmZqm1S6N1/BtCcOpvZl9j
1MAVsUVBxbPaoatLNR/M3DSxRLNS7WirfMBUI8nmd2OBrCs0Bx1Wp5cMbRHqGq6BUVOOxYPblsun
36/lr30z6IvuQk1ikrcx4F70zXbmUEQS8BZ3aa6fIWYwpzCYHZxbbAKwRTjN/ujsaDe709HBNXUj
eYiCD5uQAtH7RffQSNwsd7//WL/qlLePtSn3GbLRQ79E+XVpZ4KpaRsHMPGmHd9sKfe5la7aDvNI
EwhmXWmWoIO7XjiQo6C9gzg23q2F7spIkDMvQh2SfhO6bVq3PJ/k+exzdBJllMuiuGp6vcpDYbnL
J+bvThcOeOvjXUosy/vF9LDtqkqbLA/CpYeTfJ2CnFAEx0B9hKPAl9/f7a97IC4jGL4jsMU/hqH4
80es6P2mnd2G/ixgs19bq96Lquiuf3+VXzclDjhQJRozCAW/6Gl7gWYlbToOOF+MnzJlu4jLXIMo
IYwHQ53W9Md7+l/PIuPl9wj5L223iBxP+Bf/+u/L7qm5HcTT03D+2P339qv/80f//fxf+c2//+b4
cXh89i+7ZsgHxjBPYrl5Ind6+E9s/fYn/09/+MfT97/l/dI9/evPL+3YDNvfluZt8+ffPzr5+q8/
MRn/aVW3v//vH1481vzenRjT8XH55TeeHuXwrz81x/oLnivzS96HLRDXNf/8Y3r68SP/L+ZSKGCZ
4HIROvE//2haMWT8mqX/xbMOGgMkAvTNU//nHxJXge8/s//id3yAub//UvfP/9z91Y9t6seSp0/t
3//+RzPWVy36ffmvP19snYCJ323vsPPbnM6B4J4/aa07KNueNHO34gLwSRKOuR+ROL8fdEL7op9W
5pVrvZjo/rgWrEdU49wWSNPzay26nlt5X1o7D7OGuIQJeKU4vvZWaY+HMdXG27Jox8gR2VtRLi/e
px9X5pps2gyGoOg/v7JPzHytzNzalSnmRK0DC66r34q3fXUpKZe2IQekwpdT49oeB6tsuUju+LfS
n8MmUefMuH6/iC+VZj/u5afLvPjGDGSPSxdwmUmo/GJsUj+ceqG974gTyIkclpuCwrMXWAh4PTtV
eZ+vy3U2j+kbUqiXOMTfn8SGIAHSBITOs/0zrXGqEB+hNOOTRHpkxcSdnGtRflCRczD4pyGiaW9E
ZoinSjTE/vUU+VH9uYjkOyv0Tvw3nq5Xv2M0Ov/5NNvPfyJZNo2eu7ZWWTs1pW3cO84ZYXBvZR69
/I7Zi5nxedAcMWmCGrKVPz9dxLaXaUrGxtq5ZufsNbOqLrpcMk615rciNF/eD3NTjjoIycyxqFBf
Th9sS6awnYt1p3PKhEjb+EaHwXvjccKVkY/8UzlDQ7EFSgIAs1HBp3w5bdBHbe20guuUYi6S0IZ5
vR5N0ibh5mZZ0hxsNWbZocst+7NlTsEamm5idQ9DipdTCZLkD+oEG8YEV6xp0rNw9rOkO+hJPZfX
per71A4JzbUviWkoiQCzOiOPRJA1KtRtaTjRQg0rmQbmMz2GbCs3D5vOba9HqxicyF7QAoQtgE8V
eVpl+uf1wsqcFGXnRGi0lwv4XNc1cSCFuaawbpDh4MtS9l4kg3Q29lPjKZtI7XG586aBKB6hetuP
ZxvV2DHf/nnosAENjpmYu+KWFO4uagRGuHbo930bxFrXBB8QRiXJ5WiNaXAYwbDNMFschXGslmvF
FyzCbD0cp874tGJajVSs6vRylyaOMYRa3WkfYCG6bZwFco4FmVnFYbDtnADs2k/lHuAds1O9FvZB
ah7ZEnOREfvdGVhjWjPDzLDPEusjRhBTDhUvH07muqrHI8WPdl6tXltGZTv4X22UCsZlUKVjHwVD
OpjhrDYOeVYZ+bhzRl07zxlh9LgoSrXsJrfyvwY68TH+wYOnfQrrnvsNvEUme83ye32HXKp6tAoc
t3aiVuuCWdNsdkQNy83BTvTNroYGoUVdkhpXpjDzJHTdxb8igrG5GibLuxaQV8hdlDDpq2qobgKV
GSqcsmBwwhwDH6KKFkyuY0tb5LeMvnZE8p5jQSPmuq7Dju7sfUnGwhwu7rQ6RFaS3hNmRi+IiejM
6gvnpwtN3lD9J1gkQx3JzMze16lG7hGnqP1FS9L8IrVrnGZ4YdGRZx0GarvOS9MKVX9afbJxPzbC
0Zo1NNEa0E/piuUcn6TkS5p28iqr4VeGUz6nAnrpqC4nVLz3C2ktbUiHkV7mlqVlodeU/rUEUFxD
q5GKPOxcU7ezGvqvk+zy7gRH0LmFZa4JHKNdLbtf+xlgAktQcgeIORAYQRmiuhi6nOg4kiyHs9FS
eRUpWEq4P1uVgD6wTBdWas15RJcw3gqzxPkkNXV551dlcCJGV9Sbn7GbhhPzWs4FXVvDfKlRTGm5
0q+XrB6dkLzWLolyiB1MilfNwqeYB/3S1ES+hn2FtFTXKtHDz8+tMZS0+1/hrCj9tA1q/Vyz/fXB
7KzeOPCY+ZdTr2C8DcMwDdGIbuXBDRqoOvoIuBSSLGbfBInivUw6u/1GZJv7OKx4OJE31hZ6yOoX
l03SLXc8UtXXLM2MKp5SPEZ5y4qOcTob5UWRGixTYSfGjWQPMUJ75WuIeoyIXQy/pXueOLVdRZZr
DR8X5dfn3bAMTpzzxNwAp5Lkspaifmos0L1QFFbJc7v49sji6B3nVtObLi6cRU0yiL2KyLeLyjmW
Ji93iIy9L2OD7r3e2Ui97N0iJllHozmOFYO+qs+AbrDtj8ysax+syfHYBQxHXc1GZs9x5fv9k65r
4xiClzEHWzRjPnPGpnLO8rIfZFhlU77svW1qtpd9Gti7yQlyfde7iWOHjXLMNtQ6XoRrXA8b2BNj
u8hjVnd9EputdPx3ieyECFenFypMXPqbg732Yj0zhOZ9ANkZzWhNc3WbSbyOD43EmIhwVmUB58Pu
r3ZZW4j1vEsLdbXivmyGxmJUFvHQ8hJec9HtHEN687FOEkG92El6PzMBvT7qC5bCkSWq2Trarbd9
YRvMFqfQ1mS0svfxNAdZcOt4uUzjvoLpF+F6jDTPFVPBNihcTQvb2pjVwSSp1QvtwcI+N8Vquibw
yiR7iraz7EKcMzmBpNfpWAQKt9HDYezqDvq/5027MtfH/ghRenpvw+kJF5lV040rOhzbswRw9HQ1
WecY+JlEU6Gyyj829kiRZq2zczWbk+iizkMQtMv0kgSXtck3bKPlw+9rpzW1U2M0sRBAGKzWuPfY
UQtDdHcUmKm98zOlLoDvNRduXlH5O0wY7C5ufbq83UYHHXCcy4OM/IjB6CNXL1zzzClbX+za1Kka
0ncyq9qBkJnDexce9BRzcFr3ztzP3tGepzmA2Z6wYMyT+nmfmbqYI5V1CS16opyWxBljJFCAc1ud
jHluabuxpdsIndEgwsgIhuKcbbUIQl907om9mO1R79L11vBwgAV7TvAqKEqbjLzEbCgal17EztgF
bjjMmePwV5iVKM58X03fOll6RBbXRd9FNee5EfprI3HFB1WW7yojyOx423YQx3FvfQjFxLzPuM/L
pTTdj8PQdMuZlmmyZSfTOiNMCts66y2JI6ude/B3RFLaD9/L53/Ugp7nX0Qr22/D837zed/670v1
JBCdP/1Bnyr/2I/N18eB3vDl7zzrYP/faFnZDH/qKX5pWenUHpuvP3es33/hR8dq2n9tWg+059iR
sFNuRf+PhtXgJ4SgADYY/BQ/AH7yd7/q2H/5/MmthKSa5GfMK/5uV+3gL9rKrV3lSaXzAmb6B93q
CxkrsuaNpcvbAiyHPBzVz/P6m1AOQ+gACcQddpgNERKnD/vCSJskFBoCiFDvhmkTyNj+VZKs7k7k
psNobcT96I3K+Xnd/P2jbHNO5LRQCTfW2/OPQjzD1LOFQmmpxLLjkGfr78Zil0gp/9F889dLveg6
ZJtyNHPEk8FsyEOvKwhQZpbdFOLN1IltAf93N/DjUgYDaswYNheGl0TYyjOWUtYoMFJcIQ6rklM0
G+xhQT5VO/IdR6xNJHo50INTzQ/+mVver5d/sairPcoCugK7NebMl5ZF/kSdjurGs4b5jUV9Pv36
+1IwfcEGDQxTXnrhOIuqp6TjUcKwajxrPatl8uWXmomOPTA0wnPn6S3s7Pl0/Mc16bU2HgRIIald
z58ZhwAy28m4vQK0MAupZ4LQsXJMu4bW+KgrOH2KE/WNzvg7Ve7llwoKACKwUVGh+j6/7JIS8VyO
WOFjcd3e+8Y4nqUZBlM7qSY32bcIq61IeA0mXg5hLTFGuJV+Ihbhqwd84Wr36KSgU7tad0UfE9BB
QbSiQbuVw6pdNajGu0viqxk/0Dy26soDo/LeuInXXrctmwQqEbY+33esnztvnEhahYDIiDx7a4WJ
ly8JvsxcM1znpPz404b42qTquxHsiyWz0elC59lWjGCUF0u22sHc4OYatXi0q1DiZBuEtZfn163f
ZFAfR07dWNmVVkXUJ96ZB9NIhUPndFA+ULl6Yaq1lDDdLBkaG6CXZ4Zmu148eYPXo7dtrOGokF83
cS8Gm2yudZjfQ4w1iBn1VXunZm+u79bczrMoSMc6jwqY/34Io0OpY5J0/TcTL6E8hFLfXDUZ1hax
YzSwnmIvx4RisXwNyKDDVuao4XjXxn4B+SWmJm/yK9F65E90vT9hhCd6o6KkKNcHxs5IvuvCNp1z
4Y/w270h1W6Fo+zPY+1k3T6xmhVYqUxyN7L6iQol6XJ4davmfzFSvWlAeCk4Q+n3/o2xWRwJb3SI
hjYAZ0L+O4xESWXDuDPNSSvjeTTKj4PeB1ejVScDHYHd3QE86975pFR77ZS9Ux+Wdmy9sKbXvQsG
jEIjMGjz0hOy/8QyOSnm1+b4FTqYt+xHO81FXK9JlVAops7TZGf4ptIhJpg2VpX84tqLd5/Xo/sR
9sBshG1XuO86Z1i/SLMgeKbCC+WjUzbrhSim9Al4YbpWLeZz4don5UNp+a0fi2Zd/VCm6EWGcjYz
8go758OCOLINVesut4VA0xB1a6vf0qen6Q7EUd36ZeffrJ5ioSplLhO9vs+oQZrVeuyctmro3Wq6
hEn3V9QHvhx8eDteH+A166VtyKJ4X9yGvvGwllr+bShsI4+hWWNYnfSYgU90gXD5F91TlO3SfNcX
+UThzDFww3HpVcyucrrYsGU0vH6YycVQB1ebbfddBonJfpf7ykxkuNaTKg44ehV3DQW/F/mpLcew
KaZShW3riTtpkrEXeqhQuuOWreCc2MTqtHtPSZcSDg7tECZ54YxW2LQwhjOaN5mbF6h2V4gAhkwZ
Nwngd2YL/Xyd6noDRsgh04cdm5kVGfjb4dkyt9UXKyvzeYfOFQBMZDjNhsGihoduysd+r2naSriH
8pzluMjV4VWxPYrcYvCGO4tDbIkCnK2taB3UgDl9vpbejhpHPlY9g4uz3qbDmrqysUO1FhP9dmBq
F6SnJ87RzHqCYISbujh2rZ1w48bsTFJE1LjOex+CiRv3VsKjgDwTxUFYIBduTp3JcYq7lg6B0llT
OKU27toHhwXXr+U8gTOhnZsC0fn9TL2jSCTonX7fNcM8PyUyK+aTdMr4T0hb447MyLy5+mzykuFe
MlXyorWRPn+QuIerS3Mwy+wSRjdDEsqy9tROl0zGeZKO+nWHfPfe0YfED1d3acUB+Z4W6QNPZxbp
9E513AQyMZjRBWK44BEI7vVuoTso+skLGGo4kMtMIwnWk3kWQx5pXsET7CZzFVteZt82hpkx4kNM
j3l3F+jnypRMr/CNgsg45AtTvbYPtPHoppVDpWTo7CBsmq1j3DuYW115RHZ9NpxxVR+TuqPyJxIn
SfqH1nUxEI7aaSQi5zwzVQ+kahrCqU8TK+m9Y+vmrvIipQa3abdxlEkXARHTsy/rkkxAJw50WaXV
TqS5ZRoniVbrGB2jTnhfjc6owDVXj1OwcWhSLM6S6dwcy7o+THbHQ0intzlsFOmI2wYh1O97/Fqz
Y10YcxdWuq+YdfCX4e/jzeX94uhrQsvc+W2kDaPr7qE8pYc2mcv63JZdaR7lMsj2dnQWwNSmaNwP
5eiq965qgjPNENk5x9CKT09pJB5tvJ2eovumyyvdDDNoq4xmXbKuq+ruZGslt4D6igFUr5x4Wg13
JGWnbh6TrEr289Qb4YJJ/43MOnmXjQusmWCBnDT56kOiLQQcp2mCfQglsilxadbm8yrr54uiqB5b
O0ET0CeuQFmJQZPEyDkcZIWMJQvU3jYnL2SqZsbZoHlTmIq6Quet1Pc+Uz/FD3LXl36505kErFPx
KS3cNLatCrbMmA3OEcZDvtdEEHwsx0ALcb65Vp1t5sfa8s/KIEjOdTF4uzbTYrrlOhRM3JE46A/J
FBAZVE3izqfQD4Egp6OvFerRUYWWs5koTlxbMS/XfYZ7dqbAiMsq22OJeky8/r5fs5ZNp5v9R4lb
6t5rq5oo7WE8KUVSfQpmcz5Ora0O9cAWNc+Ofwgw3VwQU6zLrrPnL03Q3pdlUh1Fm+0WCzgJTTbz
V2QV3d5z5uK8mJsuzD1Lnpays3RUe8mDPdkGVjYoGsLR95LPRjCdNHgiHMvG/OJPiHcjrTYe+nLV
omHJObdlUR7GWjBPb4tJB9dp70HV3ftErt17i/0topr0rzU0CbsaTAjK8PityDp3pwXZqZT9l9lL
RKz66rptnJMgbYuDZhb3AAFXExEWhHRyHpfbWpUMZhlYYDa6imUMokRnjGRUjTpJMgFG7mTvZG68
NyvLjprW6KIAd6n9BFvwyDTOeUc7n4UMSqyIeWcajlQBNbN9W/+Y5NYg4kSky8FoTOuiQCnfhngN
F7Ewp5IhrzKrUJX9g9302W2DFCzfxJa9E4sEG+Sdl3ZXlbu4+6FH/kfN+h7qkHEx5Q5ni9k3l3ix
viOB/Vh3jKV92X7O8LwqguSdKVYNr3FDnvhDu75rU+8yt1u456M8y1DRR4kXaJHTbBsIvptLgby1
PutQSHyjJvQ/ewxFY8JoYXS5AfGtmr2eFqtLIG0wmiQ3oh/nvfdS1FQa8ZTtxMnLwXmWkR4WLpWd
7Oy6PJkNCgFnsi6Jl3zSR35naBbz6MgiUq3+bWqQZwHcXnaaPkSq8ZFHWTLqtPpL4hcitlcfdz/L
vsymVH2cHamd2Gt2Xa49NWVfkBFqmrkW653WXq9EY4eGmJvYXau9JT2xrxsvHn0EyZ7sd6M7O2HD
dIi2xgxzbdhR9yGpdCYzbitf7fDxum5tke4zr35IpfJvrcZ4V/rdFGk6nqQZA90g8ZmyMjb3ukfU
mmaYaPJWU8XJECyRTLOPjO3eL0wmI9WL0w7TtbjL0se64CRj6GCEQ59c1JW2c/Ou3zWyz+ADZWwm
1DfjYHwBVlBhP7V+5PWGfshgXERWUvn0JTMU56XOd4E0+cMqtZNDWhTWtva5+7FdvCFmDvkNEkce
Z1iSybFeo1x8Buh1QpNxVizdPGq7jnGttzwwAh3h1o67VQuGM8tf2FmX9tym9J0IVAFVrdZ0uvPn
PHd3w6KJQyMs/LN0d5qiqe3RpNez0Boe92CgHg0GpogDVeLH1EnJ+srsbPlsjj20nXlY0mvWuvBx
NBTsckBu17mbpLdLPjf32eSaSeg5ec+q1SnWqCYT6jJUk6k/eUMGnICfC6IruJRFH1W5q21sl3po
Qg5Nlr7BODGmEnGbEyOTph8SnbKOH4PeW/MD6GEfnGD+NVwURJLZeyOx26tS36b/fRJYR9CH7J3J
WUtPl7gbBUaY84leVsFRmz2sNMmoKnhyMFtjLBtk1ufUcKsqcnBnyncFWXbfWMbK4zBodBhYS/BV
LD4Yj0hGewoB4jCMWFN7yvaoubyHYJxtM5QN8NlJhxz0QjLQYRk1PXlfkAO1WeB65o2/5FUbWZpR
XOjDIstYQIp4NKbGWG8TBk4mD7UjAUEMt4SskjtFsuuE2SNND/QBsbqfUOOaztquYYJRqoxV0Okf
aHJvmRenfhQsPh9Mn/qKLIMmK4Aj047/rWyFu3OntOxblxggnKO0U8ywpNbBYW17vQ8JdM5PDEu1
D6llgaM5iflhCJzB3BejJu+nwEPiMy8Nq+SZWL+FUwBkEHV+6p7llTXomCEpwf+dNYInXXnSo4sb
6w+ut+Qf8rTmQQVq8N4b/swxhpTRz3GfRBSM+j4RD7KTBWu11OA6ica8oMMJ9SpbekCDdEwyzgY4
1lzcG6oHr+h9N1SN0R0Z3i6kapt2/5TAaHqop0ZdI9eYHpBF9ifV2C0Wz3bTQ9GoAud+EAn1HrPb
9VBKWMaU1as3R93EXCw0i8Adonwdjc8qy4N7OwnYjyonLdh3Sy1lps6A/k52mkvJzoOJh7TFNN72
+vZrqeqabSntcXQb5345G7HN1SNQF0VjMtpOvwsIEGgOGjYaT8Jf7Ae9Tpz3llt3MmxRnrVRrpwu
CQlKAjL0Rm1i45qXquNVbKavLiWDYHwvcZgbXGXc2JU3XAPI1vk7yUVuqoniALpYoqmD7QwlxyV4
aDRkckTkb/nr54SB//Wi4d0Q9U5afUhas/+iKn29LGGbQ63QnM7hWYAtg/pyoMV1M1LN+iEIUAlq
sFfjdJRrEeJkDdowrGtqxQFgzoPbJP7CfZv5F03C8+HETWob8rQjYf1lQ/4NmNUCAAcJAAnxpIwp
EdaP/tr2kmPGY5ouB7U0B2l21d1M+Y4tRVM3X8GXUHTJVPQ3qprpRLHearvQZ6dNd1XV6F97ILgV
zFWfAMhNEJrdhNH5upuXhdpzXScMnFZnWc5yom6nuHNm7VOlfGGQB611LZGtzFVD5c+y3M+lBp5Z
lxU+XsOw0D45iYAzl00E3WBR7ltExJscF9lUpF5kmZVzY9Vr4YcatfxdtcACDg3pA6OuA9JsIves
GhGLqzf9ToM6eaJGtaT7ZUgNpMSDa5zUzpIS2ZMVw7xfUWEMh1KZwXLuVLCnQvhUxQcNhNILvcLO
rj0KVCPUnEm0O2cFhI170ohLQNS6SRk1bD2QJsr1ybfkiOq1TRqqeaW0Gz/TZz/UcdSE8ZwIr9w7
nZjuXE24bbQZwmuU0k1/bawkRoX5xNT0uNGC6oOeWtW1GGZi/dYZ+u2OqHKV82CZ25i4HIYixDyJ
7TzhCKcxU/u1DmaA587175PcaVUEhZw5RlolqJalkZSPv59uvaB4MobE3c+H2olGl9Eng97nwy23
tV2Mt+ssrppZv1lxFzypGf/UvDrttIP0WhwHRobFjha5veiAxfeG22nvTVn25zJdM2P/+0/0yyyW
D4RLGbaZDPY22vfzD5QHjizLEosU01o+qbwYKcwx/WvHNN9RiOlvkJRfuRy+isx9Id5tORDbrPEn
Fg8kMOGOs5vHgVOXsZksuP8xXzhiUPGNKCDr8Pu7+2Xqi/yUPDMyHpHbQKffmD4/Xc42md0jlMpj
ElIS+ShdnEM+TDUkg0dTNRZoDYzLHeYL7qffX/iVmSljFypiZigYRzkvlhUNSssMEdxgYd8OfY6O
cBlc/QB6OL2BhvyypLAcdRiOPByYR2JU9vwelVuU67hdahbLuu9rq4ytgqBHY3CnY99Ub6l7Xrm1
7aZgKsNect2XJqLeKCvd2ab3pic4xWFKn/Kus/tq2j8zjeBtQYy1CUlR15iwvl5K3Cxr8kSWVVwq
9d3I0ylkUJbOkbUazg+lx/8NdLL7/4xGq6M6/q//QH+/YJI3bf3Y5OxjPzi534m322/8DUoGf7Hw
zMEQ4QQOllr/w6I19b/wOCSgC5PUzfhqs+j+G5S0fX5k4x7AngJm+d1n9j+gpPWXC36pk+2BdfEW
EvpPQEn2Jx7un8ACrODh6X5n9zKXpuDkg//8gvutVhI/r5sbDWrtTym7UQ113eb8BK/BXa8U2uDF
oWJd0/pGw5owPaULK1sGnZgH2hgdYaBvfGXSKYzDpMH1PxkMZQRR3xp1vQvSnKD5KS2yJK42b4ld
60sneKTcyRfo2qnRX3orNvFnGNau2nEo6rkq6ExEmr0vq2TUzhm52EEaWnXVtlAObJhMTe4ZR1V0
qSsZWG8ekf1kDrf+OHmnJZOuK6KE5XqSj6V9D29Z6+IZVxhO43Sq/xd7Z9IbN5Zu279SeHMW2DdT
Mjo1IcmKCHcTwrIs9n17+OvfojKrykHpKeAC7uACb1AJVDphBsnD03zf3mvfW37DVrsLLDZvbpUr
RfZE/VwhH7LV8sG/9a2khuYaasoon2Shpf4dZilRbnUntfONFjjoC0uDVGovDmVlrtSF+Tc9zHxz
o6Z9P+5ym8HACd5J/bUwMX95U0dCJMJ9NC34wGakda4QAODZks0KlZlDIG3gphblKm+aIdin7MT2
mTZmBwR+U7+pq2a4ldOhUN2EXBxUTZUdfW/bqX1EW5aqriDVVPFAAGkbUcemjbhNqvWNHidRuKJ8
pQgOscFco6BH2ad7XS2Gr/QOStPVotqK1mlQo0syOklr3ICt2K9ItOJzAi8r8B2RESbSIDeCqvwp
HevidjIzS3fr1gw4i0VK8Jwj0qJM40uPGdObWKV60/ygj5F6DqYFD4Kefhu2+vRFUEqzKrwXBhWS
azXz1drz47C9iaWGJBH2Tukp1BJOWKWd7sdKatlvKKp2rVDregq0SdDR5YTQZ1r6E6yXErhVlmej
lySxc28Rzji6vhjoRypKZ9ygEYy/p03NqLHi0ecIkE0lt4MX5CWIOlXGlBKMlavWUhpuDYnpGUWN
2hyoTIXyunb6cguyG0MB8m+EKAHjdD9JY6+47CZkeCRO3NEKjTEqbDpW09Q11GSIvID+ynqqZnK3
rLdS5eVK0u5qWgqdl6pZ+zi2hQRFN7KLL11bTZw3o2Q66UNaE+IYKZHhtXqfEGtHMu4dufXzT0VJ
NG3Q6tTHvIqiZxtieeslgOa+DCE5yKu21MSxa0yLjWvtmwr66qqVdiJqDVibVLOesVeHp1qZLHYs
/qgWW38Mu3g1ogt8qZqAekXmYwXKgVC0KAQb6VOVG7G1jked0q7dmKnM4+3Tb3RzksZ14oIXADtA
ucnauKGYFkjRM+eNFiJ4mAyq60Sa+UmJk+AEeEevEQTG/jZko5S4QYs0VBWR8Oeip9SvZamK7wnQ
NBPXwAjzkqElrV0JgT19zNRCE11a/XAbWLp2jNK4eKw7C2WSbjXqFXkPVFDp9jVfJHZO7a1VdWKH
70+XOGD4zj7KUmRGyD9jSiFZV8trvUp6nJGZKd/TcPSdTdwmdIhobZXdtVrN0eeczprncpCGX4VW
T+lV3iZO8GCUVQbNS5GFv0atqlRPExKt2msMNf8e8BsmNzc7bbqVJrSb3kgNRvFCLUt+YszUx02t
lKVJBV6yTu3YZ5ancmTuQMMUdbaueiU5KaYk/FWbddmX0dF6zFWcPX7WucgfbNTriIWNir4c+g6N
oMoOsTOZ5pXExX0d85aTlkeLSFLKC4MtpxvJV8MXGjEcTiBJFV/NIGib65Y+ACdEeui3eUB2waY0
lInDPuD3cN0IX7Y3LSWKhpwQraICFA+8KdMc7ZOmEjbuBlS1yFRU+uxu/mKdTWj06s4fY1V3A2WM
H6rS0gQTTOp/8lMpqz1dy6uHqq2Cr6baFnRx8JEHOy7aj56Qdd+/akKNGqXBa0NQoDkiWleATsKV
znn7Ryajy/XqgbltVfEh6+jF7DjdWEjbZ1EaR74VcUvNJ3NS4sBFQWxSzQhxp3p6LOucNMtUukbI
WbIHypvpJ7lU9qlQu/bXlNnTPrXUARUuQTzfG9DGFCULk+gXHji/nejZKUA0FiSHBjR1Rx1YL+vV
5Ci95WpJKQ50e4x4OxhSkpLlYmGzpSoUz+e0PqKQ5+R+ttHw/gL0IGvmM2+tx7gZFP6z3RPiyjud
wLjUGhOqZ/EracLl9U0X2Sw42TiJzG0HO0bQ3iTyYzDl9ri2M63OvTLWuysxWGqxMlXRP07Qh2ry
MONmQmrYB1/Q+wb3Fj2H1BPZbJHKoqKxPXkspnu9GRwyWDS8y8xRw/ScBsFwHVkxPXik9MrokVPQ
0sijbveJPQHVatZV62sFy/2bYraBhvnUadD4DygwUNI5+peOeKZHSc5H5gYK8Jwb+9LaDcos2S1j
Q6tWsloE5iaUzLTyBkfSI9jLmvxDtnTO640+5B1H/8x8yIXFQjN1ld7cEh9WagiUdfEgJfwcrybP
oIPZpTafwbWonyb+hbRh5ZIjV2iRcmJ5KpJro+9U1ra6n9ZROCsLnTrxSzfPmk6mz05hdVMEtUAG
6ygd/yGho18nu++ydYkv486hlo6UM7MZNVlVDmIFzcl+IdqkGNywKqjWa1PXkgYqNd1P/g4/nU+i
6reALMKHssM7tE6HUuX7wp18jbkgrDy7DC2aWLYRHZypDX2GfFPba52NQg1GMm9ufNTlmhs0DoKU
UKR8b50iJ08TjZq7alTJC9KLSm9ZJXiLqxKg/yeFHoW4hqvbb8F4wEsTsNLgttnCZNEFIlS4dqwi
vCQSJfmqaP4YrSQYQ7dpR/fEhchP0SzjMMKGAifjF6Ogs8m61GinInGUaQtDBCF73koTx/thrFO3
Rqiqr/WJOoI7llzJo8JREOyti3zaoZ+2Mg9Zd9Cs/HAwjmaEJRBPAM/fwyrgPMSOFvVrq+wi/XZU
zWBcG+CZkPzXki3cwWRfTMW4V586acwV9hE+/a8kCL63yC+qa6SyjcWanrZI5+xGekQAUSer0Kbm
SNlFRN2GkDLdpuPSd5/CUKqD66nKJOsK05PZ39aTPX9KQilXJUtCfKsInWjMjoKW7KFuFchBBDW4
QQjtEZpI8n2wMtq8yJbjrUGybLwpM5tsu6gsGK0EzyVsLmRKzpsMFBdbWfITW2Nf2HQzNmgCEvN2
ivpc3Is2YjxaA6r4l0HuhvwX1BO7O0xOpE6FG41Yv28DmhnhZ/bEcbql0pYPtypdM+dan6SieGzq
shk2UScPChtgwoc2Yawo/k8c90m4yZpWlw/sJyyUupov9EdN+JrqtYo8qRcMVXMd4OwYASpwfi8G
xxyKEuaiTuDHqmSWcR2sMv54r9cJBQqiFn7+drB6R9u01FBSG8WXjVYTpBqzNVHn56cVpy7zhv1g
sqKdKXK2FumI/redHRa2HGuoX9Ty1qT0GHtCYzcoY4ahURzVx9cf8v8Pu/+HTJzf3smbw65bR23U
hP/4HKE7yP9x1cx63Obs7Dv/BX9bSE39n/OpEm87pRXKR7NP9G8LKX+EotaBqaRimlcBgPz79KvY
/8SkPqcuEKYhy0hl/y3J5Y+AIyoQ0ShIzm75Pzr9np99ycedCW86/lUwJCRyL0NVxVTXSNxMZ8Ux
tvRAdjZe3tBvmLYsXy+/PaZ3hu550eeva3FmB688wzC4ifORi5ZjSvsmZkuXG9Sqg4AKZSWXayds
Pn98JXX2Lv7nW/z7UjOMD56ArIOQOb/UOOXIECJui6gML9ecm97+zPloWDG1JZuspug09v2VmfgS
DK/yq7BmMrL8EEZB8T3TWNce2UDHawPJyconWsIXjqtpier1ZL+uwz9LPfzr9zqEIRBDgHcfD+T5
743tOjOGQXFWHUu2OzUVjsyByr81UPkrFV9AxFT19cdPSX/zlEz4kxruTzBPuGuXmAkyHqi7i8xh
4bQNz66KT6hRXlLVST+ZY70fCO8E0D0U+zCSRm/UlLUuTGffIwLIZR3ERxmvosj+FOotx3gUX1rz
qmjZl/1nzPdMy4pCgQPWBOxFC6ljlrPoB853YZhumpTFYajNT2PfjOtWlzQX66LudYh0WP+ibWLI
4QoWP6qc0gccWRN5kgWAZYsyBQsmedrYRxdQR4vaOi8C7CEI6HmIzh5gc/5efiv2ciQOhihpHVbP
Dq+flRmeJpLnPM0iN4ILuOqa4GvWtqanQCKUfec6xRPulpRhLpSdF9Erf/8UvhPqZjMnbFlVF2Q3
61lfOivZiZCpDBmJL+Uo3DizM2+q4tZNU9lZg5dKQkWnEdO2VIpx7RrVl6E36wsYmzczxfxk/vNz
rEWVzNGRcCb9bDCUSo6tOGY4m9SOp3Wf62GKL+iFzxfTv26ecalR/5PJTJQXiylevUzXesem4+On
LmzWfh2UZn/hC2CuXMwT3BRYK2ZmDXA1s+D568bdIjBX9rhEUz92+7H9ro1z5zXq9hn1DTcgHFMg
8bsuQ00CE45axioJaXNNKzR2cyHACwur2Zpj9ljiPfXitN8Bi3nW8o6ynLPvUsXfT4MceJLWbaAd
9fiDoq2kSyaChUbCtHOnsRmakayn2lDuO5/g9ZITwWpqMEwBI0Gdy8ZqXVJ+EWbW3iliZWMIvaoC
xH9+WCCWlaxtbodY28aGEk/q/5Dk+DnJh29BIFe3NhkjEraslT3KtWs4TClJdOojWuu2idDMLJoJ
61EcrpPcbjynzy8Fzb07ljmGaw78D5YtbTH1h2NaDSaahJWVpmItSBOJg9lmaRS71pCOYU/KnSKH
5sYUoURjmWwjUayiPrlW2/Tp42lvnkvP1ob5nc/A+NlaCjxtHhO/feIWxPeWZoq9sogRd7VmMN1M
Ligs/XQGl80khc2wlS+M53cvik8BghqnHmN5UXkaMuYILpoHD33bOpvA7Cna1NV+ovToEn/TMdgu
NJDenc3YkM5uICzcmPzPbzUfOEr2VczqbnRXDcCotS3GZIsZ2y16yfE4q3235rNbX1jfhZxEN1lv
7DhChBduf8Hp/+t7NglC45MmRIpQo/Nf4rcoOUq0NgChBnBCCDnpmmtwBi2KDXIVlt4EbcOrgrG+
pvY2AiFr7bVqSXclm5Jr21xJSGOR9NXx7uPh8NrbWo4HhiWeF1oUdMAWU00ScdbnuGuvnOybZlXp
fSruRNK6xmBu6MPSgHbkclvo2pWGBNn0xR7LIZOFgSk7zox2lSCEJi6sJ1UU5V1ROt8aREtU2cLM
i7XHSK0bL2xiZzuSB4qJ2ZQ9km89jQq438d7RPz2usykb2NEWBz7e9dMfpgy3hJJMDrGlBiteOcM
vu9qUpB7XYFgn2Jqyckw/GEwqyEqFZumUKZbK7ivrHxEjZiplCGbG0muutWQSaiveNBBMMYrU5DD
Gk1B4imoC6NEv3AOem+hsFT6iUyq7PKWnBAjrMq88y17NcRzIEAnebDM12obnSAk1X/N4P8Tp5D/
vYbAea39fzff7n4N//B+pL+ei0ULjkPiv44h9NxA0tBMJlkaE9Hr/PO3L9Cg0QZIDcnVjJB5PWn8
i2PzetSQCS9Ex4W6j2yPf59CJFX95+tc/h8Azh814c7mZDa8yBnmffqckwz3ddljL2x8KnpQ+o9Z
+TQwROUvYXFhazcvMf/5zP++BPcJsoddNhjb8xlIqjnQhProP2LYWsfl19aJ1rrzQwmObX+JM7Kg
vPx1MZqW0HmB/3C+W+wrYGkNM5tPombihp64c6r1SBai4lrUlvRdvlUt97d3/s7h6r3bQ4EBVpVz
4+z/PL89OW4VqqW69Ni9FN+Lk34IKTteusj5p/3XbTn0DsENyXju9MVFUJoMNou2/8iBwe0tsvBo
KelGvMGY/uf3A71VZVAAauNwurgUWy0tkDXTf2xlyvr6qUy/mmVJAblxTZp0Hz+8893m630BVucE
DE6Q2qS8OH5Z9ViURdVGhxAhrVnfa/Wl4Mj5hf8++gy84nhr9Tlpi3+84qd/23QMbRLmYyiCQ+nL
t7Z6JwP3k7pLmLXzXQbn3cVVFtssvVJtBFdTcPD7NRgTU/vi32NksGt8IBdW9OUjmy9FiWLOyrXw
2S23Frh/Ot92gvDQlBTwk2RT0fK7cI3Xp7J8ahbNWE3DzGrIb47xg0YSU5mFh/rZTtiIewAQ6/xq
fCLE5gn9O4k/4eiqNP5clPaDs/l4WCyH++s9QuoCCU60jfrqMvztpamllucwYMNDn56EXh3CodgV
SvJzqMq/lrEzstrvHK9FVe+vNwfq8d+XWkwYTRvFljIgond6d4JF8ihvsvtqo96O++zCQe7dN/fb
pRYTIfJJw8oiLqWY/RWwLnAG6oXvaTkZ8eAoUBrIKkwyTJj/FpOR2SkdvGfuhuawLYwbIwrXMcfW
VlF2YX5pWnr7cc3vh/w0Jlo2HUtAcdMYGtJXNTiMobpOHCZXWMV/Bhyd3xBnRDDZqFFIKkTHcn5P
XThxVMVAdSjC5EVSdxMGsQgx+cdD7u3LISgKNpXNg7OpFi6ugsOCmF0IOIeqNeKjriDgpkcCnea/
uAzBuTM/ngricjGUR1FrpW2EB5u6hphobCpWMV64l/dei4O/nq0F/sE38YOkJcR9T94g30297tK7
MIUYF8bbP74V6unY2zhcKBQyFwsFRBFzMowhOmCCVdAKeGDGxYU7WUCTX1/+2UUWr6WtsnJ0bC6y
2t8ftR29XedLf6+tiLvdPT0+TJ5YyStEQ9f6TT26xUG9Ee6n/+I+UTzKMjLY+Rx9Pv4SlKu0bpro
AGE0QKJd3AV5e2Eaemf00cT4zzUW322IR8zx5Yo3pqc7jorrergQ2HbpCtr5XYhYSC1m6ugwtGBT
QqNbtXV9qZr6/kUM9qugepnpFjPcQBVysDGpHfKk3sWRN4X5hUPjpSssFtp2jItsFD1XYILDAeGF
+YUHteDU/j3kOLv/6yaWexKrc2KYVdGh3qjbcUNG4Cpyj5lnr6JfNG6tx+j08NPaDqs76MdPeMz8
R9vTL2SWvnufGg2MWaEHkHhxbDfCoW9reYoOXdJdBVOywhX/51MRSrp/X+J1ZfxtkQ2iqpDCSNAC
vrftaAuO7MIqvgAd/v0kqT2gM5yz8JZ6YR0FRuwPGh/vU7rCCbUrN8222Cd7MtGO1vrnt+udteI9
mo/pPtmou2JTbzEHus//xQf8289YjMowi5sgAiB0sM3DXB00I2P18RVeQZjn+yUk979dYjEsU0WZ
Bnw+0UF4/ta/Fr+aBAAVvmk3WFue6YpVvgZQtE27VUJp33aLewLLL0yW744Zgyg+9gDzzm1xn1OL
l3Mc6OkHJqi6rsp+SGrl//r4Vue/5M2dzuBDUkmQSC/jM9uyC9nHm9EhKu58jeqGdCM6zSsQW3x8
oXfv5rcLzYvcb8NTQQQ2FD2PFEcTJRuc+Bcv8e4AhS+Lp5L/UepfTIpjmKeTxsp42D9l1+lGuVG+
BKPb76w1VWBP8/B4w+C0190N7iqvczv307ALr+Wb3X+xxrChpw42kysp95/fbEdylhFOWXzQi+ZO
i7O7UblUCn7NIzx/c8CGEGPbPFRAbMv+tVl00RRbSXMI8t761Uww9pR4bGc0HrVYz6Dc962vjOml
JAvlq0BXj9ZBS0+lTq3M1Eb1EctGdF1rIghQXkhaPuMl/Z/2WFXMjlOBFSeL22rf+bH8MgaK+Nmb
GWIYs0xDsqsMv2PHo2iTV9vMC2gEexygqdrox7RSCwjRqZR/MnND3kPK5P8bNWoDr0Hdi+E2LbH2
VbLQRw+H04j4L1LyO78eqbG32qQ/IqwI91RQ0R1OI+Ta9diCCHPttJ4VE0PvZ25U47Zf6Shg6Gx0
o+G7LdG4UP8MpfhKEx9Tjsr3JdPpkUTs4tWxXz4e1G/25wqJCOTPgS8wUD8v4flZrpd5FMX9QTX8
O1E+FrrxMqnMDvqBifpP1xDEEBwG5oC0eS22F5PSFEXEFY2BzMUQ4MxEzfrCZLBoZDLDoyFn1DKu
2JnTNpo/4t8+Uhn3OVBwPTraqcb7EW1afjPtQXsuhN82kABz+VHSQEy5BFKgrTJTw7qu4zB+yaIk
eOicii2V2iZq7eaSSOtTF9Co9iJSOT77rc9JExpQ8ezbavYAlrZ8ARAgP6vN1H0XmTqgGvJ7+raI
MBrkUZ2NOVaeOnzkeWwkj2blQFABSoIAuVHG4IZyc/bJTpzxZIc22AU8fkQWGKGWp2uJHhHAiqTM
9wHE9NRNMyI7tmPEMRgvYxrJFya4RZNgfnhU/mbZCiyluTuzWOMtqSJ2uuqjI+hMsZftUndlpau9
Dm0XGpwhbb9jJJKu4Z9A6fAD7THIg5/BUA3r0DGL7cdD8xWOfjY/8HNA884HE7zg8pufUxZOB7g1
OSZyUmJFUUh9oluzk6A8rotWCW5UC5gCBX3tUJelhT5PK06YnuhkjXrXrJvK7u9qwx9noqIMWjKV
Dk4ZhBuHTAzKcIN18H3koAN+YULlSJYcK2WTCkNcMyMVq2bopn2fWvSAB51wrbjV1h/f4ywHOV+9
OBjPgPg5zBSw01IqNLRyQGCqIh8di0Q51yn09qW3e6xoZaGoN1Eh6d+ysp+uNFg8A2EDrf5p0ETc
72rIjPcBh91jbov6R2dO4mFK8vAz64pyBC09O6px+AoPT3v50GYZq6JgS6D1XtkXylHEQ/XJAJxf
uFbWJXtTrhUUB9Vrup8T2L+A8Ixfw7qhK0X5I/qFBDwoQWuFJJKHUkV/BGlyX3mRTNAtysYp+AXd
wPkiIT1/wH6JblmOe7V10fQmX9U+qn6KUQJxiN5X/lxRwTwMUtzu1QSFvdubDgqMlFb3pQLim4Wb
tjH8H6YGClXkqS6mHUk4JZKbPjnqYPKvmJaNlQG588KKucgZn78edDN0xgHkcWR/c9aQAyWSjCjL
jyCd4DwPnXlLHm9P/IK8SzqZ3GFnnQnUAb4atSxP7Xg/ZCiVI7TFuIIH46FhxG8+HmDv3PtsVgP3
Z83ZAMvwzaINQiPThvyYD7a9qduCiJsJu/HHV3m7b0GahHaIeYMSApP84kia4SoOTaUsjmlWNzf4
Pv07rBzmjpDpu6AUyaEtquxWQaq+hloTu5OECjQLDLir6MrXooMKV2lT7o1EubiDL2c76JvaasqS
RxuWE0jmMduZEFR3HWChXS/15U1rYJyw4wQyKZFua1bUyGt8Lb2wi523OmfT0HxvrI9ET9Ed4SM9
X1ICOzAqq6mK44DGHPaARdSvTvscc0V4YcqbJ9jlpXh4lK4YRdTuFxNwO3U6OMKpONo4Ym8cPzbR
gsoOaCmN4m2aW17Wp8kRTa3jlUBTrj5+jW8GC3cKEZ2uC5JCau2L3adppgUq27Y8sgGTvNEc/Ts5
jLoL7ZeFJIsPhctQxp/3ASbqyGVSewnEtSmdtjqWUxd6QxuSwJFMLeDyygy3aha1G1JNEKLiIWI9
Vfa1Fiter+jSDk47il6USm4JXec6bUdQXklkvUSSE3vgNID1s1sMWSvhrNlyoG7Gkqz7j5/T/MYX
r0lhoM8CTHJtYdmdjwhJynIpj/rq6IxgOBSjhjAuO4FnNMahLYlJVqX2wkN7U8/n0Mqp9a/L2sDz
zi8Zan7IKjlVx4SoCleNFH9ntxBjBmXkGUmdBZE54liXpMqF4f/ezSLVw2OMWoNy0+IQ16rQQYJq
qo/kjUKG9VFMuM00pWuyYMtVIuvdobBRwX/8iN8Zijxbils0mbhbbXH+kOtMlxtFq49xA65AjJHv
6SI0Lsxbbz9tjo0cs/C5auwZX0VBv+0WlS7Q8QjFypFueLyyxvCpbUP66kPi//GQ0WwCQlDg01NC
cTLf729X6lAul1AFtGMALYgDA5ALVtZpK6TM9LDFqisIWsGFQbMQ28xfGkOUMgBdXmQHGCvPr4rP
tZPNoZCOcTQWaxK8r5qecDeHXG2zHa5bx75Rwu4IbWMDV6xCCWk8tr4OuyAJL+x03r7QOcRcd9TX
caxr6vlPqbVGx/o0ovBpaeAosfUyzubKj0fNm1oATEmaqbOoFKQjXanzi6QaEUttGAenGs7e2lRR
yxdqAGofm8m6j/1g+/H13u6YKTjMG2U+DdS5NPTOLwjOwpZko7WgZpnfi0rbBj5UgplYMPrgghJ4
67mbD5DJc7xroaFuCIu98Km8vWl0NHyg5J/hadeXW0jKLxzwNNM6arljeDmS+GvB9oTqdyG2cWHJ
F1aJNy1tzgfANOkuz2phZEyLGSHLWb5YLe1jGMk47sNJVb/laAYeGnWCvlLTunjUxQT6P9VGY/Ik
3JXhxo9S/bll3b9UNnz391j05Pi4yGxH03X+EoRlRpXfDw5WPwddUWvGRbMH31hG2OS6/tiJRESr
KmxKNh4d7Vevqxpb305DDebdF373+cKweLOr5wnNmZU63XfmruXs1Td+Wo5j7BwTU7Qbcs3hqLED
JFIVft6+q+HaUQiTbjIyB/cNkSOozTLny8e/Yr7t81VqBuyyl2AWQOhgLj7+rEpHQIqlczTHyIGJ
I0nelCovH1/EmL/bxVXIPEdMYSJcJ+dqUZwWtUzgh69np8gveywqgI8iAKXtrqwnZfJID2+vZIEs
laCMTh88MEIicbMmL+ilEvXm1pndP8klkXseMSVjsLL1wUm9MlLpdXGAvpfTgoQWrU6+TpllgWvp
SmrcIPkD2L6mT0ZFkeRfyhDFrktvBOztoI4oZI0xeYg5Gt3jH6rlVQsyh2M4yQlXahdj40uRfH/m
ID9rNaPG+ZYpdQ/Fs6uQGRSGiS2W8BHpUa8n9VTgeaLG5OQyDhjshfwyHxHbKpdjgpaaOMLYVwK8
uxcqhkqPuUkyPfIDHlO5kp8/fuTvjHfcwDYfGSI1nYe+eOSh1pMiUbXlKXCMblOhSfOcSZNSV2aG
wtrnwP/w02JnxTFmL9FvgrhMTpUP3erjX/J2hNkUgRjh9CkRM84io98XtQLToVUqZXwCRhrcCDOA
EK+b9aVJ9u3XxGU4u6HDJscSNsX5ZWSjkbHd+/FpCKx4V0UyASeWmVFBihOqhPCDfTtq1hEhjI8K
pneiLvRm9fGtztc4H+ZgRKFRASKgNoKX4Pw3FH5q6hOYyhNwTWdPM3s8YfiS77LCOWpiRO33x9d7
xbsYMyOZs6t2fj3scWpSTGN0wr4mraQw6HeTOq/QhjxujCC81I17K7BgfwIdQ+UAQDeYI+P5BSk0
SGMT8S7HAnKPaNrem3lZayAKJixX0n7FNPDxOYXpjqaTbgrfxp/u9yqAWLyroxXlh2Fsm6swgP8S
c5i60Ad7uwWefyHrGydMzrPLR5LrVthRn4tPtsIrMEge8gSXn4me+g5oG76EvqtOEJf+uPLPs+Gl
o3SiiIBybjkAK6OKtQl+LoWzcIcb3d9Q37zU8H9nM8FlwF9g6mIipVBx/gpMSEV6b5uICSyKaabc
Khu6pGIDTybeBsS3bMre0twE3sytMDqcnAE583koayAlWvXCiJ9f+GLEs6gi3qD8j+ZmGR9ZKeAZ
4Mskpyhz7sdEvJh2cYR198234jtybp4+HvBvt+Lsj2c1NmFThvmmeW+zUlrwq5IT2UDljSkFxqNk
T18ppCoXbuztIRv5I0f6OcSAasVMGvl91mpndljWqPnJmJzvSSC3D85gpXfxoGMtURoSgn1tuMpa
SHORDTPwj++TkxQ1EvTC2LqWthKMj0WU0Ok8WYBGrrOaQmQpm9Uaf8kl7SEOnjfvEM8EwQbISOZe
/jLYzSzVIp5gXJ1g2YblTu4jbUWsqe5qRdzg5wU2XXpFrg3fIYVp8taXKIy6VRcXP/IijbsbC34s
FN2oV7NVCSkCwl5ZGAeip4IHoeAAX5vgIXByFimtCoKPjgP0g3Uvd6G2lvQ8vTMj3sRKrU35h9IP
+kucUsPplbLWr82gC3+Mid9CWZUtzvoYiUXr4v3PoQQA71Pm0ODom0OGWbe1BrR/A9WCJ1zOOs0Q
PLIPYyf0pzxInAhDth2vM1OrZ2CZNdxqpH0N80ZDPAIV6oTbU/p4dPJYO6Ycv+BOp351agJZuDmf
4yqcdWzXcplLCL65tcaFJg3ETjMgQ3s9xtFDUxjV3jI6w8Za2oQ9mwXV1/ZmlWcSlqY+3YmS1wCX
mlfshmzxrqyuU68D6q3HopL8FwoDyUA3oZNxXlRS/xXSCj2nyUhSAl46eUI/B+nJi/KCfyMjmcGI
QL5O4ModfI1topRD6QVFG3aeLAY2NFMrQjbexWBtHYlmE2+BJkWs4Ai/r4NE+kb4FEjSXFf6DgFR
pWGcHg2BJptwGvo9uM+NFf02wBzsGHWIhlKUrAHblV8mwzfVteg5eONOTn3zQQJjA623ickUyh0Z
8LLtQNteNTCXfcxHZgptpK9BYXZdW6w6dUxxNPQKjNKCGh1o7aESN34eOE8RZeUnv9ezvRBBKPMX
1YWJyy4AiScPwAxgR6t+tAIhGF0RIyYhM8306MQaoWZun9oQ9Ryr1+4cNpcQCFOCBFYMjPxbCuZy
0xLrcyWPY7NmCjCug1qKjrAJWi8wohFHuW4E3hj64FPUYbzj45PLe7NJajDo9CPyVYTFCexgVkeP
Di29gypDqpvR38F1OOXZHqmT+BGTAmF66jRm9i4Ge419XrK0GGKMUOC95dkv28hwE41U+Y+148Pt
gewRfmr58L51iW99Kzu7epBakf4ifSq9rXUzQiYc6MXNKFcqZiSzCZ4IlQq+0LKUzJVd5vLDhKiZ
9LEmOkEjTrZKWhXE92hI+XB92dlnq9C7mwr/zNYGuEJmtEq8IzUbOQJv0ZTicyGocvCIkokQvVBv
MHGpuXktINuQ+se+5kvclNVjkajy96qpHWhjeFMeq7q2Grdu2KRDGO2NvdNGNdgfewo3pW5K+Tpu
9XUt2uQkVL2/I9trkFwpD9ryPlJgULgG0jKuYA7R91yyzXuoDcFTHpkd375kaul1mkTzi3buQeia
X3264YAbDNihK0uaxu90UallTDbY7gGQNvDhNDUdSnxKgbNZSnrTDcZCPFe20970kDdwsAw8BlGF
XoJPfjX0RCEng2w+h7UNuT8sOu2LrE3DPa+DkRdQjDTWo9TDbimCQvsc8WcNTKPCsb0oNbvjNLLN
PyZwugevaZ3peVQSvFq2kz4HqlNI5MGV5QHWtHWUQTw/QZLW6fvh+/XavE+3IrCCdTCTP7BZltNL
jwGyyaS7PnYIX8zELtH95tmke7KCO0wvEjXAl0BPTICxU0d0mNba2l4KONmgH/cr+AZ6i2WJqATa
jpCNsMYEvdZ6KhT7F7Wv/Ad2a8MhgBX+OVMqcU2gWxq40uCbbCepW1JeCyvxK7adicdXdbrPI2fW
Lwtyk+Fla0ChRz+NoJgUVQUv1DZiKOATY485LprJC1C7P+V2Et3KAwScFe+OfIvIbvX/S915NMeN
tGv2v8weHTAJFzGzKV/0XiI3CFl4n5kwv34OqL73E0s95PRiFhPdm1aLLBSAzHzN857nU2e50fRB
WWs5oH+PTOhSU0JehH6YFriUtd4e4BEkqd4Whn7S5YVwv6XZw/tH9GvB4L0POAm+bQsAfz5G+ukc
I+wV7KqN2urN8atYw3BdWeu7ZL0f18PG3iWrfGOuPpDlngaCnNmMdRMcIJdlIvGPPjkC4NqDsj0+
5m1lWvAl64nkbsKLZg19vj+z8gYhQVNlEmPHOrUbJASTn9DSNgux5aRwrwuzn6sPQhfrJAJ/vS4a
A+yAlO3RwJ7GwV2aREbdTo9RmY6flSXVKsddY+tjZH6ESRJBFXeiO6iXDjXNUB5lDRA5NvrhesIJ
dKcAdV63rb4drL64kFMnN1NrxptU5Pnd+8/w5B15vVRHvNZbATXSAn77jsxEFaxlb3xkxtFglrql
szkSULz/KSdZIa0SNJLeopFZwHQ4ar39lF5oxyi18h8ndtjbtDTMdd70CgZV4B8ib2hW73/en+pT
Um0aJuSivBuk/idfS0AVs0NldY+2DTJXZZN3O0jxpQyd7soN8fmsu7rCzqVK95kzSPg8oMCGEq8Q
IkF2IM/HhiGywbr1eBrjnlcc+PN2heoA98g4Gg9Uc+p9g/55r1VmbwfI5cfJ0ONdiaP6UdD2+OAe
/hn4LyVEJ2Twx4Q9eWpbmxFkjFPodo96TotVjnHpOk0MtcaBxP3X9YrfP+qPHCO0a6hvht89TiqJ
t04KbTucMWd5/yH9wxdikp6BFYZLqb+99ol/K/Vj15hMFSi2x8hovgw6VNcxnpEQsA335/ufdPKS
U94PefcYIqH1jE78tDPZMJUAWNWrH6HU+pDRyCAgAhb7f/0pJBBLPkouQSvipNyUgjsHkh43j8lI
hCELwGe5Z300RXKytyzfha2czIge0+uY2dulBAAYYlc+tY+R15dnMewwgDNBseE8jlZZYQBEGPR0
UDGmje9/v9fWw+/bPR8dohhf6KAUd8Sp7rQbPSePp0I95lRMs3VELnVIRBVvc2XDgTZrPyjpQ0qY
4sCVyVMYwJ5g6TtlA1O776/7yMwvbZFhgTC49FVMIOFfSGD64+T3vt5VgxVjrGLZXY1bgyuvQ2Jv
f8MNUQvEqksfixg7AbhnFBV6y2cd0OEFwJcEo2cQtPRFvrZHWqYrGVnxrfIKT//LteGZC/fSZD4Y
kAxa45Na3mQaEZIR3T7lBEpryN3pupGooN6/1yfTvwH1cEoovLLUi9k9aSe+fcxzLV052Ryt9epl
A/x6Na/AMK+b1c9kW60/VDSdrsXTjzt5dz2vSaPR4+PMNcixNZnKOt0aW0IZPivbnpmrdPf+Nzw5
El6/4O/ByYkSgjgYcZuIhyevCa+lQ2LqNNnXIlc/8Mf81Yn5fzHy+v8bZXY5sP/Pg673zZe0esPZ
Wf7+L86O+GsR/wHTATOyUHaWjsTfmB2mWJmERaUjaIngQbdU1v8LMuv8tVBnF5XZUupjF/jvAVfb
/4tVsYRhyFsYWqf891/425tf2whuoe/Md3lvt7olclqmb8UyDUVZjU317RpoJrPHy0b/VHQx9W3C
YH6z7gFbmJsRchxOUeWMlYYHx31rGWATYYnP+2CwxQ+2poICXBUpB8PdEnZmHeBV/Cn229naUNMC
BU7ijyZOO476ojh0sWZpcVaAo7e4K7sNE45rXbjK21npbHf3jRHhryUKp74x/Nhy9mzy0DXwdnD7
/awX77Vxbk04kF6LhqmaSw9+aWH47jbzSkyYypnDLbUa8lg7IUtKbIOmoNlmnV7h7zVKHKojbLPg
1RuPCSPn1Tou06jby8CtfsIdTBy5AvfeXkH5bJ+pe3vWuSQk2GNaA4QIOntIrV8WNZTTKGtovaAb
Vtu09+1i09SGaeM/klyA8xT2tqiG6W4wm5IR+bGZnuk9EmCOvVbG/dzGdb7LXB2S647DMG2LPEsf
UpDo2xjDjGGfVAjqAMR13Ef491Wy6eXYji/8NK5Eqhn18JBQATduw3ZsFL62rgmqL6nNu6xsLfdS
4/kw7RzZD/lGzyFa0raP2mdJNqPg0fZYSOAr031HGhz590mFC/UKxWwzH+jUQ33MhnF4dqu0KHZJ
MFnxuhnjZL5RDmfjLmgh6azc1kLuPKcWW4uQVnLmMpmBErzy/avYdFrnzp/RcGJ3lfItJEWe51rB
FDnmQ2QTeQdgP+s4kWfNYmSwFVon447UvxMwF/TYXsnEYbw2GnoBXiQO23LruNrEVcLzUIHSYp/P
fLtNHVgZRfCZJgF1Cq1xmto4rko+MdRHhFCIJhdbNxqq/mjE/TisdFaV7fOQltnPuknIQOtKxNb3
2u3GG18mcGOUro0xxcNDfLHI4L0zAuAh2kW9LIM1pmzptO17lbUQ5TBW2Zo1fZBHHJeGrwS3yqbV
b0pWUjGbDMiA1JO0wSJlX8NB5JfFo8UvE5AeJ4wZJ5AI2zY1ulKtWr4Yd1dDdDivx7Y3160YAmsH
OWq8qYiqrU3rD9q4L4QMxDEwqGVspBUAA6xLjCd2lHsKcIndOOI8beaTwJBhWYpSgrrELC/T/IrG
rfrxZazxjTgkuD1luKkltH7jtYToWX4XSNvB3kp04AaU15xieAZYOQnDpzHBeAIPZm/kg+dwbJ6D
Ppf2dZGXGtfP19d1ptrokpMpPrc0craGXy9dNyRluAsajWGaTU5YXcChdVgdXpFTu+mDL76IMR4T
qYHzOXRM97PdBbV3rKD82gB+fWfduFl/yz1B2Jwmk3g2ZJRfuPhwXHvWYLSrIkvE19EYBMXbqP6e
5YV5YKI7Owes2G11b7tH1dcs5aqRxSYObH2Iy+pnjLnEZq7AHO48o8yv/ML2s7XIzTTZZTimUbKN
pEOIYLrDtsoi8xOcYbVyi9zeZnM2PY9N4F8hcKgeQ40hD5gLmF0DKKTzYkrJQSejSgbwnMpeU1KG
RFjXxRM2l+GxdWFZubj2USGOm+yGXKmB6ZkFziFeBDwEen7yWIzufZCMyMTrJE1xiDK1lLeBPShF
8DbQCevoSEILd3sfG5BqcWb1XCSfdl2ESAURelLQBfq9ACSxH28sf7rL685INnBJ3RvPKusLK2h4
Bo6hHtQYtggYexe0ECZJAb6dZPmSLIWgN72bmiQfuYfBdD1Xqr2Ihzrf0kvCE7GQj7kvs6vJxjcp
G7pPgVUvSk83AvcB/KYyjrqso09jnt2ruYuPslX0kKah2OhAqecRK0JcS9LomIdDvm4KRQ4IK3ul
kUf1G2xIq7NZsKChbcthZYxUIqCbNDg7hgErN7M0GvA5TyhTuEXyE9+o8p4dm545IGGvWmVN3+6R
yFHQAoGZXA9hG+bboW07mplIH9gvcFVcow0i7s/aMruAmxon6wAZ8TfAkXBOwIY1xibEPuxLDSHm
YJWV/aJK3NtWwvDbr2lqeOYW8fJ03w6th19S3FKNIxrNN/4kJUZBROj4s3ve1VwU+dHsy2DPTqIu
yiH3gd2J+MwWQXtAZzm/YMpCsVjZqtzBpFnQo2ZWf+VozDoq9zI9YGApD1iFdpvFRwMnLSzR7LMU
MZZ/KMoMVbVWPDGKv7n+btSj+OEl+mdkzt0lcvp4IwlFmCXHeTkgX3gxgnEZBembr7IamBfIJiRv
nRmResS+tjCB7F0+Kg/98yxrsvDcLHR7JwRcZHgdkEu7cGh+TKbsfwZZ396ww9OzRTvrXtHCld8s
S/r3KsH3uRsstAJ1NPsXqhJzQxHVLjDnsoPbxp78L2U3tbeZ4aV3bJjltk/j+VNOSexcBviF1EET
XQZFjsWqOVufFPSYnd338tZlon3dTDKECAexqfSaWD/LKK3YP/yw669KO5kf5hK9HVWsgI1B9l2j
DzkD3eFzTURGsRNtMOPhuVXhtJt20AoQkE+XWP15z3k+s9jtGRrO7LjVQHuJhGpx1C1+BnIQYpUN
Tf8UdB5nP9tBUKzTdJ45TyIAokmKqRPeujRBbCk4jLOBlwguNWKm3ZBm47jjNMg/5Z7UmNTlsz4X
LkMAG+S3xb6XfZCsW1+7SEPaWpq3E+D+g4TK/aPM4vqMudJ+XNHUHb11YXnFvE8s30rWjNKkYP8J
xgR+kDyD4JG+FgDjoFKlCbfap7cF7skNPoNkDRZnSNjpm9IdPXGIbBEXGwPmab8lCMo3DOcs54xV
gYLD4cb4YfsqMXcD/lfRBvx0qPEStNuNDke5GzCEndGgaMQ/Hakd+GbDhylgKrs0CUtCdYFNrUo3
edRhBN63tgekxE9pe+JmTZE64NyEtOxZhfVSp8J6UY4/jYzITOa6nISABJ8SCnEGmNpE5KbbZNvh
aaluPCKl9MKKKI2z/idbnsWuCsEzsJ3nF2EW9p/TSTS3nMiBPhMpY3W4JZEnrYwi5eSamOb4ribp
FnuS79De54xzYEc7OhwfBYSag5MNZbzPNJVvkYR+s9ZzIOA+DK6HQMcxiVoF6mnrtmhFYa3SUOsb
F1Ytc1uJ1eyVk4fnZaNCwFIEeP1GAcg6TGBxQjaT1DufosY112k+ZgcnirM7W42cq6JhOorg6MrD
OpSiWW+3/pnl9COub95cYUPaMAnGK5kaJZDxMTsf8to5x5+yEXtTRSpfF3Gfi3NGhnn/DZxHceIz
KACsEuKMZ/xTcXelst5e5Zyh7lqP9a2ImBfdmMrEdtdpTIKOUTujpN1BKIaeSWD1FVA44Rgm70FU
3xOsz4QBXzo6L/dFNnMsz32XX3aW8n7Elt/vJiNhLtQl2tqOmWdc5UXZvIQWyKlVhkEKT6NVjK2F
ohkYUpM6yynMLZOqEBcnvALn1KNN1SMdAHFX0wakr+JgV4cPGUxNc27bve3HtrOiFG1cmBUVpM2s
6OOckfjQTW1wpHgKdda72NNXweehBJabumLqVpD7g6fWMRO6orS4iI68sDlmOnHO7CYIkDqVPsu3
8youM3Fq+ykA9nwRViP3f3IYsVv7eDReeLR7u21sKvGI2UT9LIpG73MZZi/oUAnmraIev9vSam+h
XeYT3ziJxFHRhTpSeu+Ho1mYFfIipXArxQkAu67XJCAprNG+mPL8KYudAFOocG7nnUYbExxkMEDk
FoZIDFKVaHBXgxX9dEASnJupOR45/wPs5gJ5EaJ/y9atgVPbpkyc2dngn2riuYGr5RpBpTN/Sqxu
flLWpMQWS9j53td035izKp3zws3T77YTAZZuxzG4GQLesFVVCAs7SzYL1+ogG+N+2h86O+7uCb/1
ymD5Q+AY0gNueCSESR2DY0aAcEnRtIY0b3TbxveTY9Ik312PpjzT3uORRTdY6yKIIV93JoPCrjS8
Q5JG+Y4pseRWYNj3oxOl+Km0i91FmHYv4ZiE9/EUMWrM+bqxfaNcHDpp0K/MrvJvPJbvj2gYEfgx
HON8liqu0CEkc+JsKsbM2n3bTf6z1dWO3ng9HXqMofETHSzMGr06aKdrbSP/sZNa7oLcx68sLOoO
21xt5KDsHX3QtqjOgEqPew7LAVyidR4UPtXviAowXDVzvDGJPPZZ2H1KfT9+tKCxndudYLNABn+Y
y/FA9DZdC6O1P7t03Wf640NyboFIdLYEJ93em+zqxkaZ2MFXIrTZj2JUR7xcIE9Pln4cC8vf+zEB
fGs6u7p09XUvbZjvUe+EF3Phf69HhAarPEpMligSw/OgSrHs0jNrBNNn/JrBXwdnaT3aR06fH7iH
xt89o9UHmt7ONmBTrUBLG96FmfkdpnRIYes1vJDQWstCJnfsksVlGcBuH5o0ZIug8yw460Nc0xzK
orthyvDcTBleAGeabZzGIrSluc2wEjO0baa7mzJNq23iDPpymIsfruSn9CSNY0fD9lxkAFB05KFY
UKXYtpZB0ztrnG3KyMw1jTpvJsKrO3eXdRAFMQKt5BUzxf0tztD5HvmgcdbhqV5sEewSWSo/8Vdk
Iaa76mTb4EOItHGHWwLxddQXCd3mOjvDBVvf2n31ZY6b8YzwQh7yCVVUoZiVDajOX9tlX9AfxIJ8
OwZdytnMQf9pyMZpn7gRHW/LBpLaBWE67Jwi5V3i/TxGTZc6h7Eawq90Ouq7qjclD9+J9KrpkkKe
W0MBTWlIW3Cr0s5A5HYtiYtFVMM+GWJg2TVpjvOPN331B1Fc902De4brufqm9w0WUWLPbPfGnHXf
zTEBGW9iOUQwK51PnSQnFJ2yqn3u++PXCAgnNuREHazeKaa3XBokKLzGMzF5J2JzNSCiv6fnbxwJ
xplTTRhqpuAY44+rSZu2dAjg0feMFe3ayH4WbWudV1kNeqyy5M5th8zbjYbxYo6mv7c1bCgry3Dg
ioz4OJJ/rHLsgrbEKJytXSbRe+BpfWwn7FVWFiXrA2ae1uMoKVmv2RdclCP0oFcjGspPTVBF8PhH
HLYsHeY3dObbFzfGI43svK8fpjF66PpYXhej53fHAcuZfufnQmUPXaVLXJZChXJFedlwkwptRNeT
q4O17nT4VJlFt6UWO+ynPs7nHaxeAatamtOmRapyRzw476zBYZjMZz7na+5WjEjmcUfFrNXfRihc
3QZLku2UGsVel4XYE3kiPQjCQZyNGqxTX2rjigOw/aosI79J3Lhdd5GGjePNg31pk/rXe2PqouNQ
FMOxJkm6LbXe+X4RzBufhsLXOZUNbrpdHuLnWp7TFZxWVhclB0uUbBQoeg74VnP8EayrNR4pwY9u
MKd+zeBU4G6kPyliAKwK5X40vfnWn7X63OLpeKgVXt83E2ZUuzqRLxzH5T2yexww8rK4KafkqPi2
e2UoFnrgUX0Wgze4Z3MmZ/Ms9pFFbNtyNF7mzm0/B7Bkm8wutzi5e9Cd/fRzGjMoDY8FKfGc2xTQ
THRY2GAfjBhrhMw37usIZ4CM2sN0IGbGNVg6BtE2eXKNuMArL7Sa8yPpZLV3MN95McrUApDpJJcZ
Twl9jpch1Y/0CLPSrY7UenDG6u3pqBLYdX3GSUTM47IUnDsLGdUZRT/oKhxTu84wxGUkMNXBX9FI
tvYs0W6EvYOx8YwEghDAVemV2YXWc6SI7Ia+7qKtYtT1PKz1SG2uqV78xCGGg21ugQPftXaRPtmF
owiskB3J0M3OxjDpLvN49q5sv3icDaL/Slff/TowH9y+ZwXhPV5dF+jMYBX0T1JUSXphBJV86oVr
nLVVIJ/hODHe6Tp5bd9kxBHjS+UGMUVYn4mAjYxUpjbkQx7lriGN8QhuSsF3pNSHOUw6lxRTGQ0e
kk1itv0DEjkiQKcjfcHXhkpQJFKz3aMJp3DZOjFRaihrVOppYZiPUyvUptUJVslxosW5gZMgFeI0
8W4mMZQPnLid3nlVSiyFp3nsMmCM19hRk4yUG0R6LVOWso6STY0tkr/CzXhIt0gyxwZrCLA0mxYo
DIIZ4ZN08UwDik9JiWvQb9X9v4vob6BobzWblMw9RAfuEn8z6IIo9aRkPgQKB7TX0fhCl0uhxxjm
g29UnrNWTQkRJ84p24XDZDGXqY1RbUZPz4p8eVoSTRUVRLZjyZ/Y0RIXioI4easwpei22KL7Yl2z
kptNbfplA/6Vdv7d+1/hn4r+rnBBoSGvhr150vhqaxENCPp/0NqfzkASme5hmgVQr6mO5VrUKqq5
tm668nOj+fz+Z/9x92AfhfRumVUCxfIHcjDwdN9a9fwlqPvqMg0dtY8nJFUzdeNNarXqUDuFujOi
XICpVYb5QUvM+uPzl4FFroBONWcvOv63DY/EdxODRiZVa9NKkm1pVj410DBNp2/Y5br6oUEFz0y5
GfIWjYZpfs2yTPQ7nNgISodOUWIibWkzhjrSMT/igzcV5zgNR/beTezSQP/St+NNPSPSWFlT5hgf
SI5Ohrt5AQmdmKKhq4R6F4n8yQtoMN1MPV4w5o6Nq7dPuoRSPvJojDJx/lL2VuaWVRDt5byeSRXw
XsWFtbx1xjg8IbEry/3cARLfWK8voNHi9XPz/mP+p4sMkKm/9rMRlPlLN/Q35YHjcF74ERgBr+ky
vY8cw6vhOMdcF7HHrUyG9EeYS9pNmHxyk18XRFgjEN7abWx7uBnAJUJI0CXY10zooz9ax8uT/k+r
Hc62hRqZfMJFOCMAdSyKht+ukNp80kQt4lipilDf/do3ervPxr3VUGa7YutjoMZLaTls/LqbvGM8
9nNxFVYJOPZVO0mLBH/MiYAKZLeMoo4Ob0rUjtZ0DsvQGSCiDdILLt+/t68jW2+vfGlbu6yipX/L
ePbbK8emaS7CpEUAjQG1ODj5VAQvRdw2emtMLOwvqGetYjMYicgvY/yIrBU7fpJdxRO4tnPXd2L3
UBRNRCvOTtICAjxp5WZwe+zRXOCLOEEtDS2KGYm7HmiSP7lIY7pV2KEopJCX5WLXEvqPGxy3m6UY
1QZ7I6hLrJxZAj9J+rI7JOKUi9OWts96nAPjS4MN1XA79InHsLKDg7MjZfMRUPdElrQ8VsEodyAY
jsctwTuVJc30VkqfvhTu5MmYXBlpQHamZDpH65Swr96CdxfOZd8BDdl2aWpP53PoxUwwmMwrngvy
zmsaGH26DytatBhvuaI5sInm2bnpTXgFlRD7Daashd1v2pxZiFVQxvyoPaKnJ8irzHDYBJ3Kgi+N
V+Zof2s/+0yPwpwe3n8T3m5mDOajj2AbEcvLgGrklDCTDNaEcwiq3jIYqiUJiNc5aO5jaZbNmZd2
lDTMGuqGFBLxtBGW/QeL6ESeyBVwk1FRgNUOkWyEr/3l3xbRnKDfrrKekniS9vXOiy1BHDwji1//
6kpxm31xDCORfE6NGrRCkXTLzmrF9jc3cRsYUo2bClT5ZhSt7YJy6w5IhHqpMs5xEmic5wyNidx2
GXPcM2pSYLhNvp4ilZ9RvK1KOzK2rqDWun//7p5AX5jwMlEaoWS0XA9DV9gob9eZi1OVGXnyO8lV
e0mxqCrWtiq4eooc4SWJsIqw3/Cds8jPky9o46mI+j7jYVszCCIG4sNKWqsaAMH1RHF3o6csu7fH
UU60xSz3PlRTdo6pPHuKGblVtqYBhTWdaQ7WZToG/pqqNpX/AMckjJWqSjWUI91+W4ZNd4c0t/lo
0v1knO/1GyNVgJC6zLe5yBbefuPCqH2sGIvv0llagw6NG9Kgul/Kf6gSKggXQat3vGP1ZaHjMd27
NaVj0goyM9k6ybh9/xGc6BOWC1pAy+h6USgs0/GLxOW396sUIiWImJaNlOP8WKvGuM8yZMMI262o
3YyONz1qjBlpRiMHS7cD8wTRRRhCkqJgJnu1Gui1ZysrdsOfFZ6EEjy+6V1B63GwBW3y8meXunRb
XZwjL5Wu2uLeHIKRFHHp0bLRNM9207sPrqLlsJpMkwLk658a2m3oN5ja8NdTrBEjxoysFLs+MnhF
aqwUV6buyUDdvs6dlduUxLtTafXNeqATH6+j2UnTfVmPi4U8xmMUjcgrEn7lwPhPyS4iP4dVzS8r
Xpuodimc+MBISnuA6WztApQL5MKgwyK8e0nK6dRG9bh1MlT4m8ovQ3GspmxRCxh2fjEVjfXYhxNF
bbcmfVvlWYcbqS7Dy8JsPItxbasIt44sicBdxOw0/Li7xmqyFB2z1wf7r+RCD3XJv/9z+Zlv1Gq7
lNTyVb3yn/+6TL91dV//lKd/680PoXn5+4MXW6w3/7GtZCqnW/Wjm+5+9Kr49QHxj3r5m/+3//Nv
A+mHqfnxv/7Ht1pVcvltcVq/1f0sQJt3dEL6S/H1S/f9jVRo+ZFfUiHH+csFj2DDDABJwjvNZvM3
C9/8SzAORHmS+beFBU4g87dSKDD/YvyWUJZwGjUkk/D/rRTy0R45PhwJTDY4ivjBf6MUenvQICb2
kEMiYYJehOKXK3y7DJnHJIHuTWuLiHC4tnjbZqYkAOqt6rEMgwurbeNgR9nOmFZ1ahbywtCl5X/6
7Yb9U+rFN/0tZPt1GcyqgQCB3kD2dbIhV55r8QKXXAby73wdjaMIjzXDAnTZ0iF6ocdGlSXzwbKr
1rPHlepClBqZl7vINZs2umYYj+MIXBhSApHE/ZmXs3chaG91xg+itLz54JrfCmNhvSK9XZAXnNQ+
z/HUZCbL5hBD6ZoKaaLnlelU0z6NfHlVe2ZzrmPbJVyPkjt8krKtoTKPwxtYXNYK6zxmuBqEQdT6
Kz+J6EB+cGmL/u8/ceSvS+PacLwEjW1xU98+VWVy6yyD4q07WOW5P3njKpzwPxtJ4Xe9nG+zOaUF
QUzMJBaM7HSm7VtYiqj+/St5m5D+fSEMUiwTgsvE6ckun9N8n6z21a0yNPKVAEX1Y6IGd+O2xkBA
HaBCjeaZMsM8RR+ITU/fqeX5kJ6QAJCQAsw7yaa6KCVTi3yeD+ODJg2tEX1sqjJzl+tgZLYPVQ8t
6hadxftf+uSwff3Wnsu3JWBlXWFz8fb296qLOGmoT6MVgUBlILlYYagWHPog8zFToSFyNKtgWHWD
EncDyp7VRO/v1s+j8CMngFdh8dt3ARIiE/SBC6mQRb7cpt8OWm8OOndGR761G0OaO2pZGSa5lsMp
VhO/2htUwVS7u8ye1Hr2xuJLg/SI2Yqmjb98cGP+fCQLtAxJJMIc1o93sswpn1ZzlPfhlvFQqr30
jtodHf3okjZEjN+rV0TPKSndOh6a4ioVESGAkbYPOIPuCppxeIbrqXnuxGhcjBlA2yk0kkM7y+jT
+1f653v7ui9amHcQNTHJ+/amgcd349QcQtKuRDkrCtfuuvUoSMkuvrSxWL9i/F/cT1MTH97/5D9f
HgybEIB6i7Sfw947eW3rlqm3jixlF8ymubPshsHImsYdfTSjMZ9Tpoo/WaqYf+ZhMh7GOkjOaQml
uxxTkw+sdV5Fom/eHa5gKao48B+IGl+v9bd3R2VxBrs9XmQLaUFc0Y4eS5UhyORCIiS7q8qwms4Y
yY2u5wmKxDHULYEZHbEAREpgzbd90TrpedUalv5kRfGmrmLX2PVYa2PBVCsKgw54lwt4U1i313Y5
SpDMxKorgXVXuM6nsa0+2JP+XBGg6jhjWJ0kAIhkTzalrKCIlVq53glXyoNWgzpYFSnAQOlio9va
2RFCMuJW2dk3bBuNQ2CN+qM9evmQt7d2Yemgz0A+zNtzOjvElrwMVYxqZ3vNOK96yXzlSpuZxcCj
/1gtzYL3X6x/eJgcrg4sMaTBHmHDyUbgqG5srClUu1FMw7NJDrDLZSEebLOoML4jQl03fTNegIZr
LkKkCWcUZ1B+2tK/JVj93jNo+4R+EUjDZGdPTe3RetXuecI4YLFOyr48uGaxdJ9c4KjrFAHfynMM
/9v73+Ok0MfuugQJTCcRVbGRkB6/XZuO4YgpyCO9kxDyxKYTptyC+e0/CyNuz2sLS7EopAGaGnFz
aOZ42vRl7d8PfXOLX2GzC5MYaFBke3eCY2/rpu6wammbXEc5neCGHfSD8+CVgPX2WVNwZc9b9j6P
pHo5rn9fRqHMjUl2A+LaLv3p2EgZqYSra3cqptskSuwDFYbwqOC03vnG8I3cILywsTve9HHrpVtk
iMZFALP3oQ48eW3XNBAkkyEGI5Pz9GlG94WgoxqvEUI/+rGRH3UXXRpORjUdsQ3tP0Nr4Mpz/kEM
9OdLvCwjhloW2Tq84JMvZsugDbLK0rtImdNFnxuMMDq6viaSm46RIz4yX/jz8+BjEMdRA3IYovkj
b1dwkLLIHXfk2tVnRxrfCTpSijXd8JXhVGxB33/X/uHzIDhgN8M5gD3Q6RAoyrESrYfCWbR3BfRc
N//BhLB/7rqM+gVD636w4Z4UV5d3G2sbtGiwKQIS5FPEJaWoKojNeNo1Xe2u0ULRfm3r8h6TUDxa
J+1fUfoT960y9FYMvkUgrCoXfU9tWjcKV6sHRwqwuXL0PjiXThOF1ytjNoHaL6EcC+vtO4x0lcl/
5lx2YeHke/xprad4MWwNmVe+GmUAdpS5px9S6nLl2FX/Qb3gnz4+YNSNrAe72j+Kf4A9MZvv62k3
m/n4aBqN9UIjAmPLErM32UtnMxrye9C7zVmSGf4HX/5koujXc+Hh8HSWlIvo5e23DwJZLV5iww4m
SY/iUYXuQycaxqXbiX5PNvcP+Fj6NzL2j2lCet6ZPoYdk4vaDr0vwh7V0NP3skLuU9qlj++/p3/c
HZcM0nK8ZbaERJOU8M0G4xUqHUqzdXYeocChQ4J6zWB5cgHntP08uM63YCjbO1ofzq4qevP+/U//
M2TBrIZ/OFNNxqVZom8/PoVbOjt0RncZrHHjbrFOfBwoLA5XWc+q2hRQF6x1PHqN3Pb0d0Fdo9Y4
WNjNYIyc9fJfh/5cELxFRHrCwxLwNKuNo1mZZV4J9okBioeWBrN1Zi0vF5vgZ9+SF8qoxPH92/AP
DwF+5VIqtWHlYSz39i5Ak4jG0LHELo97h0Qv1NZP6TJVM5Wevxd6KL/5VJ4RcGX8WW3YHw3uLpWE
tzEF3rIO9jdMvMEv4ga8vYIxGTw70R7S0ghcPbKKmZ5Wng5pdQTW1551tZmVxyllUgNBpjNdJAbW
JTeOtHS/qbK2Wl7eqPyIwb/UPv64LnqrITnR8lhe+dS/nX8IB9DA2crfRXlLm3ouWu2uQwgsA/MD
ek62QCaRPEzcmGpT1V7p7FONzdJap9I7jojwUBppWAOHkA5juKvyiezB0YaJdHZO3Ps0HTL0Lqma
o30/2BBkKpqBw0eB4/IE35zj7oIGQzvH1hKY4BDf3t+uLgurQV67Uzm+4of/zdmZLcmJZFv0izBj
dngNIKacU6nxBUuVVDgzuAMOfP1d0felpWpr2b31JCsNSRDgfvycvde+dUvw6lcjLQciZZmNAx2B
1SE9Pd0cntGa9n0niN+sfUQr2zZtE5ibQj856OuhzxEBNaTeto3VH670n4+iy+4Yc/rkSaTR/dti
jbN/asqWG27R/ElrYOOXabY/Iz+IH9wSP3Y0Otv3YOhPW+j+38yJrJUUOBRocAFhAnG2vl3cv33b
vpIyr8tSHGPjWa91VyzPoYwhYjgcHmyVj38A/v8WQ/K/P5B1ma0BtrwPJvPXH0iDQYeORGItRTd/
HyxvPTWceVOr8u175pN+n+V+YIAF9tEtDxyewVoT6dawEAlrah/BxtQpPh9957XBcGq3crSy7oZK
b4s9+iIFjHqzaeqrDaj2f181fsOn/uvq2eoJzMVezcb/+8Yqsa9Z9lzax44n/NFTgD+cztN3feEU
n9qVM2+DhrFN8nJD0rkhvXKKbUqHlXnWARAMoquwLro/1Ky/YRhul+Wx5fMfUe3MI/1bafRv36Ki
ZdIPu7cfsbw1GpDPorfD6ObDxzL08/7z6ku7v5iNiWriu0vYZ+2swntwweI6BflNTWZZxDTipVIP
8eYW+ZFc2M3cmTFGye2pcgnuB6Ax/58Lx3bJQhvS9hC/s694EsDMLNZGh38FVzGis+iyeg7j506E
+dduGidkyU7T0T705sjJKscx3wB+IwNmq/bw/lgLqvpSdw5B1qIQ5zlf0cWt9q3i1s4c3OyUlv2n
C//n6s1uRVoq3tBb7ff7YN0Mk0DR6exHhH9+R+S5M70HdfTkNF7x0jmo7dsisr75SlsvhSv1WwQ9
KzH22j1WEy/2H57L/3A5t6MpHlecpKQH/HZcnLyFUwc1/zEUZjsWubccZnctr30Y6Idc39CVWopr
1Jv42lvT+tg4e/vALy7C3Yo/0Ur+ufSSmM7bgYmeOwSZ5dfHcWsws7eM4ZnaY2/3cuRXjELNKzLo
/NaGcO+8olbHaRrt+yJU80fYKqQv+XrJ9hmxm67U/sx4uElivTR/KNv/wwrECShipAUjl7jpf22A
//ayuF1XCGUj0Ua7h2qsp319iMO8HJ6tVZEa2XilFJ8twshOgWsZ+xhZm7d+QxFLAQRF3OqPchW9
QwSMTy85BwwKhimP7C2x6l22193tPPLeBEDOdAxIYT82e0mZWXJq+dOt/g9f/C0Kg2qS5ggLwG+3
OhpMzVhywZrYxRVePFdxDA2j41oVVn5Qgd4fsN21F7MUbxb35BmhWHj24D2fMBz/Cafh/odvniXd
oYgLmNUyKfz1mw/59iR8Lucow3a/VHbXPXYT30YKSmI/+BMp49Pm6aRDGpTlKyhcz9b2c9Su3VGO
i42BxowtUlwhOJkUsZ/hiFQ2QvOgSfayRcuBIM96EwGUSQ0s99sIqRrd+vQdSXT1tWlF+OkP75bH
Nf9aSHCEdfk0zi39iCHor59JVfVm1QqolMsL9iSdGr6bKtQx7pr6fRFM3Ysadahrl2jD7Tz+WRbm
O1/EkO56k2TU1u7h/3FJHLCAMjANug2Jf72kqp8nt2becixoFN2rUA/3Jc/rgbbynrqLs53Cppm/
xOxKj6wLW7pSxJGt44RY8lT4tNsI5P/7Nd2+2d/vEjAHOo82ffx/EPAX7Y2r7QjMp1sQft6qtoSN
FvQP1PRLJq3e+uhr0f7hqPcfnjdavjxrN0wIkpN/sYj/7V2ug2qZW2x2PDyFf6Lx6Z7RB4gTLEP0
Q7Jt7xBM9F9KVVV3g7bDv41Xv8tg2asDKU79qY4m9WA1MYxD1+vuAleHj4R6YW7ZHdxD+H1Jg2sX
J7Mqq7ns3ZC/9YtbvbHR3GtrJwflv99F519Ng3+/jz5f6+1FRtERAUD5veteNwr8cLjYuOxGFSfe
SoRlOsH9eatid1tTYi7UfiD4OIKLbDP7Tr3ZjS9rO2mMJhtHTjDG07gfdvQbw6fO7YmocLsKdACe
d9t93GyP2Bgbb7n6tjrNmi2MI047g2+dLBUGM+LfwregltuXHPApo5eu/tSvds+sXy7JiGu5S63R
mYaMHFeq9wq4EO5wXpP6MFEfz9RuvnmuZ6em/yyFKZNQ+uu3oIs0dMK6dOhq1nlz9bQuTLb0izMm
KHQI6ApHa099Z4Xt0qkAH+cY+k1zyX3bPCKFslSyBV7+wq3Dy1tVqv6pEP5USGNXeAJoIYrlbqHK
yc/uoo1KW3fSmg9ozfWFCqF+oZGj/i5dl1imjQ+Xtmbbm5TxgImS0Wn2DDP4+OjLpbJxRuj+lhpn
YeCaTVwuh1EEo5NUq9VwVvA2627Op/FLDh4/TMCih5yWLCCKOCntGKT43LPZt5siAgoltzrrYFwu
CN4mdfQIKYGYV5B+Yi/Ke4r1ZtlXmHVRmdV7I8NUFtFop3Js7fxkUGg5J6/WzSs3j+VQQYrc0xxU
acLbWE+p04fiR4v8Db/An57I315sHkiWczegqvA5sv6ebTuMocIxEDhZ65TOtbLr7ggwiffFGcsH
b2/BfG5rMxwdNvGr33v1hfOj84fj+j96bfwAILC3SQvCVYrd387rNsxtHXFizLZqmC6Auosr+Vl2
1kTlYzGb7uIV4Qei1Uq6qYW6a1eFmlbE1omhSJwV0xbSByr1z/9+c35vOf7vVVHjIMZmNvF7BOYw
svqPQLIytbXmZ1OvQ7LOQj0v5GN9CTD1Hv/7z/tH7cIKx0mNDdaNAcGhOft14R/qRXahWkQWxWt8
X5m8vipbNl+jBexxGYy8G4XfPWL2Ky56b0kOszH4csxyMLyEtYPcb6nk/incVPsKd7f6ELQDyXqD
CB/sdmaNGDHVHmLgpodb3MYf8Ttk3P/+PFEYIiK6SYrYKtgzf/0Isb8GA/qtPMNYtIdZ7wsVXcZm
DEkxVNPsgzmR8po3LGgnAPn7h5HnrzgIYJqYkwLHPKwFZoVTbda9T52FQ20CqqP/WuoK0rcj2gss
yxojOl6d9wLbZJUsXVkPhzFSXZ+W9jB9Uh3S9zwo2lMuTCCvo9aK3KW6l+uLbBEQgo6Ykd7sg+i+
yHA3LHyTHjrSMUu0RMVg48rSMJZ11legELMFVMV+KaKmm57jPN9UUrVRcL2dr+PUtZUTZJ0q+uWC
j7j9PgxVORyrxq33LOck8R01UdecV115dRrGisKxwfbzrzj73b9We+4q5E5quwdjZ/eYJvi+aNqp
HywQzfRGE0Z9l6oL+SbnQnKckq3TXjvgDsh2F8Z6adR6wWMTeQMvgl0iyqiW3bz7Nhl1R5+sk5Yl
LXTMCZIUAyaULl1x8XyBLYEULjQBDQofDas/bubDgBi2xGkElxnuahmZszOUTXcVTexvD9i6Zlx7
Zh9Oxjb5g+uytG/2sN/utftKHhgF0abB90NzaPy/WICi5yCI0dVNEEpSbyVXk3lj5WIcbb0zfbHx
g+9NnXXOe9g2iUdwXoB/otFPxiJ8OfGCGjrnDNKrSmVtu18jwn+edQWKIZFOX9sZW1GsWIb1/tbh
roVM0ATNM0pI8umBhC4POLwmlZRwWpLehJ0+N2sVVIe8F+jNUZeHa6axY7pHfjeOyeOjMXyYK39v
PgjVlo/U+UJeV0yRJ+GoovtQYrtus31t9PjmCrRbzyQVdMtp9NmYsq2X1o+64ux6KXDvjNm2az/M
QoijH61iipdjPHadlfStqzR+rAmMLnYNumRTWaq7fhi2Pms2knI4z9cSgUSvY+L/yjA247O3lIT+
eOUGBqOiu3SPJLa2U5HXtkoCuyLnloP+RNikH02noarMco9m3eE363pWdPWKPj8iWYuqY78PzWvH
NrukXlduKVDjunvG6UKWWxXNVpPYq+N2KU9jDTl3FsVDR+5LleWw6l+xAEIJreYoX+9d7e3DB2sf
QnMAkmabS6nwih3c3WzWacUDQ6BeNAvGY2t94z1sIp8yXvCWT+0Na3Pa3RoEGpbPJTU09NufdTA0
5cE2tvSvZOKFDFP48+M5Xpqbx6y0CLhzyxFECHEFgZ/hTyXfw9CQ3Z949LCXt4j8ShzjjToW1riJ
Ywhk497RMDjOrZWPLOqcWjjkmfgbvCUdJi0u9lSWQt3zRWrm7PW8XjASWcGB0IH4A3ZWRzyzoCxk
Zk5EOoL9uY1iSBBa3hrjKnavSOu0KGZRk2HFvvkwOEHdHvyCUvbo+Crf032TBBluhW98jMh6aBKQ
DE6QlP4Wf2ix7znXrt2CD5MuzY9AzT3LW4+IMIF+5emja5pWnlscUXVi0X0EXa129dV3hyZIBnLD
RiAsA5RkC9dzi9+0gDAzETmPy9mt5jkzWNA/1Qb/mcF788mvFXjawAqmG50IWcDd2HSEqc6tiYKs
2KDCH+oZmlGClxrClCfa6juZkGbKdq/Xn0LGveqEeMOQ6bVa+54uheVHp6aH/ZE5wO7w0/HEYO7z
QcK8CMkHPSJ2oWJc3Zosh0qs6x2IkOavyomsNpviPqiQOgS7/2JPw3Q12GnQRflgeJm2KR0+SL+S
mMxqVDzuXLJO9IGkWmGwrqZsDMLmjNkQfnHRzLzqdLJNnBbLjY0dNNH0Yo/z9HHXCsuiXuqpeiBp
QCOwpV/gfow97f/N3Q26u5YDlpuRQed/sjbMwQlap/3eGK1/ep7StJv3JWoyT0yTfbGsvaEILqUK
X9HCWnmKQcgQ4r3y6p9WKuIlq5q1+DirAcNjxNTOu4RgOC9WVTXzpZ7H/oOmD+DA65na7WEtLT3z
UAZhjSnWMcuhwDZcwyeaKNIiW4MgHDf2mYBeGv7WReIgoIc0iUOrolWmXtAHaV1bY3EuJxuyLzbj
yE79LuIBBoHuXz3cBN3VojpNgrhV3PtuH6bThhLWYCyx3bcadXL5IbcAdFzmxsTqijtsn1DJ1hMV
2zS/DXEz3DF+Ll62mnc028LKea5lG35ZJhDQp9q2t/lh6/X6QYAel5gtsbw/gd0wYeLsgsC/WpP3
cJX+HloJnwUeTjOWRqQYNyW1340PlOyjjTKjcqb8KkPRGvbo0r2xx3N18Pa49O54DjRC3aCZXs0i
8j0BrGqiAyq8RrHor47InNUbIJ8409ofV2eIf8oq4r5E7kiL0o3sQWNn9PcyqaTDvxJM/XAhJ2u9
25fFzGl0W70Oai/YBScqAhddo/KQCLclzbd4pve9GSR1aW3GjYhtyCf9ceJ/YeRdfGAmsaqcq3K7
EZeEkc2nbfAawBH0vbcLucTNltRua1qcIlgESyCU4B4avwsuebij/rDmBgjK3AF5ENzWR+JCnCgR
redS/FBi3W2i56i2VKBC0r3ZwVoomB53kDtA3JNLtq73wxAxm90bNR+HkkyrQ7zSYL7mNRGAWcck
hKqgpOHl6T18RXZENkgYgFl6axtp7MeWsZm8m4s5/I52LR4YebuTPEiluopeRKFaZM7j9C4nko6J
7/H4aZzy969wAcSQLUusliTqdw2Fajd6Sjxvb4A/reP2CuF2n7Jmt9Yf8yrsd+E0LwVvC9c1AkdI
WF1oMM1es5zCoa/ngw3j9SXfdswQty43kj4mUM6DVdkBwc8A8R/czqJfLmJgAfwMmNvnegGkdVz9
HpZVCSYgbcdlyw85xOXrJMA+nKuu4d7YTlt8LOm+Huhv1vPZ+FoWDxpkPZQZulptQgQmYYbVhKrl
Qk9mvfR94U6v+9oN1kHso/9T4JBxjtR8lv2yW0r0Ce97mOO/kNOLHzOIypZa86RSUlAddbukHNYa
6DUn9b3oEzlO8ZV91YfuW+VthxzfcZZzh6luObJqhDpTzYIBRcTAAxKx0JI752aLEL/Pnv8y4pFS
IExr6zwFZpyTkYUcx7YhpSyADzCkeYAf7yI6UKNchbIYCEaTdZ5VtE/vND7thz7UFhp1hpYYS6Nd
989FG875CUm7ZKzpeDUo/MDBKOINJQAg6p/4SMTMCsewKScaEFrL4JRDy2wzi7FodeEDhvlrD3P4
ggAt3x9GA1T5yY+WQCHrcyzCDzbX+Zumk2eu69DYFjyuwcqWxm/dTEwrA8pWx90nDLGTOHdg/Vre
0dJ7rzl1zIm20BCk0wpS/tFYG5VlP/jFeMabp6I0Hx0Cf3nZe5H10BDaYk68rYWaI0PZvBf4mz42
cdQB/YZWDwTdJyL8Oe40azpzNF0cQmsVX+vKL6LnATS3OmL1Yh2CTiKXcznOYfHFZlRWnAPTyadp
bt3xjhWcPoyQ7vpoojaur57xB9RtjAj3RBBQXB3rvXCCQ1zss7mvfF7Ue2+nzfFkBr9sLiVpW3nm
Mml4luNIhSEHFbkHwGo9c+0ykuZexrMv78ZSmgo5NPqmU69nKEWuLq107DfW1NLz2lceeRQtMKwp
O4HmCA5h5ej3Rwf4+J3jctBMl2ALReaLwdxjg+QQwR7sOA+FsZec7osXvU/yxh3LNxsKXN7gjqii
drjknTOSV1/RQj/bdh28jh756jB2EYxlHFhy5yxhM3UHxivFjgd59YCtTbAQ8SKGBGZsbbV/t4kq
5hxSyuKK3hRs/TpU3EKLYCsQ13M0AT/xlhE6VGdZWckIOMOrVVLvTMX4s/BvGIW1sYz3CNzKg660
t9+91XAqXc0QIZSa+komndWOP1dF/XbpyxsHLQBoyEF/XJfiYPq+HDLLyov2GFuY3Q6dv0EmioQI
Dr4etZ8sda7BoHTTPl/r/aaLDVpfvd3eBpMQPTwD3TPF8Il55fjB4Yku02Afqgb732o81uZotaEE
cRQjK6Ks9KF2QKwA6vOm09SvZZlNEmWgcZzib1Orsr4b57HWjBs97zo1og0z2x+G8mpVscHWjrfI
T/0IBQimysVNofZ1KNYma34uDD7VI9aT7t2pdF2ehtK3qzvW3unFcJQIs6lqgx8j+GKrSO3dsz/E
i9/elVPRnelzdwn1idMzgCQb7D0OdvuxXKm8D22j1mPRVyZ6IyKCvxvtA/MKbXNUyOjoYz6B+a07
cI4OINDSGuB/zJG/vy3FPCwXJkr5fTuEKkwq11E+EGjP1UfHGTnPqqJsoiysZrHAddpFdSwLnoc0
jzr5PothDBIColScri5/x6tdPnQrInhCZL35P0gJKz/NfktUBOS/9QN9O/mqxt7+i6eirgGdBH13
wOAz7BdK+UmSXwxOPVXB0vwg5Vif/U2Q5LeFFvWB2GS/pb4wen3JqS3s1HX7CZE0Lvg+CZzRcU9Y
HuD41RRw4p7sEDe6F93I5fSbXmCdA7KJUyWYiSSha4qbOoUy9clr4R4lbAfVQuWxOUG60rZ79dF0
rTi394h1gthDEHexdvP2mSqovu+Io5zvJVkaZ4jwrvuAI1jMVM9geZ4t4xIS1ROdDImrdM3raJc0
DDy/0NupZ2sRH5nydCqLUSNizCiseMq8Yh29p6HeCJ6vZigncKLj8swbE3/10IFmOXJyNgGKlv0S
uzXQ2N614jAZobcWHyUG2cMNWktEQdeKq4QzugGH7Qs/UZu2c9ABhJlcfalKAZ9xj1meGOSdI4F9
lbYwXSAPIJVP4tTe9wT1oUxKetK4zNHXsbyzN2m/m0lEVjJT6VxRHtkGumvfAOFkkn1/a0sVB4fQ
ri0bI7cJX+ONDj+QNoNaZXBZ9QMx6OkusIF7nPZW5UykdiJYUl865i6H7AUvoJ8dkKxdc2v7IqMM
BeaXxYiEPxjBIEPKSUiKqiPAcg29Z7hp1TbWF6Kv4wabG1k55yHuoNb2ZZ6/KPxq0TGXJrgoI4hB
qPJ8+SZ3GgzHkYn/BpsE6u6T7OEavcXjbMWPHjn0JWKWStBsR4DNNhmZr0QSsltRZFE2QMG9xYHN
ZGAC1FmmwzyIvHuOLCrmi6q63L2IzW90Ym0YbA+jo+V4XvfbmmnhXusoPzgwX6J6xo98CFttfyJ3
d92yyVD6ZAux7ftxgM5nDnqo8/eqilgH15bzFDMHlPepFeUVxExIsWdmzy5ggR0CF/YV2mZ3hKN7
9hN3WXyXkBvyJMzzisitcVirJ2fF8ZG2++781YJYQr1nb/vykg95CRg8gO51rpoyOAmAatVlX83t
kKin5lr5t2RVh8GJTkicXL+UJjYqWXH4sQ82BdKBWPK0JoMj48TAeZMpaS3GS0vhq897KEncYU0C
K7/qkbWhDwYOrzPKWnlUiOTYm4J1nh6nGQN4grAGTInbW+XDKhYDLSqS0XgRiuPwU9fY9ae1r6t3
b6mD9kAWpCzObhVGS4ITORwvi77lpUht5BdmU9BxvJDQTAqL7W3vmoLBAqfu9cpJZ2aCBxQi61bC
uFM6VfJaxsNipeUsPXyD40gABMBmKW9kyuoBq05+BwRKDPd2qzi45+My+NeAjePrxMS0PGAF97/H
dPyKrK3ybnjwPboiR3coiw32Akd8iF/1TreO9uR6B/zW319uoZbzUWD7dRNNRx5Um6jUHQ+mYUG2
wkV89bRqvzibZCLZ8Y76T6VV7UGST9tsLk7R9w+1tNrok8IrjdIjlOradPUAQZRSFpb0oukFhmFB
1taKSBTa4jLgfVl13/xcRCjwRvlR9TcH+747DUO954/BujGD7XrjfV+61Ya4EDjRo4z5Z4n0gT9w
gh7J9eB+rHOokoH1ggTQVydaR2XGhDqnalsbYz84ux1tKV8KhbgnLO8FgotwKI+L+CdiOMAOhWkr
+3xDburTsojmWQ4BAMeVjnHDydDMFLz7HN9ioZY71e4u/S4hJRvaFufTEdrjCNeKTwTBqr8xVXMy
uMSB0bfuMZ+K9idKm/0SNbPzneYgOpYmj/Cg4UOG/bgD2iPOtvsC1bt2OTaBBX0GouB+rdQayjRE
0Dik66wBn815O62c8DF3UGxZWl+lTepyOoT6b3rdRrzEXrlCXI2MpV49dqcwU+hDuqPaRbSySOZe
k9KUiP0rITLACKh1I3iGVtTKB68jGCo1jSrIoyw54hz4rs0lyNnAQDVEAwLzaad8Wzmtf9AbDY1r
NI1rex3kaD8AOS4/GNBU1AHRVnHe6W/MoN1yTwrgMIzWMqLE3ILGonk4LGue+kXNMZJjjXwuBtG6
h0HDpDzQxxAPRBaW45X5dAhszbM78zjESqhHW2xBcGjmbeFMAzR7ep+tGrjCFhl16iVS8WawrW9t
SHgRiktTnCgRu4mWyDA8IE7d4kuOLrWiZLC24AijsOlT3YD54tWfFv/WtBBRQndvD04jemvxBCYQ
G8609xvwG7Fu4WeamEObjR7IN2A77Tie+cTVALAncnWWY7RarmNjBdiqc8/er5PrzOW5bOowvohq
qXA1R3ZOD6LUkXVf6kXVx8AYA6WQFW2/WyBp//SGYKHUxqo6Ukq0s3uyNuJ26FbEbeM+DaO0LxSW
4HonOO9PhrLJOZvWFSjYnZgiPKb3qb+NGunMo2k801zXoB++EDEjviMHdmUiu0nap7AZnbfcU8XL
AoneJLayNWcGVVfbHS7PqTvpwgsSpdjUDyMBelu2jb20Ewi983YfUO593u2QvckQ2eWmOugjxsvh
zidkWfPr1Kdx9hWOYvRZdOtNI5/TgkpbToSQ/xy9ZTXl8Pe+buV3u5+LbznkyO0cEWGFCCdsyx/0
+OaLb2ZHHEEabDya8biTThVX8wf8QrA4qPjCMjF8M/R8JUl0EeMgSL55YevEHwN1cStHfB5re/9R
k2qmLho6qkHsgdf+yPs8hKeipEWeOsvkreexro246+Nb+5POsJEPYCGXPpN8qujULcr+SZfVz7+I
serDbwxvt/ye46PfHuLKmZ1j3UF3ex0QJXmc9MS6/AxdAK6pWxaxlzrGR7la8SR6z/tIUZLUXkkj
nGpO+8cqFM2Drsn2emE+XL/3sURvFGyyS5vVFydQ9lFHI9JTHmT9wDlxM/gxo5NzxncDRS9BEbjM
VCjfNDQlvpzmUYrQ9MedofS3ZcVa8YxVCC6eJZZa3FFLzmnInpMpwHjWcaTRZoKDN+Z5eA7k0v4Y
XB3I1PKHbvqx9dOMwse0G4wKVSx2gl6Kg/3WtZD36APU8YOkc/WSd3U4MCRD8JHEzEE+A6grt/vc
4Ko7r9RaKVsUO4Kh1eZ/b3lgP+ncmYfMxm9/jitQM9dynpjve+UNN1o0/uymeOzt5m+Sx4kHhsfS
DscgILnvripjKfeEBrmfo1ZS5lz2TMtSg+79B8fpaks3x7X+ZjfmQDVYs4ZUh1zR/nBLPSgfd1x+
FS9xPJzLEgzKfaeINWKISsc+EU1NcpHf1Jabym4bX3VHFMGhBSNIPIIcoijrobLEaVXmLqx7uQI3
XOFWoHiMvHY+WfADF3JfFoMtFrm0yOx29K5WC4I/KQFBWAcWbJUG4I28EzwFhKc2skmRVj3zb3iR
vF1fjNqly5Gz8PKPDOD6J+QiU3CQs5rqu3kZPNi9CLrLUzPV8RO+sTAn9yl0rcRMhZoz/oc+VNiG
/4rwMsWw2Vb/XDuj9dmMLFzAyfbapKzRec65y2VRo7lMLgTAt/q1kAydATDk3sVqDDkDOEe9MJm1
VzyWU6uq47LpyZy4S2w3W+50MZsBZjtesIj2nEeCtL7kywqlufE3Op06rBG6mLmc0f76WximNA+t
ijkRmvi0ZxA8p3uoaM4tzgqwUgVlyVFDtf0LdkenPcKkW8T76oT6bWTp+6Ic4DEZFsLRZWI0eQ/S
DSDTN9G6f9rkGDlXBMGyZqawEOTIC2RbmTcIqS/RPMg2nUC1Oeeg3Pu/6DNwrwY53V4nIN9t2rjl
YE5t20QnLRnNJVAKm/g0IWTmPNWXBQQNna+fdCv6v3IdkA+2MLUUADlFfjYIjFXSccojNSISChqn
ifw7WIQ7o1iLhhnpfJahkBPgfE687TMk4WDAaKeXIPzJUWhcbzkJfcCJozHRFQcWGpK8rxi4gY/t
aUpXBVqY1ZmJStUobOmLus5TM/DIJ8g3WSjLUKIyoMusHuDNQVQfjFNIStRhO8omX8gC5I+8tK2z
NAn0wlpeTN/Ie1vAhr8Pylj9XOGIjYdlaazmSuXW0LfAj3+sWYnnI7kIUXVuFxo4tNaYo6ZyN6Z7
ksJGqNTzOcOTQMPqH6OGISBDhFLdMz+kUdhtuft3VdQe1yNubP5GeXl5hBaDfsHzWzCaJRFz08Hy
aGAnytpyO4VF7cHm3CI6MYC5Pc5UYAuycV654+0a5Fe9DnaR6TG0v5XdMgDt3cy6/Em7dhPp/aL0
Avx2C+KFo4DaEXzEr0KIorY5szlznPU5TSVNUyWdlmC+2gTSYyDsix9wb1ZG1Q58ZjofznHtoc5T
h3nXLYzIDTG7e533PTzXvSKIZZnkx4F3lgK+KL46dhNkvu6JSmnzRn/870qU28X9cvFwKCDTxC78
KzQp4W8qjqbdCJxiXAL93fcPjeuWFylEzFxn8S6NbpiidGKlccr07g+KJPG7IBNH8E1qGfgO42F+
/dvPZkq1Rz5Z6MclcPXTHKBRyyffIYC2ie3mGLJjrcjDGX9XJ51HJk9VGG7hqRXG8464G2A4lG4b
wkImPDVA6h7R2+eUjUbOAONm2aHILu/Y6IoXbVrzVgnX7I9OWcErpl41NUX8gIJ5daC+MNAI24JC
jx4dGMFhUUe55FF0cJn+MGFhShNkKl/b4REiu/wM1fpm0h738nKLFbVetnEyH8nUpi3e7dMPDz1T
Qke3+4wKdn5m0qEgGVUrGQ1yCRCf6EkQoIC2lGwTaXOr+ZLC8oUSZR/fZZWHUWpDUzMHbAzV+77u
br+R71xa3Re6zljDbyhKkcigr3+0e4dA3dk8+3lecnQvzG+r5VUWatlPjo/uihU6778Fa4TlWPfG
+oZ0BXm5XUgA9mDMTU+XtbHoaHt17hzbZRy/ViFQiz9J7n9/X2DsBS4qXB660I1wFv76vjBAtpUP
c+E0kF5zofQeeDX84JWXJM92RhYPHvDQs9poXx1Md9uxDYy1M+OAPxou/iFiuj2C5D+5N1rFzWP5
67X4NJ4ZBQi8po01HVnvo0ONN+ri8ihk3tQ4qYHt813F9dclHMufft6KY1fsDyAF/4e6M2muFFmz
7X95c66B0zmDegM4nY56KdRETLBo6cHpHX59LbLK6qUU94Ush5WWaRYZmSHOAceb79t7bXrflTPd
zhn3788v5W/2lO3NcB0a8tid/vKqv/1YKfUbQR1TH1DEqBsWVvM5IKX46ECKAc/a9kfCMmh2Eq0M
mW2M7WfXm8F7oSCOhEhhz4u5sj/Q7r1XBvOheE25RwJQmQnn5O2HGoRqR1IWl4NRquTcBbCDObW0
+UXKBB3OHIAvXOQ/H1kitlng7QzlmjhKkMphzYUW+U4j7fkDmziHzlqvqLBnXc8uuHC6G4T9aFsw
X9PO4yT/aLRldm6d6YUfA7lV1usp8XwTpKwV3LmF2e/XrmDf9udH9e8+HawR5n2gZjywdwPIQpld
0JK1Dsz2txBx+z7Miqq9VqIcPwry+83yyc7T8dDcYXhgZCA/efsEUjreqT0mLCDG4Hwb+9ZJsAIv
/X6YTLDxC/vGNmvEPnPUcl1v8ViyVD6t8njd/9Ov7cNQwnuKhNP0YWa8/SRkOqrZMYmXirN5eCgo
I1D6yoIgku2a//jztX5foqRAlWmZaEZxQr9fJiiUjkg90vVg+4oigY9WNawnkiDChnmGSbBIX0dJ
9WFkY/LBtX8ThmIXCLY7vsX1AiF493h7LWNaYIx5Iuk35jrdCCmmCkZhX/Z7QJ2A7v/8bYV4P94x
9lNeF/i/sGCY718za0zh/SkLqPGYlzxBaEtkEU9msx/sivOFnY3TxZh45oQSsWiBwtdWc6SYRrmB
45l5UUuH3VFtjs1f+vLBvTMNoh8jgPSUTAu2Jowa2hL2PmbfuovLkuNn5gxdf0bTVhofWVve30Pm
e4sGCfk+CNAZNO+siUOhGUVtSjEB3fU3zl5rDWwQLzdLUX3ZJu5Mkn2L5LNamNMqP62RrwVUVrrN
rctWwA1He6Iy3Sbm9Tga9hftJ/kHGNh/9yG3TRDmSf5BeP5uQCNWryp67sexaXzrsJTZuDyZjeET
Ajdoqz/jxBuHr39+1kwR7x42jAMk/3Ac2EAys/rv3ugGnlzVe0NyRCDkt5vOxmpu46YtflW2oZa9
jfYcxUyOCOd+JEHwORhlJs8jZZjkdpnQ/R8LglPNL4kcOdVoF03HPVWO9CaoUC9FSZAAhy6Qflif
G6Mu9ac2zdpy37IZ0Xul+s7cu6QK2Tt3NtlU9QvImeu4oaqJX6CUc0QmnjRvVjNOpmgM4izf+3qG
OxsXsyES/phbWM8jLNDl1PdOuT75FirbcG4dm+4J3AjrFBRBfXQMnEO7rQv1Glix/Al7mrNqYvnw
whJqHyxZ9bAYe3BY1RdRJdbRtLzYO5fWgtgRL0xMeFuBPQQ/M+AIdlh2f4tStnPpUrJqHOk7QATs
02X0qPonIxBo25jip57e6NGjullG7lI137VtTvUBqUdH4kWq2k9BJ9D9t60x/lJN5YdqJTPrO+8D
52ril8fqlWK4aKMhzSzQ9lkeR0z0dveiCje5IDldVxfO6E4PdqM8Xtg4buIL24/1D5sxw+BtcCJH
djGOn6RdB/PFTI/G3tEM7F+315AkcoR8aeTmM4zrxkklmF9Z2r+sUpAD02TD8rNGrPZol0Xn/ygK
ierXSFsPMvpI1EKOgZb0iDDrrZxSL4PlaqHsU5B7NWsv9CUWvj2qhrJF5xKPB8evarpYnaZ6Q4md
vSIKi9EgVj4zgVQVFVGEi00YEp/CNW0mCO44NgGZJ0ePY8EamdZYf5aaalvoV5OgauCp+Auv/tps
C1Jq5MdGEyMJQdVyT4nOF/GMRxFjp1gHYoGsLruA5b3KPfIpiV2VpghBTmOu5KkEKlPt3FT2P3U+
0d2prITdeotp3gjRGVHdRR80zJctu8yUeADgRqHBKaM5cfrz68t0VAnpPO7SnqlkohmUmZ/qsLHT
7NuQ17nC0TmD2rKsrKqiorMaasTT6q8RjU4eQ1q7DopNUsLEjiZRcicyNMacnkmn2xn2nPd7o3IX
FdleXz1CGqVaZtU6u5RT4aDSbj3355qTb0hZ2STVZm7i5ZbkTVppDcJMeUslEr1Bshp3uvG7r5yx
vGA7/y+MgKr/5hSrKw4sEOzifIy9kXIcXUaLUymfNlw6QZaZrCASdcXCMKexSPZ5Z2dnzyqsAkjj
hKrJqOpPgZcvFzXd2h+07tsLr5AZzTdRQBtWNliKi9rmCcKJKJG2YUeQamdwWlij3GkWGdKPsa8y
4QZsxacaveXg9gpBBDZEthVY2M8TuYLPFL1Gcs8GpR9Mq/RBB1bKukI5Z3S7ZfDb+oryEFg+f/X9
+GEWaxpc5lNPFBYCAgap7FbxGTQwdYs+w6cVUrbgdteow7DuWImpdx0LtN57hda0CACCdXQW4+LO
KMt0OS2aAgJ6oVwMaGk4T+KUQA5OPFw8cDfcNUPPESTMQsGmmvBjp7+qVbbMZHf5RIIQLlffI45u
Xx1KEX7YrK77kE3a6yJbJs3lupmUQ1NUmb3zC1r0YauLmbwR8hDPUk7OrkZx/Vqx2tbRQi7huqtV
nuiLKZflK5UDU0eccZ2ExLCqrkgjIR0BRxhhaIvg4DUrAcLDqrPPZYGv4BRUbfYZrxhOhThIZuKW
ylU9JznyK9hYvmbmo2dTMypKxjY/Xj7NGdEMlN3j/IU4FtxQqGl1uV8RWBxWUODt3q8KwlkpGJox
UWl5tiJqE/lyPzhVF+zj0nPuapVQSK6dtHnoY88Vu86sty78iiQ12irmA1jkwMqokgrnuyrYkeyn
avXVheUM6+vspf2rS2AW2WxAk7yXEt0zXX2UIfmOQinmLzGQnJdOM23SZlFLEsFxFYclpuAUWTpw
9wa/QWS08tE9pqbbfvdSlwamJgrC3qFN9u/nQjP91OkQf6kqOqLRCAmG6Qco9S2qIhcp/5KvTysA
pSrUTicegcZAAvYmTNcXAJk22XCALSRa3a7Z6ZReDUUCYQiM5o5Rk+Fi+uUlFX39nGt6UszjWqcP
5AkVP7p5JXXMbNr05NWADpmwDFK+Ex1b7otF9RqWdweM5YzN3cC+5iUsR/QwXqyixgw9IZtq9jSU
vJ25UFAHIq/VS6dSMe06WSP+ZZqip+eAfgOjsATOetfWZnIwAvQh0bqaWXZaBgCYIXpZyzwYyq7Y
dlNrFcdywk0121p6h9QZUo+UTYvw3rQXzU+MRT2yg1Jxn9OWzjOihtKTKL/8PU6R89Jhc8fENmLA
WUWmt0ph036XtLpMCmvCniNv0WQfTp4dO59UL22NrHWcrDstVumR687Qi7BYsqhBzKGCEEwx5G6X
Nvcuz+PkQeR4JjDaTvrYsXvomci9jBQytEPckYECk6/IG7wr6a7cBD0yix23dvxiL4URl2GRGJN/
yJgl+DOzFYAaS4xy3/kaC56phdmzmrbktUxkvmSXaeVYT9a8BNUFxVFsNhRFh+8FcpgaiXsbm/fS
JNHIHwOoY0g+UlDsrJ11SNTxy+BmpGGmNZqhg+WniOoXCW8IGWGxCemDihZFmSQPBbPydyS2ecZN
tB3vOPdI5VFJ1tlhyfT47Kdm/N211kCfYh7pPi0q9bVgC7we2qxqfvqJREvV8WZWkSK3xUAZ3lSE
emDhrJmcCk7585z5Jj111i7k7u6wRhP+OSDMc6svfQIZ6LlZ6zSfDJJk8mhgW88+H27SjSihojxB
RY3pkBm69Q/D2HiPQ5FXZLI6OfNY6dk9f54UxCd/XWayafJgvZqaAgwizJX6gtBWh/RBKJnHbqgT
xION612pGGRfZEp05Yd4dbCm6UziqJJaoDA18iGHgKqGZb3HM6Vgu/WdQxhpph1iWotqoZvpBTmx
D/DqfuguaWW4ZEo4x1wXfsc47ymdrqaPhG6QjIMgUY9WlYsE1c/YP01qKVd2jK4TVWI7+4IVT7Mo
WRRNxyofNBnwFAVqUrda3R4YKbxBiV3qS9jxy3RF0bz9CkcIgbelzcm9NWjdzZHMFutmRbfE1LNa
Su/q2srSq3qoxy4k9TH+4hKg+7NlOnHDac7d5rJeJnGH54gyOh7TofAIYbFrvctVq/OzzCAq7oqK
yfoK/IBSG0kyV3vWg8zZi9ly4hte+lUiT5r0PhiYtK4NOp3X2p4GUNN95nqPTpOQgmOlMBPPsuYh
7bZ6Gc36VE5VZJvodw4i71wyW8x12QWF6aB2yBv5aiQ6NZmcaDSHNfwNeUqTIsVouWSrwXYD5goM
e0SUdehTFA9u0phzxI5o9VVGei7a9bZwPd0QuhWPcs+umjArNugxiZJpM2KvxmFv7XJBD3mPLI0E
10mXbBQTE0/AK0GzNNnLqWktli3DsHe9cIZryL1GdSZQIfu6mqOgwDW22ffY41lHmBjG4aqxUCNe
tpVdereQZbzpV+/G07QvUEtPF3WOTcTIM8c9sqPqmfXREekxXOiwV3u2NsFnK3Xqk04zU4b8FAcr
SQ9b5C7rU0mhdxK1uSd4kv87NwxMRI6bD8lV5iRB/lB6M6GbHrPXdDHLMkk/+XjeNteZspN9VuRm
dZutdO2vK6Cc5QERfjK/WlOiyCHtF5nWSE0hrPhlGk9HWiVN8lBCIUaF3U62NVJa9/rl4JFjmiPk
0qWkAZZaWzRyHxA06xFePKOXNuY7MJgdh/Uyb+4xJ6IWJkK5nSN7pkNAPjCVoBcndZp7NGZYiteU
Bizby6x6NZckCz4KJnDfl7k80wa5TPFpAxxtOSlvj8eJIbLGRCh5jC0TI1iDj+2SqDdx7RKi5F8p
j/3R5UpzsrihXBJbR1gxuU+QHIa+XeEjtwsDlmLCEDMzmK6wZqK2w+3UWZeTIlkkWsiTY5vV9dT4
jKJ3b1ACluvBs2XfXsyCWldItLmZnkSvANJnWA1Cb+3ZHigtsu66Qo7vnwuHItg5twoRX7krSpBd
PyNECFdnhuSXISERCOJs8mrolG7ZsfM82VfYxNm7AD1dPidrbua3TVejPNL9sl4qQla9S4aRY9+I
AcsNoYimd5VQhygjh4e3HhqiuPAbjJP3xHyJuoVFwp3v2OunOkJng4e/A9l0/HPt4DfumEct1tzQ
AsDn6N28L8EtBCggjNEm4W6oLaHhBSoLEegARElMn82z3UKpiVp2iBOIjtQ2sK79daKPs7G8NLWc
cae0Zjd9UCf+baxYfB7f8YINWuh677ksAIlMMOHJclzJKdwNQ6JAKBWUcpKNqfRBdel9AYWKoKBG
zrbMojJIrsHbganY95hQvxf4UciL0eAmZyNT5ksQWP2V9Mbps8uu4YPq528w2+2q3HH4UR7tKw4k
b6+a4NUSpL3BHjeKZ6rm2XmaiZYQaBeznZmjek9yKS9zC9pCiQ74AdZA9cFt3spmf6+LUxFnmeJL
A3mjKh+8K6tJOeMeRXd9TNkwNwQRQvm6NOdxmiOIeO162YISqh/S1ul+VEFi3sLYGPrDn0fhX8W7
N59CbLgavOz05TzG4rs7AaijbiwL3fAyg8GlkTN138xOzeuPzm3n6QEVg/CjjrqPu3mmhl+CI0N2
KIH3DNdD3lvldenMwrgr6qDpf82DKjGFZp6fXDqmbsejtwQ5PY5ggAgyqbUkB1z5mlUmRZ7ipB4r
g9Et475oUUlExmCV5uWqJfpK3abNfFCO6cWnHLhR9YQc32le0Q1LcSPzESG+m8ZjcqIjpQAheOCK
TqU/zk5UEKw3HsYmcEosxTjQCK9yanPGQOo2L/RhF2s/jqL6gZWQhM+5Q01GRLZlfaICanEug6JR
XhaEAbv/uFBJ0QXhliV9zw7gxrwdenWSuehhkvGINrO5AXvyRWFZnUNEEuZOZfojHPX7YQYrh2YU
5BwJogbG3Lv2S8BLXM7LMh7zpZieezI2Ijbl+cOcDuOBllg8RkE9v0JWGq8pPXxESvh3l2ciAafH
EkQ5/N3XHaVHG4N8SkLfZ/R6Y2MAdekdp3uanbR/5i1PfpVDg1SwyforwzZ+/XmAv7/+1hZknsW+
wI2gCbBV6/8GpqFGv3Qd9sAj034jQzyLzOYcjS/Q+w17uDXtfpXNtMlPcZFwzG93f/4Av/UCSWrB
pU+F2IaN4/p/xVf97ROYaGgXv5hxloF13mmEMYe4IYfSbUX2nKMDuXIJPD6PxEWFDce+W2jyZCuq
rXU+LlnUmKo5ffCZfnvt6T3R85KQL8mrZCV7d1uGVW1BfYt1CHoJ52nGaWachzq3jOdhqeACyHjC
GYmMso0SO1jr/eizZb/pKOQyJdawQp81CRXdBaq2xTwi3rHa0Jmoxv3AW90/S2zzyWmJqWTu59og
QZuYB8SeWruvanSlx6HKb1+MvitJc8wRAJeActtDUplrfHIE1oJwbMWWuy5qtBlwMhC8VPHCoSWh
Hr0vs1ghGxyLyb/ErjHXZ8pyrnM/27lWh9KBLvsoBy9pLzgPEUYedE3qkFtnz0Y4GLm8KuAfOjtQ
9u6LaNeuROfb6o4tyBjXn5XlE4+xDM5ICQaAR3doCGbD7YUVjtoNYT8cgIbBRXJhiSG/WzhB+WfO
5fSYAU+v+X7ReTfeeqKrKW3Xbffg5Mpkp4c6Z7nwAAF5z6MFNysxchvtFPIM7ynhQT3PU2N/7Q13
VJe9pi64J1jTSVHAijg91CsdDQTSPbLcVDTreihRl2U389DNVG76VX5yJmdxo0Il60PPRFpHDRAR
b5ezaU0PVWxQ7vXdas4oNIwBHuIcmwJaBvpPtOaC6cad8qDZgWlgHwIfstvzFNZ4h8dwKQ69K8ev
qkyIMx9Arpy1laCJHdO8P4yawOKI4wVfIR1TDwHTDK+TnrzTh0FcWca+Byuf3U45iJtzY1YMcwJ/
vSnyE9XM3+GdIt4PGQCwmaGtDlu2uUb5fZV0wVZYsXqDayVeeUS+Kpc7VfSmCjPD71+pFXBCQ/mC
EK4vRKpvkz5ovQdrbMozWiYL4bj0CCkmeHo8onlqrENsFUl6rA1tuZc4AfnSGZC4jGTZKn7F6g4D
PSik04FkgEZVdVb800kH/FDlMqMXm6E2nvtS+/15MTqUTIZXz89V0Y9+SIvCHD/YtLzvcAE45EDm
buE3W3iK/a59D/FcmWm2JtC1gOMlOuju146UFyb39aJmoP3D1ul2PWbNDerF87D8d/sTTknjOAmu
Z1eG/Qi/+DscH2SnCE6+pW43f/vznPRb35TrkZkmA4IjkArAYH07U/tGoEogMbjhfBffjN/p2zQJ
Dh0+yM95BVkGqNVEtmQwNWGQzY4VDoHQR9rb8rPwkq+Fb9ZUbjxnN68+iFnY0bmM6njO4l2AUC5i
dWiuCjXVVym2aPymmfPy5+/wvtO9fQW+gSBF0efX5rtZlcJBnI4F1L1Eg33BbGAdfHxRO89faQYk
AiCaSX36asSVcPzzpd9Fz9FqJiAETT34NfZxsNjeNUCbZkQWOcbeoc5w3KBeLADk9nONgyw23TG4
oRggHjOvF+uh9xLUFcacr696aF2iVwcJOJgVFLBTT+0Hn549ihPFD5wN0LfW717pxV8SBA7DI2JW
3NeYe4L0IN0RJXNCuPi1yvwAaA5l0Y8yZn8b+fSmuLPINJiALPv9HtWopzipm0nhTV7ynUcZ8leS
Q3O1LGymyNCN/IM1237PXt6yXzaEPRI0jgfsH96ORbJpscU0SXucF5NmTJwQNkNUO4w6fJcsA043
Z5c+VbLqKJLOE2HOLtreYf+xx705ZMVCbqyJuwQ2R0C70euq57ovnYGWf4ZjgDIBLmQ/tXEYrQil
no1q1E+JaLPkAu0OPaSsSaOSYo1JuJlbUUpx8uGiQDTxXVG02M/biZy5t3/+axj9dx7Y3X/t/AkI
+3vI2Lt//b+36mf9OHQ/fw7XX9X/hqSxbU/7/08aeyq6r1n9803Q2PYn/itozDH/tT1rk0fNVhEA
OdPO/LMf/uP/CPEva9sdMRPBSHYA9v1P0Jgr/sV/QdGCipv/iHT0f4LGHILGGKrMUdvBimSF4J8E
jTmMs/93OvM3LBfH4iAgHJQpn5f77TisUuRZYuxmuroiIBw8d85w0j9KVfm3V0GOxFcELEdX8+1V
/EzJKlP0YYjXJuCOSL/hpGGafDDDv50dty+zvb0kR1Kdg2Mv332Zwa3Q+3rpxHTYjCEmmCaKq8Q4
UfTOznDN+ycDLtRlU1j5h4K87Rj79kZyQWYRdEBMI9jI3n7FCsldaZbNtCNJ25Lf8FRKEtGpqtI7
wC1erfuBIrY+0vctNSqHIHkerM76XIuqjXfEtODSA2JU6igxfBq2VWcCFUQGQLpF+LfR+d9v4N8T
tX9/Gqg5OYlzEc4sv812YBUm2pQmccSpPTz0OM1p+DjYtT7YT2wnr7e3xOVYxLmEJ+5zmXePg9a4
nGdv1TvAJQMdHVto91YMVTtfS+BaHXixET7naxqQEeL90y8pXXSI5Ltsf6PO2qb8vx2KRuLdrJZ1
ZOf3hrej/Olf2i3NoD/fyt+euqRdRbTDdv7kRQ7eXaW1F5pXOL13BIj1CEAl2nfXVs+YBF7/fKXt
J725mduK72FPEWzMxG8aN3cJVMUyYhHwa2mccV6Mi3dCQi+1Ni7LwkX5++cr/jZMmKoYy/ZWOUN/
/D7YNxtHDDVejvBncegNeFvZyGuMD6oVvw2Sv66CxJx9DSXBv4Dnf3tOLloKgjG4im2q+CGH0nIo
/czc5ZooPGG2zzYMirs/f7OPrvluYAJLdBZn5ZpCtlhEKyhcVtF+J0zeexkk2aEy8f3zP70mUxLf
FVEkbl/2T2/HIya2jvMMPAIhjfg85etwZ9mrPhdGQ7I4yp5i2Ah7c/zBS/j7uIFd7wGSJG4Pnub7
OTGpZ4MoBMz/9LrKhwl391d6VV7I9OuP4YR15wPq9m+vBDMgf1k2uZVsVN+DehsgR33Zuu6ORAZ1
awWqVTtiP3JEBzI3Lv58Vzcw89sXg8ITxV0uRBocamjw+G9vLKwqqh9tMdFJjyEBIR7M67PKjWF9
yYcOilzCl4SfjDu3PoqhxLkrYASV6Aa94ERydmt91aUmshHDXzF1ZxBsMqHn7S/GAQJv60cQYBX1
Pa2AflBNILjA6sjn3tfTxvljWmOrRFCntk/jCC6cFiw6IwQUY9ZFFcBQddv15JBcEhRk1ed5TW37
RRJY1EKNKqN+tS+QRAXW3oY4x7qFelyc8jTQwzcna0k+X+QyN1dz47XeiWNfAJzVi43vVlfN5g55
inptEH64Fx6kRzQuLqfU0KXdUGPEJupiC6V2rd0yEfMRTl0wHbOyI1A0ruhJhnapxuI6NwMglBDl
EnFMDDe/Iw8Akd7qCzndkc6S2gc8VOoVqIFhHPI1d9WBnb0jrxyf1k9YdpuSyUJJcCtJzrZPRDn3
z9BxSVWWKKCBCvg1ko7vzI6OdvZKJDRiojjuW26tmkUxE725+s7TYGow+6pZoJMKCkYwYfCEir0p
JR3elbDY50VXdXIMykJYIbQHaBiJQBJyuXKuPQlN52XvFD5S0RW3332gUMcfibMLvsTSH0aFuGRq
PSrhc+dDSCu1tB5nlgvr3mnxzNMoAJV5BNiEhDk0sLUneyMohhleQrAKkPDTZFzNqcaNYhCILT75
DQQPdEEJ9D2WCVDHzTB4mMcsQG4hshavuBNWX0MVaRHURBh2+HXc0WXfjZz09X6L63rJc/KM4eoU
7mXf89zJUlkN1V/FmBc/ES7R4AjJ4TjRS57aZxl3wkSVNWRBpJFdFDcu3ePlQOslhqPMAhgGWNEB
GA/Ke+xoRugwRjPQXDKvs9moVED9oe56UUVeV7tfO5xWTdSi6qAqogCjvbbD4PyMccWTjgyRYZOw
l1UWCTKNyF3IdfuMH9b4JASCp4Nt0yeH37OpXCgEWzS8kpwOGh2/Od8qwsYvRj7CGq8BZRDafRw/
AxJswf55OBQprmvseytUjnaXxQmJBqs7p5GeBnVfjxbKDHBnJFAj9ECbhypptI8+/MqXpqw7fkhh
oH9KCDaCcYH69ZudoIG7yfJmQ3YJb/EjLQvyafIRU0a4rqk/R/McWz8CY4RSBl5p0QwvUDoR1xm+
u5VYzQgIG4tR79AGRCXRLQ0gaTsD+kbrcDllqRU4hx7okDosuBODiMPeOt4qNlYUwVKQWntz4b35
VBkIMB9YBPPsQMs6HSPWt/ZmiQNcdZgRq88jKKVXY2rz2y0g3TmOmUblxgGsyIitKmeyYgNDyCdh
2+aZV9f8PMxgm/adMsRj3Sdr8KUQkL4O5Lq6RhrhVeyCL/jlqvTOpv8H+HCy6pWfU5lFD55LxW6b
YhNxKuAN5ty9WGi9+jvbH7v+EsP4+DjZiZtemE0nsBiNA+0s4h0KFuUDOTkiuSAyb9Ou1VTnrhRd
gOLQiaUXd22S+f3D7DfCaSMaEFiGqpXAydCFztv9yIvC0p+MNsvrE+9mXe6BqTnyJ7bwLD7Qpwer
QNQ74oRxMTQ25HlejQgPpT/dNYiJryjVOuVBe/WgaRyB9l0RwXzJJA2YaLE8bImm2xf3mMQJSbBi
VTywiTaf09UZsOZLhbLQx5G6M6mmnqVnmZ+bytI/vbFcftXsAuyj27XprdIyU3eQadtvuVGrL25j
z/eiUAGucUQpT+Y4uM9mN+DU8kmEQzTAvIiI3pcPeRkYP1TQrK/9jFB2t3BEzPcKgaR/RtbcHhFU
tdPON9lAhp3pIipO7ARv5AIX92SrUt0YCLV3NTrRNZLwjqcDzJxG72DAQpBQdPC5hVqgBFYyVleU
SrpPfpEwY02Qe4me06uzpwc2e2hf3ep5NmemVQhQZDENkAD6nWxcwCduOY0/5wBpcCSCznhO2kLc
4c827BDfN/aCvrMFts7crQ+CEM7hjCpxOskE1gwIwYa3PR5keQJvEWOcHwfv61xITA+USMdXune4
AisH0c9O5Yu+GR213lOIB/A+pmiawsT1UgOrHSyEPQR0NF8WpJ0mQtXe/KSAC08F2EAG7qnPSRSk
ldnvStcp52gCbWAeS3O0Ezrsuby3rbLtPs3mABXHwhDwdXu03xGy2WywhhlyGzx8EH2WR/bWcSFB
8Hr26XJHaBWcYzXV9gDjuU/uTOxKPhWXJX1dXL7/TiKAr/eswiZFPt212LyLDtVbgon9bjXWttsN
/bDI0wQi1AzjwGlZwX1FMWlYM+NbR5EQna/RBNZuSufU2xeLXX8ZhB8HNzDVC0RdDmvIJ3OZHCOs
oNpe1/NoWcjMJLATM7fjk4/M9Cd8HeKRairSSWTXrvrubckFh2LMjQDjceL/wrnYGbsYyB0ENa92
eKJ2N+1dPATxUZfAOlh8l1vckq4+tn5AKS8gt8sNG0qgLwK5Wn+o48Cddi5e/CKURQ2QLh/YMof5
arnpwcK8XAGbneMclGKT3ekOuTC2k8b62if4nkMkICat06IAACxWQ34taei8NuYgRVjMjVBR7Gj7
aZ0t8suzwMIft6I++2rABip36BkQ6Wo6QQsER40a1Ot6/QWAU5wcCBjvHpLcX9MdZxc1RrIImvlY
z7I3I6Xo/MJZFYQdUFhHAdmLgfxUGbdnr7erZd9ZGxjWYcvzLWNSfJAszuAmnJiohUnOEEW6ukh7
Kr96IMFwlUybFmA7ZB2S1s6hd1ZzuJiMwa+iURbO51JOqBoL8Dg67DHFj/ueFEaCAPApsoCrkTQU
vxD9SRdD9wkFUG7CxCtHJFQUDPQuyFZl3sxJW4P3UQVPtRiG9AG0NN0xqO9q6091Cyo5wLZ7u6NC
ewBpPX3LUZOzZcVZjh7Gy1GIe0PgEnCWeQZw3nQNYHFX48S2qiuSm9xGD3AaEDqCecE9ZtOKVNZF
BgaLPaQqUMilca0/l6kDDT2tKsiFM9a6hxj633Cm/euyAtFSfVaUgddQagcIkSFS+7ZVIEiP5uwl
3sm3Udjt7Xxz62RWn73MAE++dmLO5R69nPR3zpT5v+IqV17Y23GaRhPT9K/JrYNHAhODszkr9M+6
V90zFq7ieRCJrZhNsJNAJKis4xD0gEybwAfWlTSep1DZLN3z3NYja7w/qm+6SZvHGmbGU98pxGpT
p9TJbwa+dKcQzUWFK2GS+4B+8t3iBHK3Vg5KL1149X2tIYxErY25H3mY1b4A21BgFbRZnxvDWwls
GC3EP8Rz+M9GSrk/hDIiO7Bi2EL2mytT0Tzp2Ju6lDfMiII47AynozLFm0ZjaOeDbx9D6GH+pag4
IGGGt+xrOB0uSlQaYn640jJaosnnKByiBE9jmEEm9H7pYng40/RE72ahqn3Eeu0UR6jS9bWLqvq1
Y4eX723AXPjH+4ANncjIW4vstZ0vfHD5L/ESE1pdNVV1w+NsBXhYObiRgER57w39Aoqs7sj7m8rq
cSAd41GIpX5iBaqAs85D/BOhZjuESbaM8O81VrtWFp3BWFvkjYwHMjQQHSXPwdriJkjaEjQGW2z9
fUqr+sax9Xbm4MFOIcr7LbMDyQ8b4ES7I3vFVDJrkXlyoWQGuBhAAzxg5Rk28ca+Fi8GPhpMLWiz
E3bHOTd/Ag114eaErUUxG9b7lRmyY0hMTX6Agho/Ls7IIgJQICEh2REteMhR/bL4bVrfIO6+IZKd
ptBL7e52zmOOBNoPKrSB/TqDkB0C1KUCkIjfkE4SluNqePtM93ZHcsdgZlGmvflzkrhqDYO6da/p
etvwMvu5eURBYjA5w1bknEE7vAvbGPb3GXAe+UaaqehpghH6TQa10qcSivdtPREKcskUWX3uF7tq
jqAw5SOANU+Ghm7GL0PnufwymW0Exdqtdk7TxM+SgVBcOKKpXgITjEg4xLnFCWB0/SvKCpQiOzlk
TxbvDj6ezHaakK5GALLuP6k7kyVJkTTrvkpL7ylRZnTRGwyb3MznIdxjg3h4RDCDosw8fR+qFp2Z
LVIl1f/q32SVZGYk7magfMO95yImdjbtiiC2TuHNDGPg4ooCzHF+V91YN+Fg6uSmTwOk/SBGm35X
89dkb3cKjgMSHg5UwuVjGFCSBRh8jnF1TqvZ4BCDtA4ColB9E22J8XM4+llFPsXslLRB/lyJ3eoL
cKWwJODxd8G8bdxdPz2CmhpjhKGm/WI6DaezC3/8g8LFsSLTzdV9E2MJD/XY96yHfFARoUUpcIF8
JnhdAc0FKTohun8c4MVWbEiG6WO0Zf2CQwBcHS+v+m7AONLeMRcEXEwxQfGhlVVRUsFfIPSGHhWh
TtKhz+thes7MhZr2e2YhmeU3k+A40qofoO/lbMd37hBUL2ainBcxCBjxQR/Yz2mRFEFo5iM9VBtQ
NdKed9ILQYdmnyl2ETQNslw/K+iH/PergDN9cLnVwyyWGJcHgDG/vdlNn+i8hvQQs3b73rrZ+Ito
DaK0kLHybtKlNoA0dmBsmD86bozxtUgLNsgEIXm5WJr7erHxHrUjlCscZAOg45iuFYAMSPPqsP2m
v3Bljbib8rQ8YpZqiOaoqWpBHMMmLWkwio1Jn//KSL7Z4DbUwGFlWiu04cQpvJ3fUdyHFiv5K2nH
zfswlCzWO+Ebu4okDj6swLM+LbMyrqOe+48xERlgZM15gvcq75/anl0ZoAGRAouxzFxEheuWfJAL
Fq6D16v4B/XBQHqHLxaaWcPj58ibBMS10DwQIYLI4M73C//ZcGvjdfDL9jOOy5VXO4ygF6JSaGfy
uIG6YOjYe2azztZWVrA0byuQEvZRjjhqGEsXjC0WupKfVuek74SuK4g6VsZAH1VIf0oK4OAArNCB
bw0UgFXkm2t/pkulvoRpVvB7FJQdRzX11UvBF10RE+K6Jxw8TnszOpINu+iT/rLRw6MUHeaFrQSK
a2tBx3TiSF1BxiJ3MnaJpeynyStQUYMAH51wqd32CQYVwuzSsTE8t26VU0mvENgif3DIJVrahAoU
U69+REmD65qubWmo1DmI9wb2FhVWxugmxwHL1r1jGNaH7Htr2lnKoHrkYPYS9pED8yXFEOU6VEtj
kOpBNks0wMYk0ggMOUMEDUgRs0WcBZ81iy4rGtZqEeGM4/Ib1BnCCkgCgIw5mSI1w8l28/t5CNyW
RCkTqV4re8D0bVXJMzma0os0mvkhgvAyvvU+0NHQ6Ufzc6BANWiDlpXwD5xGzQ0RTybAB5k1XWiN
RoE4ZNOCGNkCfxRJdq8uJD5p/o3NXhWwnnifoC6xgobzYp9d7fMz1LaRfsLH4jI1DB950Z1sjJNu
5g3RKj1uLGccuMK0qGDz/aWee7LjlY8WwF9Nbp3GonagJexuM0ESy3nC4oI+hEUuCVlY4GXYq3Qx
dl3bTsQQZn0j905CqHmEbzSJEr4+wN1OS86U13Gv7AX0GPUOIt8Ek1eTnArlfO6DcEaN7+2QUUCz
9qF3HqH2eh56cNwzHFqxFURWNc2vPMGreyDpVj2iwXfzk6aHYmVfxYRTaVeJaafZ0//CRWyjBB+X
haOiX7+c3nNvLNPD29MSK/juQrr9pnNLfyUsmEmvcFJQr2Ke3F+Mj0vqESfJdMQoBqacj/z65+TP
wIuo1NsPWXvmfdArImVAmgWvvLYaP3QK7tPjOI7NI0sO4d8G2lGvWNbjPuxEKx9Kvy7eGWzEAAEN
xIP7ru3wEnQbqzRs/e3Fb8wBKCO7NbURuuDFyT2gvfhaUWpBWUrZYxJjnSESmgmnQ3QgEnUYg8T5
YecifiZXSqe7ykeucLsGMCYPCHGX7769QLEyUTEya9CjPZ0KXZTZA6quQUVAtTCC2X7nW8QmtJiR
vY0W1k+2qt1ojeucBRfP74O1WjwRQ+Gp3zWY7ZG9uk0ZMWMtyXZ4iFC24MAfq1ejyJvXpWWZE2Zr
P7+wb3dSOPY+ZUPv0oWeRh9fJA+R66Lnm3N1hWjKce5Mo+RUGFkxMPhTQMQ8t7UogRh/XgcH5hKv
7VThyDFITqLZz2DFeIzOQ2dI1jHszZhMvDK2QGbxEMLpyNxm3M3KC76JSqIHxE/PO31okpELN/lC
Ed+hDVhWwoxPxKjgG9BumnyTBtMdqLuNRXJS2jBz60Cq/mTZoM2o5DQgmkErrBU1YagfGZZyKswu
B5JjzibJZY21FpDpy3V8D6raSw4Y3moKcMHsKUwq5FTE69YY0dy4Vd9wGjeAVYT5nNdBH++9IZ34
Mplf4Vjs2ldOzPHOGn0XqCqdJmIJDujfdtkVPyx8yhQC6MoTAr/pe/YOCOB3AqHQ1w1IzrDdTdlw
67bg2YmFQtK1x0PI7MRoXFKFe7aWGAyFE8dnlxkw466qMQjQWAoSdhfDTt5tu24fZGkA6mMmEBN7
UaO6SM05f5AzMXvM7WrrlNjFKA+OOVZ3RrFUHaE7ZgyPy4mDVz+fwBLpzm6DHdQz2k/Rl1ZwaLy4
S0mwMDfLrT8sAew9P76mgrCdnZtg+7jJK9W8x8xZW2TPVvpbSERAB/w0sGFnkjheHJaufGm5a3yP
exdp4cqH0BwUs79k708lUmS7kfUDlV/wNUmbTO8UtO834YHQitRoFq/Z2BAFQvQPC6NuHit/B9jb
fx3nouWtz/kwH0rbLL7YNjNFIg8yMSBClu56bYrCRQ3rWvX3ellsaqRM2O2PUTnIgPoW02nISSmT
h2Z0RXmGOTT9st2h/2m2JAMBbkz1QO4Fa5mwMyZyBJq0NO+RkY8FSQNTB5oA7/wcta2EOGcxtrjV
nBMG5+KwnHxnsPsrasXum4DtN+0cypWzjQC+5/DQzhcQACyQbRszuDW8oP6WC6ypUSyW4D73lPu0
MOr5EszCGCihE/yRdg2tEsTCLDiide+ZcZi++g2SrQGMCq7vbuaFYYduZ1snttqluoETFGAXHVoM
9UpRpfbMbn9JuRqcT4NRXQ1ICvGuH2CPozQ08x/oGkhd77KmZryPabgPG+y6SP5kViAKzG2O2YUS
cdxNfY9BiMYNzJUOsKmfGtvzbwyonT9zFy0f5yjLA05NEET7CmKAeQCt59a7mpl5S8kbm9llYYBm
EV3kZx84QrlZaNlAPUHN4ikGx9bf46Nfvs+YHej1bJx5IaUoDmHG+F17RC4qwBOKRb+kmPR+WfVK
glSuOqKHWxupliC0AT5DtiEF28Iwn+yUQIQwdtYOu/ySjsw8Em4L3PVxNu5H9plLuNBp52fWbO79
ZPdjR69qk0+dTIwW954OGBHYzGysPbWDwm9n8d7kR0mnZAc2Tb5MVZXEO5CoW3ANNaN3UZ7O3GiQ
ZCqc+y5w73BHiAdzu7cpsXjhRm2vTGayJdZ3FkpVPLEbUu51msuenRFGceMeb5qV7hGZxHDii4Un
utSNhf8L2z3rM23EwZHocBt6LOAFjqcaK/heAZEFJAa4gWVW0Oj8GOcMNa5AsJkW9havx9uCwagR
kWybrVHljfUHBijD2ClZkBIQ020+Uo8YzZ5yk+rLR6j4iprY3Uzibrx11J6fYUMr4Jh36wqqeELr
Ne2DCunRjsAT7D5LrJiAkLdXpQdrNQksGAIFdzpHPh9jrvOABW0PClQ0A/XRrq7Xga3HxMxrx5+S
v6WERnfsiW5hD9po/xzDf6zPZLt5t2aTWRYgfhB2oVAL0RaVNdrlsWYHoqNRxuNlKJQ3gDazjHuG
JxBYM3CAyU4LO252EtHpL2fVVRdl7AQ36xyN9aFLOy/YwRHSWMCbPAcyoPXywnNbGXt85byUh5VT
Aa2biO+z0nbuRGM3P0a2AetuZmhDbloOcTqEy1aw9F0phXZmmXuw3zsQAFilWUodZKyMhTNuiZ/c
Mpb6KNu02E7xvLFBbdu0roL29kQ1PPsH+mTGOCPGI+OGMthHgD1mIn0RTLT7r0xQjkFQWFLu7yoO
DAY8XLW4bxQ0kiPFPlP6hrFndcFNyPoT11IAtMIqGydUC23ZAQoID2arnG+8MzG22KrlfVtnnugO
rPPL/GQ35XBveu4w3JkmMu4n3MOwqxrOLS9MEn98RxPAGHllDzbQG5eBCRouh8EVlbylnUPG0iHY
r81gHyj3Z3PniXLjLNdG/4RsKfveNVnGXLZkXhuCOZ04zTOq1YFkqOeql/IWzcuS3DqJo9RWzqbG
AaBnigTcrD3CyNoaPi6eOXp3212HIppp4UjYyiWRkBWfnQxNwELzyU4rVKX49qsPw/c7ETWDZbBF
X0fvQ6txKFkdZGR1jVbDYAJyM4Rerlx+yNEQMDI7hhGqEPlvuTTF+5whrAPRUg5f0h2U/kkXgxrr
kApwfB8Np1XVhhN+87XdNT3Azn2JYLj7tpYkl0VeOZtqJ4mYWm4YjjXDXmMRYyji1yUhjRJJQejP
ihPCLlknhsjng/F3WxH+SOGsmbzaRMLEL+wi0p6eatKfk+NzfhjQe5LQgtnnHKeUxUxIr0lyQStj
gOklqoJTYkDuYpQss2AvNOqlPXgT57kmYYmR12oM51n6gFnI9Svf1hTsRIQgrukuARt/ey9Xs812
5MaQpLlkpo1yOQ147PNWFOACAqj6DO09ld40mmVk1FMEpQxvIcFE2uBfOhQlQJyzmlz5EFDsVbh2
O5J0GI1B6TkxlxnbZGcllFifUsLEf1MJrPVz46UK4jJNPR9U61uK9j0OMMK2OfQD4fNsbHNqePx4
JGJGruNaMQrTXQ3dQfkD4IjU9nituHVjrAcT1ku6Y6ThTTfTNJD2NFaFPGDqIudcJU4PIrXwaBrm
Pu02DatsGosl4Tqc+UvNQhl66JZb6zIU4YNbkMyGsKab7ZiGXnLDxwXLF3JIT0cDRJWZec22IFTA
0n/2vKaILpxiekLDXsYdHk3l7EhgdM/kzvX+3ujbgQFjDecRIDTDRia5wgKI3Jn9Qkggk/xdBZa3
u7i1DqaL4YJb3E2yJxcT1ncub0y23Lfr0gPHyf2SRPcWeMfOgwonj0S4w3Jw2iGxOB+JY6GPzJm/
D9rKjkggiURjVt2sr4qQ+vyUAgol1MBspWbqzH05n9ui9L4av5FfZttPcPcQLUBJHn2j8W7pHQDp
9IgXWuAKwsfyxpAfyHoxl+o3+dr6WGAmrqCCswM4jwxMIdvMLAX2PaFs94yYcDUxR8EhaxrM64hp
Z2xfvy20rw1T8rUj/cpIMvGI8aJwz4i1e+fI21x4h0yjH9jPZsDUvx9cVrtOhhfhaiY2pfzKfEsc
bVaK6f2sM0fuU8dv1bvFS7F+sA3ZGjvg/yRtMbpgCmhnXvsPYdi/JU6+zb50QwpN/1dh8h8Vzf8f
SpitPyiros/+8z9+IQ3pl7vP6td//edrnfW/fv7HJauTn031ZyUzf/AfSmbzb4iRNwkbsuRNNLyZ
Wv+hZDaCv1H9WWicOVulh7kC+XPd6D79r//0xN/Ys6KARpolEWhtBtyO2Hr+kSP5R3j2Akd6m1HM
/XeUzNYm9PofhSRmW14Zvu8LCy7epjTe9Ix/UBKuVdyQFg6x6ZA/V7cqvNudLo+X6LeMTtO/J41E
csaPi2ras2zh+Z77F81ZZRa9YGJCk6rx1IuTp5PTHz7+f63R/ccVNgkdBhmIwfIvv0zXFa1mlMA0
hoNy9U8CccD/2xU2Hd8fPi6phsmuFFeoNsS4OPl993+5Akff9pWABP2rgJQgnc7LAW+FA1gq1zm1
uf4XVzA3peb/fOcgYl1sp8wVcRKx1QVP/OdfImFWjMiXSh2HpzPfQvYSz2tXBd+yxDHMi9CtqvnN
WJFaRVCTV7slpuGGvkWkWDjAblYzv8yt6fg7NtcL+zNzJBSwnWttHmO61fkqDCqOyCwLZe3++Tfw
Z2kmPzw3jilR1iIehgzt/8U429K5tl7rQ6xZzavofwayIFZd7Bvsxf/8Sn/WZP7jSqCbXFs4MF/4
P3/+mAyHEZogMzS0FvUSwyC6jP5K3Em1Rv+XC9nS8+gJbb7zP19oLWtwRjXUN2fwogr5IziKt0xO
7//8Mv/7kwOKCDUSkylf+/96/iBrNPAKQTUI5AL0hc2OKOsPbNhYjop/ca0/i4W3z87frBF/90dI
zrC/POuZX/QOYVk2LN0ZusiBTAdIOyvjrEvqH/757/UXfuvfL8YvhXeBuSn/a26/+B8eSvbPCKF4
2zLvZefivQHXS/yLBIvVBp/++MQiLqiuNriQf3Fh6fxZ7v33SwebfdhzLOTJ7l/vxslROlGkGoSt
5Q4vvjnmHqlWskT+GgzJfT3JmTDHpfR/WhvcncTe9cnGSopNc26JmdNsohgRLtl93rBRxSCPXHaX
Nqz4GVMOxruaqvI4MoIGcWYZNeyDQb3CCuNuccEvvcQUrR/x2m0yTWRyYRdU1HIWUfdZBL19YPpb
DcgAM9ubyF1LFEvnHKH1NVesXppgq/xabxp/lGqqiRVIrOnVUwTGAIMzvX3pdsGTO1RT95T0Pkqx
pHXQX6M5EvYF3ZT40ROd91CS4bdCkY9Jx5zwct8IFEdOaGcye4Ks+4tXQwLDjxEcIJtZKvYuC5Vd
xG7LfJ5AlFgXumrLu2Gc2j6366Sb86xcfViU0f2EetE/uHXanJkj1KfKx+yJKA1nc5oTJ8f0erT0
cRw8+9Z2po4senaxYpf6QSPCYGwMJ+ohqQoA8ab6kW8wq3AdVoXOaIElcK/WtovYBrTVLcLj8TMO
hubCLgjnWNsKMoC64MHUxMM2aPGvmPGYeI9e5hBaNxB8Y7uiubck8dKHcezF8AyBBgVCTvtnhZBa
mvm2M7pkuiReNxoMxeJuZn7Q9QW0ASsFZUkGs79E8IWmZ/zKbNe6LCjId5E3OefdCahKfACzYz8y
lZPPpGG29tFMUP1Vqc/kBtFoTsXwZnhmfDW0bPtdBX/hqrKinm74Mq0DjNg5gro7YmhPiHsROqEI
JeG7fpl4avYGzcHMBJTj4zpI5iHo2FLfvQLiIVecocqbstaRZLoBAOhIlqDDXe3p9KFYhL9r8RwH
B+Q0dAg9q9XboR/XPYmnWIV7MuXOFhSp5mnoF4EAGqXPcKn4KO/llgQ2xVuibA2FaXkpuHe2DX3e
MutKzaoYekYNbiBfesI7t93yeoGZ5W1Kl2k5uV3DvQysvgkOybIFySI8nQ5dL/zyhh17mh/dFpu1
xeDAEhYg6aTLv0ZBKQS6JSaidXFlOT17AsVc19ATXew5phSv15rOWzalh0IDpK5XYBC89nZNAhUQ
FlKKWk/n39u1z1UfOUMn42jkhX7Edb9FSuR9aROKp33jTCKfN0RNY+pvWDO3EYLVTYzh7P6AoUI+
p06F83BxkBx5wuo/rdJJD44xAB9bJv0wC+l9pI6jflvm5JxAJVmHDMnzKdd6+AxaMe3dJCOedwZ7
hDnJKaVG3d4OU5gN8XgCn2S8ste3wP9PFXKFPBnSn6TFBE8k6GUGLWC9ftM2aUYoGdipA0RHSOjG
uHb9aXRvOkutqC44dQ9jF/fvdE7B57K0hKP7M2piw+v7h3HI+TnIq4OAqNvqJvO0aXySumEz5EG3
uEfSgQu1huPDXMKaE2PvwbmeduwGh/FYrGV3ddblW1Or9JMI7fpqomH/YinFaJCpJAIJauUW+2aV
iuk4GxbBoyzwstcl04kdVp2hjy4ueh0JDvEMlpyooJ60QVQoe5JPKDK0dxR4md2LYL5oEZ+BenNv
2jAr2Zjrfr265OAytDGSZYt8mUElE9jNKICxJVmVMMTaW71p09/I75viOmpF6bRZ1GfKiQShG2xZ
OaIPcU4/ib7Fml/4uevIwdD1KfJ5VB/o3+RuqByODsRM4AT7EZjMBaRT7ZxSgzos1FU+HuvWnI5W
PJnt0SfE7aeH24UAZhaLML40M3kkvuveL2XmhKMgPTWlJ2UdJOvsdY0r97UeZne/5LW6kcpME2ZD
jC7aoF/eAmV76xWNmbg1lnUeXlrykKxdxlbwAf5CekTL7f9ARQk/dpBQFA9esSp7L5o0sF/Jfc+A
2ybqQqqZ9k9Nj8/k3MbmpPcF5gM0Gtm6qOm51nm+3pSwFZsD6lnLefB7p6ve+7id2oOTETj/6Alo
YaIaxM2QV435vQT7VEdB5rbOw0T9eG2ZdD0SJ4EwxmwnKz6h/wHwOFrJnenU3lOtBsvZrZ5aLOwS
8YiyMusNXnbtMuM89zTf6x37jAV+ZbnMwQHeM/vvmVxx660v4PwcGZdA/NNjcmoQ5iS3rLlYW8zx
qM+LZTTPlRpRudQTTNVL4jLLQT/ZsHRNJkvuZwuXCtGZVUn4ri8RJZt9wpKJNHWWsEgtZL4R9CCa
5agW4d2JYC2YbKwojXPVxE+j5Gk54Su0vBPvBn1yyfCr7jTjqWMGNuNblVgs1XM4kRNchLE/If6s
vqGJWt9XDgD/kAAKPHQGaWlsUvLx3JYeGd/OxnAL4S2Yx0To4QE57eiTD0uQ9s5B/k60DMPPFkuH
tJ/AjNZ8svN0VB1PX9JnGjHuEmfPNiAHuoHYJjzWIkMCqQ47BqqKo09YJ5LgfKYcYVMFYsxNXU4w
nwnvMV1XxCnl6ttI8EcTaq30JqyMZhPXTw7R0mqPhUE8V6lrQC+HQ5+yytbSv3PRBD4Z9Cf1YVKr
80qU9xPHtJmj9RiH9tTG85C/F0Uip7vKKHPUM3V71yoDR02WdKKOwLjpASEYDdQBGx7ZgH2NgjVc
BaNJZnoBIbbYnHbxks83oyjKXbNSWiEzBY9tzGXJc4eiFblIB9ULrUOmStjPeG/sFhPND8KTzX01
MZeJ2EWIk+OWQ3Fl65G7pyywjSIySadnptMmkqU345dFP6Sm24E4ij9ra2kZoTlT/jb1ZsZrTJNk
eeeZa15d9IygbRdg2MGXgYgIzY3gPwE62H1fyWiFuJz0zXGkiS84a3UBDQtxs3tOGBPXN11RABBu
p55NC6FhyZMJDAZ/V90U2AlApUSVUScHiDgrFZRaXoKu7sZn4brEOmWAFRP02GAJki107tQKN71L
nbU4xhM8AYZ+7S42WTknPP0stAYBYmWd5xNLXntfBq5e8fB64FsARXW/wUojQxw7osLYwh27Eo0y
79oi77fdWDU+jtXUFvt4tAp5QrnWb1GU4gP8nyo4SAYio9dxuVSdmtEE9eCidkxE5uUwecDQ3yeV
EyXcNpXVhV2zmFerR7NKRq8zXgWWH+tWgqxDEznI8kfOy5XCAODlmfA0cnqbYvIu8zh5D3m8Vg8z
KbgB8vsxQX4pahVZ3SpzXmme/xEnMWk1tlr3bPcmiglDfBiEawZQvWX3ONtWzTIW1DySVDNg3hDk
zR4gcsWIOk8D6xDE0H/TJV3nM3Saajgg7pnrG2c14h+VhfrSrKza+KCXGlbmemoxnsm7D3yCQYGZ
MoVMl88+j4vlp0W8fPvD1I2JF8avjCESZaarZyRrHCF9q1AWIHql1porP8JQaIL7zpTcW3azMMod
GRzOVme/DGSDb0YmsdzAVY7PhplBYyXcwAiuvDEIXsVajEbdadvftYOyDiRpGc55cV4KEtEYTgNS
tZ19LWETR8uqjXNBci9KT6Jbc5nH93MmyhfVHXpK+Y6hEGJ1hJ3oYOy+ul/dviO1rZB46agj1zWy
1ySm3ShW/5ENQ0t62dohim3zek+X4d4NYqGHcqrhN3m25SuPXHD0SRW7dFJZByPojN8mvjjuctEs
50nIeLqBGNNuwDJSlokVrZMvD/U6qX6rQuFmFzZJfk0QWwQjmzXEEluLg7lmy0yeXe6Ob4rsBbow
iUCsmHuQuK7Rsc5YO70FlxXXDoR8sPfBr5m7vm2sY6zneD1n67okDHLJTN2ZXSWO1VS3bJxLyKZn
w5t8i1ThNqmvQQmxk4W3Vu+ZZkmCeYr1Fsp5cgmuyOKnS5Na9nLmWEzPNFVxiZbQFuwqET188TbI
iRJfK8xB0Eitm6Td+i5EJ1yVBMqDV47+KU/6aaNUkeMEODudnhCfI9NF2gIXKS/bH60PcRMwgItE
rZAoGyViTast4uZK5Pf0LsZ+ZG9TzxMRgSBDe47NpJ/9/bSWeXttLJn6N32s8uqlrwM0sD3fp79H
BF68I/PRxY5aZHwirt5+JP6u+x50pgDYO5MsCHOyv4xu6XzOFaiOXeIQqn67TpMgsCDrdQrhTlge
r0knQ7o0GMvFIC+EGDJHzHcFkeynzhn1tPUmBdi61nPDTI36C7HAcA+2t+7ODByLHyza0F2P8aYR
kuqwLqh50K2kKwBD6nPUTnqLrcvY34KpzXG/QohHMpZW5W6EtFuGqD9REfW8f/ow7sgjNDytIw9f
Ka+AzldXO58m75xL6vieqM7nSrJ8W4DmHNj3jYesGPsD2KnySZlzshei9YlQILKAECYRIJ5Mk++5
m7gvCtQiD1cczLsWxeRjozvxpqGp/KhXUdyj9TD25ex1CByyJv6wtPKZzZntJYDUeZeylCwj1Hqb
bD6dxm/SU9nvsilZZliznI/SSZc7jzxBhy9Ks+dCj4+V0cv6+6VxrCNYWrN7bRx3uWFDlEWrGcCk
4ZED+1OS07OrJu8LWb5xW4ztgJwhEfUjJWnzMYwmLKmMXz6sVmR8O8eOk4FjIlEoa3uXTlMZHiIS
F76sN87dtciK8sodTQ5U4+RkaA7to2015svklM9xTZngMt0IcxusKfdGaXbRLNr1NwcNNl454R+M
vXQ6s6WCMFisdf2t04MiCt3JnbsCRjrLVc1SnU6WYEbhF/uJyPozCCJzQondTSZSK3qR2Adtu63F
T82smFEZc8caze4MXhklokUI2k6qFIVdg4+K8+ANuq08WHSS7x6xCc3Z6gxWlIh66pvMUkHEnhbR
4Jh4xaORBfOHoZPqyWvNZOfCDr6UBkrfSRMxGNqmb941gVedxsUunnTMmky0ASR6wJP3Pbk/J6+Q
rAEDmvewo9+rIq/3pu/DgICdJX7nnfKZ7wsEF7SgAxKKwt8rgafJ5oVihBMEaTqRto5fwfsHxxWZ
QuQhX/nNC4X6u7XySwqc7JSkc37WM+oLBJx2H9XT2N1UizO/SHfJH1PTDIDRuTPu7Syr2N1VrkFM
FyP4Z3LUvCOuHZCoszdWgFEReZ2I1WVigWiXVPuh80LC4KeDOUEYRoTRwHjnb49FVKUlpGAtsJlO
8Chp0zH7Z+TUmfMjrs2UNrnVV1wJfRQoTSxWumRHd+Jcc81F2SHbBv5QJ6vqrVxyqzgWnB9LaLpl
crDVIqOJDyLY+VgVrrUpkVeMvXZ/QZ1v9rzp6+8IeZFlBflT3Jn2eKvWwY224vkVqJr/TPhANVC2
+kPxtQZSfVu04YwHAjYEShF35vGZ1Yjcz5wbxW6OVCjymSvj3lw9L99N22yQOmAOxBGPgY/zNe/F
cq1J7/hsModUEs1cNNKIt9wDjnSNwEGXmLaXQkjgWC0E41THBebUTWCG9/FrjL1hLx3vwTHzpN11
ik6KleI0XoeRR8c3WIOOPFMPXe0Gv7yFydRSWUjReytd32UdO+9xt0xPDMHoJSX+xEvA00W0eNAN
EK2RGuHQGCx8Gvg+UfVhgniO5ZqDScz8vTRr8iMViytCcQgJX/f4K5FuBX7auuiITf/qsjItd8GW
fuzppWRBzDaL6pc7Dw12OI/PMeJr9WZcXQwI1VGYSpy7hkUZeZc0at1VlCrby8r4SR56jBCOfvwX
FH3D3Bvg6na1OaUHFxnTZdLg79FnBvCLJzzZn75TYanyGydqhyYjxKI3ufTUkV4aGmLUjwDDzfsZ
H/+G9AZuKqspEhXGRjT5fXznoC9BNNs6ltgJoDcu9KzupVHDpx/oEfWrtTw5yKevKyQMTllkgPrG
PaaPBbcfVMW+7HfaoR4/+tod3teshogh+mrmtEWOectMfqE8bGiaMOilZ/AT2Eshunpv9IYs7sk7
3mPqn8dTMpT9T6IFAlR3MqiiUXFrhOYkhogIthoJLToexicFkm/q4B9l4/E9aI/WcV/0NuqENGhQ
pSIZXs3bOmhqedLEKAy4UWYESpSd7W06BZy+lGwO0cnrUr/KykyBpbBNup9T0HuhHmwODkz9OIfI
Ahj9O9suSSsZe4j4LISLNqyVO/2wBtIyYEX6w9lKy06SY5T3nxgsPTi6Y/Fp2A45KEiezZuY7Axx
oHlYpmPWynsey0fsuR5yBsQtLgbu+Cz14KAG67KSTCvqZEnerWXfqgJfW5igPEQql+h3lY3OTned
1GEpq/ibpuUhwWUIJswRfGVvHkNYn00RSUzECPnYN8bcOXsVP/9BTMiMIp0HlE32aJHlkKXxhIkR
HphxskHt3AIYC34y0PzVWNVjnBaZi5QzsO4XF9fmYU2nuNwnflw+Y90YjhliA/SzxYK5tyMYfh8Y
eOZrv1ElaQegEK9LjiOYRyFNVnQviJajBDfGZ6IQnJFmMsxvDpKZNowD0odMu8bljh/EBOmC3XE4
bmqWcRdMIGr3pHMPm9ZzII2lTLak4NzAaY5Vs2I12ZPJEb/MZad7YuJRMR9SF34HmikR3waJ9IG9
Yl/sjkWN3YQgZcsOZZUs8kTIwzrfpSaA1jDR7tyyUViyL5Ph+EimbpVdcwe/VoQja/FP9kLS1pG1
N/5lJIKYQKicvEgm5XBUTb0WZGe2wYvyKkHMFXf2dfAHfg5fJaI4y6lArKcBUMF4rVIcjA8wvaCx
MrMfGP3zkYU0qe30WaXdZP03aee1HDeWrOsXOoiAN7cAyrGKniIp3SDkCO89nn5/4MQ5m0RVEKEz
PWq1OlqjxAKWyZX5G+iFZfmzo0w3/UEpME/uOvLeA64z8oDFlyyAiC9k+V6C34giRJxJT8Kc7e59
VZHqvZUrIEabLNvA3EhvobLUj60Ua9TNS1H6O4UKtkeZNAiQjfDcdVAmgSiL03d0Qmy+A2pV6VSg
cQghNwmv1a7xph2gjeoeBmu773Mt4hpVWdNt44nhHWldf5MpNeQgQxpQd4DTw+/SB+9PNrb4IQiR
hl8zbVofpHEWwSsW87RXjwosHDfQa+85U0zRTT3wMCez4xbHTZgq/EMLogvHRibxM/akpIz+FAik
BpKfPlftGOP+jo1pgOen0DOBfOqndiv40TPUg5q7BtV8ODCJhw80pj1+g64NSrj4UmFMRgcoH34S
LPY2omCWgHqE6lsCWpTOGifWXzWNorsE5oybsVc0O9SbTLBgOtSN1KyDFJ2wqXjEpgLzh2R2ojmF
WmuhJczNFVBrK01u4NV1v4O6PoIghAUVwVAtzM72GyvZD1lcxw42V8EhS2No3RV6MTv4YOV33KG0
a68VigNWyP2jqIgRp2uCcZP31yoK4T5FtnYbWX9CAzcdDUw9jU4qBwMJaOLoGbZztGMk8W8t9TiE
dwMoQTwcvEg5xug9vERIeVYbRNy5mokV85mesvWNquBtFyRPuNHEMBr0AAsWrFYKvmKOPFkztFw0
iuiYBmOzr3PduFYN/MmOY0Yh5CR6quVvVWssqytUG5ri0EbYRkA/TPsb1MMy3AZBykGC9OJOtit5
EvyjaKh0CFPMbk8g6Cnw8cUhz9FNj5NbMYNEVWDmjWqzHwUeDxngUjZg8sfenlfFXqRn+FDOh67f
mMw83cKL1zFZ3T9o9EmRU2dyBeHKAq8fVtJAgplN8lOdRtltZ2RkgjF1R14Vt7ftQG003gG44lzI
gPtDjwurMbqSpM54xRAAG+A+rcdbGI4t3N1BwSY8C6QrSMJ96KY9tuF2TD/iF0LEWLhUFdDIl6Kg
Z2GjlROEu6rAYV2sQiPfdILX06qjanNf9N10DCy8S+4z2nOMzET1505qNPMecfQmu0qiEfh4mhnC
t6kuxFvR96fSFlPKRhreLyL8f6x97EnWZRIdSx+u02IyXhRxLoX7QqPLGyVL9BNzyduSR4lba2za
7GpoJDxAyROpaWpSUe3pdX2DmQJlV0oU2LV1WhvTTk5Ns3Ej34/kp5JUDCEIRZKQzhunlnh4wzg0
jnz0m0TdHLF8E9iu8YQWnmclC2QOOFJBhCfjLz6cdI30RxT/iBk2ylqhLDzSFE1ornRxALJZMJTH
vjGRZMOlvnZjCJq47kVVH829p+7QIEQf7ye/KKqdX2vTUwTXMQGyOgzfmlEJXTSElNNIufqeLnr0
A9+Sag9UPq0OBqSveB9UmfJLGjR5EyfMVRyxRxSG1aSOHjNphH/ZF6DnoKn11iM6NmpznTRCnzzg
Nmj4Dhj5ibtxB1h2C4QBGHICJ4xCYuYnItmIob8J4F2SA7Yq8E4xhIQArFhJfQCpX+e/Cpo44zd0
eqUAk6zZJ0+34P9g+6VS0od13n/rOhgSrjeEkKr7wSJHBmc/63UogmAjrVrn26mzhOC+8Wb9oTCM
6++K76cHeK3BHvctBf2CKJmew1pR34Z6iB8DraCuBDrRg9ur6AD8qHOIpR2VIVZolGMK8dT0YDVv
YpRhxIcAC0Rujcwt46hxZB/SdMShIKLLzJ004O0jOSW3P4FcNTdS3Jc430FavQ9h2iGaUzbpHQpp
9aPCtV+1dcDc4ZXX6MW970tDe+plOUPGJfe/w6nmOt0NHrVGuBUKF5x6/FnGZoExl1+HneNXHC4O
mPNmOAqTH7aOhGd2DRC+De8UP1GmAyDtMn+Bn9LfJACguY37cfKC7xUWPqJUN0+NpqOsoBsKbWBc
Zij2hxivTWWFJTeSOaltKWjm2uPEHcJJ0TehmFS06YmCXnLPswuSq6pSo/6Ox7Y6dplW3UnoqW5Q
rwHiWo7BdY6NrKvQcnchLXZXOmUTkc9J50CfUaYj3CKYWJk9AgoGeAo+2xgegG3S+TTESr6Pslb+
o4qFFbhBqHQAbWtT/h6SA1L7HMFFoN3QGPua9XKoNOwZ6bkZP6SiNY+KqWqU1SuxdGGXe/Guh6ec
chEMIZ2qkXjf5XK3k8FCJizCUf2G+ho7bNeyIRlN2Qb7ljsxXcu0lvZyq3LJwkSvQZQe9YMNSh7T
G0eWhE5JUZkuKkHJz7qtquskpSWeD+jX20wrWOCYSXa5mwmRgeis1hTtQymX8l0NFWQbpt1wM/vj
vkpVI51gEWqbsuCPKunee+DWay3dhCUtxETGjwghm5FZosKg7HoRgwalEyLzitbP8EKlKNuSOSOb
gWEH/Fgl8K8NrTCexXbWhajk9qboW2sfgn8dXbwzau4rkk8Bn8YY1ksejf8/rCVv0xW1dRdVLZWq
xOOBfF1BBk4SbzHIxTECxSLTTdlOXlqR5F5kamLerpkDFJ1ATt+QPU/4Er2JjZ9vytjUeAn7MSam
6Os4QY+QR9J76WMk1f0PJQv9DIHuviar961KuQuQj6/3QPiyK8RT9P1gkecitzPkzGhRSB9G8A20
M6My+ivK3vRdrjU6IyKdtgojC7aRchIb8TqgA8i7UNPCw7+tVb0NGjbKX4VliO4ywiWu0kToZ2VC
nDz4vknVASCL9NBTwySTouo265VjaBoItD2tFGaZ44eK+S2dvFzb6F1rlJs6CgG5dSnuYin48ezg
4Z8WuGlrFMKWjAJFhYQe4T5L/Cl5wiAKJr+Q9ieZvA4SW8wut8050o5A/lppl0xpdqeZJDmjJ+HD
Y2QSejV8Wo+8Zf5wWw+nyOyWOqfp/+hmQq3APXNubtFFcP2086/bsBYyVxmxq3zWc9Is5MpqWN+l
oA2HVp5Uqs54Sb+xxEsukcIkuQbbJFzbGrnkgJYuxhTdRh+LHftFfOcNRhwibtugBtVmtOX5FEcI
ltM3uu1+fQOB14uoH+IjT//TfyqEkHXVt9GNL+kUqQHq+SBKyNOxWsoErrBc6lkXEy+sdQSyZ3eY
BHgi4xBUv6sOfjZSZ033Q4OKhQpcGaR30MeswY3pbyUOhe98gxulmD3Ao6R5OWbpETcD44YrjH7b
NkN1L4UjvFZZzOhYdHAGLQ/WmGc2cYdSWYF6w5wW4uRXq8YmkLV03yLAoUN3FsUHGmcUfkv+LOTx
NNU7jBw23VWj6+1tX3bgG1FLQjqp0mbBN/QswNKEnh4jr6C2+Z0SqfL1kAmBcgRblw8HRQ8pcZmV
mN8JTRbT3OlYKnT6Q+4aZXXrV6rG2uizHXZZyVHygumnV8X9YwXRgA48am4nRNumelNAzUIpzSDB
2hYW+E5s9ZLuQOVaftbJvF8QFIQz7WkKbQcVecY299BrZNl5+d1QDPFG1eIOb95hVK96vIytF/Qb
qxMMLUiDAZ9F2VZqimte1QioqxhtRNdLTOLbCNqrtyVNkBCF6bNap2dqovlCFyIYH0ESJNUraQ8c
VCHFxBGxzPitFkVT2MFv6YI7rvImEpPkM65SJ7iKip1qGXal5ma6mdu4aLLqJl6JHTCcB7aBGOSS
mHN+ICC5q6ZG/mZIMBo8Clsb3rj4HWgfBKAOqumA0SoEOJqNyHpziZ00yhH0TBO25RRrSPpDNT1d
K6ddg4iKgCFxQwIQU+g7RaGsnmDAlBHkAL/4pkCTeFYVEXs5Qw7+IJxoVftKHQo4am1uRtwWJSpT
PPEQHEezHl6sKQ4B6Fs6ds/suBZALA5DiL5mZf7xx0mOD1mfU0YCnVhlGxL4IXa0IpeuRzgdwAXM
fnxtMjX6FQ6Z8rNEFQkdqzgzf8CZjFCOKSF80c33zT8B7QuLLZ7+CyXU3iix82pEti7k9Q51EKW3
UYPiwwbVEcqIljEW0z6OTOueEiYwENk3w8curcTiJvbQcGQZopsAkbYvutsUit1VIHXDb5Fz9S/S
awEyOph9CZSD5XmeR+bwKheS+jiWgoQ4YhWG3n5Ozwy6hZSWsE4BpABBKJOiE1g02MReakpoJMlW
81pxmzxGQxDDeqln9d2WjRoRio5mstsjM8hO7XdUD9LGt9BOUEs/duAmavFmmjxq3xhV1s9KO6i/
oIR1I5xHhI3AIXd5c4WyRK4f6J0P900stPnu/2C7nLVZ1bGFhzifon2odm9mWyswZqhAP8RtZu4k
9PJO4+D3P+WoKanBiuL3r9Gh5/BhtOoNcB+SThYlztrmH1GpeS91ddCOKMLVD2Mo420nc92dVrRc
LwBt6UWKJo1QUzNVdYHlFovIE3AvpRsv4wEhPIQWHKn8hl5uoa4IAF/AulpoDFjA6zXUxMzFgMBn
FUmdUtGdAm5sovcU5979P78zyxBRnjYUxiOaCyS0phTC0MaEUIr7wnjKpg1F/K9DnKOgTXEWvQVf
psGheCdEfAQLw1vsqFarNKV7t0SwL4x3IjBZ9GVX4MEmH/gTzB5rhNm/C/lgw5Swyv48AbIS2wQv
hJ2Ihya6eJQNQuik5l4ffqfmVWitwpHnb70MaMqyBUYEFDlGcZ8D5vDJKnC2ql0nOJpSPBSlq6za
hZAOw2vf33S0e/UV8PX5LJ9hz2DYZA2tZHGJXZd9mpoW2Dg77x4g/u27rNlitvD1N3uHi38emSVS
Adf5XNii0ZP7PDJY5DlAEnLowu2deqPvOndwBRsGtR1ucock07Uc6o5O6XZOsxmc3pUcXrpNqcRB
Ec72NoYLj3mFIXC+IngsiTIA6G9DV5fTtTATxIp1Hkuybof2uTFXZL4VWEOLL0oA3qyM1QbMoeUX
FRKfKrVpYRG7mcfduZ0rO7JDLciGFP3/xm04oUOH1AEf4/5n1GAtHd/1HGqpTrGygs75IzPYHrKN
8S7O/c5N+rizSX2RwFSUUF4aDyFNCd+l44n8m/5Yb6Ubby+kR93GB9b5FtiPf9Ze+rsI/afJsAg/
r7sPK7gToy5Hp4s0KrDRD5TvkR3KDj9ucweBNSqqKFccvG2x/w2UxUYU2b4Z7bfejpxo5fMvPMRA
/7Ou2aggpABg19npPz9JTdndGCoUZVRspktJRLDkJUIprxoxFpaRJxEKNHu7n3L9XFNPoSR9CCPj
+uvFcbbNQE6BxMMZI+umhJbN54eQ8hQ2gIX05qhot3kw64Y3D3g+1U4vSHdyiWJrk958HfOdUvH5
GxDUFCVdEjWThb9YkHqCgV0dSPRWIuumKl+KniSyVvv7WshPYyZv2l6/oY87K59UwGPV5m4wFadW
4lNWTvva968RunlYeaqZVXL+VJh7QDyZCS4L1klVzxrUEL+QbPqVF+pRJHXXEAqyu/za1FsEBtGA
y9pvlpzcInZFa0n5JavSCvfl4gfBfwTleI5l2Vx8EAMBHYypgVqXKUhdTXAtRID60ncpkO1jKneA
xn5/PfKzLGCeAx9CLpYEUpfgPjJCVkx8jUIZTOmeHm1b9fs8WNnyz3a9RbDFt0ewCGB8T7AOUBV5
Hv1vg1vo1yM6O1cIwsoyNFj8iszH/DyrwdGOUZspho3GDeJP467A/Q7fu5W97CwbMGBQGpAo2b+R
CNEXK9g3hKYRGsXjsmfejZn4ppsaJbW0/oYcRP78r2OyVJFcjYRAV3WyqM9jKlKlFBrNQAA0FHcS
ObavdM/M4pU87Xz+EQaPGxFRax2y1zzmD/tj3vhy10yWZxvSc4MgFhCLDGAJoPb21Si0lU3wfOqR
f0pwr6B7kbYtz8Be6ILGKn2qsES11bBF2QLz0CG9j61p02XTSrwLX4ycSmVKSCL/XK6uEK2ZNJZk
zFfQq9Clm2RoHjJ8xdTMX/HAPYvEBs+cYFAWL9HSF4sKHjsI+khHNao27vmd+d7HJt4uEYV1g0Zc
mYnzqvm0d3HIy6hVkZdC+YXZ+PmridVQoaw034tbp1YfJe2thz6UiTSNjU3avWZdv5JVnS2xOaJq
MEUsCMbacom1iMDEPjadyF+oaAxVm1b766He9o+THoIxqTbznaUMxXExLqqTo4y0GdiE4WYovmuV
Ryln5Qi88KWIYfKtkJ0lvV/s+/Q/C1P1DXJ54YQxj61WV0byMrbPXw/l3X5z8Y0YCI1FMlC0CbXF
ZatrlNFEm5vrSS1IJ0UEKlUa5XBIBiVCEUh7Q7QHcU+fEiV+dnuE82np0fTboGAxrMzOs3VncgPT
KbGbVIjJP+dd+sMq7+sysQZD0uxIVnvwJsA0zFRVnhS1Sw4T8jgILLTZSkLK+jqfppDyZmIygGvm
6eJVlwD8OgXlBdt13aPrXrvHa361nX9st/b2cLBt/nG93W75lX2wd4192O3shx0//d+/dBgVv+wH
e8d/PvDPB34fv3cz/3d+cuYfDn+580+OY7vO/b2758dxTyx3/om/HX7Mv2X+rfO/uH+Oz/fPxz/H
wi34t+ORH3+O8/+F5zyurNbzGaeoIhx8DU97rvlLLjsO5ZCIGgnQSmPZcfVbFqetF588/enrKXf+
lRVV0Vk7EGpB4i45yP6olVPVAITFFcDuEO5tQu2ISyha9qgcvX0d7NKgWKQ4N6uGStzFt00VRN3w
nDbsOCnu4D4foAyDm+1PnSzsvw51Po0UlS1VFhmYDg99HveH2RtjVthNfmbYaRK7KPHWZelS80L+
qN5kzW+a6l/HO9/rFEws4elqOm1YFs7neGhvKoUSBWhEd2p1FL00cem651cDViQr2+q88D5vEqxJ
/OMhWhuwAMT5TvdhaLJWdbUWxZad5d8V9YiFz9dDufTncyaR5JIckfcvvlJhQSDxc5Dp45T/amhc
TL3x/HWI84mgQrH/3xDzI3wYghAJHahVQogApyk421FvOEbrNsAhv450furxXSzkRFE51TVS2M+R
ZsVUFdcJaImdGR8kmg122I2pO4x6juuIGOrY643dERjOswEKZyX8+bvE/dl8l0MwZPVseQ3diMSr
1yIT16EEL8CLLVccrBae9qQQiCx8DLGYeYVktsjSd8z0UMr2eSeMrjbm7aECYeqUI0APRcr+xHiY
OJh63CqtWDpfv+P3xbSYkbhLkXhyzOOC9m4G9eFzdlqQiUOCqiZ2BfaP/5QOlFuQYfa44X3vui1k
Wzd1/vZbSBTKxnuEurfrj9iX2M+FK9pvf0zH3xrueCX8+2SmpMMtSZHmXVSe1+2HR8PmgSt0jQN4
q9Q0Y5A+UNam2IXJ/CnE4gM0U9f38DBM6FMIxqbxbOCdi/1+gn27qXNxePr6dZ/Hmx3FEe/A7p4M
9b188WFIaeJ5gdrxwZG2RTe1k065npOCj68JJj3/HguEmIJHJumVvJQfgAEy0qbhKpY0iIQKV6J1
naakwvV/GWexp+FFAwddIg6IBreXrtHOROPUdMpkJZNT+d6fpyq7jiRrCpZv5DZLu9zSS2K/lUDZ
lLl0Xxb+78hYm3IXjgKI1OSiEiWbedZ9nnJ9EINhTihd4A9U2LXSOZo8YLSolSubizRfHheD+RRp
MfMGJAvMIOettSqMyvBuYp0HfxtBBaGOFUhFDbr9WcMr0IW10BfOV0JrJCc0HvjFYpBI6I8NkElW
uPQU+rdAO1RxX9Z3vbzD4Jtr2invrsRhV8BBRgWvOgHkaq0trplT/vPrOfpe5z5/Df/7LIvXgENu
iEMNr4FnGfOd39zk4g8P+RlFO0Ew17VdOKDVf/SiDgDMRo+347iSt16YVqTtugyCmHKqskzXpE5X
cr3idRSVKNHNK0imwMd9PdALC1+XVLIZhJsoCS4LcS0EALQu6M/BbXyTc20LN+MvpOhNiYfFP4ea
5Z9mq0CZi6kqf57Dpd+XahEruBQZ1Qsq+fdFrR3B8v7G+mRt/zxfL1zfkImiucQGbSz7WPiMlCVy
TcxiRdiVpflbwXy6za3v/zokwlCtkEV6TJL0fvf6sG2OSHAXI/arttF0pwCVOChHmzAfN2RBK9XL
SwfiXIaZ+zOU5/6j6vIhlqUiwVp0AcVAEhvzvqCje/BlRehfEC0to+2s+Fht6HyaL6rSDBFgjonk
QAjjfsRofcRbTOj15wTRDePaq4r+byJCkjhBK4PrZAC8SN081biJNhPN4i1IieRtxM0IbMkUas8y
JPg7sUqsK6bMgMlT13dPRVBBURwUPaOeXGTJTlWiAdBhEFbfDH3yn1DWjr7TqG4OUTa0fz0D62n4
aMOazfbZPKbnwF1apa2hkSubi/WqQDdqW6tGF16GnzWhEtiA6Zx+wJFbyUzOluUciQILfrqGTBq4
SGX9spRV2AhAkgUMFlBUBnlo5StBzrfC9x4cwmPcosjxFsPRimRUMFUxkez6FVp0Acw/ZVg7U3kT
RQdDXjnAzi9sc3XKpBMmGyzN93Tww9TirqgA70N7XjCnvaJ498BMbKntrlUOZmXyVgZ39q1MFZUl
mR4UbrrcO+Y3/CGcqKNcIdWWSY1KQvd4oyn91piQmMlWAi0TdcZkqmyg5qzdRr1o/u8fAo0B1JCy
axLH8Lbx9BpUNFTCQ4GSm7RFLN3GrHlljyMLXJyf7zHnQiaKbvx6md0ErDkr8EGsK4WJvBCwLSwV
PdG7GxSjRM43sGBtAuNUHcPE/wA4MY0yycwEe2zANwFHkQVc59DH9pGlqPtD3wvqc+rVyBOEYlfs
o0JB5LNT4FmJqd4gftGj9ux2uRic6qpvT5ohVzelNPrtsTBC9Q4jI+GgTeO0lZsxOOqYOv6Qx9w8
wrSrD21saBB/pZTquzpBykOdEj7VrAWgv6ViPmwn1Rx/hcKoMS0AwQVCHb/AZG6PuAUMW40Y94Xp
68ciy2Qy8sHqrlTA9a9dGZQ7mXoS1p1t34yu5AvZTY6KqjuJuIw4YyV2Pws5iWpcSaT80OoTmqdV
b6R3MKOa6ci+23t3liAqt9FgmZCSLQV60DCrKhlaMD4XbRVsjbCzfBtMmuxGfQx3J1SmEDpKXozu
XJHvwVMHwm0iZ+JrXE7MbmiKnuPhC3FIgSO6RoFozVVHBuqMfhpkxwzgMHjoQMH6xorHv6AfYZtP
fZw+hS26+TZdenGb1XX4VjdlAl4HEVLQ6gakO6ct/faV8lbzHZtQ+tls2dEvya+UTeW3Khyfmb2i
BnV8gBfprSVRy41jnn4Ep8mHET297UUOFXJpDYQyp1+Tws0HSA/DZDdF4i5ssGLr0r8Rcp5fH4Lv
cosfc6X3mAqFdJUKo6Iv87YuLVGYb9gRhceOKtnpNXcM0DHX6tOTf9Md8QF91G7iTem2d+mvYGM6
swuNvYZcWO7L708xCwTSR0C4cpkia56P1BeYR0eJtzryOu0QrQz0rIG4DLHYlZH8H3ITJXbH8rZ4
WMnXo/ML6BlArjsLAON9eQhPlW0dxIev3/Da0BaFJ85VI4eHkdB7gROIqk6fHf67CPO0+rBTNqPU
4pYw75Ssrzq8GeT7rwOctZ3nd0f7aO64UAWi0rSIYGEYlTUYt2gInfwwOsP4ngEIr5zSzHTsq6Y6
2aZgUdmFEEXHhinwQtltYjn9g1hSxPwN62OB/cPadfTSyyXn0SVaavh0LAuIie8Nva/2wDTbbwIi
9nqwYpO9FmCxJLXQTLkQEqBCaQXxI8yCVs65ZbY7v1sOVIubO8tPkRbzA8E6To0YZxP2T1c2nq10
vhq6X3/Bi0E0SRQ51CjenyGpUCkrelNjlZv3Xb1NWlf718bm+zg+hJA/zxErzdgRIx2j7OEHzH43
mk1ZMiycFGllKa8NZj7FP8x3ER3+ohcYTD3upeqqHh6h6n39vpZJ1ftg5qI0kBNSD23RpaUiKHfs
xokDNnKbavk23emP2BpuVE/a/XehFu9tyMU0HgUjcTDH2fdIxkAl1xp3hpQH+/8u1OLFDZLhd7Fn
IkE0IE+hh5gqukn+rEJayACqfh3s0mFGGZL24oyjkpY34NLPO1TqeIVYqoY1/QNUDtQ9kHsAwYc+
WpsUy7z0/Yt9CDcv5A+TopZikNkC4cbUo6LrjuKbh+VO8vz1qKRLwzKpHHOth/VOF/9zHIyqqqAv
OgRUNu3G2FuPf1On/M2RWaXQzmxlJ+77o7UvXnvL/dfO5jxGU6GPQYeTVvs7TOrDGPV2aDU8RRMn
gHna97DofFua8s3XQ7y0vD5EkRcVcrRrRB3XyMSJAnybgjtdfdDb7dcxLn2tjzEW6yudqqnEl4MD
pdD0Xa/E1TaTpOtJYrNoUi96/O/CLdYYfJsyqeFtUuz9nRi/MzL8AiBXEL18Hees8rT4QkusZ1SC
QRZQY3HCn9aTeJPq9nTSXW62/snYGDdhZ6MztA1/rYSdP8kyiQOuR2WB/2mAWD5PyootpILpioAM
GUCqOZYGZ/dRQv3AD90g3yJ430grn/DiQrBMA+scRITl5VXaCqSg95EJdHBuKhwMN4552z62eA4D
Cb/p1PBZsO6+Huc8jOUwLe64DBGUADfez8Mkk+8VGP2cYr3abgTlDm9ozzbDTDwUZvmqIwqxctRc
jEiDn1NTp9O/bH3pbaPWZcxRMyvqDrYihYDc6Vn+kGNI9U6pUj/epUOb/vh6pO8TZTFUGlQijVgR
vU1rWdNXysqc2Y0JTlkOfijqjx/RVv/+W7sybwGz2fp9cwp/pPf5U3Mz/dIxblAdFEZXCqkXRv/p
IRbv25igpIkKD4H3ThndRUhWKfs0PeUID349XulCnvUp1DzbPmxt0DYzqqmEorPwnau2PtjFr/Tb
qXsW3sy9+oDogLEymy6GpHYyd9PnAuC8D34IGWdDNpojiVcgUUJDxqEIfn89qvcC7NlX/BBi3gY/
hFDCUMwE7stOnrjSbWmH6a4BRWzcPkWG/RtZpTf96QWPYsupNukO7TpMMSDQs0HoN+0xWrtfXth1
ObYUwNMzDIfqzefHifvIKOhKJ44qXcn9VaZuRvMt19bqKBeGTTZL25ufURQC7fM5jpak7RjO2VMT
ocZptX63zzoLJJORabrvGlZgYsSYBje+BR/XrfK0vOn7JHkMJyW8wt4GP10PPVdsSspW3cg6ghcy
2gAnORqG0ZZV+Mw6lAHMb/q+Bn+cR0K40cMQWU7kVbXHxBIiqHC1jEpWXaPNLyQSLLWvv+75Ocn4
qCcahiUaJiv18ygHK5JAawWpk7QdAhNSFh5QlDDhAg1rhf5LoRgPH818NzRYvFCqRsDRoUIg7FfU
RxScintIJOYvtFWpLH09rEvLQtTB8c1i9zOq4POwOF0QLURnBFK9dsjba8Mrd19HOB8NZxXVcDoX
1BwAfnyOIGBsZOLqDC0rjtONNokBGlEzZzA0/v5/RAISgdsFjQuwWp8jTYWlx6hTkcogptXL962x
K3CW/jrIe8v4bJV/2KsX4yEt84NUmSgqk3Zu1OvARXnMzY7jNnHxLHcA7wGVp3bk9DBzd+7PK8fc
rHX956F89RDzZ/2w1YTgLCtVZAMddxEOjVvpl3X03Po6POQH6xqb7D/x3xPKCLeFaz58/QIuzZiP
Z9X8vT+EliYzqGJkFhwNRhYHho0159cRzgfHUjPopZmiYpL9Lt4wGEFkMRG5pzykiZuxzzxHrWvh
0CMrYAtlM25kuVd32tj2u6rDnvHr8OcTlvAmeA3JAoQFV+jzAFOj78O48FMH77Ry2xhIsZmjUjiZ
V2UrWdX5uwSxSPeLHqrO5ikvtmgzDrMmzmKmSvksqa/6Wrv7wlDYqegVcujRN1xuWlndokCvZplT
wEDqY1fOAICs9D7Pj5kZGM5GQYuAUoO4GAM3FAttYVT5iuK2pOkZI7jSjTu1EFa+y8VAhkZaBopV
kcXF8vZlbDlmR2A0FWAWYgtuTeFNYPSbWi3/eY4zpv8NteyyeAWOH1NDqBFHpqHObse2+P7vs0wF
5zjjxkAjLDerUsXzwEOQ0ek7HxEe5S5GKQF3u5Xd90Ixj6FY8AMBcZBIz0Y/H5drG1q0J5IxdaZ+
204P6EwL0bMvHzQVKeyI5YSKKbTnmyK5K5Onr8f4Pn8/b1MwhRW+FbZ2mkIS8jm4Dho9DjwVb4n7
2QbPHk7mYYOM3o6iF1LPW+teYMOi6t/a33CyXpkwF1YXDDxaxyABQasvUz5REIwujIFCSCkiIliU
p+HK+r2wvohA348LEfC/s0J2q+WeTkrlhMWzll9NMqTllQP6Qq7MOwTMyPnMLnFWnFKpTukphm9O
SQu+d8H9bTt7uA+vp3us0kph+1Pelys78PuF4+zDaWy/1CBoyyuLRT1h591oJQNDIctur17rTYM5
G4Tx+VOl9i08sZ11U+wV6FjVuEGsxIkdQ7N9cFxrD3OhCMMb+PAw8udZhBBtBTOUh6GQL8EE62wP
8hmaqXfRljRafDUeQscnMQydmz8rM3j+s796EYuzqDWzUIozYnev8dt4RWNsU9rqXfv9t/ln2g17
9B33/QkQf3Rv7PLcltbpcBcn2Yfhz9P8w4HblmpUVPO3QPr5UXntbExZr7Udk87BNv76Xr4vVprM
Z6DCGb00Y90tnakNHH2xblsFtUC/ojUlNbsRR+VNfU2Cc1uj/Xc3rAS7MLz5doLuOJATmmGLNzz6
cV5NVcFGGO9FBNWnaR9y6f/6O17YCqha4M3ALqhyFVoEMTXcehFUYQqNktPGG8gzKxEuFIMAykmK
wSGIHxvcos+fyfOyADF0I3Xqm3oXvKiQQk9ya4uPd/FrsMEpjItYvbY5nJdlPgedz8wPc0MWgjQz
U4JC39z5e4kioVPt6+/Fi3Et7+VbhGIQGL9OjxK73wpD4IynySwBsQNBD4QQUOslpcSw0L+Ghp86
jevtyuvoYF75mCT9ku+wOLjPnkNXO4Tf45fwMdo1K8fnhWQAPC/9EwOEB6EXZcu0lNCg8QJMk7Nr
L7gJy2vDeuvllX1wnueL1Y9p1gyRnztOnCOL15t4KpJmJToj0k5Kn3pzlxsvqn4QtQdPS1CWqVY+
qHxhv9EhfrDAyAaBDy2O6wF3+74uiIiM8JN1m+8HV5PcFrtHG4Xw+NRswEec/J3paptkQ7XkJdut
tWcvrMhPzzBPug+TSsIVpwcBljlddNK058D4js/PykDXYizeLAq0PpoXxJiyW6+9BRsQhY//vOY/
DkNZTJEK18tGmAiBssBWkpL9iJ78v4cA9sOOwt+AxxZr3ujRqlQ9QiDAtA11AzBEvDKKSwmc/jHG
YomjFJdkDWo6TrlBdDG6S7+ZJ/Eg+xvpytoFqLSAdlj5OBd2y08hF5OwDo2ALhkhE6R0rTS0u5WC
53ubc7mwPg5qMcV8bhS5MEeoTsZj4MiVDUXsQUXDN4VjXsOyN2+Nq8wRV6B5l3KJT0NbzDsB5yxr
FktxzHv0PXEQdMzv2lG+Cx3zYGxQ69paz9Jzd+05a03ZC1s1SRxdX0rLlMmWuaKudU0TlkTW8xAI
9VP0miOTqg1A9rAu+PX1xLy0cc09Ky7PUEIhQHxewmwv2J7gZOXk0u3Y4Ycw+K7Irqy7prcbPYS1
qpXz79KCpnQN2QHIo8lu+TliG2FnUOQdGzL1aRELt+hnW6/EuLTpf4yxyIQqpRKoMBEDgdHwratf
RN+NgrUFN+8Li7lp0Dmfaecz1HaZK9RagxiFiuC49028Kh71eVrIWwB+VFtWjtALn+lTqMWAAkyH
BqCenM2wgvUIkdpHvRodbKsl/VhpTjmtXNYvZXY0N8jtgLVa6EosJgaacKOASH+GUu2u3/i28NPq
3Awli2x1wl/KiD7FWuxcwhRHclAR639IO6/duJVlDT8RAeZwS06SNIq2Zdk3hC0vM+fMpz8fvfde
nuEQQ9gHggD7RsXurqqurvD/KfjXD8k9KEM7fdPs5J386Pi2fy9+F9ccy4LrOpM5c11SBvdSRymM
YBnm933G88XfRITKyr3/UNvQ0Kz4ytVVzlyZIEowbDdjygCTPb6Lr5Cu1PZwM9jVxmLURXLi2+bG
2Fy372kZFzp6cowzN9ZVcqZmw7RM68Mo3Kk5tIgO9CeQIvwxCgVh3umWzu/RLGk1ve6RhdVVW5GF
OYYDA/pduHkynqsP3sraFjyJwZtdYXkEd9K8bmGqbUrEKXI3NIMz8hQI1Y8Ffc/Xd/BCCtNYBHQ0
nMrkX4gjz/0V+ELiSAKJ2i3QwtKwySfCuWD//xMy040il0B/7RGiwYxeuzCNQEi1luS7UHlWQpuu
puB1aeubJ+BEqev1vodqKpRRdgV+pfxP/e4vCcigUxbq1fmJ1A0cnK0cA3VcWKD0bkzrRYotR1y5
tBaOhNcZY00ayCf0Lc18kwu4MDm+nE6fYqJl7O1u+Oz9ccqGDm0ABcilcOokh2aZDaHKfK00aA5I
feVZgcFKS6W97K34oaWlnEqRz7VrAIOyCd1JikLzqAgcA7QxilH9uX7xPJmmNLnnyVfP3EDbk73W
x55OgBguzV65N4wJ4Lf5CzEasbRsyWwZoe5sNaMg66U2tWDRz8Nj0ygUmwa567ZyER9xMEx+88qi
RsRcwOy2kLMipZ6mg6StaTvQNLfZOOw7EI6rOHzphW7jryJoXVy/M5EzHxCaOcwnNc1YCYyJcDwH
+TfPrTcRkNVqvFOhfAxWLvzpL575bR4JlA+nWpsEluI8CDTGTM+1qS3VNMHPmeZSu3yrRfleH82X
1k0O1/f0Mnn4KydPaWFqagDlaabtGQquxya+u+0+w7+7ceVyM/Bi17zi1bXkGyOD0QVoHXPot54W
vXUdpFh6fSwTmC+uf8tF8Db7lJlJaCBH9jFcgE5q2bnnb0XrH4UQoFgjab8YiwO3gDrE7zXPItEa
sgOaTxFUGLkTR6+KuZdFJvGyj8CqbqAELNoK4qcnxa9XlngZXf0SPVU6qeeINM+eG4olAgJaWGz3
1P2rcLL6D0V8TqRtCF9mFD7CkJTI27/Z198yZ3fMqKpd2hTILIJsLLagdCrxBmpCamNx0H+BX7J7
uS7xQonPVqnPXWg7lg1Y/Ugc+sbJ3OIgNTBFBR8SiyByHFb8wgUqxn/Ok1kqhlAxnLn3ibmRskYk
HtCYqPJHRxSfNTW2we8z9e/hRAMw2IH6lrmPTbpiP8s6+6/oOSBH1QtaRNMI0XLR7zoZrBugeKnT
BNHH61u6rDl4VyZ7sNSLvmDwNYSxBFPWSbJX393xCJC9e2YqbEkBin7DzM3Yrixu2VBOZM40xxhh
hpcyZOoRbJ7GLhZVR3CPZrgTtDu92I/uVhc2gfRtZa2TAZ45wUl/TuTOrpOgBaw+lpAL2KZTWjdl
/aBBEq86dXcEAUAUyCfG0DvBS2C7vI6vi188U4pSAKsxPkcS4txGpSoc4OWBajzOyk9NFz4HHfDp
/iu0ervrki6CgGmdJ5KmLznJo9Uw04k9KSJsBFZiH7qpFnIjIf0LBzB1WPBSJYVOV+C5mAxgVSGQ
JRYkkLE3QlC0TRC1t6mqfo2kZiWDMinFxeFNY6j/dXEzaf4Y5MycY/ya+iMU7iJISIlr/d5RxHsA
8FcOa3EL/5WGbZyvzZUKeLfy6XGVZrdBBtUgDUCG9c/1g1pSialVSgfWigh03pRvFmUiCaLAC0eG
ZsyFq6Zmsl4onl11DV1waUGnomY2pzBD5SkMV9HUC2VqpNSaHZtgeOSMKV9f1OXDFPU7FTU7KYPx
8LaFlNXJ0rtK/ipbT3r+0BRHP39nKk0Zv4rSqwTpcfs5i16k/sEKV75g6Z44+YB5a3HaF3oFq0Tq
NNmPJLkVzaOkho4pP8GItaInS1p5KmoW57SFC3O952VONRo/I/81IuWQ6e0mZ4TKzP0d5GUri1s8
SNqzTBXcbgaLZxKFUBciwIY5yFS7sarmE/SAm6J1t9dPcVE1T8TI5wagmH4cSCpihi64qzN1NyIC
JP5DmayNli7sIYUHZnJ1um6mxNe5KCGI/3tchtVVW0ofQDGI4EOXnvEU1oK40cret422Kl+ur3Hp
8pswXsFUhCjFosv4XHKiG6GeDH3m9PW+Ft+j4quh7eT2kPPGpF8RvrO4f74u8+LRDGLuqciZHfo8
y0Ea7zJHr0pnHKEdUYSVZS2o/5mImf35ujJ0GpjijlD4x0Ird4JX7NoyuNdgymj9Ya0nbDqfmWc+
lTcvicl6XOVmzS4aRfej9B+NWLRj34MArbvNleaD4Jk7q83sWn2rzDVHvbSfpCFoZpHRIdoUzo8Q
qnTdTxI/Y2YsEF6UJjGchKnZFaObtmy+RIAoJ+hN4KpUZbalY6G4GTBSE2HIqw5LR3CE5bdyv5qw
icWwoEnlykDY5cAkesJUC6lgHsDktWfrKgDU0csCipLAzEHx8WzaP4HNNxzg2Byr0w6WPG4Berch
cblRIHAxDG+r1cG+hrC2hKIrSMHM1bvtqBsfxYwCrRnvYyuCRyra5KnlRPLaQ3rBZfDJFhcZwEP6
RdsL7L3kTnK4gph63eQuUTKtG+GPpF4xoSV/AdzVBHmF3jGKcH7k5OEBLGjVX1YLxAnsmTde91GO
WlutDwa++LrFrombWWwmlQDRjJM471MGCrlkPYTto+9+gk0UZPeVC2XRJzHvIzImS1VfmqMXJjk0
PZUIso7XbWLafBm1CCNpU8mvgWlX2s0IgYC7InTp5KgH0EYwXSsUIM53FJo3rfdjPEZbbmoat9P4
n3T42K3WahY904kceSYnsTq9kDAjzTy0Fsw5tjaBxoxODO3B9VO7LF9OjlYiWgSDSSZsnBkQSLVl
SQ8TXkl66tUneKtkhRxV4DR1C/XkzpA2Wb4rGbQMlb3Z/nNd/OKOTrNbbCi5vrnDGAZP7FMVnzjR
i9UfjOrJ7XZh+nJdypJqQvL6PylzkPwodBuqmUjRVDxTg4/YjfD6aF9JyJbdylNxwQfy5AbEU7Y0
HVzGmQ8MjAFSZpENtcxPQhrt9fx1sIQPpQjTTaYfQ022Y81fyVutCJ0/hEH3hAS2RihsQ1n7SYNv
geear9myeDTgWtP/uN2e6psICiSWQLENnJBzFaUuYHlyOVFDSc95LdtyCdnK2rzPgnacCZnZgZbo
iVsrCBn7p5o3MDntAuKIeK03aNLx2bV1JmeWkQoEE5LffJJjfgfZgklW5pjWeoEWjHqCDqWTyqD9
nZrG+Y6lxQADkoHbJ0+rxq8WPDbQG9AAFOZrh7O4b3TF4KRIVVxUSC05cKNMRFTuPo7tP0X3wfA+
aPVKY9iCVbGg31KmkOPk+TzSdKLFAlIEg5QdrY7mVne3RfPFU8CyczfXbXjJ4dMhK9GMPdEA0CV2
Lq40B6+SJ3EG5J3e906hYxrqG+3ZGA9St+2avbCmF0tHJrGHzMww4UY+4lykltF8GU9XWswIcOAx
Wm9sM+8BPs5CDVbWt2TB4EViSuQkJHgjzmXB4ANptomsLPHtDHJU6ZOfvZl9b2v1+wjiRboWEi5p
CeoxkZRMExnzuaCh0GMv7JAIyokt1K4jqN5RGt2NHP/xODDe4kTU/KVJ9jvSimgSBRUeJDgHQf6s
aCNgY+bTiposr4pAcALBpiYyi3rgYnXz3tMyZ6Ax50fqehlzOZLw1slV/qEyZDjNhiz27jrNh4Ie
lO+jPshJvack5d8UwsTVK6tjJj2BaCM122CEZmYjKkm7Ep0t6TPnTbUOUC2NloyZPstGLScu5TQH
ohqj28XyNzfZm9F3pYPEdLgtw9bRKVmvbM9F8wSgEfRaAw1HCcfiZXyuZm7Op3QRACZ59kVW72Ur
3mj6cy4/y3K/8fvbSt325UqxbcFRnMmcjuzEUajGWLaqWcHEEcP8FUNoOXybsitaDB0YEBx13K4k
wZbqKmciZ1oAtzRAbOokstyK2S5T98m4jxhnloxDLtV2kN9Y3j0v6LrYpflzbr1e3+flJVsEphTN
iL5nh8tVCDlX3OQkw+/zbFPVLyZ8n8q4pZck9dbA8peCOJb7r7j59R8FRZS7Eqcaisz1y4fMehja
mwaSKNjMGlDEXP01Fw/k6RL9R1+qf6dVv+XPnBfsWlZieizXG2/CyFGDz3noeKIzBJ985dBrb7kX
rshcuLPPljyLDeDSId067bAsP/vtP+L4oDY/rx/igks+EzFz/3nbwlIusqu+r+KSZVuUdhqFIys5
JOOmnE52e13igtpQXQWilWYBhZmMmdrkWt9XzWBkBN9QRsg7vXrSstYGFBN0NCgdyi/X5S1dcIxv
M1g4zd0y/ndumZ7e5G1eIc+vCzsCitb60vPS0MUnM/BXLrjFtVFBVoGaAq10/hwV1DJrlGltY1FK
n3vZZ0zMyO9LLx9BmYOXLM6CA4tfcT4LS5xmq1gj8M+MF89UU+gkqxuVMXdG63YwNyIUeFb5PXD3
xqoZLInieSgBsqFSIp8bvVUmIJR5AGz0wldYO7URhhxa2eFS7UHRu35yC9ccgGhAyEzNMYDez5al
QoRsylWfO2Ayw4J8JBjfhuF7uzrcsXBhALbF44nrgshk3ocjtaJOn4SUO2qjUYlPDZVmZzVW/U1X
1dk48ZrLvt1bYnrUBbPuoMIERW1TeH2ykuu5tHgZzHWCZ0bTaQyYQxzIfaj6YdYXTuKZH4Hf8xy5
aSsnquI1MIWlrJLBqABvOMazLwM/PwYxkDpN7mil7r6aqTi8QFQufRihmJUcpY3rL52uRAdZTbSf
hdZY32habbeM2Smh3VPGvgEBTXsjdMTX63VivphhpEV7IVO7bqMXre9vy1aPPmu+0G8SXak2oVBK
P71RIYUrSZ609s5f1M2TY5ys8+QOruJaFVtFBPzF75+r8T0L3kBGPgxQ/MbjGkPUonIynDmRj3Bk
80w10xdeGTboTDxWme0aAo3DUvqWWcYbDb5/3P3EW5PaEMYNsQqToTM3LQbogpmFhdObyWczr9uD
HJjlFjzR6Ll1h/LmuuVdqiEz9JB9yQzV00w7N4jW812TLj5uhQIIPi87xqkCRJ6xYuALBzYN6wM2
AbsKU5vzVdGHVUtjlFP85YRcW5Q/UOy1pvhwJRJduuamHWSMiDQBJCTnqtGmYACqQZI7ZmG76WsO
nIRY3ZY9FbZ+n2T+DZp9fQuXKtu8qejqA+YZtLv53IYplGVeSBn2Jf4Uoz2PHzAyAztmjKuPdpH1
JctePeU1XOOvuOxrJ/w9EWzM6pV93kRirSBYFVqnaDZjJWxC60lzv8kxg1vdLnBvrWKvMeNkQcPy
VBpvgfdlzB6qNRtZDFFPP2Xmwft6SNpG51MEoQSCmttdkugN22jiNyDRHaU8yMnRGzfpYHsCyDyO
m66BCyypMhmqiYuIMPVidNFQXMVTIRl1XNPahtqj7+u2mK3EGBd1TlBJeXHwcIexgKfOHNM7S9Mx
Yk7Psiku2bqS3+ZRZMMg5QgUO3RBuivF4mMFmaka9o7p93QCpXeZ528MPXQkOVxR97lh0bkGeAMd
SLw6J3ye2b4DfBHGgSG4tpSqL6rqbdJqeiNUh3D038xRWnEXUxbkNLeEONAcpzfAxJlCq8q5dXlR
rgtyIwp2oQfuMayMn91YjyvvnflBMg5PxnFCqyQdg1+a1nzi3SFddDOvhX9Wbb8Fmfgc+cZOULKP
1832cueQAtYWkQUzBLilcylRnoJvEfiek1fSe52nezcfPvaCYdltybtGqsz9dYFLy2Jgj7cxL1U2
cnZUY5MOrSDRsG1kH9O8fvADw5H0NWjbCyzKiVvRAEmAJDTz1xRMztcVyz3tdELsO3dvoIbZng01
zftnZ+s8r2RpL2weSRD1cXfQOA3ihjHbQZ/KgguRLwM1+3IDSc5+f6w2sQ1/zfWN+7Uz51p3LmjS
yhOF6BS5j4bA9Z2IaeCJNLPkN3T0rcL/FBY5/Sb83L29be6t7f3jzr7pp4Xvn95V+6jaBQNsNMht
3+0n1YbYy47tz/vtB+fw/OPH3RqU2jxgmO/L7ARk04+8EvgZUolt6ARNGuxTideV7EUvhtZJK1MW
8xvvP+LAjWPYZyLomJlL7ApGbRbsjm+6tuK+NUAJRhWUEE1/UGBu0TUyYPoq7OPFKrnswGwXZX4o
uszVOZXdiEqdG0ycybuhP3i16GhRtBnd15Xj53TPTn8SpNKgDRInmcR5v4ylFvTkqMB1U+YFizjt
VfWzZEbFCwDUyvuo+/oakvela5j07feOzsLLXqJlvIO93Amb/tYEh0MsjFuzK+77vt5Bv7FiSJeO
ASQcqEyYk6LuS5PHuXrnjZymQeMHTt03t1VBaSUaurtcFlayiQty6BPldWxpxvQQmDkg1dUqBlkh
8gxNRsGUctOIxyh+u35a08eendaEiHMiZPYIT3LIsGM4Apw+6CJH8vKbBog6tQOjHMT92P3p9+WH
6yIvAjAsgLQvNxLOiAfrPLPdgj8aDU0fEHgEz4w57VQwsPtSfOft8dxHLU9K8bMkZWBXFwCtRiv+
6UJdiNOxAhr8f1WQ5rWQprHiuPXVwOnEtrDrzni3UkP7VlCgdySYOTdxkQ6frq/54iwnmdQNYMOY
2I3mzwQa/Zo6ZLbPKUNAh3QtY5w9q4Kt12Hx10X9ymefHSmygJpHmgk8Hp2M5/rph6Qk2koKAMGm
0ghuSCpu0/HVjdtDFb02cb8JvWNrCHd+PG21k8Qfh36vJ+Euj8QboXko3X8M40brVoKRi4ftBALG
iTPjSC2Ff88uoLEcuqhQMf8xlUwZDqyQ1iUrrchqeWBY3EdDFuiOroMg5AQCgHuHLJO1Jz+Wha0Y
lI17SALT829LvMFgg2+vbLSoAD3E6/t2U7ZDDiqd0At3phikgOBFcS04WdcxHlQkhfLWMN7p7aBk
DZuV9NKSc8Uf0FEnwud5wboauzJtlmIZgn2YKEd4KsZN3rkkYMdWPEiBpx+un/GiPB5hGC75CJIw
50cMwlIrVXoROpYf38r1Fy+Qdx5+T12psi2oLakkhi4oaGAw8uyuCuKolb2gYl1D8YBlvtcggHmC
uRLbLS1nqkYQa1EcuECCmRCjfC7a0InDr5L2o213uvIj91dc3bIUqsX0idPFNp8gAoBP8ptAnnLD
N/X4Y2wS2+ufgvbH9bNZ2jNmvmkOAa+RXZuZXxjX3PCuFTght8ReCLTkNqFiF9hWEGYrofcFhg4m
9YspbYJwoq9nbushFH2ZEUShI/ud+NonhtXaqR9Kzz2N6Zk9MBpO5liQxe9V2hk7gLubT3Hgjcek
C0Xjqexp6nDakbh6P8FFF7YhVu6Pyi37j6Pvxe+GUWkHw0wnlP/WNL6oYbbW8b20X6eByexVDKpf
EXYigQnI5RvX92zVyg6Wa62Y6ILXJxgh5JoQtUjVzJxPZYUKq+1DyESidpuKrXDPCr/T6Df17ojp
dkI1WAn1FjTuPzx8vD95fv66CE8CYcE1BUhGzNBJOuUYFp2T8BRjwubgdslKsLAmanaPmyN8LUUE
w0iUveamb1e8ifTszVdXtnHhtM6WNNvGQBRrTUmRk2mwMoD5YtQkzkd15Y5eEkO7Oo8V2hVo85g5
HjEQS7WU3GnnzE0DiKxLriINyt11W1Xn0c8Ef8XLX2dGkuaIeTpNacssDJsqcrLwc6eXRFkfrgtY
WAf4tJQ1yaIR6s9HunI3j3wGVCJH97ufQZ3sMnK0obvWnbug3BM3LODauAASC7P7QNQq0xd0D5Sl
ODtC8gM/mnjbpD9gN7SBwlw5nMsAzprm/MgLAkj7K3w8v35KzRWjIY0iJywPIZwlku+M4J4wSDbu
DDndFE1OnWPrr7WWLO0mrpWcEdesSob3XO5Y+KlLkTxyPAJG8P82GRk0z5C21w9tyauChkbm0yR1
RAvL9B0ndqtXvaUlZRoxOUlokvuQLz3TUKWW22jclvCU1cG2cG8Vb99mrwKTryYdVo4PCUp+p9Ja
Qxm7eYRF6vpnLSgrMHpTE/YEPkhLw+yrmB7Tgi6PMPE9/de2RJB+XcJFWwDXyZmI6RNOFt4wwivR
qhA5+TstXAynBJnd3g5v3ff+y9pk8pLOorLozzSgSlrnXJY1Fn0RZ8gyuYiH5thVj7VMqbPaVGsU
zUt6w1DlBNFKnkqa45h6hq57gVVEzujlh9odN16k3ZiZuLJ9y2KmBN8U7F/A84yeWikmXtjxstHR
aQXWIt02lT+sRE1nhFPkJpPJIF60csmuT8923UdOVx21EmKYMXL+ihyLwI+gDAI/WqlnllZERS4q
KS9C2LgOmiDQmbwGn7SwWywB7L0pc8js7kydm9FrlLhkHaPbvvq+uKsgVBdj409f68DyThTGnD9D
rkCWnatZ0ddpEypGRJXZ2kjN7ViD8GwOK7a5cP2eSZkp82CN0tiGSGmH0p7e7E3v1INAx4e48rxb
2jadxxO9nWwardzn68nFRBrMHNQAQ49uBKvfqGO4c+kpv+4KLvIC07ZNA09ci2A8zMMlpZRdta59
qCjUUrErILGBULsdrMaiJQyG8aLeNGstD8syYfbWLcZMLqrltVtSwTaQaQVww7bEqDe59FzSSa0k
T9HaRi74H8A1p9wHZEOMB00bfeLrKHNoeqaAjMDAy53IyzdpjY3ecEsXdmu0K5HG0rGRdP2FGwoy
/4VBuWaXyBoNMd5o3ooaBQBT28rVyntgSQ2nlAr94SSVqR2fr6nRukiwBCgNxEwH+7e/DZPc7hK/
stPuz5+GILv9FjV9ysn2BaoQ4tsnfrTS+hiXQInb+TTfW+rDWgvXwsWHKNZEtW4qR85WRX94wJcg
SiuEG3MwHgdpDdVsTcRsNYPmt17uIqLMe+tlpIJMUs/zXq4b1fLx/F7IpJIne+YPdC6PFlLMDihD
HiAqfHkvCjxx1+UsqvY0RQvAAy2d8wpnVxrimA5gZQSF+mFiA24t9wB52rYYontFMNcyakuGO8Xq
/5U3L2wOpuJDv8R8qZWD3V2VTPpkrWfYnlx8cV1z5wXe3s+i3fVVLkqleXRKpBPGz+OhLva0ygsK
2JKy+BYWwjz+R5bgClCfEgUcR3NF3FJwhMf9LW8WHMldalRCgTyvleG8G2yh0mxmGxxv+NBpjwnp
fG3YWuH2+jIvRty58M/kztRflXJPFH3kSu64V/ydWjwPykcwrmtWC6dtVoGEE6S7prrR10LhRU06
WfPMLuC1SxovQTZVMjRH10DvEp6G2LuXNJB5tT9ts5mvdWYham/hrbJprfJx6kMpKlChurX2vUU7
PFnVpFkndjjmodeUk+YMlrXttfprVzU2GhvaeTCuRAaXBb7p+Mh1AwBIbE1HyrmwuI69tlJJqtea
kEOTWdp5Ae/MlHUN3I/hIWtsdTimJYRBItiRez/85uq603pvbbbifyZNmWWGz8hVZ5rUylJtNDkA
I31Q/ZOYwS1vX4bWTG/lblhACCawgyuFAHWa7JnH9ooa9yVXUehodn5UduVbffMIoJjpcCs96RvD
8ekwfKtvddva5z9BIHesT6pkHzo7WNPgi8cqldWzb5nFmT6Ml5FikkpolZcx2InNSFT2RbY+i+2h
G3WHQ4mGnbp24c9vlF9iwaNgYtYUp+mi82MvGxpbJN0nNq/2BU2wcbkGqjcvJM4lzPwRHa+yZylI
sJrhay79iMfUtkTX1hWqrcE7VY4ntV7r2rjwgpNUYH7o4WbQiGTqTJ2rsFIqKfx1tLJD24rm2enB
bOzagen7+4rrm3J/pwo7FzYz1KIyCGIEhEVmvOmDG63dNSBOmtou8A998NkFZqD4uSJUXhE6i7Cz
MozaLEGoj0keyh/JLc8gR30XN+G236efVsTNr7H/rJFGDbiagEGfp7pgXCs8VyB3Iz+XR2UT33wH
r/q+BkrJDhz5yd1VN2nmmA/eo7Byoy0pEEWEfyXPdpdmFN9zJxUt411+E//0juJ7+RrujZU06EU+
Zb7E2Y6mVhS4pY8gVbOtD9nrbtwD+kevA92+P5J77cX/Pjrlg5fa+kP5aY2y4bLvalJZmSScRuro
Eq+8MoQSqmcO9D57qR/NJxVqnT042a5jOZ4Tfs2ehrvuRrc2yee/OdsTyZOqnVw0mgXupT+pUv1m
avajgOvZ6xvFsLN3crTDrrSDTXUXfA/34FauNf9cBA6/tv1E+swFBYIipH6K9OK1K23v8CjBqPTa
bfJbYR/s1sArJsO/sNWJo92YmOGpfpyvNaio0+kuh5y5D1Q7On1X5/uuAoB5RW3nt9ivZZ0Imvk9
XtiD1XoBnrX82JRvinfTrGVylpz3NBrzv7XMLsqwQF2DybWOxk2faHsPoJ3rqrG8CJJfUExTDZ8P
4GTk2VQ5IIVqdXfdsDesraX94WNw2ica3hQuYuoeNHOeH4hUJZUotUxECKN57Mz4tg6ijUQNWgnl
zfXVLO0XqQgSefB8cCvMajiWm9JwUpLLk9U3Py7spvyL7ZpQlA2AnljVPFE/iE00iAmptUS6DQC2
5xIQ3ZVM0a8rea7Bp0Jm/rBV4s4Qa4Toz8m34sF7GA+CM2GSMkPeOPk38XB91y46sn6d0MmqZicU
xZrpydOqOgfqgvRpPDy1d6AFPCn7T9ZGPK4BoSyZKFVC0m3UdEmkz0xUNAW5sOoyghgT/IHuyRSe
G+3eg0dujfFzTdLMRgtPwfNABeQM4l71D15p2qr+PEb7bK2utxiQaNT0ppYjBp/nzC9hnGh6myDK
fQ4fqQUQkLS3Nfw8W+WH+4cB9K8D+y1rrueylIPnHSKrlTam+sD7vV1riF40JfoAaYVmEudijqPs
dSYgXWocdX6vWQByJCtrmD9+fq3ht4D5uBZ44Zlu+gm22oKOsNP9u8zd68qKbi/5N43kNM23DJxf
wHUadGAUVUMJRTHAadwJ8PiBxnbdfpZWQpKSGiEsA6Csz9Q5y2Gb8rqB1C7spIm3i3TGs7Ot9Mcv
8GnLTgXNtFmEQU5NIEty/KrOj1FiRbdpKo3UPqvqySgN1ylbOJRaXf/ai1IFaLe2i/VAoaS9ysm2
ZFnUfnCCGlUwci7nXj2ulTEbZXyGEe1EuXck/8UT72rel720UmlYUsVTUbPoJc3lgugRUW4Mqp3y
3Pl/TsLDxtJewktiooCbx74KsCwGdXmUvdrn2YOyNue6qCEnf3/m0a3UMqWy5+8X6Y+wCTdemm5S
5qiVYK2j/qLr6peO0P6sTE3mKvCd5+eCItIfUyLKbPWNr2k8T4Sd5tEAG3e7ejQ2bQO/vEfLV5Qd
a2F4GMzuZqwap+R2CZWE+UzRDjrr0EgPjWs9d+nzdWtZivZ5iv77gTMlBp+hGZtpLxrhs6k/+fpt
4m/J1BX1bQFXT7OSA1jc+hNxsxAqAf/B8gNK61FUwURf23oObGF28Py1W23J1ZwubPqSkyCbZgRN
iAcWFpYbX/lUCw+iuL2+d4uWwFAkVWfazy8wqDohZbwP/E5QlI9+JIF6tZaAvkgT/Ud/fouYqeqg
Z2ovh+xX40SFA5Vk85DuvK2xLTb6Y3MjbNKfwcfmg7kSJC7GINRB/l3aLAZpR8MX8umcAEULHuon
WbApG9g/xKO8ETYwFtHFfX0zFz3Yb4lzKKogja1Mz5AYByLEnB8r+pLit7g6Ckm7uS5qgdEBB3Mi
a+Yt3c4FusNCN+Kb8ajcKZvCsR6gd90GN9W7+C7bxnE4aLwHX8aVhpwVlZlPt7qWXnaFjMr4QX7I
wuCoq/Ff3LGni5u5nEqRhz502UhLb/aZ0j2mWmrHRryi/GvnNXMcRRuVquSyh0Mv2HQ7GynDStFG
bT90YbxyYMu2/K82zpvn6OCUh1Zn1+Sasb3sU8IAmm6u7NvFUNDM1qyZxwirTgW9iRVFr9ZRfe43
1s69Ue67L/Wdu4tv25fBXlOHZe/7e2HTJp84KVeUAsOqOCu4nsQyssvqfujuC9C3Sn0DyLil7K6r
/rJA4AcJjGixmF+tUqMDBBjTeTS+dQ+FEx2jp/FWcYLP18UsJhmoR5NYodcR8LXpRE8WlgOY2qkq
cozgGCS3bv8IZKUtS5/17tCIu0C1VYZWpxlycw3YY1FZKOsDZUlfB5BV56LTHg6JPES0X92mje+I
VgiP+35lgYvqfyJlpixTVV/zJynVttmOHzR73AW3+ec033q6U94NN8WH8JPQ2erLWgJnbX0znWnV
FDqO6daxzH1o7MuksuX6b9zUyepm106RBqM2asjooUFMdZz/Wm/0oiM8kTC7YBhJzwNBQALHaLsC
KFFrSDkLDOl4eUoNoIswLQ7bwbkiJICVj+nUEiM63T54AVVkVzjjQX/dAYTltPf6W7DzudTMXXX8
BEXFYeUhsnx5n3zATEd6LTAz3eMD+s29u7Heg7vy5p/oCOX0A2D4Gz21b9fQGhbt+0TkTDkySk16
ltChk5rhx5AYyE4gDT2OfqY7hjIw2BAPL7FXfRPb6GbFJKZbc54omUBuqPAw0crc2Pl+l50c6RFI
LkDjx/dD+TgORCxl9UChdpvU6s4v/Ce6916GsHKs+Nt16Uv6RLcRoArWNAg9H5jTrTHVC4u9LnpA
zfpjm/24LmDJ7Exz2lqScBM36fnqIlktelHhtWdQb9WmZjhB3HkUr66LmXTiYhNPxMx0RlRiMzNK
kauOHqFGlu0m2TXhB7AN/n9yZooiZVLXNiZNYq6o2gGVqIjkllQ72lrOZ0kjT/dt5koC0wXRY2Tf
Mlm0Q+sbaXY1/lCrj42xSYHXqMy/SApOXAnMDUyNr/MEZ941llgWvE+96HYY30T9IK21nizpwsQG
Qmsw1Vs4Es51QVBCrmgB52+FoWP02xTe9frvYv8TW57tnCIHfa0X2JN+77e24W2sx3Cn74Pn9LN2
bzCYuJ/aPbfBbo0paPH2ZsaVJDQpe6ZrZ865iLoqBBYWDiTNe05MxSmsj11VbIMwP7aV4aS9+Fz2
38eapvJwqwrxyltgyQjoMiRHBN0UzXCzELYTkk4upcmThFIU7kRjEA9qK2g/rDiPjqaZSZ+uW8OS
9zg90FlOQ49GgDxSDjTRzSdRb56tNbzHNQmzJSlKmmRM1+OftIla7VGLV9R+8dBIDWoQo3LXXYA8
RuIQeN3UOVmZn8XswWruBvmD0HwK/WeA3v174Z5Qa8z/4qhOpM7zhj6DFTHMZySro5GZ/de6NOzc
3KTC/voJTco+94uncmYm55Vi16cicqRCT/eBPDy3/edyBKB8fE8Y67ON6Pt1iYtG/ns/tblOpJGS
RRmOC0Z5R68SR2leomJ7XciSpp8ua6YWiVzJXumyrNbaj8BJjrpdGLbir7zn18RM2nkSjmdG1Sm9
gZi87Oy4H+xE/153h1xcK5YsleZP1zNt6okgdZBiQybn5WgEjt7wbXQ5sHs3fyn7xgZ4wIGYyMlB
br2+jQvWxZsGCqBpcgOnMdtGK/TCSp5Cj7gVb+vUeGibj9clLJnX9Gxi7J8Ig6tldmG6Wtb1ljuJ
MIqHAtTmKh/twIfaOlTsoSvsQrw1lHTTaW+99ybnaxw1S+pI8MHEEPNKfMhsZxnElWofKBKG+2wJ
CgU9fRxXUdumRcyt7FTILPpAdh/kkzX7ynsAu0d2iEmDNOXHqnm9vp9LGnkqabadfV8MXttgXXlf
O02X8kQbHTkBZGSN9ndt42bXKBkQPS4TJNXWN887GNH/kfZdO5LjSpRfJECe4qtM2vK2q1+EaieJ
8t58/R7W7k5lsoQkui8wg7kXBWQoyGAwGOacR0KCy8qsdhOhrxb4E4CV+woybtpoOlR4pF8Tf7ky
A9vPr5Tf1mF86o+xxBOuBVScBgrt1+hx/Nrpr9d1C64ihPjhO0k2KcCLkqqC+bkjfTeUTR39gyM8
EShCFTtAtGNLC4F6aQT2pLqT3W3yRHaTrJ0w1BX+U8wUXDwotHRtrrmcQzN4Ty3z9V+N4w3b0QXO
qcZ82ZzXug1+ChQ8fFVaWqMX3AbTjV0EpukX2aMhm41b8U1nagm+ySr0MgfZEmpezbccLR2VxLfL
fp///cTlkgRsblGOF0M4eQxjDCOTZVRWLY5ncjDbhcF88Y4fWJs5qPAjsiCPTTd7bHpp8GqgJlCA
9smMlrnEvXygVv0QoN0A0IPJHMz6nesUdSUJzRISqXaVhINXsE0Rje7I3a6M3W91/U5kCVagO5li
WfzFBZhl0HPf54bE1a0m0wFq8J82ggUUIFMzmwkSatuf2aFqHsvooTG9ot727CpH4YAdtGgzKsAC
tcFOLrkc1w8W+sh0PIt0TIcIVwfGSm2tD2GBSqyhazYnw/xsJkpD3YY5AOfuMHA/GFP9kBE7v8XA
YApUXBVMa5q1mA2amSPZyVv1yUQHCztm6TiC8vn+Eh1TtW1o4IuGR6YH7XjoqMQny0Tww39yLIyc
znWSmcj+MHKT9gVwxNhN0chA7FbPxokmwj2Gy2VwkgViWiDwHS0yAlxO0Q5sSsBCaLEDSJVj12TR
0axLWYlrNcGECeL/llG42sam0madYBkfMgzg3OpB+Na6XbFTj8Z97jeB/gDnuZMlrVcP54lU4XU4
dn1iDRVXGRANqr5p0scy3paY9qwllrt6ND8lfVRXT/aQsXZwogaSYnAeNabqdvrmsqORWInoaIhR
EtKUkJCZSKNWG+AuuWYuKXrK1BA8DJ20yo4ptmnQXogDGY+XlVjdEAfYMzbBgCFo1s9NvWCsmKya
4bmOirxqeTmwPLJrJbxj0+6ypNVmKGRkkVqHPwO6r6BKmmksM+wSV6Yzu6FxHIY/WeiW7EZp0Mpe
BqOxI/nbHF5X1p0mM4fVlk30NmCO0kTNBPAAgqJmCi6xEqmd8Z5uzG35sOzK1DX3XXA1+wRd5e5V
44FCXJG0qq4tMLIRJkbPMb2kis36oa0UTMHQtoer8L2JlY09fY8rejtZT0baShzXmkcBGhewbwG4
a6Jx4FzJskRJw1lQhgL0qDctx5z9mAzHBXx4XByHFMDNvy9v6qpAk89bYvASvy0IVCqEKBUqomin
Lo9z+9aCtsaZbmJnxBBm9LTkGOkHlsRlofxHxZcGggZwjGKgFDOLwlYSlGhIoSEfkpqOq6Z7fTjO
QB3/ByEgm0GrPXAkAdF/vpTUmTDk2aC81pjtpg2XfR2r2zayg8tiVuJI9KpgGgd0HphCF2cGga2q
5QkfuFVRLR/LLUO7o/rdkg1frizZmRjhRkOFIzJTAjFd1+/CbrrtzPpPV6j+ZW1WMi1nYoQbreuX
ekg6iMladm32DBTXbno/EXrNZy7R1CmxhBXzIxx/DAOXwPf50kXBQKNXsxbREbPrF1MHCXv/Jw6j
rTI+4rXvTuUPmozbf9DxRKZwcSqmMlp1p/Nskt8sj01674J7NXFZJ2mWWt0zOA0Ol4MhRRFhumqb
PEq4oBEjWb0DVrklP9RLJHFQMjGCPsYEwrVRhRiwodX2HWs3WSxx/Ss+kGAo24IfBPoB0tLnZwkQ
P1WROjZ84Iim1CSgDUJYd0DloJMVV1e1oegONPG+5aiO56IwdowjxUVN8ej39s4AZ2wmC57WhVgc
8wWgYwBxPhfS5kZBBstBCApMlEx/ng0dUyuSpOzaWQI+JdCw+azBFxzgKJp0JeoVjDgwbRvGSHMw
M/VrQNrQgXpdNuEVlZSSnVrTTONYonCr8EmiP2ejzRk3owxRk6N6gACvfQAAAUfWWCTqrTm+U0mC
RwJThb3YKdSLqelVvXlVDHQfFbGPJOD+8oldU0rn9NdgaTYA0Mv/fhIKDpkSggINL8JqsoNRZduG
2cHcUMljes3KdRuXEmydz+cJVl4TwMCVHFyOpoWbzFsTq+gcbeLObHNZobW1O5XEg8YThcDluYTz
BIUKZbNMumuTHwMNBuPxspiV2BP4Bp8KCeumAeQpwl8hxlpuyUi3JSBzLotY1wTwofwoAcVWOElZ
nhGUcBDe5sWfecJL7pX0wWj9iwGgK/T/SxFcXJJqRh3zJ2Nf3ZX9fo6DadpeVmRtQBHsClDBBDwu
Nl9YrGoa8lRlFjRBZ3/2q7pKHubDk+Jlx2lnbZpjsicH1J9udbe4Qffy8V71kUp/vfwVa5Z++hHC
oUrynIJiGB/RzTeT9aL0iafKRsFlMoQta6axwY0LGY65MaNvI0aGY1lD35rvQwGREh2kyRzi4NzA
p0xPJ3Qq41XClh9VHl8NRn5MDbbJMj6z77iOBgSCy2u3FkvwyRkeqoMHTIzELEzpjR1I6b1kqHxN
vWG4Nuq8xPB55NlV0OvIjkmsny+VEMgClP9TpLBdA2fnrVR4jDonN+iI8/Qx/zlUWpBTZzOQXOLc
ZRoKO2c26IwObazqXFal15nTe1gp7T4b2m/loL6pNCqDMKE3OfqRJYu7vqGfmgonUMG0DYDhsLgL
0aatWiGWBjARwCKJ8j6V4RuoKq9jS5ZtWPMueAZxHGRc1kgznptRtOT6XCncI49HJNiNKXUXAGaG
fy5bzloKH328gOz/YD9Ce9y5HHOqy8kuoV2u29dqantzZvtAYd3WCjvm6Vvn5HtrAlFnNO8iq/95
WfyqFfGuEjzqABljGOfS7WEYGgCS4QlR/uzSHIaTbPRowMX6jkFByUZ+Of2WhqwRKCrBBQhOdRFj
pzFSXAslHpRAuAsU/Lcduj1BM/Zlnb7sHMSAnAMtEmh950+wc51mior0REFh16HE01WOp02YNEtu
67LcXJa0ptCJJHEAx2qWJIlz8LBlxrID4wng+lmwjPbDZTFrCmGI0QTEEp55aI84VyhLNWCEziH4
PZv8llDABIKZV1XsDYZQZIXUFVmweEz/8t41jFYLiwdIkDwzgJ7h6aw69n10t8w2+GFyF2/qTZp2
O9W40wh4GGrdpdONrj3adnMVAXuiNn40aSpR/evxAFbSyfeIS9zVIajUe3zPYoWv5aAFZqMdrKo4
sDS+a3MnyDSkYKY0ALwvuFcKyfn44nu4eP6ERxab89gIbm8cdDSUdhHQ/lrq5tp+0gDrjLA9ASME
gNfeLm/0ij05KK7h7oI/4O/S841e7KiZ8yqBNPDldNZ2zt6X4W9fhlyjExn6uQwrLNOMhnHlNUnh
LuG2mCMfzPV/fwbPpAgmG9XVhNEjaGKC0qJ7U5KbOPNj2SjUqrGe6CLGshXtO7OHLvYMKrGrzNjj
daPL8GDXdwW1NACJ82eocCQAksMIzBAULhpK4OaOZok7U4krWVflPyFirSue+lFdGr71ynVh3uZk
x2Zvko3BrJozpu2AqwdOGowbnW9+XZCQTQQLprTGYRm7fWXUV71ZZe6Q6R5Qy7f6KJu3X1s+jPs6
6Pq2QVEsGnWGjuWG5gU4VQA9ms70Ss2LLe3+upUKdg2OHUAzIbcHClNRtbRm2lyBwANQddfzQrZl
+OPy6fxyV6IiiPwDWN/RiAmgVMEXxIBl0RsD1LnESXJ/HDDml8ZjHmht8X2cWQ+/GMnGI7/KRLYI
2SkALGLYGOt3vmFJqBl9W+qgL+2/TfZb2Oyj/qXRD0shsb8v7zXrTJDoZ9syJVY24irTmm8EDUHS
Rw7/0rN4FQJ4WgUE5R+UQdxMTt6drTksZdfZuPyn49LdoZlKiV+baFdzsPpjJMMeW1u4U3H8vJ2I
K6OC9Q04ZcATPWPsd7/MzTZMvivTrmOytsFVWQB+AvS1ivZFEdRvWFCBxQHAHaW+dA7bmdZyXxpN
oDS9WxmT5Ir+ep7QG4mXNZrYMeKuimZoKR2LSu7AxzEHhftmdJ7DKrhs6l+9EZeB6Jc6+I8pQlSW
bHDmckTbVF/+tuaHml3Fs89knmHN5kABYiPUABEw5kLO90jT6rwAFiKkaPd2mAD8/v6yGl/dna7i
2OCX0S2LAyuc2F5F7rCqwU8FCjq7etbDn5F5a7A9unJcaWVhzQpOhQnPlLwu477P4MGdBZ3N6d4i
9xaamIi6b//6GY2zhOwKomkDkRpwjc4XrhudsbBiLFxdM0D5bGnaupgKkdzha4aGSw/RF95B3Lme
S4mb0lIKNQMaknI/U0B70gcFzeGXt2jN0k6FCKvm1KMClgIIWXA4y32b/Fy0g6rJkgKrm2MCjhjL
BgQ6sSJTVFVL0gRinNQ6Avda2aHzonXNaPpOevtaj8JccoRWJfI5TLg7tAiKvcyxFReWGuLaC/Nf
/OZD+zLwApWx8rty+w9r+J8okMefbxQmc7qW8fxaPYNTYV+PwDu2EG1JxKzaw4kY4bjaoVX3/Qgx
YRbYw1sfP1TJy2VNVhcN9VV06CEzrumCYVMWm02SgX9N1+8Htumsg0p5mdezE4lrWFUGzkdFEwO8
g/jsjs2wGo0cyoxo7KlmwwNyw7fJlIFTr5r3iRj+95NrKANguM24mBSwwhl4RZJg1my3KyWFmDVX
ikfDf+rwhT2Rk9gk07UUchor3hu981Is0b9s/4kI4aQaAP4rjB4ihujBSm4TertMkrz++vZ/aiFs
f2vSvra4IbdauomjY59u6wgzDiZwn6UvXW6uYkBysmRixN3QDKMFJoQBGw2MNmPrMmcBcfp3u3f8
juTBsJh+bffMY+WwSxf6v62nGDXYhIVDHUE+3GuvPw3mNmz/utjEL4rPPbP0c7MAkV+SOhVkZA31
SXyrdmhYl1EeS2z8S+3CLkdgbkCIhlGRLhicjaUfiCzXsmobqI4AVgXJCXDJnKtiqHMcaxOkjNXP
sHDrORiy+ywEIVoqi+c+2sC+mMaJLMHU0a2WTGSALH2rbfpDclPelM/tZtqRBSBhyASmd/2OPF32
faseCUREDhYLF5R4RcUmaalBKrhX9cmogyz/TWQenH/3V70+RXAvcuIlWAS8DodzF9gFmFx/TNp7
ioFE59EZQcthSux7JXUD4ztRiCt8Ii2Mu0zLaihUla6WuPpbcWxccg20L59ujV+XV2/dPD5VExwt
GUCoPpp4/jWK4RpJDwL3yUP8PVo/SuvlsqyPt+SldRRsMe2m1mpjCFPnXR6oXvJiegBHuBkOzS7d
02fFRUUt6ABsZmybh8SvZKGZbCMFA22jaFDrEksbN9auxhDr9GrN41Yz3vTqetD/4cVxupGCW0YH
StpEJqTphfkjI3Pigtp6MzeyCWOZxRhCIEOMqGpCinXtoqAJn0B+hSZDd2E7jAGX9q5McIfGu1Al
kiCUK3BhP8UJ0kWbYquyIRe4Ai8DZXs6PVkhl9m7CthFtA6odY0kApHsoSH45jJc2jgCsj2mEJpN
rt9XnJGFbvX2bUTlKB8lmUyJexEz/eqS1qnK3Qtm092Z5F7TVQ+ZQiRayZZScDG60lnLkEMMCgoW
mJq6A+lDpMt28Qh8W7eVvR9kaglOJsoq0EYbkBfO16S7KcsnvX68fNz5J1+yDsG1DHVW1ZSLWMbH
af5hzJKo5yO3ckmA4E4mJ4xsNkCAM3Uvy6w8aIAOqLT4PsrmYLatY1LcVlnks9zeX1ZNKlpwJI0D
UCWGMQ7PNssXI++vWBYdCZkPmZkcGqp6S1W4QI4NrEmV3A/r9o8on09QoVeFx2cn10MR9nlvdLiM
mGJ6mfpTZfE2zpeNtoR+3rDrpbQlTRartoIAAmPBeDQb4qCHsaTmlDF+4qwxwIRrUAADACRwEm+y
ehWdiBEOttk7DWUz1rRLhk3uOMBUSm6HRPdz43dMW8kyfm3G5jEe72c3eesSXk7n62jj5ZcADwwn
4LsSu8n3/N7e19fNLhpcfY8bCD3hrvbG9u3usu2s7t+JXEFNu+mMQY0hV+s04MKhUNpvu9Jv1MXV
y9d0+KdV/VRTqCiYFmaBdKWFmiC5QVuq89qW/tJuwGD0v+kleLBcscJoaiGoTx+BL2OzQzcdMTeu
qAfT/H1Z1rqpfColeK90ZEqZp1jDuX8n5rYIXTZdack1Zf5lQbLNEnwYsHXz3iwhqIv83Llh4TMN
vZE9lMXVpP+LP0PVTAeDMCJWtLWcWyRQn808rZH6iBNnX8avII3zWD57Nol9vUBZa/qpRtljSGUj
T1wL0ZHy7D9gzTlJoM6X+8SlWHZr9csIwWDX208KPcJv37PGvh7iWHbK1y66U1mCkppSFCVI7Spv
0tNtHPljed8vOyTkAnBPRzGeCa2sEWLNWk5F8k86Uc/Mo6rOEqjXZn9y56j0f6buOQUMXqwY/2Av
PC8CkkX0BqAaeS6q6Yduwvwd7rx0Q0I3Tr7rzlU4lxtd953IkkhbvYZOxQm+JC+JUfUtxNUIZom5
z2LdVZx7BxjMC71yyqDKf/e2LRG7ai4nSoouJc46Uhl8CzGjPoE9Cw87FQhPf8sthGrRR5Lp/y+m
eb6YmPVgaYcUJNg/v6eqp8Z36SwJ0flPfLF8lFbQdYkSJUa+zkWgINVHdo2rrXTKm6EKHxDqSWIF
mQjBhRSlUjll1yCyq8IrnP6gbmVv/LULGuMHAKjHIx80OIKBIx9YJ4UD12uA1UyL31p1cpkMn2f1
4P4nBLnZ86VCDjNx2gmukMzz96V7Smi8T5Crn360yiNLtHsnlbWary6diXoKkG5BtyOCxBRo33DC
FruTzt8bCsRv/7J3XzXkk98XtmZSOTk8j+0T2945NLmN0RzrRqUShPO/pK0clI7RD2GBwluchbHj
IRkTDbqgypy5EVEADN8DtDGWoV6vG8N/gsTx357wTj4LgtQKr8HqlYLRhcm8+PrKfQoR/JyKkJck
SFJ4FsgD2swFWFjRPyex5Hhqq0YHsHfkrziOtyrIQXVdd4YYh2e+t2I3vPenn+UBcGvhJt8Xr9F2
OhTb2U/3oZsd6t1l61i7+50T2YJzLZS2AycOdJwrAB9HGbje+RS1BcrrhYKhJs12Ix66l4Wu7J5m
oG6EBkwUXDDgc37KetQ/1cpG6W2KJjSZKBbgNu3GcpV4/nFZ0sqtiLkAgL5xsG8gFAtePCssFquU
gJQgA00XgADvE81tSl+hL5cFraUnQL8IjgI+2YNeOcHJgmSysHObliAO6ANzzrdKtmxCgMllzbLr
zN9odbixkGVls33FLFnvxpqeaAIDiDGoLr7O+tuLOhYjQyeU2de9b2R6EQCqhrp9WnYejmvhg5Zn
kmzjiufSDPQGopSOGiDA1M+3US/6Yg41bGMW9plLlx/jDBwIybquCgFUNmrZKKDj5XQuZFis1s57
lDPtGWxJA5rNIK07OppTHJR5Rg4GLD9IXpKjhkjH0xf2zvQMbWn2AELRyMpdJhugWFvsU/MVPqma
dTWfDOg9WD+t+jGNUj+tIqw6pg9t6l1egBXngLOCIjgepdBetOCiRp6JtojrmhmDaVmMl1uWJIA7
nZV9PSfoAM8oBtCn9nc3lU+XZa84wDPZfG9OYsqumPty6lAYVYC6Ds5UovtVZwTgDb0sZ31BP3UU
FnRmyMu2FSp70dzeEERadbE1qsZTnNwbZZMoawuKuXOAVABbHhjDgrC4Wxo9Q88wZjLbwauBaOWi
/XV6KQvM86pm8QtU4vO2bAb2rDZ9LkkzrC0pug35WJ7BR68E6cCvSgrwxKBdc6kaly1Nd2d1be0n
VtF6yzL1Enkr/l0DCQFAuNG+j/KB8BJhaWGE6gj/PjHyoxvSY5iAvtoJH+E19yRuXEORIXWtiSQY
LuLMouDeEYGyhnwEqTxvvBu1J0XxaPRGln07PgE/y5W+RdZ281SYYKJlD5JRgiQVKj1gwRl+mQxY
AmjFU433DBmPcDwm1l83SWJoCkEosil4nNtiTqWKk0FlXKSiLZtJ68DTCYoSkIj8/aHAkBY4EHDo
8Wblmp8cvqULB4xWwk7rfHaH/oW2hz7cadF10klczNoLSzsRJZLiLWVuWpgvQkPmxOkerQGN/PE3
q7O9VA9f077Zo6H451zp+1n9h4zKmWwh+ClaC+UKZGqRBGB3gwYSY0u7VcrGSwfQNC4EjICWcnd5
adcOIQ6gwxl2kfETH7AOq51q5M0rPf6xVU8JnzUQjswykJq1k3AqRz/fQvREtAMzIMcJR/+68Msi
8mh9p6QbR5e40FVRmGxBEziGtNFHfy6KAPivNyxcEyW4FKMk34LTEMSnXaPtLPPoZJKWglVxPFTF
GuJyElsPQ6vKrY+Ca69Gya5ebM1TavTOzQCUu6E51fwswbx9NkaSeID7R+Ete+bP+FVyciqMWg+b
ZIY/q/JbeFhXy3Zqvb1sHl+xSSyccB2BHFU5JZyYC16AjNMCTBE1rbEHR9ljlKAQuolBvWb5evQT
ZSekHBTHt/JJchTX3BlAE3gzJxb1C3kMAy4I+sJgMSoqlIqTBHnyrJKX3j5E5KEwErS7/MMdD9Rx
4IdhThwwfYKbsfsIMGUKvJkW6499qR36XA9iC/XRQpHs3aqfOZEldlU4U4x2JAAho/H7VzwXXh5i
cBsdes8NyAaSotzr3VS7KkAMHDV6ubypazEGcKl426IGCE6xgo7C1tD2KnwczQacxweKex8NbC5V
ACZcSY6HTJhwKy3LYE1AiUSEaPyk0VbvMj9jr3UdTIbskcp/SjwQp3oJAUWztGna8D5J4Hjo2Xsk
AwNc/X2Uzjkbo84HTM4PXKR2kVNR/H5L80ctHn7oueJf3pp1ERStPYCyAI6HIKJSG4OCSBMBQ+pn
ACDGFJfkWH2lvOAnGsSr/0+ECNpSgItazVJEmOQWrFLV1bRPt/Nd/c3c2I+2+1790YIwKIM2cDDi
7xr7ywquOS3e5oscH/izcN2dr+ESdsPIkOTziAow28KdW+oXw+6ykDWXfCpEuGyaITOchue3Dfpc
k32e+frieDgIgF65zX9eFra6ZScaGecalVM411YBYTqA9jUkX0wZGebqmgEkG23MANz6wkKNDHpC
9AZpqzlCT1zNQlANZs8akyGbrMshSLFwfndkSc81ARA1DivvXHOceNyqCMODFN37vqa1srTH6g5R
vGHhaBF6iBGdorI0A/wSXJDaBJ19YIlvdb8B2wyqgidDRgC1tkVwdaYNCEpMjYv5UrrEMdAEYPLV
/ArOHVeR5RzWVu5TAGbpzlcOqHhOnjkQYI/vBErU5BDLrgyZDGF3YlSe2wLM4N5sbyi7N6wbhGuX
TXktGDxVQzg3ldqrKC9AxDhcxcwz233V+wBeuixFpohwYKwCL8LegJTGaDfgUdvM6LbLuya4LGbt
4qGYbQZGMuaRwNJ5vidE0Wk3cieg15vOcWP6nKLhN7V/FvTPZUmiQpz+GG87/kAxbUylCwoBD2HK
1XjMPLxmXSeqrqwsvOo7R3Jti7vzIQYTQmDsMzVgqQtiSDUAH64fMi9ldvFkq3O2b8Kov4rxvn6x
8vT1slZf0ngf8vQPRAc0AmAS6nwBkcDOKwSYmZcpqY8JVJ2BH/zNztBCcuiBKV2T62z023BzWS7/
2dNb/EMsEhIOBmDhi0RIlnIsgC4SqaBBV5Irp6vMbdrOqquWVnvndIc4e5n6Eg1y5ftluV/QqzBJ
iPIT4GMxxGgDPZwb1Ek8XdNl7hKjt9yoRRc/XTpypcTTN4yA6UEKmkw3751XhQ3LazdWs9+x2fTa
NHmIDOP7qEUvuHPSG8Wel22KV7EbIecvSY+LfgxfqIEGkJd++PiWWLfNFLWFVQN0pzaeuup1LL5d
XgLRK4u/z/9+sgJF3sZmHqPZo9S2qfJC9KcJvaM5xsj9KpIxj349NefKCOZlssJcKhXKhJmvRrGL
cdoNMuSyIjv3WefmhHQ3kF9BdAnyAURt5zrpbTfwPlLTBX6Ya5IXK/1uGM9KMbm1dZXqz5iraoeN
Gl7r0nLWF2BJrCeMGPsE0GPIFtv0AWBTZrWBXJquvWkI6EIcmiEg5h9ieXEfNO2IkH8M6Pgcpu0m
pNeOIUnQfLxZBPXxCQbRAOWI+1Y0GcUGbeA0wKjJXAVa5achkJCTQ2cGMYZzK+W2R1P3wHCMbW+q
Na8oN5MeLH2gLP5o3ukIduNdTR+WOXRTffQAJjSQp2J6HBvfUMHeAnSZ2ooxXWV6c8hnEB7NZjcD
aGtyGrdo380i8lPluqu+5+bvtnmkzq1JtwwMkxF6kkeAGOePPQEznwxZ5csT6/+u/qfqgjUnCZgg
igyq18hKx3bmTgnO9uzG5i36JI2+Atjng9XLsK5XDtHZigt2zSZQX2cjxA4zUmHe1GAdH4H6CWOL
rsJOBsX61V1yG/tPS7EXdBnH1GkjiCvnwu3m2VWzQzphLHrwdCT/7PmX6sjqqCtH90ymEIokVTcA
cm+wUBuzvQg42zqvbi6yBIe+cnYhhwACAREpiAaFGy+c59BOe8iZl8nLaO424WOR/abWQevvCVHc
lPpL6iOqG5vUt7WNbvxC6R/NzLar50CLBQFDBYaoaQs0FVdRZON/H1fu19P1+YHcYZ84zDCPTKvU
sPgWOjA654AktluYOcThzJPd0v/OZhTZMj0gQAhIvpfVMS2AyKWC0HCi3ozRcpXe90brqvWtM0Ru
Q2701pbdbKv7Bfp3dDwA6gWx0PlnDmRQ57nFOkYL6OEIwJNQugXYnqcPmNqgkW+SB6cJ4jhyaf3a
A1F8+mWWTnD5dpF9hXAe9TqcSBriK9SOuGb4q241FJFz77KULxmrj2N/oqxw/lSn7FkWjpY7NtR4
KBZNddN5tI6TtTReRWnn9uWCICoESAspwKbY92HvgmdyDFojcSQOeEVpdAdxYEoCulNkfM6XPqyN
lhZsttykY/uMAOVrKYKyy32J1l+DQ7gBNIdiEBU4ECidn8sZVIoOVG2yADhxn+ubuNkbZoZ+JIy+
Ur+n30j5psLMaMX/fbemMlDp29hcpdnT5S/5uFG+nImTLxG2GSSBKAm3+JJ2WFxW7/rWdIu0Pjr6
gYY66L99zcg8Rb9V2wcVFD3LzQS4YyX0wbHWAzuUsdnV+wOAdMCUEeRW57HEcCezc/PsG7GBKVBW
28vfvBLq8tXDhC3id16/FR4+SgoOaTpil+L2W6hvCXlTjNhtWnM7FaYXDovXDT6YM3pNBsKyYh/8
TYrxWyDBoYVM2LcIvKPlADYvt88ATdx3aNbMFdRuOiWTHIx1C/mUJOxL5IShaTSQhNqq5yg50KYx
ODjt7d6WPPBkkoQTqOfYtDCFpMhQ/RABwoKGTSO7M3vJU0FfvWs/V0+8/Myidsgcw9kmdQhqZ3fR
8T+zQ9Uvfp7c9woLdHjkSPMW5UZTt7pxiJKjSRF8vWT0m1EB7nfB/wEswXWKHtamvy1oju6ZoNRf
EGDP9F5iaKvbTeCFOao9p3c/P6a2kYWE8NvBVsKbKe588BDfRxoBOO9kbEBitZnUBbVf4ueUfk/D
n02DpGwVJtuFDkACHwLJB/Gr+stpPfkgwf6WGLRZwHay3MJeNuWM3Lfa4a181cY6Bu74uPGxVe/G
zgbMqMRnrawFhrLRHcVvJTCSCWaSI3s6JjkcRdHFAWXKdThkAUrskgT02uH+GP5G2lb7QMg/X3Ol
TTk1Pe6dyVKYp3AqWzbHlZ/PXeoaYats0IoWbsMwR7mowUWep/PgFoMjo8nk0YCw1piv57cBTFZD
y+/5h2RpbGuJBYVTdrA11L+673+/m2cShDOuDeacoMkNrHL0JiKvk7Fv8106vhrTfY4+qvza1K/G
UrKPa4H2mVRhI8PUQB+vA70s8qwtr6ESbjP1oBR3TfIn67ZKslHNROLN1t5WZxerEBtmRjizOIeq
rGnfp8jwS6q9GJ3t60AeoaX1GEbj3lHTK6oOXm7G9/ao3SamubGGVNJYsG5hJ5c83/iTMLBPaYZG
TSxA3+kActwOqBLb1+VCXBrdGqPXqPmBWFd9LnEnqyfIACAJLg8CMnXBoKwOj2h7xhqYNgw2NHe5
0rllQSVv6BUvi1HSTzGCVTVqE89oAsUBwpBxNW7jNAiLwJgeSsN2516S5PiCYY4Y5kycYE4I+vVO
qXB9pOWdlm8Udt0UmyT6ncUUiY8gL3BlAaniF8onGP/aXj5Cl5cUIzfnW5mxPNO6DP7QaONgpOrt
YJTXQ+b8Tzv3pc9xyVKk3DLoWFkPbXfL7G/L3ya9z5cREM7nmpSJGqv9hF1LFxAAj7U3KA//21oJ
RxD9dKrVhJDQx/HWmPDWnaIDLWVlCW7Fotu00fWhgYkC0G7i6yWqJyVHyh0BZWMECZA8QudaqztX
SY4gWpX4lbXwFZczUDx4zsZA6ft82SLTqayWYWdq7TDMf6xY3xUdZkcnz0Y/TUxv1aX/ILFsCAoJ
ZKuSdutMj7Tf9eC/M29U41dJfqG5x9TvaFf4bVn65nhUyLtjo5Oj0yXB1przOftgIaQomVZkFTcl
lurtrQ5mX68uu58GrXoXf0hLIGwmLyhtF8d4BjSjMqq3TowuxcvGsHZs4YNwofPHOmbPBWdEUDAP
zViz3G6q8iB2aO3raG690sIyRuNKRN2sGEfPpOwxzvIcpZIl9tLE0nEHA/RBI7IDINoN50ZEWxn6
MvHo5XXh850sa3XRKk4cg4e32vx0kkPu3A4L8ld/PVwpSBJsxsxL1ck4HY7B5puy/65QdaOjcHZ5
hUU3LOojbDRNgeHbDFxKB5IxjCiZ29HxiJV7pAmIDGmZe9nTUydKE7azpEVqfdDuTMvdCJ5kemPb
VxOo/ZBD7A4IqS8rJ24WvNWZFYvishpJihJWHNfIY+l2BzLSuh/2KUYc0ZwwVOCYYq1kRUUdRaHC
xRblupN0CoTmS8DBLcZidgH3F1gpYIyZic65Z4cUsoOyEnLjoOCxzlOyoM8U7jeznIzCnuDPrLFx
2wPLwKGF3sDYd24yclvMzR/Tzh8aW9lfXuK1zMipYEe426LByDKsMs8RPPXjm6b/iajqV85T2ew7
0JMoy31FjnU/ub0lCSFWrtUz5yCsdKz3LbLQEG3DXPPhjfOjDTIOzy94Ax/7eeKCxJW17XoIZ0hh
CEyGtN0m80s5L4hRfMN5R1O/Biw6JLpJ2cGmMLMV+0vBkDl9rFjnp8mm7L7pFOnuzF2Wb5LVX992
1G3w3EE7ldiW1qJFIK9m+Meyf57mI0AYjWwzGI0/Lbto/tWGx9z00kKy6Ws5VKz8p1j93Aumy2Io
tMC7eKTICKdBCm+cZEnQKQoSHD7aZL0yfB/YVkMHbJmhpEfQv4bGjGibKQ+57usEQEYeQy65c/4P
aV+2HDeubPtFjOBM4hUcapZKs+QXhiXLnOeZX38Xqu9pV6F4iuE+3t3u3uG9lQSQABKZK9fa1Uvf
xx9qpyVjWA1w/LNLnt/3kWKUgYBZ0dXejkCZEDcdJe3RMzZ1/DFOjwursGSPc0Qh98EfX2M6onBY
IyUlhT0NJLcoNomwDYsXsHxo2gHam2CaRP74MILDNfK/o8FGx5NeLEGW5vfk2fg5lwU/fyp1EVse
7T1rp02FVgkJR14bvsgC2JBeRxUa08kzKKuCwVmYDP7Q5c94bjJKQdeiVsANmRE6vXu/a6qsp8/k
09/km+ixoNUqfh7t/nOpj5E/DZhddK9BpwKU0eSaPFcpk8rLCcQCioew/+mjFzRaiosWbJweredv
MjmW0r6DjTL2kHGOkVNc98i93p7CU/724ppE1yer8AHbyoDlPJBlGqNOU1q8ixQX7fneRrLReEIH
50uyfQekOA++o2yNkaJejsJEtI02ES2ddI3Whc2wG51s1dLWeZL35VNm/QeUzfnH8WBmRcp7QWDM
UJMW4un01JINPjJA3GAcsm5BRetqwi9ngkcS9z6EqgU2E4BzyiByFyrxWwL+/bEVwuTj9rRfvf7R
KnoxMu5UK1JIW6RsZPpDFTjSTnZMu7NagELd0c3uPEe0f982uTQ87rEzhkIMZSu20P5jo24K6IXE
CzHQHDTvYlRcxIpakl7UPWwYT++hM206O/4hW8H9XrKO0/ro0RRadfvQVRzfvT26xQllwz/bLtpE
qrqUYbr9bTxP7939J9gQVuAP2B7T1WDFS2qi89PJlFcAnlGvNGTkAigXrQ1SK9F+D9lRbneL/Oaz
JoCQBmBCRl8Ez8vYkjwK+wp5dFEbV3EvUhxHTlwsqp4xX7s6AkB5C2QoQOBXVUo5aWO5PXlGmNNx
VD/97Cttk71cY2uPya9KMixJjSC5HK8nUAj7cbgA4r96e522g4wqMLg7NQhIcqsXJ2IjVQpzTnBe
OiASfhOJ0Lsa6dHWk0TCytPUJ7EyEyqKISphofBhRMljKrW6g+4pYcGR2UvkakbQgQe4BQDGeLlf
OpNoZn2sxBEy6cp3I0F0zqfltEbW5rbTLpnhDgGvjcpeKmAmzu+8yC68QxthBZaaXK7u6NPsgiRf
B/wSJSI+zdb2SRzWZZxafmxEbgearohE+2gcn0n7FmTJoUqQEhDDt1YX3CyZNpr8fnukp96kqxk9
+wTuppakKPBTFZ9g+HbwDAG4CICZ36NTOveyQN9623+SRlpvyKZDdnvhZL8KE9hhi4oea6hALHnV
xeTXaadqeLI3Kig6X+FsdMhXVfgr7Rdy9WwYV8M8s8QdgIoMlslChaWq0WwSvwdBS2MoGgdlvg7b
flN4/UJ9lv3EK4so4IOvXERGnh+b4I9dpQxJakFVYEDmfxjtqlWXMCFzRxHgP4j6CbCI5GpDjKHa
iGKGGSztKH4ZgEEVp4XH7FUanrmpqiIZDHAgHpd893wJwJpaCkVqiT5aBbfD+NqabjXtTXFg1KCS
YS+mWGb98twm26Jn14YfeiC/JbApgws7h3wEjpriZ6fcKZ5byvak3welNeIkEt5LGSJhLc1Fu0k3
er4h+dLLevb+BKCYtYeyPlF+o5KsZi8MfE2f75Bv0tRvb3gAqZzg0V5+0j06ISYDxXF1r8U7Jbc9
wELLbds6Rf+BJ1H+1xpSbEXw9NIJiFMhzMIdywSqKyYQSCnUer+n+r3QDfSWmwCILxGzqXNHIRKW
BpQ/0fd8pcJiEM8PKh2Waiex87W6QvjgovNo38m0gzbSe08l17gPKbkTaL1qUS6gufUROIDEWyYd
dpITb7I7E/QsdN28jwgyutdp5dGHwvYOgfN6+zyb2w8aPFUlKrB5gGRfuk0b1wAIqD3CN3FD4DlT
eDSXMrnzNliGBToq6APjLqE6BBAkLOEMqIetDa08GLm0FqR64XBkDzT+AMEyM9FTViLhxVr6OMGT
kjTwuTojIZ16CTUDNKBvK7FMbaVqxIeuBZ4B1UYRojVpkL3dnsvZ6wmoBcAH2EfgMy4nU/ahban2
WHtWRU7eJ7S7BekLbqegeGtMB4Kl1PwWyw3a7umC6bmb4dw0d16LU+1V+YjBF8FKFrcdMETkkAlW
Wq78xDbLZFWJWx3dvbX65ZlOoH4AmOK1x3ApAztHHMGgG/9OArfV4sgP/WjAJMSvNa0mu/os7dKa
rO92FaPXdhPstWPgmE671u+WSGXmNp8GZCkY2gzkv/mXj1ZOCh66sC2goUHS1kVuh/4rmRaqu3MO
jXgKFAUoIrPM9uU6kz4pRwncjhZSBqtqkFwTJarRU5yFRWVpQN6jQZwviUxIEhgFbip9Te9qSFfD
o0c0iDlpH2i/ha5qY4rKXOS5JGw9BzQtzWNS9K2BPJ6kSIhqU8AZbn/KtXtpoMUALBsU7qfaz+WI
xZCMxZSiwzGpnbB/lNIPXG0dwHP68H3b0lUYAFwMI/LHzILQ/ypirQna+mtgRK02h/pROQFtFCfT
El7wylEAMCcyY29gcRSeDJfjaUItInlXZZavv4fglYU0c1nb9RLTx1VJCA+RMzsyX8Qs9CbXoh52
kqy2hXI1DT+UfDuBLCrQQeFM7oCfz0or6Ta3Z3HOQxnOWmV8WAr+czk+qBSEk97iOBDKjd99iN4q
XTpy5iLEcxNcIFwWygjCHZgo8RYWvP2kO+Fk+50IvQwTdCYLm2F2RGfHCneJKGWs1GbFzHWypabk
EAyaM4ZLacnZUZ2Z4V4ybVnqZVPiBAFlBxBgRoX1Ed70+pkIm8JYGNNsoAidFFyKIhwFeNDLZcLL
TKhStC1bwhpciC0dPgfd1ipXcIWMKgtv07kZhHaFCPI69OCYp/z0WYQoRU1reHGHofUuUX4A/SoK
+cI9NDd95za4GzAW26IMJkyf5tsAXcTyWk5AdoKNnFn6UgfjVUadxdnn1rhLD+dIFkQ+RhRWSOXB
XEnRmf/xnq9S6lP9Vw78IF7dFkCO+8naar/G9RID8NVxxT4BHBZMu41dBtwKtqC3kVQFn1ChhkFb
OWL41be/38znNthhdrZwfioMePXBhge18xXUd6SNXAefRlovUXNeH/OXo+GODShtGYKfIRpMnuv8
Tm/uh+kgRvfh0+0BzXrJ2aRxR0dq9mWNFjcMKH7ya5UmENZTbUhcTOoKz9sFn5yLC8FUA+ovGQxt
APtdTp/aDRkEAgcs0XsKzqUAvN7R1nscfeot7OfZHYYsGnQg8AC40j6qtEYHgzgsidrOjFaJ/ACg
we2pu7q4mL/9McEn0+VRqcq+ZCvUv039L7m2pcpKq9VtK7NefWaFO2zlUI6VtsdAGogSomJIx86+
bWFuqpjksqxDAEsERcTlomhx0cmlJuFNoOy1AUi/ydaVhVHMLTwueRaMg7fgqrueDKDGqmUdT7Hx
x6itJjQ6pkhjyIVPh2LVZLENpPntYc2e6Oc2uSNJz2JJR9yGE90H8362b/wKDSA7MXX70ar9u74C
ue6Cg7O54sJEk+mUiZoiQrqFj3qFxo+qgMFlZRmyE4w+IP2OxoFO1afirW8P8IS6uTaG5BsCC03F
Y/py4cBD5Ldh5aXWaKlW99SrNE3pWNL+Ndw1G8VNt5OVPaJuO6DF6kg2ZNVmlNg6jRy1tpYSYnPZ
coz938/RuUq6nntxVgkYe7Y3V7qVPftOfPDWVDgEO2UbPomPt8e/aJDbGn4Pno88wvhDnZqbkJq2
/9CsDZgaXj0r2RSrXwsW2Z15Y8Z1+XLGpz71lC6GRfR8hRStNtawjdzjhHJWBr2HeGFnzuVuLqaU
u8ODtu/NtIQ9MLXslf3UWYTGNKfZvWqJP/M7n77plX2HJQ4MWuM4dRcGzPbIrQFzeyiDjpNe56cP
qA+17MLHdPfL376hbucZKCFSFIQXsI4zfs1eOFD2Ah4YRxIfiml+0qJLEC+cVmOslJ6tmx0dY6cz
dIDzf5mAnKEwXCC3S/wAiSM3HlN0Pf1WoumQotzQ1mt12BPjqRE3uvnotxnU1BLbQGP1X4tpsScS
QYcCSvWA4vH7XZNJoWehmQBtlE7bOq9fBiJDCCbTX26vxNVCwBDkp/BsQczIUnmXntcpaB4gE965
YuD/TFGqmGR/4T67CgVgghEcoC8UYFOJx6pljaAkSGijVll8jMpTM4EYEPUu36dZ+KrpC8fz1a0D
a6hmIQ+ogUvH4NtAlawY0Q1RQaAnrF41yd+bQfVK0Cf+1/OGWwfKt0zpTCY8lEKCzkWY+jl2rKi8
GWP9UCMh9PcmAGBHizG7PK/yduLQtwOBC1pB0eoWGIga3DhL/ABXFwt7lGArIEEI5tSr0mAVGnmB
bvTUkhJkrvpnJWssX3sUVMWalAXo9lVgA1saXEGWsA+RrOUCgtBLOzImKubMRH74tyDZ6XRsh9fb
0zZnhQG+JKRuUBMjzEHOQulR61HXyDWWmR8eIuUTELBDkZlQTZoWLuXrSiAGBBpRlBrYFoWS26Wp
UvX1NGOYQJRz7aHddsrai9ckXwvqTtKsYXJ05MGj/iMydulSM9PcOJFphSAv4OLI23DGSQv+qKJL
MxAk5lZgrAxzg4wlRel8YZgzR4QJSn04ILq2GfXC5ShNBRJ1ZIShEWBcSIreDb76cHvN5k3ggUUk
7F0oCF6akHOg3lXwukAszt+gKh9RaNZ/3bYxN19MVw1ZQ7yOicF5nx+AYhkCaxnwGZ8mKhXGRwV4
s/jXkibwCSwJkLlYEhzevJk2inuiIx00qru8JIdUNWzp7xVGOCvc8wql5l6RQlipimw1hRWoXdVf
aZYu5BNmjm4CEgSmNW+geYgnAW2FNG4lBUtfF/GrWIKHwW9bCq1cGonZQUHCyVNl66/XCfMH9i1c
FaCR4a++2JDAPxa1GdTtdXCjdLQLbAKsqFf+JUwSiTvs2xPTGjss+GJC2PUVOtrgECiqbc00Q/+2
hOKdYixxyc54HpTScc0CdAfB9NMxcnYikVEsuj7GiEbkD0KoqpEHBbTAlbIwczNX34UdLqgKRAGt
KWEHD/eMVYieJ9lI7bie3NsLNHfsXdjhTtjBQ2uVmWI8aPm343iylN6tDQd614W+hUrmAB6tUrBr
oOHbaRcqC1fv7DDRNwoPQXik8ZDeDJxdqAFgmMCxOZIQO/KoOpKcLzwDZm5GKJ79a4YH8HpqKyVC
AjN+gGDQ+9Er5ZMq5nYjS+u8WHLGWWvseGUlDVT9+TfXgMaL3pwwKLiFWOQ7Uf0Mw2+/q+0ACfnb
Kzhz3IKEA2VblLDxwOMdUhJqsaw7DE0Js6OQKnuj/HnbwuwanVngXLEUx8pPCSwYUQcV9I5OUvMI
VtEFV5wdCNrhQKAFjC/KsZf3RhNmY9qBghrNy/6DaAxPSrjwaJh3dgLAPPTJZQJqx0sT6OzR5DTX
4OyD9+jlE83yZwOpDLWg5lOWOXL3YKgH41tEk0CWNqvb8zh3dICgHSxa7OICFdGl9UytS08bQVkY
mehbqqys/wpbx0Pb6m07cwe9wigLMEwTlHXclq60tJfkUIIdxThM4LAYcp16UCQmJFl1pkTRO7qw
jaXZseEZBrojEA+BavtybAlEUbJeVTMwlytvEL3d6BCM+GEkyq5otEPW1ro1qcGzXhmPYT/0VIsD
aVOpvbj10nKjqZXiFk2JNLCkvNyejevNiOoy2tGQ4AM75RX3IGCDaStmQQOMo7YLBN8tVG2rkA7J
7gQ89b9uW7veK8yaogFFghBSVDkPE/0pSDIJ7LpauVEHe8qd3Ftwo/kB/THBbcck7EpPGGACEqb9
YIBef0Kf+D7uVlH8ens019kThD3nw+FcSZKDXh5QibDGbVpR7yC59cH8Va/kY5YA4aiuk4clCUn5
+hxgNtlaoXiJQJzbJkQaYqkLYbN5bp3IzmmzLsAM61OoCawNR1ml9uCkbkGDrX6HP9gHtN8px9pf
CJWvK+Onwf/5EPnSp8vY7KU+wYdo94n1Gu+SgKa6JTe2uS8o2OTWP8GgUlLhOXtRNsFCQHO9iS9n
gXekXkJIqGGVx2Rd9Zao7BoPUCswnD5CSHBpqPNu+2eonE/lQxWTPmdz7hb2ZI+r93qwunVkk0fp
sXECkCCtlqBd886FZDJaBQmoagm30JjdspfFpLEGXQfnRe8AxGuVIMWJxu6QaFAcz+s7WfcdPfSt
BM+hXI7tFnT5krm57eezW+rsS7iVZrqv9dTFOCOGH3p/UElmmShkI23WBwu33LxXndniFjY0ixhZ
KYxa3Wb7Q13R7hgdm7X+XO3QMaFTxQIR+C/BfkCru/N/Gya3yqLck0aHJpElGA0F1g7CarFdVS2N
uu8AWbvb1q5z62z/nI2UOzyKCEkv8BDDhYU36F/SttxUxjr1fCqpz0Q/hlEN+omFMV5fRMwouPfQ
GqKaYOa+3LTCJOsguYNRj8EuxvrR1IuHAP3Qi6A59pMu0p6n4f2xxL7k7CWggZhbrVRY8vXaCgs3
6NAtbCwcA/NGkP3AvYksGJ8Bg5BQE2ti2lh9g34ns3CjGiTS4lI/3/ys/WuGpwOJ60GYYgNmhsSN
BDvzjnFt92Qh/lqywm94bVCDIWFJqXitjb8bcowy2ydLqZwlM9xuNgsjGyUJC1PIIF8U6/BL6LLy
DaTR31KnBAsON4MZUUw4HFihUWJBaYMzN2mBniXgtwfUH6U90SFKhSb7gjaKWzX2NII7yg4aqI3/
vWucWNpxcKJghmj20v8KkhUhMVGgUsY7z/sOh6e8/X17C8/MJEwAFInEqAYkM2dCHECNNnZdZTXF
c0kAVVK+jCSiavf613awaf+4H2cnTRqToGKCTRv/1keHhM96vU2WWjVmAwtUSVF4k/Bi4nlNNaM2
STDikkv8AAIkhQ76rjFcOmRn5kyG0sy/Vtifnx0L4UCCDs3jjRWOpg3iy5XMOMoF1sTg3p612RAB
OFAGlYXb8bn4PElDPJ1hCchdhAaW0Fpe+rPB9iL3QrBEOrNkjf352bgmtQ3ASoxdNVTNTvG6mpZF
HdKikxoXMikj1XtQTIF8ZwmjMj+hf4bJPS3aGETIxMcwK3Sbpni9tIRmE6r1SykX9oP4Ax0JMjzP
ELqTq6SianRtk4U4njLTo3pjAAAKzixZcGJUkYDYhK4lsXolWf/9MgIyyJSsTrUVzvnLUPVjqYLz
NwNUDyC4/eRLGz/9DAr0VEeGddva7K18bo4LAqBQI3diB3NGIDqxdmewPl5x7SlHrX8JQzdtLVTa
bxud851zm9yl3BUA9ycJbPrNSX0xq1BvBg2z74jGg7mEhpg7kWUJc4mmBBCl41i5dNVhAF+ZqUG0
ioQvmojWnlUtbOLMR3fzXpJRu0KfoWkbKFrdHuZsbHdumN/7fenpQgHDnZftxepHZP7Mi5dSqC0I
eQHVi/2hCBvGntTqxQqZZTvX2lWXKqs6yPE8b12viGwxU1wd7Ya3P24ukjj/NhYDn+3fpqz9TBHg
3RMADbL3mOnv0ZLyxFwcDQ0vcBAjK68hpr+0UVWV7lUjbAhBU0GTG+oPddAj66snrTO22R1AH0ud
L9edFIjDzo1yB1OXGpM4+AXCTCN/iYZ+ZQStXWQ9DUOoiWqa1aErJSo/CjRwRdpvJZ4OqvSSiAJV
jM7OtNFWlWlfednq9oTPu+HZbHAHl6j77QDMbYPkN3Dcwhv6aLtulYxfKppKs97xi4ORbrt24TEz
u9CSakDABa216Oq4XIQsKocgkth8DNlaM5q1bPpriH8tDe8K7Xyad6SycLpDxYgn7yaADaI7CJu6
q0Yw/SWoxXROAwSfBlZySZWf1SC3OyN+GKdgwfbcTS6hY/B/THNnmArOQY2wM6zVu21YlhtQi/+X
7XJmgjtDsl6O2yLG4pFmcIdKxRECxRYQJy04yeylc2aHOzJ6PRPBPIOhlAAe2fEaLSa/wzUaAfbV
OltnpnWUn0xKegqE9Xp8vG193lX+zCPnKkXW+H3iYZBhPNg1iZxEr51+TBfi/qUxcjvU8OrWqNnF
aoYbbXLN/JHg6on3UQsx73UbP/zfRsXvuwYReM6mNJHsuj+AfUUfft02seCAPIwpiryeFOyJIeTP
g3K/GETO/nwg6lklH3V2Ht2i1CqC1YkNIbtvqqeS/JeYQ0VTJkCPClpfuYXX0y43khpnRAOetz5G
1kGKnrTiWVeLdaUnu26oP2/PGPuJV8HVmUXOB8pUF0siw6I+oocNKYFjKay1/JfXLDjbrE+fGeJW
H8xjfgw6xsYKzPu21iBmScPh75EWDPgAlAUoYwGA4C+6uJ+ESFVKHEA9rrc0GTYQFchpIL6LY2k1
k7iwXnMxMPqjWVcw6o5glbw809U297w8rdig1rX6Zkq2TtxmqQuBrcHVGoHyBKEv3pOSyU2dAAyX
j3QJy2gkdtWgHzYpcXfXluSvgfKiwpIc86xT/DFIODRg0OQA3vQwWOYrU76roGiSf4vms6Rv/oP3
nRniMg++YJb+ULKRCSVCe3usaBx/ypJFpoW22FMNiZ9EoC3RnIcCMVBY3CSmxuj7Y9Ag5MsoWN63
+hb88K4+0nAdUlQdNtqhd++i7cfRs4nVvj/Vu9ZOdtqqdDOKKbeAel3YEtfAe1zVZ9/EKx0XYl9V
il5DHPL+XXD8rbJudvlD8qYcit10F72Fm8l5iEWqHcudDwk7BOcL1+lsshf9ldBDgzYT3lfcCsTA
NigpaWtrRAF2q6wGO7ChKtJZjRPR+KhQeRUsNBheIyPZsM9sype7Zky8rtJN2Pz0J0vaD2/icTyK
76X9gVqmPVogGLeDrbrDrK+1BY+bqYhdGlcujfdEiQjJOgx4y9pKcyhlW/FKsHq3P2orPGP3yZ3p
mkvzzNzryv3OxsyFRj6et14RwyzQ+XbpgDRpG6PyZ9Vf+/JZvTepYOsHwxZtebUkAz1buTmfb+6U
asayF0cF863cS+5EX437wf181Gnr6ra0FY/iPbGUlWqPNH57al1E6NHS8OeOsPNP4MKpLmuqXvfw
CfJBkeBijfM40cEVrNPWy9z0vVgZW8Uh9u0DZvbpB9UVvOEZ8g7Q7svlRsfHWPsd5t2gEVyrRs2k
pd274oKp2IVexA7k3EDalFbqegCWL4SRc/HCuXV+1euElIYJ654MrY7Okcn4HyyoEgA2AKxDSvQq
2ygkIdx5qK0kiSyQcVjRIo54znWBX8CDHdMH6QLOfcDG2EehCBMoikh2ucYh3XzCc3Zf2WtBv/2N
/wwNik1rJa/m0gTOXbDntjm/UWtJmSQPtkncWX5v+ZkdIHUAHbf/4CdoUweFHVqegSrj/ETvqiou
JxhSWjp9EVqjupj+9IES1x5QUq0syERa+QcSJD0dV4un0lx0dG6ec5S+DMNUH9gcj1T7Gt7jQwT5
XogmdxSQUSv+qeChkd7/Whj13FsR/KMYsQoKN7TEXO6OqOkir+wVTK/0CvZPM/7WjX0XP8fya6TZ
QbztlqpPs3feuUku4DRCpQ8gnFpbFajRHrq1REERaGe7YhOvoXGgQ/bzToOCiwV8InoBIgf81cEL
qn63hz7j1BrexsAqIkeL9yp373lVnQZDiVaWQX/Jwa+c3kOXCTlFKMWhIHZvLkWmMwuMzDbwuJCF
hiotX1SV5dHMdKmsLDTRd6uBoJ1P9aIOD6FkiaRh5tABxAQq9WjXQb6Hb1pNwiLsVLGuLLS6uGYx
/pxUcSGamh3NmQluEbOwQ6itwYRUl7TJJ7vp77txdXuJZvY+CjjAHCClgG48fsr0so2UsICRSUEq
1I+dFsOJ3dT7uG1nLvUKQ0iMGXgzSEg9Xe4CX0qVWmibyuql7YDwEEL3nbpSPOoLNJM2ZnIogqfb
NufW6Lw4xbmfD4X5KO5QnKrN1M08kPUZlXvbxNwanReJuCMlyEI0BDQoEkH/MFbu1PZOWhSXlq+j
GtNEKx1SuiBrgqjt5cwJRpgMnshmLs0fpsgrgM3OX6tJacEQovrr0Z8mMCYU2T6Xgg3kSz4gSpHY
2eSnj7dHeyogcwEWPgWcygCQMf0a7gCXVIihS/FQWV0y+AmtiVG/9nngH41kKL5GNRtkK+oLI0WF
XYP8W52ZdwEI7HHgC3EJ8GGUrfHD81UWG6znCnfqfjDr3qAV0f0cakDT0SfoDQiFYliFeVPui8Bv
XjRd1Cua9BCdpqKvhcdsULVfvhmTt2aUUeccRuM1JOB1sgM1bB9CL5ZQfazoIA9QNW/k6D5vWbrF
K0aTymUH0s54zH/3gYCAH6p5ouODIuUoZSVefaXUylu5bc0l1aUrqlGQeAISjD4FkLuoYK5lB+ZZ
HroXmmk0qxHwN12wzPwFU+zkQ+pOZFrXAKcpo7JFHPDpa7/FsnkyR/Tey9EbDjs71dDDhO71rPoB
SSiq1j0YIyRUgroFONuMS4P9BHBipDYZORjnbglajsRSwxrLTbjrgYzI82E7GG+3XWnmariwwsUc
4WRmrSbCCqmL/k4N1CqggYm+eSrq4bQRszp+jEUCFW70VhVDv4AHnxkkHBmAPbz3xetIBBwzuS+a
2LfgddgnEjqVhWzv+f5/OMKx1OAAQ2cFHIi7+jVQ3+sF5J2gFmLcF2JngxsjAMNQsPDInTtdyalR
BGA/08AT89KxplLqOyNlxWoy6g5pE1RWRh1kJmgTe6p8BDyTn8uWnEg91c0aaM82859vLykbDHc4
EIJaOY4oMsMoI3imMg4pbl+z8h0DuiAktie8w/qnrjMXIouZa+vCFnfuZqgyd01cYf3SkLZkoACt
JqlT1gsTOzcm1Msh/0UQVyB0vZzXwBuKJGJuWuVIdSlPEWRaI+J2/cvgjwt3ydyYzm2xe+DscFA9
iHuPI2wBxU+qlRY0B9HfJ8YSo/OsHdRGEIwi1YXOjks7UYcTfvLhK2Egmw+jjLBPE2rpN9FbcCrp
WvZy2y9mrmECVQWEgQC7gSGGO1CyIQ4nUKRhq6egGFP6x7RfSvLMbOcLE2zIZ1PXNWpJRoJztS9z
IH8ll0ho8ejq/3A0olUOjHZIEYKpkJs5PzSlfGTbWa0+KzSTDN5TJHzfnq0ZnDZ+8JkRzg1SP4CS
AHOD0jjVDKBBN8TvmbiRpBclWWnmANwBIFF3LVmB6OO29ZkUAowjXkczJZp+eJj2FAhJBgobhIN6
TQ113ddocvPvYiTyArvulhpK5m4BtMgAeY53L25E7j5Mu1Joxoq5fNFvvEhdScPwA3iAXe53e4ao
Fid1oyn96+1RznkkuldUXUU7ooTj8tJdCs8XYr3GKKOhXjVyfqdo/yF4Zxxi/5rgDqiki1JFZ66i
ieFDJ6aPUcBaopfo++YcH6sFEWEkXlRN5DwSeZd4MtoMb4QKoob55MrFtCHpaN+eMGPOLxC9IxrQ
VBS4+RkrDWQTZTWvrDaQypwmEHnqoauo9baYxpXmdoGmu2ZXDk9mW3R3RZJAuBTaffgfCfhIGoph
M1JDDGqZRkNTGtB7qHIbSiDCaFVBFB81IVEOApJ3Tp8n3r3cRMFAPVEc9l5nTFsVbexvwyRHIAUl
XvnWeCR1zEBCNyKILMJ9X1fTA1H74rmOyLTtgHWzu6aYTAD+dTRC5VOD/6tSFFFkAeuVQmYMD/Mv
RUv8DrpdOVodM4nY/hB4R7OXS9yVMnT3EnVAW1WhdiulHEhEZfD6oBwQHKtOgUCRVHobIfM2cS7I
G0PQHKmYFDcrjNGd+oIAYkXGe/RuTaAKEdS9VgIqR4OkzVNHyWLxQRl09Dymg6qsx6meXsdKl1La
G1FxVCbUdmkCtS+PjlGWOKYWdFDWHaRVW6bxh+CHkjW2oQ68DK5eb+GCnY0oTJADsoQ1WAj5t7tM
hDpLDKD60Fxg7EOvLO7avmo2aIhVXwHL8iJaZe1gF8Jg3klmG2V0AHZ5IYC6+gyO6Z0nowa/pjZA
q0ODDmdDC22feIWrewcPUskpVJmKXyT4igz3trv/L1YBzAYPLYKZE7rh7D4RINxSGY2i0Sn5IOgn
1rJ3P06oUb7o5qZEBskwngRVcG6bvdpkyP9BqwadTIifWB7w8lhC/w/IZgTToL640aLR6uW9r+0V
6bXqHvN8AUF5XZRAhyoDfAF+hGwcouFLa6giSt0k5IH17n66m+/jl3P35NtLbLvXCBWYYcyi0JlS
AMHRuBPKFwqlDaY0tF41enBdSvd0taKWs16I1E7UOBfhJwwRNoNoL5JYC8XleGRPTnLZL0LLPtgH
9/3wzy/XPbgHCrP4C7+c//83/mVFNxR/uae///lDhzoZ3e8te/3wsP79sLZ3D68Pr79e17fX+Tpf
Dhk3sJ8YSPeyIIxvGErLRlM98EyCJaO2XBcp8tOv9dL1el0EYoaA52P1OLR98W1lYp+ncTpi8u2d
bbu2i0E71FoYzbXbwoguqWj4AX3AVT24UkialmEZWjHd7V539uGHu3r7Uumbs7DE16AiNpwzS+xL
zralmPmSRwJY2h0OWDbLWRrKVTwCAwhUwYZpGgrYBLj3WpiD/bsOIXe0O9j2+8H9piu4g7VeuE6v
8yicHW4gUpfmQZzDzuHHj8/n52efTvR5oCjX5NaEf8d/g2ln71jrp9+F9fT7qUdKvKe/R4oqAPvH
w+1FPGHpud2DkbN+cnQqKzhVL6e2QoSRBbUET2HbZXO/wfRSy8bY15a1MPzTD7tljAvXeyMTB61k
xmx4P3UfV9iZsGSv7QVTJ47kK1Mq2gcMEE8ARMAdP6io+GNDambqwHaAu2Hbnh0EGB7GZ7O//stc
ntnkInifxENblw1splSh+A3gKfz+itHGKHF8r95Wx/1xv3cWFvH0kro1WO4CaUE3GIgxDOMEzKnr
Pq8+rLulQ2XuREeF6s+UqpeuYviSXFQhG559gFYhTtDjCp76suQm1xS1bJecGeJ8Ug+TSkLcCEPv
trtZ0bslC9d4BWYBvcOM1QUoPh4uqER5JsTjPyu1M+h757aO7a6OX4XzdToqrTXbAwtX7/z2PzPL
bf9Y8dIUfcShxfwjpu+t9f6KuBfXwQgio9rpbNvArqC4KVWKAJcm+Nc3wIYBGICkOdVRTc2wO+31
bc89YU6uHOjsw7j3mJkF/YR8wD+7BU5kH06/YeOwzcNuVFyjbLOy3/A7fu3xz9NmwnbCL5tt49tf
dSKNuvFVGoeUEUqvbMWLr2Jfhg/65/ZmX8G+BX/hRmC/lr5AYS7NfwEeqAC2MCIM5XShn108eQ6p
TrWSMS8wjIji9AtH5CN9w+jvrC07Ju0HdymoYQfhhV1wQ2tI0RB0NIPXiNcBV6o6UDoTdrsWyewW
QBqZtJTEmqMk/uPtaT7lfW4Z407lJsqEKABJirXL6f8j7bx25EaCbftFBOjNK8ly7VutlnshZOm9
59ffRQH3TBWLp4iZo4eGIAEdjMzIyMgwez/7tm/DueV09m/+RhsBP/05ctuhr43ah4cX58Ppw+G0
26H+nz+vv1iW0x4/d//p9f746r5++nT/emztP77b27+2sFyuEnPEx/OiEBBo9KEtscC1uE8z0nWx
I2eiR/llhGdlN0lKVjvl4LXGYTKm8ORXWbLhZFe2RJdA/CWJr84ALwunZHpCOQKcDbAZmB82XYat
CzP8F23Uojvg3bZ6ZNfEnZEeLV8iMlzbvV5CSJQmyke5V3Zt44qAcNiSshFdzU5nsf0M0jA0Tz4E
HKglIHhfxWplBfBu58W9X+1TeG/HL20IG4l232/Nca+pxZMAV0M1hH7oxbVctblRddMAnZvwTS3B
5LVo2/BsydzdNurrTiSwSjixc9sgABsMc11eVn4fioo3C5IqzZZ0p5UHJwQhZfIfPGUfCF98773O
9kP2WTYO4LSM8ltCgVo/bHzHlQdZfMfycMWDJbYe36FHnm3K3j6x9kb6An2ZWjyWYMVlDwb3gbQr
s842wwdL2MCsWtve84VYhLb1JBTJKPMBqhSQhqWJhGySnWnAwWVivEt9b1fJ2sbyr5zSi9VfXHSe
UrRASiO0GYJdVNxVQ2onwV7ojsLw9fYKr4qiy5EuJE0hIbDY6NqzWpkxvRj+8ZyB+UMh75IqdOXO
9byN+3v+VcuTApqZrIN1DsbJ0njNODdUv5JxAdbz1JzS7vO0xcm9LgJiMB7n1OKWeb1IVJnalKE7
DGipHQd3lP4k/pfbK3YdX802CfHD/xeyiFODKvCmSof5VawNsaZVQqx3guK3X4A3S3a6GalHP57E
t2ygfSIpiv6hKSgo7Qa4uU5xAqTExgetHpKzD1rEr2UgT0WowiwXyK4hkhdUYe11Ne/e6N684NUK
T6W1ZwTO1Y3HUHMqaesDZgHXO/sP+evCLclNrE5GygcYUe00kpMKO0U96eKjVjs5gyu54FqVY8BZ
XDLIctpQ/6pR6O9+/CN9sR/CqI7aWGLCuXgImqfJ8Gw5/GHCpdd/Fs19Uu3rakPjdTv7R+Rixa0+
LrtsZrtVvG9J/GEsgPn6c1utNRHn98q86Wexk5Ro+tCBbuT0Xr/T/ddIhSyn+3FbyNp9ci5k/ogz
IR5Lx3WCEIPzInePqU7qFipWb2uPVrUBoYdcOIBDxjISNJvMn8aas19oup3/HCBOGrXU1aRdVUIn
F7wliuhKOSETxHyVOyrPwfC92hpzWlX3n6/4m/c5U7ckFUyHBF+RRQ9p/30A1CV58wT33y8qCSri
K5rWKGYsjcPi8OtxDj/I9KTGrmU+CYP77xlXsHru5ZnGEy4ObUlvoBddUPdpndAYOtid9bWG9LCP
NvLI1ymHWQq5VYbU4ZW4iqTHXopEa5YiiULktEmZqLaS5OYxlkvYa2BijhuKBEm182OzfTRNaBzE
qB/zx0E3aI9SzMQsf/fCjEzYRblvyaDuM2tn+on8W6wTjXS45w/yDoQlsdzX45gXu3lCrHmgFjGI
hyTVBlxapRYqM3eZL25s1lXOeqbHpL0EvkRoqZQrgmA/Dcda4Usc6Dl/t3UEt1hrG7QbtDq4x0H1
EmeQ/JQ/ZrC9f28ntPnR/Qt9EnwYi8OXZLIktGGTOKUkA5+wY055UE27HTfKr2vXA7XpGSILSD3m
/i8PeVFISikYaFhWfrsvIuNPUmhbvZOrQv6CEkpIukIK9Fo1EFTJJFDL6/vQD2w/2+rWWDu9Jvwk
NMJSULsC+dG7oC2nKUycsAHUhYpnJVW2PjCMOYBMeHtv1tQBLJLuS6YCKSks1swjBVyOI45xhgA2
89cu2eikWRUwzyPS3kKXxDJSMa2Oyl2CMlqjwZZ6ipqf/0GDed5oBhYwrtoVLAh6fEsNGLHsjV8U
Y2gvCbYavP8+o5YXP0M/kNADEAoe38LV5ZVM40oUJc5Qewcp3FkyUXjqCrqraJ/8qHdL4SEzRdsS
7P+i3T+C5+U98+Rd4XdjlcTgI5fZ964zHNWXN47Nmrmd67Y4nlKdmKkYoJsvf9VkxVWGnWBqe1Dm
b6syJ4eu1pApLcDGgHqm0eNSFU8FIyGa0sSpDMlzgvLnUPHQ6D9XXfRiDb7uqFnyIMb/gRaY5lVa
fkEBpPVoObhFX9PgxQJeIerlQyuYdsOjqjf/NQvP3x7Z/xGzHNeqarnQmlmMh5OL6seCeYNC3g/y
/vYqrgUYpCNlmZ4DcgxLJ1cGqpyPNc5UKK2nPpQdqVdA5o93t8WsGcW5mMXLLKkZq2t01IEKqrOV
fnBSg/5Ly3+O2i2Qhy1Zs+Gc2bgag4IldMjqsq9mcp/FjwnF5GzjObMmZWbMmNHn8BXLQmNKRbDx
Osxv7PTAkUrFjSPjR5IrnzLh1+3FW3cXhCoz0BKltWWdSCR/m+k5bC1doTi692Dkz6P+FIQnWfmd
l0dNexXkj0Z3vC127YkLxg6BJ00YKm/PxTqG+UhcioZ6FbzI9NNnv8rhUJvxQe03rHDVq0NpNcPF
/GWovRSVq11glDKiykZpnFqqjp4fJf/F950JWbx3ItHIsHWEhH38qfdE4Ci3RKwuGfcfeABzuGwu
fJIwGtYwwSTNzG37u/TDUwG1haBaR7P/VlbdxqrNh+bKA55JWyikiHnJfYunbaWJd4EIwOVE4rT/
bgbCZ6+zniTt822TuK7iE/XNcC3skmGaFNgvN4oZTAGwe0TmQfHaT8CfF+G7YeafMlBpei9xtUxy
m6wobE/5olijK7eq2+IdjWoLq2Z9rf/5lIVL8bpoTJKSq8zSemBzcSZPTblrtWaXDBuWs7LQcB/Q
8IR/ZNx0ua11JU9l6mE5PlgmRX2IDCaWjjoowb75Teg34tstaYttDVuz6aY049xBCq9P76X/ZfBl
0vC8AK07PTve3tMVRwYlIJV0OgQgsFuSw9dFpU1y3xISaMaB/Ecr/NKaD+ZUurflrNzXBpEh7yGd
dxF9Apemow6VEFYp2BWx9iWrPur9URPuMvUoJXAhyuR9i4282do6goTD8AARAujli3sApGXRmryZ
42p6GUonyAYY2E9ttOuaLX7NFVskKCATCBOEJaPipW6ioFe+WHCL1q15PxCr2EMbYyMpREqx8aKr
4YaNrF0JTLbQUsPMxdyLuvA0paW1tJv1hKlFJTuWLySx3WRyeQ9RwKsw1OGrGY7KT6/Um/2Y5fE+
iOZ+WxUAtS1u8VXl6Tmn8QZaPWVZ1Wz7Zsr9XOLdLvq2UB8bQ9l3piN2vt3XG2nl63bVOS7iQcbU
FbNXjHpdrnTsD14nhMDJKnohOo0aUsjsx3DXpGpqt5L3U/WjYheDpXoHB/Gb4EmK2xvNzAORWHir
ID3dNus17SmW0d48Q9HSGnn5QVZflJGWqYlTwB1qaMW9Gh2iem8K8aFMp8NtYdeTdqh/Jm2Zickj
xW+KUCOvkD23UmYLZVXabfNKrOgEuer2aeRmlfxYBvtCcmXHABz4YxE9YI1C+kFkYPZlcAVX2kKS
XbnA+a658EHaAxCNxQEQGLYiFcIqDCTC47J45gxsLPSan6IJksEGHmcMwy3eFYDWBZXQYGZTHBqx
O3YxMAmj0Z/kairDPWBwzdvt1Z63bnG/Un61KPtxqPGOC1sThVQyxh5bC4dvofitl/fJlNlVe8e0
qm/RZSptnOpVj3UmcOH5Iaotw1xHYD4Kdpt8Lqf3GcJThhi7T79JwYbnX8vhXCi43LXAlNPGnJc0
eigYj9R6IKu8+eVrK8peELm6qaBYWyDnW2rOxnQWoAdtkg5dgJrDILyWOVdOoH/KA/MgWNNLacAm
lOUbl8+63zhb2oX1aKCQK3WmcEzl30OxG7qDrJ5868GwTob6bDXvbbovmXnSolPvbWS9V9f53HRn
0z5TWG2bWCZWI1CzIicvv3ftuz7teomC4OdBfkwDgsSvt2139UDiizl0+CV1OcWXioIfRxVbm/SW
7aX1Q+9pG/fr6oGka20ewzfNayofRvMmauIJpNIPYnJvDB8E+WD1r7cVWfWvOr0QFL4kyMMXG2fm
sPrp+exf/ewlVoS7MijfRjPcwajxFPjVhqGsrptBxMAEicJTZCFOBKWpSS0crNIy3VPrufWgT+an
2zrNv2TpWPBk/yNkYQ9FREY16BCiaYNrQc0pRLFbyt9vS1k3O5OJYGp6zIMvL+aEQCWLYviCOzV9
rXrJiaziFPbBUfAKvKh6bAvrvtd+G9ZWSPA3bXChIRwhcxJQVGaaXYqKlxYP3zi9xQro/2WJWwkU
uycrPA/k2/0QneTc22u9CspN2XLiqJZnP1Mte6Rqve/GwunK3i61P1pZbtyfVx59Zm8DNB+2S/b3
qmpLUtHrowC+nKwx3KbIwcD/ExPQ59J7NgEw9VikG/Z0tdVIZEZN5dZihgcKncuFKAyhKacmycgQ
pNERH6AyuBsMj7mS6P9FFOJoJyUvCifGpSjVDGsvs1Aur6ZHa/RYavGjbvQbt+L1G3BW6W/LOG9c
4E8WR4S6mJ6CcgNdSqYdjDh475rwse5+j94vpe9PZtAwc9iKjqb2b1I47DS5KlxBFu1Oa7f6VdY2
lKQI6zrjT5PcvtS5KjSpD0dmNjFvGwACxoj8cl+kvz3Kp6P1sd3CFL9yeigPugCJdDhUZHgfLgVC
haeFBPtYkExs3/4wDOYvJkDdnNuHd1WxMznzHXp2ZZilEQhmLsAD2703w0uXnUR8RQpvu/UoFfui
33Dma3ZKwyo5ppmvgxGpS3khdBmC1wccWDNyVEhUBfA46morwtkSs/B8atNEtWSyfLr10pMBbCbf
Na2Pt9fuKr6Y94i8yIyMKcNFs9gjzkEK/FHImRuevOAxrVTbNI4AJzTZLhj/y8KdCVtsVCBWeZ0m
ETwnqmiX5b0cHuqk2LCGq0twodHiaMe1X9cCrC3OCAG2AWosoX+QPzThu7yVVFo18H/0WeJXdQBL
9ImPKF/6WpjHIX6t5I9lcbq9RVtSFveDTifAUGtIscyTVXwei+dOsLv+P7j7GWFtxoEQNXKZl0at
+szFhWmMLorvWu1vkdZGpBl1bhdCuKc13zHHLUaiNRO3GMJmnAfmRuA6LoWGUS6nlYFBQOe0s5jv
j5hPNo2NsOi6dxaTOBczBzJnDqKRyqgVLMQITDu+t7HWAdRQhw3pDc0Y31RvkLw96MsZfWiy0aZu
IVndd67knqlwyS8cMIwSwYEbRso/kDBvPg2tFEbQ1QOzQP0J2ID9GPT5vVXlxo90nKwPnV4lhZ2V
kvkWeZH1OtDV53SpV38t+S3QewOe/iUpzeHQBGB77H1B7RpbLmCFsYMGWmOCEDD3XO4mKC+iiNDf
kRURapVgUDLe8b1a7ym46nY/TYpbV0bxUnjllAJelYDS0xaN4RiDVuxLyO5TvxECu1Zz6FGGgFAG
qt2+fLKqRppsXR+yX0JrhF/GuUPdDo1SBEDbV6HXGtQJbqW69FtHjQpZv4s7Q3Flwxff+rIbosdW
HfUXKUitYdd0Rc90+SAnz7Ectq5cKL5uB6qeHNSEiq5dCqL3KSiswXgMUnjDKAspxjMzpdWJ4NTY
D1GH0/ZMn5CnBBhERPvIeO+j0oerte2Sg1Q1+T5VzSLbR1ZTQyodqv1959fDd486Wuv0g1DsAk0u
ko2AYe0QnpvQwudXUz9RLON4pHJu195T630wAhnEoA1/fB2IzrZqwh5rAjwPp/VCUE1/WSDNNIXj
8Jzlx8DYReJ+LN9Nk1GF6N4zTopwvO1gVk/hmcjFRTMA0GVkAkPTVQCgg0zPZ0fG2i+mr7flrK4h
ZQtqxcDDc+Yvj6FVl1OXJchhwPTYB4DPldF7pOgfirbf2K71ZfxH1t//Pzvyw5j1oTQTSk76UTJ/
iOMr+S9nNL+rxW6adnX8GkEwclu/645Wsvyw75Hfgy6THuiFp47F1q/CusycxHr0y5e8f6yGn37w
fWTynaouBzb8yDm3JfjkCnpaZDeMvzTJj9ufMS/j5Xvi8isWmZFeqkyvCfiKLgY9y3urxthlqsfx
ZmTDz0HohFtQDNcGhEQyekzfzzPIS70zLY6GMGgy0tWaU5TCXg1NUgNbYq4TufP68iChwKBDWrxk
HfH6Ti+SKecm7PU31epewy6ojk1Apl+hWTaV494JFGbTm7A6hXlZ7kwwOf69ac1fQffnPO4GK/zi
0vKkIUmlmJg+LQG2+R3T8qBUrKrwVUi/d+PTKD+M0xZe1+oSnwlVL8+OmHqJX6ls6qBNx0jSvzRB
u8/Bf75tOyvnBuVAnTLoszHABVsoJ0IB7OVqDUkbxNxp+lRZH1Nu/hREMKAVdmn9mHrZxrm59guz
zHlKniXlHlwcm5TRa6utMJ86/V3VsRPlEIcAS7iF37C6hmdyFgfDgwNiTAx0q+q7PPnRpDtpKwMz
b8PV2TsTsVi+KrJajcF3LLB6ncTcHsbi/7hYC0Mw5drQggwl4iJiidJTHJqvRnJvyhAL3TaGVUdy
psy8nmc+NC3MSG9ylMnMZ8H4JdS6PQ0nhdeyJz30kmfXjbwhcs0UOFGmRSMZgwHLApullO3Qm9B+
yo3qBunzGD5lIEIpw79+iRBf/SNnObveB7UyigFyAim7J/Wza4AWnhJ/w1esWdy5mKVlD0mntiJi
WqHDaZm7IK3cIq03tLluF8cx4olI9JuQnXCVX+5UX/ZFCGZS5hRhDxid33vqXm7acASfpFHSx1hu
ITI0S+EJtIdup0CG8M3s0+5eJs8b2n01bpWBVzU/+6LFWTOUSiWQ5otMr3vLPelXbaiukb/9ews9
13tx3KSsnorRY32N/rPVFLaUS45XvsIqHogTwdkX6LFvS1zVizwhPbckC69yVAyxx0UgwwYahqa3
j0pRu8uVLrYDPdE2zsKaL5nRGWkUAPGLcPByU5s6aQCGQlTbKvBA5C9hpju3tVl199TIZuuhdnMF
HhJ4cQQqOA3R5dDa/szZdJTFY9PtlWYnWS+yHthNu9Hwu3bGWT5mtMh7EiQtNk0QLHEsBnhAweCy
DUD5kmk8paq607NmY7eusxtAw4IRBfAVXalM610uoRFbZTWFcub0XWpPgjtRZ5X0rxT9sv4uq95v
r+aqYmfSFukNI6W6m6ZIC8h3mdlBERsyD7WdhxsruHreuSeJNUnRcuoXkbQwVUmdzXqNmuiaWrNn
0N8N29puasGJDMntx88WBe+xHB69xNh7QFb8e135APJfdCnM1nO5smmaF/7Qcw0FvEO99GdrBm4q
lifRCjf2cN6j5ZVKnhSAXxmQKkpDl5ImkASL0CPcCuv6kRR5cPBSs3WbEdQRaxrBFdYC+eNt7dZO
Of0dQM0zTjiPLV3KLDqrsEIxyUGcBwuxSpPa8cve27WF9Pu2pLU7lpZMAh9wG69LNkIGU5AlpHSM
RUoHSv/Uw2faSwZge7UKTY8+1s9aSKHFEeCp5jlIXLqxwKthNYCpOpAjM2LM8vbQwk73h9ggGZ55
FDN7eL3fSssesm/a+BzGIMM+6/phKpv9bd1XV1kn60NJbCbnWayyZBqt6sM04jTCd0GV7zNe8Zm/
VVBcc6MEs7ylAWJSaIW+3Eu98lJZS0MInuTArsZDnr8M0auekvs5BPpRrB9keT+FqtMTZ0hfyTrc
1nJthxmiILidO+NxfJfyw0k3M/rAcLHjc2f2ezGxreZFMx8UyqdDaBtGtXFxrHk9OgugyAMZm8Vd
rKvJbtJZjMaD+X2SeJi8pLVq1xJ0qYPr18GGK1g5oDiCecJhdrbU/y8VlMu8SMcGdDe5Ncv7clTN
u0iogp5JgyjcKSSZDk1j1pswSPPCLRwDNRVLpNWMWWwqOZdyy0SJ20lSGSks/Ek/CFpffWkn3+Po
jH3zISDL91qKgpbCtlTgGz0Naq0HyVfjo1HknbJvE1W8i+AqbDa2fMXkqIgq1M7ovaG0t/gyhqry
IZ/foVqkHYTJ3BdhtbHoqyJYcsD8RcaCl2en09N4NEbObD/5p1ImOQiL+23DXbnOJIWeB7pU5sDy
6inYjiVkShpBZZoe5ZJ+peGhCmmuC7wND7QmiYSQSbcSJkRf1OVO6vRlApyKIwijnqSg79K7p+Wv
vvxf5BAK0NsAM9QVDxhzQmqNq2BfUvFeEn+KZXmsBw5kpG0BRq1d0ZRINYB4qY3TzLe4tmRBKei6
j4EQM588MCm1yRYDGvgYF8+fhfxdb+9b7S7t3gN9o+9r5fhfSF6EIV0mV2FQcXmJ46NRPkrZiSEg
R1OejOBdmo63jeS6WcQkAKeCCoY6xVtAai73Lo9kWlRSTn827gf1GQjzDhwEMn2kn2yxfbQ0pzX/
mFSzKRO6krbFET07s6UXIHmADwArZL5EL+V7AuxxfdOxzvJdH/5Uy9fA/7Wh4/xY+d9lMPN/KWM0
NE/TK2TUlvoq03+ZtqoziD8jLX6wIvmohNm3xh+/UmVgzkY6FbBC3v6EtT39R0tM+PILSKbyQDX5
gpyZP2vg6V0/FUFzrzeDq/WRPYbRxlm5fhrM7XNzRYi+SW7Nq0MJ6JDlhRa9rq3iNuFXSSCZX8ng
CXrO0KaHVPvW58MB3KfDbV2vvMHcHDe/mumJmAnTFroCPMkVknl0WoVV9Nz6NfNq4hQ/lp0Uup7f
/Gto+r/y8NXgK8Emu6yLM4OnCYC7MRxTC67XniaaH4Pft3W6jrEWQmZ/fpZLUYepFoG0pr9EsAit
isgZfGGXaCxt1Nt5NxwmJpqyuVJkWKE9hVs2PK/ahQ0vPmA+R2cfkBNiC0nKB/hCulezgzF99b0n
dTw0tb9rq1dZ/Ggqfyj83lZ81uuW2Hmzz8TWVaOYqcJmalG+F5SDqQ/ubQlXR2NWzJiHclQZGPZl
UrjyJV+p65EuJJ7KirSTuvdIOKjCsY0jJwmVjeBqzTrJclO0nOEHiekuFdImqEwAt6SrVHqQLK6r
RnXq6FsubL171lbuXNDslM5XrtAyn+H/xFGL7K2dso9KtsVIfeU7WToGpTlooGCTzljcu6HqJYrZ
0VwYNF9M5gPLl+y/NOifi5i1PNNCE5ukTP/2hfbvNPEZYQYHI1eC7zTlSyl9v20Lq5tzptDCyK3Y
EsvQY3PG+E6qOgjlC7s3I+Av/4OPOldrYdaDwLXXxaxc5N1J5nuXPFY1BcHTbXXW9ocHNjOtsgEY
y3KCZIgmc9I9kzObmLndCV+Lojz2fvZ6W8yapc2Ee4R6Mzzjsj/eC0RtUg1cgxlH6r3oSaSCGil6
vy3luhcKa2Pah9YCfurktS5NQWwiI2t7ZjXCVvjWlgp0I4othCJJjJj+qwCg2B9Kb7ol1XSr9Xc+
R8osfCdpzX9/hgGkBHJmxkRU9b/IdGdGOfXRoGtllzpjT/mbKw0MiTY4pDT9b+i84pxYVybPGasg
3ly2RddST8hrjqlTyl8HyRHVL13uVpKbgoMrvqsQ61LuD45KOdgJM/ai8pyEFMOPouLI/NvG16zd
ASYR6V/VeYsuzrtSwIWtWSk33dSoNiwmgx0PTMeruZ1To+wFy8nD0ibfYtfR5OSTvvEFczC2vA3O
P2DhDXSrTFIjm8d1aOLM2n1s3GfdHhgK24ehvs1zpiA2Iqc1l3AucmF1Gk2MfuHPUVM17MPmRx0e
8l5xp+bHxuLKG7otXIKWWWNoQBaFOfOqz4bMLnrD1Y3qzm/8CMRuyzWaH8oUH/o+20VyaCfKViVt
Ncw413bx6lDjTjb7eYHr1LMTmelDeHbM35P2s9R/jMFjM7RODGlsu1GBWLFzzjbPKpCcZqyBxSpD
LxDE9M9wk0jR0Tcs28q9Bzl6a0w30n/A83N7sWc1ru3oH3GLtS5zglGBmWXHD6bP2VjuOlW/m9/4
1TxGJFl/botbtSFK+vNjGKaB5cQGOIdkCWrIxeLWdMfSzYunSTxEY/Ff1Jq5i+ZE0dx1e+khg3DK
WzVETpm+zYeiKw+DRNNf+WhuDQetruDfJlvS8HCGLsKYokoDvYpKXIGIW/KPiuCm+X70vofKBgrB
mmnM07j0F+IDCdUulQpHc2iAyCNganaN5urSaxc/i3rvGNJDvfVOmu1saRjnwuaPOfPsEtUZPzAQ
BsNhdujosrIFU21O1L+2kjzXouboD5vQNIoZYF9cihKTaBJEMcGXaSkjnsd2pO9ji7l8BRxF4t4A
OZn0CGGAvvCYQgJi/BBMyQz++gwc7cePMyIrsH5vow0o8XEL1vBaK3j0znZr8ZyO46lUU4kFVPon
Y/yZCC88vTbMfO04Wdg3HRwzH/iyXUSaW7vyCDMv2tKO29yhe9guZIG86IakVW3OJM0++8wcIgad
JitHkt80tqCktuQ9dd3X295h7VI7V2dxaqOyU8U8Q4imhnapfKjL0Jag0pQ+pmNp18MzfSi3Ja4u
IC1UhC4zJcSyJMIV6rfZyAjlEDyp+b4QT2HyUd4irdySsjDwEaixdiiRUmQZzOm+8G1KprtQkp+T
YDOZu3J7gmUk8fxGH9zsvJNnOxUAYCJFJiWrlMivyphrsgpbL2lkVP8YiXBSlVjmUtXu/LY7ebLk
aOa/TpuTu8btigYZZUbulo5qKEBjKeZPMNQ/srHrqNRrpy6vbNH42W0iOK04YIr23CUgLJCKXHY6
yPWQ19P8vEu1zhlDYU9D4EdVH46A5N2nvr7V/T87ioVnnBcWaEzYeWYeossFnqRqaBWF3QQ4atfr
5o5hudtWuXLYZhgn5k3JFpEyWjj6rK6TsVIYWg6Eb4X/hN+CqHmjmrMlY2GTahKKRloiY66TZea3
2BAeJHPY39ZkxfIvNFk4wT6MNcUvsIQqyudJiaQ8hcqb1BgbK3ZbDn3Xiz3xO+a4JrQBU9DOxWdQ
KtoI0svNSYK1ZSPBQzWCH9ZVQQJOMbWk6YNlq0A9sttqhCwpICXvCkJaM/CbZ5q8S9vS2sHroZ6C
fuhPA9gSd36oZEd42yxQinRjHpELoI4yy/4wBUG0R1r7G5BKGoYrWg5fzMby0l1cRQy5hcPkG3Y6
xoDLNZw649gyVEgzWV4ruzgpZLiNpuGz10/i18iv/QcrLMZvkNcZ3mvcyspXtR0NNw8EZld70fAP
Jl3Ev7wwnuC0k1PZFeh4ORRFkUGcNfg9/K9D1XqHymuM7sGqYqHcK3UsBQfJ94PPldb1n4WqVBQn
y/PgK3RzUmgLvkeTqNnI3RHMmGzfR/RwbdxC19tMdVMjRztXHihhL3xbG9AzPTAw6fiMxJLDHLRv
svxp2AKmvD7hl2Lmzzhzoey8UtY5YlJ6OXr1abS2GsLm07X0IbS2AihGvogawyJonAru81RivtDL
GrfRDhWvi0I9DlABqrvU/HD7FK4Z7bm0+co408eP6F+KZKQZjLi1BUi0DEuZpNxui7nenTmx/o9S
C8cISw/nYESMpPyS0tfY+9C1P8vNodqVtzdi5ow6TwiLcPhSGwh5AkuhS8ipy58FLfTpQVGf4wDK
m+JeiA7A1Fjli66/3lZu7UF4IXZhFH0T+AnPNfLOyq+ug3Y7/ZDUMeOFO02jO1h9roUdoOLCFgzi
X/Teha0wHzVT63HXYC4LfU0m+QRgf1KHwYKfav5t6oY94Dt+x/xFfaf74w4GdNuPtdMAnmasvRIT
nKYgvxsV43B7EVau2otPWaxBU5kJw/B8itpLuq3kmitoBUh/je+0ecyE5dYg40pEiOJctdSnZ7qu
xf3h6V4WqlCpOUmuv+VJDqtuAZFyytiAkP9hGPdYj/VboZq/biu68lqgyekfwebiQtHoS+4FKCyc
Lp9OHoVNyTdTg/4KFcI6vRt6Yrk4uo+m2oB/PRC8e9FIQjDMizr4442KKDhNrEuUfNLuRZTH6Bil
EKvZqhAnsj22XvM1iLXhU+cz629HalDeBX2n3Y08hF7EiMgi8/ON9+P17s1ujThJn9u4rtrgtGQM
pVTDgnOl3Y0iw6cucImHZNp52en2+q15UGhc8WJQsog0+F2eUV2fPN50berEVtS8NFnIKHiTphu3
/l/giYujAesLRB6wedBBDjLaIogRDM+TPRKuUBg5pS3fFXv1pbFt/6H2Xd027ff6mB1elZP2ou9u
K3jl62irxXODUIVR8m5YhGgyY1baVAGYUNbvEmZZuqN6GqxPt6VcOe6/UjDDObxlFmJxTSjRPBRe
TYKdqLsMOwmqmJBjq+1kzbVxmzI1z2itBnvRwsNE/lQ3QTeAqyR0neMBDSqatcZtoX6FDifewWj+
kfzxi5bQuxTDqz20f/6looDcyzMy6ox4xBzl4uqgvj8JSiimRLzpZ0UJDlZtfNKlLaSsa1oPuoZI
qnFPMXhgQPJ2aZeGrxn1YGGX+viuFeIebrVPVp+Bdpq8WTU4mCC/JnQYSzUM9cHwEtLm2GjhWyO/
qW306EkfB6NwBGUTFvn6UgPVDAs2cPM0Iy63gCqtolYwesNLb8H+pjSyExrTM5ln28uDXTGJdjT+
GLp0n9Tg62hvt9d/pUZ9KX/h2SNf0Dq9qVKKSUzDl51djgLTGFLwNHl/qjrcj4IK3i+R/LCVE7zy
FTN1EwMvtM1RomaK/HJPcinCwYcc4jrQbdX/JFobzmjlFM0oU0yBzZ6IFp9LAd4g6x1TjYJtRvA9
9vuq+iDrGyHWdffGrAWOiANBtz0AFZdCej3QBb1DC/1dPnzp3PhTcur7g3SIT9mhPpbHjQ2bP3rp
+s7lLZQqM4bdZQb97W4vvUlfui+y8yF2vNqVXx76B/nBcMWD4W4InQPFW0IXXk9tpjigAspK+rHr
l6CTV+5k3XetE6mGrRvPgVDZZRvace2KWzAKa9cX5WLiAKIBvNTiTsnpfVemDK5OnaRG2D3KqTtH
fd5wP8Vb9dyr1cVPnMlaIh6FjFOqARPdjjI1AN2ZTj7cK+G9ufWeXNUJlG1qk0Aay8t8OKzh1FT0
ea6UtJrEmIuR7NvxKWm+ZcJhY/NWXcyZrPkcnr0Chk6t29hAFukFHhu/RYnHxlH3ckc1fkwUVkJ1
nwOiNXy8LXhFRx7Lc1M8GGyouDgZdKmFjCwwa9anf/yMvp6MqwXY8ujOsLZ6bVZlkQjCPEi+8udS
R6GHsTZqC+ba5Jry+EGWD2KhOUHd2s2/718AjxDsNaQw8H914otmLGV/ZJDMqg+69DjFFilKyZ7a
jfVbKfdeCloc9UKBMTMZENSm93HwOBWHQfklm7uB5LzR2l12T61PlD/l+cmsd238env/5nN1cej/
H2nftSS3Diz5RYygAQnylabdeD+aF8SMpKF3oOfXb1K795xuNLcROvdVo+gigEIBqMrKxC0OV2Ft
QaWqaCpb5vzIbwrTyaCtDYD6ooSKJAd6Ai1AfPEAp09FU6GZ+lcqo9ld2X8nNoWLnYH7o54vzXMz
yTZOstFytqPGwWxlBWzZ4ISgUkGlMKlGYOINI3Ghco5BTW6X/tRM5rek92J1E9s/Lk/o+eP/ZEJF
sgOUQSaoSGNwBUVW9NA2/kw+5oYgDeONCd//vTVceFQD8rn2IgV/unzTqPbot0aTiF0CQwzlgJRf
K8jFpvW4qTtgiytZ9+7aJjy2KCyeaYIFY6AqSAK0aouGciWHLoJtbeIodxVpYWfVmo6nOcp82tJB
cTo+9HElUcoxvnYs/amgkCsCLedU+noIUlxp9uEPDPJ0O6DaYoOZ3QSqDqSLgsfMaRvNWqdFCDHQ
YYhcq+TU3gxT1vRuUSmOsp3SzLniStiUfsoj7VWDciSo+Sqyz1RG49t5CO1vlpba99gU5UGJrXA/
ZRPa9nO0NdvhAKawpsz40zzP45YWdXWvKrZ1ZU06eS+Gmm9LpyKpa7YVY15pTupHPLbxh6UlkNcZ
KsV6Q3q6YL5NChDg6ONY936dpXxy69juja01KORpSJPOuUudokxwji4FidDoq37vhLmlbfI0sd8B
Q1cKv0RKjwddNs0dVGlz53dVMvBotqEZlgFjCjECZ1K1cctTNaHe1CAjDNmSBrX5oq+rehPW+Wju
FUp6+1F3oiZ2WQwN7D1hOaVe3Dd5elCBmsHEdWENNkFj3CYRcdo7Fmdhu7eyOty1jjXBhDPmPyJI
GNwNNTLn7jTY0NkpbLSVzLo9Mb+yFeAB8mqCPIZpM1DYzSGQwlmejXSbG4QFTOdR5BVDSK+Tsqal
B6dCOhYMj8CvmDgkoa6TkekXurlMVP4rCxziVQ8pp/toYFq7nxK1haBRQR3uxsqUPZWDY93pejXG
wQjOyxt9UtgI+imoGG/02lF614pJ8aM3zBjiQE41mN40z9oGUDvjC8kUy37InAFQnTYCwYVnNk0b
kBn4vE2SqXibtGlU3dGZFN3zDDR85+VOVdSBQ3On2bdVq36pWjdtVRYVsWtOSYi0LE/ocMUTbv+I
SEjRCMzCYavOzYT6NEhSX1DEiGsvycv2oR8qg0PeC5SNTkuh7UV1pfg5VObwq4+s+r2cBvWGILmx
q82QXnVKmoMmMOwp9Qent3M3Ui3IcWeV8pw6Tf7ojH3doW0qpr6RR/UV6UKIUscZ1Z+qLOcbVuvT
HLRTCTWJZgjT11Lj9T1fqKlc5gzNzk56W3UbENKjLXfu2Sd6TsafZa00NohbmnkLdIuK9hoKXlc/
GR0L/LsJrSPU+kHJbitT8ZnPSbqzEsV4rbXOMf3MZuVvJA4b4kFRwerRTJbPEKoY6CeU6PUZaEdW
PsTcrLbcNvU60CJK72qn0CcXKfk5cfvYQfamU0MaBkWeDUh4GSz5tBVN77a8g2vCu3E6pVZXDJvB
jBY0kBYXN1neQiAcOeuhdWc1RCHMQmb5RhnTSd0U2Kxf1qSloZvmvSYj8FludCeh6s+bBPTBDuDz
IFMQQr8WplZKOd4IlN3US+O5pIZ0dkoLvy8E+rDv+6TL8fvKBOJ7ow8m21Xnm0zGfi8bhxBya8sI
zQkFKrcEH0uu7ZgqQzucE06cDoUKj1BOOgXtEjABGAIN/Y/4Yb7udz/B5x59F1dQo9zkm+qllkyg
1KxweMXMiedxgFlIrUyPD/m36iF64dZxNfx4m/x8/+KAfkuSNvvzUjrzCzxXNVD5gqFAvCWjj1pR
UVFC2sxx64P5U99OW/um/m7953sQoE93EV6Poc/d5EW9kmXOzlMNy1QfWV8emUf3ydppgIxgOKQn
SI9HQfkK8U/ujixQtvpbtL18+znnBPxjDdRiqBoBnSPiqco81nBcYKzJdf1dv+qQe8yurL22HR/L
9/HAXWQOr1Kon/sSw4vHiJO8QOHpwp6Pvjzh2QOViHEeRgxzTEvXMv0KOfrklhvoDN5Xpp+w21pW
BV0d7HE+VLDZpKzvKgWDzfOgC9SgQP/ItrgyH6E2dD1t7I3zMOxwuAZ/jXDALB8bFp4oFpSA6x5n
uJuCD111J+2ZAIpam7vLk7oWCI7NCAENa4lzSIcZVf9BoQ9p9b8vGzi7mmMc6KQ2AA8CmBVwpFPf
ZIM+9F2nIdKAHLXxtAiMZ5buJeqNnTyg0nDZ2tpwDGR10S4B4NPZ6z+KzaLJGKwpzmeTQ0eEfFw2
sJogP7awfMHRXmMRQTthAkAQuk5/xrtsv5l3v42tcqheY++rd6EA5Ko+7s6b6Oay6SUmi+4PIhK0
M6qocuK2cmq5Lxsa18u+K8DPDbBE39425WsyJQDKjm7e7KpBlcQ1mUlh8bJ8QAlFx44Lp48M4Em1
cEtcITKQUn/2tuk5MqG0ZTtdGqMwu3o3t32xnEvjeGvrGwOEVlosCWCrZ+zRPApbms3hnNMINiK8
uFm4cYYO7YN+TfaX12vNF4+ysGdddqraRPqSheXVc2aA2rKS+OL6ZP2T5rWFy4KVttOcl4uB8QmV
NE17iMbgfzcG4Z7QmpORpC1M2FG4MTvmglZQ4mNnywGsHURrkPFBZQsdicKS408xaxrcqEOdPVbW
azqne6eBNbQlXx7MmTcLloSFN8u6TSxupd4UEc9S7Sta0PukAfZjLO+SVvV51Lr2LMugnV9JBLtC
KC8weNseYDdKqp2ecRBugS63rtGNmN2M0+RFqXYfgo9ET9Qd69qnvLLuaIzrrdJmWzAQuVovm/Ul
rp9stOWboERqIYEPuIRY8k+nPuNDZ6bgD0YnUrRxUN4jPoMY1/R1edbPDgDBkjD6gXKn1CKMnowf
xHDzbJdlwEEnaJcrcNz8vGztbE8I1oTzrJyQ6jaWccUGEqLTOwN8U0Mm9n9nRdh50ZCaipktnmS6
8RAQk7sgYZQYWXXXoyUS9p7Rml2kof/Em7sWGiztddRZfs9eGY8CYsVBHH0WReFfHtl5avR0Ai3h
2p70UVJXi9XRzDZGHO/BiuVpfRH0tN1FwMw3beLPNZAo6FKPwGhoh58gKb/P/rrBSPgQ4SLf1orF
xhwfwlTdJ5Hu2WiPqBTZO+UsSv8xA1YnqIBpCx/y6alKs6YynRTCfSE1gbCydsmcSQ6cdZ/814R+
agJs2TEaKhHhmj48JDS6tkj0ymaZqMRqIEXF/n9GIhzWpdGWdjthJGQK97ypbrT+UStslHNkrTLn
pbll0ihqEFBlAW2FmCFEIqlRjAjy4m3Y4ah2Z9yHwQ9uvFICWqNNx+7MwS0AHOy6oJFRN0utC/MZ
oWTYEI6B6kjPlOTBig6RjSzdlc6DrPuy8CXcBea513HXHCQn4mo4Oxq6MMsNHeqOmzBexnzLgeuz
tiEIRcP8BUBkokiOrPOnnTDTwukIcCCkTjLMdDTfmn1QWYlr9lt0HwcsfjSUx0z3wXR6OQasOhIk
OcEgCHm8M3Z1xckG1Slhs2LRvuDItqVNUNjKtsMQL5taPYbQ2qyhIgLwr7j7+snMJ6ZDZxLStF5c
aYHSkW2mIvdI3nFs7S9bWxsYGKvgsAAqoNAv7PWpDNFOTdBvZRogseFp9gu1+d4DvQO6mnXz5bK1
c5oFrB3UM9FZgkfy0gl8uu/DErk11YS5PK7Q15RW120D8J7ZhuMeqlfWtrOMn20MZv3R7koILNqh
W7H5KbcqWfVnLQThKAEsH3wP5/zqkAcxRtyy0BOaOQfS1R6p6U0WyUCYK+4KQglQJqPXClc58GWc
DrlNABu2wTnmafGjXXyCKrgckbkE/MOCcFPQKID3yN7o56sKm4CWoQMKlCBnQA/F1qO4ZLCZAG7T
PMUA35fWvhxkfQAyO8vfj15+VO8SPIAGHPpArXVPU7EBnISTt8teI7MiXGCqZDCtyMZozAxJVbtA
du6JqI9T8nzZzrlHLLMG90Tj59L9KThnHUdli7Q7RpM9Df1Dod7VMsLO8819akKIXZFZzY6zmBjp
V0j3GvfDEh1+37PsRXd+hhsAdAEyBhljlK3EXuS2aU1l6kcYAjUwdx5VW8YLt2oBeWqCVD42slii
MrQkYjGD4HnHvTZ5I8Zfh1yMwEY+GUDsBbIlrHoXVVMzQtbX0+hLY2wMVropuytiGVXrmncd2xEu
rvpYoNV+gFa8Bc27LHND+hKC2rwmkvGszRdIlJciPkEMPMuHtri4VZaRety508vf2aBLDsY/GIfT
BwxehkAGWWgIAzzhjDoL7fPq2OMKXl0nG2v/AVo70J0H7KPZTkHuqu7rjX4wNmbA9sbsvuW+/qs/
hD4eeFBpgVK4+8mC0Itupq3suneeM0SfCUI+XhqgfsB5s2y9o0DBVdC5TyAe9jqzAoDhWcW7OaK5
a4Wmy8sbx/kmVvLQGugxTh7UvtkpRHlGU4GvatyzQjQ8W7XsxbKyF8FtveTicBwtun3CN3UZa6CS
jNu0lV2xubvisbY1ajA/Y1tOsywLv2ZOcxaYpUVx7ojPSzDBpOlA4WccLJg/JspS281n4Mm8MssA
lkkmjYCfokM+EzyxKNYQ0lMwuNLhENZhHzjdnC2ln6lEta6zRzQ6JX3zgjaI7N4seyLLLa99L7L2
iygrZMkgK3M6PQxFsTImmJ4JTx1o/ak+2j8Odlxej0r7q4g7ifuuHZSmvrgu0IkLu4V4FUECagzB
m+7pCo9d0qj+YHTXjsV9Ok8+rx1QsuYbBb0snKSy1Vl+XNw7EJdBex5UYXFyCsbHOW2Ubsata+wd
nw/qTlGdDVVLD42yG6VDMTMecBsDYFN/htT0/eWTZyU2LOieRd4GJ7YmtpwUCINzznC9NMOvIbJd
vZG9T1ainAkQEWI12EPQ+S2ML+vDsTZ6loLgNSDRvtauxiKQKgevruGxGeEd4lgo+igc06i+Qi0v
fDG+1B9QSrVugOuctpcnbeW4PhmSsH/HItJaM4Stnu45uEnj+s6xg8s2Vh5WQMyi7RXscMgLwTdO
d0EDPtKZNyFAUOa4SbOucsPQAeK+1UDF46SpW5hD6mdlGuLR0Y63kEpCEksbzEOTdw99O0+SL1rb
lmC5BMKNoPBzxvNkxGyAtANkarn+nVE0bIGvTFXuO2cAVaKMrOfPoSRuiwU0COKZNdI+A1rTTbI8
7SqNGa4OsTWHGTSI6rL+0cdWssGN6a4NZ3oL4rubxFaon8ypZHesHmwLPR9iAoIDYLani8BMOxp7
BuH6EZQYrWf3OeRNQisnz5AJ0f027XjoOmNaRFe8ruHhcZKCXUgrtHlPacKfx4V70G2BDvm0+xB6
1ooxo2pFFkxIPRVRkM74JRBkW81z6cSaX7Eq4l5TtFMAssL8RbdaMyBtqT2rLVG+a2hsbJ1E0V9N
xupd1k65DzDJfB2hkeRV6RgDyju3s3soDIwySvHz5zbWHhdUPFtwvwOa+3Q20hEJCB3KDJ6thw8Q
5rgvzJ9tX/mpxt3ONjZj+UuyCdaCI1hVwflJUbAC8cypxaS3yNBRvNq6KXDsByjOFN1bQZ+j/rNz
HmLkorDBm79uUMWdASePBkw1Cld4op1aHTJ9MmmGpMUQtTtIvuBISO8sTq4vj24tMkLBbNG5QH8H
XmqimSiv4hEt9FnnuD3Zx9UHUEkW3Vw2s7ZvCeSBgVxeIopIYjOU3OjQsQl+KHsI9DHbWw5kdBsC
WpEf4Ugkh+kyN+K+PbYmxOG51/sk4bDWzhrk9/Qgo/f1KJm5dSMLKTTo/KAKJCyQHqVjCPYzbMt8
+Ikq9Hhv0/6lTNpSQpG4GoaIDcbChbhwob8+XaOkbTs+LFmKEjCXNP9qJtdhVwAWhKNnk0Cnhz5v
3EqTrNmy9Gez6IDQCbdqlE/Fpm+btJRZOWbRal/m7mmsDmFy3aL+rLyofCetwq1kRwDSRjeTDj8B
2FAsj3VlV+V6CFck7QtgR6PhqanPoACcujR5h8JnCKvWrV1tL/vm2vXj2K7wBEr0qFAGG+O0m3Yb
03E3TLJ+9jX3X96KmMyFY1XMavF2aPWswAqGya5q9vWwm9CHYlpeaclg9WtueWxK8P20DC3ItsOU
HbbeEFo7G+Knap5JnEM2IuH6ESZTPfMIZphG3Gq8H9N3B8TQbPoVdTJB+LWQD4EadOoDX3JOH7tU
PZpiQIF7NHbUeXQSMPaYD5w9dSqeR7KCh77mDxaC/SLvCIyCGO+1WulrbiyXnsidWw0MU0+Ar4VJ
oNQPDXt1IGdLbrpwEcrJ7Z2RfjfVbQTuNmgv2/2VSn5xpQY88imbd4Xlx0X+eNlf16b++PsEf7Xq
xkjNEPeBWDskEF+cNpw+GM1XG0tuHvrayYcTD8QdS3solBhPA4/BbfAwm5gJDjbqIt5mE6o6bo0W
9zZ9qK3JjzTDTSG+lwHs3GUflXFVMhAQ/DSNQzq+FvaIXndPtR7GUBLhV2+mx58muHkHvS4w8mMS
6vxqUsGVAnk0PC4T33Cek3xjJX6f7krFz8LcL3SJ86/tMWsBJgOkvIhFCqG/rpH8QUYODAWR6iGH
7DIQcssKsmvh99iIdTr5aVM5RZjCyKD9QOeK2W5pvjGi58Hc5ezu7wlUcN84Nrd43VGOoq4nM4wB
qwZDUOLZ6BIzbkejdB3ZU2zNe5FXAL2DhQw4Kt2ndrpJMS2tRLQ10t5Tkz2fH6M6DYj2mclk0Fbi
Bo5L5JrQMIbjRDyhKSNJHhOYipMnK+RuTrkblneh5qaGV/61sOfSXXdkTVivIdHDTBlhLU32cw1y
OCdy4wjiuLqbkw8j3Aztf7gjnpgU1iwBa1Fh9jCpcyNQW0CCyxtVhjtbWbATI0K4Af9gwvhymQpB
oFBnBxReMa2uzf2+llyp9NUVw35CIg8pTxSbTp0DjUUEuPBlDrOneNwP8W1bGF6LEkkYkOI5TogX
9b+a4ldsXbMZ7SrcHwi65NWN3UHkZN+GG84yX+sCjgTjmIGvsN/gRpESt4zuBkcSB1an5uhzhalB
fOwKPcbvc2A1HB56Gt/S+mtQ7IDKXiGyqREu6tweOgdUJjhw6y+QAjTKW4y0sNO6abRXp4DHm8q4
drRAL+9b65CD36vWHx3zPcujbSU7gtbCL+pl/7NQEGU5XahGzdigqvgagGqRZifhDYiBTGA8m35v
FRDQHd47Pm5N877I/QEU0JePwGUvCVdTmAcH8kLBhEujMBlAhBvNuFxNWX0/Os86NGH08jBGkgNw
Jc4fmxFbFJWZKU4DiB1EJd9jPvhhtStqGQ2izIgQEE2iRCNZ4oajfDRoTO7iwFIlx+XKWQJiaNsB
QBc1HmilnS6XBp2qLF3K85H1lTGQRvsDEAE088f0qizfxtfLy7M2JAocwFL3g0K2uDxqq1YQywCD
TzoFir0z7af5PxzB1pEJcWkqfUDVp4IJXt9k4Y/aCpRCsrvXRwFWEHAdIdkkNsxPJRpTQdeO42Pe
TeRNTa55IbnKrZpAVhKEtiA6cExhXSJQKvGZYhT9+ET1/QSG9l6y9GtJSUiJ/GtDCFKTqdUQGYYN
h7/PH2SRdoS07G89/uj6B+j0uSZ69f/D+oMDAERhCxu7mDasq7YjJQBlnsn3YfgdI3lkfF42sRYO
UXb7x8QSIY6uK0xT7Rx5fzDUsGBQdriEA+9d3M5OoMvYJ9cX6V9TwiI5U5hFBIKu6IxBfUzbDfGH
OUtEktZOkuPhCIuUdtPQaCps1JBBizOX0NcJfT+OdmXICmVrsfPYlBA7NVpzplUwNZQ/NeWQNd/V
iIfi9vL6rL3mkS/TFuIQMNTpIkfeDLlc2+rgdhNud44FNT6qQVe9v6K15aFBDC+56hbkX9vJZDcR
DR+iWoKGXQt6x18guEg1ZlXT2/gCw97302+rf4aq8UQPdfhV2ptYlY14CdTCoUT/aEyhnrr0ghqn
Ltk7czQOGrhfOghsgp05i19oGWTsAF1id3TeDKSQW7wdJWfheasJMgpoPrWxx0HdfNYkTXNlguCa
BVSJ27x2n3lgfBl+9AsUyZUb70FnEv6K3PKtvbGvJontla0B02D50JfElP7nAXm0C1Pe1gzdT39C
pG37ebvtZYDjlVWkaP8G0xsUA8H7ILhrldNqrGPwfVt17LX2xlK3keGizOiasY9LHvQ3L3vuyv44
Nvgnnh6NydILrlUjg9uQxM2SCvIG+7m7TgxJ0W1t7o4GJlbEezUMbZI7SNQooWdTJM9Ht/kPl4uT
weinPkkrSOIUuBJ70YCkCfMM523gEjrlldgFXlmkQBeIDzxh+fvRhKWWMudGCv9D/fe6QfOkUSdX
7RAHJfotwj6RzNtK5D8xJ4TKWEFuRgETlJfpv1Kwl8a65mZKUNsHG3PJJEeZzJrgftzscAspYE23
fJ58Ag3rEr4bU9/Uwfv3fdn1Vt4/BPVDRL1F2QOQNGEqQX3m1G0bpt4VQAxbkI0/l9vpwPdNYO8d
T3mJPXIXXhducqt8ANQUVNvk2kfAcZvgr9VA0UZw/CnCNKsqs4qOKolHmxpZnAM69d2i3Fwe8Ple
gxGAD6B4BiDCmRSoOecoO48Yrw4IAOmgTo/WPPpIlf1lO+dBBHYWEUdU2HFtFN+VyRyWahXDjqZ9
pzRACWeu33RwnPTWQ06hw2xKXg7GsrFOD4NTi8L0IWGZaIzBonH3EXvGexM8Jft42wXPPx13fo8f
f+ZNEHuN10O9vnWJH19XbnYon8LNHBgBylpbWTX3fJ+efpLgymh0LiEyvkw2A2ntrncOTfsDnbug
R7w82ytXzmNLZxJEwDRVQ7G48Qx+f7xoGIs3tGXhjWYkySZ2crR757z8RSIrfIw0O9panSMVp191
rn8W/UyGSJ20cBgsfMXgcaRjAtAJBO1Xprr3k1+5NSQo3eZK2ckYfFanGVQekAkEeAScCafhkHGH
G7kaAwpd3zSA42f6g01/jKZfc0kkXPXqI0vLBBwF3txMVF5QWEqHyndwq6/RaQbwdUl20fDWkwfS
/vXZiIU9sijEJ5swMmkGLIL2sByCWacAe9+x6j9U3hdDCxhGwwsfl6nToZExKsYpgyEV7AWWZ2qN
24MnDElW3n0z8qjGz6Nzi56Ry567vnb/mBVpQ1ioJlB2W8an+QDGuly5t5ygcAJ1kKS6zk//kwGK
iBst5FaTl7CkkAC96sN8r03vlwezvg3/nUQiHP6aolS0iyK0GYA9Ewx6OaqE7dwEUMoCZvylT9BU
vu9ViVfKRiZcg9WYqv0Ebnug7WdfAeh2HD/YHP/1zfN0/pYizpHvM6fIzWpxkNi4ipKnbgAh1l/L
xi5HII4MB61fyFUTwdshO1Cy2YGN2gRLArhrAMfuNEigyJ5kq253ZEg4LEAQ0jJt2cgj6ixE+RnW
N44RzOD56iUH7jItJ8eSDYQkuHBxFQOwBU24p9OWASwNcoyKe4MzX0NG9TEtuu1ltzuLSosJCwVc
4IX+VEhOTQyjPjYELS4QYte8uYsSF+q7AC5XGyUrv0qAylhi7ytL3V22ezaJi90FaK7hIbIgGk/t
Os6g9EZTw652rcdeqYSujoayJNtV6iDxvrOjRbAlLFjeJeCR6TGNFa079LRkQOZZ6jPko/hj4yiG
JDuwZg64bEBQ0BAB8VAhRWh3qjOzFkMLi++Yg3on0t1SDe/QEP63AR4DO7Yk+AfofxK1UDCwFpVF
pHDAQvtk2MHUSO5H57FJmEEhwMdqBMRhCUOgxRmR8QBb8jAp13Yc/06j7GaiEY40VS0CAOxDv6YD
/77sLmdh6s9IoeOLlCggKWKOqpxGvcpafIBW42DBfwbRzjR8MaXpg8uWFmcQ99zRnIr1ZOR2AQoh
WD2HsLciA/2nUydV0KIfcUQHP1F5DSkYOv3tWXa6lH94Oo8iZFKCQ8jQYLbm1CV9ALIYkmZuBNnk
8L+EleMhCqtZcN6YyeI2oKFzswILWkl29/py/bsFhIJDxSulSWDHi+1bC125A7h30q/LC7W6zZCG
Rb0bPQPojTmNIF3otIa+RBCjjfyy8Ll5A9pjl2qSsazbwSsPCXkQXYnbue6npAapEIJwWXp9981L
eIEZjEzi4jI7wmbmZZFXoPCBi+tgeLPqa7AtvSaZfUDwlxHcymwJp36Y11OT0YZ7psO+rJAAnATG
kYYDtD2U9PG/LNS/Eygc/pOhOXUzYGAKUGTQUEILd1DpzwwyzpcNrZ1lwCT/s1KLVx7toVJHQbwj
MJRCIYt2I3peATx3Xmdj8po4vc955U5NLUmoyKwuc31kVbXiyGQEc1knhyFT/cq6rpMUjB8AwOSu
UW2iNt9cHuja4Xk8UOHwVKMB6h49TJJe96tSc2Ote0qL2ldNsGyXso4ImbcI52fc8d62HZjLTDDg
sr3VP9TN5Bmy+sqqHRyYUBL5w14nDGtAt4A2TR1QQk55FTHqmX0eKJCTsIpakihancEjU8KQcit1
erPHptYa3Hw+oY0SpyNa3AuPW7KG13Vb6G9bSJYNtAucOkgH2bQqLxCoTANyg1P5SaPsAJxj5KOx
cMfJKAlY5wjE5SzBler/GTSE6GtSpSt6FfEd4hx7tSIHK26umlDdF917G9V3lmmByxlumqvYJtn+
snOuxv6FEQLan6hgigdoPWYly9BkC9royk9q0DXPXwzkkZetrPrKkRVhActcL7s2gRU1in0Fwj0q
JEM6EAtlZinZ4Ku3H+jOEKDYTZOedShCnm3gYQ5bShvofeanINRLMtAp+hUnYP71x9BwSSm5iKzO
o7moBgNhieUU3EbvrBq0agPiysQ2o4XyAPIxvqW0krftavz6144peMsU4dWXKz0HxsbxMuOjKYIB
NEm9vU0YUAL8JyD3kqEti3N2xzoyKRzdow0gjGLAZIYFcyIf9yoICzT1B1g5XdWSrJ/MmnCwznal
gfULE0kGV2dPofJoOTcReUJDayhrnJNNpnCwDlZhkUKFLauvg1kB/eamnXFpfC16rx41P0Xn2uWN
ILMonK5ppWjgu4NFbUo2rQkCQCcMBiCpQ+xsMDC8ZPF4Z3XVr8tml5+9tISL9x6demhXiHu7hNkF
Agxshx8RKSvb6sLhyg8aaAIgriFMpl6AG5/GE26RynXUv/L6vW2ukA3W9B3Ek5AUzclmnjOXJQ+2
Ct5R1RvNK9rtjcrjYSw5MVa349HHCPPM47zppwwD7q3HHL0FVQqBCyoxsjqrR0aEWc2MITEHiNR6
aXow+BjUkyzbuxo3Qde69OsDKy4WeqFwlWVtPyOWYQo1oLMIc0ELZSMZedlBVufryNDyIUcOAslO
ViVAHaOu2UKEPPFC41WzJLHr3AhZ+LSWOpa9tBALgYRnuCtTZwkkaEdUeuivdqDsRs/T5bGcL8up
GSGCKDQOjdTA2oPItQeVgsqCKW5lAMjzpTm1Iri7AoWftm8xGHvW/Tx55Rk0/9jXYH5cHs26HbTb
g6wbtwRRrs0eKzPJLNx9SGttNZvsuAM8tDG028HSZYCW8/CEQQFLv3QBafBsYYV0O50rAKa418EN
ounJAFyV+hHq6mYS4I2IXStxvNXFOrIoLFYeGVYaZirOM2u+xRvHbZ3w4fIMrrrdQtTyf5tjHcG3
ezqC/XbCoBQj+yqKgbylhLItg7aLxPPO745g8SCAtRtoNkUXlXAlBofsPGoTAedUWh70aNe3xi1p
dLf+gYbpy4M657mCDDgY/gBJgCQIgNLCUnVNqad2buHaOHna+0Z9Gl39ofSqK8uH3BdoiN/B8fql
yVrE/lQHTo+SU7vCgml4mtmTZXKPus/2Ibue75tgvus3D5oH6lG3c4tth3+maJtzn/Hw9vq3ZqsE
tm8GPGh3yavmLZx9EJi+Lv02GN6MX5dn5g8136UvFHYmGjR4BwQ7vvAu2kbP1Ru6Cj3bdwJ8wVUV
DGhLnw/ohH0s3EO0NdzelLjB+Ul4OkWLzx8F01mtm64b8QFoIuD8TbOetWRP8vvJwEkhce6V6+6p
MeEQilU9LJUZxnRgc8mNYS5y6a5qb3pwFVdPnAWzjApv1c2PXE/YUNPQJ0Ucw/UW1gwDchkzDSzc
DXuQ3MtOwLW5hOATtGhBE3MuIRSqNutLhWJLle4ImfjRYe7U194c9n7Hr/K3y86z8hpDRezInuDe
RUwJKJZhr0hfII2eqbd5BZE+1DfLGyjKjOOChm4c/7LZtbiLDDt0H/ByQDOOEDjGalSiNGPwGFT8
kr0SO1CBB4uz46YgsVNfbBk5z1pMRDcYUAho6QSKZfmgIxd14mZOpxoG23Qz8A9avo5Msg/PccyI
UEc2RBhpbeqV3nIFJxcHFzzUurrus0/jD7JklSbtXqvIVWVmvmoP29oK0Sn7RiF3f3lmz7FywlcI
cTLJ4gifgZEOQ+VV5lfNiod8LDcaK7xYfwWZPZ4y14oSb3nfgRQhk9QX1jbL8SwIDgWafDN3CswC
RHyCugLkibzN2rWZ3NNRkvhf86JjU0LgK4u+qmmDoarISvMKDRngMO9+GQ2AXV7a7Gj/X4LPsUUh
0pWmkdBmhsV0ek6gUQ79pxIiCbTy2/6lAdc4eni4+vcZ8VPHEkLeyHEhmRerI30pkQ0lsjuXbCKF
AGfnGljsKxhoihnt1qRxlaEHgCy+7o0yMAwGZYbCnQvz8bKzrgW74+kUwoDSsKpCrw3CgNG75vhE
0talLfWq6HcChMvfZ2WWeUSOZOkGAcO64C9zWydNBlIFL8y/h7ZHMsYtwNetvVwe1Xqs+deM4CR6
zXqNLjugnZMda6Yb0pJA1WUNLmsX5ePRCF5hxm2oNgbMqM1jgZL1TI1NUXkULIOXx/P/CSn/Dkhw
D6NmUClQYIlHFRph2sCM36zZ1+nWGLzZ3CxPeBP9az7KxK7E9hKuxMsNUSHMjl75FVSXDS3eciZh
4w2ZOfzOUzJurXRO9kVFbVRLc9Y/QqmjeZt7Uvs978oDQVU64EmubC5/ympg03QLbVnAfunq4sxH
Rwj0DrqY8qjx8p74UfJcpbOHVwIhATRCLps6l7NcgviRLeG4YqPZx2mDUVPe+fEwwyaMzclLnVpg
PfqRG5OPYV61ZrqtdesHhUgsGIE9CF1eq/23YucbuD/0S346UD5BiWNrjMo2idljzYGnbEovc/T9
5Y/WVv1+wSmhag4SAJFBvTYmRps2boCwuUbM+j+cXdeO5Dqy/CIBMpThq1zZrmrf0/1CjGt5T9mv
v6EBdqeKrVvCLA6wD+dgO4tUMpnMzIhweqO1Sbid4hO+VFl/WAEGb4ZHZXCM/rmne0N+M1fxvery
Z/r7KwRnJcnYlr2KX2Gez8Y76G83tRvvQMgn28ThuIDt3pV3hfOztEP7Ew1w2U9cyU896k7vt3dk
MbxdbIgQ3pRq6mo4TeMMkpHYav+Bd2hka/notnK100njDq1urpyYxecAoOH//QyCn6ZgVQkbBVbB
9mPnfhjavz/oCSIuv0K8BEBaiQ3gtmEDYgYe5J20XaXVWHMEwXsjNUuKFHJskC6yNQh99OiAlsPK
Or9ORf45I/9d5xcdQtQw41SHFXnTgD5/q24i29j9qN3sh25rv0Yn8Mo3BnJpN9rl+87jNqAJ79rj
T8WJ/GIHzIKbuP+spSQcXOGKkcIyAd0rDq4k/x7yXV/7pXQo0MkAq/pt51r287/hSLhlKIZy4jCD
JYsGTmF6eflcyN+CCgoNkNy9bWv+YF+C8EU4Eq6aAFVcAh1qNKNSn9dPUutUZHRyo7QzfZZQflOi
19sWF595lxFQOMZI4SVzMnDn6OYmhpdCHoGAWw1wD2BF2wc6osi69vGWM/iLdQoHllYsarmJPdXK
B0y72bJ+SJu3dFK8Rgn8vOZ2O9fNH6CbUtN9Mq7cMEDDL270X58Wkve24ZrVzT5dQvoPTLNpNUJ7
z5i2LAkVoMPr4UXqLOVRCfu8d0zQueybNgobGyja9jdRYkJA7TfSHzKh8aFrFHon88ziNmRKyfgw
DdAxLrqkOipdw8CuZOrNI6CRrT+GMah01T6hbkHxvOXRIEGDrywpYK9hxQKonKcVSDt0vsW0ErD5
ZoXSbCUpD4PcQuu5biNUbE2TbFlYWm9Z07N9UgdjYIMrs3URlFH21vrpBCGmdBNLA900eVN4DQOV
HVpM7C4DWbqLCjMY47Kav9QSdMNtgwbRPsUU2rkgtfmdotJ6l7UTNNAa01JjVy460/CZTvK9Fg6J
rzMT+gjALdpDJAFIXzbaewRWo/sCITFz6RCUaEFPuTvxLHyWwMdjp2Fm3fO0G01bIzWkuQ2oPW15
aekAgvLR+Clj2w5hFeTgSzIhKYR5t1LW7IqGwxbUgWynS6nZwzkrvm8prV+tqRufdcuq7q1hCM+N
HCR7QPyVXQWcspf2nfwZVSrYS4tafu+4SnddHuIvMquGas1o4qNPI6SravSh9kFC5AeZ9eBaQmPK
eunkjt+F1WiUblXJ+S82mZLPQqNlM8m0tlWsrARDYZDWZN+CCc+w1ZDT3EcVi7R2zZieoc+UtAOU
HnroJVmxqjyOQxM8EKaCqakoU3ZqqKHe440OdIxRWdmHWQesgTpDUEbY+FoCe15l0q1McnIvs4Tv
w0yT7qjBU+6UshV7tcHGT6MxiFNMcc43t6PDn2Lf14D095yo17kYmVAkTGScE/UuekQa+BG798me
uT9zO9qo52IXuW/9wdyNfmhLayXBryodws0jBPksbArazTestfnRop62DZ/AkTU95Lb6PnmWFz8A
wm0ezTM7mfN9u0aEuxiOKdhfDJ2g/yp2nsYUh5kECVbPC2JD1/LOIJPlsbb/nsXWz6Ruj2aOj6YX
4+72xi+Wi1Cx0VF4x+CnJuZ4UaWZWTlAVDJVGp9pEF8rLPo9CSvi11qHjMKQkG9ilMaWU+BpJAU1
pKLIV2oMi2Hy4leIlwOvC0tGy8tBO+rEJIh5Sbsp21Rx795e7+Ile2FIuBA6oBIl9NUap61aVHrb
pLPLmB11WXpvI8vupjXfmm/tK8cG1G+WTgBBG/CO0F26dmyZ1abW5gPkj+gLNR/kcOVl8Wfu7MoA
dDBmGlsDAuIyPqLgu51S6Q3U1ELnMLiWE2zpGQC4DfQS/MrmfnRIPH7IHgiSp8HhzvR632/0kwHh
GXAF3zdnqD4dQHt4Ok2b3Cl2qh24L+lKtvElfRR+opDZhFbEpT5PQ4dIp6Q/JIansZUn7ZdtntVA
AKcAEZaMf8TphS7AC6bu8xDyckc5fSTayt//4jfz34c2+MwfCx8Rd1kCIC/K+iJ0uPap1E893/ch
1OPcMFox9OUkCIaEvQoowMskKENQFkw2rtzI/CCph/bS7XOwACaTjT+qdGAnRmfuS6dnAr23VrRY
kGu8DrbplcfE004fJd4YKIJt+DHad062CwEn0x/SR7rLgCULN9Jz4a2Jry98PGBjUcvVNXC7fxnh
0bJczuq8DzGK+Mkjt+3WGLYWNvXKgPCCynisGGMEA7p5npgfZruyhAroyp4u+AgmBOB7GNYHR5ku
HPWEQf5Q57MVsA7gds3VLe8KxwKRwhoB7cKJujQlym4oAy00ZYCpYbonxaZt9p21gtRYWg3yWTQC
567tl4shLUIQG3INH4X8JKVt5QcGrJ8EbvZkxeWXPv+lJSH456oBpU8DlgrdRmPGnnPe297+teAF
fPClCSHsU/TQ5aIk2C/fVO2osVUPUqVeE2xG1ZYQN6dfKxbnsCuE5SuLgssFFHWudIDFWvKjVwk1
Xqdy8kNwrCB6R37qllO6KybX9lHwPy5BlADN3dBp97l0V2Yw+Js6oNj6FoFObrSVzMWE0Oa21QVP
RCUP/q6gu4VsXXhJ8r7vEtLooZNBsC15IYYX1ytdgT8Ti8JewgZQoBpcESyxgg1NMqYuH4zQgYru
CcTdtrU3z9kjBsmd3o8/DRdvEgdcN8f89Kl5vX1KHdm2Tpn9vbeDH7fXuwCoB5j+4scI3oqMvtF5
YYbO6EArdh4nI6PN3ekI9qEf3GN+bg+VU7jMUSFNbLOV+34hlF2ZFzzZsFRmcYa9SLXfFrEDlL+q
+LFYZRj9WrEk1+sUHBgDAGrVTDA0epBhsptT7YMq8xm0do98q2ynzQvwH35qax5x+Ylu6L7dgudo
ZeJmcbkYhUfBGNcuCKCv0ycIYdHCLGnoSJIba04M3SnrPDUr8WHh5KB1+WcUAeRAaCheW2kjTY2M
qY0cnTuK9BxlLytOsxBMrwzMP+Ci1FwHIEmKOAzwnw2CHJqju+gQALcd/phO8lnfBE4Weh7dKWv5
/dL5vFzal7ODh2nVwXLjFandfSOf7WY6NzaqD/qd9FEdmwj3+prG6NqGCoekU9s8zBRYLRO/ye55
+Xl7Q7+6BSZUQGsBH51xT2K6F4GwQGvqABx7scq3lPGTRSaIMRfctKshzNzb5r4+EIE0RZADIgMX
BeKcsIvy2EHMeAKhYHzUUHzOvN6jHs49pA5tbRN/Bs/mXWc5I0QFhp+t064JMSyEwOsfIGxoRI1M
YxjkBo2H5ktbICaVo/XJj99+Wf64H9zgMBzIp+oRGwX4/JA8E9WOHXl/4pODug4HC8DtLVn8Ahc7
IsQhpMrDROMInDSjZ6D9YNZ+hEQnWJM0+npyMB1koiqKaARFDZH3tUmnlrUtyNnRk1JQsGwqvy/v
W7Xxy/777SXN9+P1NQNTwPfMfDRgDzeEKJBUekxCMvPAF6BuTnJ5eOjT5jCNSb0tuibCoFL/Q2vG
4ZBAD/u27a8HBlBmZOSz+I+BUS/BwVAMGqTawnai9OQwE9o3ysrq5ngtrg5DcTACAj1Q/AirC+LK
SHMD5OiF3nqmhJvL5IekjN64OTrdxB0T8lj/w6JmZgUVUyFQuBAWFWOyJiw5BJ2j6j62Spubm9sG
Fs/lzD36HwvCsUjTqUxAvoSHieb0HvAv2D3u9t8nNAl45tX26Mf2a/IMUeXA+SXbq52RJZ8B/Tvu
DlDOg19HWCKxBikBMQc4uiIkAXMWAg6O+95elVFedJALQ8JKKxKnqRrBkP6E2TQEPrAt2uUh2mXO
m/pT9S1qr7GbfO3/zfj6C5vCGU+yfNIbAzYzu3yW97JD3lvs52/rHDm13dvZj3/X3IT6LzRrCaT1
cCWKHtOZahabCvjbdaCqSezloTvQ+2D05NgteA99+pXIPn8f8VToqMqoSC0o5FeF+nyXxTW1KhCp
s/x+mtykemjXBkQXMkYsCgTxqNEAQQIN7OvL34Q2YdnJUNMyPoYzpsAqcLegONNtg41JncadPIz0
jQjX2Wr3atm2AX5ufEk4qFh+sox6UCIL7MjJNob23lPuUwf9O69xQu5ITuXS35PhTHeBP0wgvFgV
Llnc37/2RVl3OY5KjQyw3zrswdwZNd5Bljs5xab3dtPcSFScp9tB4Q/i58s3vbApfNNo6OI2JNjv
sLAxdGIne/ObVNg/ANX/OWDxbugNHnsr79amZxeemZCd+DPbgNlZBHLhwJQACZXWCFKRInozmSNH
u6rbDsFGBzdAId13beJW6NhiBjlpVkLh1/v42rSQrpd8UHikzfwt5rAbFK9XDG/oHqe1ccavLTXE
2ss1iq9MMCqxfIKh8qj9qv3pW7YnO+0O2oYg8vOhkdxub3/PhSB/ZVH0oZg3CH5ouTjy6JCPYju4
8Xm8Cx67bWpnd4ODTNbJH2Q/elGQgO3XGOAX/OnavuBPM1ePHM1UMeFOOtOn4DXdVa+xmxyt5zHw
QDQLpROnelZP05qm69fTc21ZvY4cSsr7gSvg6JhALmgkb2Fe+lxa8ZyvV9i1ESExqFnUx02P5U2K
iop4YzdqCZ4CMMVw+TVQuJ3Vvd301Ln9Wb/Of187kjnfeBdvogHrStjssfKmO8rxltqVE/0eqd0C
N3Xu3WGvHiyfutrzbcOLmzqX6cD2RMHdIay37JtEngg2lUFYWI03dfHK1gQUF08jmKQgy4DBGTBd
Xq9NhSiV1M02Kmp0216nv5NJOXNpLLfIJfz/YUF/jYnno6PonEEFEP6p/dZlb0IeF6yJ831t389f
68KIcAjMEPg61OjA5isdGXE74xibwKZkml+r+0bBjPZPVfp2e2Eru2gK7h/GEx0VBps0UgG4T2Pw
CI/oh9NC8grovPxzLnC9RMExMpnlg1nEcEjtIWT3Vedg+Oz2ihZ972IXBZ8PaRxOZgAul9D6geqN
NgE4HqzEy+WDhZn6WasRkFsxJ9UnIEt7HevQ6Z0ElpXqbm4q4vbXtizd6dGzCU7BQLbBOl7pZ5K6
MVrKa2RQXxuLs8Nc/Ir5414cb5pr5Wj2+BVDvUMrXA0B76g9M/keDuesxdAWc43Qo91aurXoNBd2
hTs4rKEBWDawO8ZPquGoyXYqI9eIVqLI4oGAGarjbQMpOJHJq5naWM8Z7EgEAAKCdShGvWWscFU2
DsAeof4qK67UaPtwrSI6r+E6wwFEUbYs1ZyZxIC+vt7bKmL6qKiwnYDYkJgQMpAh5zFoH0Zh7oK1
C3jxU/41B4DVtbnBtKpiVJMEyu+YwvtdAlgazJJDj6UVAxdZu2HhZ3m/QzZ3+7gsfctLw0LQMSK5
GVXIHDh53LiVZuyCqEYBH2riQbjyVl3M3TCfpKLjgQLAl9wtbZuhBbkXXv8Nxvs7DU9I6GLlGO8f
Dcwyl4M3//u60U6Jkm7hGe5krchgLm/0xW8Qkriq7Xme9vgNkhmz59qU+kNm5Kh8TkXn5HKpuL0U
TJtgsMZ9Gan1ORvqDUeRdKXq+v9sBiQfZgVIyC3Pcezi8CphiglyDT9ENmKHcQxobWPzp8T9RPcD
0OUbkOnFJoE+dlgLX3MI/OLb6EnqYLxG5UeUgKi0OAKRKAQYwmA8aVLlAVayknosuhV4uzGxM3M/
iK9MdaQ0640K2xx9WMkm0X5RyUvXQFRLsR7kxlRDjgEufHE4HRNRmgQOoznP0PetUWzDFkqi44/b
R0RZ2q+ZXneWD8V2ifsFFbBIsWKkUWqHEDsw6zU3pQyKIKXssDZVX5im+THPmMOs/sdQFt+axnyo
CKOOkmkvjBNtpV+zGBqhCiNDUhE/CvMP197TpRIupjpDeMIcJ9PYY2ROWz5VjtRzN2HRA2kzTx8y
L0hXMobFXB1VNBAdw3VhX3BcNcn6TpNSmC7va2PYRDX5kY6JnfHHSeGuEoS/LQC9MIzR9SAdKN95
jFuor9VdoydI1NCzoe+3v9B8aEWHxnexMJsBdUlDhKSOoEit+AiHjoZ4n3QPGPXepDqGw9hwAuLF
Z8ka28iSf19aFPKmsqPpOE6wWMZTBQYV4kKS4T1Cc0OXipUQveTll7aEpEmR+DSoPWwlyKYpUAtm
+Vr2KynN0n13aWQ+AxfhqNYlDEBTGAFDqR3HlR0FG4nuGR7ya3xcS6+hS1OCAxUpb8MCQ79Ow1Wg
Zzya2mb0waBhCTlcewww+N6uhP1lk0RTZbB+zNzg16uL+zJKOgOrk1kFS7FTJ2D7p7LdGvTEDEyN
ZudEWiOV/0PL8sUvIa9uQnYeubtYlkpZa0hqivhENtEbQe8Cz9hjcafZqXOQvNFhO3ocXIzYu9ld
6U42e/4GIfjdsI+e2bfqF1n5xktxDGTwSKcwHAryE8GRpKzWx1BBUEa9yJZN6xQFqznborOixo4+
tQY9WXHoBZRXk66nmHFjD+RR8Yt94EHSdnBUHx04oAbK3gYG+PbxX/Ld+aMaYEZF7+hPPeXCd4sS
tYOi4chhDHMs77Ox6zNQukA60I3SEqrGAdcfmwYI75WMZmmxFurusAqBUfA3XbtVXWZIJ2ToXmXj
OdF8DsGy/n+5Sa1Zi9zEgCKG3ATXlfnQ5xFUXh0gI6XpFIQvEX0xLP/2Fi6uBHKu+GQYU8T/XK9k
MsH2iusUB8SKntq2e43r0Lb6ybttZjHrgZQZFMgteAheT9d2OAUnszyMyHPpnR4CEXzoc3+sN3V7
L+teoXgaHkoGRq2fbxteXN+FXSFeh4PShn04zTEU9VkoRGnVY7EKd1q6hy5XJxywOIimIOuxiyEQ
whjdNn/PRrc0IhiLLnPTj8oWgph5vsL/sGwXMjyYUjRwJws+ovd5pTUcq5swhhJl1qEzDWiIS2cG
CGKuSL5hfN7ez6VQggjyH4tfiHp5FnVaLiOUFCDPj08UM723LSymOJcmBFfBC48A8QsTFkjlMbze
My8M7oP+rTQczH2peYO0ecXo0j0BVkvA5tBsmtXsr92T6aXeTDGm65Ou8Cz9vc8LyCv1rtbxU1TP
JOzZUe7XJoRXrIqbSXC/J10Hq9Zwnspz3N6r4SuojxsQeVRORVa8ZeksXCxSbMhA5bGFAjHM9fFT
kR5C8GC2awxpSx55aUM4b8VQF0agwgZJAIwFNQgJbRWdw3p0R+5N/0t97tKccPDGzAJSXYY5M/ye
glY+H7y63a045PxHhNscQEbc43B7AEjE5rWWBLxqkEg4UFVJI19Ru+AdRLjGz2hKqE8LJX8aCis5
mQOvJ2esA+mMsUuM9/RJ0B9D0PQAe2j1ayzJC58T1znkqUGXM3O0CWu3chqVHE94VKF2LNg35mBb
3Zrg19JpxPjzrAEC/gFk2MLJqNOpLrQOhcK+r/SjZFXqfZAB6jP0eLfWdDN2au8ih7tDa2i0w7iY
nNvbv7RMHRMKyN8UBDmxBFubZlNmKd7LzHqyyH1hbZW16dI/lKziF760IYQcrSunnKJm7vAoBg3H
NGtu2/0kuyYDLwk4q1QMv4TAv0RK5SQadZKsA9cS9AzjYTvmGM7QVJvLHyZqgrdXv/DeACXq39UL
58kyk4o1c+G0DjyqvfYtztA+WOtwLUR1OLcFkASmUVGSmL/BRSJldGmDSgVelWr9mdTPYf1yexVL
fx8jyKC+A10V0OTC/hoF3vCGib8/YZ9G4D9w4d+2sOinwObOcAAkul9SsmCqGNcDPC4K40Ah3A3l
DgB3zXcClgFD3ww9qjorY7xL9QGUtP7anIPhxbbVIRQ1O5rjMnyiij1udFuxyXuxoacJPedXqNa7
ZGVGcek0YIoO8luqCjY1EVOSGlrGSTE/16RjamwkPNpWZSQWriXj0sbsk5fLUmQmcz4vq3IVDHZA
tCO7Y9GLbNqJardrKeji6UP/wzDgG2C6FNP4mIWm0gx4nrSYQpVfhsjuoMvRORbgxtHROsvo4EsH
7qebNZrZxd0EWzrw46iJaV8moJoxMFoN7zSQ8ZBwXw4fVrQCv1lq6v5hZP+PDcFJijwhbR7gYSRv
TDvaBp76zo6tTzeguXsEA95KhWh5SQA7zXUrQAiFeJ1VJArDCUuyFNwKP/vsbuQrJsAmsHAjzu9p
SDXj5YAzfe0hPB7qMYmgUZNKUfWCYUL9hy4n3SsBnm7blkz9SJuc7lgUS0B1xXwfZ0rmxYB0b1kh
h7sgrvk7GZj8vYoLtpWVYPJjSQ9QfTAKbVN0AXgyA7XdyxhPJmBryKf3ZOTEMYIBVGrdQOTSlipI
oWZj3N7xCGS9Y2OUoMFu1btmNKVzXbGBg+ponDaVUgXf1VhJ74ysLR9Y2QxHEkf8PpXqFlWpsKSY
ZMjo4EdtE7iBrP6wpqTFiAxpmGqruGaf2zaKcCt00Uk3a71xIz2KJ6fEqFtt56HZWPZUjM0rNxKy
wcb1j7hSgp2iVwpUH/AWAFc96NnCcijAzzZV9THStPmXgdCng8S9q1ZtntsjCWM3p0XvV4Ze+6Bg
p9mmDap2i25EvzNYFgWOPIXaS5BOoJM2mgG0yEOuRR4j6VjaJJPJUS1ltg16OsR22chNY7fYRL/P
Us3V60l6HxQjk7Zdm0ItzdQ76scG+PayiRrfMh5i5kCWpecYV9zHxCx2Bmcq8SQl1KD0Ckr31I4w
1kZcLQ1Abj7KifKmTSqe+sFgHNKsVb63aa3+JkUk3/dmGntFrUR4UzI1S10JWuxvWWL0lRPQIv2V
M33Yx5qUvcZK1+3AGjw5dT9md/i/t3ehZeUOT03tjkmjggasFu6sQY3v1Eiv3LqYIsjJoC30RsHr
8NDnAY1t2tZaaYM+PO19lgVBugEYW90VasMfklirfFD7Uu7EmjbugZzqP8wulDG0V6OpZElFsOkV
EMPbJNLTeysNmlPKQBpvF3ROcwCJfQowu/VY5JNRuHEZlru2qKr3gBghmuxK3X8nXSzVdqqMkw6a
t5R/ixOATuMpLfeslbXnHPxjbEf6JNq2iTo9KL2W+1ky6o7EJPNBB1Z4x5VGR+ueoIfvVW3FFPAm
oz/jkDgZu03aNMNDWnZjZw8pZcdel7KtwaR2yyKgz20TxPc/cgzqPGvYlz+64dJTANqa3M3NDnPm
MRme1IArH7QEzV2QUpnbcRnnz7nWVd/1FJVHW80Nbtkh0IpvRZ/SB0aDxrDzUtM2rUSyg9UPGNBo
u8FPi6Z/VqtRBaeQVBefQ9cPnoKJh2fVmHGHqYWmsg2W36H0soiGT1rC4mMW6WAND/B+fVZHVfIL
1moAkRdyChQoG/pXrQ76HUuzmtp5bxiHvlTZKdA4DnAh6wNO0Uh2YVZ2h75P5PcRqB1bTSqCn65b
LHPHrjBPWY3Clw3s0LADXh3cZ51RJ+MmKqd6T2opuR/jCVO9lITVrrKMxM91zDYyfQK4t+H6cJSQ
e/0CJql/KU3a7gDshnAcQ7PgnKOMkQdjFYI6uKi/BxYLT4iGrSvV2fjDzNTKn4gm4QmZDyGAwCXG
06ZxDA5RF+F1R0eDbTB6mD0NCNe+HDdqZ8NQsCtoWfmY2E3uSFnEjxIbw60RajqOQwLqEgss/F6g
5cMhHafOLyYjec9oI9lkDFsvGxNz28tmBwX4ABSydQ2ItAPdXgz3mi3a0mQ0rTP4X3ovinPiAeCu
95vSMGrqWBnRJ5tqSkPBHR9V3FXDJg1Rt6gxvqKXJvA9HdFyrzUjrjlmYCaeoSTpsxVrKKXmzSBN
CGF6DUh2Q6bSoXKTfIZGDnHdoaj4a1VQ0G1qdfluEsa3XZgm/kjS5h3Ccnxb6SBhraWWe7VZly5k
ivqXMJemN6K08mdPEigCmEnxgBEq8xhw2hxMy5p2Chzxpc0kTKTdTikXU++5MCbj/sY7Syjy4QQ2
bGxwk2bg5gLgs07tsXKtfG0Me+nG1kEmjmeWpSAPEd5xvRrjbZkgc9XYXpV+V93GSlfK4Gsm5vz8
IqOT9RFw3wEmWuuJYpy2rV15XGlsrtmY//uFjSIBtTyxkJlaxSeUR5PiPJSP/8sX+btTXxJTq8Vl
hGWUCBWV/mYVHyxzoEew8uWXniuXX0T48pGihoGhw07e7nXtJe7+vRBjXP59ISWUKlzOjGCrqsyr
ADxo9FfFer29V2ufQ8gD40TVurTEGnizj9u3mj4l7OG2ia/vBMy+oqmANoeCHqwIIJLQAgX9BZAi
Ue/p+bmLXG4+dcXJiP2kcM3snx0M5jAMguqjhhaomKzHoRZ0VoI5/jw+msp9qn/L/l1R89qE8GHQ
HTfifsQXSfJ7rt7X3UtVgF7irLYrKbT61cWuLQmfZ6ggS11QLKb+lnwnTp3bQBC9gi7DD47aya56
h9jh9z00Pc/NXovtz0/5Y619sjCEjh8BOAmKKhhjVkUpnhE4W2togVtQFFB12shc98jIUzt5LTbp
AYjvaT98Do2vrpyvr8+Ha7vCOa7aRgnNDnYtdp/KT3GFUq9DIFgYj9vbLrpQFrg2JRxl0pmWWRrY
Zyv95NI3A4V5sHaMdtPeKdWrEt8F7N/hO9cmBSdKJUJyK8bqKLpCyrdJ3tT0mK9VPue/cl2yurYi
OFA3Js00zqgWqvwau+9INBh9rMLHNNoydeXkfb0JYQsTUSoGOzDtLo51ym3fhEiyUofkmEwBHhJ0
HkF61Namob7GrGs7wjWV9J2qJRx2gums6i4rn7s1Lc6lczcPlWH0BivRRTLVnFthoTIMsDO1gJTX
p6b6tz1u2QAagxYqCqAzF76LZkH92pwA7AgUDW0u9WlaVbFYNKEDqgomfRmBV3h9g91I7+Erc5T6
VZSPBhrnt9ew9L2RjPzXgHp9lYdcUYcpzwAVyR5kzNerydlMH8O1efelz31pRkh86rjqoMSIdYTN
bspfzcqO17grliLNpQnBo8KgCcB0hJVYxasUvUNrzMLbJsHUSro2GbL4VeYqKtr+FthIhNVYCemV
Ri6wadGR8NJpsmrls6xZEBaTQIyzKAgs4ErXwLhV6v9cXMQtcLEEIYWreTn3oQERktBsJs/aODjx
2rzJ4ke30DknoCVXcQyvfStgU14lA1BBxXAG8Ngqjlr2edt9l/ISVEb/a2J274tMNK1RbSMlTJTj
CW/YFlVYQILKu0pCbarCG3iNeHMpFqvoa6PmRmcAoLCmmY0T5DEVHHlE4aZxVRR50tGVjCPic7Wq
E7Lo1BfmhPVxnYZmL8OcVR97ZRuZr6bmjvUWOha3N3L5W/1dl3B59p1VddEEQ+3wYcSbKvrQ1+rZ
i2uh6F3PvB5orgnh0qpoBn07CI9o5XNfvkThjgRuWjzF8UrGtWJIbCNh/rPNsgqBXx63XfYMVda0
dLrRC4x/fmvhEP1dkTjpEABny8EYB0ha+AbhTbuuI3RuVkLBYoSeOWbwYgRFkehxcqmmcdTNLg65
Ijyva8uV21eQEt92gMWIc2FG8DSFx7ESBjCjyg+S9K2S3Nt/fzE9A14Wn9jSQe4ilv6L2Ihz1gPD
Vk14CknhwYoTV4vULUj7DnJ/GvI8sU01r0A+3Px7ZR58YDOzEwoXgGPqgnvHKJuaFp8Qik7KIduo
DijyJJvbOghgbVDjx/awYnIBb3VtUsgNESla8CrDpLrJd9Hjc74LGlt5o0ALlp9Qx96EJ+VB+dAc
yQXbqvTr9nYveQ2osjT0sjE9+2UOjGsZBSwCh22wzgUkKfV420tQQtndNrMUNjSDzPkDsECYzbyO
vyHHhHdj4QQUykZlv7vxPILa7baNhXlu7ORfI7p8bQQ1trbKTBhpSycpMEJo3TF0+8wN1R0oKkz5
YwzWxLVCytKBuLQqpF7BqMm8na02+SFCj7gkb7fXtfiJTBwEnG2IzoqDKLUKmrQJwG6Hgwe3dYgZ
NxtwBasYBzETA1OmrUzXKBiWQiPsYVQRaG9olAjpHopvQ9hUHbZS3jeQqjaoo0UPXQdKjffbq1u2
hCGC+bTNCfL1R+OhjgKuMeDRkkCvjp9QB+2sZ7nedmythrPkhKBLN1Tg8RUD4gnXpgxQOEZa1gPN
rXdeApbrqkUiq77eXtDCXBv0rC7MCBEyCiG+pNYwI23ZXfFdauzhkdRecuxdHYyWdrYGhF1yEBAN
zDVJsBaj9nK9LpS+oUumjEgzze+x9jmMBUgozs2a0trSlwJkA6OSgBopVOzwtU3bB3WILxVIxzbY
yeop7Q9q8dAaK7WwxYN8aUnwPjnTQZXGZ59Qys1U00PMKQfxs+ZStWxdBf2/tKg2KhRHh6b5Verf
bn/CxQ3FCmVM0uAqEMu8bW1NE6fzhgKLSSXiBpXHLUcPPm/bWXTICztC6LckKdVILGNHrUOsH0js
S83adbr81f6uRThfGZpOfaPgepEfjAdlF6Kj8ND8xkOEb40nbrrSCwvsyYHMorv2sJ7/tFiPIH+X
JypVJoOBomyEbRy6t5FCQX3YxsNoB9rnyCJfHU/yGm/g4oeDfjRucExDKKKLmtao9oAPg0Kh+EVA
sWwon+HoBpAgv/3hFjcVFUfLlDG9DnPXJy4bo1aNdThoMm3r+HsZPUsA+Zdnfa2ks7ig+f2A9SD6
i1MyaRs0RRCrOAmpBDj/p0W7nxRNWuhU728vac2ScObqlEUjq2GpVx+o5ZPsTWtMJw8S77adBY4E
hMeLJQmPYjxSwJjCFCypsu6mrrA1KAN1efxSNuSxTtpjJEMlIXxWy9c8Cu8xOWRL0eT11jtB6jyW
tTcZkWNWkEjqwt3tH7d0ILW/V604fZmS/+Psunocx7nlLxKgHF6VbLftznFehEmtHKgs/fpbauB+
LdOEiFlgd7HAAFMmdXh4eELV1KTmctWS8mduoPz30XX+NgQ7vl1hULZDhj4g1QwMST9gzsIeas2p
k/usvZ+bzG4CF+O2oszZddZRVExZlMC6hb5gOhMxKjPmV0EvjDZZtZhs1RwSCJRUAnFQtzN32iBD
ahgNjWehDaybZsql3fayGe9hPICWaYNlDPxqRLsOwlkhCzNFaOK5ZdcGuObDEwRzTU4UeC1gAO3D
FRL9qmv6VhskEUhKNTxrHblJAnRe4cXdIMebtooLTtE6e9elJxHkIPopHyNPMn+gVdoW08Q2tegQ
97oPEm031F/kQHRy+XcsQ7c9EaH9VdyPg3aXoG68vUEslwLKJfQa462Iit/y5+sMRSaYSpfhZ6tI
sWSKRxCMBxiHEbJXudhvY7HOOnp1kJZSQTkJEZRLLDFXut6yOlRp6tgFvzQkwFpiR5mM/BFXUIF5
plZgy49ZLWwuiywYl1BSrO7RI9IOLymvXYy5dxYYTRfRS0iEU3ecEEZGhklOHClS7Egq2Ib5Ewl3
RwMjYBppnC/FPEvfaLRwAtFJi5ABC5piyMyaH3P9HlrzA/p7j2JhIoeAyR44re1Pxn4mrlApt1EX
JlGzeQle78TICR8XyVmUZW4tb76NnfgQPls7iLgN7kK4EtyWB14GmPnOWf0A+fI7ZiER5FDCD8gx
2rKks/qEF6vwdpa6GgxBzIUxwc6OvuRrT9FzFLm9q96QXXUkiT1HjnHjhB/ie21bbs1xzGwj+n7y
UBuc5xVaFiKAq8mnAm6RebAV0HYVLxqPpJp1/NY34LLTqxPRZRrRVYIbUCJuY3mVehYjvO0fty2G
4XHRvCuJy0FHkzZdEgiJNchSryElOP7Ius++B3vfQSQ3U+UMf7ahmFXDNRZlG1GO1xYufbyBveId
eYy7qPdB7+6GrQu7dEVMNSdO+YvHd8QySTQJWwtbHSav6GqzOiXSYKZLGDbeldIdunM4p475pVYA
1JdKFaGaUmieO2BzAyHmCYK9GVH8/r+UPdYLoRyyIZd9rnfA0WJcRLOtIeOT/tr+SCz7XmNQflhQ
hXDKFoypy+0kfR+r0EmhbpR0j2bNyRIz9w3Dd6puooyMptNLCx/CHomYCVg1VIIA1UBdyRlFDgrT
wlcoy5+vzlFUNwOqbXhfRAgM9cRrA9sovU68NwNfNZ+3t4/lmyB89r8lUXcMBCEGRcK0Bxoez4Hp
GY1XD74lPUfQA6z3JP7YhuPsIJ3LwlA5mtqnryfoe1fuRqQBledQdLdRGF27CMaRfPmq8WCmkFqV
Wk0KWkeX12F+NPz+XfRCW0ygVGFP94Xd3Gs7/alzf0LmgvOCYkUFK2A6SpOqMu2KEsCNYO5mCUxd
ensOWuOwvUCmh/heH51512KUXgM0WjpRh0biCAoTb9sAzHB+vRDK9RFFgahaB4RZ/lTBZkfq/WC9
quqjTN4iGW8X6cYsPQ4o8yyvlkVdlGPUi7qaAlSr8GZCKhw5HzdFSy1SbK5i/OlizY+Kx05Hnsv6
GGMQ+nZvpVg896BkRH81SL+Hl+3fxDTY1U+iXKUAYRetCvGT+mRA/PVUVX6dPdY8+izWB9UUPGBE
MMSCn5oy2Lxq875sdSRDZTeeQJk/84aLmPm7FcTV0dPi0CwRUTrhbeqhqTS0A5CdzbvOT/9AmAQT
49s7xwWkIg+9DMVQLACYnLrP4hDc9McW7ZG1PX+KNpSgeUp8rE+1XiBlslaY6nUem9jD/m0U3dF4
kIx3jTdIwUOhbDRIYA4Kwaqm7O8I+eQwtdvxR2t9bu8ey5Gg4QFMjyjqW1cPS30omwStUwhL8ZZF
WktT/Tnh1dYWq6IzWSsQ2luZaJ+P5BogJI/tPHyywOSYPJi13SRHjGK5Vd9wjIJ1t60RKZuASrM1
ZDIQdeKrUOaWccYxJ1Wchj9pwetT4OwhzfxlWl0Psl2ACeVz2rlj/6J8bH8lBksW1HbAKg4WGAs8
SnRVr20FtZ46PG+1unk2dNLsx0n2DTK/Y1gytdMBor5jg5HQOOzlG1PP3gc00Tsk8az4N7TTT1o+
+Mo4t5wYguVJUZtFjUMHDSqq8pcxhCV3mAYrEfWbvYBnWwwFngBv7p8g6WoNjttmbfMaizp3dViK
Qt4AqyIDtL5kZ65/qzwyIdaxW4NQxw4hUWhOIOl1igm9ZqHklll/mwupjTk7f/ujsnwxCm4op6Dq
oIF573LvEPaZUYPpG1AZutqY2lHxcxuA+XFWAMtaVwGemJihZeQACCXMXsqKs4iHB/1rqXpSkdvb
YKzVLNIsC0sR2JZogg7M4kxiPKpLF8qPavhNBs5usb7++u+nFkOiTjXCQEHeE+/YUGncyHhuoYC8
vQrWlq1Rlj9fbVmBynqQJ8sqMEWk7QLRU6Ue8xbIoz5tIzHXs3CTLulEEZXJS6RsyEvTLHETT2ri
kMZXusCXDY7fYH6Ub5Cv6Gu9HC3o5UYESEAK2zR2Uc+7fZdtp127oaH3GlRkeKUa1DKKWhzKMcE1
pZD93DgWSBLGx+S/HJUVikmVpgtDQ+pExjrk0M+lzzHgEqqxdwoXIAj3wHtCy+F0nQb/MgFBRxa5
UA/ILejdXTzuUtE1g0NVv+GEpu2uCmO0oLoaXpnb9sDeyP/9AFokJxGEpAaHw1K0gwyLaQf6S9m8
j/1hG4Ztdt8wlMMOxVgqJdBko0EZgy+4G7Inixe6MA8RBEBB16OCs5SefQ4mBZM3GA4Et8SrVj9p
8UEsDmXjJbwKGeuWB5fL/4BonyCXU5hEKLqgViUP52F4mYS92r7X+V7lJX2vhW3xvluDUa5BLTEH
h6k4hH3QrfeNJ8uO7SnBrKN9f7Lf3mbH9k6ep9t7DMttfzOmba6WST3UhzIpsskAcoKE9pyXDnfu
mtk8v14cdYyTfEiscASEctflbvMoOMItCLd34dnwiEsOlePZoxc+DW7xop5CaBBtL5H5kl79ANr8
C7PWo1mAzZg/pKfwtnyV3AojdE9/hR/NvfRw07m1XZ95yh8cA9Kp01DKo9pMJlDlHANlELMGTXJ3
wpiWmv7IdE6/HAvMRP0Gw6q4I6+mkubQUrNuccZjWvqxLC+joodurveNZGFcesQ8VMXpjmLM0yOH
pKAtFA0OkAOhGS2UNojjIENoWsaYsRNtJNcVBeT/4LOBBLRpx8FfxMp2Qm5T+WSkbjvuOB92cc30
BbH+BYtxr64gwayhVdnjF4TlrTy6c+hqg19l5yg817Cv5DHAg/e/YCJvtrRZYLCfTmyim7Nt487C
oyZAmklFyv0+ru6F+hjpYLrRc5uU6SJAzYFVGEtF3x1uDxW6eyDov1xqhtnavNABCzpZ4Q8E2hsU
7K3h2I1CfiiaZSgDfew7YlSjYyTJQtwgD3ikmrOIX4Y6Yt8N/6XhdGk5ERXZ0NGSRN2ckjqZQxyH
uTOGmYsB61M8Rq4M7obttbOulTUMdZA6cH6mtQyYoH5slLesVmBa/z4+iAzbai3y5f7KxTyBGTLK
wersmdENtJUQlSU86hKWt12jLF95ZbAYATV6QcRS8JyxDaLYBq+FnnXVrxGoIxGIUg6mEyBo6cOQ
IzkJDNUC04u7/VFY9zAYLUTQzCznn45pUlMsSVUnuSOE9WtiWPe1JNwq+ng09W7XQIpoG465cd9w
tAtP8zjR5gC0Wb3W7UZpfJjh37YhmGYG2j0JApngKv8S5l19Gx1jx32YA6KpfivgQkrBhhl+bGOw
SoWGiTcgmHUXfS2ady/Xs7oXCcEYpDP7FpTSwpvwb72P3sKH6hcyS8oj1GHkPzKqMmj9AfNKcUjf
tn8DY50XP4G68Tu9CTXocOQOKIUD1Z4CUbw30LlouGpRZLG3jcZKwq5r/rTjkqwkyMDL9RXaZM1z
GZ6lTkC0C3HfDtrenS1Abl3lWCdjjReg1BoF6DRP6dIsUsz3pX4vSp86T6eIAYHS3VLaUvFwA5Pi
5VEmqDcU1gyuLB29CkX7TszPCoXQ7d1jmv03CP3GGtGhpWL4FJFL0zm1Ct0Z3huLQecCxwdCRhnN
Buipo7MsZTgEYRFgHVFsk9zOP4W7GBJalV8c8aqPT4Y3IEaaPf02uuEdOWY3IQYWQJkBMhEwRlGb
KCFDaJIG3gp6stCCQ2R2Ss9keEoPqZuASoOznUyn9e3k6Qy1liqqFLY44lMW2WX4uxMIOPT/FNU9
4ZXZWJljU9LQoYv30EL+Q91aopIFCgb3caHkiQ3ORsfQTgHK852B/lanmlOwakd7KbtX6hasxDzy
d0ZAeAFP3WdiD1J0Pa3hzVRfQM1tRBbNtTBGpYh3osDJ1LEO+QUada81TV6maQw0RXlskUeZwQqA
wUMjeu0URCzILJ6C9j9cphegy+FZOWxtAhNnK2OHo+quCge8XnjvZta77AJicQIriFAxwT6ZYV2C
8BBofmN6ShS6qnjWgvdU8OJCsOs/Cggqk8iL4rcoASfS5CFd5Rjo14+Pg/5bDD8m8gyqt//gWEGx
BiE4CU1baEGkIkIlTnMSj/htXfWap59N/1Ob/aEyd3n9rM4gslAxrjVyHCurncBEIxRKPEvXAJjO
LndEibUyi0xs+nQj/lU/wLTQ74mrOemz5nRH6UC8QcQ0xrYbZL3gkJ8Q8UgG4xnCAOo7RInQFoKM
O2v0J0/+GfyQvfm3ZeelH/4tbnU/v7Ng2Yfkgecel7+YemEAGBMvCoi6ZY32juKkBkTSG8Seo50o
r3p5Tlp/e3EMp2Sis2wh6USu1qAFtTNBVEbF6HBSZWVnjL/lzJ/CxhmL3ZjstqEYweEFFHViQF6A
J2QJqEhyMwEzSHur2E0GZ0GMS+sChfpY1UhaizRAAaP8KN81Jm+ahPlRVju2LHN1KodEK+UqBkAi
g2LqJe79KObMVrJuJsx0oLEX404Ytacnj6OoFup40dMzYtHD+LZtSl6e/koDN5ZOCqbSUz+LZRtd
Dpw7iuVLL5Dp2EXJKoioLXO2kGBDvT9Hj84vZD1nFGAqt0b1kZe3Y5jFOlq6MvK4j0A3hGipx3Nd
Lv1BerXQdF5429bHuJJwFaJLEURkGImgU3ehGoHLa8I0zqTP6msM6YEfIVLYtZ2rSoRgQ8P5bgu9
LtHsCX0Yzr5eW6UmLrJzCL0XBk461BgykhdtGKMhKXsqxWORcVZ3bZT4+w24KEBomL1f/nxllHlf
xXWwyIA2qENaJHQSMfUt8X17Dxkt2oDB9AMSAShDAesSZuln0EoNQ/dZ/FhD6iT1RWUHzj89DNGg
fKfNLultwzq1DnnWIHbjOAsXkD/zDghruboKNVILS5avJk7aqJKSCTKMaMf+W6b6qZ2E3dTJvHGT
a+eoQS5Q10F5Ae5GkABcLrfNColkLUGOabK1Z5BsueJrfhOcjLNWO61tnPM/hZMfsxuDc9F9sSRc
en4gQ3RDRI4L6h/0oMksip1QiTiGYLOaI1tAEP0poZvuOJVyn9pi1mIgqiVz78Sl0jyUYwa2hTmX
asWV4ri8l5B5uUNrEtRSy8pqdFcZAtkbmhpcT2goywsbnPNhabckjZ4Do2ueh7nEt1PE1NzLQfLv
XhmN/eheBhE6yGdNusrbEEUIpQ6nD+2qjlXL0CH6uW2brBNmIC0Gn6kvx5s+AUEpy3K0PLoM3bfU
wCU1Z1iXZQ1rBMrxTwSF8CoFwlg+9MFxHp7E5GiButhSnrbXcu2rsFuWYoKoF3Ou+M+l3XVBX4MN
YkBafL7FbIxI9pBYKAYbavURd+xiiZloU1uBXXUtowO/Lpb23Zq4uXwepl1OPDP1pHCvq/6ouGVz
l8cuqBdNJeW4RZmzUppSPhByU1dVgJPb5kEcbeHFgtD5sPuTnTX33EZ25Bq7N2lvh4fKljDdVUEg
oXBMSGfmaCDk/ByWW1lvhXy575DwQmPKsu8iOYGYTLb2IY/zevl0W7tNRbBVBHJ7aenW7jK3Gw8y
OrNmdwDHoOULptOU+21LYqTJF1OCr0bWBcZEPwTHIk3VAs1uTlj5TXsvzu9ysjebuwkt0+1fUzlk
6o9KGNBAAjZc8WejcdKnrPWieorIzkCe/krOiXR5pqtJjQ4SNUQysDI6D6x4kmMIpmkTOT9NdYYX
WgY2D4TZvDbdr7QZvd3gf8JTGIXc6yFSKcgwpVfD7yQH+UfwU7Grk4Dai+WoB8zTvPcoveyHwS7s
m/xOvY3+/ntHFfz4Nz6dQhGk0apFC/hl9hnqxyDe9cGblnMia5bdrlGoe0pLqz7RFhoBs3lMU1cC
+5wqvWxbEtP7gaoEbaGQV8Yj7PJsdA2miyvQhKHkUN3LHRgGLWWnBzOyaKVtCgHnBmS5c3wzBDNo
4MZgEOXOA7D6J52CcwK6QgdD1HYvczaNiWAs/a2QGcM4J4UgziA8k/WlA1TBWH1+FmOV404YWRjc
eDh9X7JQ6Len/HhNBJEEKaYOBw1V72M+PUrWXkjPYeuVuhtaqU0a9HHhH051jOVWV8C0T0+NPmz7
HsCY+LWEnaT8StpbaXppqhuoL20bBsv41liU8SUTrrBqWWQVln4z/axm+UaIYg4Kb0W0ayZFpk/L
RGykKLY+32XFEZNWgf5LbPfo4+Wg8dZEeekOXWlQJ13WhNYi40cDUuLhY3vbWOcJM/vQo1IMAzw6
lG1UlVbXpMWolRmo6Mio479xLwvg0pwnLxrD2av1Rna2MVmbuCRrUD/Ulnk/yuRHIVJia+kzy9On
tnVy0xHElxJs5NbNkD5vYzG2UBLB0vLFOgKuG2p9atdLpQCyeKe1kP6TVf25avXZz4x44hyz5W+i
fLwEaivUnfCwW9hzLj1TKAYY7AOVlhNDcVWa4tuwvMdE6K0gVTeVchuJim9qCI+318dIXWOY+Bv2
qv44doh0NfiPeLT2mGWzrdFww/hVmeS9IOg3TfVch9GxjxoX4Sg4xFSENo1qJxAbbY0XNYn2aqc6
qvR7+4ep19uBdy6mj0G/hCenSJ2UPk1FwUR6DoXx0S7MW4lw8q0Kw4ywctgt+KsQadMNcXWYgC63
wOkwS4ylC12Y3kRaKcrQ64mTVwxGzh+mlVmHWOmGfaJOqVt3LW7ZSob8UtjOgU3mNHor6kq8LwI5
CVxxaLVsHzRpB1FDaC3fFKMCane0LSmuIUfVny7pw8GVhXz8A+kO9W8U1LHfqCMUPodYl38Zfa0d
imFKj1NodiPqV/X82Fm1BKsT04+gIRiEq6PGR59uk5+EorPOqdiX/9wIgXAdpJOYPFINPEupAxZ2
otrnSw+SMQnxTtBn2dOJdaiquj4oCpIpE3Rq7KlUe06Y9fWAog/Boi6F4iECLbywLg9BnFc49QYq
9PJD94rcpIcafOSKh/mm9EvoTzw3+382M+j6fQNSZoY0AMoOXy0BzYOC0pPB62C5zguB2WQFQPng
Vg1bU4AdOeDGw4BtKVR2EItO8u/VOuDgzWhCKB7/QztigfSki5eatakTr+vS2wL0ll1fc65kRu4a
/gIjqAuDEBhN6ApvpQaJpZZog0OafvBQ4dqDzixxqiP412Xb2mmVXezQIfS2/Z1Y27iGpb5TlrSS
GlWAlZobpAsE5c9UnrOA18nFSJLD9GVUIhe6FvBWUQaItFvfkkhFi0hfF6ITRVF/xjEfPuNOaPai
2oEbUE+r8ZdZqN1tMQ7oDYAqWuWlY9rcDMZYP2ZpibJNK8z5Sx2r6T3JhO5XZQkz55QyPCQKCLgw
lioCriYqlC3yHgzH6YDahTm4sQD3NHIuWsbljhcHRFJAvAKhNJpQZojAR93XsCl5cmrJkwuvh3hA
U/R2LSkcLMYHRhlY01E8hcz5FVFTL6pV1n+VUEu7L37U411beknK2TPW972AWTZ1lWHsh4GMyYRi
8LSznsLMlp3y0Thmd8E9qH8+cb2msS37iS24vPuGUQfTAI1UHz6Yopk0qYYKns8gTVEklp60J/UG
AgNe8kt9+KXd9qAYddIDcvzdfsptTDsrzrRPdhDF3T5FDJO5+AnUKUo1SJ+b01KnLj5085zwan2M
jP/lGilvl4hxr8UWALTfSxdbgBbMRdgESX4x8rpfOq/CwLjDLxZEfc4oztAxHcFCo0N3LkHW7wan
eaeiAfSmsKUHpFPf0CDhvCrPPF4nVkriApq6JBdum0z90vl6Tw5gNjPd/k1F45otLYbktI+p/+93
1QUilbmLpn7us6VVzBwLWxS8cCw4h5BnH5RLScREb/NlTYWcHvQ+2ZcVZw3sY/59CJYPujp/pIoy
Mk9YAylC31LAGTq+6ehj+XdiGRgiyJyR4UeTEKK8Sxytl6qoz4GTo+8C0gmh+bNVbq0k4uwY431w
gUMZoI7E6YSG8BykUfdTf26GN6H72D607EO1WgtlaakeyM3YA2MOH5MAY2a5VxiJHQ5QQT7L9UNc
HETr5/QfIpeLpVHmppuyJcTm4ixUp9MapyOiU5VHhfepeFtIG11UTq3VYXlQO9OquzrETGLqbu8h
D4Myu6mcg1yG0As0xR5nc18ODuaiOM6V7RFQ5ABrEpKUV0JVnSnHodpgw4iFiTbNtcBLDSoYJAYN
8WUCK038WmdPTVDYAeZ9uuwZzFvby2TUPWH2y9vYwsAXmGspsy8bggGsEmbfEV8xHvrcRx+jPxIn
yC1bxCCBOJ6y0uegsnbXgvwf5M+1pTpJfcFWi/R6ihHj1u7oYhbj15zbKbEtJ7PDO82pzuLjKNgV
b7HLYqjHAvTVvmGpj5oISoJdQOeyvsNs9370Q9uuj6PTvZMncjT+mREcGmsrNOp9bujpPNWSgYdy
vgelBYhHzcateYLRy2/eWBPdo1lbuQkuaqBo9XtRuep8NvvKThv4SWj7vG9/OGZIsloTXRmUBDLO
RAZaY4e70YXktpPcGbcIgRI73yG6lt9Dt3KjxyflpnayxB1AZcUrKrNSEOud1amopBy7qg0imM98
9wOqVOd53zjRk+X9hYy6H9j1riJ2dzyOHL/KtlpkWkDiAF15uo10rqS0NEWEglkNzZga2Qyk8x+3
d5j1oMXavkEoGx1myUzrCWtr/d7V9t0t2qB+5qBKDOx+N+y53XnMy2INSJlpV0uWjHmFhW5Vyvxg
Nz6HD+X7OIOOy0ZT0X+4/iw0PUoI3dUlQ3x5zQ7IAVhkiffiAsHzqQW7Ku/FyfxMCl4E0KP50l+7
hCiHOhniES5t6QGMluEMFOl7zjqWa/rq2H2D0PNroxkZyQxBY6etngM0pMXcGiFnGXRmY8Abbkpy
3EACqaCpedK7m4D3NVjvNfTrYdRPx1+HpNblVuWTgXtpQD95K53E0e36j97wlfQwDa8cs2auRkXG
F3UHTC58PbNWYVynJEY4BTg7nTP+buEictvw4fJt+Sk+QCTuYXQaTr6Oeb1aK0zqKJmF3PZ6CFsb
ffUTYtqe6c678pTdkkPrhL524NVRl6NyZRQrQOooZVpb6xg1QB11Fz7mL/EpPYxe5YgcH8F0+d8w
X+3uq73UqjjShxowvW/4aFZqfA3L6TnejodCndSkiCZJIcvu/Z7d8CE4QQwCSl2HbcPgbNnXhbNa
ixnKQZsNQElOwa50orfG7b3Y593FzDhnZQt0nNNJahsmI3DUBwlXf3usPSQk3yGX+bC9II6hf83l
rRY0y0YOHm0A6eJ+DtywPgTyyzYEy2UvlHgY/4LmFhoYKTvryrYX20XOXMo+KuEGSV+3hMyg/hgY
vmntUvnTEP3S4PSBMF5iQFVAir2cX0umnIUWdYGODjmE3VbvyHGLeSDokR2KknduF8uijtFFJp+y
PCnrsgZCu+jN1DuvVIgdmOBqAf/BiMkdyUNXL0b7BAy8DLkbzumv7d1lLhPcBxizR20ZequXPjEz
+qZFxwvQEf2mwuc4PgrROeJF3gw7AcA3DBXDtJHSxrUFGCU8hcmpj/ZawAmzGXfUBQQV288ylKih
xIj+XRm9Fg1mBcPn7b3iLWL5BStjF+qwRk4ei0BZBPKPn1EPZviK147GCNvBqYAsNfLUqI3T1QXw
pKcCyPzReRqqdgU9yyDCRLdiF8UtMq7AGzV3bryqfBm7l4DX08/wUBfoi72s1gg1eIhVirDGvE92
jWU8iT05LmTtoaKj3x40aGOOehNPbppxNV/AUk+kOEtCpD2x6Fl5bIJTpp1H6UOpfygzJ5K5/obI
2Brg5wZNqIw2B8qZ5M0AOQ7RSNBRJ0Z22pHbXBfsTIw47uN6H5dOHEhYoDSHbO1VgqXtSFtMOqQC
i8ZWu3M1Pg1kcgblILa73rgv/n2CcWFWBZaIYwwBeGphY4W5r6oyUgfthIL0kkaPQvPxr/Z/AUH3
G2gddBuDEhAVBuRq9V3pdLeZ3G0QRhyzoFiQmzYtxUBD/KUFBpLVIjdlQhlcwqSQWTn5p2VXx0bB
fLFt/BDO+lPq8jqorp3HJShl9pNQGcMwApQYg6cnjTvwQmjGYxIQJkhmkOBGayRdGSJtG0YxGkUc
4oGIy0d53k8g+WCdskOj26VT7BUoHu0q5wGk46dkZ514o1DXvv7yF1BOOFcFvRBj/AKjtyvhoMle
r4AGuH/d/oIMGDRQLkU2zE0vp/ryA+J45b3VxVhg96JZR2X0DfG5kzgHmdGlDMZHWIiF4WAw8309
m1eeSmxki+RZjlSAnT+mr1Jvh14iOcin2/FNvAvcDNxdTnLuPXBuPHF7vb/88OW9fYlPHTiSzXJj
LT303c3sY9bBVz+k28mX7ezFPP8xdj//bG8r4618AUgHwp0413liAjD4oYE3WnTS1/4o2ZannTsw
pn4mNncQ/dotL5QomJ4Dc/RSdKLu1ESchFobYTG1Kzwl9+S2f8IMp37SQf9qzzvrh+SAui9wFI0b
9rOsCHOPkAxBOyNKbJQb0IQJQrJBCCvKArBGkOAxE7vbYRaaA9Tohf325rIWukZbfs3KmFJDS2ZB
EaDvGZPUVqufY5E9y+GHOcv7qf3cBmPcQZADw4wRLgiIV17tKkSiA0LwIa0yBC3mzxFTqnr1tA3C
8GiYnIKngTAExDjp4iTml9sS+sR40KCrXLMRQhsPCAFNjlUyPhM+DqIVTE2BTFpZfsZq48y6TUv5
iyJ1kF9TGfzL6OTTpuqmkHml9WXU/+LAYdARgwkYlFJBagum50soIUstbVSTxmkHZNmdeDLd2niS
DA+e1asTtx/PCY+z68ouvjBNE6GChH/perfaTnKXTcAU61+FAUYt7U2vNYxVvmkF5517/WhbsDAB
BtlNtEObKnXYwGIttk2doVdQfA5HRxmPWnYehc41wQVuqH5MMBckedtmcmWLX6Ao58MM0UBLO+ve
isOqb4vGKdGwpHXJMWpjDyM0nHCICQP7gJSMCCD6QRp2U076ACNnJRQTUsvWhbPMO1ZXFr8sZYVB
mWJRLdeFDIzQgFy2VLf9gaQhb07wyuAplGWlK4MPpknpiASUfqhBR0LsoU8hmoDuAi4fB9Pgl74C
kJobeINSULFeVKBVApQ2QPUA3aVD1jommR3SlAeNtKjnluiPh9KXWim8Vo+rAPZrnd/glEecJQvB
8RA1TipAvHBylSl9R67rJRGyH1KA45fhddLyZiHZh0DVMc4Mzhc0AVC3qpZ2IqkQgDlVvQ8UO5V2
veWr4MrDGN482gRa9jmP+o1pnGg/VsRltAoRy+UnVbtJKGQLS7WURw1fMp9snZf5YWLo4jK1giKJ
SEt6jzmZrbLCujI9PBJ5J/fVvqr+bh/m61TJ8tFWKNQRSFqzztoBKHGJPgowAJZl+kiC8a5RTUcK
ahCm1rWrLjTxtfZs1QVPvo3pL1c/gDLZoMKrtkTzndOm07s+Qsljjn8LSrUXQcBbQx5re8HMw7iC
o4xUy6UeehpYbxHt2v41Ht/a+LXnidBeV2C+tnWZ1LFAFYmQ89JAAuSlpbJDlWnu0j+zaP7J5cnT
DHARNeGpV3/3pLbjDhoTnRLfqHJumzn6ZArSIJLXo8Suxj+VKZ3jOLbVtuDci1eZy8sfR+fmMQjV
xmGALR9mm8TH2dx1aAdHQRrtCm7Na4Fg2/EyaQJ+ILC6U5eUbLVNEC5bUZiTXRUSiOvLA0g9ONVE
pvdBw/7/w1CGPKrSAN4DwCT9W1vddXPiTqpvZiZ63ffJDPqhxts2Jd7CKMudWikgUQ9EMZ+d1kTv
kzlJTtmOPM1WHhBls2GkV6rULDtovKTa7QhWAUgPcA4Gc/9AZImpfeixX6U5VCOtYgnKbU6QxSAG
exuS23BK3Cb4Occ7XB12o/PqzcyzaIroh0VAKENr5vKQZFXXoROjhO/RfJOYu6HZqdZ56v65H2Kx
dxNacWh/Fc2rrrsUIRnImoCjNZMzq4dolrxO4A3MMR3ZCoX6Srmp1ih5YQOJVp2KZsr8sBU+jNac
IRnXPUCViddPwkOkbqFSCWTQcyMS08GkWXYfREucRowPRRfegGjjsG3uTK+xWt/y56swBhOcid4R
oPXkgHRRUt9oQ/Qw14Nbgv1dMePdNh5vdZQLLfK5T+IaeBkq9bmh3Fc68mJm5sVtcjuWcsY5AGxr
/J+V0F7RbOXMMGJYSS+1IFZ4rptPYvwZuQXsxaqvHiXf+0jnz1sziJOqAE5ryT+aNInsOimEoxQO
JznPe1saR90rzLGE/k2ee63cfwptxevfYYW+GIdFaI1i/TVjpYShHCUuMWaUGKCu0osPTAY//PsH
XENQB8JC/jcADXUDeqDGbtRjg283C/dS+hqIP7eheN9OvrTNJobnlZZvVwu+bLoVqJI7SDyMhuVu
AzGN0kJhyTLAJqF8ZVxWhwAJ4ly2JhhlVJ1z4o/pA2acbL1+i3iUaczjtkKi7rNBMKxiHoFkya/g
4ZFGv0ATZlHbXWqiU403LMPcQRQA0WuETlrM8V/uoCrgpRD3i1USIMWSm6N1t53lsw7Nxu095EFR
dpHUaSVWCqAqQ3oy5eEj0UC2NeiHWuOJajNvztWqKA/ZJEKBIjc2UQ2tB6iAgRO9+6Wa3Eo680yv
cCjfmKggqxqiCjd06CmzWwyFg+kUt4BtkOwZSpA5xNogL9VyzJG3lZSPTI1o7MoaW0kUsCrIVmln
dQdu9NIdCo3nIK/zl8s9itsaqRsIKeB/L22E5GWFNn+gacn4N6skB0Sad+YYHto8fg+KHDQdTfeZ
INWYWsUpMkUQ/DVuQgIXlYY3Fap924a04F150u/fQ7d29YJRVEP3tevoTRbRP6b2dhbpnlb6gu5m
UEpqhv+w47oItmQDPYmYl6MsSigzTRmLGl9aLNH8VxieWk7uXNUuLkhOCoT5tF2DUWaV9UJp9iM8
aE6OSn8UdUeNTyjqlsZLrNuZ9RaBe2V7T6+T5PjIa0zqI+PV2UJKZvHa0k0R3+UtNrJy2+QpxXxl
56rlORT3aeI1tR2058ncS8NN1D4aMQYTj0gNcW5l1gle/Zz/I+3KluS2lewXMYIkuL6SrLWrd3W3
1C8MqSVzBzdw/fo51My4WShMYaRr+8ERDisrwcxEIpdzeIJFRZlITHL8nNaM3oes/Wnp2a4aQ8me
lCiur+8q7rNaLlsY12FKDQgW4+KxVeptZd+YCsXuvUSWWKXPq5f7qqyNwyIHwJwP1/UxVRQpgEU1
JM8hsRAHeTwW3IEuwymUja6TtArsNMNqIZIMv4jCm4pQyR0vuqUsMDb9rxhOlybJy7CeW7xz6e3Y
fLGU9mtL78qcbS2gNsSGK92dFoXatUTOPmdiUDVlkNjR0Y/LvfsLypG7qfKOieLPk9/1dHvdJ4TG
oWOuA40jgg1H7gXLkIeybsRZqhE7pZgwVNDyy9mdq33BCPx1WZfNzMX/VsK4e7/KIxqZCfRLKrIZ
hwTWCFjqqvHDattHmqf1G0N7Ld1H8Aap3WunebnsvSQsCq1/w2JcqywnonMOfAIobFmeG76PxlOM
tjTbGApifrUJUcd0jPvW/ibRXfhtV7pzmUFl27ENLBp4IYAI0e1Q+8cSLMD6tkKLRckLr1raSEag
4S69LlroLivJnLtg9UtJ6QTJFXAo1P44W+Oul71olk/H31dAJUK2jVQDMC6L+qtjVYZZLZWoa319
VgNwz+HVxLqv1xW57Pn9tp9PIVwqPLgNs92Rtb7m3mPemOlvrrtrlFNh3PUJ9es3V9+17M4pP5gr
OURhMFjpx/mJUmeG0qPc4xNUnTtT9WbQHMeoMzeqb7n7SrFlOB6iDAClAxNTE1gkRLX+/ETNiqZq
NEOiUn3BsghzPTvZhtXg5ZiK6theTqQlqrCvJPL3Ue/oeTtRSOztHcMWb/kwZTMoRsqAxgvjOBh+
KsAwyXD/hfb5G8MLKBsWdonPFcV2KkDJTIh1VZAcN5tEtdCr7vcS4xFa6EoM54Ajc7PBKsFN5Cgf
AP2v7RNCuOeENQZEes8kHtpnVgPot40ev0f16JmlLbkdRSntf6OV/bemnCeOJM7zNMZPsGtgzMXm
NjOeJmN8aDrJ1SU+UhcdHnSLL5nswD2RUXMEYFepnNrxMQtvaXS4fp7i4/xXBM8CFXW0LheeDexm
TV5sVwHw3v4mP4IO/6MF324stBDDoYsWJnahm6wMoukmjn9d10OciKL7rEMQpmz4RqMaaXmiOJCS
Z/E3/PtOa5x9Y1ebNJxvqUl2g/VIARKD7LuUXIjCzwS6FTw5luIx4YJmXZVx0c5Og3Vv8JCQCWWT
51GXseUKQ9dKQe7WxZxEMYPEGQpqr9UYe27eA0CgO3ThNzK8t/Us8TRh4FrJ4/y5BrRhOvTLZ3Pn
HZnHnT6oGNDTvcLt76Pa2i3djyTXgusfUqYm59/F2I9EXcRiE+1VCX/0eR17jEzbkrxrfbEZ9Ery
2Bc+GjE1h7F2dLIAYs5dCl1sFC6bcbKJjlEXfXzR5uo20aqd48x3qfaSaNN+jPAz7GmZXERn3nOV
NxUdX6fFxLMlY1US+uTvzQpgaLrmBf4I0Ku71IQ9zfW4y/XuaYxlnTthvvivCEtd7pDVPd9XeHvP
MUQAMGAw7/BOS7OdY4CN7G9i5UoQ5xtKZ9oF0EWQG1qhnwAMtgMyGlgY9lQKByd0w5UoLq0AsVyZ
qMtn7Nm+tx6d4Y1hRuS6df4fYWbZelm+Dbp05wdHLTarE4M+dhGhDEu8AXv/WX5MQgCh0Q341fQI
L/1W1hSUCubcH0jjXRVrEIyhl024gNwTsCzvexBYNKM3WXtS39X231xAqyPlYoDTl5mTKhBK9cAG
tH8Y7ey2l5yp8LuBnIwsxcplFv78SAnNi9FZvhsFgOOYVDsDa61grZWkfkKTX4nhAkutW5OTWhAD
KB6vq340oBuJSsdX020YylAUhCnCShiXImDc0y6bCcLqiXpTflf1hj9F39tSBvckE7SE05UjW5HW
4HELQQl9SIedBqVs9BMTST9W9o0uslhcAFkKQ1BtlHqi4jlWp21Rt8/X3Uss5vMm5VyYZlUToS/R
+CMz95obf5nqZJdSV1J5EN4xqwubc+IusfOoc1xEP5RS5nhnhHRjJnuGF3odBbOsICDTinNdpwkH
oyshDmw7se5Xeu+liWxxSaYT50VooMSuNeLoCpQjgwajH6mXzMX3JHfmDYCE0OCoi4FsSD53X65/
NfFjHJeIiuYCnjn8fIvRKTFAkrAd27CN2dzM3YbFpkfKu6o8uixIba/DMEEEsrbrgoUX5adcfniU
RnM99dlyUWqYUMWoQjjKcgPhY2olgru/pl5hea5BhEOB7AwtKntvIQSCaAToL+Ad31rTNo9k+7Ey
zThHsCkFhG4PkzEV+zBW3evc5Lvrhye0ypVmnBOYVtK1aouP5pa3TUExXfPFhnVeFyJMIldCONO3
ASKnTBP0QB3cM5RDu3A86cRr8cGs8Yllx1k29So7Os4R8kEtaKdDJA2Bk2nnx7Ck79e1EgbdlVbc
VWKREG1YB9GwBlwlbW5pWO466zYBk+ffCCJArQTuEhCluG+UWvEQGkRpfMMeHrQijXydOpseUCCl
Y7xdlyW8H61PWdynauo2Z5YLeyjMG5QNRq0JCAtI7Kva33RFQLD5r1rcJ2pzjMHQCqI00p1INAEZ
62ksAIGndtGPvskPBCCCQxXqkuMUm/ynXO67GWo29mmG49QR4zsQYQMEPxoHSU9EGIlX2nF3P8nc
ISSLdo4RsPypAgGvBjBLZm6rxt1IYXnFxvipFJcBzF3fuVoBpfJo06On1Fc70r4bVic5PJkcLgXQ
8qF3ahVq6Zi0GZdXWZ2gj5U9d2Uqi7pLVL0oQ/57hBr/PKGOUoSJA1lu/JIMh7gEOggF370/D6GX
Z8+z+8+ofikNGVvWJVTUUppcCebC/ahYuTUXEJy0DmpI/7ShG22dUfUYEpI6U3ZF9dz3k+f2TjDg
MVj1IIjtgZ1AYk/v7afRqB+mQpU1ia+bFMApz7M8ymwD2Jf4xix9Yf2N6TyyMj6m+atlvWeNJfnS
4qANSkRNR7MUs4Hn0og2AfUvx53X5KqXVH6Prc2EtB7VDiP9PmH4ypVB6giN6zc5ioYKzsVU8JiF
uo5dysZH5RLsN5uWfWvJr9qSvEbFpeeVHC4CKN2Upm0I1WzQZ9JDkfit8pE3+6J/nLSdpuOu/dl0
L3X+CAKT4HqAFX7ElWwuLhhOrTNrudPByptbQIDNXlu0wTtn20WgFJGx/MiOlIsLVtVqqcYgLip+
1cmdUfm1c09NiVLC23alFBcVWjfFhh6BlD6bD6bZ/dQ6XZKtX1cEo0Dn5pirqVvRBCKSuglixDUF
RV7lIa+317+P8HZwls6Wpi6LlNyt5Li9ztICk+n6WN4qBrm1CvXVauyn62LE2fJKDmeDYIDIupAg
xpDhDd3BBSMy2RLNY2a0UbGT1O1B1x53siVYse2v5HL2p09K23Yz5DaYUmv6+hjOxMOzLggp0Faz
ZhO731saf1Qp86ra9mjXnmwb89bX9Rd+ztXP4OyShDMlA1tiWd4dKwNLkJiTK8bR0xUZNJ0wpVmJ
4oyzcM1qwOur8bvipwnDwT7NbABMfngzbWf/H6lFOCvN2iykgNGGuzVb7ET6kOVOvmpIUk9hEFku
qQWQc6k3nzuDYYxWag8w0nraGe0vjAtVwGZN1MBkL43aSrxbeBOspHHfyu3sjNkjvpU6vOvNi9Xf
6O7rEMYY872h1XZincQHZQK5L5a1oWKU5aIeBdiZ5VPlVgPlRlPeFWRjWhsiK9QI49enhhfrv3GM
YWMdaxJoKYBJwD3NKfty3TLE8yorGVxSEbaYOaIjlFJz9dFNBtdrcwDbloXeB1o+3tVDeo8tqY+G
DBgCN+aXNpwPytLSapL7pFmox5s83ZQ5CX3ao9sFCJ7CS91QkbzWLuGR8St/Q75j39oGtiwXAvU5
S1RgK6KH58Xb8Iv1kALMw94kG1SvdhHzjMc0wGKO3xzMpzpQ3plnHXbt18rD2Lzf7qGUCxbq9LAn
35qt+qjcJLIoJvpeC1mQbWEPHUkvZ/9AUp+ztMByhD3ehckISqQ/Jsn6fQYOEGEXBpMLduaGFixX
J6we0NAzJzT1AYolnWW8vATAbYEuOwEBNNJN4BWe+3Ecki7sigH4+mG96/JNZR0Ld1emPganMiz+
ao9x/NWNJPnPRUCEVKhkGFguxh4Sj/2F3tWQFA2otUlzjGK/HDEzn9y0Ixgke0lT7CLML6JAT4mN
JxSFHJe75XSa5XNdQpSlq4eChKcuz3B11/90Lnu87mAiUTrabio20B0Cyz0/SwOTyoPZL/hpVq+i
tFB1t048sVPV1orHoimRBKmLRAGq6aj+L1PJWETl1wsH3Wm1UAdUdqNbG0C8eA6QGbEwfF0r0bcC
QsyCfwWyYAT7c61cN5tgPQD1KrXMDjI7sr05p4+Jhh21kpbbidKvfyMR8AQEJUJD49dgarvp86YG
tp7Tm7/yCR0/o/bmqGm91Mm2rdTTxBp+ylt8fVW7bscW27wx5FVF8o8aM7+l43EEwBRG2x6tRraG
J/xs5qc4LrhNtLRrrNtCPQqyc+ULOCK3pYy2VygEY3po2y1jJnzFhpaTC/JI6DBm+qEmj6w3N9j5
ltiG0OJXUriTi4quyVIFqoyxvlWb8GvH6lsyf0RJ83DdJkT6EPTUsbCOBRXgsJ9/IzLjwTSnEzbW
+6d8cAF5qnhxInnvXyQ1cCgC/oPlL0cl/JaNAaD9JgSrF7a7tCBW39TkLWxTj4btY518L2RdLaE4
TOI4BPzbeLtwOk1jjJ3JBVe8naujnZ1y8rMZ6o31qxqiQ0+er5/gxY21KGdjbQlcmGAx4pVr1KFT
2x5sEpnrfigYuyE0kVScROZgqECS0h0VF/jvBvfKkeBEqqG3iLWq4R7UjgbdML0Pegj0T1PyqUT2
YAA3AWtyAFHA/39uD4lWaxO1QaCQ2nsXfCa5ul/y9+tHdjlhiDNbS1kUXilkGUlB3RoKsdwofiqz
aR3DkTQPYJCbXjRltoHKblW7bEjzpyS325u0Ak0DSrGpe6+7Q/9sFRt96A/Xf5boS+KIXeCjY5br
4oHY5dVM8wUnXnPDB5JUD2P9cl2C8EMCJ5wggBigVuFivh6Z1J2aRQIQG5JjrxZauhuJhmJbWpnh
dxb30mnqiw4HznphkQZBLEE/2+AykQilrCFvEbGsjtwlzVPp2KWXlcMuN6OtPuffxtn82hT3KEb/
hdmuJevnXzlkhIStifif5MXXQX2bM/JYDQb1K2DYXj9Ykdma2NAHvwXIP8AycS7KrnsaRsAZ8bPa
zLzKNP5xWXF0dLuWRGaRjYCNFp/OVjHzxw81J4zQcl5A6opu+lbWbuwRKU+syEpMbEQjqYIL4gTP
lUm7sRgogwxqT1if170yTeH6mMyR1stExmFhqAosuzpQfi1OFFhSpnmYgWBpMeZoR+aSKL/F5VON
HrjvXGsHKPbW8axBz+4MYAI/6bHe3ThdE0vevZcfUFvmUgnYf8A/gdzrXGcyJ2VRRVmJXEG9n0h5
HCPzPlEkGZBICvJI5P3Yn7hc9wThyQJkX5RgdZs2DZsOddMGGk0kFa3LYQ4uvnE3kJtMZhhbiKIK
+BHzYQeQPGv2IzP2rDQoa+Ib8a6VJZSia8+AUo4FWk5D//0kWQVVTYkaewZBLlAI2CEBGMCcdKcw
H/cT7vSw6Y6Z0QTX3U4mkvPwvrSmkEYQCcIojxmWNzofDCBGALDo7B1NJA8BoTiMwIO6CVjYsNhz
I+mnqTciBRc7o8mus9WvVK2OZRWhA63fsgkN3EKGpSLyReArLLBQmJnGGsi5yLieRzMFyJtvk8gz
ZnU7FfTGKF3AyZkyq1n+rLOuyGI1eJ4vboBRGR5iR7fTzCw7BDHgbaIhMngGorYdbdPsY7RRFb2r
w2db3xq25Dq+9ArIhcXAZgwX5RDuWGMrU+fMwFc0WtvTaPEAfJxtKG12ip4DKzF8N791pgjkfBCj
NtEmYq+KCcaAchtPs9fLOkyizwYGeHwvBy/8ixG7yFS0VAebI57AIdDCQuenWw+2rzAMVk5utrvu
BpfS8DaFdSCMLjg4fH5mksEcKqQ0PtD1NoPlTSGGYJkJ9MOn64IujxCCHBD1AKEPtzoviPSD2RG3
pn7Ynqj1PmLfLad7vLtp/cdDLYiRa1GLzqtoApCTiqDbRdHbxEC5u3FL5ISyfOjS8s6FcHGyN822
BoQBmIrDTdT+cJXey2QAciIZmLKEZQNfECB9XGqQOH2jAq+A+hg+Cqy83xd2viVKsb/+aQRiMBOP
qATwL+QhPEbjpCHkV5pKfdra34EGtbND5FlRFf1xgo5H1KccfqCbKAgpA5lha0B8iStl2yrjJjQ1
iUkL1VkQlhAQEPouFkXcHu2E2sKpTWHvq07pABWkBD1cJ9t7E1yWGhD9QQiHShG2f/nnWlQ3SEBy
FxMqWK0pnI1j+1l665RJ4DTvVhVvHa32Z0US9C7vErxydDxLNaymgdiBMz0raeM0TCAV4HRfqqZ5
1StEWlXZhSrAL02gqhWRu7luI4I4sWCbWQvpLVi9eBvpSZTmHTIdPwT4b09+5NOwm3FfTqZsxHgJ
2edXCQzxUxJvJWGCGvs4QhJzXkAugTC4UUJzM4/vpo7rZVPnklxfJpC7J3NWhhGI7wAP3daePeCS
ukuHraW/JbazaZWvtiVJxIVniakZAMEhGl5E+M42OnNskTBq1uRN8eOoT4EKAH4ZLLXITpx/5WAo
6DwONlg4rkILiqUaCbLxzXBnP0x9xfxauG+OIpsDvnxfgMwdxSW4xBLl+V0De46HOGoQRmrrRse8
IgF9/XUjFHj2gkSCmxF4l8tr6Vyhsc5RTwAqql85uupN6pBuMgYmkdquqMTeL0Wp2JcA+dqyGaUj
kpyLMpMKU5gKXhdZw15QNMNwvZ4GlFSylWhBDIEEwMiCwMbAzcgDB2LhO8Y+K9I01LqOxEkxsx3V
m7CN38N++DkDwCAuiK+X9EFDzfP6gYo+GQrhlur+jiZ8XxmQL7mS6zbFgE7lmeaD9D34OzPivBkc
LMDHRZwEzB7/SusaNcuaELFqNFvqVaF5Yxcm2ypTeh+ryn3RGuYx1IeTpihHx2kOil6+1PV8W+lR
FCgUsaaNHyjJDLz5+2Opg5dWwXMyUkm/vX4Wmn4ZeLCfD5wl1DeQDancJx+a3jGdLC4Bg2FtK63Y
qzF42Sw1qHoXdKSxX6ehr44f0WwGqRYtlHySwHBpdOh7AMsHhUaU1dFIPTe6tgqBMARwNNTVj1Fv
e1HzBNi2P78eIQQwRTpBZwJoo+dCAOFaF9UUIdzB3sJW3Vk6ngdUklP8bipzHx4Dt6C6WoZmLqsN
bW7Mqe4i+Ixbc6vc/RiD4jt6++jB1a23mz6at6fex9THzSm7b7z89Vn5Eh+rdzuYJPoKHAynivcP
Hgn2sn+8nPoqHezSmmokg8LlmG1o92JPzezZbNzPGNpomi6YwuZJqxrHM6WAB8IvipfDIh05nMrJ
Rtpdk8SEbCMFJdbI/LHSbvJ4lry/BH4MFT/F8BkvbbAQ0kFMUqJtllt3LE6+XXePxSz477kwAixY
U5j55EmVnLqas0LB97SaJyO86+lXcJKw8clpvxrGvgsluaKgC4mqykrecrmtvhqbAPUzJWmJTaOg
bO6yCQtd/qgFw3w0lHcX6NTDi/LnK5zoPK5rOdwNk/WVW2PADIBue4XtnEd1U/r6N7yHrMAIikO/
yz5+Xj9XUdjBmS6kcC4aDSivcoq6QzYCrwiK3sencdsfgDrga+/lyfhIPVXS+pRK4yxFBZYvquSQ
xrYsUPbWDtuIN5iLv8uBmufJBjNFdklckMACiFHDuB4X0IbUiWukwLBLzM6R9heee5LTEznYWsIS
1FdmYtuV2akFJGBKKT+wr0CuBBehh+6/FmQnrKL731HE/fN+nQaOU/TrdEyJo7XLPcz0FDv0vdXC
rdUvmnkk+mbIJS59CYIIUwR0uY4RU7wBkRicaxaajR424wCg8kN679x+sX7qB/duPqqAY/cdrw2A
GuErSXD9QEXnacDLEbEAMAxv56RmU1xiAABuXjQBbayFh8CTpgWaIAWGcp9iFsNZfbaJRnbcVD38
7L6cvD5Aqlj6zhcd8Ds7+7Y8Na/Wvr5xD7PE237X2fgwthbMeZtZKQOtCuin795HCJ7v6WmAo2/J
M1oLv6pTDYJnEKCyvX6PzvmbcgR7sZ9/n4LJMw+15Ja8nL/5/ZE/z4FzR0tJrUi18HNYuzH39jM2
42+soNroz1UZtNtx4wbGvj4l99mbnzGJ84hCugEQYjQ2YWV4dJ1/hMhyShfdFHinddPluwJsE9rw
mMUBDX8BmK6QQbcI3iM2MRwLEpGAoF5+Li/vm8ZwM1b5BIzTdoexugHDwg+Jk3h5mni1IrlDBLYM
QPNlxAPrCSbe6efylKk3axRQSj+j/ewx56OPkN0RXQbbLohyyxSEA/oaZI2oQp7LoUSrwjhRlxdr
oxznQWdoSZuycTCRrdiY6UB5FQeIJJVzzTS2I6vAfJVvvTjv9okFtge8yQc38bZWAJrBYD5is1u5
dbZY87weFX5X5zi3OZPN+WudNlPd1ZCt++0/xWtzyh/ITVF7DozUrfwZg8Ne9aK+XRcrOti1xpzB
OFkNg8khtS1uxv61/OMVIHRswPsCvHYEO1RwuA+nY4awxDhO6SvNplJRF88wTvJFa09YANaj3dRK
8ntB8/hcIHdbVVkGso1qEXhj7dhJO9k38427UX61wQSwcU+9kRHKC3wc79ilaINaETI37hbJh9Ac
mArbtMvx2LnjDk0Pz3L/IfYPPM3A/GnvMFEkWckUfjcMgoIhz1XxjOG+29DTesjwkkPWy/Z2NNwV
cmpRkXNDLW0hUkLxn38rGR2JSxN/Y4YckELGa54cEvUWANlK5zf9iz55zvyg4w2VfM+7XY/kSpYs
irRc/wLuY2Ym8ABqasAnwlk5ErvT743a/LjuAsv3OXc8wFeDcUND1RwtcL4EPBeKyVwDFsOSoHe/
GWQTdsfBeO9UiW1enid6l4hgSO8twzRt7iZK3W5C15hWfhUiecLIWGHt8lZiGAIHOJfCmWOtT9lU
DQUWN5L50XQUb6gB3BxrgWVkL73Ggthl/tBPfpIg455ZD8j1ZAtMk7umHmU/RnC2ZypzT4xczVtq
kLICo4hy7z5Pj5h59TLD02zP3amHcD8FdJO+OG+O5KwFT9LzY+BupskwW31Kcdijg6FlTDAkc7nN
0UywsTszGobnOPEOF0kQF+nuukFdXsJnonmg1tgB6J+hQ+kouR3HHzXqTsMGxY0JuZD2fF2WxKb4
BIPGoQMSHsgy7fhAI7R0aRfEnazwKBPDOaKl0WkuscXpI9o0QAM3ADI2yGozl/tXmJlYOQg/9Dhn
7hxFi7WY98Vdfs+2rpdsHugWg6pz5AGcPHtof/S36CYD6ef6Ocq+GXf70t6qrcRYRE8Pmu7r/SNr
n/TsVEz7QkZQIZO1HPYqM8/7WpvHdrGPcTjRzsJmAtAM+3aD4euHtHd32BH/O3cAQA2q1agS8njv
Tc3KqQ4hE/EvPOQTKbb4hl+BY3FIwXUCPJnO9DMzfS5d96jWU7X94/NFhEXvC4Ui9HH4yl/vhDEp
GySmURl7BfsYgL0AQipz2Bn9MZW1b0TeD3EgXQBYLLqhDn/EGKp3rbSrfCdW7gyt8g2T3SYs8ZlC
vQxF3wkonJPaeuqU769rKnCVM9FclM+NZqE8gaaFdptWm7x+pTLoXUFUhQhghRPTxKyuwWlHrQrD
70oLb6wf0y5QjE3qbsP+hhHJxLhQF1DtYHQRCF4g3zm31H7KNDOxcYy9tdenY1y+psOX68cl1GUl
gnO8XLGiLEwggiabtLutUYBHy3Ie965sgG85eO6ex0X/qQx3agACd8eswofB/EKRHKfqfYwe+/TH
dX0us0EM2Zj6UsQDsiUeEudHlhdK3+rZXPlDDihE0GvT72TTnXQpEbOgzrQwioDzF21RzCPy8y5Z
Yll5GS+2fTsdo6fpLkHNVzlEhwLSOslDT5RWrKX9LkavgpZdupUaK2rl56d4l56qU7xNbp2Tuo12
887cNTv27fpBXuZ+UA/sOgBkQbfgooVnZ7SJZxvqucAh7EEBzYa/8NRPCRfNu0xP3FHrIEFVHvrx
5LSHQrb1Kf5I/2pxMSHkYFp1CHvImB7nYLrLqWf9bDbTNnyL35WtjKtEdGbLjBd4STUM7fEtZLS0
9X4mNaJsAdzWtMCISzG0MnIZkSOtpPDtY7vqiFoNFZI64ysz/EK/oekbm/88i9LXUjhHMsICwCIJ
dEldjLFg62G8ydOtkr655I7KoOBFgQ5PNxQy3GUiiPclp7ObAk/hyo+nRvdjFB69Ya7ijT07MhAp
4TcC8QoG6pdhVL5gq3ToceE6RmIaDUE7s5tJdf/i6NDDxSgQJreww83lvqYT94WOhqofY5iwArxR
OZU7vRj9FLCsRvzDIcXhurOKojiaxuAyWzYfLpBDmd6RIeqQXtRAp2B9jXXOJzOPsEIFZnVTMk0g
E8YlozWpuy7XkIzqdAP4Qn8aj+2cbieQZtiStEUUzdd6cRdgqVSOg9VOXIDjnYqGewsO7TDdFAV4
R5gfNw8KcySZqMgU1yK5C7EZsn7qGd5vlJbHjLpfmaXfEiOWbeIKslBcHjBBG2sJC/Dd+UXVzwVr
IgVePDLN07PX2n4FGPJgH7RkH8aSh6D4HP8Vxk/3layYSluHsCqK90MO8PWp27ssPCQGBVrx/Eu3
xs5zFFVWOBTFqpWWF5t2ajpYaYYoUpoOcIhexkgH6iswW2SDE4JmwtJV/lSRs8ouZGneLyoCo/B7
rBmNp7amX2bTya7GTaGSIFXj+9H5plpApnFecJfu0lb3mDXc6xXo8Qy/Ay6A2vXBdd8UGtQy8INZ
iwWylMt7KLjMSWXDNwF4sm9bBOyE/VPPjSToCL0SRDm/Rx1hTly81lrscAGspvIt9UsbPjNy39Dd
/DOa3v5CnSXzAessFq34qtTg1r0CDPgKY2DYS0X5wgX1cTtJ0jihNkg6NFtbBiv4NK7O2yKuDUhR
LVBo6CAFzdOnEOvyRV4e/x/Igsvp8Mmps5LHWc9czjNCGdJgFGGw8az+nOP3cix8tTO2mFq8nbXp
S6i+2G3jW7lsbUHoJCvhXJTLRqXPs6hHQFXzG8d8LtTwOYvnrY2T/YuPt5LEBbeKaDO2OHGsZQYU
jN2Uvnf243URQmXAfoDUGNU8jNOdx7VqHHqjpVAmiX82JHDoNml3gCiThGlB9xz+/imHz4IiuLs+
5PhiybTRttEGK2vJi/pghpt8o5yqP2Ypw0bCWhznXlWWFGaD5rmvtpk3Vxj6GAD29jehYqUTZ4Uu
AwpG0iyPseG5HvZ5+5TKIIeF0WglgrM18FNETpJCD82EAlhk1WPfsiUfRyQEU7R4+yMiqwBeOLeB
qFgwNkoIKesThv6b+hTLRv+FJQYMMiHgLTsjaJCfy0gA0ZbZo4oky/nopi/gOvWwDODHxl2HuDSm
AIl7dtC/uW7di4PwcWItdYlbq2cYHriTi4U/XKSYXmcLbLmsdiLwHyiEEhE2KFSgGnPXRY0FcsQC
xHFj1F8ygsdXQqIf3Wh66SxlOxSEWcwZGmACRUBf+vzn6gyTNVusRTxQtJ/oIAXWlB0UOgWO2Xok
/bh+dgKrOBPGWbc9RsB6GCCsyI+gS0Cu4w2DZKZAeHorhTjzxpLgTLQepZlZwbiJ/qLnT1k7eLHy
87ougoTqTBcukA6torYV/gFq8fjS1ebWZqhUunXQOAtDHXnBTDtY32XmJztCzjisWXf7oVi+l55g
WwnQLSX2sQ7XdRPY+JlunGc5ThdhVgy6RSBiLBzw0bJOMqQj04Nzow6l3jGPoEc6kpuejd7YulAk
l1x3ghz7TJPlv6+8NcY+Z2mPEDPbO4udHLYdgWcCf/JMVvilxCbE54Z2K8YN8Azjbz5WaIXptoje
aH8GpL2pE9kS2W9SYy78QKF/RfCXXl4p2NIHFrFvbsl+8CdAgwA96EZ5uVPvh2/RCVO0XxqP3Fa7
cJM1Xvaj+CeT/QjRzXv2I7igYbaNQ+uluIv9yg58pNppNH0H/VdMvwJltNN8nfgAnL5uleJQ9ak6
Fz1iF2CgWgmpeW16LXksim/VeOrjEdCmkiAi+ZA2F0TImGRtvZRdLew8DNPOUWTZizh8fCqz/IKV
YZZKX1atu0jAg9YZvDHaDOmuyJadFEze7gbZsKrs9LjAkdhVNs4FBGLWcA6DeX5IhszvkmAgf7wr
iibDykS56DFQt2gKFZIwdzt1qOppgK6TVUMvN2PPhXDxozZoy7pkycYmX5kDK3lr6DvTDK9X3ymI
XXWvH3fX7U9mFFwswWInhtsN6EW01y58l5YqxSHx0yS4nEmre4yWj/jzmRt/V6ZhDyTVN1aZ2+tq
iPKm9ffhu6MMOzv9vBh3FRme4myddN9Gfk4wHBLfWjSg+tGUESSJqtdnQrmQkTTWWHQWAjEM3Tkk
G7XytD29SQ6IH4bu1/fKF8QQ+sf0dwsfE0ZfMI0FQja8e87dzM6Q+YQ6xDpDFCSFeiCoh9nKh53L
IBSF1vGvpItadqMlatF1kDQ1C91j6VXt3/jVSgJ3hKVtd5263GXgJfHs/gP4AAC1um4cwvtyJYOP
sSAdSxsC2zDzb5b7PEd3bvo45pjDIm9ZJxEmDEnLzDjQ5FFJ4HuEmjLYtVUP8GH9kWjo1jjB2J66
5L5SJK4rdK2VJC4kqW7adZmxRIv2STUDU924UhoLsQF8asNFJBLpSTkP0GZQkDD1G4WwDdU3WsW8
GqTPzYDlOUya+r3zmhXfyt4fZOhtsl/ABaipqpFbM2jZlj8t8oE5hOvGIbyzVqfIOdOcu3NYjIuG
9DUanlwNm2MPYQfHDYoWa0oV+88M5AIdbqahQYG54UfpHi1tP5z9IfqIjNjvZa0oiS3yxTNraPS5
0xZbRH0SJGZl8zWZvvbZ0ZS11WSSOBcjWckGu10kDYpHgNGmxL7WAo77Y5TN4CxmfZEsYnzMBBSS
pl+sXdXzxOpwqZCozpvCsFFk/WDmQ1v/jXetxPDepSd5Gy0Fwdn+brn4NicrlJSvhaa9EsE5F3N6
rbOXl+PgPMfsn8k4XDdtYYBY/fmc65hpbZEoxEnpAD5UswUQdkfCf/4zIZz/TEbtDP1yTnpvYc2u
wLzbjkRf/yMh/O1eNE3KUCfAuxT3UKqDT9kE5ZkM+l9yXnzZoOlJarRLtVSzX2LjPYl2uYy6Rl8c
4Yr1OpyjYDkSeGH/xdmXLcmpA9t+ERHMoFcBRY09uSf7hWh32yBmxMzX34XPPcdVKqII74jt/eII
Z0mkUqnMlWvNK7EUSrZ9Ro37H+oD5gQelLvKjd/kXe2mIEV06+MLyBHzilYHaXN7NxcP61+/EAFR
lY3JPnvO+QaJOEb3yjqwQhbHhB0VMtDbthbD65mt+QycPQkkpkaJVcFWWH4EGJedqvRVjjWwScle
Q4hbVdnGMLPvt62ubvP8qc/MRuDnV3A9Iu3cKEdlE6C4ucGsx+/MiXvX3E1+cQwO3Mtf5c1j+LPe
v962v5hxnK1aCB5No5jpNL+Zw/6HXr5I2rTtuLlJFQV9TNMGM27yz7T+c1J4ZlIIJkXUBb09JzkN
BEckSHkFXocTIq1hvtYOiRBULDPnyjAvTR13NmYD+7dViPCaCSGkNHzSZdz58E+ysYanPP2Zr5Uj
1ZUzIN7Co2aVBZmwjPhYO4WvPEFlzRsekITyyQ1Php8rTvmmboKn+M18k2m/Ve9ah7gvmp+52VoV
YGXF4kVdgZx+bMM/H+85bR9I/aT/s9rOH//QQYOObjreDoJ/NKnWV/J8IsaphUD1NglegLi87fbL
m/rXhuAbrakGg2LDBkvHF5Y1lA36JhkCWpbF91xfw6UsnjIAUmQMqkJkzRDeDhXHpFWmIemwFAgH
mAUl7abjzK3KfRTv5LU2xnKFCPgK3URyT0xx6iAz8zobshGV3qf6tYZKh+KwY/WAuyh70O/qtd7v
HCSuroozc8JVwQMgV0cLy2Pyd33c2xU0C5zM3t3+ZgsTXQgcZ2aEshD4ZHO7L7AqaWs/jp58Ynut
cNO38genyi72433yYDiBd9vsosefWRXuBSNJ0WjLYbXRjsAzysNbJK2sbA4TV/sHMkbQ8eBrgUrp
8g7oeaqaWYimRlrvW3mrJF7dZlQd3Dr0dWugU/L2H9Z0ZlCI+rxVpUSTsKbUHtWjiZTYCVoD/Uh5
XNM3W0gdASpSwSgM0mIb/ZTLtdWGpUrMBisVqJU1R44CmaZlpbu3F7RkBX1qUELg31Nwri+tKAEk
QDSlzpy2Gzoqx2btN2VR/zscFPjdv99JiEyTXSbxMAHb2JLkccojh4XWARTWt9eyeJrOrAixSUUY
qsMWVszUtzVMYjxk8p2xNlqyMG+F03RmRtiyxgwKiJDPQM0pdPPaSWVOzeiuKr2heMXYpM0OGXth
waGrn8bY0YwN+U91AUvF+8jCWDL6W5dfrdfjSO/NuZk3Sy0PR2P8Ya5F+sWzdWZD2E0N6B7dQD9l
rj1EmptlP63mo5k8JfiqdK8qtv/h452ZE3a1lsIGjLRYkq6/G+Onoj6b5LBaRFxwdw3nSVbNmSgU
fOCXG2ePqVHk87erx8Hpqp9RsOKDi0HvzICwa70e6ay0YIA3fpLtM+3X6sDf/E+IQQ+lLjB2zNcw
ju7lGsCeLUV2iEtDG4v8qYyaPTEAYZsg/rlvapLdhbKegIS5XuOiWjpfQNbaM8kA4oU4OqYO+WCQ
fEDwM58s6xGIykE9JGvVoKUdxMAf6C9M0A5e0cZhQlMqK2hr43ipbsDkXWhMYBvR/Nv+Nn9pYRcv
wuvsKWfPh45U1tCaCK8SBjfKMgPkMd1YNvtWoyFkoiN029zCqjAKB6pd1MnBCiVG8whycLo9zIR/
beQVvP7UmsExJXmlAbRoRkM5H5SlIC0Q37fg2FBkyGKmTheX73mHGS6FP5BorYuxcIzQNJjZfOEG
8Ib5Z5xtnsXMzNAjUIkGdm54dpXET7IZvU9JGHsM4lxZUN4lsflWAFJMu8k8BWGmUbmZKjoEFdkl
tWH8e80NyHl4DTYXGo2GcDNnRqmwqQIpUAdNpR4qhsl0ZzSOkoAg//n2t1w4B6BuBMwBUQQMACIz
Tx6zMqohJ+BgXAujGm0YOEGOTEAZkwD5QC01a123qyMPNMpMJoZ6mIV2jQj9VSuShl3AwQWkNx6a
ek7eERqDFLobdKprT3K+pumwdDxUcA/OqFwbh1AIMl2nVnU3b+cMou9JMdG8MRVq4WnoYGwVxMLI
FG5v66JJG24Lfm2475/c/MyposEKwQaTZc4wbEi7B8kC/vwYwSxWrg3aLfWSwGDy15aQeOvM7GJT
h60xCJ0s2uZdDEkDR57umsnVtMdxFhyUvNsLVJcc59yqsKkmuISLekgzp88SyHDXgxWfVKWofwSB
PZ7shmn3SmAav4J+sMtN2LSgZUpNOdiFstI99mOao/+pKqBBkAZ5R5SOd07NawAdSq1V4B0SUT6j
OjS9noWIoA2GmQaaqlq5DRIWvkS5PqZuJTUYwQg6Y6XPc7U6jPLPYzKIcxgXwMTWZVDIh4A1QwPB
NZBUY0KtoAzc2oH2Gqx1udcMCaHbROVZ0UYYqrU0+2YxTd2BOKY4jLz8kYC7YiWyXD8KkYP/Dzks
JtGvgaOxHoXZKIOXpST6US/Up7F7Jl3phWGxmVWPGq0/yXJytCV7D4mH77e95vrsz9aBczLBOmVB
VeZyW1nbGC3A8UApQERnBNevWmgbEtsAkcvvnKmHJlx7FCyvGLhfzG/POkhi+VAaRi0KQqx4SIzn
QZX30qi4g9IkTmKGR1Pp6Zhg2q/UHCP4ynRz5aBcd12x4/MclAzoog2Ml5AMagEkq7sGZHJFfbRL
2tQ7u4e4jz3SuN+CDNUmPgk2KbLSGORlm2QtGb2OD/MPwBQgZtfnqQ5LqDtwwoK6lY3c6eOdkrUQ
2WLQIf0dMeiPStt03OnBCTjKf//SiPJABCK5A+J6DpBnAXBiHGrxEM+eRYXiY9LwDMDApjyRDB3N
lt1ZcfDRgaVg5XF2fZwAusbg2aztYuA6E9aqaDxPmdqAEaDSMJ8LIT1zvGdDT2UlXElPrkL8rA0I
FYC5iInLTMwgg1LnslWA8aAzPgE48pHjuk1RU9LwnYXe8+39XPqKKtwXmiuzUaCxLze0TQO0Twl4
uW3Ov/0Z3VYBnpITT7Erv68fOiI7XRtsQmVNiHdhTy8sC59SKoCg6yVYroOHHryOTc6plIYbcL65
K4ucz/9FIjvvqYlbc57YgbsKuRiY1kGqmyE+NJO211lMUfY8RlLoaiX3kkynGbhOC/tpMqPD1Jt+
DWqJ2z9hcbEgPcW8nTbLl4iBf2KVGuVY7ARpJ+NUSzUtm6c6XkMyL0RCFQ9eMNeBQRZ9QWGlrZ2B
Es/ASnOl3XO7g7KX4piV8inlzVbKhl0arGFnrifL591FRgIwP5jzQfVw6UJ6aVmo3MJmwnZGsWXG
Xgl9nm512cvtbTS5mfVmSMecbNT4BQDUedjQsO7bfy6E/vkdmDFDQLbBgShERNAzD5EEcjAnjtws
8XXt2TJOEKlzkuhA0jWszeIXxfPh/1szBHbSboCAelwh/ufo9zfyW1VH7oBUs1wLeUsBAToB2F8N
JSg8Ji63N0jVsW/bCVxTcuOUEsPMXvuUK+Uh0pKngfDH2556PVWJbUTwUWexRmTSYlyv5UFmoF0C
vSsZKYobQLtsEmgm6uUpR+Oo9AL2FOSvoD1yZLbybJjTEvGgntsWLnIMjysyz8C8ouShMwXxUYka
//b65hMgmoDgDggFwecGmjBhOwEfLiM7wAM2lUB4HLeOIY8HRWa722aW7udZYwqvdPANg0dG8Eaj
1Y1Ob2byH04Kn4WRTic9Cx8zOyQu6JVSH0wSp9gyYVwL3XrUYxqF40x+bLygYdjsuiIbVyLhQnj4
w74kq9YMaDOEH5VL8pRB57NwWglzaY5vHNted1UuOxFbw4Ut+C2cSMYfFbywyJQu/TYtaz0bLfDL
FEndmk6oJ8HRjpIpd4maVqCc4FpyMKQgXtNd+XMbi58Yb+4/wDCo9oiUhNmIzChu4cFcY7RLFdpj
wrkyvjqtOehy5gQJbhn9gzATeiXc11vIZSv5loF+3za3idFQsDjj9cYOgQ0dDlWiQ7lW7Fj2D2iZ
6BrqHToEVC63p6vbOBwJXD3vwNYQ79vkPQ6opbko0L7EernT2btSa1Q1+2c1SzdxzCmX1yiklk4D
zgCaOWQW5hDvC3idwpIJ2QbT8GRmujJsuQE6fa3m/1r1Q1jB9TD3IUA2BsDg5XoVq67SVoE7xLq6
tZVoC9llz0ytleO9FJYxngtmLPDO4zkgePgga1JscEx42pGKyLVlyRcrio2+VvpdDJNAghsQxECN
EeYu15OPzAAaYx5+rIJA9UCghha+zBtkS1L30tmj9aa0irLNIqs81latHG2TKweos3dOpZBwLWxf
oWaxv+Cuxs1nGGAtEHkrME0LKu0Z5lJz2rFjUHy10m+18SzUilW/yv10LZhckyMLJudvcZaMs7gt
OiuZm6mO4vI38Fg9/UwqilceKBIimtOHffRLemgdy81WymtLn/l8tXPwOTM9RiWHQDLgY3H+vZKd
FEJZfLzvtbWq0kIQu9jVOaCe2QmyQC7qFnagobaRKglSY4MjDfUO89hAeEX/Hp8vzAne22sRG1iP
HU2b94mjOVd+69mTLLlFUNCCbFbuKGMpMca7Br0adSZSFGP0BL1PK9eQxGAQy2qdjA8D9+uqtmsP
x9Xc80atNC+ErDjUVxr+KpdcRaeXjNq+sTKos/elMmzMRAMgqR2tMdzo0zg+qmMhW442aVr6gMhX
+WWf69aWBcnwkShDYYIJKNS8aAoRgkM7TA51RZoeF1GE0d7K7IrIGwyJ71O5kDw2HxktVyHKmrWy
8kUaud6qdZ+Adj4joBDtoji3nHoI7DtDqmKDYmC3fNBCXX6uVCV9N+TMljEFZU94RtVyKDs6g8wk
jYom3kEqVMPDANIkroLCCH6D3d51VqAZUGCTwg+Fs9IFuQH/plXosrtjW/VeGzfyD3QAEGd0mZmF
22RhZG6MqFL3YY/ZUtqUfQOCiLo3oDeUSdmuxJmfqA6NSTepJ3lLKrWXKZSa1YmSciApjYe8QlhE
m3TfJxFpnQq6Wl8FQDTO2FrkdxKWCvQ+CfPB6zG6JIXQ0R4y84WL+aQO+1Zgk2lYx2PsYsKhdeQE
jTinlXXIlJdjezInUtQo98ZBi+JWG0G2mcfG74wEzYfCmtF2krDmn22t5N8KIF6h0lqNttvYEvmd
GtjeJ6uwwjsgX+TYCce00GivT0cdNWuvg2ziDhcN7rOe2D5EwdTBicpmlzVtDFLJPt+1Y6Xu5Gaw
P6qh7BlV8wgziryGh0l80PK9YYA66ZQbhe2pUsdCl6dtfsCsYXCS1VLi2zFXrNBNVFk6ZS18l46F
WryrHFJINMBkH+Rzx6mq3B5w8eKxHOLoYPJR0x2wP1cozw5VNcOri9rwhiSC6ETU13eSAeIwnQ9s
olWFyX2qaoWqPJRGl5de2ytteJIarh2HXq09Da+Mnx0ZK5+YZm7QEp6ROSvHcvFUolSFFg+iOZpx
l0GH8wbek2EMNZZNJ1D9qDqp/feE3YGyOo+3WvEb6JxRO5r2mqz30q2GZyOKaFAFmRtngumia0hV
J8hKGmYc6667M8KvBAgZIyl9FebGvtsUan+oMjZLLUN5qlgLSgurRyUR7O7Q0sJ/IgqIFKQZSwJa
16jeJZVXxQOizJPUfgXhqx0di/KbYntcey71lQxlQcZ9rmH+tSy8PpikqvkIFAjmxGNXAnnw1ERH
w4zvuVm81GW6GfsnVP18KezcJP42aq9Kl67cAAsXjqbJYDeywJoIAQMhLVSk1KiVBvONoGwwzbsy
Mx1Wb8fgOdDYip8tPQZQ0JIx1zorbImVpnLsEcmrsEQ7RkcJs9KLvSIPbUrRJDJAQyczcLKGSpLT
qTX7NfKIhYUi6QTNgA7YEuAbQv5kj6PFMJw6q/Z43XSoA07J4EUc51Ghtw/Usqn/EdWUQcgq3Kpa
gOrxlKI1ZPH3QpZpwV5GM4KaA/TZVj7f/E8JTw+s6v9MiTN8JkvwulLAhAihLZXf9WblqpPpWPUM
h/nIardZY95aOrIXJoXEmrU5ZDnB5OlYACJW5QvBa04eMk+XkgdL47SImoiigjt3OWQ/JQTC2Oq/
p2OzfBq6fQRF0quyLMrvHY+nufkGZD1LmUckfmokeWfX5srHXMj8LkwJGVkqdaommTBVDdXWrgxX
mumnh8QJtYfbbrNwPnQwVBCoiSvIcMRnpDaMhNsj5KviLvcCdE9dVSq+SUPvxVbmQXrEG4ZiJQYt
vMdAwgyhDrzP0aAWbTbaWLOpx5nUMe5eyy0SPzAKsrUZu4VN1CDTC+lh1CgAVxAOX4PeiF1GJdJn
pfG4sQVWBhnus7VWu1p6imu2jrcl4gsyW7HgMJpDqZUhA+kBIsh7NSQWugPjlBtO06USBjDNEL8i
ihNI0Zm9HoCsHUkhpGNa8BylYZgc81CxDlHdkW0UmpEXBND1ilgveYqedqii1mYSuEnTFw9DaqLN
p/IuWhOF/vM4FY71xc0gROVEM8eiLweUOKuvNHhECug2xMnie2DG026XT1TR3lZlJZeK8/hIEM1U
CUSOLaJfJgKkY7kht6ALKKG01EQTjdLcS6cfkZZTJfrRZ46aupmurASxJSc8Nyt4R1LnmcpjmG2N
3iuzZ20c/XRt4mj+7cKWQoIA1PFg6wLiQnyvAolbj52M93OHfl2oRfdJ2K4c4DUT8yk4e7wpBcct
G8JEliWzNGD0qDbs3w8sTqkCPVuIis2duEsbvJKtLp1JFmy5fMpr6SMM0g2wHSvP+6V75dyMkJq0
LOVmY8MMqCnK9B6cT6jYnWb2NuJp3RvIjm/HvqUrEyRqyL/QEiJAFV8uK6vQRckM3FrNGLlF0dzH
k+U1g75XIZpmZeNK0rdoDsz64FBF98IQ41E8gSG2VfDMDtB1UqbUMyrTVUuOvnF0KtcgsUuBHSO9
/2dN8IuqGwYpHmGNS/dTX1NV/aqTU2NsInSq87UYuPTpoB5lGlCpgk6V6CF6wlRIi81wN/OXbnnE
8of+dxo/kz5wq/YLSo8rN+TSZhroNM1UQADAiQBtXRvQPwyTCiTUg2cUQUmnVIc4ShI7Y2SNTmu2
P297y0LAQAqCpybo0udni+gt0VCQAiJmTlGEVBnM+zA0fBWP2JWVLR3o8xtZ+HBWCKXsLsaNnGK0
OOcayqXf/n0lAPnaMwjNQnNbSBWDkjC9HmtItBkBVKVSmoDLJLBXYCBLDnhmRcwS8yhuu6lvc2dq
Caon0itLyB3LTUeCQKYV6n4XrsFhl7zw3KQQp4qmVMwp6SBeGb2Z6YMd/FaHHau9KX2Ism9m9+v2
Ps5fQozu5+aEeBU3TJXZbC4KTjb4Zgtv4q/62sDIoj/8/VoiYpAZ6B9r8z5yC72qPkYLJYm0ldx2
6TidL2X+EWe3SIFOn9ITGNGBWVOHrdJ+cf3RYJ+m4f2HTYOW0iymBzoqUbymjdvGUgpsGriB8fZv
XI1tASgjwettO4vud2ZHWFEMcgrAD7AibXa3Nvm0S9nplXiTpOS7Eeh7CD2sXMVrJoUIYeW9EU8T
TGYQWOaBG0VP9Rg6AHIkxmfUrcEaFt1vJnA2oY4BLuf5m559szGsbegCzql7KNG0uyt70NyyRyNZ
658sOgfAL6BvAIkzEZulU9CNqgzNeKdO34zsJKUbDl63nHgVClz/4audmRKOVI4aoTVoMDVKRzlR
qZq1XpruQxRrkuRorCEJFs/WmTkh5dWYFsmEz1soV5skCg5hvzaYfU3rCAgP6hz/t3uCI2aMZExv
590bf+Tm04jZbFC+2OO+ifd82iQ9mGYw0bFt4i0gyI7JXnryZDYPo5nQWnq+vb+LD+nzXyP4aKy2
RSHr+DWADLb8gP4ttUhLO4w0leaBoEChypuqPkS510abFeNz/L0KmJCsQqPfwpNMZF6UzCoJ7XqE
vrStfk+gBqZW/Z3U4uWuJP5ICjrl3B34j5ykDJWLNdz60gvnTy3IQD8SiLYrMCu64D2TIMnVKuZO
0zpAOzHa1b7IZkf1TNtKekS7LPjQTf6uyyvRYd5ZYfGoG1ioRGFQw7hSBI7CjtkVQcYix9PMJJrg
va2oCR0a8AHc3uiFyEDw6jAhjooeIQTtLyMDA0iYRDKvHEUr/YjnXt51u4FZWyBJV5BcCydo1m1C
UNDxYZGPXZpq+97q6hqmbAg7ZNbgR1bt3l7N0sahgAYMmIwixRVWIwBpOKbb8wrSEWhzd2H9ZUVS
i5KT9eu2oaWnKNqpIF230FEHPF9IjCo0j8qS95CDxv2ky+2hS8G00QW7UoYETwOFQ7XaK0m5UaD4
vmJ74WygCGPpOtBF+HRiUUTpihbqUVMFpZrRa4LJK5oUkMNuY1b81JvRjoQ1zaR5AAcTq2MUr+zy
QpCfP+IfPBXg8yKwiLd5g96PXAHMbqKKNozobfXdXTjwyNNjKaOy1a7pWPx5YV2eCYDyQB0McABg
KleUrwGk88awxadNjcw1iwHlPckJpxgTx/HbGJvPXfFqSKmbBI+A33+OcnkAPxcnmluhGbryBea7
5daPEe6euocUSjD7GSGP0jR5ZQNkL3MhhmNDmOwtb4tDh1o9mSQv7aHLMn7c/gFLfn72BUSwFTrq
OKIdxMijyEXy8gPEsTRPIfx628xScIDEG97xaH6gMj1nMWdpQ4anvAROofnlBAWdfvisFGNrTHwL
Dtv/EPAJ6DPn+scsMSA2eRgnkJg1tMopehV01ITqne6GuemiE+cmMgJ/W7lZ95qgXdl1oX97pUvx
/sK8sFR7yKBvDbZvp24HC5zbBZ47rN/0pQ4+TyaNGKnU7odQGmkVhz8tIz4GNv+58iPkK7cCJTy0
9EBsDvFQSJhc7jeKGpNFeqNy8CJ6MI24h+4NBhuC6kMZ1X0caH6L1KaNCARxemvlEbb0sZFmz1gJ
KOyhynZpPLf5aHNiVZimM099PTyV4fQkhfJ7NZHvtxe65L5npv4E1zO/GnFMkhxXHJ4QJUq6Y57d
x50Jblaur4kiLF06Nqo2BsbPUDcUM18VurMasl9cpcTytKr83utrml7XRIWoh8+qqFAnBHAAI6uX
O5cB6T2NiQqOQHuHaVu5OkzjVwvS4VSjef0eNebBDF/GchcM3yrlKyagrk9PUrnJpq2V+/roGAgh
oW+Um36N3/L6q2K0AuVzcEvbYPUVYfH1YIR60aHgrKDzoky0zUJnVD9j8nT7ky7awQwVBn9mEL7I
YT2QTuvQJgT8J0WbfAyAum9pCnQxXvH/wRKWhCsQYCOgwi93O5JKHvQMggMom9NmegKgZwzuh2wl
xF47Dh7S6PhisH/WghTNkMHQeztI5omY1HQwAIPWcxCsVdKXtg0nAeh83GhAIQrpV91KYJiMUMfs
yiE9EAxlnQquotbXR6/h2NcragbXBw+iVwbU0NFgBO5a9FQlANxgClAB5laAbLL1jdZyzGINdLa0
d6Cgm+cgIFSoi+VLwBy0JM1RLR2sbRZ8qen7bRe4fj1jGSgwYy14y4KL4NIFrCTqRjNDwTIzAFmn
QYbubHQAApLG+k5vf922tryav9bmvz+LVooSMC2d2bBZb3iTjGGW1HJvm7iuRmFB6DlDPwM80oj+
lyYqoo3hVGBMVm61OwlDekrxnQxPlvoKqi6gDdqfLKjWIJe3jV7R+GmpXZlGg6HgXtrW7SYyQEkA
LFfmM5M5bYtn1dobesH9kMSBwBoSlkBViFeMPUQx6QYNVfu6omTaSJPsJvrKVX6dnapQ4cKkKQYj
IFYv1pcLDHUySQ85hEh05oBIFQuZ5IfKCj8Ns71PqsRaqYhd8wrZeK1BGsuyZ/Qj2pWXn08hHGQZ
VsOd/Kj+mKCiyrzP77ELphMvcaIN91SKN/L2pacGfVwrAi9UDVQ4ztwSw4sH/xNiiG5LkaH2AO3W
I605De/yhwlmXcMLTwCKvWopxVvrLnvegvhnc9txF4oEM6obxTlUiHEixbgf4gUgaQWUAtRTedSo
vbd3ifNWvBe7ZLPGDrJsDJKW8wAtHl4iRnjQglZnDfZZgrLytEXH0R+cbDd5qLRv45VYuWpNOPdR
aoWTSbC0yjP34V6i0X3qMlBR33/XoUK0EgIWXpTYybPFCU5kkbRSlA6LGx+5W3YUc8/USl3Lj9fl
vOYAKbxfLmzN19JZSDOVGJCNFrb6fev9HA6J375X7yaV4SDD/VoOsvR2uzAneKiiY2oew3ncad5b
b/ywDh3t9gXezbSk4bfG5y+Pa4DYBTDu5XYKCT2UQO1eKWDTfsy2kVtT7o5OdCR0o2W0chtP3wz+
98iTN7n/unIoFrcXQHuUyZHIA9J+ub19SqR65LCtfJKv5GMTnFSnoe0GAX7aF7u1sv+fE371Oc/s
CZ5qsFZOyvlz6ie8vu97J3UwP/ZeOdBLC6l6j+68k55sJ18JtQs3iDEPFPzvOgWXbfqRZFIFu61T
gluX/nwyfOCJ/uP6NAM1HYzTXkW4VFHLSCEdItxe9dtf2UlzI1eimDR3uNd9sN1HtG8P4yqmfd63
6339a1fwIZJr4P6LoT3K35MPPLFDGhz5T+4pzuChF/byuEYTu2gQKDcFwuNQ2hPxx0ajGbk6O04v
TUeg+Q9NXnm3nVObaxNXizqzIThLN0HRLWe4LkZHd8ix9u6V3ejcP70HbrAZXAyi3Km7E3v5BYjA
994FGGHjRwfm6nfk+WWNtnP2kKsfQyCdgSov8h6xjNYzg9mxquKkFM/l+JTm/rjmPQspNopxyDqA
4MQkoJhbTQZ0x4PE4CBCGFwohikY6MQobtitXYWLhjAmhkoqajMglLg89VIRK0WS6xzkAM64Z9uJ
qt91ajwCWlf0tHaro0wtd3po17SeF68OFMXwzNOg8wbbl5YjvWqrepS5M2w6e1s+hEg7PPNe8pm8
ssjFNZ5Zmv/+7OLAUAdTsgGWgHDWHUzJ0pw4tx100QTGmVFetDErJp4B1qZd2Kf4XlX3Eskp6AC2
FdvZa5nLohmgAvAMmqdjxFyC5ygjo1nFIfxwNPMntdpOzBnXqOgXryGUU3CaMe4DQVxhwxI70+vA
MnH1fQ5u71g08S0Pku07+xildPKafUTvelpsg5O1U1dSmKXThXelihltlCYwZ3v5tQjGQobKgkda
dosmkb1tG7Jhvb7yxZYX+deOqNeZTUpWtQPsjHs1czvoAIJY2FF8xMin3ifeZIB+wsMqPQwhxQ4Z
PdUFe8Ztv1nA1iErJABe4CENDK/YsmlzFilJAccxT/WH/RSiTHxknu2On9aGb6MPbaLaD+6Fz/IW
oKFPtiFrLJiLPoUXxwzVRq9V7L8noZ6p0YhfkE27fni0goqiKW6vMiqu2RFC+JiB1qCIYCfItE3U
1hQe9oIBgJwW40rTZumKn4uS/7skIbSwxNBiu4WpEQhWUwk2vUHcogLhgNK9cvMz5eWmXINjLiDP
50/516pwaqQm16aOw+rUFS5maYj6a1QwjuAkdUEtfYd5GHQYmkZ1bHWHMYTbnrRwCwPrQjTQYcq4
L8QyLEfOn8d5AEdC7zoLGloHK7668AHR1bQwYohmxkxDeHkwMzSF8G6S8GAER+UIYL31PU6/scm9
vZClfUQZBrj5+WIAulD4eqUaYiq+ZTVUiKiyKe/1XbAxTvJX43UeYKYndZVa4LqEjSH7M4vCl7PU
sSV1Dou1l7rwkocevKW0xR5ugU+6vbyl73RuS3hWdCpm7YrZFqsamlhOj6LWbQsLAfRiNUICqHb1
hEkmWCjJzgC3p1S7q7oNC62Hyy0TonRWDmbLSVQ7sm8+Rm7rYdgi9Xr32+hbX7fXs5QpWEBmQJga
Q27wC8HxpqwG9WABCXjlE19FohjvwUU0UO6bp+n7ijEVXiwkd8jqoOQNUzLmqwXvG5hZlaGR1o7q
k3vZmw7BhjgAMcYfMY19JBG37S26w5k5wfUqrdR6zOqCXbHT3DruHIgs3LawVGq5WJHgcQk4+idN
zWrHwlDVo+5HGIsGwoUqvu22hDae9jg/SUpaHNlv43nF+toCBW+Ehm9lTjmstw6Ykrzk7me3gVLA
g+3K34ov7kS/bhucV3Pr+wmOKQ3Q4KhKbGhPHhiEBnOMgtE4CWiuraCGlyzNpCvghYOaOWpol/FQ
GwZEe0yWOmN24A162mjafhXMbdbU7P8ozYprOrck+KQqqdUkqbBknmJQ3e1N3/DuH+5l0Dpsoa7k
p3SvQheVBl671k1dPOjntgUHnTi31GYeOSweOwocmxPcJ37n/W4tWm1vf7rZFW4tU3BUgGfUtI/K
2tF/QP/2HlwnJ+mxXjGy9tUEf2zaLGK8wHoIbrFeoVmGDptbN24/rRHGLyV3lqla6Irq83NRxKk0
VqMyJanmBU2b2mlC1Kp0mnjDjm+/g6zmnZzU5+hpPGBMZJ/8TMaV4LJUw7r4AcJioyoHcUWPH2AH
PQ35e1XcmRIGLj+N0QUPSNN/6vrnVN+hg6kZHOLNr629chupy1/17yYIB5JnUzsQed6EU7wbH01f
Odj+cDB38le2A0TJizYdHbxgo+w5ZRvLB97UH+4JfbV2a4RbS8Ho7IOYcyJw9hKsMt7K44jfMpGG
duajXqzoYCxVtYD5lC0wk+B5Bi6zSwsJZ9XEZF47HcoSSGH8jLZ3EXKYMEJVVN8yt91OD7K/dnaW
Cr8XhoVPnUsYi6wHGJ5SZ9rJeOvKDoaSnWqO8aykkX/7sC5lg+cLFT6rJBd5wjPYaxSV9uhc8ICq
CsfT2rttaP6HrqLC3x0Vcdagk6/bBLpHDpTELAVEUwed7edGLZq0hr7Ros/b9hZIPQBmPDModMYB
wIrjDtSlzo9wX1f0F24QnNrJQdLryhQi3GtxYm2Fc0py5pVFISldaGKFbbzNS5fr6PtsMsNRJFpm
v0HvfXuB821xa0OFdMo25MQwmtlTwPcmA4/4M2xWsICLKdv5Hgp3ozFUWWsosBEfZaf9FTynB+lH
TM077T+05y6+lnA31o1W642CzWvAAjS8Zspd2q144DWvPCaDzlcj3IGpqTfh/+zYJtpFjrrP3cwH
nqWBRyS7egOl1K36pj/d/k5/qjnXH2qeZQZ6Bbz2wocyIK/SmNb/I+06muPWme0vYhVz2DJOnlGW
vGHJssWcM3/9O1B9dc2B+Able73wRlXTbKDRaHQ4B6oZD+pO20svBrLHjXnpkYuRTd4trRd4TitF
apff8Lbw9i/STdD7zwdQuzhUcRLlEXZRIK2shy5wQskbY8byrjpllAB5WUITJGAsrs2/aQuNm5EL
tMaYx7R2Zhoyw+JXn5QERZpog858uvYeGmPKdzoUUT3Uxaz4Vxiawim6cHbqpN6wDezbW7ceNS0E
UivXxXrshwYEglAhw8C9+fImms3DtCk2rBnsdTNZyKJPQIVUXu1DVuHwvqM6nZOYPFhH5W2LHkNT
NbPQvPiXj/I+cFoUrxKQkPKsOHFlEzH3hS591AEAc/aVbVv4MNDw+GklTpWlonhtouxK4LH+mv1O
x3AeAQbCPC8yEXSyTNZANxQbMkpEVW1zqlcnr2iUnfvMLLtzmDM2cU0ldAahIK+jX/Zbm0uVyupc
h+jCUlN+flDb6mnClv59thOtNH+EUNd21/Z5UaRoYBsicFTI4q5VZTxX1M1tg1wJwjDWheYWdEyQ
5l/qtq5iX4jzHpCxAGYL3arXgF+UGKWZ58W5qg393per6jECcytD8MrdhsYqxEFobEB3A42g3fah
3+lcVoP5YxvoTmdcakSA8bFKfjQtZh7ubuu5Et1fiaN8iRxAfU2GuHrCQeCdhCuduKqRgrOBhckI
r1cMBEiUKvqSNNK48RV9L2w+kI2yy0iFb662fZZYacrq2V0Jsq4kUOpoaaoA936EOqVgCnliNfG9
nB0Brsyw9bV1W6pCha3hALcJ6gpkD/m7ZijMPCidudoLBUBwUlaJkqUVZfMl4FzGgkeFspu56pyF
yeh0XBXclbNxx+etyNCN+D/qGsUBI53AoF0gl8z1/TJlnVxOCsT1xl2ebevoFzOHvrZ8ZHhSRksN
oGUNavn6KgGZjjij1ltcIsUcus2Q2Nn00OeMmGAtFCHVgn8kUWs3AjE4nUtImjzfyz5nt93/nFG3
0BzlXn4ILqUnB0iM3T5Va95jKZRaQV/0NeJ70ZYQbwC0GvMXrbflzp7C+7BnvKDWDtUfWcjBXe+W
3vVxHhaQ1Y4P0QCqIEa0sfYmRq8yiQLQJMkbX4/25anNtdkXEgmn9lzoFu9kx8EbEcspeFDgbhwQ
4xs2YvyK0XC1ZoZLueK1YlMQjsiZQm4U1Bg2eIn91OY5hpC1wAPaoTKNXhgZM1nUVg1tWM3IBsJj
BLY/2mmT2YFqNvyz2L62qaOPh7y8m43P2wayrts/Uuk3WoahVLEhuunFrzJVXsRadPQmf/1vUqiH
2VCkRpkN0A3PTS8pEYSnxU7SWfAva9auYNYb+Rp0RmNc5nqjfCPHtJgMZTT+s0hBbHg/AyUf2Fwz
CuL8z9s6rR7opTTKxYuhDLjxCNIw0aD+mLpE2SdaChzHTAGdKuiSJMBczfWlFQLFUvKmOGhjO20x
wdM4PJdG1ggEjW0YZ6o91K3utEn56/YnrlVK0SmuG+DORQyB6vb1gkSFlE+ZOuHEJKLTty8dHt9d
KNpxbLhD9SFqhln1nTWWGMji+2MrTbI5VMh4dW+zfknDessJ8g5Vo7PC+3Zp1Kzwfu1CWX4gdbTG
ugDJmYEPVI+jG18GL9gAUsOTW8vfyA/ZNt8BuDX20JR6e2XWfNVSLvVAG0JNrPwYNYEieWnlY8ZK
6qxZ4vL3ifyFqyrkWE5kGb5QhMuQ0DPY9rYW7uL44vemkTGqpmuHeCmNsnsA9HGxiEEZq5p+TDXJ
mz8rxvPtFWPtFGXtaqfPQ1VixTBkGyePEvI3iS1O97elrKUf0GkPBhoy/Y8JB2pjAiCvjVkKVWbx
eQg0YIFta6E1C2QUFU9tdjLaCSpW0mNNt6VQarcaQ6p0X4EVDv1TmjwqKV7LhK+dodvaNuHeUoCB
BeAtNF5fGwVQD7NomgV4eBsHb7bPjRdpDnbLKY++A3g3A4zt96yy5apUhPEEJwVPIfrWjLSuz4Ad
B+XKxIkqVOCa/nnOVUZNZc3itYUY6iTrme7zSQX7AGT0XNg406DVma1Km0wwT4AChhFtrFvKQiBl
KQCIawb+yyCnFiwQmODClBReSodMiu2BIGCmgLUpgJJnVD0jrGKtKWUwYuhLgcRjTX3+Lureks6r
WSS9a4Hpcj0pY+FErZj5BMYSjel9r4vmpOdeo9WPddg76CRibN+aRmgoJ4NgiEDQTHJtm1IE3p7B
QOOQnF2G5JRqjzzPOttrKi1lEBNaOEUJsXbT55Chida4x7zqPWdFjroFOsB81237Xeam3vgm/Ppr
yjM05mOCBxjuGHUTMUh7LbjX00BPMtzUyty4fg/a26Ipzcz3GSkBsu3X7xU0p4PIAeg2IHWAE7uW
M1dSwAVZDPKj4aUvAQ76dNuDfPdT179PmfycCGXWi/h9odmU/ecAfG1j8nqwf9yW832jIAcDgdAF
XAZos7/WYxIEQF/yHBL3oy2ASUkRNz3A5IDVk7IqpN/t7loUdZK4ME9lvwoArS81cBiJLYUvlR4x
XC9LCvn7wvK4Xm2DuIUUnd9lQm8ZyYvKsVAv1oUgUYImQjQ8fLH9LoTMHSyvNYgq4i+/sgB1abVg
+bq9NasmQKbn/yeEOkN1EGlSEEJIBCSPWYpsVYzMJBHMsHv8F5KQHQE+GKbncRlfrxl6oKU5FpIW
ioAK3D/H48bnHYyf3xaz4sfRrI/ZNwCtYqDkGwjymEyRGGkz6m4arnZFe44BoytLMwAp1QbYSUDc
wFz54Aeu2nCvt4WvHdilbMr69KmVisHn0TKSz4Bbqy+zITB8wvc0GtQDqAKZtULmk245DsI5zGEv
6DUAKpPZdDne302AELwzYosrFG3b1j4iKb1+yeWh+2u3DulfcAtoKwcYLnWSew0JgDky0EES96Ye
FAgCdIwS/30ABTEY8iNo+mBiozlaO9B6yeKoIkvvOyJyaQH66NoAbUyVe3vD1s7YQpBO5Rgq4ACG
pQpBEt+A40mo/fYhz8oBpSqRYNvclrZum3/00qn3U9/kxZQVGvSKRjOJwG8b8xt9BBAwEr9mHOVW
a6A6PJ67EuDWt4V/D6iwpsiWK+gIlIGUQW2dlAu+MEZ6Y/loN5ONexBnuFKH8fBEtGXhV+uzqotr
Xh/FHAnHHcUApOqvDzyoVhKpreH1DcRMQvcZqLwZF+kzZmlMRR5fbqu3dvQI/CXJGKF5/atzZuEt
EYhUg9TJaC4YCy/TVXcEldxtEasKYdYVtQekVPAMvlZIm/lYyoixCOBbzlVnUoDQgL4R6UNuH26L
+uptpq9+jKMR0GCE9gCOuJbFN2WcAoiwtQCHsWlfRcyMgF9ufB1OieWDEe1D3w7ufFLNp/yonqfL
dH5DJnBjbDRTMlsUgG5/z9rqLj9HvP6capj5GXOxrUU2cQR6PT8935aw0iIDoKyFxpR9RkUmiX4L
EZKrnPxj4fGX1tY22inbdW+c3e/Ko2qmXg8ts0OOJqvN7Q9YuwmX8ilzbcWmQjkL8mXkeNL0oEcn
vwBUv65ZtwWtNGgQTQEUoWFEgOzv9WLGAO3lm6FvLZyaVw4XUjLltgo0xkj1vTRTN3LXxqYY8U6V
/sYUtc0X6EBlfATxbLSBYZ4E34BCKJm9uP6I1BfmSm6i1ooTwjwZbTNVN+O6cztxMsc0MPvpEoeZ
LYS/bktec7lLwVTE0VRCBdxNCB7BE9xFm5yrzHbc3haytplgRVWQtpM0pKqoJeaRWkpUFZEtp3mz
7/Gxp6s/lZlx3a9Uk8kVDLxtnXCuAH/oehET0O3IHU8C6OCiJjNmdnkrStJNLzTbPmlBnjU9qOUb
eXbNQQ4QA2EHmPy/ZrMjFVDEb8CXR6MqnejlgHPOcXPaWoSiQFedGKiNGbo4WaHi2gWykEOndsec
b/Q8yWExeXwvRbFTCeWP2eftHsgtZfULFCr27V1ci3XQ982jTInsK8Djr5dXnrO0F8YSybsIb3DE
cNmmLnxCreBfJKkAH2GPHoyC89HOLxaMZV3z9oDARMMHEJUBrUz5g0oshKSRSWlSzO1QN8GVgWEb
sFwf0ujjtp4i+S36MC5lUXZU54k6ZcT3cJsO0MCiqR/brewYlngGDpCV2UCutEB47e30c3j/FFtP
gc1a7LXtXX4DOVKLCxQNcUPHt9AXAElOljvDXLgDOsYUYQ9qPY77F25gKY7yP0BtjaZChziMZz5y
4oyKEubdKxAMMzzd2j6C0hNwUwAmJqME13pNY9bE9VTgXlF+xsOlz37PgzU2Lugeb+/i2gKiWxy4
FKAuxVVBWWskjFyQiNhEVX8pm20cvzXRR1K+dfyHf39b1EpxB9OkhGYKlQlM6H51giw2C6CpHSlk
4mRIhdn17lRc6sFFXl1QXF1wdTHEq/EFo4IMuWuGupRLHYoxSSSO78muye6v0boD9ELt6j/uuWe9
doA/Wj8zzGR198CcCccDrl2DBsBR51TnGrHDSzuFiSgHmTcl4Z2Pn0JWgmztykCh5x9JZHsXS5oq
Q6FHRBKelZjYMUv+fUjIqCVjCYm90Wd9KYcyk2DUpFEncvIWlVph05tA5ttJd+gJxpDlpfItVuc9
Q7OvV8lCM3+I/7eGEWZAWv9cFy9FgtpmxrLK1c1ChgdpMWTIgNR5vYRzoxW9XIwIoTzVEjbCowuK
VaAqnIUfwcNsxV51AXT8YLJGNdZCCsTI/8gVr+W2qc+1hT7AKpufQb/tg2PAIldaAcnAiVvIoNxI
z6dSkXCQ0bupaIrP1c63x62+bWz/oXgUBhv4qxZvKnbwnlr72gTcOsO/sFaXOntprHESl2J1Z1G8
gOXNLbPZUuO7FqW1vqq3t+30C+X5m50uFKbupEkBDZE6QmHtQfUKB5yjZx95dys4hRH62GzBBpyE
hzReZ86TKb9iWH+nf/Af4bPusvJt/8/qk4eXgpckHnPUDkdaoM4geMKQkeIWaHjYZhYhZ3eFEzDP
YjNwZLs5SL+FbYDT5MWe+sQqSKwb2Z9PoJYfwENTHSkIf0CAZIiOiBlYVnfF6kEF1hXcOg++CDqv
nDWyUIF1G1qWv7r605B7kLcAzfnz9tauGtJCDOXpEkzFhHwFMalhNv1Pftj6xbEQR3Pimc+MdVlo
skAPAkIp+q2TzMk4hz5kBWMM1oFfs6zuW/EdXbSWOpSmoA4W8j/IDyS/WzWytak/GkpjzzWwIGLd
5dLLGCSPt/VfTcPAkv75KLIPC4coN0jVg6wAl4qkOV3SOBywGKbtFNmS+jqDh4Q/Saz0JzGPb8dJ
J5CoyFJ8B5Xia2MqJBE3J8jL7pJMfcB5ZjiI1QBkIYJSSwoT0JhXCArEXHLqGBjQHp/YXBlsJ24X
5ix/tHogFuLI1i9WsemMlgsbiJOQyBoAMBWmyK/+C/x7ON6FGMpaBxWcdJ2PhVMTYRM0bhGjwVki
UE+AmWE4vVWVkBuDl8GLwaDnCwO8J8BCCMMQ0O6vVKoptw7wFP+F+RkoeOho5xbxvqEWTs3rtEVU
ikhb+Awx64cEJ8rfkW9xwCgGv3uogsNgc1vomvktw23qatbmUa10BZtVguSuraVTOrAoQde8l0Em
XTCgiXcTnVEQ0OghcR0CG7lyZ+lQykc9eJ//nu0BzAsLKZQ5GEaUZmKH5EmUeYPebzhOMSN/PzaZ
U+qXoHNvr9vKxN21PCpcy6uq1MBfg5TaZOqfGp7Wr5LN30nAB0da2iwDi3vGNMhGPFVuC6ic4OH2
B6yZJAwRcT4wJTA8Rv6+OGW9pHBjOEFfDhn3JIjA6mqpDaNZbNU6FkIozxGAP4v7WlQfU4u8+BJ1
LBaL1aQXRuLRN4A2WVGgKwdzAnTQ0SdhL3euiksevNWBp40fkfyr7s9qvFPLI2gSEp7h7FfXbyGX
qL5YPx+okUlIntbNHNhCg+KjhmuHFfoSK6C9+1I7ape4us/6GdlLq8pPcvFbng4ieoxU2QxANZw0
qVOof413Crtc6EVt2ViUlYFGHdhFszPit6g/Bs2bwnKIK2eaDD8DEhOT6ghLqLirR0PE3IqQUoKu
M9YkN0VLcKKfe4HJsL2yUVeiqI0KklQcQCyAvCBmSx+E3pw30XH2uKN8qWsz2wL4c2+8CYz5pJU7
E93O6AlDbxAqB18ZvoV5lA3XScGADF5bHnWUQNTangHTTgjTh8DpWEmlNSWX4iglW2lItSGBuFI8
ZNy9EG8EjvUKY6lE2eKoloNekaRkrdwPjcXVwB0+dqnd54Cjjxyh/2xlt9b3vH5X93slvzTRuQns
Do4tZKzuWtyO5UWpB6U8AAzSeVih4RVuHlD0Le3gJJ077GzxLlv30aE/tJvwvnMzzvQ34AVDKWMX
PjWxddt9rsSfVx9AHZPc59CFmuADRt/1R7cM7dB4641TGbLS+kxdqWsd3FGgylMgCvzvVbzhFQBu
yb9C93dy+Ijd+KUQ7GgbXEB1c+jM6LH03lkZKJay1N2o68WoVQZ2vstsEMHLwFGvMycKfkjx839b
VupWTLVianMVugL9t/f3VbqbUlCAPPgR6+IgJ4LyrMsNpAd1UQSX5LiGpFo81PKPNmFUtNdSaQLQ
L+Uvnj4CuXl9QTRyKfqyjPT5NJ4V/wy4jzF1K8md8/002lAO/RHWLCuMYP0LfZxSDPh6OBQSoOgx
F05FZGHQgIN0lFvLaCW7hn8bRxAmeHFrmOLgpDowiMGCaKibrNwH/ZEL9xVeaMpelU6D8qoOdxjI
M0WwrgyBB868uOgd1IwHfp/M7gAS4RnhpWRO8jbW/X3nT2akj07fgKov56xmfO7DEhA072JHSk4W
SMDMMtlP9VlreXcMUbRF2V00I5YHXLFREZw4AlCDEQoAbux6ufHqxZTrrCAOgAfEsHBhHJPEMlDr
Umr7tpGuOMIrUZSzLcBm3KYiERUdItVuQuD8x2bE2XpgqyWjXLAqDMBN6NLCPwAoXesVgAAqzSQI
S3vDHLPZ5TnVbIVXbjgU3SkuW/e2cis3MxH0jzzKsXUgF4lQtkB5gnvmgechiY9Bo7pz59yWw9KL
8moCiAJAykj0AoVW1mTILX8UiifNoVdq+lafWU0SKwLBvaPpZG4B54NO9XBiqPugNOksoXb4oNxG
84+pPXJ5dY4E5+/R9UhnFcCFkLIEdj99/We5Bnj4AOTcouJbU/k0odMezN9DzrCOlXv/Sg5liqUg
hXIDXglwCZ3H5JgKj1HPcMkrjvJKBGWAoGc3IvQdd1bry5YogWxH3t42hVUlQIGCLA7cFQYirk1c
nCU1yAmTuRx2L20+230Z3ucxI2ZY1WMhhdjHIiLrBZ1TIx5SgLFvShgCLorNf9OD8vgxFxoiJszA
yJ79LitHmpBQQC7qPwmhQeVkpZACHBAMQ6BLpFW2gy7D8zIa9RlrRcMX6xnmN+UCmvCdcg570QaU
kX1bjxUcCxyRP/vxBci52I+6TqoWZZMO6ILzMVIPCtjMhgLY9ZNkl1F+IG1SeTjgMc4Dz15DVTi3
xlCwwz43lYH3/OGhTVjJWLJF1OV59VHULZJjNKw1OKxu1j3pxUM1nYJgnzZ7pP6FxOm7u9uLsOJs
r8SRfVisQezzfR6LxCajwesjw+Sil1T0/ITRhM7aT+oMd72hN6VBznASX7q62mf5421NWBKoa6Oo
AkMfeUgY5Fc/98RWYNj9WnL1aq0oL6FG6Qw8EKxVqvCPehzHJiY9QANlTJex5xwj0d0xAtV8c28E
yX8VTjmPMJiBnjD4OBD8YwaKrxCHvDtn86VRd2MMrmxun3MiQ+qqMSLrhasfid1vfAFNrauBzIW9
lcFj+bkTgbhwQMPuCAqJd/Web3/f3sM1awS1GCE3Ayom0AyurVEf5QbscZDXGf1nVhePI3JhnZDb
PBoJb4taS9tIS1nUgg4t4B+rJAIa2QEDhHWAucjyXTv6D0/iff1RMPJQKzNw6IdaqEa5Zt2X01jI
Ia7/4E/Rs/aQnKbflWGWezCdSo6tbJ+VOyZGw0ov1FIqzUdUamIaNCmk4nXqDJ9AEVCO8hYAp2CV
ZwGlMzZPocJ+XSgLPh8hC9UkO4/BwIX+r/heZ/EIrF3Wi5VUxGsjCZUYmCEx5GSSsVVTeR8OkTVM
rAQRSwzliDshrKWsJWIU3tKHXYzsGqs9Zq3N6mp/KPc76ZM2dUQIBw4A3atf48f8INj5vniVH2LV
jBhuePXOWy4e5YcB7Mv3CdmkJn8O3jVT/dECgp1zIrQfYjyY+13uxUfMgRp36fPtA8daT8o/w2+m
dVRDsiR9DPqzKDVmxT/dlsFUj3Ig4CMVOJ7YhnqU0ELyQzDbfbRTchs8vMZd8TrvxktiK6Upejrr
uU3sjr65l0tLORTc2mo4VpCN4iOGx4SzjGqnqQJzMHDeeNRuNUaMtILiRJp/RIVQ4XzhdF+fBH8C
MWXZCugMLiO87c9ZuktiJ5VsICHaUfwwVcfc33SdV002V53ixGMsNznS1yqTD8CwPjrmUf2jXzTz
OAdGmqM12RhqM+kxkFoq1oRGlgYs5lYMLLRQdWbfyUqHIVkjq3lLNHVyCj1AT4smNVai7jH92NYZ
wJQ3ybCNkiNnnLPiUFevheTV2rOhmD1mP7jCkfjfgvCu4o2imPyY3KGX0jQC3pFaJxqOeuVv5j6x
tPIRWRKRe82K2jbQbdiA9aGtf4whb7XtOQC9kVxuJDEEhMS2l4GNhPRFc2jmBIWaHzq45bhWtsbJ
FcRNDAKpbKtUu4LLnWrY5pznx1s1n80Ws666p05e3T8k49GXzgraRoM4sLP8VxDtgwyMFogqMowI
zpc0PuciRlhczF6WQETMz3G2jSeXbxGv5s8Zpvz9TaxtdOO5KO+kFhmBfJ9Od+lkakJi6/VGqx70
1s0SySz7g6Lu4uBOLQ4csLy1FwNV1fmQ1PtCSgGastWK+yzx8ubdHx5RN8mNB63fFKqpTV4inXOc
H74HVnb00ciYYjwPs4v5CScCNVv2yjdvhRZZKImYCIoS9Rjqliw85fEDV7xLU2MbwOlDwNKqAZYL
WPeVvGs424g+xEKx5OCNn05ZfOZKcN2gkCL2wGPQXZifFRdPfgXeInduP1tQSRoH3j8jjdU3T3ry
c6gHM6wOPeh42nwP4q7cGK2kdwPZafhmy2EgoA0mTxHPqTSYfKF7evKKlgw3i5zMYNWdVqpraD3G
ACumA3iUhWiM1UwJ/FoJO9LxYAlbbVu7LRBkIzM9NEAkM/mLdNSeagcW9gCgookV3XyP3JCMB0sW
UJIxzf6NJrVKlaKrSS9WfEht0RqsxMrPNSggzJcH9RDY+e4DhaOXxmFBQKxANV1Lpg6mWkyqVuNS
++rBwJDLrjLnl6AyM4Su1r3maMfSaQ7TJtxqdmnHHjeavB3YrJtgxT9cLQC5jhYPm7BvijYY8Bki
QWWFaN9WPTjjAZCUT7mJG87WDon5avy67Zm+R0HX6lPXXF8m+sRrqJeNgR1mP0rRacrS7CSWfuT7
Kf93pR910/FJNlSagvpVZmYn2ZL2oZtAz8ruvdbx982ms1gppRVYkWvdqBsuC8Ew1+pY0+y5MsNt
7lYysC2Rf7Tf2+Mp9RRrYITNLC2pqDmVatCVfbUuGjtJ8fzxJHGb2xu2dosuVhIQUpSlgPRQTWpy
VNTgJ69sZj7flnFjNsM7Kk62kY7v7SCaIDdLTHBLWmBZN4eovyOzhLc/5Yt04P/fVBTtrj/FMFKx
NEhJHsHgnRGakptvYzs5+fbPxBvt+R63mokyi9m4utlbg4vWeHunxObD7Q/5ZsSgHpbRdK9+0R6p
9Pz9wIVTyos+wqipdkWASlVwro12ZKIYfNtfCMLwFlorVKDUYHiLUjid01IFnycSb2AmUHOz5BxJ
dG9r832HKSnUmRR7aU7HBlLqyNSBcYL4zCxiL9+gwXErWfloFihesZiOWLpRJzQHQIMWVPGA2cW7
Nn4sFXcQrNuakZ+4shdKMepAImPJNXwHxbiY57dpUmUvIiepsTMWU3HUujj95Lp4ZOQx16wDcz5A
3QWbPPo2KCtNYrTJ9HM6oBzo8cD95wFAUe9F6fW2ct+fzF/a/ZFDPfRmWQQ/5oQFNBDX2cLoql6w
E984wwoO+kN+X+6VY7JVrIbVbvb9WUYkA/YaDW0SITSjti7QZmMwItC6p1ucuq3Gmy8AaXAkD83v
DhnuYewjUyC1kV1QdVHdER75Y3uIkBn2DEu5034M4MIKd/qJmY74lhigNKQcK1jq80ELIbBSAOJb
WD2Abc0akZoLkvuA4de+w7NfS/vKrC0u4y5Pi37iIQ1T8mfd6z+K1GxANmKR99nsqecGgVFote+w
pmnDurdWDyLeAiCkRJ/9t5GpSSiKXJyzAY1V6BvsNwPJYikqS8nVYyGBCgsYQpilpIsIaqtrpYFl
RbDVfXYeb6kOd6h25U//ojlgV59P2SVw2+Ff2Q4QTFG6IKEefWkAbqYLVB1yUVj6kO/Qvez6dvpT
fAS0klWdu5+MY0mO3Tens5BH/r7YTIUT0zYMC3DmiOhkaVt0+UtW5GGYzx6AHYzXH2Nlv/cfEPNZ
SJSuJWqdn6oZBw31HwF4npGndnOX6wHxDxZqcCueJ+BOc1t04W8+wT/+o9xxBxbrIAlbv2kNxCxQ
gxhYaboHsE7LRi8k4ozSgyx86iwy03UlFwIoF4DOsiELWvjydlTRSluYlRxbMa/f5x3IsbrSQL8L
Svk1hsQmGSno0PRHFLmHcBOUsYXBeVNUfZB3VuehHLaJLpnCUD/oSo9UHxexHhjfw3yyJ4vPpRxI
n4C9ixfJ7aZu1R/D+2wWqhs+lJv7EpQi+kfmzoMd76TdaAmqPVqT/fDXHTDXn2BQgZvEyWOdKlgx
sPpU/A+uu9MjUD2/gHCdYYGrm08IJkiWA4856j6Ie6WK4gb+a0atK5/L0zjyHuNYrboPoB4IOuhC
CbzdtZGPuYbnKfHIgKxWMHt96k6uspeArPvWmsGjsgMdI3ok3dq9LZgll3qvxX6dSFELuUYkbuVy
PqBKbQXF5IQs1PH1VfyjIRXs9fGkzG0ASbrxEkXPcuTc1uR7nIcelyUSEFF14ZlA3dPqfoqRVOnB
lnepq71KBoZYGne2pi2YP9xmsm+L/KYSkQgUAA0ldhVQNpRKoKxQosaHRDXlfiNU+QmQFoaIlZzm
tQxKq2IW+MTggBfFe829bg1OvxdALYAk1MY/oFQCv8vvwVF2f1u1b7fml2oA0tXR4IZxbirKGwK/
zwYJSIRRpb9EfrYRCvWoh6zhzO+hDyWHuk4EpdCrOoWcMIuemuop6pDVn1K7EVEXmV7GmUMOqHtA
+O4EwNUp28jSp/TptrLf0yVkjf8oSx0+WcuEaOAJ7tGEXj4/RC9y48SpfODUYAfEJEdB11kB8bfF
staYmNfCYPtEVEa5gtiklkzAvJuloDmZur0thaUcZaRShExIb0BKjSlqqDE+SZErSWBnf0+TvT+y
SmvfPAq1o5TB8oWaVKFG5MlOiLRLiN6QF54FgLcqRZHR4yKBQAsv1eu1y9OQzyaCG5xLB370lMAe
uqMksB4hq1u0EENt0TTrmpARMfJxftU6U/oJBHfuFO3aF3Xb3pX3amAKv1n4nCu9ezBIsFUSZlVS
CKVunCjQGg0hLU5f8VzL6Fbb1Z+aamviuQfRWmqP/fvE6h4hv3kV4pB9W8ikIpCgbSRtKiETT60k
/hyVzhymFyM+tSFreor8FC0K5IsYGkLtAvzqlHpF2Grg1cChV/RjnR+78FjL57Z8lua7nuVA1wxl
KYtSqxO5eeoKyJLT0EQ9ovRtuShNbmAcM5ZO5BguDnMkyFGhhsSRdeiKH3WzKn5FyNijocNUc8kC
MKRz+2AzNKOru/MQdFUdkFUsz0XwW+ufojk2DVajzJpdEOZbDUGJqABI8FqxOk/5gdNA+qdoyEul
J3XYzZjn8du9WHq3NVo7bUtR1F6NcjoW4KSGQ4wxuvfOa1sl+P3fRFDblBelXAFeGCiPwmiJ4Eco
P6qR9eJd3Zk/S0YjShiNnGS+QGwu6mQn5vMaExqI6iLwC54Fw2cxzX6PQyQC+g4uU7Q0GUCxvd6i
ClCFmP4AM2LZJryNWRdhMw2BxLC3lQ4YpHZU4iUUYAbDFK7FFFw3a20HGgaurOzIcPi4cgqQ+9W8
NfXPauSN4HtmDXitnitAcwElHm32QEG6Fqq2pV4jE4W1HMXnOY4Da1ZHux6mPZ/mKLxJL8gtWreN
ZHX/ZOD6IbD7Iuy4lmnIoRDUA9aTlAATckni6RXaqfzwb+SgB00CnAshJb+WExRCTaZla8vIB+Tv
rHgqLIMDHtjEOFjkh745XExaoSQkSARh7VoQuGXjppmxiFX/3pR7EAyYUuGN6CirbSl3hJEhj/iE
W/IoS8nKPBiAcwZY33kDkmVJtIP2TROOecmYFloptImgp0YnPZDvwQ1KE5DVYjTg1sISDkfjNACK
5iXZlBiwqXfpE6iUODPAaILv+L+NbpP8ZNHHrF7US/GUx5KasOENIr53i1OXmlVs5j/BBORFdrMJ
i7+2S/COCAJGOIHNg0NIbaOYcULa4ilqFQIgTp2hPfqzPYnbv7VKSAHan4g3DXgfaLSDTE4UcZrB
D4lhj1E5qMFTPdocCyf5ewoBkZsMShwMvQMEFC3R1zY5DcI8Zj1K+NOOA22iiP8bMKdJJ3FnuACN
KLxGAgVQjFrTTtuC6LyxQHfOKlh+t1R8BWBIgcABH4puiuuvEGUjzgQCr5bWdjjbHJ7epRsWl7Jm
WCr5oesjcS2IOhKDHoQghIa6o/QRcGYGnOvm5+2NW4E2uJZBlF3EIGrP6y2XQBn+rj2A1WWru5LX
Y1kjq910buABPcVBZR8UOZwdO8qW93RHPrLejiuVQlTORSQkv1DrcDFdf4c8zf7Aj4DkC57rD9UR
gKRwRvYe/UWak2/iF+Uo7FiMyCsvyWuh1FGMFGOMRCK0/ZgwlqUhO1kfInAENS73oz5Nm9uLvbaf
Sx0p8xX0hA+5HuLi6dAInyrJatu3RbDWkY7wulIUq2aGjOdyqx81M7vjTAFV/MOLsYse2qNwvLst
kaEUXdsZjS5pRSJQnLaxspV4j2NFrd+voqttovv3CEyk76cQoT1ILwiNbfTVPbK7o8RvJQ64l8X+
0PM4I+Y7424i+7OtAcNwQGeP4Kau/Iiz4BTbye02T7qDlhtwi/qRqzNc9Qop5LV8KiYL1MCXG2KO
A4Y7woN8at34DUNru3Y/3vcbQlOl4Szy22h7+hz/j7Qv25EbVpb8IgHaKb1qqb16X/0iuLttLZSo
ff36CXnmXKvYmiKOrwHDgBvoUJJJMsnMjLhTb1Vv8uOPAI4qyi8Jx4Lb5FCYmWhBg28JX1pf86JT
skFFL9vYPj0lH/Vb8SJtk5vH6NyDy0Z0r1x5wbocCW7ns43RMOg8E+PB9IOtlTr2cfRBo+P8OoER
7JO+S/fWzhYsnnl8+f2W/KFUAW2mCuqDyz2okEqwfihI2JNY3qYNBGzDXEB5tLZalhDcjhNqiTxM
IyB6qdsVRbiLsVrKVtRjs3ZE4XACc4pFEIDznky0tGnyBtFo3hs/aZThrSgjwxlK8w896pg3zFAF
B8n84dzYgaETwS+yoCYK+7i9jcrgmkbAWLvof/CNqX9BxfZummTLsRmBVDR9kMaf13eeFSOhZQA2
OtQTovDge9fgTPXXAjKuUc4Lso0QVF+StA9St0m217HWtiCiIyE467mhV48zTx8DC6oW81UdArlp
eDPZ5rbr/GjaRxFIRtGUTQX76vcLBYKLv4h800xQGvLYdvPFNn8J89JHoeiPjgWnyQTR33XjVuYO
V3UM41z3he5vzu/V1qJxMN+XUBl2pGHzYGbgcZdK82nog4dW7rzcHJ+vY64u8SUotxJquSyrTEYY
TMLprit6z8ysTyuZXJv8GAlxwe+A0kWs/HyUUHdY3xBb3srkWU4DD2xAB2aQTUHDh+uftbo+F0PB
zXMJDfogyPBVSjNtgra6GfrCzaNSYP3qiCOCRDoMlMtofL3caXQrbltrwDaQDT/MRnd09K7KCXTG
7qZhVxNJ8Gq8slJw2Z/vpjPlMdjnL+EauQJfrwWr0uy90Rho8cr7bPrNOu1YGKJjbNW2BZh6CVba
ZkjQiwUBB/CQgCVzR+u9bLtmdKybvWJFgk17dcYWcNolXBWCiaqqMJRTEIB6p/cTVN8PsUhDSmQV
dza3Ekj7uwBrZEBTsqT9jGJPkn8qyWtnHYmIEHJ17S9smm1eBOXdYFd2DEEKN0diEiGqVzZf4cD2
KarEr/u7CIk7aGuJVbE83/JN9junUJxTQdHxxIRqvuuz9Pe5iZslcLjrJFFsvCZougOVmptmQEtJ
TXfXzVmfpb8w3MCxWAcxawsYsz6BdHijkbeu3xfN1pTc0nq/DrY+dqjeQJWIidCRW1XGwCY7kOB5
jSW5UovbGUj1tZI4EVMFYcOqXWhhBt8k+Dtxxb50iNIcFC0wcZ6rceJU5oNWvpJBcqb8gTLFVUQN
m2v7BR7AQTc6M76afCky0ybogEV4NGCV4dDqpgINCIrEx+6t0gVNEGuDaIHXHlUoYEmEhM+lZUxH
wJ0wvBzkoWLsuipEVKsm8ZYVxl0aJs3T9TlbC/FmCTNigMYF4Qo3Z7OuqJ41IUjuq8TP1PBmDIfN
dYiVwQM/EYxR0dkPXQBurnIjrKwpidHiIN2DiiZBWQUpPBPP+ZYwfz1/Lh91yaABRMIH3KeEf6Sr
cpwxOUpP3ShB98T0aReSp3SFU8TjJsazPtFyxZH7EUmh6YEZIpFiPPGsfQAUhG0djyGmwSsgJbmV
gfqd1q6FVzXUlSbROwlH6itNL09OqlL6BN6R3pe1MN9LsZZ9gp3SdDstyB+7woqeggbHezhCt40y
qdlYSWzgBcmSTr1WdTdto/TMQcYXHlFotPwcrKx+o+mguUatFG+oorcisOQUkhuA8eNDBgXWQ11a
5KZK7cDNyizaQUZ8+BW3ZqbdDIEe7UMyR1DpJJu/kf7Pa09LI3VfTIPk9+GU7ic5IpnX2NSAqDqN
kpNRIEnjQDvLAKdl16ijNw4oWYdOoQ4CT2rmtrq1TVUvnGDK9MhPlEJDwa1MEJqOPcLhVDY7H1fY
7nfXDiDViEgSoe4EMhWaG/QT24+KNhwTRcpOdZr1TxadipdaKp9VTbsDVLcbckagtC5PE/pKiJ27
WaRmqVMFqraJuz790ZLGcielSB9aJJ3BDWcrsTuqKOVhA9LwkCCMq8LXTdqj2y6Tza1upJpvJnKy
V1Km+qmCx0FTG8gBi0byWVehAaLqyoPRddZ+BMkvNC7SIfKbTmqbTxq0SnjQUYwLPfassA4VGAtz
v9Qroh36aFBRYYMhR33gBCq3lsmlm6UVLRzI4BWPehUnCCspjtAgMl+yogLRs2Tbm6ELQDhfEhN6
8uAI+DGMCRKobYoOAU+3wwFyA0mQbEAjkhTgR+7Cx3aqG+sxTYcW5CsGU1/BmpTtCn0oFNecMooK
WmX8kkkI5dFKKQo/k2j3PNqYM09hgZlvQf0OTBWtF6+6REvroIel/YSYONuNTVurYHooA+08oQTH
dsDNZ1o7prTNaVALwg4o5dB1b8T/+6yUo9zJbcidORprxs7JmU0m8LoXeFrS+rzbtIzpL3EW0sCt
U8YOUibLuxLDtWkQBX+hZAwUsTVVCYiywuDJ6DTF6wa5ObdaM2wgrKce6oiVO3C82ifwJ8UqUEOa
eERuwl2T9slDZQXTXuuRn3amASwRedDEWx1tV06FQvHRCQ2jD70iJeCGraiE/vR4UDzQ1Sm/tbgL
0brUxYhuOhXdOGY4BCdNktJHmeT9L3tqY3+0J3o/9nmzswxL+RVJQ9E7Q2JNR8qSwMtCQ7svawXq
Uxme3h0N1m6MsgPH7iSF1Y8wQ9GQQ7IifFeTBKnBIi6s/i5gLDtALFtCulBu0nu9r+3HRi3Du0xj
43s/1iPZyFSzt1OvBmw3Eak+QfSV4JQ34tDP0FZ/3xXQM/d6S0qVUyOnxYMhoa9Hlczkd24gdnP6
yUZWVdfr3rdCBj5vk1odWvJ7lqL1rGwO5kRGz8iyxKco8h396wfDytmjaAgWZukncG/zBYEdi2q9
QD+TG2mf6DRxSONdB1g5Sy8A5ihiETZi5NQytwDQNmUMgnY9u2F98JYmdER8l5YCuLW3Rmh0o5QJ
xP+zMigXbclJVPdVCfmCmnj1WT4E8KbD5I93ZFvssCrPGpTAboVPxWtnDvQFFIiN4ZUGRdeXZmo5
K6kxReAp87pXaBs5wWO4f4/O9m4S1K1/L0NGFdMCSucKBpPessNggoXFW+ub2/LG+KC/8vN4O1TO
uNE3xh3dyD/C98gRponmiJg/2pfQXKSijb2Wt7OVnQcSOCfbpkdyw3bvz4GbH2VhAfua7yzhuFsb
yvMbsBLOg7qxHWV317nxuXOIqz2A+8glp/ScfYgeGdcipSUmdylIIUtuMlR2zEwwlXSkMojb0dOB
bLRg5X1vDMA84g+eU2ww20F169JleptkhlVnOI9xFnnSlLvDkLkjsT04mY+g+tkof+kp9D0jRCyt
Qw8fY5h7LD8b8vBxfZWu8Ahcfsy8TyyWaS3LRQ2KP4S8kBbRu6eMZV5CfgyDBr698HdefpahcYoC
3MNQKx2Dq0nwAWsLaDka3LpNFSm12DBn6/rkkLDWa0vmoWvKraBjLQXKTgfXq5lGXoa6FEuzX/8J
f36aRL8EZF+4BSxJZQJ5XASNZvVBI92LasgvsfpHm77mMrQIqi73GzMPvbSIHLsYnq7jr7n6siaB
Mx8C0doAjSnANyVoztoPHFKHjh0YSm+uI82/iV/DaAeBLCmic+ReOUOhmomICMKILuseq/4lSl5D
U8CmNDvLFQieEy4apbGQekAM2uCZQ+3VIiZugRH8lYkFk96bKhDa6gMksy15/odaAw3l5gYuTbNb
Kn/eChcrQkNR7IjmONzK4ggiqi1CpxIcA4ryxtTi1EXN/RShKL3sRVU3K/dqAINS2ZJxLuu8jBXV
0hG0nioOkVpxguxDzsBxfJCiya/Tp0EW9CaurnxsQeAzn6+HUHG5XPlSNoyS2iDZav5gXqM66W31
qtwgKN3nX1AiGwV4a46OXmJ7lv+zbMQcl3CsLdtam3c9qjyVuZ9OHxI5Iti87uRrKOjIgzKMjddM
vONcorQRngpkDf6RsNsazY5gDi01xGX/fZGopixxuOjGKOymjykEBWkWOXJOdvWUgk9udFMmCxLv
a4vKnKm2Z7mxWRPv0qRBqnojieAWOElOqTWdRiqqUVpbVebMrk3mhxY8RVxCjJ2s4xSAK0gtiJQ7
kxGvHMB7zVSUUFyfoBU5MRDyzGsL7+1EBx81h2WrpWSgYx1SaMMb7pFm5h+bbenr7nQsNrFrPgYb
tFk/o47CGXOnOjDB89WqsYsP4MazB2tCmpL5A0CLHg8Hxn7Rybtu5VpCYWGlynfl2n2pQRMeINIO
DAylf8785gMSf9t0Y+7zz+Cpvutfqx+inpK1IgLgGti+8PyBegxuJg2itxWTkKusK+fHtCOZE/+I
FDfcP5ayo+4y6gpjw/lX8pv+EpKbUC2cQCQbwFTZ7fZggm89865rHNtXXOnd3OkPyUG9ke6gp+gL
BnltsZuonsJ7LZqabD6xqBrFGGlNAAKR7XBSn/H4mED5ItihPmSrOii8iR+rbX98uQ67uh4XqPPP
F+fDqKQtuFwhnyiBjAVksoEqYLmZHfD7gP41a3bgBcBkdXhqCAFQnVjkdMfkN3uJNzbYsb+uW7J6
BCwHcB7gBRJjZk1jHQOYgf/kpnljp9iXUPy7MbY2Gnbo63W89ZX31zDOOSFnG3fNCLgQBaVoanf0
snfS/uk6ykofzbzD/IXhHBKPDgVROsA0XnYDphS39N9AHSXvg0d587PexQKzVutKl4DcjqKbYCTq
CAC1TxSdZ+dJdtXead/qp3DyNJF5K4Uh6OmFvDV2TzTt/KlLW0waCAyVhJRwD3SZNG/1Fi3Fv8jZ
ujUOhsg/1hYYVJUwmnMaHQm7S/+ok7q0J7T1QewyfNAeOw8Vq80pebP20YOu++3R2jQ/k60tOCNW
b0hLXM4vY2ZqNETuFx2h1I9emAdVVrzUDA/oITBc9Ub/kUiOvI3Ooqb3Vd8h4LTSIWWAtgz+JDTj
uIxyCinRNpHLXc0o0hxGM4KAKEqkPdpGYf5UIrlXaEaGfdXSk8eplOvnvCeKF2TKsMu1iZ2LqpD/
6eJI0HCAPyg8RGx6OR1apfQE/fJgJv4ckbh6jR6Vh+xMQ4ftBhdvqVRyo7N8zD3hjXxeMvyWtETm
LuQdboVhw0D2TCNUcTxkzUlrX4YWTDenoRQV7OtrYIs54NYvZJMqBmJo7H+sc9Vw2OdSvxHsEauL
CKXJ8wMYmStwL4cSNOyx1lsQ/KWTjqdj7VEp33s12tGscwuGahgwkBbyfWdEggv3unH/A8x3fWJZ
W3U8wsGCRNmgh33DlHQrMG512f41zub8JDLxYDymMK4/FCflq8YLAsIB+dmKnPDXSTpPP9Pf6HMW
JfbXzi3kXf4zpjbnJM2UR0phQgF7YvJLU6i7MKi3E0HNJtHBT1iGrlWad3Whv1+3d+1YWeJy7ylg
WUGlmowhzaS7Mv0opQMpnq9DrI4ouMoQtqK/Vft2eSnHwSIBRjRDiQgev41bE70d8tt1lFXfWKBw
jt/Gkk7zcZ63+Msq9q2oPWU1OkRFjYxL2MytzF8lwGrYy3GI6FC7hRFuWTrkRr4rPfOz3Nj7djeI
crerFuEqjfvL3GP6p/x8cVZNJsN1I8fJ2KkvINymsmAdr049COLR+6hCZU7npr5CXw8ZVBjUVjmK
5UFkVt53k+xcn5d1FEJky8bdFa9Bl5tF30fY8XtYMdYPee+X411FBbfjVQikTHH/mhv0eQcLFavp
mh6Hejn+eXO4CdCnl/T1v/jxAobzMGvK8HvnSKVM9oZOnSzY6eaLnAmuWKvLZQHDDZidysjrzHHD
OIIl/0TJvpU8KrrszB/77VD6i8K/h4PihE1pCBSVuFNykqsfKfFsZQ86fdAqXHeB9cAA12NlZiMD
T+I8gQtPllKj0/sSz8PtT6v1y84fDhZztG16iD3L70Cm20HIw9UEe9v6kl3gzkO9wFVYlShmNeMe
+i25lR5wbz3nICI+Nz7ex9/b3XVDV6fub4zB5zN0uTUH7Y/8tHKKJ8M1ErpPqi8qFYJai9XLxzKm
4NIZBnKD/1cOBZ3SbbGxzKNRvCrja8T2lIGWJ983yX0GOobwH6q0kEjB+xBaUE28+HJziVtHkiUB
4qjYRqO2rji9/dFF++sDubr1LUC4iaNm1bR2As0PCfz8yvCAZ/3rAPNtiXf/uQpHUVETg8Yy7pSn
RZdlVoiYbEKlaTNCCyNMz/kAeqGi3jJSCd521xxjCced7mGjoZGtAFybBE6qh5u2OkvFJhM1Rq8+
nSyBuD1drYYkjFUM3LDR9gmIRHaGM3jDsQfDzxFlaMaP9ijtQCN2L2KGEkLPc7pYbCBvTvFOCWh9
a3winZ07k0d929dvq8K17/VNug33kx/4TBQ7iSaTc0nZqhqtzTC6tvUziw4peRpTZOh3bbK57jXz
L7rmNZxb2m1v9E0DIAOFfCCbzKOtCvGN6yCryVhQgcxkGShC+N7/XWet1cwnZsn8UMpRrXEM09dK
36eB0yZHOXqQdGcowFNwStQnCv2jSPCIsjagyy/gTjo56CPSz29DTXabjo9IuTkouEDBuGMnscDc
tTGdlaVngWnUxPHvUARshpM14CCKx1tV+iqzjSYq+RZBcJ4pVXWnSjPEmCv3LMGzghlsGmg7CiZu
LRu3NIXzQ9qxrGgZcBp7a6c/W8mvVD/Mf2vGGbW6XjS6GYQyOsGhs3KSw000FWry6p8U9+W6m4Y+
RWQEVKUqHUX56NrayTKIfT0OAcrFRNqBK1vZBRy3lXV5nILNHMGWFlZ3JWOe3iSbDq2kCCUFA7py
ClxAcZvZhNjU6s05rusyv2roAVow/vU5E1nDuUbVSUQbG0B02e2kvI7KozU9sn8IUGGIaWqQDEO/
L99zUPa6beZzSn7oH5G1NuI9EynnrL2jLTH4LgNFagLWFDiXRyv10Efs2WHmoPPyvYEQrRqWfhNP
3hQPuzIe768P4lp8d4HNnaajqg620QNb1t+Swu/pIS12efwylX4dPYfGrtFASL3vC0+X7zUR+9rK
bnWBznkkhQqNXg4Y3SwEJbH8VYE9k0ahE+QyCJE7gceI0HintNMopXOM19p3ivZL7xLXYp0jZ0eU
HQrGdf5y7rzBCwuKJyAvCaZtvo1JSwq1swJYZowoWCmlk4yEWd+Ed2USIXkWvOcMVZGN8oAcwq2l
g+GSvl3/hHnLuvYF3EmQZ5ZkKxTWJgNS+ZbVK6jFqhTIyZciNqBv+xgovWYWkpl91EQnBedEpC6i
sA9LsIqFxrYGb3VwZw8PPdsqLL3JRIpd3/YWDo1zmswspqhOgTbar224yZveuT5yIgDOT0wSG4My
A5jWo658NaJt/5sfzgaAGgEvzLi6Y+O/3PYVddQ0s6t6tyMfteHlzbaON1B9tkPBLvx9dV8iWdxd
Ix9QAkcokGJN7tAVFiGhT5NzFn6FAd2EqoZAJW081tmvfYyyPJk1L3IHlhDDym+CtBYEYd/vPvge
0FDotgKGHBCRciM7hqBN6hi+h/5WHMX2GujC1U5+uoHOHDitG1Gy/9sZMeOBCctEdTaeGO15JhaB
rR5jIqKy7t0waL2RnAotA4GIj3rj6x7zfa0hxW/hr4IqPBwSnEsGNnqqozJE+l2eDlLaOSgivQlL
KhIfFOFw44f7clIkREIDTAwqe5RolRg+0EYIFsC39TybYmGa0CUJaVy+HyA19TwxFJhDzOfOnNC3
6LUNCtHQ/Tncy+D7vT56K2wMc4UEnucwTYYNYoHLaQp7MgRUj9DMT92UjE7enjKtdIboaUBvK9vZ
eeJITe4wQ7BAvq302dAF8PzzhX+EsS2lObjgUIVWgtIcolEiSqhvHsghzDO6QEijzFBaFUM5oIuO
TZvCDDxKdrkuKh78tqn8AYKro3vQRj0XN4YkSewh7+EaLHowSh+q1I6ce6CxiVF/fn2+Vr0QAqr/
geJGLRjUTmZshirvddBqm7XsZOF/f2Ob5+YvCjdyWRihioICRYpPdrwJoNGUMlHr1bzVXh6SMwjW
DXwdT/h/LnSL6Yl6VPhrNaZHUagTxqcxcXMQ+2v1rZ36CQUxiCYoa1lJ8qFNAxw1c8csMSDRdOkR
RdrRjBJAQgOCno2H8c58qm/Uu2ADRsA3lLSi9G4f/p5EfKxri3qBy0eZaoXacEXDeOrT3iI+MrbQ
9FLDY6t4YyIIK1eqXS6M5GkIkcmkXWPASHlrO6GP6hpUWbqTY95lh2wLJpvJeZWd9LnchB5tHB0N
CgKZlbX1sDSX35KbRotNHeZOwwZX73F05PbJmvPvP6+vhpXw/dJWbuWhqIepfQgkNTliS27H1tPk
o2FMTqDtKnNTQs60jERHqWg6uUVoWV2odhJGGOfneSIOe5QTB4xYY+FEr81z8HBsNCd1Y+9n4Iea
4JFv5Xl2thmJDTQNosPK4tBnAld9mjdOXFdlNCqS9FxkoIP/0tpxo6bSxlZ86ARN8ra3N8Yo+4Ix
n2ePX7dLfG5zSNF8IWcE+MiCPZk1GM0hmGukebFTExktR/QQdc1WL6hblJUnJf0eLaMi4v+1fXD5
EfPev9g89FI1u1DBRyj5fS+Bt6VHCzpkKAW2ztHzNVv5IKbJJC2jOB3ptK+sTV2f0NlvSqYbp291
8iznO6Pcl9PDddi1g2tp3Ox/C+OkYsgaM4NxOhKLdCLHHqz0Svpaj6JGW9Ewchti1ck5YxbsI+Od
oTyP3WMT/L5ujACCzz4nbdoyEsIYlU5o31TdQJs2U8r+l1PFZ6Any46Mtp8HTd9I5SHAIdxa+wr0
j4bfK1+JcoTotmxmguUoMo/b68Jo6BQ5AmxovFV41eyUe0N9vT6E6/vN/6x4PkYzrKQusgKzFPe1
W3Slq/XSG26Vxwo0Fon1WFvx7jrivIdc8Xub22NGm4JgNgBiVZ4DGeFfZlai838VA9wcKC5BHIgW
2EsvZ7VVK/28j6ltdJPb/Yhadz1vP69bsjp20MlAfgm19gaPIqdT1KfqjFKa3iihh/AcpKMH0Qev
NG/DjLn/Ozxu5LJwGmnSJ9gxygcwdOKqR8dTYr1nwT3I3ZzrYKvOtzBu/vlioyBynFDZBNjYTU6k
7yuK5kqRKvrqbrQA4bZaGnY9TVCXhVbN0ke7iCvHtiun1m2dTwK3E00Wt91CUjhRqQyoHGpc9iYI
/Gb6GIdHTT1KjSBhvDp2qgLFKRBngPGCcz/S1GORBjjESegZY39QLC8uRUQ+68HYAoVzB6arhZTO
B4h1jm6rHaj93GafnQvmqImjOmbuxJ62Z650zjZy5qRny1cFWc8V1jgEDItv4LykaXVJryiWQPd5
qyEafEEf59fbk2q4lgf1I9fYIpntjq+W37oaiErRAiXqcl/Jzlx+A+dE00CHDFlVVE2MDvOgLGE8
DMd62+2Sj/Izutd8WviRUyr+9QWy0sB2ict5FFp7UfhUAhdZPUtycmc4Njv1K/hqQZRngytPdcqP
dK/domRaA5O0oMZi/caxGPvZ4xcrNNB1Su0Y+Mbj2c4QHganPvEx9/JmdKyH9hg8qDfB5IQf1w1f
XbQLXO5gT8y6MEyQubhJ78R4OwAXs+RD+PZ/hfInPF9YR6hmKYMG6+LqIwmORgoW2s6ZSsG9bf7Y
b6fRX2P4kh7VqAMtsedBDDM3jcgvDfG1DSIiWfs9RTJCftmL5UIwd6ub0QKVO9l1NlVRNwK1Lb6k
QPdSugui1BmtJ9OGnJXoge67nAVeERbL9E/cvxjMsMhsqVWBN7oQDCa4s5E3/BOhefrGgASe/y5/
IFfwIJ3YtnmG1EV6L51ErKeCXfHPq+biIxrIOWPHgt+UCtZKr2xy3UVjzb+cW4uh5XakHJViXTT7
TYmOw8AsXQO8dlQUEoomkNtz0M2oy3QAipx81opft14ZfRrUH/E2mIi0fFcf0pbTx+00hjRUGZl3
WamDlidBCe+dTLy4Q3dh7UV4DjKKDWle4lCk7CmaMm6LUdtSRncLzGzaLa7BQ/prACXX9YUuGkpu
OwFrQa5k8zZqq+gif+uzfTZtLehbV0TdTKbg/UCw3v9w8y2c0IAcctvNE5dZvgQJSAg2MCzBZD+p
YG+wkTLaXjdPdEz/+fkCsbDg85DaxZ12j/Yt9QBuieLUHG0/deJzvQErgOY+jJvndNsdesdwiHf9
A1Zj4b8L4s/esMA37CmIijlMkGjjh2D/atjmOsLsft/3UAPv46iKRAKEC3e6Vpr1ghBaWflLCyVJ
+9iUL1HqE01gigiIi3iMQSpzlPzhojJuyuhrkg9scNPea0Fqcd2k9TPur0ncLmJ2fRYNYGl25fwT
jMmITNOSOPl/nfP6sy9bBOw8GkpL+HTimID5KDXRrZugRzKzKBQh9tcNWV9dfxG4FTzKEQhETXjf
pCTOGJc4XXI3IPqpyyWQ7Rle3RPBkfrnTfq7P/zF5FY0ehYju5SBGbPyFYwbuOKlrPRlO812SCrq
OGDDTDUc3DDGd1CyZ64lldUxy1J0prJY0j5UcI98tkMunSrdGk5yPxQ/9CZKHzop0c9xjF4Sx7K7
eJeBo8RLCrPyyraxfqe9HLy0ozx+6KqGSu1yAIEI1SBSh5ICDXwyYbgLGxJsssbQELUVNj2TLuzO
ZBzDfSybw0vSNOe6iVFZM+b64JW2Fn921gjGV2pDjpLU+q9ILhO0xNAMb0OS4Sfa8CgXJNvS0njU
Bsne6blq+JUU3+V2LAkmdHUNaKAEn+X+8LLNeWYR2Wk6NRnuFlWwnYbBzeLopu3Dm4qMP0md/cva
XsBxB53EVFK1KsMbhPIOGshRih2iOTo9DcS/7qnrD64LqNnyxUZlVr1tSRIssxN1b0qJE1m7wn6X
EI4o5Egj6BzrfmoKLtVrBwLu7qqNZkJdlv8Qxy5Qy7ZPJKZjCY5D5lR1uhkZdfu83VcG20Zhshsh
31038qvA2tXnP6z7/7f0+RzuGEykMmssEhb6UjHTyDhZ0iJaeStlx5ZOU/6MxJzd/df6e5dbDk8n
zsZIUdscOxuaz1HIKTmQc3Ppv0Vhf63jAlyJpGzKZ+6qcvQNA+q33SYKfv3LEIKuX0ZW07DQqHHp
MOAS0ikbAdImj+G0lfvnydhSxO5BuM3ijVR/VNFzLCojWN1RF6jcitAlNa+rAahB/TMuX2Il8fTu
KHV7jT5SQ/SSNdvwbS9doHGLIkXRgq5pQJOk91j71KntTMKVt+qLCxD+kBjyJAxm0oikuA/aW9W+
GeTcafMDVBbqsHFY7oLYiIIJ7PoMru1llomyZTTRo3aafydhaDMERR3IMoIaByxBf1ICkqKixoXP
PstI3V2HWxvLJRwXPgQRMSR55uag8n2f1n5tPSeNaH2tuccShHNKUln2lHcACfNfqLiNqdel92Wl
OGl+VANTEBF9L73AsIE3FylHdNPjxYmDi9OpR51vAdoDCvLc4GdvOUVle1rg0P6pxZlXo3eZjY49
Nk6gfPzDgFroLAQ6SB74B9BU0ovEyhucReoXFqgbT6+N6IK+Op4LDG7SyszQKjpUmDSIEsfTtg9V
jySI2t/V9ksXKcWvuoiFpi9k2nVkkPnQRaN5aPQ47piGR5yI+PrHYOSCO8j8yfyaxsP0f0D4rZ/2
ugw6tBybY16/RMzYsMr2/2Vm/kLMK35xqqGWSmKtBDvqIvYjvE6VY+Oa3dd1lNX1a0MDAz0+qBPm
nc/WGjuOE8xNp7w01FXNBC6QeFaBW0wnot9fdYQFGLfv4l1mUnMKMLt7DMw7xSq83viw0twzyD5q
BAXXa46AIAvMHtiWLFAcXQ5g0LKCBEqLolrIKoWkcpLB8BkVLKD5m3lPWKJwxyQoAo3cqLGAcvsm
QMLcJFuq3iWpAGYtxlnCcBe0tgcvuj4BJpzYLm30bd21TqVZIHlWnRaMeGy4lRURZZpoCLmVa9Mg
tPt2RlXf7fa32hxU++m6A4rGb/6EhZvHxNZqVQFEO3PejjbyPIWlvg9MP9bKw3WsVXNAqYWkEghm
QOB6icVImjWd3qGdEZ4gK9ah1433KhZV36+ahFTHn+1HRx3fJUzR5MmotIAxcHVDeZF91xb6b1B8
brPhv9cFQuM1yHLg4wgiwBl4iVUlsV4yWqEJxdrdqmgK6bsbLU6d6wO3st1doHALl406OmkN0Nek
1a6YGqcSHREr7g0AdLfL0P5UIUB4acZojvFIAwAYtPayBFIjir7J26cJDLtyIH1GdebUViBI8qzs
R8gwguII3CSo++HbrsZClvumnfVNY5+M1Olzty0Np4mIY1a4/TWCYGkNb+ZJQHkUZLCg+H5ppQ06
TxT4N6B5Jjgx5MAZTP2egMUrYafmVBiiYp8VR1SWePP3LNbWGKJABPUYKNTqNlrrJHW+S7P9VFPB
OH6vZp3b/xeGcWcui0wzrSMAKeW+0PeG6jbmFnWz1H4h/UZFVw+ex4dka0CLt2kt3AIngYeuLO3l
FxCunhZBodEXKr5gHM8pSopUa0fZ7voqWLveXoBwJ0oWtogM5/mj0ugHoMjTExuEPfWptjNcwBJU
GEERUekfc4R7AgP/P+C2NcuNqWg+4dYgCj2msVdbOCtufQZIWSVrk8avTH+s0c8UkD2ULx2wUFy3
eXVhomzxP6icy0pFqvYy6dBk3m6U0GOqi8B4I5fbMHcKEMgKe2jXJ/IvIOezfaCxTJpgZlWfS+vW
HtxyEARvq0MJKlAFhYVg6dF5Tq5RJ0ERFj3cVY6bm8GOBk8uR2iaKVrmDTYrHMjLtY4dIRNn6JPp
dHquCfaCNTtBmIHyYwM9mQi/LtdmZoLZmfZTBeqZEbddFcJuN1H+8/rszbPDBSczY9z/gHA+I6Uo
FJu6ca4HDd2BvqXqVoY+BHF7EQ3eSqcimOkWUJyjNLJdgaEW9piDH5ruUNzHxmtUPA7N1h6wtRZ+
Ss9R+gEFpKnd9amLMso49lTyft3ktT1v+R2c//wf6r5su24j2fJXvPwOXyCRiQR63boPGM7Ew0mc
RL1gkRQFJOYZCXx9b6hs6xBCHbTcL92ryg82JQZyioyMiL13I8BlB6pO+LwUsn/6Y6YOLh7HNppw
V47G4gqe3B6zOytGmQqt5QQj1hlQcJuBKE6Rb84PZ6lE/OGOmoVgoVWECU1gJWIpNC9dObya6qFT
L8Jy67OLjqcbnxxFfKlxR7bPLP7mj69gjDz/GYtjBSzCAF8z6Hnn7CRoSQf7MMdNOY5W4SY1Q32H
kxfWsLW0k74UawDTziZM+0QLMbtLkqgM4yLEgBmwrhB2cZmNipkTgw8qtlHkAXdZD9GnNrKTb9UO
RO7H6OkdJIHX5Eq42haXy1MCeSh1V7j/ZA7+/rB5my6Sm2Ure3xYad7Ffmjr4z7WV94sSweWqGCM
Bz3F9BqbeYVR74ckySAZnFaPpYozG+2a4cBGTyNriIWleT41NfMNYrA0OeoYTlN7KuoWMVkrC65Z
mLmEtATldjzCQp4Odq2VdrxWTVr05KeDmJ32CDy1gnYwIUAfUV2E1OvTl1DdReCCUg5+fdTkSlPD
0kkgoM8DR8+kTzO/O0Bmlw6RNu0CulEhToUW+DUTC+piVAN6Fy9y4DxAJDLbBaDhx8shwi4A1vxQ
b+qtZbn1m9g+DW67AWm06zu+jUpkyu16l3trDdpLLvTU/GxnKHnKkmEaoigqR4XfRKTK6UGMK/fw
oh3E+hPFCAhT5sAI0+jRzCUwzEFeC1DYR69Gfs3I3a8f2+lF8ZeVaZeeBMEqUXoLNNlwoCAwMZSd
ERROvQbgXWq7RogErQlugHUbchMfrfQkaXkH/kbA5dMrRd1WUtrmow95uNHWWX4RWzcp7FNzA/iC
tXbSlsxD+xvpKCDbUQGZ5zqSwQhCLR/Qxyiva9q7kt/y8InJN5LdK9D7HF1095g4FPo1yVfuwYVj
PqWPgK1nKGhpc4bHmuP9qVkU3aCqApag0g1q4NTOL+KSDeAyQB9J8NbFA+rj9LZxVzeDBUYlyBqA
dnBgG2hn3563MfmKWbAEQRekDQn0VgB2mrkrtdeMuAKbrsNC0x6FN44UCg3fwOpfg89cmJvz5hZ2
/wdzM9dlhBCaEBN+WemjDYRyLnWwBVUdYmwmd+dNfb+a5kODUA2QfbqGSsv8Tg1N2lW+hUb8/pDb
4aZ3fDe3GRC9bnvIt0DbjnbuvaLfz2afOicEsXlkB+5b6sZHQA9t/lytDH5prk8+aH6XKlZC+5Hi
g8YWXd/vAw9duOywSuwuAFXd8A8eqN+F9xghJlCw8zR3FzDgugCoBJrIhkCVk1IXo36rP4c7K7af
+9TOuQ0dgJV5n079z/NOQcP/b7Mz30OqDunJGmYfwZys2kFpt1sIUtv+nt6I47izNt1FYktQk1pf
UPNK7RdrDz5IHzgnO9jUr1f56DabwfG98x+2FFViPrgBbmeI0IOy5eN5Chqhom6CD/MflE1xDNzm
rS1t0/WPgadVdjFhnZx0v0bDsXSMT82Sj2b9IFG0EeqLTlBD90eHaMrT+YEtdbN+GNjMD+tqz7qS
w4J861x9B5DdVX4Vfa4fhOPfMeSA7eCOfi4QTqIdwT2EXmx/+7/8hNmip0XMgiRIQRrg1HYLll3t
SN384Sa9fHsuLtm2f4L0jv2iuKbN3OFijeBhqVvpwxTMogeLBAHqPJgCZXcpr9NvpgMcirEz92+f
8y2gSH5mK1/onXlnbfntYH89P/ylh+AH85PfO7lvZYU+IiowfHZ9bTrQgXzVXInW2uD2TXMKSMXq
TiXtlW7MpQ5ionOgntAVgtto7uGsGEop6TiRAfleXWwYEciOJ440XBRpIBGjBAfU4iEiaKJJ8osI
PblWCFi8g3Wwf4EBVcU/8xc9NNMLg/eY97HBY1dv7FilNpwycDpbXd/n1rVZ20GLLqHsajSvirX3
6NKFgo5aivEz0M/N70hFkjGnLez37MKM3CDaZ8Ct993j+QVeMzM7w/2E6K5VrK8P+OdY5kfglN+U
KvykNf5KrE0WnkNEBzbDAKcU2LnnGnJhFjYam/aSde2DPDfc+reml+zlvXmvbfVdB+Ff5TL7dse+
IurY4CrZ1O5gS6d+WjtVyx7z5FNmw66imgNKiNmNBxxbEM/WeJpGmxTEdTAogTG0u626GaGsfn6+
l944U8yjoZHM0iiSCbMDNQBBpFFwQFnN4IxcbhViOU2FpZUpcB2g+EHC8wWoSo8AT3/e+JLDRqqa
Yl/hJf5TKSNRKr0sBxwrEgDp8975n87//unb5xekAfYWDQ0gC7RM6sCsPpguSBIOg7SDIufBRmpB
Ejl1Cn6V89aWttOptVnIFQVlPZQS1qD/u88AAG1q3RtM8NQKag/hSiZqce4wNHQFgg8SrYEf163m
WtC3kIKCyxFoYauPUk1WXlBLiXcCcUUOoDQyUchofrQRRPkAEv6icfJ8sEUHejAfrXmV6cV+ftFB
Q8uHKIRCxY5X1B7r1sm1BMk/3QFT+9phXXIMk24T6l4Tj928hkO6NNC7toJeDUSbCwnOMsu/SIdk
K3250xKyybJkw/u7SXAtVUFU2A77jGh2aRZ2xSAkp5tOqOT7tu3hxb9E2UuMohZrCyeLk8tBmFC/
aRIUWPnKJl88YeBUQHysQ/kL4drHWYwpCZVAxZdr5WfeHzXLJs1zYW7b8IYVtswuDLWxz2/Fpa4P
cmpzms2Ta9LwWaWqNWwGdWwLVKczXXGC3kt1ZaPm19K61BLoerfoqNm0a+m8pfD71Phs24SJT2Q0
wHjbKw9NHR0M877WGi8CLFL6JQR3X1eGu3T0Ti3Oj15mslo203AL9AchFxRmzzFKbgZ1jQDaY6Wr
VzsVAms6xfO8sRN1KxQnS9774YJb7ytfsxSXn37NLMeIekYSqBJfw6PateTxe2cpc4n0Rj+GFiE4
uD6rSmpn8VOZvCvm3Yr9n8meQV6OJJ8Bh05RtJ2+72TxWQxasZC0mH9yXyEaouEjXumE7BlEAfnG
itEfs1bDXVzzE5uzsJQKTSsk7SBHltyF3cYUh0ExbEvfdLKw82DFMy2st2VyPKVRMIME2lx6k3E1
zEBDhyb9OrGhXnhXVqYjWGKb0Oku1gqQ03rNrpEP1maHqfK1ygjE1HeaBdg0lynklX0OXe5PcQ+y
6fqS6iu38rJF5Li5imVU5xqwaNWiWVwjtuQi8eoKKTn6FAFy36b6Xd9+A3TQ6eK1/oUld2/hyYZn
PPpa0Os62zcRjbrGYOgJ0rCM7IrUATZNZtPKU/s9STwovjtUQcPfC2uhVBLvS313fusuXGofvmC2
i0LorimBhZnWef45q4tibzVkjdlzcfOcDHPmj6nolSCfWrggubgPAkiwsNvKEA4qO5uG/oNuUAwJ
ZTjAjHFx0bkziBqeyhFLaQnV42R0TPGkCXEPKdbNEGHXasXK5pm+/6ft+sMimxWrEbZpUddO3WPo
LSxIsvPrwImTf5Dhx8DQNQR8M55G8+BAAf91n0doLFTwJLMLZfyiqisFxgWn8sHEzK1DYLXoydQH
p0bZDolR25CbqQ0gC1wJEVeifD6//RZ3hkUmxnCQH8F1fnScOtS+8xjqV46S2Z2ib2r/uhJbM3Gg
g+meN7V82E5szbZ6l1lDVfewxcdcvRma4tISxm07WtuiQ6emTpQ7QgVYnpBRtmWdDDc+8j1eycJD
m6TRdWOm6cPKN03j+2nnnHzT7GRYXdF3lsA3+Wn0qOf1l1QtrpIkfvP7x7SEGrXvu73ib1kc2SPN
8NgP3ogRrN0lC6EeFAp+LMPM3+Y5ayNzalmts6vOYgetpqhHPPJf537G1rUgRg29D8rBj/xxucc6
y1Gngh0Bqn51C53afQ7c1SpE4vtR+HlefxiarTVlnRR6i3ntzDc1bLfG0CAl6vOHIMx2evIMsZWd
BjYV8Fq6af1Uk+6mZdZTgRnWsvgqGgAxtdbIIxYP18noZ4udo6AuVZCkOdD0IfwIdnRRm9uUo2Ed
SBW5xii+6JVOzM0WVVGUVqkIJrsdkPtuXNm5Ofpbzu/g5Z2D1UT7HXqs5+WzXpUZ6JTR7lcWTsiL
jZ9nNkMzVKytPEeWJ++HoZlnyiPD74YIGtNx9pWy8YaL29bcsMxthzfd71c8+tqwZndI1Ye1QKsp
DoSu4+Vqq1a9VbTqCiLj5+dv+kU/b9S/hzW/OvIUxHAsRQttKJ5rZM0T1U2b1GnYUxm63IwvQJV2
3uJSag1XI+JVqLwQsHpPPvkkWI19dC5+b0QeU7mTpbQ1tBdkogDndn4V69JRDJCls69t+41l7wTw
WbwEbTWzXKNNVz5maY+efstsVUdGyjhLcd/UfZTZFfoH3L7UQ5eKMN6dH/fSkp6ami1pwfLEjChM
xX2wTzoNJGTtPhpT0FYR57yplVHNEa1DW0gigUlxmKZc5iUy/jrZGXylvrV4oZ2MaA5jxa5Jcu7D
jK8k21bQJyVHxzdrPCUAIVVDIISIzrLe2EqQmg9d5HGw29aU2qJfU0pbOp3w6kQDObWBVOms/mCq
fauUDNu4DnonySvbaLhTW+zYN69Ck3c9hBRWPM9S6ABCwUm4EJk0fV4i7RGlVKEJb6oP+oNVtcKu
8yiB0ax0Sx2y9UGgrRzW5XX9YZJ8PDl+4QOUA0Skw82SQ3F6NL1K9NIOO7ZW4JombO4XLIiso6SI
gwrq6o+mUq1XBNcxoeCGuhTBVytpD0Rtt2oYgy3vG2cRokDL5qTd52q34v2m2/En40j7go0ZQCAk
nz8aN7VI1/sSxosh2oiIfYq7cSXBvziVJyZmB59EMlLzEQ62NeIN2vp3apK4ebiGll9KBYHl8sdQ
Zqdez7BKyeTIo+Sohw89hFWlcVsTNy4PRghWBfWzAjjV+fO/6Gqg4QOzQKzgGfJx/rLSgvxkjUvR
aPHWSf1NFrVbnhO0eK6x0K+Zmm3JlhmAyVKYCk3Dk4ghomFSFLauQQ57c35Ui2ccNRkQdBO0qM+x
fXEiLdRdMZVK4iBaBWY9A/cBYqoqfWVm8I/m8Ie1aeAnt1QVxDVNpsDC1y4NEyXMaG+Fwo7X0pyL
buRkVLO9Dqp6lScDRjUE6VaG4E8pvllqfZDhU6doKxfD8mr9GNRs1+dhXpJkQmcpDXhDrcuYvzZ+
f12vbfulqMI6GdRs15NMNDERgMp0g7DcEhTEKEY3tw3vPwekv2qHXjgB8CcXiRFBOev8Plk0jt4O
lM7Axw1I9MeV69CKpGopjDNQOSiFK+WbUu+tVNh5fZcU31b5Sxdn9YfBuSh0EegA3EH8F8nwbV++
tI1rxU/pqiKvtjKwuR4KqrClr9YgZWtcHIHAEzvfbdEaa1ObbV+Uy8Gtr0cvdYM75bjGwb/oL0/G
ODvnndVFA88n2yTesiTaoJ9tn+prl+pycHhiZ3bvjEyDFF8LO/EL9YwD8ajpsU+FN2yyTyUIL3HZ
bUG5uXKxLlXjLOvE7HQjnZz2oMer0Swms49Qbg5dZed79LJ/pO/pNtsNCZTsnepbVNtsxaktziu8
NDw12nJ/arQC2EzkkN4CUQa5tDQAMkuwV1drw5tW56cL9cTKbPWggi10bdo5UbVl9TULoHKBpu2x
dtXKLYLcC4ZtibcZLiSruz9/HBdPx4nt2YpmKe8ENNOB+WroxZDAiFoeQYCyrYSxO29q0ZeemJqt
IiglwJodwFSm9FsFnDFkgDRxioYFI0HHIXs4b25t7aafn2waWfhFm2Qwp1nPhXabT4ifNWe2NnvT
z09ssARJIyRJMXuVwNVwmza7gB/MfwB3QYMaCn+qjn6un0QM6kZvQjNWcQtlF4niVsVbuErKtlCk
APADuu8EDY343+ymKyHmkpoEUR1rnjQTal99Ubn9+Dwq9SXYGLxuLD5nGrRy8rvz67QYOJwYnt16
AiKnGTCVyPogwWeVTj7CkTS+3aMvyoAURmSwf1CtOB3q7ApKmQkFTHMKVVQAXyXhG3AySr+71cqp
V0xd4dyb9vVPx/vHAOcXUJipYdhNsUrUADLQBi/dAGDU+UlcszGPKasqsdIp/0GxangZ+LY6qGsp
o8XdfjKQmZ8akobRtoaRti1AZqUyxyemN3IN4Ve+FgwtNdhgQ06oa7TTodl1dn7LutQGMmDaoAGf
j1uR30T+M3q8aXDf6EhADk+E7dvopgj39Voxf4nA64Px2cHu+ybPxASFpYkXswtKLgPjiYFbRNoJ
CmrlUWNQ3Fu5bRYjiEkZHvIdBJHlbMRjWfA6FzCaKemTDIFuiITbE+IVjNp1bdgFjxw1XVVQX3xN
ntidDVbWoSmNKe4c0eIzCJRpDUi/mIMn80cQ1Dja8JiFaCYwH1m8luFanukT4zO/09aJzsEJhNAl
7tC7cJlnV5y9DeBkE/zQ8m3pu0G189fSI4t7+cTszOsowRhYoKaGDyBeHZm3ZWvYzC83Gn88fzIX
r6ETQzNnozK1r5oQhkIe7gc8Jk0l20ysIOfNrIzn+0v35CaKGhbJgk1mpOXbZS+fQn20FVT3tbZd
eaesrdn3n58YC2OKun4JYxH5phWe1B0/2Pso55cTcVO/UduNrMF+vKaHsRwIAtHNgBuG6uC86S1P
IerJA8TyTdXbAah2YhkASaBsTT219SrfkWTAf6/2VI08iolWRn6XAJCWWI+D/l6k7f78tP+Hqfjx
RTOfWFSALw4V0N9dcQv2ib677hLg78IDAwE817cKaiVGA0mZlWBqqckbAhM/DM8CtxrKJiwzMRVj
+VwF+rYxIFAujWtjoEDgcK9QAluLbpt0OHSmRMVO3bMw3evqnZ6EB4v596Xx2pvPWU0ctSXYJuGh
4ygkQYZ62+Tae51UXhDEdplrqt3VqH1MjCF9yT+dn8LFsPBkILOwkBhWzAaGgSTdTdfsg+itRJsQ
Vd1ADiurtexgf8zZzMFWftFZ/vT2LMlFQ+5qX27V4lZrrineFApH2eX+/NiWD/8PgzPPGlQqNFx6
7I6C+uDgsna1qgEyKb3zZlZ34dyJZkCsdlCtm9QGoSlRmiCzSe1ARfPXPo6dtG1dkEL32mq1YNpl
H2MbpqIdAmxOgLEhtzub0cJCNx9REQAX4lj7YuvTg4Edj+dLG73GSGvJyOmyo0zdqu1slC1XBv7z
BMM+9JsMA+2SEPmaDVwxOr1GURoBeAnanBr5rU2sXlBBXL803ZQNDs9vKtWpkswZawhv6W4SXqvD
rzMqfvyO2XVCALtvwxLfETZjsUFypQf/CNhoaVZd+zkUH0HLNmzOD35x7IzryNWpDEHDzAP0I4mD
mOkIx6yrhO6C8j5eo6yePvun5Z3UeBnFCxu8RR/fN91Yoww6AIjjGwVqBJB3YBDWMClAOSFxLf9Y
A9eycpMtDQvtp1DEIibS9/NeIgUajWpPMSw5XBmghE2HTSDfz0/dz+EybpATG7NzKQ0rQN88xYMq
BJUhts1q/9XaKGYzJ4Yy8eW0OGnodMjRD1dl8vn8IKaPnC/O6SBme65FZsBSFJjg2bXCW5BJeUZw
bOoVkOqamVkA02M9tOmYObK81OXXHICG9NbUV0oayyuCJgNkWdDYOpeGTwejD4YEK9KS3m6CTdys
LPnyMP42MKeM8MVgDmoMA8VwV1VTXT3070jnr+zen68Y7CxioP1GM8HuNe/ZCjjEbqxptvwuAGEl
2t3heMfCZ1+NqM2eAqbEX0daNPejH4XAOiexv/KKWNx56DREj7UJnq85c0TFUyvtC4iZJmxPLWCL
dJhZO6Rkcb1OrMz29xgZxBxGWKk2+RWw6fvgCwvsmgFG5CWPzMkc4+pi/Krfcbf/bAJgFDnVEeSF
54/AQpET0219V/GbLqE5skkv9RH9OBBXpIlLDtIVX4xngGZ3vp0eYwiVeda9UqwYXR76D5vko1M0
lY6GpQUoH+48o7snv14f/jimmV+vGiXSokmyMtSPVbEzrAdrjaB6eY/8GMI0xJMAPhVWr0CRDwxj
5pXC9oEZ26vMbIsHzjLhHiDXiqzSzG90phghRwEbaTnRXrzgDTsxM9S/jqxkgOBo0MgBpmA6eR/H
osatxFGasECdkWzNMe7uEt8M0VVutuRVxmG+BoGd9vbc8SIfjK5MVcM/835ebrWSNpkyder0la02
YQDBF5HtSAkqsA4v9/IfeHpLm+YS5TWIpMx2nFICyFqKGhgvgcJueJ1EdoY2ar14OH+clgZ2ame2
80SJ3niwOaKnn6Ntu77Oam+UmR3mXrPGiru4O3QD3feYQmBDZ7sji2iv5hTumAQhaJj2qWrXMJqu
0Skv7nQGAxCWQ2KTz3aH5GU61CABBsz3i9kBguiDdsy4/fV5QyH8byOz9TFCrpTNZIRiA4qbsb9L
ukeExnbb1v/E+ZyYmi1RHvhaMlKYMv2jAXB51qbO+cEs3mAnFma+AVgBo1A6WOjp51TspLhG8KIV
D7Wxo9HnvF8p9S+FmDi8YBMFqxTKUrMBNbKuIHJp4fmX32c6eI5ATFGFX8PijfIvItufH9yi7z6x
Nh8cYNE9khSovQ+7MnlVipXU8uLkAXM8kQTDzDyLHusxBHg7uAbWPTXBUVev4gIJAOuZQ9YZWg79
2/nxLG7vk2t4+vmJI886dUjN6RqOOgoRUs2uiwigkj+fN//1Jv9X8J7f/Nu51f/z3/j3t7wApX6A
jNTHf/2f6+I9++0meXl7r/97+ot//8HZn9u+51cv6c9/6MPfwS//07j70rx8+Bcva0Qz3Lbv1fDp
vQaC8fvvx2dOf/L/9Ie/vX//LfdD8f6v39/yNmum3xaIPPv9zx/tv/7rdzK57v86/f1//nAawL9+
f3xpxNtL9puD7/npr72/1M2/ftfIH5SZFJkY1QSzFHpifv+tf//rJ6iigGOfQVUInLm//5blyPT9
63eq/TE9VcH2AfYIXCMTg3Wdt3//CJTW+PPg7wLDvPn7X1/3YZF+LNpvOOA3uciaGr/4Y00HcTlK
7EBSggwTshyg25uc8MnuaAqFBL3UAYJXQ7tqbwW99ZsXH0lB3rg1KqdosgUVugG6pN31Ji0+WeKa
6IHn43HHprOYFhsdF41iAS1e3Wflo148suEh7B9U8FeVN21TutHWAuNbJLeGD+H0WyN/M/lVII/c
/8S0u+/z/0v78D5P8f+zW/BSvFV5nX9r5n/q/8U9OL1E/vMeRL67ec/egyr/sAOnv/TvHUjUP75z
WEzhvgUC3Gmj/bkDzT9AEglFq4k+DtKQk1jBX1tQ/4NhW1gWwIoU2JLpHPzYgni2AMUD+ghIQwPQ
8ytbEH/+Q7A0iaBM73jOgdWersh59UthCmGtPgkK6506deFV6hSqNRTqZKGUUBduCgmtANEQr+0G
QBeCqEsM4PCSJtglGokMrxhk7XVpQVQvC0zjOHVPjV4kBkAtx2RQ7ykZYyCtjYp/hQxRb6EpN7WS
IyNN7/YJS1MXnTWlQxtavXOK9sstVSy+SYeGuSC7qkpAEMMEZFMBErg0oxFa/Ac/BdZGi4aHRDLV
9kU5+nZblmO4NVswu+TIjowO7Qv9IU2VroQQQiuZo45jBOEGWX0ZNGYAihSYIVpbeP2g09ISDsUM
KA73qY8kZ5EraDJL0f2IDE/a2orGisIuAgWcRrqi3+Y6pe9GmeSKo9EqP0AD8nsEmIvUHU1hPjcS
hSrAupoczQkR54WbIbJP7Z6x4ginFR9MtSjaq2RoiLnlZR7u9CpJwUGB5lp1RwcS3CejHhyE2o4S
z9GExw6knNKr2BiNygkx3c/AQbOnutZJYw/tkF/wUXaDXbR5Lp3GiorSK6zc03pS4IaLBuBTCzU1
cswNGudVcMQwO6dl91AqRkLsMEBPmh0wX3Lb8usoAKGtiUEUdIi/xS2jl5LJ+DroqP7KslZvt2lq
MtRN8tYCvr9NreoS3VjagYiORFjeVttZqZagH9qStzntzNbLRpnuCXB3od31oaHYQqnqmyyXm9Jq
LYBQgzA+mkDKPpVaYT0apFGZ1/qqfuBtCzLHBILUGEvSKIOdMusTj5XkERs8CW28MnzpmUrcAYDl
A3Nv1z4rIKFexVV1FaPh/WZsqvGCFKMpXUvkEP2h2HzmXuGF9piSRMP2h6q3l/S9EXgBK8vIC4AJ
KtAzGryoht9GrlL32gM1lO5FABiDvlzZgDcmKQOZ23FHG8MZWMCZXQzWpLtQ8OpZVccEqN+mlZdB
rNQh3lx6NdpxHjef4qDxL3vgFmDDoiJzoPMJ3TWSi2SfZkYC8iceQckqbMcxRR9iG9+gU5YXjsll
VtvYQzl1zDHkkQ38F5Vgl8+Vyg6VGhaYAldip7gbr8xMAS+mVlKk1CMIlgAY3HeQ+pCqeIeuSZjv
R7XoLi2lDg4MHmjHiYLUG4qPWerm8VClh5zqxb7OeVpuWKpF2QTy0zNwN3YRKOJa/XLwe9QGrFLe
8t6smW0hoMPGFDRF8iGs1dtUqGq2L0CwA/XyCLyPqMAzoJNKxFH3TcqbCo2xvDP+HZn/0t30Hy+e
D/HSFEndNdX7e3P5Uvx/cUXh1fSfr6i79+pVvHy8nvAX/rye9D9wM+F9aqFfGffN1Db39/UE+goA
fsB7hqZpE4+mv24n4w8k89HarOIHUKPniGr/up3IH+jCAooWDBEaLjvEW78QIIFo8OODANcTlhrU
g2B2+07SO88eCFELiwe4AIwq6g7AFSheByn6g8KD/EXPtfaJVD2ejJER2s0gv+gWfHFImgr0Hr5/
FL2gr35ZjNBAEeY+CYfwKYzGccPakR6bKBLQ+cPN/FmL8noLjcksvGDcym4s0iTHPq/Ftz6g6q2S
CLa3xka5Yn5cfcLxL6+0KOrtWPTtjarR5lIabfFYjwogr30YeT1rJwgzV7y4EbVXWUSBOEJJ3aJR
g32jDWkB6aCqtkdVlrcmG+gdrYpxqytx9Jpzs7V5KPq9roNhXBZo/+yHfryQAJzuZBOS4xhqo5fX
Y7phBpxlXveXhKk3AdG8QPJPieYLZyTaHZym6SAy0e2hkS2mQfdfLBO9uGquedJvUfcSyLKPBYQW
+xTfHgg0t7ZOkfADRNJKgNeaTaThCtSN8ED05NoIHvoh/6Qw0E+HIPe/aXEVb1JQR0CjMej7p6zq
hiOkigN8fdu8m31BtyKBVpE24vGYIE5A90s/vGpRqN7RNi33ykDv8zHrn2Pf0p00oMq2B79tH+pX
EVLS21Grsls/zcnlmJvFQw8aUY8brbHjudLdBwL508oogtYmatIfUOgx0K5Qt4+NLuFZ+jABCypu
92urDd/aMvW0KIWG0kTRm/ip7iimjowNb/y3NuzCbVrqza2uF5adJYGyLfy2c4uCXrNJWZDkzQ2v
m89Kp/R2WOpOP0CcU5V0n6WAWdISJPphe1W28jEo4LIHqTpB3L5yXXxiMaitZRxfqj4pDuYACe4m
HcONTqPcy9l40XTyolRCsKUyJymqVxBvZiCpCWIvS7uHjphhZddBGx6VskbetCnRGggux6p1SWbk
Lo/NPbAN7WPLo/hCC6E67JuYHTvoR7s2IK8khlTfqGglAyFN5UYi8/ryKylNQKWtsQeKMpB7DkFm
oJ0nVqjaK6EZta2M3jUbNEWR0PcPeQu+nqyLLyuw0TvCAruNASScGaHrB6GR+Qb0A+jCS+oTuw65
6Xaa1t4MPbWpEWwNM0MPAh+2QoXCLxuSDlyqoJ+qFE+l3SYJwdDXoNydge+tLXO5K4koD6Sz3qtK
2yvSbEET0Fxo6KewpT4ACNRweRkCNu9VLNh0wFd6XR9ddKSN3RHhilvoYef1NL7QC6EduqQEiEBR
N6zSUI/VM30vCl2/qvPiqu5MeisRTtkxL99qpXrgXZ9fo45wmxFVgKgEdAlDlyJhr9HR41x5kUUV
H2tDRJ8qNQKp96CrLqe5Q6gUjkwMRMrcGExHpYDV4CBUL2NDjYsKJHDbeFC53THFiRs/uG4ajKiI
wmeSpOq2S7T+sQXR/KbNy/auJeyyQWbbiULFzYrswEEuA2rSb1Eq9hUNxaURSPoYZyNxi+S6QaOe
aw4iAmUeaud6379lgy9Aeabqj0ympdtWpriwSmWjC/RMNVT5bJVChXBGPKKrNbz3x8o1GpFvswEa
YxpOk2vmgh+FEMUjHXDjR3n1loTRLctYeyNQVA4teqno2h5h/2POSWoLEKK4vCnu/FB8zQb+wtvy
inVJccUFkBxGAkqNNPd3YSKiAysaiq1uVHto8HaPpZKml+g7U2wk7yDAO5Z840tAa/XOqo4iQD6y
l8n4rYry2M30pPfyxAguYsHrbRtDUs+uVTTYRVnkO4VGlUNTaMmmBkWpHYUJzlNZ9A4l2bitBlO1
wz5iGxmiNQc0KaE7IGW4TYehh5Z8YHhqqr+OPTXspPcJegUyuQ2Qib0YEMBdWJ0Sfho4J19EThm4
IsCSdNUZaXWNgvuBBvGtT8oi85LEEpuAjpcJmO18y8x0O9OM8KuhxMZO66zoM5LUwxWv6urdilP2
LrFsUJS3brUuQnRn9vKVRYr5MqC3BxQt/gUGMnI3gX5LUAaQUxO915VM21dmkNylXHxtGo27NC91
V2m07PF/s/dlvZHjZrt/JTjXR4F2irdaanW5vLbdviHcbVuidlISJfHXf4965kvssuHCXB7gJEEm
mM6YJsXlXZ6l6bW6ae2q/NHN0Cqyfb3NJID2aWrX10ajLB7NObXRbtX+ozF5KqxplSzp30zqe1a5
TTzm2oBcTcYulSh+jxkEzDoOxqOAQVVsZiWKxTMR9nMLl/U2Ggy7+8GDDHC12mKZGXIndVZTAROm
0K6FuKm17xtgD5ZGsO5mw90GxmT8dFRbXyD8KAJYJNXkzjWNAOZ2dTv8JIZhb5Ab1Ve9MagtpQUU
r5oGIgtAGUF+gVcQYHBSJS+cfCGzWUza922NR0pxG9cArwb1azADuPqwWrGNVYj2B/gy3p1rNT2E
6NpMI2Moa59u+oYZz2Lgww1IEfLWcIL6xoaz+y1CkSC0x9qPSh8FZEgjQf/VcmBUauLSaqg3HX2P
6IMS3bDLirJde0wX941r/WgExxYbqmZP28mBiKucnrEeGR5gXzSvs24hMjtnw1uK/9Mcl7xz7sk8
pSrMUxs3pEqBVbCkc1XU6wYdiWjqanVjDx4wJR7E6KnJYzhP3eaw9u1y81JIdmMUBC9xw6JhyVEG
Wt77c8neuBx9UBuNTdfN69J7CYI6Nkyy7l0VF1z/Mu2VYqSIs4y7eVhQNh952bCLoIBSisrHrWup
50AZcHmrcFFAONJofy3h4t5BJnhVpV2P4oFmKIVn6H6zoXkWihnxnA6LwhA7eGJYU4IzOoJpYtNe
rQ2deveuNYwxwgjnAN9y9xqusOmqJlkY2A6El03SXavc8u8BqEXslvaTuM0BVUjADqVXWVrDQ0wO
XsQHPDOstEUy6ALZT54H28xbLLwdRH9p38pVT0f/1Sfdr7kk+r6EcR0Wp5Lr1hzcF0CesgSxV4cX
VFbRIBGkAfG69xpd3npFQVacCRnLyV+PjQaQJrN+kdz8gVR/iGXn1ZcNlQB95AK3esOmnyXjG3MW
axvn0jPqizRo1jYjuCVpPYXads0fHN8YykPI+eGaWtavII0gStHoYWm7BbaD8dEJ8zJPX0RXPBMj
kEe7spK8nbwLWJrVN16LFo0L/aQrNMfsn0Iqta8N1dynfukcF+uYjV/ONdRnJ4j/jZO7Rgqd/4a2
AktUh/KBLhznfkxLOHQ6tQjenKp0cFQ94a/tFuFs08B/HfaSmVXC+1Ed53SH/l4T19XaGwkSVtff
VMznSW5k5VXayGynG1tupq4PAP/J06MZqKFKuK5aiHsMRmylbEhgjOFBfIpDzmEmD56T0ctRC5R7
vAYWDlxZsO4L/K4BcK4bTEilQoUA1zh3jMRdxOTNFH/Pjo38aZyLjQN6FrHYLQpMPNAC2p2Tj1PR
a7GGToLKQyiqs20OEvEb8Abdpq2yPeFOv5Mpd/YDNN5DOfvTpgB2ZitlO2z1QOwHEVgVfJl0ydED
aWgJgpRfmGEluiAMNOfJQGQ5R8iNAK0sPWh3Dt2i+2DmKU1szqwdEnOoe7vahZkYAZYPp9QFuCW1
57QL/+xz3sztk5w4EnOvX6e8bh7HvnSxP2Y+VhBJRVBsmj0PEUVZWYRVtmK7qyHshYNWh0MhXROZ
R+YkEnWBMbHHEUbmglDjjkpj1qhxEMhPAF8VoKbsOZu2E/0Ylh1Eh9xWDw+jFDUU1R0ONw1fzrCd
4oN5V6eFbWMgrsZQ5yVo3osvKBbODH5YfVckGahxCWsdcgfpY3OpOqXFzZQ71doIGFml8C6MzdkV
8Lv0DQdfvoJzRRs4AHtw8JI6lBbuyhE9Ld/JqyPu/3SVpwjkul6aiS4rfmSG4Kh1e/LZziccaCMv
mjfb6PRz0QDY0Kf+uJoacadQvkvDkcox0jUCDbdHNGfnFhwdmHAujWzj6dm/qDy8SU4hq0tXDnKX
1215ZyMNwMWEpA4PiBtVDn6BsUzdJ6zOsIUOvh9nqHxGTWeMq7Yl3gXrhp+tY3pxGfRGEdGBexvP
Uno7VAxXXm369XEeuL2ZsqFHOzhdlAJzhCqOoXYWHued6H29Lo3KjAPZGPvRCFIoEPt6NXSBuWd4
+ZKKSWdb55nY5J5rJFkuatAUyFA9dnPrbfM20PEQdBQviDXHsE2dN/hbeFBNiaRl3Y2F9eCPShcx
EtYbU9BfFfZvaM+oS6pxDvu+gmFmL8rIR00MyZdAWpQtfoVV787HLEidKGtGI/QLw9grP267W505
N6N0d0GXe0nvW1dIGJ4G+uJM6Ra+xWs1jHTLIQYP90gQb8zxpkHGFypnpDuawaJ8Yi7fYn8UUd+P
/SN+0Z9M1R4oGM2DMXIaFiLvn/3CfR3zDNJ53I90OYZWpVcU2CboHhhhzlrYEJHszfFwIsAV8SN3
sJEwUOUlJAdEP2jJxeQOaPUCRV4AkBXSih10VkBjcByqS+m4NW6gMtjoeQpgxRFk3oH0uKtm5sU5
Mcz71uZIuZBUQBvNrmNzIgzRoYPyN3xJFvBwp3Pnwh3qNa+teo8ydgR7vdWka+9WanABDAZyhLC8
n4plwSMuwmIz8uKpNms/i6iXZ26Uc8v4YdazTlq78db49E3M7M7b9Ky4GxUyRFxtcBrOKQgqBRL6
0EaEdAPmGzSq3bTuwZyyzHLdtCnLE2EqsNvNhsUW8/M1/kGRaDrd8lz/noMUup1G72YhSM1xrlqI
qxEUbwtBfji8pk1IPHh3uzQffuXKMqGB0EMmDEcncdpplaKaHCp7Mi4JUfTGpmgZRJIFB7HoyA39
gRdVefRQtdk7gvsrMQ/+yu/dxPNkEI5EgE/qIDtyuvnAZgJFPQ8BpugvqaC/8yHwEfzUCu7GkPM0
7L3DBajevqDxHIj7wTNupdFA21N4Ak9Q97Pv/XGDpBL71cPnEJSWoVC+2gg3DTBDPEjw8WXAZu6U
N+ujNZVP2jVVRBxFNr1CAorkxYyGCu0LwS9tQ6bbCfkyafEz7ICvPUToEDiHkxeKK3aSg2XMfStu
vRkBDzzLEIBgdNVZzxwIU1ys9lPuiSCpQdHNtQN6oBpYRFFXSvD1HETEqAEHquqTIBBF2JT62hrq
WwGnJtFikxneDK/J3MMl7FotPH7cC7y3ITPYbWH/MuxRrcHDnFfQQOe/phRVIpS5dqUiT6RT+x7h
urCscj1KPMZNYd3ireiOQzm0u4o0KFPUNnKs0d0zZustYcDE+NBG81y2UrKHzh5NZpRfq5HOG6i8
o6syQgLPsnDhpHW9zVDvi0TvqTW22yIC5vJ1ydi8omM7x37ePUDcfzh2RW2i2xI8Uhe3St3k64IN
OsoLdigQj29ahoI2wGl26FTd/VjlK0fmF00lX9oA6Giz8ZCpYl7reeJ6V3fi0bFqeV115K5nMIT1
ygZx7Ej7de0G6hLivnakPWMzuKLbIkWXRUiaGRpwUGUt3dRfQX6mDyGxPSdDZV9TyQnuUsP6hfTt
F/hNBYL5yt62pdOFdqchLsBYmKIE4yKMTqqixXmC8lCEBtkUcuF5C4lDAOwDO1KVmlvLx/9oMpPv
7So9Fq0VOjRFDwXcg6TgPIWYum8e2rJi6Nrm9xNzLs0uNTeBHFycPJR4qJJI6f15irWqst/cLGr4
CYI08pw6nMKps75t7em5d3wRonMmQ8iuYI1SDREikKdBJEAVQ/ZyK3yI47c1o6hQGDe2L3Yw9UW6
6btF1Djw6i5R0TPBLofHN6LXeRIbfxErTT3zp4WH5+hWwcFEYE3VHOe9JWDtWuzHun4YpJVvDN/k
K9+T/MIKKmybIRlxo1zChhUdOOwTqDNN2OVZxeh67oNrBB5m4g90xtU/RJVF0HERdDfNDq6RBgkm
0KToNbHhLUNQ9hrM2W8weuHwVMzokaUQDsAVBeknM5iPAup5IsDhRDzF12KojTij/Y0HNyxfA1qP
K7u/qXq0znj56Ni52Gq7qtByQH9PWhem0V77tb+WjuG/BaDUu5yti1b/lCPCCa6QYOjKdSDp24Pf
mHG5hmLbY+/Z6ROFcgJkxxisK8uLVmW/CR7FcHCwbgQh2aNVYeEVROP80oMtvFLXzZTv7b5buW0p
IfwHv+Z+clAz4FGbTWWckrq+c4sqW0/utO/SLsDDAV6Onp1nUfi7ivUXFnsiCvsKImuvZdVw4Mqw
A12FYiUErS3ZIkb3vLrfe4NPYhk4xV5n/vWk8LnoKBPWZQidqmrNeq0TiDvhqS1yNBJ1ndhsxf3q
jvt0axVo+TUl8r6yzNHbnPoZOb1NocriZ84bTHKti2y23FBknrMyMl9eDANs5IPuyRTq0XBB109z
J/akeCGiVivA08poQC6Y2Dqv4mxsaRa6Y/1rkRFGRA8vcAfiokU9/Zw0+qFZP9WxFK/StRPLny5R
hA5JUf4euunRzqHA2QMMHvpV5mxymeYHPmb6whK2d6cB5bk0IIijCvfBGPLnxlbOhqrDUMHTSrTp
76KpdDILc7oY526Kh3wqV6h/I2zpQkrUhcXN/TjgMZm6OZoLKYAE9i+ryj9kUN2iWaGxei2e6dHW
K9vzzZ8cvYZgghn90LJu48xVNBmvXZN02P9iugLaIxktubaLt1n/GMyfqrFjjrdRF2UdV07xOnv1
KmhLBJB9nV/5uivjAczh0O8rhRJW9tDlpbFNDV9jP14Q3OZ3pgF/PujRli/ZYPtxVTvmjthSX6Oc
6cS50cNEwpSw8GqNeodwlF2MOFncqG9Jzi57wx/Xyhb8UBK0MNtuuh8ZInQv22dpirt/MKB9P6Fb
iJbBo+1Wm0HnXdJoI9u7RV4esPzTyhi8DRtc/KJNVt9JOuGmav3hcTAePapW9jwlsiR+aDqVWjRT
8nh2LXnrViimjYG9Sy3YM+EkrhGS/PYNnrAi3ZvSBlVVvdSsuYQFD1shPXqh6MPYjVDgcZp7o0nX
JU2xYhqwKbtFgcNPjNKG9ZTVxK6Z6Z2vvSBivHRWmphrYE2tfTZ5Q9JYrfswI1CCovGosAPRT+2y
ToaNNvUhZU2wmRi06ZFOlQi02+7aVrmx5egYQHG3rFG99eFlTQP3tfOgYIDqigUtDIg/pyvSutPP
AocdCQjcOsZbeDtufI5N2IT9IuZUbK2cJz1eXC9FAkt+tvCixXO0IoM/7NIxmw8anaJVqyzgJoqw
5yQyZ1RUUBaHQw7yu2q4Goizmml+K4dcx7JOq6eu5/ucGah9jTdD70Gll414lWV3XyNq4lALCaUU
Kqo8QnaTQtuiDiTK/Zz8nkrXj3yEErPZGeucCG8vfbxUKILJvTvXSToOMxq9KCAIgoNAhbsXKMw6
ePU4ELom0b6Jl7FGo1l69QhtSW3PA9rtBNRilP/aw6Sl3Bem0qibjLhUFKpzUDzsDiiQvjVtDRM4
JnDxWoj8EjBXumOvTB96EYYRzi6eSYBl0s0c9DJGsHZHYLa96Y1KbAzD4mnYWoh7XCsYoWU5wtlX
NvTQCTWg5Z9TnOvay3Cz5qyMhJWTezLhnR4HSiPAF+utQv8cYmHCz7K4IkN9YFaDiwlvUJqYog/W
+YzU2RLFDKaZRa9y1N5/GaaAEYkKOiMyG2CtiBhR44f+5LPbDBdG5ccsqPmWdk72YHu9HSuKa15N
YlgpV+RbG1zPiE0YYrbUbY93+RUfVySqDsY8JIFKw6rIzQej7MwXcOohb81Ymb02AmqddEBFLACV
O9JYyN9e55oXWUnMZ8m1v/brfnxsyDT9KFB7BjjTaVZ90Za7zEdxX/DIQzmUOz9tOMgdUBLy1rlE
oDngIjwyyu8r3bOLqaD1dYbs5pcyOyEBOqEweKNQfZkHJ/vR540Ho7dc6ctaVMUBOu3Fypo6EeXw
ATjM49A+DkTT3WhAJQnVqQ5RbdnHTsfsQz1JGVe6fk6FvHI5+geZiVpS5wljm3U5ucSGgIkl/K5b
fDCzuUXY1+4HXnk/7WauFEL6dPwx0TzfDZVroc7E3OMMUEuKWuRo7mij3T2km/XtlCMe8UtrQtxR
Q5S/n+z0SErEw2WT+uu+DILQgI38w+hO8kV53RBXLGhWDfPnZJSmXimduzBAGfAsjjquAF65cYug
2drQX3ysbW++gF93s2+4Zi/SRukENaA6tXzUEaWLXV3VLyNBIduF6Ffc6u6+NywT1w1YzC8DB9PP
4BZbo1Tq7JvpR94VxjOZeobMyO83dmUO113qpnGgJ/Tkag6N9iLPI7+jct+xbsITtijSduNyeKD/
D0QSTBXAW2kQ4wmbXXGmxo0Jebe9lQ4EBl5ejQiBlL9bLMBO12i9osTQTxFMsXr0J4viRiLDT/6v
i4MsqwDVW50rElaK1numOw91TZ0mTpoGcWmkGa4YV179c6jg/2tAC8sDdeg7qMW2K1//1bz96/D8
Acf69z/3F+LCcP8NhAQB3t36g7ozF9ecvyAX+COo4XlgDC6Ye8BdFnLQ36ALz/038NeQDkadGxYc
71Gp+COgBAMPcGYXWjgBtf4J6OIjRBoQfBBGqQ9AIlCuuBfMEwi2bMbG1n1qgCSaM5QgnifZLom6
GYR9w71rkubrAC6tSdNCnePdav2NkP2AiP1icFDmFgsFz8FUTiUWYA9HK3tEfTRNZR41I3q06Plm
0EvuWrbthFk6YQFX6OWp8kExh0lJTIZFlGfSFdAN3OkObkUIStxFue/HIovA8H9UM3rzWZYJc4+F
RYsU6lvoI4PbBfHW6fc4Gs0UMxAewqozWZJKiKxI0+ZzGOTQjKlmbr9wS40Tin+OylZc4ep2Dcgf
J0E5tyhSyPmCsYxeV3PFn3rtZrDYMdBNQrt+nH4sfVzfKL1nw8TxDnM0CdBNRnU9Wx5aHUmbNG8z
3FUOgTfSv82K/z/y6f8E32JzV68vr/K5f335122Pv3R/TuYCPa5fu4+AqOXn/A0Y9wGIgtUnvPv+
g236Gw/lkH/Dzui/5w8Yqr/PpmX+GxQnB3jdBSdlwib1P4AoC3+CwwoAOkRDFhq0/U/O5gkBCD8A
JxPe8pAfcSE0dErn5k7eVLStASDpeGQFfQIkYahMGHpXKOzQuzOn8QM0OPhrNHC24YcMVRnnlKmo
+WwZcw6gB0A2Gzk4CSKQfzgCsVF88wgA+Iv18x/NtncA+EkJ0Q515R4cZtp4vgFAQvbOou9H+bRq
xIbFlgczRFyggFyfEHGrgBjKQ2ByaL2yxfXhgYohq2GN+CVLhG4AoxTWWcEmbIf2HQsNjDcbpPc/
XjAYGVL2J+B+DlHeJqDdoUMki3S+fmvJXMZFQ4OtrMc5lpabQvPBRa6kwfkIW8i8RLXyz2kPLXyF
z78Jth8IcQDYAbT38TehtjMaKD7KQ4+i3KrRjRUyR1qPS2N4w8Y+TWhpuyuXOyzWFDoLaUWy9Rio
JkYx2dpOgCwlc4kKA4rDiIe57ST1LNpNOqnHBtoG8QBtu7gWQ7C2Kk+h4u+7au9baD4zI8uR/2cw
3hEM0HCTNefYXafKfn+ttOtBrRBC1ghoT1YawsCzgRYTHMozKleONz40eEBDyCHAdAIF2hWkV5zr
oZmDEH2Z7NLDjohMJdiR5Y4XW7jn0ZKa79gQNI9SuJCOr4o+9idU6EUDzYvvt+PC6vi4MVzcFBbc
M/HEB+apwmJVzzPKkLYPj2gP3WMyEHgsAfYmnZEmngSO4J+OB3C/s3iCQquDIvX7+Pm1qEgF1AY/
oD8qckCteh5lblxDAOX7gU512/EhPo50ctBGc0ZCAk2+g7sDSsRMsgjdsihb0URFAFyAORDKXRO3
0cv3A39eUYBNcdpswFXxH3ISsrSmAfSTRkrC+xXR2QWvCcRQ5v3syjNTdHCTn3w8DOX4Dq50WI2A
t/FxMe0+Q3l5tvmhX/lrfpPf0WN94e+w563H/AJS42uoaRztNVm1q+4+faUHen3ZXiKXOPYzkB+R
94ZqBDvy+Psl+Bg44a7G0r//vU7OeCHcGvRQzQ/OuJ+tImlrFEpkv2ajXuUcDRLo+OXZPxMFQH9j
kYD4Y7SLsBWqPx8Xw9VgvrKBT4de1G9uMQPn0mRnVvzTt/0zBoH7+B8qzKlQtDV0rQl813TwYe1m
BTAiH3AFuVdT8fr9Cp6KtPw9m/+OtHz6d49Rnmc58yVGcmB13uy8TR7/9iIZdcf2zIP06WNhTgQR
Axx6EWKTJQF4P1IKr9nSZxgpd0WEGs5qFHNkzc9KP/BOJSUOqSBnZCI+PQJ/xoROCMKRAKyhEyai
CxYJOqztdKAl2GCooDESJCQ7BPS2A+XBE2ee9nPjLd/13Wpqo3eosjAeIKOhWTYHpetVar2hqLZN
aXuwizMDLof8w7W6TBCMZQsB0qIHejKgaSsyCb+ZDtaYTdsRezci5Vmpx0+fDkhp8HJMCsIPki16
cpkCGjOUo9eJSwJGUZZ1seBBTHHbNRnQSAOMMZpsO6nuzI75tJp/hkX0h7gPHC5ysjc1oJ7ulAtx
aVB+bRrFql/g3QT4XLt5oiUwfMDMfn8evpgpNCrgbBS4YE6b/smQghiWy5aZitpKmoptkbGtOo+s
tAk/J7u6Hrx619Ht96N+Ou4UXLQ/fAQCOycM/nHbVFzSfmz9+ZK7aLS7c8LkmuRWlLf17+9HOhUr
w/lbyO02DDrx0OLfJ58yaEoAZx3tHABbPbq78bLY+Sjp3gFIA2yNtW6TOnFJiP6w4535nMuPfr9X
/xp6GRQMC5BAl7V/dzimxplt2nnOQU+oyiIW9CAfC4oMsIRwucaI30/1y+EQAEAOAfAj3DgfhwPM
A2Xt1HAOaWBG+XgFG+J1CSs37iSFLUAd+Q+55OqvWXzI4b+a27vBTr6gz1FYgGTtMtg+MJ6scyaV
p+fcxhzAyMC/cMhdGBx+nIxN2t7hpm8cxAjo2NBoP5xnIziz+5fr8OMXcsG6BDnXgdIjBXXz4yho
XljcrpoUlU/0N2rRPTVlUW7yGSqo/3S9oALjIAhHAol7ZWGOvt8LDaD2QHhofgnnP36AkRkA85lz
zjr09Fzh1oezg+P84UCjFHiyaqk1a+4Zc33MDMdfl1ng3GnVWr84WtlrlFWevp/U6X2F4QiSVXAU
sbvBBTqJyFyp8kyXVB7zicZWlh3HygE6wornzr4d0XcY1Jnj/MUEkar++Vw+LExPLRdakWmRowt7
dJwSXRhr3HqpBjwvJXuhyM330/u0OzA9xJkoFTk+KOTuyR7vmqZOJybRwcB17DpAUeUu2VXUOyO+
8Gmv47FxLMeDSfziE78UH9/vDQb4M1ow3QLhaPZ82FcmXX8/k3MjnOyLGT3hAn2w7ihIEGnzGNTF
mcvni7Wi8FvFNl747litj3NoG0VslUL2iiB4M8ydjYoeb+Pvp3GqRrsUWd6PcmphX1mdZrTAKO59
eyRmqB+KJgK4kl7z3zn0JV9HBv+kM1NbFufDJXEy6FICeHeNk6mcmwrCrEdgxBYImpUwJwZFB52n
76f3xXHC2V1ECSx4Wgenr2JHwfcJlv3WTC3y0ubKZSD+5PA9G2sJ8B4cPEf18v2Yy3c5nRyBet1S
B4Y+0B9pp3eTy1KrZB3VINLNQFyF5NLJN/CJB4huyKJuOHMLfkrilw8YQAXGsj2kqZ57Em74ms0F
BUwMH9DbtFepDunK2et9cUjXel1snR3d6SfjBcj99rV5+H6uX52C94M7Hz+kK6tRaoXBTQBTneaq
OCsi/9UXDByUFXEL483/VINizahAHJJHvCcx0GpJUbkx8KwcN4e+ZHP9BEHjM5fwF4cCQiew7IZU
BTQEcJN8nBaKegEgEcZ4nCxAdrW68ql9gcZrbKGLq+wR5UN3JYunySwSv6HhiLYuOyfp8vn8L/7n
qMz4CF+ReSxr/24fGbJW0OTnQN9ZdUQki/tp69Ezm/WrqeLFMW0KqqiL/sjJ9hEymDiWfj5adggJ
IWpFLmCSv4G4vBxD8Uv9kPf1OXWzz08OZvZuzJNd04E8UsPRGTODz6msVxUcRys04j3v6vvteWpP
jNsNdstg1OLdRgYHUYGPayg0R1WztfSxwkWjwgUFFsT2C3lSZQhmdnfh3GuSfD/o5zPxcczlu777
bgyi8mlhAjWZAe9tTg8tYKbfj/Anz/14xXwc4uR5cyzArkrX1Ecoy0fOXhymEPTeCPni3tgaMd8C
brcGbpiDtrGFJuBbtqZ3oKl8/2ucm+jJE9h1bYokYdJHONTsgB8m/jnVoT8B9qeJLiUS0MAQsZ5a
CmmbFIMzdfo470zQ6dfNj+wFKshoEgHiNq7L2+D20kqMa/M3g8jEtXGdX8ofxZ2IaeKHbD+cCSs+
lTr+7CdoLZqe7REIgJx8W41KLBAglXksfqDqYEUOEGVQw7oF3Y78PJfSfXk2F3/K/x3t5DMXbWX3
xFxGe1MvnrP1xBocia4BdhlvGPQJwnnT8BU7k4icuqH8dWrejXvyYR1wLAdnxLjVG7i3q2zlxsXW
vyL77JZfZHstQvNhOnNUP9/z2NLg0eND43N/Ku6aqJzPKZrtR/PNJReF2lTb0rnFY+2cGehTsXX5
hhRXO5aVQEPoVJgLTdAGr5Y/H6fHfsWfyZ3+TfcNpCRCvjfvZxlDGV5isw1R8HjOCfSrI4OeEHRA
0VVx0an9eDeACE0pn8EI0zaUYIwI8i5nIp4v4oFlev8d4uTjEbdsialxoZs7L1bxtJrf2gvQAtfd
rt4Cob4ugPJOnMs6B383PCehfm6CJwH+PGaVXclMH0tdGmE7GSsxgPrxzy8euBhA5AeVJHzDkykG
AKYA1zzoo+HiOIxF1ImH70f46u19P8LJNIxKCaMtce908ofmxb6cyUZU5ub7Ub54B1EpgtcWohsU
4U5V3zkfdA/0lD5C6JjOQGY/SOBPznUXltU4uUN9bHY8g0iHPLTxPu45HYi8yWemL9PUvZzT1ZDf
11l/PesLarhn3r7Pse8SLcG5D/1CH3YPJ/s70Pls5bSGp3dOI0tl9xPdAt5NGUOTcgplXwOofa7k
8MU9CUUnOGogiEG7Eg3ejzMEsgfsIDEs4gHWptV6O0MDiQXG22BsZ9InMBNMyroGVP+XsoPYDWxk
Omr1Tz8m2miLVTwa2T5y95OnAaDfNpCFOV1yOEzs7Zms0FeEcIDo7rrAONe2+BzZEAhQoZGC/4ZX
IephH+fcZkVnjAtgiyEVBfrYTRoD8hhlvQ1Kts5Qr5pZ/mTa2TZIb5QckhZo4O9n/OmQoHNiQQFj
KVb86e9//BWYytESTV16yUWAM+i26Jx4IoUJRMrPWM18ORR1zCDA44R0+OQLg1M5jcCI0UvmaQ+M
cHDNzI4BUNaARPf9rD5tYWTaqCgBZITGeoAG4MdZlVNv8iE15+OodWiiEzRlr3y6115+YQKjK61j
1p9pMXw55JLn43MuHbKT+8yFb6cEmGA+glQYojq8magVc9e5QgUlmu1+C6XPtR6HM/HbsmgfLoal
6u96wA0BXgGZmJPQv+EtgbnhKI9AOdvRbID0CsKNTqYss6Ecbl7yybe2yp+bM0fli82LkVF2sHBk
0X8+BUig4yXSAI6iGLlYQx1hAy0EVAGQlqde9guNnSTNzZVKY2y8tWKBFfr/K2sEQaKvRQS/mD3W
FM8Hxb4BYuz0O3dymjMi5LHQhgnUdOUWSdnRNkJPuXvxTZAjZd9aV8qS56oSfyxqT1YetQEcX1xb
SO3IydieysyhKAd5lJ7BAWUCxGkNBDE9eqSpD9Zgz3tCM72fJYDy7SBhXtFrK8Y8ULQgFDJVc/Yw
G6APaDlDhoWBdulYYD/yJk8jLYdpW0h/CklbifX3x+PTAw/9TzxWJrA5qG3gAf54PJiudSZLJo98
pGCxVHDymQyfnjkR1lK8PV0hFO6Q9qLJgFFOVsiF8tBUU1SI8pwiTOrhxuJ7w2NR5NZeBSOPXa2v
0xp8qDF3giQPpPiHPVrIJ8GbyQSSD3gm/OXkKdO8ZqDjmN3RV2CxahgtrKYxKM8s5+ejj4Locgig
Vr4UKk/nSQFbCJjTHWGD5CYmqDTPIwMDH/6m421RFgDbZQPfBKocL6EMU958/zW/OgQ4hwHeTZxG
NAU+fk3pjqIfKr87jrnrAhsNxYu8Uc66RTPOaqF64CsD9TkXonHfD7z84JPvi+scKvFAXYJSf1rn
Dgw2ZawY/cuiRwdnoA4I/t04RAz7PjJy09nIgv7+h2MGGBCLTGB5iA7y6VpX6GpZGUn/h73zWI4c
y9L0q7TVHmXQYlEbAC5JulOTERsYg4yA1hr7frJ5sfnA7MkgQQ7domrbZiWsKjPj+MVV5x7xfwq7
7ocg0BDjob4mulJy3/v9n96NC1uLbTL0WSrQ6iIfEVtwYlM9s6b6LEeN4d8Z0pxpnNWmUaF8P3/5
5JtSi7j1UaWv4KdPtHG0pYv24WsrH27f18H8trJYJbrVNY0Y4TV15bDNc8MJu33gn2Ijf1iLWAGh
rVMfopDAXOaneBvRojvF8rGv1vq0HZX9QMtqs5LySyqwvx7R/F3eLT+CltCzeXIiBkoT4WJEQjMm
YmIMjOgx1R0tWSE6pey+tvFha882VATi+Bcw5mWuUop7q274cMdApY/Pq+O7uKE5iZqSCXlw2ihQ
Bh/lXVb5J+71j9fre8vL8hKCQ600WaXI+6gl6pyHW/wkR5ieqzSkodzY1CA4ZV1YNdN3qxXdMVL2
X4/9w/aefwFMdCprJOrnlh4Nt7sZ+0MhwWNO1obgrwLrYewj2kivGl85sQk++v+ztfmUplwQ/3/5
HqxwTtF8K6VjMkguDQWbIkpWNcIWfRPdq8MjciaPQX6j9YXbC/SUtdVuzJMTTs1nSwoHjtpr0k4S
Fa3vt2KWSnkcBbJ01CZUdervCo2mRv1C19CJtfvZuqJOAw+KA0vjsfLe0BQjHFZVlXRUbqJu3Vbf
y/Asf0m861I9UuLz9UR+NirKZSXeM9zCpCbfGwtFaazjWFKOWWdeGxNtf0N80VTpYxUbJ/bLJ6cM
NRq/TS325BCFQ2gNskKuRr72dXndNsPZMPQndsdnS3N+tFCojCfDN3w/ojKleRhZPk7miN5eP7Ie
va4N7Qa5AyXut6UenqKcfgzJ8DbFyxP5fKxOXuHvTRaghcNYKpsjDcLmYzJKjd1V6bRX5GB0/JQu
WI7Dn4kYGysjVvNVn7WrLujOtULLbU/kqvJmXdw8LC/GZAouirh+zqUk3IRa3T18PeEfg380MFDc
IXLcvxYlLmZci3tZ8hD/4JbsFEc1s2+lReNs3nQaNFiOZBVX9KyTLRTGxEZcJfT802iDyJ3fZSAP
ArR20jYVaI615PXXP+7j3CH3zOvMQsd5ptvPXuOb0DotR3FfIHJwrDsTbZgmOo8qKjI7mhhWii6c
mR5c1a9NvhbBvr8qiKaRy6PilEJBnknvbVoBWsvhXPPa0373HeWA4KWPm+SGLq6ZRIe0y/chRT3T
QWE2/Za3oULrbSTEhIXJ39wMtF4fUORFbTYHq1vZY+BFd3ESCd+LEmA4zx6D2mBhtMLvSihNs7hl
alr0dsvyFZQRkdJIFGb3PU3tV2pB46RT+QnSOZaMiJwjWrF3a6oxbajjIE+Zo+lafciEgnCmJIXx
N6Ln0IhjUzC+q5HcX8XSGNM3WbT9j7HWyex2aZTeioS1qdlN9O6e4pH0R9+3FSpmJW35Q086409P
FbRRycfook6xN87fInihmoLUZFLUHZM0OvhBuutCK7KtKtKdNCZWdGIKmaF3M2hJ1O2xZkxDQ//b
WOz4KKMgq0i67hgCG3bQCq6d2qSC/WsrH45lwpGEC3gt0IMDzGSxTjpdHzpJmFUjkEur6h6F5sa4
bsp+nRtoiHYIgaJd54Ah3XxteP7574c3G9bnW5ZE4YeHrNnraGWXKU8lhPZyRBGMMqT38sTwPrVC
rpnHOp/zQ3cTrxNKspSMJ7vQuXJ7NNGnyalH+Xoss1v8YSxvrMy/4s0Gj0KvGSU959EVJdkqtbwH
Iun9iVNkCVci2ckXmx88WOJBsIyIttrUi4EZ8eppPDeJjGOZT8j5/CQriW7hTGZWt4XVsxOngPN3
tBVlGPgr/bYQ8hPX0cdlw01OLpRkEr+L5Mf7EY9p0uaD6gWXKJc5maXv47xwEX13ifs4nqauy+aq
lq0TW+LDQUo7B31vOhLBFIBj+b1VdbTUkURIeKmTRrLW4bDXJsdXd+mJ2+TjfHJQ85Cea5zncOVi
PtW0qiU5E8LLRGqEtTjpJHo1+VQg60O0gPcCzrz82nHzWkH3fjiotBkhco7cC4qFsk8sS9Ss9OO6
Q39B7A0RxJupEqyon+oR/zvM0bD8s4XLL3gN4+O/iMRzlnA/ZGsQ1sggbnYUEjv04SL41aT5CRdp
+TmXVhZnjCTEVOvmYnMcLP+Iini8om/gVAbpMyOaCr6Db0oEVF6sjaFPk2QgInmEkMElEItZcSdM
knhiF86/9e1Wn8dCuxgkORHCFS7H+zlDdsdEGPV1ExrZukTS2U0DoXLlwQzXQLLLEwfYh2HhMMBF
4QKni3TOUby3pxQq7eyKVB59veNo/lVqd18vgXktvxvQqwFqb1kInMfLnYynqedip5VH9CLQUuFW
JuER3P9nRhY351BlrAAJI2HWO1H50E83yA786WJejGQxNVmsVb4Y6uVRyr/3FAWG0yni+vLUoyaL
yfj9rZT3k5GWgV4MgVIeczREdmmN+CI6Q+Rcba9Z9adSM6dmZl4ab24VVCTNhJKh8pgqt1Jc2LCe
eI6f+GjLI3U5pPlHvDEiFcqYRfP0F8+MZ9qVYOEM3psnzHy+jH9/ucURYKZd29BgUx7H7odC+Vx4
yuE99bHmcb4ZB7JJlioMank0iUwL6aWh3Urmr/9sFS/2YoJwXxgl2PBHqlvNJyW919oT8dtT45iX
4JtxoIY0GVPHEouQPG4lCo2Sh+RkcvXEdCzLJ/upjuoCua4jWEAkLAO7RKvo64/14aB8v1eWxWjo
MShlUcrl0UBIqjQQ86MqWC7QlfvxtaFPVzDF7rI5ty8QF3v/xcTGCyjlY9s3QrcyyTxo/XdjRHXS
uva0EwH+T2fnja3FbjFDGgqzHFttZTmtcS51d0gVuV8P6JSRxV6pBDFMerS8jhJqNomyFU1wM3/8
mHnd+G+Gstgw9MpbFVIgWJEDp0AUCdFEG9NOm/35kqYckGA9YTVSv8piPLogVygyihz+UIvVAtk8
hGKy4YSVT85mQiPUxkhclDyXFh5p2dYIRFZ1eVTAElA2B7cntSGX9wo5Qscc7D+eJMzhkVPhxRP7
Q0KpVDyyyz3Lu/w2EYgBNWfT2fm1kQ8hQibpnZXlehu0JCG0UR5niAEvl0NxGV9Foy0iotrZ5fN0
EVzJpx6en6w/PEEKAvCkiM8v+2vhV8iCHLTMl5W4ntf/1FEWQiLpRLD1UzPUxmGDsjTSSO/3LXI4
QUtcHccjQnMisRPhELcvX3/ATw4hfv9vG4sLW1aluNEEbKATtBbVq0q6Q1RpM6XJieVwytDyECr8
euaBlUeiuq6PhIuM3iyw1ZOI91NfbbEiekHsa6XEUGuKLieeYyZHyzu1uuefu3AK3323xZZFcoxG
6Awrmkh7bYn4R33qBfn52n4zN4sDSKmjvmtqLogecQOZdJ4Noemi6uXHPEEcKjfJ4rUbEtLXmlE4
iRXtOwO1Jdn/84vq3VgXt7qBbuYk9/MXjRq3RC1EaehgF+WNWWQnTH14wr/u5zdjXtzukhnnEi0q
5REelFa5mWc3t/W1sY3v0LFSUpc8WJ46+do7BYg+MaHW4nSMJSgL/WxYihK3STy7G6++3mofX7Pz
WfV7bKjSvPNchjYjyDRvAQQPrMd2sqUfgAvihp4zNAPXUDS+Nnhiy1mL88OXpHy0KIU4IuHmxuOF
HCITF2frBpXcry2d2HPL0ssQ2SnDCLEUoi+vhvsy7tZSfP+fGVmcIGna+lX9OkPZsNXaMyWod2K0
/trIJ77SuzlanB6eUMtqjqoojQ/9RupQmkf0Wm57W4gPleRvvrb26ZX8ZkUsThGpqEJBm79bh7Do
EHvUAG8KpMEt9c5AlECmU7hFZ+9ro6eWxeJY6ab/Z5Q6do6VY9DfmcPDVJ9otphPhY8nJDkzGrvn
DuvF2Cwa97JZk+/YZPk6Rg6SULSNZr1tWAXChvmhnR6+HtjnFpFrIvLAv5frPSdPV6bJhMcB3s6L
ovMiG50sg9+imdcxwneIi59Y+B8Kx/86r37bXNyfjQ+ZXA+IPmSq4PTK41AZrql0aCCG6zxHeEHe
SdZKqffKySbWD/NItyeViehbkXkiGLfY3kFu6EktC9qhKb4pSek2dOXmWu5SW7/6ww+7sLQYpGVF
JnKRvn6oxEuvFHdKzQAjHvdNeNcUEFf0Uy/712DUu9WzMLnY7Mqo97rkYVLduPK+vpcnh5zZgJIK
GE6Hqvytv0odMjL32n7Ur03ahs5C91Q+40OGT5l/Bp4XLTSAb61XYO2bx2YpZFPSQbw5hPf1U/8L
heBdfV3d+FfGdbFKntpde5NfYpwUmnsy/f3pBL8xvrgvxqGfPF3GuH6Byqpla2uElCNHqZ3urHbT
y2GT3MGhHH6eEsj5uKrnYc+1txTW4KQvyzJjJVUQ0A/0A/p7XWdbAIAaFyBV2Ky8xoZ7caGfWGIf
zt2FxcW9LybjqMQ5FsvRupKzW2kCDOZ3buXdI09/Ytd+uK7eG1umG0UrC8qgntczXWBmtTKN0h0s
8cThfsrKYvoSYcq8KmZIeb0GLsYN4iNQ+PxvbM3fM7Ws9eypTFZSfV6gQbqRm5zHqQUxFfXZFMEe
JCxNGha/NvnpsqTinIWB6Au50/dujFlOFc6vpx0S00OZfnBgPAnobJ5q8vr8+/22szgCAOTJ3TSZ
2iH0aXtSDoW4kcsTT6xTY5l/w5v93aM3L9UAig5NfpukrasYgm3SYJVp668/2kfH9nXN/R7N/Eve
WJqgFADVxVJc2eKV9dzcoAkfnsu75Ef73D8injEz5055tae+4eKu77VhECvy4IesXgUVdMapQ6P3
7uuxnTKyeB8opeRHhcZFBKN4ZYbhOoK2Hsmrr638fw6l319wcUQIImU4lsy6q7NVpx6FwrGezBde
PvqDILotOuzFiR389eqQxcWbIK+p4OYpoB3KfKNYZ4lxW9NwEJ+qIzllZnFQTGOhAgpjkjQfrILh
UwX8mA0QoKoTn/CDu/luDX7IDoq0YUXKyEQVoYuAMOfR3Bi+QbNEhBGaO19P2KlhLc6JRhTEPDb5
eo36jN7+vih/EC9x+kpxvzb08aFMFZOJv2dpOn1DHzqzUzUzsroetMNA/16E3PP1gE6ZHb5Ynavb
N8nmVCfdfPQsvBMN4TjgsLgFMp0p7zezOlJGXpFNP1jKaiwEQt3/xsbFwpxZ5QaGEbZY7Ba14gq6
y9pBDEqPGGdSr8ccYT4j1k5dvZ9s37emlj4Oqs2dGtBkdEj1yMnKVSTDTQt/fT1Hp4ws1jgyyCKg
CJ3xgNqJa1iK4PBS49QKP2Vm4RPLEXVNoEw0cCzQDEnViOFTjjTp14P5fMHxlCcJPjcaLgOAujUh
rFyK2kG6SQ/efTmgFMFrXkWnm8SNXZU27DCkcr42+/ngfltdnLP5NIq5MmA1n0uTbhvtUT8lxfeZ
381i+G1jse7mBqjJyCftQKUaOHpbXaGafwjc6iZZm27tdr+iJ20DknYt/xAb2/qW/8i3/9Ewl1Wu
qkdBCqrO2mFEklZuLZenaZLffW3k8x389zi1xXrMJYTXM49x9sL9GMAg/fZnf77G1kW6mKQ0h8Ss
5vn+hIhL0WtCv2wv62gCBClaP4VBPNVn+KHfZD4c5rpDtOAoQ/xQvGNSMCgltdRdxkImDlALPOG7
aVbdYzxO7Tf4TGXkqnpbPURJSgC5DdSQh4OXAjRs/eE+hCkMgSyR+++SXmiDQ9EKNLSCbtYH2LBl
5AyE9yHKI7CV2alQNwLd9mVzwodd+v7zKKj0lQ22E6UySzEPq1WKxleT5jKQk+m2y2AdRFWZEsk0
AieT0t0s5XliLy1jBa82EQ7hvrDQ7Fte7UoCcrK0lOaSs7z7KfWgkaiARcW8R3hSK5TpG8L9d4Oi
7b5eF5+M1ZgTPRIR/blCZ+HUjkiYW2on9pfW2GSrzO9hJqcR1c0taRg0zAJqnE9pQXxmk0/LMkSe
kSfdYq1DFDatftL6S89EejTwup8Cu0pVxNtGmS68FuLw14Nc3vx83Hku/za4OIUjDTXeUjH6S1JO
Acg4YHup3kNYox+rrr0/fI9gjUEhdKpTJi6iePR+q0lmoUe+OPBJvUB24rGKrnWvv88Tw3upq646
4W18MjgqngxKtLFH4cniFOaGkfXEz/pLzUAaSBnbxvVRgnPSPPZcIS/NE07oB7+XPjqqDylVpRCQ
XNdSL8TXtLoIQPFdJsYveLHXGiKecaFuYxHnzZPdQTPP4DVdRGVxrkanIvIfNgqFh+QKkRGhrAda
6eIgsypTEyJa7S6VMfo+qLW/G0W/cfqsubcKpbSRDDbsqDglw/Sh14FRv7O7cLF6T++TcVAYdSQ9
DKO6BrcDDlCmKbWAONHYNfW4VQ23speogx0UunGyE4fE8pLQZuEU2tAp4ptFVJelRVViikI4Gfql
FoummytaZvf1eCqb+KkVFg0xSxX/9fVLvHkZSsxuNfepXSbgQDZZqiR4eTRxfL0nP6j7zeq6pGNp
B0V8WxOXbTiGmStt3grhFYq07Z2cmmbkeL0nHi1ImUB200x/yqKa7oYkzIMB3ExjAkU1suLWRybz
SqzCAShIs/OhU64nXyz3UyREf90F/yvN/g/OfDrY8af+1g50n5qn//qZNWEzHp7Sn//6xxlJwi5H
ef31/9u9/Ov3P/SXGLss/XNuOmI1cuKhtGOxlv4SY5dRXKcvfz7dLVlSWLZ/i7Gryj85OAhUc/hT
SYnK899i7Kr0z7ladNZUo1qb1+EfgRJmmch3DyOeXugDIPIh6iqiVahWLdzHJPKidNLjDBZgWV1r
UTHthZYzo6wikNBTHbt54gZZC+R1zOkEluvk3tCKFz9Pvnd0hslt8xSJUPc0gNyrYiwayHWdQom9
LtjgsRR4XuDdoNh0biLXT3449GvUlAisjSP+D73wQtkf/aiZ1krm3fdG5/o6evBZnV4JkhJuA5Ni
h37ui57po6IvHeV2uEzFMXS6bsb8CtKFWYXyTdXvc1PaA1Px95WA4kHY/JSjooRd0reHTB4nWwAW
5HptbdhcFTF/oWptPfB+SFa/BTtzyOAQD0b8iJDRXu1S/8wnoOA2aUsPJozRzorPPRkWWqsX17zW
000WJS34hiHZ9lNymOpS3nlCcmYY+Tnw+jPUINSLEOREO6o3GaI1KAjquTNaeb4u4+gYCWOy6sC2
rKq8vkwFRdirSKi31biNOkHbUByabawoXZlxvTFyg/RPSZVE4YPvlPX7puZCoWynUurWjgisRNbQ
25zBN74/HMqicyw1vxatcVW2xTYsCTJO1S6khDorlJ0p+uedqBAAas9p5phLc20vhdNCH4LDSrhN
YjBbWWncWXWaOaGn3I8G7RWSgAIQd/sG1PSdPMhrbfSEbTPJ2cWoqskqAvkq1BWELIUf0wMxqwDb
GNOmGBvDjbNA3gVlYbpRPe2ywLtJKyBOqTZRLjwpjh/EblYrrc2tuULQeGUg/u2MbULgN94Jrb/F
Sd7yMr0IE3MdxtEmM8rc9dUYQnJcnxWlf9YXHr3YEWUzQpUGNrPxKEkwEOOsaWyhK9EO0NdybfwM
TY+kSOGtpi5u7bxUiOiFxsaL2udOlc4ja27eeG3bkA2nSOONWgKspONnI8qIPaDUvY3KjuYPZXxK
xPG71fsbQJ88/dvsHOrvvVDHl6neHktJd+O6uwVBb3sqGvoD+iIyXYhy06zqSNqERTTZYVQMbq+a
P8ok3Qwm0mZ6JkNukrIM0dOQlEmb76mi3npScz108o7KpHMlH3a6EPfkvyUBNgCed6Eq0Zr1c+9l
xkGcSDWZrX4tmRn3bp+fC2Hpr7Kq3HIJF44nZqtxin0nlMm+aTiaaQMEMJLTVaH6N7Aa1n6Rr4zR
e+hBXtqx3Pwo4YoUU/CsyjzGsqzcK77qjp36PBnGU1U3Z74MY1CkJEAYtFs0FaDh6eGNVnm7wZDO
FXhEc1ce6gNb2Z95P2Pp9lq4iXTpWGXFxoiHK0vQGkK71nmeDHdBGV35pbwKc+WmlP2rAm5QmLFa
6OORZ6CQpWe3cqTABYiltZmMG12cIkdNeBfl4KQC5aDW3tM0Y4gmpbyqANQWXnPRFMV2iqCmiMik
aIK4pReGdhsLVlyRvxhNsovMFznx4cLV+U0vCfvaA5nN68d3q6rt1mbGITHz5LWZhJT0VQY8Tn02
jarb4aCk62K4V0T/zPNz5IxSPnDFmpIz+Zb/ETtxa6zGunX6Sf7GEvWcJJYPqaGmK6SSNVviwCkF
YS/p7dqD3XgsIynb6ZW21vP2tpzqO/xIctGEIauh3lCKUTqN2KSuR4XShpeRDw8wuDOF3tXD0Clj
6yFEq8CUEbM2TMk1u3CbnvWxa+n3VnYXmHepOUzOCIqrkAJAYr1y1YUNh//UXYgeXNtBvo+ratNY
nlub43M+Vk6jAv+2xlJdh7WFwmIzwEFEamgm8GhDeBCjoWLRZy1BKv0MT/0iJQlGf5bmKGxdO4JY
hczfHe45Na70SIHvY5fIoGdGjwSwXCO41bbfQkO7RgTcyeR0Kyn6pay2D4BzWtdTSLl7fmXZKaBp
M1UPwUjarZi6lzpXio3iI92q5NFVO3TfUcQFWVBb8/yZd1WfXVlFT8+WB+pO12j6B8pu0y5xlZfi
GupAATyeI9cYuwf6zChSU31YchmtvI1g/ei1jFf6oOx7MbvkKBhsvvWDPkO9uiG4r9XsB7mecysr
n0dVvvTT5JHjfFd54i7prMlO2hkE2N6LVbuV21p0PFpikZ5gN4PEsqNRXicFkDruDmCZOhmIUuly
RxyHvV6GPwRdCLjAOsmejN4tAISMsvmcdAApu74NVoga3Gd6ariBnpAJjAqayFRuJtQaJN/6hcS4
vh5lsENZKbUQoUN/FRl6d56X/vehFx/NKNlParqpcsB8XG6odFvG8zR0Z3lbHEOePvZEi9u66MCv
W5wMtuFnDzSUlWvdDy9DZbwnFPGzk9Axsfpmp47SdTPqoV3pxtazjKveiC/UvLlMk/Ipn7hUJ8mw
TZC4BJAdVJJbt6mHMxOdCduMjW3eS4DTZ0xbOljbxtBXQVvwtgkpJ44U5AQj+ZLpvOPgqs7juNjG
ihA46JaAjSzaa6MvOiZIRE4m4sggZe3k7fBz8KWbxotyh+IzCMTFgasDwdXilaItripIZmlTQ3aW
83UojFdJFQ28K8xyrebxpWSq+7Qwr8I81li6rQR5NkloLQdhF/b+j5qad7uzhKOixs+1bO4Dy/Pt
MZuiCzwaykYtiTm0DOBuWuQ0Uw3uvh9XeVCFdhHm12GRPkpK2XC5J9uuyyJHsOJiNemkQaUO1idu
V9Oey0lyl+T1L8FStvlUJnaQKb/SfIChYCLUEUy7tEjZW724UdWuQ7lTyu1WbqWLsPim00DZToET
gt4b427XaCJ6ENYmaHoU/JoJARNp4nio1306rtHgMhzItegTK7EjxdP3UDd/jFLaOIbfmlTAiMfR
iDZWMX3LPeZJlyL+6HywEbJgSuInanaCM2UczoKIO0K2umsFcjvdmukG8SY0b8aa5Zwp5yFy4o4q
FIpttXAEhzztNtkrWzDVnhSFSF0T9hdJNomrTtfokVHqTWrqtaN2YHnLKbrTzHQ3ltlz2emSU1nh
RekPkiOlfeNUTbjVlaxfSw29q5EW3wqheC6DDyfDErUrxFzAYw/gDv0cfC2I0s4tYMCuKxVMt5mA
EWw09byk0MkeEZalm3k/dhUKW57/0M8MxWkslQ1wd9ktYXOCoxd9nsXosUEGhC8ZACdGcYVxm06d
5YfMkJ+kAg44qQrgG2Nz4Jw765TunJMc5QKgHYaZPRkQ7exQUEW7n8GO4Yi/1URuK/qeLTS0d6Vx
mEE9HLRVWSdHfVTUVaKZd408Xutt+K2fKC1Lw/O6jp6M1mjsymj4NVrcreQAprfW1IpLG2zp6GWB
K+AlI9xtI1pJvvGzUFp9xbkIfzlGmokbF07kDK6GoO4hpND1R0FWIrcvlatmmJmjmXjoq4G+bqU5
M4fGWMFrvUn7ATh2c5bKyt7PR7qrW+WloEH1zBj6m6kw72rVXFWC+aufVFRYBhSJk2Ld5N6ajpXY
nbQ0h72osLUEYwVeWLUVHsyEOeLB6XIjcWsx59AZ+29j4zutanh2YPXnYyV6BGE48Zuic0N9JB5B
x34/dglOMthYel+f4qE9l6S6sZUZ1kkp5QFdN8upowh1n6Ce1qmfEc2haz0u2ytWX2APnvzSlPmd
h/psNAKmT5VV0SmNowICpdHbA7lY3ma1X6ziUTmr5fFRMGAwC0oMUmYYb2WvOh8i5Tb19KMZT9d1
1p6xhlOmtafvQ35FVv6ogQOjANI7vjDslSjZjlp/BgNg59NgTzNVhMdlaKsxwqGC8HnZJSidQPH+
CZD2Is1whqcigWUdWUdfa1JYrx1s7DxG/5AFOcLyFdtJozpAa5w49raaYF3KhbVrav+XpwTtRjOU
VcKtEglShpRGru3LtH+ITZB6CXzXVohXWmXtBETgz0WzSTdpE7f7uahCtdCC4OvZnEVrP44uilLb
4nbRPhHMHFBOHRF9HzEBV4c+TgduTpwhyJbu03it7QKN49rKw3ZLBA9vnGN1P9KWvWq8pN8r4Mcn
bbjzSvVsVGpoz6H11LU4rnVC3Ha0apd+5H3RCqmdJbWwDgHZ46bQU6qFSWc3Fku1biB7K2K8JpUY
uiJZ3TopZJ7G2mWgQood62g1ZzUdMa4flCY9l/Pw3iyzM5TmlJWXK8aq0OMnouNE8XPkyI3eXw+V
1fNPVbiBnWZXSlatI0EvXCECZVtWyWU3hbUTBl5GaXUZXlVB9IMGhulMbbV9qim+01HCy6tO2Ki5
X23EqAXJqvMcNXzxoATpZRBoT41WKWB6I2jJamKXVb5GAQ6CLRZ7iIdU8sWTeQB/jL/V8IfQIFMJ
5UqEF4XKW8jDzy9sENWRHWlWhvc8ftdRHUjT8I7t+owm7DEI5/dFBafNHKsXqwB7KkzBjZ49j0ry
oCtVuq6UdK3iW/OCLSf64ON+1QhJuo7jSfoeSHnmmAH93oTURhYizJER4Os5NStPUlDgw0n8U2mo
i8Rdgptm8gPO6GCyp8R0oSGKrj4KPCCsFXxcyUnV0C3089EUHqPgKsURbBLpTMskza7D7JauT4dn
CCTiyrAV37Al6qzrsHsx89U0EkrrcEGUnac2l0UXczYXcH19dRt08bWuHK0sKp2S+I0tI6WdjvWu
KMa9mpd7XRxyWzC1dejVk1sH+pklIo8qydVj5gdETUgk2GoLmpU+kZAbXb1qxMehL72dXKjrjEfu
lCo7nWJLWzXLh6HTQscrp/vS0PFixguP09vrR8qQlGrtGcpRTikUtIyNlaW7Ie+vstgD89GEhylH
VL8WLyByXjS4YIGe3dV5dZsW2o0V5/dSL23rIKACTKqhYqurIBhvCSOodmHVlwb4bTwTGS9I7pNV
In/z8gawQT1VPHbbxyg6pHV5V6Wa6PpBHW9lfXypJnVf1jxNVTwwr5+f8XBj4qKlCUYLJMebdJl8
zOAkVR/yMM72nYVI4FRbme2zj23FC/eNTH2u96zIDz0HYjeVV2E3BpvOTx7PUt26yIv0outA5g4J
j+vOOwZVl+w009tn2KlSpNY0PfhZG+V5IZqOLqYboeA1LQIBMtrUUakKws18RMSLjJ5WPKmW4QxN
nLmA9NZNgU8iRqLT1hRVALbdpc2hrpBsgf50PbQUemdhmrraENyMFBidiT05g0Yb43XZdfj6hngY
DfWWYok7pZZJtPE32CNKMFta03EpV4mSv2gTDRNGNh0q0NgTFcmbtiq2CDEcihpJTq/b6lV9GwZ5
tc7GJy3SnozSMHbx8CtKBoLk/ibNxGNZtNNBm4C45MKLxC96UGnPpJH3MYP7t22b+CX3GIXZjd1h
HNHKQ6nVkfWgd9FHBngaUteTWGLAjHvS2ohT1x8DonURSGHYTk5PiHkjEedTBhpZ85yNYmWh/KsK
ep9PhqOjyo23ocg6uug0U9hrtRGd6Y0irQaJMEAvx7GLmP/k1K128xpM/d/Y8j8MGp/JUSCrN1eL
zDzcL+PM/+e/k6fs5b+A8/Jf9dt486d/0N+xZ+Q2TOlVjxWhiLkk5X9AoBYAX2quwXGgv4D8BwnG
/wGB6uI/aVyiQBkBC4kK2hnFWOdtE/zrH5r1T4AhEopKs7DSDJf5ExDo+6wc9ddIc5AjIR095x7R
JHifBFSruESyJeTpnw+W3bRtT+RA35cRne6eqg/rN3H5y79Kfd4yfT4zR5ybL22YxHaXNQqNXqqm
hpKjG/HcWoG1nL2lBNdXTD0CcPKp0o85bv674Oiv4dEdZVFuMsNYl+nquFY0q9S4sgyB/+h7qbnQ
xqS9FJNhBCFTJ6nt5eRmLArJ1hbP3u3X432fo/rLPrAJhssvwLNZZOPitA3Js6ZcmUGh70qxFJws
0k6JJi6yB/MkyiJ0HJLyIiixD1Yqv5DogmcSiz5zI7nO121GS2QqAqT8ekCffFD8LGQKdVxMUqtz
zvxN0q0q6shUinFyY9Vsto0lTKtUKy18kTzZSiE3j0YWbdX0wuSiW5qfSup+NlTEmOQZ7jFjr5Yp
cmsK2hTdIzz7Ak37IK2csp3Bo5EpXA551TgEUddFUVluH+JZ612k7Vgg2bbOheTI2gu3skkYW/A8
Yff1t1lUvb/Otoy2GuwlUkkzfPv9x1HNfMpKjThaOZUUjEZ6Il3rfK8ZNc1JAIk+rTZl1f5fzs60
x20cC9e/SAPtC3BxP9iyXXYtWSpJJ/kiJJ20dokitf/6+yg9A8QqTfn2YNADBKkKJYo8PDznXTKO
jkZkj6WdzCQqNdIju0prkufRHayOjN/OP85DjZxR3PekwNwaC9RX3Gl8ii04QruiH7zsRtP2umH9
98MjmIomF+VqWlErtMOY+m0lomgONYPbwdB44hR3qqVs0+9TRfLVpF4UysYc/xGW+D8DgwsAKEqz
by1+W9soi06eNYeR8Lqj105oBfRYmVX9+EPv1d+H2X+VuX2xgJZ3wwMDWZSAS/0ahhDZM0iHYrTD
hlc5kmil77jrlTvRiFvujC82/zIU/oG/oEbmEqiv9gqejS5+wBM1DR8ZqSioH1RrqRsWDC8iKoOw
5mgd6kujei3fNkfCdmUS2eHYttFOKFU+BqUvkLqVMxJcXncjAGyOh7og2CGa4Yx4/VIaPppZLzOk
9OtoeDtURfPYI9cTBjm6jX5lqA83NtWy7q5C+PKCDsEtYFuBdVqF0DLvEF9wGTAt84lyIOARWcZp
iHprGrZT/kX18XjfuU37XBIO7kraVuhuV/mNUL7Ck7BOlwdh4SDfgzw9TeTrN+feW04jymUhgobz
HUWK5jEuuIcPRZTuSjqTtGy19hgrFEK4AzdnmQ/Voes5Ul+fkiXGXs/IwjLh4EYjH4lWYzUjrhAi
acrcCUVTip2b6tGpttuDbxc2OiswuPPWvMW4M16EB/QPwAijRoqgC1Yfy9//FvjdyqK/Qxc7NDXa
LOCT92NRwxenobt3C+BK1mBXp1hbnsGPD3o5EvXQPDtayaz2bpRVd/3Q6GHiWU9W08h7CgpWCLC/
vbFgNmYHVyT8qVEOd33a/tcP2mFg62qIi4ddV7x33QJZZCsq3ztl+Q2/ZOfPpvCTG0O+OBTRt7Q5
hX/NjUlouR7SdtM4gsqvh3XeNPe90kE2O24a1gTUD3oy/llrrJPAb6JjbEPDfX05vDx2fg3vLYae
gACByF0P75p1MlUK1naiK++uRRvjg98F7j7zev08lrYdqsLqjmmBr1jq53D8zLoM28yuT5OOgQr3
D+fgjAqFSVG6oYTdcYfqVnfA5QmoqhjK8PUn3pwvzzUgN6I7jFz/9QNPUy0o9sx6SLOAbtGgSa7Q
VGeNvhf4mqdn9FL3pSp+kizmN+LlxjrGJpOlsYDQfDKz67G9NEiNQfGt2lZ1T3kkkz25oLwIRTU3
Rg3jGHMQfhjBMt5465cnD6vkt5FXb61oIJlt47IwYR8dwMoJSEd9dtC4d/7z+eWQA0iCRCkAltVR
DrMyaCsPIdvUt8oTYn/eXRVVf866/daluEsPh7okLDHvfk7EjdN8a/v9PvYqQWtqZLiambFHvW4P
jRRGmIw4BMOqTk6OaaaXyJztG1vg5aHEcW6hmYX/AtYP7irx6jpPZXnEnq+FZYUN4eWBu0B1zisb
z009dW4soq1PiSQYFEecCAFPrjY8bRG3aExPD+2y8kCdRfkpyt3viz3njaxs49Th1Zb7IdLbiFms
g72m2XMtOf7DqoSZluZw+6qqpz+kaAgGwJX3eBV7wBT6CuF5JzlkAc3sCo3MGx92xcRazj+eBNSv
qyP+ycm/2jkAD2kYJ6YeSl/JndXTk+hTqqtVlRcHrxb+G63rxR6Yjn2YK+r7NKPBq0wqeQNFUT9S
wBgvNXfl8+urfQV5/PvBYF16CPCj4ocDx/WWTqbOTjOgWuie0gLHrOEsffEOoJG5k9EMngP1uXNi
pk7oOYhpTrKR9BcIgZVhDYfXH2Zr+bt4q5EgLMn02kUhY203YIOwq5DAwE1AmDtQgDYVUoHq9KR5
7+Q83fLL2Fr+vw+6+jJWIWUJEsEIY7OIUA/K8MCaY7mjFdfuDOFmH19/ya34Tex3bYSR8CJc36rd
rk88r8cKsMxc7l9279+55fSotUG9c/QiPVQOxNtOdtoBld9b+p6/lvwq/wE4q5O9L95YIECvv7ef
zlzg8EUP47pyz4BQxYOha+7RHqATaVFBXY3e+75aLl6xN8hLa0XjEz8274syoKNpCXHsReGeXWUL
mu7ilp/n1gch9TAw915u/+tbKsKkripyi01r5M7PPij0feEV7b4BKXecpH+LivTyUAPmBq7aRqQI
C681r2agujXlrmeEWJUAXqGDs9dlNZ4jWdYAc4xHcDl7CA/xp9cXwrKwrr8E4y7pAUa56MmuCw92
hMzTXEcG/B0zfR8Her3vSR1Pr4/ycrkxCuBNG7A6NIf1cWZiPeXgIG6EHcH/LbB1bx9YXb7H8q89
R/kEJADT9DvhRD/80fdvxPqX33IZnaSfFA/TTXcVXbo+Kwc04g3M2RMcN3E8ChMabR8LwHth3GS3
zCC3viVyjFRJqOegIrvazEWrSTsvFdIm9OE5yxII7HNF0x1tYC493XyOnAUINaj5xim69TWpQi5X
C4pz7q+j6LcU34pMWWYJI+uVPTzG5G+hwpXlxigvz042rbEI1LNBUEFd/v63UTpaaT5dVd6PC8PB
cGqgV83U0f/15/D1hbM9FDB0zgYyg3VebgHWi0Bq8sFENoVGKfrTOOtt2NX/vLDJEU3F1jFQPiCL
sVZvpeIeklAxmWGvz/NxKPLvSR/FdLZbimFTf0taaPPNIEnBpAOAjFXa9STObjS3vVMBaMhUtlcN
F1IzwOrGzPm/1ydxIwPB3Wb5XK7no5axLmOYmmiCsq3NUA16F/a+8NE9r8uj1erT3tdg3LYxC5LT
Iv3sc06HohyBp8qbNkFbcQDBeII+hju4bFnXL23OTS4tp4e5UXX5cYjq/kAoH0JDl9+moRzDGe+J
t5ODxHSbaAiFvz4RL492quSIillLjY9MfnXs1Jpr9dQg4ByVfn9XY0oDxm9XZPpjVnr5XVkg1fn6
iFtfmesc0uBkW0Se1Z27ykrQHxHeV1EApC0Q9DmnPq1CvyEUvD7U1sstROBF2x0d8vXc+lNOGyki
kndTmp4tfYwOvFC3L7vqnZMjcT3qyF++PuZWpCN7RrkPEW3Iuqs9k7oGKOTIXk6PKT5otSYuppn0
p9qy5TsaEwhoGIl+chvfvzHyVkyHZbUcKRjGoTZ9vZKaxOpsR2RmmAlgBDVA70M5GBUA1To59DEu
vK+/6eaHXNT8Fj0/jAeX2f8t5g3tmNmDxuxaEdgFq+zoWjtVcjQ8ttXrQxkbXxJtPRMjL7iB3IVW
s5qnpS7iBMXnXlnaQxlM3X4GHEb5zG3OIyDQEOud9igszT5GYDaPvYqLY5blgGxV0+yyxupORQsO
oJd9dd9MSXdIgG0dX3/OjSm5eszVbgJBZ+bzyMdPhjIPXWGqd1QgaoaK58PrQ218bYbiPIMYRUtt
TdTG7UTmQnA/GPhCFx+upMxl/qmlZXRI/HlO//nqouGnc7xxHbFfBEzdi/tIX/KVujT8d3Sl2zsV
Bc5R4g98mmfzFrNucyoxV8fshXNbXxvraHHlB62rGaFCaesxmwoQIRRTD72axhur61c/cJXx0Xqk
W8g10EAofbW6YCFKJmygiFFOuP8ls6W9Hx0QUvs6T9K3+eh5b4NWfz/kYx86eZ7eWZGGI2LRiM/C
GHdJY/7MOmU8yjFQxa5UULv2icBt7hi1ibIuQowBBm51QiFItIcg12WojUELz9Qzxm43lyNNiSgS
g7Mf3ag3dy1iQ9W+aYT3SQf0PO+bJHIukdaMHiSJ0gfdP6vh7Rik8hIUVTnTFLI6ZKIpDuwoEnpP
MdnngggpkjeIpxT6Du1095tTWGO2mxzL6MPBqYvmZHgVAieJZ+IiRCcDjKUzxSVIPS9vvwRRkf9l
9HVHKb6LxQnh2+AP26SaFHqVO30uzRJMO5xFeRROV5scna35R0laXxyDwZGIqERCWftUy9qvA7jz
Z31yjCOUG34NurL9JCpPfAmmFPBuRx6zQ+boQNUD0GVljFO1b10LY6gSjMiP2OnSYgevBXBk4mU4
FHt9rf7wPY1M0peq//j6FtsKOtwAcAThQkh5fLUsZg5Mr2sUVbXMlnd55X5uii49WF0Duh1e066n
FXtjm20te8jP7DKaAly0Vom5g4+F8m3G1CuSYksG4ItUMh1aquM3lv3mULAMoYct2hJrVQmnaSLf
7FvqSx0RpBK6OkHGqj/PM1/o9ZncjN+kkaB/aMxzYqxey0x4nU70eqiC3MPisHXu9TIx76BdPaja
6960JTQg8DbNMZhi4yCtKdgDlEPPi2RsH7sW4m0mtwbg084R/nJ7iszuFs9064M7pJ5LX52EbM2N
nn0FxX0a9TCKyxqwsiz2VHvdfd22cpfhZPfQZ96NU3QlsrAUeog4C1KCmz+KvOsyH+7fbSOMSA/z
GUvSverBEu0AKgec3INhfM65FUIoNi3a7ElhmD+KIeo+4FvcfK4Atv0Fcr98iFMXSkOsbP1pHmUO
rsxTXxJka99BpUGEInLj4XujKe/jKFL7R2dN8pZf80oH498vAnqR+yqURC57q3ygs83R65URVuBO
sx0Kl91R5i6ssbLI3HonrCwHMh136IWWY/yxz/zx0zSV0fPQgAndZWWhvdF7Q/wz7Zm/H4xOG6Hd
4a7N/64fDGiXUFWJa1iped7RS6evSnT2fvT19BgozEdfX+wbq8jEXRaZODwC6Jev5oGDx4ggLDIP
Sgcc7Y0N0HU9pl2UuG/z3Euh6LCjXx90YzMjQOxxhBGuuOyurhFy9vum8lruKU2KOa+JFdzsBoBr
QU/fGGqjNMllgXs8qJ/FW2TtJwngswZXygsC/SiAfAGzi3xODG8A4WdpZhR6tYoOyAxweyn9e9ge
1VFroIx7qr5l8rfM5ursXm4urDlc0jyKUNcfN1NDICOnIOWqgobwAmmlL5P5ItJq2mX6UEFQAG0J
aA1Ep5O1N7YvpNiX49s6YgrMBHn/+gKV9hl3gKQmD8tjvOjMqTzAgwBTYDv1uaNA+z72TfUABaGi
7pFNp1ivkrPw8YQfq8h5n9ftj9LMngPqExcuJU7oGKP3GbTkBJEDeSZefvqmFS4FocyNQKZaamdi
TvWgN60ORXXqkLNEiLwBJmI31W5O2uaY1UjIO05en8ag59g24+ohYp6OwIP8YwOv/MFhUV6czmyO
XWF2B2x8hxtzs5GisgHQYcCIDcjAeiPMI0bDWU1pSSsb4yT07NGW48nU/ORSxMhyv74Dtq704M4M
NjplapBpqy0AYxRr6YlqxagiEdKTMoGOzs0p1Uu1z1E7gfXRmTuvteDqmiG0JBtwoXnLmNF+uSCA
8jiEGioZOiH2ekGaDmxegPlmGC/xJR0Kc5cOvXn3+ttuLHuLCxHHKRruWHQvQei3y5frFb2h0L0P
ncI13tWTOUEfgcxV9O14pLxchUiWyHNlp/G5a4biRu6wNTxyR3T+FsUUNuD18HRjkqKHl4LRO/Wu
aB7nsNJrL8yiMj/afeGEtd7FRyET92gUGFG+/va/mqmrXW/x9pRNFntPijjX4ydF7mHgTREsBRO8
K/A0u+/0Pggn3yiPbe9Pd0spnErf6B/8YiyOjpcV+y6K4f8g0XqoRQEqNXXe+2IQNx7uF2rgxcNR
IQf7CBAThZfrh7Mi3YS7l1JbUtr4KNoG9gEGu5ZM4b82CeKPMHCKqToHhRFA1NKDB2n6H3VfaEfq
2tlD3Cj7rvHhJ3Js27uESu0uMVxtPzviaM1jdjfQEznpRe2GvZV+1KPYulsQ0h9NUPP3qWjzo9Py
rpXuD6cIu+idKgKQbQpwQ6V7/OOdl55Lc5b3zuBDyvTgo8WW0d3I+zaOQs4HJP+XQjr3q9WWTIN+
hldgmeHkwYhJZtN4K8kRz5aijZVbcCOmeb5Vl9galFwKyCWhAAmN1QYcOxPolYsxaDwdOinzJ6ur
MM324PsX3ezdT+2tJuLyGusPjiist3gOEXvW1qSZHSSQFBkxGCyovsD7jyZAfmpqsnlIvMRa2pnd
zoRQcZqxYF84MuMHHCW+odMOWt0Rt27PG6HXoq26WFLiaqivu4cF+h1d3QjU2cdUPmue2520XnxU
Qronsyzkjdi7kX1QisAOlZs6M7DGa+UxZTarqKwwNRzoxcLhktqR0LtB5984VFbC6b+yOVxRMfYl
8uikMKvP6xB7ijgorJB2dXufOqSLfdJmKDYZGZVEKB31oJx9JjVq4uXcngXMhRvrejP+LG0Mgs9i
6+2vevO1tFOZG+jtWLkVnZsC0qTVAbiQQS0ufgP3YXSaConchI0fwcE7zuDZdnFbIXY3IWmhZ7Z7
GOAow6niuV8Pj1s7gCMXaSm+P+tglfCmsaNUpTNFM+RgQnRd7PTZ+1jBFIL+l2l7kdXf/4chaVND
GgTXDfv8OuZlRlqPoz1yHpF/PFXGUJDvSoA2MWx4pnBKdi1WyTdedGuZE1U4A0zULsAmXI/aFjN3
ZZhFIeTf/OBK68/Ur+MwcFLt3s7G4NZGtzc2OoUA8FfoSgIwX00sO18BtTR/vaV/NnLqMm5m5MfI
r8UpssTP1M3HSx7jqCnyWp0jPEP3overR9Q/ht1CziVNH86vz/3W7uMIxMiV7tNSxL+eBUcMXUVh
wg5nW/5ABArEmiqmsPWs6sZ8by0sEm3uqwtUArHD65HiQKVpCjwwbLTYe/DsIqewPHun1h7p6sHs
vY+t9BbEaGtQgEM23xjQKRvuelDqPHMa260dQvwbDtMYn+ZW5kcMLE1QG/UHEFEf/vmEArVDQWVR
nQKDfj3iaPRFVskMgEPsoVHa2AZ0ngZ5CnXbNnijX8DhCOQGQumCBF0lC6mVxI4hB4u6om59dWNU
E+gq3HdZ3O0D0RHX6JccEi7LJ6QuzP3I+f9QVZN+9J2uZZUXUJNoJp9FXspDNRsFGGNyjKlObkTe
ZZ7Xpxy5NZB/zNuJ8+stHqs4zwH7hr42eTTg429VZ8hLImUD4S3PL1hu9jujTowDWDzzxuib88T1
3fYI/rQAVqNXNSIPcY0USOxP/bFoiWloGvRQqpQ4gfGEqFZmH1x/nP6H3YUyoMUSJJvj/a8XQzJQ
dXSigoETh8KU7sfQiBG9aIVxS3BzayPjyMzJBr4Nr4TVO+I1AcevYaWrqJJ7X+/LXZGY04HW2K0u
3C9twRdfE2A6p4MH0WLh4vx+gUj8QhjmSF23tjL1ZMCxAwuv5kOgGd8Tv2oexwQPGajZ3xAAckhg
HPRF5gCZ+dkExtgd9FrTT5HvxGHrW8VRUII2ComzA3UV4EjFcB9zLJ5iF2e2OomGvaY19uH1jboV
GnCqWy7+BCWADNcvMUmtmOOst5fm/nhMEOQ5WJXdXBqvkfsuxplgGFEAen3QrQwEYOxi+ESVFpT6
alRLm7q8UgNT13TpfU7k2pUR6JTRq9NQ0kAOrcL+hEVPfKrrtrjv69q4sRu2LrtEJ2CBBGGf4sMq
KDp213eIptghXJD8DAjG2ntR7e96Z4DspIL5rYtf9EPtTvY+FXqLlFwQXco0tm6kQhtr9vcHWWdC
Cc2+KPdYs0JDOsMAvP1G+N6XdEQE4H+ZdycgJINFwx1ttRMVBmNjFpl2aMQ9yOMWTIJwxr/yasD8
iDrKCbGsbq+XEy1JV9P2YxCYN4LB9ryThML0ojdFtnO94vKk8wa9pHIwRn10anobgW6zdfAmssTO
6XuUxsiDDgPV7nNhWZBdkXDbd/QS/jmCh1Ir655G+gKSWk+G4lZXVjyIa/fGMQ/w9c1J994CW4dJ
XcEEf332t74zbbil+QcJAY+w6xdvUrTje4DwKK3F/s43tfyMAvsvBe/8fxmKxubS38Tud22NhK3P
VA2mtEP0FIgdTkLEdTD3Gxvt1vfcSOh+URH/M9RqK1fIStKWY/VmdZDsFtPEg6nQJXl97rZK48ip
Ica3AGrsF5Ayz488hc4MOlbV1H5zKYXtQRPlOwX6/qz6nOBoIL6kx0iy+WiX7AKN2njagelUbZGc
/A4lhxvPtFG4XKpHsOsA4dLRXUWQZJSqGZdzzaVbR2kSvGBiCWompmyOplvKP9NosnftXM2PQy3q
cyJVcsqG9paW/7JlVifRAi+iYKYDfTfWWLTMQk1Iwx47NCp48hGabKG0onmRIEjPmkUG9vqbb47n
utBMaLn4IHiuV7IzwcGTNTsnyQTk8bLJHltVeBcR02mqk9y5dWtYFtGLF6Q44HBvoBq65ocKy4mc
ZpwJkfpb24L05lTj11gbnFMHVZruUoltfOPk/iGNs+ZxkMli1q3yT5g0JP9IH/fX7dmmWmiCfOKj
vzj2Ef1xihkvgzDDhnEfRC6K/0XThI3y6qOTeN0tq7+NI3r5sNRkoUXooPevZ1tkrVO0DUqHXIB1
FJURaFKC4rdW11+ox2Zhm2B38foX3opVVGChjlCDZcutYpU29bVAXNMKdSuOL2VRDSGEWbn30uZW
MmAtV8z1x0UzmiDMZBIZVxHEs+d40AxsDGJ7dg46fCo6/2o8JIUjd30Vq9Ct6UkEeRuEaNGYe8Sm
jT3Afu0ocflE4mDAUwzLtIvTCnFG8K588G24k35hT8e8qbRwoL+x6xHwvhsSNOXNeDHptIv61Dhl
sq9Gyz8mGr5hBSzMY4LLFDgc71ZVcyP/BpK3sMqXhjgs7uvvOKOln3X2bIVlXaahSXE/NJPEPaH7
Jhd1MAr7eTKdZTe3N6Ln1n4l5acXjvXSwg2/HhlCVuBLGxWlzvfUCdkV9TZ2tUVgKou4BOn6/7BF
8G8H5k4jGL7JimiS966XmnZDfFDetDfTEZm4OgawKiJjV6eWe/f6at2a2d/HW60gS+izkwDahlnV
IWXUS+uAxOgDZdv2rOwhf+qklSyapvLp9YGXrbdeukvFjv889sn6Np84GW1RHYgNgOf8L9+p/Ava
Plw85gmZszjIH0tW0z5tvPg4ZMEtvNoG5J3vSdsOQesF5P1ra/3Ww9Ck1MqcC0o4Zx0utFGdfonI
9i91EYznpPKHfavM9q4c7eg42K1518AR+YYklbh4lXwIutigtaK8/TDI4qlP8+rGl9l8woV5w5WM
Ngtn5fXSy4yMNT81JpUVM7tz++qHNTbcxzxHnajRo/zm+cMumhA1RezNPPot3R5I4/qDMl25G1Aq
exwaYT3psasOPen88+ufcDMfpf3D9HHAgF5aFtdvc2gorTGQklzaWRrSLuNc2Ie6NH+kszUdBylm
NHYb/48izt2jpVFsJq0t3uhRcstsY2sxQWVF6R3vAW5kq5jr5K3RjosamW1QHUCWLd+XWm6f/TmK
L27nuqeut7/Mra4f02mkW/z6RGyF/N+HXxK93+ahTBw5xQE9l3FU9seIYgh0HWqRqODoH18faoM1
SlYKSx8BdhIIFu/1WF6szY6mwxQxelRooU05IdJDfVgaXfo8cwzcq2jIkbB1rHd568PeoTTz0ffz
7lnMAlYepQPsbhHBF22FcF0JqsyX/qfl0nB6/Vm30CW8IXAMCgp0JtaQFnrTdmV0gDQ5Sbp3SQLH
GK6gB+w5jvaQLqyHXnTexSyn5jHrZ3HkTYb7OW3dfWrZ85vay/oDzbZ6Z6EgE3ZIxnxqBtd8E3ei
OlluVrEHs+nnnLvmwem9W72Vre8Kxt1YEpbFmmG1A6lHDQby5EbYRjz6VCbyRFcgP9H1uGVltpWp
0CtxgV0BMn2hie7Yae93PT3FqczzowH6CLRRVz4JquU7DzhLOEETvuHDvfl+bF/DRFqBM2e1f0fM
gqA/0KhxvKI7Wr1TfhoG75sBZO/G9XlrJDAwyze1uT2vu5JG6XGb0hhJStQyAcdfAGCbb3PPunVg
b45EoktjeMkw14aB8D8a+MFEzaEtxNksK0SxeiM6mN6g3cjlN4dyMUIw6DmQmKzOzrmhZAeYkW9m
10Ag3aY4eqjWh2ni33KH21gepJR0nKFdEODWPa5ycqh0RrR88J1tz21sxSfHqOUeMDKU75z28qTd
7HZtvJ+DIgiVHvAXwQuiZIDFgl+JwAzdwQ8OAmMUUHHOuEN8+FZ5d6siCEyemhYBYymqLXnYbyFU
oWwSRBPNlD6Q1WlyAbamAHkOeqK7j1pqycMIDf2oaXL4miVVs0v8RSLBR1QbTow6aUVNITiIgZQi
ARJypDrHudH8B1Cb/jtJo5o2t1X/FGYb389FVJ3yvo5PqRJfXw96W2hD0B2oftCPQtFlzTYyhJn+
DTyB41TfpXAqdkJT8YMskG/vIwxhzS6rdp5Cb7PJJwSdRz1/QDQItegBkp0+ZDhcloP1aEE2O9Dh
l4e4QOr69efc+LjciChpcyU0Ft7Q9YQjkJwNmDiZUHcS7ZIk6JHZlG/u8gQhwdeHWo6/Vap3NdTq
21IrNBYuMZCECSS67Y3ykiV6dCPEbFVGKZLDfvcd0nXKdNdvVAxl6rQUrcCBoBYWe3mPvG/31iwN
9wQjvNsBCNEfSDuz90FliTPo6PLGbXtrUrnx0YqkpEG1fnXf1LuJNvWECsMoZcrMphkqw+2f2iDV
jbN1cySyZySr6L5Rl7x+WaO1ANcs8KakjutnBBqHk+wSyugWWcGvz/ePxMreiJ/Vcyt//mwfv4n/
s/zqn7WYZBon7f+9/qP6+8/xz3oxlbj6w+GXmcS77qec3v9UXcGv/i0ys/zk/+9f/tuS4sMksKn4
s+6qdvnX4rSuflcPWxis/93dYlcXKHB9W//C3+pimuP9C88IevtEI9YRylr/kRfT3OBfqIfRG1lI
D7Tel5D/b30xjb/CVAMYHrgPmOz6ks//W2BMM81/0Q6HbwQ2EpDk8nv/efe3f+8Upu2/Cu4s7qZX
W8rlAFh0z8BPg/qjB7AOMv7QS5MGPuLAnRzjA5WUukSewpRd/1jFqTl80Mx80i9eMWgWKqO1O4dL
2Wn67kyt/T2OReR9JWnO4gOoRa3dcxVFoLxw7Ri5JNSokHxua61631KaTI+6EDnI2TYL2FnjPI5c
CeepMt4g/dEG+3kUw7xzoJI1D7pe26hSl5aXDB8qQziPOFo11V3US6e2Dn3uwFHZz1Rl1KHtUUD5
RORu8rPd1Ohs2tIb/hpK0X7NYml63GmQIU8n9LCrIc9gbaVPo26NH+QC8Igwnj6kWQ1L3lYHlMEG
fjT95HZdzZYznVD1sg69ePquI9twP4/aBSgsKsaoeOySlqrmXOUNWtSiIg827BMuMvfccsR9njsK
3GzeHg1XROepD+4d5RSw7qvYXQRX9qTn79Q0Y/QsRROmE3WUvmj7pxlg0Y5SoxvWXvIuKgd352fy
yenG5Nwmk3zueuEe/D72z/CAzb0xOe0RIeWfVWmModF4b2LXkcg1aRfh138ZqHJbTr5YTsfUbMb0
Y0Hv5TTQ+D56U1a/Mwrze7DI98qAaqodieajKFN5yMl8MKzIv2ux/7Uaa3TiTb1ezAP+tNwEqLPV
iYOZZs3OliBlcx8VZ0Rf++c86D5PbIL3QvCq0teA9VVx9DE3p/xrygq4S4Ur8MFwx30ruSYbaL9T
MPKGbvyQGmOi/xigFX4ykdnKds3gde5zU6XT2Q3KyLqovm+tH1EP25wFWdMoUVbpDOZTRsYfHAUh
vD0hI6s/CIj//iEo4ia5JFRfnrWxrQyU7cAwFQtvF6DLEFq94U/do9/a4Ju9qQ0QQfWVUTn+XwJ3
qGl6iL1OBSY6txQ943g3tLqRXpR0RBXas9c3SyHLSg52PHfvY13U071f64YMY00az4NwzG/ejCaD
hlg4EkVJ847gH7zrByXvUnPBGo3ujPBwGyV7l5vLZ5YtOqhkY7uaLtKwa3V0f5NcNo8Snfq/rNhq
d1Vcka4Q3N3LUMXTUxfnnlIAA6NCU58Ute9h73Fm7nNIXfs4HtInY7Texl4N+sG1yn3ra326w8uM
ylQeZaxif4DicF8SL/yLaRST8E6QWMf5TgF/29vxqN0PqALfQWwig4scC/VxbToEiYm6aho16kHh
MCLvQGllMCWqMZL1rs6n4HuA7+ddQQ8EN4ckwmjEjuPorotQd5ka9TGRtfNVQ1sN2+A+AWk/aDDy
MeN6a9MAPHl4hy593eBY+xWSFSCFd0OAr4Mf+dS2SkR9kxpBU+FoYJWq5mwMjhbKDMHcPJFIXlRp
/i7N5vmCPIdvI9SPB4j/RqVmei8jUZ1FLNmwDkLcvi6Hox/b8nNdTtp93QJsGOrWf/TnIfsWx4t2
+Miyj6eZybCoqtnO8iNzgpvWYBcnPx/8k1JGAtpCeum9L3v/pNfSP9FyUucCBtc+A2iADK8IHuh4
+U91ZVthHWT6nY5kxv2QDNr9cgn6mDp6u1cwh/CZkwVGJNlZcS951tkn8IwYMm+n5tmeFu+c4NdT
BZ9iTOLq3dAHKa0QgYGbn7by868vWCuh39UjNVDfXP4FzR1+ylFWd5Rhv+W1loJ0t7WLrJPhHCfV
+AEtY34sG6I3LRppe4OEc59IkZ6rvm2PsMR4v2YYjmSBwcnp8BL2RGCdU5mWu2GczDeN1w/gV1k9
qXASdKndLz7Vpm+/xq8DN/ljoJxzyhU/oTdx8PRrDklHxg/6WLbnpW46IujlJH8gIxz/iJXjP1ZW
Yv0Ys1Z/R9cj+6a8ooJkNyNN3lnIDGOE+X0s+zIsEdxHj7mfCH2jcr/khjZy79GCD54a+2eJO8On
FFrSrsgD7GMQ9to1BdLcg+FS+zH94a900OLHXPnefWDM6NLKKhD+H0haBpp3FlFG1r3MMTgrtvpc
F/3FGl2BznhOwowVhk2BH7/3QnTtBUCgkjvhORj1ICr+QaWOdRm9aTy1g/smqvXntsnfT251N1bI
7tX+cEic4WQW6oxq0NHsprvOsr4LHwVpPQNH4sequuje4maAystg4axL8futH89/9ClWRFZOKVTQ
RT/OpaFOs9Zqod1jVsWZMx1TCSUoiBVo586B/1D71OTHmc6ohtFFnAb6rvQT+15h9H3S4VXt3T61
9m7lGfhYOPGddFni1I5oBkyq/eY1BtiebhEoHaZPoK5T5r/+kJvR105Gf6JGWdMf056BCjVPnCX0
lIepugMDBd6yQ2F58gjF+CwESB77xV3Q5u7HsXZwjkaq7DNi5uLg9egNy7TXTqpOElx6jPHkquRs
BM1E4Lb9v0Zd4Svg3ekGdixTMXBk/T/mzmy5bWRL16/SL4AdmIdbTCQ4iqQsybpBWJaMeZ7x9P3R
u6O7rKpjx747VVFlWSIJIZG5cuVa/5AgF9+Hw14Aut+FHA4nXXFr4HZnOROMY41ssGtOyOB3RmLu
l7wUkXrsvQKpZRtJty9hGaW2MIWo+TbdrunT56bHrkmXZ1vPR30DeGS1Gyn7nqgo/qKvhaZHJbc/
etpXtnBnwlkdbiUtRSs7l5btOiAtPmhG4YkWViTg1BxBBQCABlmgLvDoFxQqD1Fea419p8/jd2J6
ZR4TBjVD2KFkMNtiOwSs13QjzIvuDVId9ChgdwhuYCyzlN/SJZnZFHvlMgEM2kTTSK0sbKyHQuub
q9TBlKAtiRCKmZs3hIzkTVQuyjYrwrt6d57MblR0idtx6lvd3FBRiQM9ewGlHZANmqmbWJMcZLl6
N/ysY7S2uyI/gwYvfGL1GNvSIoiX1gzb53ZR9cZux2QIzMSwXBJSM7VxSBO3+iL3O8MK36lbLadQ
lqajWPY5nFUIyGZdF5dEbCpnbZookNikvbBoQ2CZlt67oToo4Mky5qs6xid8mhq/FdO7unemUrim
O+cOyKC8llYpbIxBa91Za+EU0e0KxrHQd7jgjHQpG2GfFJhnaWUn4b+TGtuJePU+D1XNlEyFc1q1
I9M0yg6S1SLOH5dSMOoqeFCYYbODmaVVUF4nyMR0KBZX7heZ0kJiyCtq8vXiRokwzXiCxdYB+8XI
NRDUJFes6mOVVC1OEVnuw38Q7BKEwq2cksxZFDJG3Vwip86M5XWUBdhluZxEaDwY0ZXTAQrW2rh6
5TzFH6lWad5EK3KDLkmu2zEkPW9YJGwc0Dq3RTJ1N1yn5aGeZPh0IUqMYzb7nZ4Jp6mawu98cPaA
BU3u9Q3xfxT79cs4U1VA/x0lQyEN1snaKROimTrVho9ILvR3szbEjYDqS4NRCxJYirpNUhzDEHOa
NkCZJzZEGlEcLsOe/Jg9yUzDHxai+Z6eGwYq4tlLn03dUWqT6qJmKDdgtvDUgEv26licd2WbxY8W
KaMLiCQJ9AoAl9KTgPYLLhvpwgeZRvmDHf26yi2q8GxlNifq02gN1/Au4j/JtIPYluVhixYTqjRW
XFzUxUxsshqiWjMbz9AKHlNS+12kde+GNXwXc53cSxMUt8xq1cknic0sklf9jgUGlTLK6ZtON8kd
IhxC8pXdb0XPRxqac8saszNTVeEnD+y0tRo7pBqdE5m6bOuZmDuUMFdv7LF5Kkv5wFkEm7wZM65Z
zOMn0CsSvjZWbgJDJR5XddSTKsuORfZtI4Mw+XNJHG0529k0+2s/EeVv+BBxf/gMfuvvM4IkfrfU
cWwLcYUIvZrUl7nEP3yQ8mZfxPSYUD2H3pVb424QMbRKxOW2lKa+VZtGtBOIpfbYQbgBWnEqNf0b
Xi5f0lKVfdHIVm/pAdNJOHr6XQMp0xbzjEWPOxFiioVjRub9oX4oiWnYSaMPD1E1zV6fNR9TJ5Do
Nm1ht6iF2p0yljeZfv1lFMoePaREl3erINeO1pgpk20In7qmFmqXBEv3J7Ile4ENFWRJq24sI27R
3rG+j4OM0Yg+lI6q8py6Vg6Dka1umyvCY1YpgSJQSA3VSdzimKSfx6w5CriCb4S4iHb0pSI3r0qU
klW4uV1k6X4ttPced7duJoYRajg2gx6H9CiIqLC75JO0/JNVvIaxIjxPPb5xYzhflnL4JuEf8qXE
PgWwb33tBCV9jFRZ3oxqq3zlXNX5QAvfG3y2d5YyEQvpeYuzcF7FCl+zcjOZZFplJNwNmVJ08pDv
CqRKwSDMit+yOTmIjOtzCFDBJl3nOUp0b/LE2mX62KGq1klOr0ULlKoO50Q5zzb0s2TRtvJaPdCA
LK/45/V+I8AnXEIJZwI5E/3RWvttlkNbV8vI2iOQQ3omvBplPBwNJE5cpRDGjzA1celIpMI1i8Ty
VdAfW+JXxGZZh08wrcpTnojTZtW18IgXHFsY6pvuhBMJPCVynpDB1MUpepjusO516bQzzqxZ7egV
XM+k7Kej1mexjfybdqQiDgyhGPpTSnB2YkGZ7XUpmlMCP3HT1jMmmBKneHyH1vdStVCenuPxMi+5
sEF0L0VMINHtRe01Dt7N8Eb3fSZ9g2SWS/qCI1sRl84s9OgBJWRKhp44CxCfjZ5ow6FiYU9ZLX3V
VsAQmolzUaLh4CYaC7lOr74sUx45TTpnEBxn8bkUjHaDg4XxmHeGeInGXsUdsaa4ME9ojlrW6oyQ
TPdJmV3GZhVgUeiKX8r5s5nE+tZUa0RjR9NAIqwZg2mk4WbGzUTY0BO8wpY5fODuEq/pqpO6Fllt
D8qk3dZU/drq6mrPOqg+e6hV66Esy9VLLLl7q3DaQ9XcZNALKUQNQSQTGQaq3uGkI9gwRflW6wVx
X+ppiAUiZyiyDesCvme8dSbOg4jooMVSV8pypUAoeZyFMwR2NDwjo3Q4cETtvcqIjGCMpc4d2il7
rKyiuirlcjeOJM4eGyVfkeDp272Cg9JpCM3xHeMT4njRyFsjy6MbPUaUHVaz9OZKFV56RZ+3lTUo
do7X4ZkObPNVbNR6hyVNXNtY48y+1BBcelXDQi5OL7FYHVUO/1EsvuZa3X0xKWc5mWwA6Z3IXUsL
H+J11r4kkLS9DCvWl0bOm0MW1SYeRlPyjEZFfhhSkgBJWr+18lh72B4tm6HV1oOqlR+iNUr7aIrX
QzhhzkG/a94q2dyTTeCLEZssOWSeui2dysjTBBXd6jD6Xs1Kh61c+DY2HdotbXFsOX51a1edW2Mu
L4a+6D9CHQM0QD7DgVaTdhHaMNkYyYD6iThG9SvKFvmBoUtcIzfVjbHIliuKcXcxSMYfBg5bW7MK
xX1N0QHd0j6XbK0ZdFfQWSz3MQptNM1kiV9oLQ0WBLJFYky/d42bJbGXtEmvU9zNWwSMjA30596x
tGLCTMUQHKtthBerDlVHpBENWDgsbuuUz9iQRphza3ED5Cwu/a6mxminMq5hmabJTEJlxp4RqaDY
Kxb5Lh2EEvHQh80pw5/nNFtZ55DQIvU4l+or8BhEUsYo7ahzNPpWRkD5upJWe2UsCV/0nuNJ3M6Q
oWQj25T3KoEYDaIvpOy2SyYGViP2W36vOLBmiknUGvIjFM52E6l98iNfE4wjjBrRjqzPt0ZVdJux
KZavXU3wETHJxMWjjNTvutwoTl2t5jdTqzJIYOWwRacBFUXsx/yFss1LTnXeSxM1iu1k6KV3axBL
FGtqNFOkZLCuUm3iSrKm4vfS6kPaySYOkL2hfgyUk3BgXSK3QjQAs6S09K2BCo0cMimteK6fKEGF
b0OZVqcw7Xun7LHJjeBeOtFUTt8Ta3jGRzQ7TVHSbIe+I7HRrLl6XUDrXuUZIrWKjNBXE+4kIQSb
VOwj4n0tiOM2Y+PGwXZa9GuH/flt7EKCMOw6qBn3g3a5CLtqxqigu5vHqTWbUBVzarbB52KYqlaS
ecwyM9nX6ZC8KdkE/Y5tB3WxUS7Sh75dDTcflRTV6y4Bwd21xknBdXXZT6uV1JtYh/GN0JEn4Avr
onuL6IgUJ2w6qTTuB8Fqgmixxh8qe8RGiRrrXM6pcaXilh2lOou+5XJTY+Qt4IraTvjvjLE5PhdS
hM7FQg7QUnd7VCM9RL16EFwQsbIvWxGOxwk2TINSxuR7gvAx1FVhy2LyABVmpKdjIHwaFtTQEDfe
YK9EfMzWoyVZ0Wak5nhIkZC9YPgskZgu1oM8F6AQIKzdDXfrI4Zu4Y74WpziTFLufgvzmSWCy+MS
9e8WyVBdRW9IKb8JmnjD4Cs9CGX53EvhLYECQ+FaHF1aobNrMFXMWH7HKm9waLO/6kPq5Xf9ciyj
6DQaY/7YQ+ciE0IFMDO+6FOdOCDcDEdcIl+ikWNPYNxdiRXhKRDINZJZW6jjCMENWcamL/XLNFo2
WjMS5msMIzGj3tG87G+4yDF1uuw4xpFMyMtXf0wxu4nRGdo1iowzdb88ReXwUjUWsjXa4HXl6Fec
SLGEEsejJFFFDMNiyyJH1VUSQhjDwGhWCt17A/7FdpbymoGfSNkUM3IjKzYcOe3TANHDfrvM3bJZ
2gV3NSvbVS3GsxyVYPxKs/o2GmnqxhG7fzLIF9xqp21jCRC0lQRgGx1s9PTVD12s25uedYK3Zirl
WYXD1LrQjVRaSQdzOGPn02Nqqcea7HG+sijfD9lxKi3qr0UPoLUBO8b5JH0ZREyAjFgVH9K0F45J
I0i4fq2I57KtWGdEFDAOTcbHIkGxQeowzhMQubObvpecRoNG0qCScRl7KgjiZAhup3THFXYpC4YS
7jC0UWB1enUsqSf5RjtxllI4aLcVY2+KmtPq2OhCQePOmA6Pc7nQaCRdTsYMHjUCCCiBNWi5cLqS
Ie16DXYATqLNu3CQZ7fD3/40pVUgV+lz3UXHsRbe6zEVXCGRR09cDBxno+4iLiJEPqNfnEgMje0K
4NsVI5MMUDPfTL1rObGUL5R5GmcUdWaXbMbBoqD/XYf33L3Ao2GmBrwOhSeosnIZa4UJMBWUpRUR
IzE0CNNVaJxcGAHzWwrEjnkyzzGL21HlOvEgfRS40RoHBL99FMZepkXU7CU3OAo3Js6PyXOXJpXH
ESK0QUWg+aCuna9lekOHA5FyGhRHNa0eZw0vdqOlLlsq+qHE8ODOU0/tMo4nr1GM2UObKvFSs/b1
HBvABnCrXYWzbKM/pjwaQvd1sCjVIRGAgqJgAGBUxX1YZYOTLhgcFhh77lVz+tJh+kiBC8nkohZf
8A/BOFHJMKoarMdKJ+1qemU+4qnWZThatRtLqZVdrWGsqtd0SOZ8POVUxxUqAULtWdWc+Fq5+JY8
vo6xddNCyiJplW6I9oOLV0BI/K3NYJgz8ZEUMt0k1vcV6XRqeCWFX9F6JJd8xjL+zGGjgvxexbdk
KN8Xejon4LiiP4hGeVQF6d0IDYpNtSvC/pPavt5YzQoWVxninWLOG3ZNsB84ZGJkmkyb5X4UQJLL
z9X6feyLIK5krAMxs6gy8bqGarWDuZEeICthMQ33F6Wfb7oZU+MqOPtgXER7K1S7IFPwzltCthCh
NLH8TlOwC3O0mwyx3siC9D2X6scoS76NSSLtolrAImzCtrGwcrpJJK37qI+0jUK6dgAy1cacreEG
VdboLfpqnRdFfleKMb9lojwHFQItjhbX9UUxESk0yxjj83iIHQ7w7SVa5WVTlhglz2wjhymagNg8
EtKnIC+m2lbyYYFYTnNn1KvotZ5RSB8qwG2riJQnuVfQT2gCYeaeup02bhTc5vJp/VoM0qGLMDOF
NWM387DLs+GMfXNqw7kDhJWnX5dKvTDewYzTqFbep2dGWXJpRI/K66bLkht6H+6MqZnXDGX4kMS8
aByKfdt0uEx39ZVu21WZW3+QEV7RTLeQMRtmr/GkAgXKtamhUYa9Ww7xw2BJT0LEUq/nIMuA3a7N
8J7lc+aG8OK6QgxwnabjK5LtDdhMimYgyOZN0pXcGdViN3fRTlMyz4ATtmJa/DCnlWTTYxtsiyql
q4viDiddizNlo4PvL1+QpCEFLuuvzSw8aFnsqFJ3U5t4cbpVCnCsOcecGD16vfULtuOnOJxtAdF0
tih3zusvYjwkHF4sv9SVkyLVcLDQQAkGoDynKKy2VZ+ETmsmqoftXEh3ln6XjMPqFM1vKzIKOzx8
s90oTAOpVvgCw1mxNYEsSs8HFxEBQIoQ6bx8mb8WsTh58xoeZY4u2ihiX9yExAbWUW7hAllXOH/S
RPDNxthFZmztm05KOOUppfFMUUyzORomdhn20xkg3r5ZyeV0jpteofeJT7mhflHbpX+YDTXdCWmS
HLFiqqkmGCkVVQC1uaJvqLUkQdwhjd3L+cjKNYb6CZ/Y6U1tSNq7mdoLk7zMvyW6xomd3FoNifm1
gpet2LW1N5POCXX2rusjwloALGjKIAI7W2s0koPR1y3Ejp4e5ad4VA1P4cnAwEu90lLYvUlNVACV
Rtd62kA1OaKikYzGLTHFbDsa8+ip3fBdzTKqDzSqqFvYw5AEPEGHjLCisA6UsJmAjuHcoe3kqbhK
hT7S1hD8eFie1LCEwJj19iCKD/qwZp5s1LlThM1THg8PaMl8oR2a2XoNBkDQ1dRtpAipl7Vd3EYz
v7dRI3E4F4fNiOzW41CNxs5U02u/6oEZWoo/NEroKLO02AD6LygT1V7RjtWuHVdXzxf8pUvp6whw
1QG7DFOJAj3CYtlF44kaRqZjo6mRvEbGBj/n0jYp0iqx1Tloq2bubIanrIiuRknhojNGuvx4RLL7
bMcYEcIwCv1q0F47U3odxjl3WvqK3nh3i2zT/imqhu8WYsYIxNJO0TUPgl3CPFYe4mGq/SrvaAfl
4ncdRdCtoCONrhr06IwsNkgdZG8018Yd8nzf9qMbDZMeAGD9KmDaUGSApI2+P7UYz2/UuJH8tWuu
Zihx7NauvQ6eNJqN2W3DWT+0lYr3e0+Je8ShwCZ8Kjvz7oowRZVLHzre9WOi+qvUVFsrI3WnhU5B
PeQgauiYobSR+SRZEGvLOtOOcZ/suxLOrFFGWymcz+gJ1qQTbDQhh4w2zbwCoB3dywRNQaWlCkQX
N5PT8yQiF1Z1SBmlkOIwI08yf6Bp78WIwGJYI+O9WC1JkJsUrsGaGXejK/LJfDxouXob11H3UB64
NAqoEVSsnvBlFm0tqlX+V8VBMsrflJlSRlUc+6gsvEUu86MIzpAEFHafpHJYMRaFEw7iaSWVXA53
aOZOKbVP5WlUahS8H6qolpSPVa7Dxg0bOvi2vubVGCjVYGT7eV71xa6xi1aO9GUlbJu1MWuDzoT0
dmiAhAk15YqGblQbCULqa501tS619PZbWsc5tfq+W59jynXzpaOcVNsJBclpww8nDcviyKq83NSX
+IH9PWzPrVAtP1akf1qPdntNzb4wDHFbFBqyAUlYjijjzLRLKmQlmwrDFq0VpAMIEBJCfTHir009
Rcqp11Sjvso0xsimmfdZcpi1pBqu2HBbJK6R3GCMDU6p3OHNag2+RcubAj4KJbpTK80obipdbOk3
Z2uVCfuI+utymmYMot0wrChrYeTS9RhppZwWcHYfpWS2236aVQw4p1XcWYu03l1zUZTtPfIe3Tzj
+h4xj6dC0G1JMBd3ktIE1n1hWg8gKrDhNaS3udEezFYrbczYdSfXy2TTZ910NRUVPEhaN0i3hiHS
AggOvhbpVD8IqCFndlv2kLtlPKAjTLklMwDscV1HQ3ssouwlag1fT2OK4FLoyMUw4rSsPJhT8a6E
gyuAwinsdGnVC83zahcJd01toiGAcTUZTPPH2Lby/fojprZl92WqwZhPTewLUfg9VgdpU+TY0Kbt
Bp1Ih4b9YdESVKJTqbeLtEpoh4AqDVcYKbMh+zQwcqiT/LBM+zWQiip32+Zu2m3081Ozatu6nat9
2Msc3kh79xhd4aZqzfK+0OLYRZZPeyi1UqH83W5aQamCbraWzaTUb6VgnmLZKjgjNbupJsfjdDQT
4NZmZlniRyJExFFdRk9YjFkhU29IX8IOP2xhlvVjjliJSwVzAc6QhoEwturzgn4qfdD1GXGm94qk
w+3ndpN2a7g1alw1ot6CarNq6TN433d5MdNgqIZTZbTZphqnx3hO5v1I9evSNGbuaZOB13MivpZ9
GePw3LHLKAI16XatIz/lgFbaiEZU3wyTA60FVVqd6ZXPMaIkfTx7sGsQYM0bmhHNsqNxp2yRfRhc
a5FrT5WmZZNHCGhNkfEyxIheimU3XyIpRJJKK9AyRJidEjKYfFAN1hEw/hVX7voRZYPMTodVv4Dr
s7ZTExkuDZbme4h6vD0lFqaGjTbTn+lwD0Z2fd+2HWeJlG5t3MqRrXD3NvusgNNGUwasdmqv2B8k
AGreG5oHFPhXSP7TtJ5NeRGdMrM0O9QE2Z7C7Gumc/7sEra2Sk5vWQqYt8A+waMVe1vnojhaWUhr
12rIBo0BSp5WpPNTpSoFyQw4qR1N72EBbcHY25RGF82G1Ll+AyImv+VWrlUX/EDSZ5nKvuSXuTSD
GFiqtPN7YNI7DQPHt3W0qAliftxoBzUv1sqBNv2cJVJCl7Gqv4Bu0/YAHwdHUGhyDmu7W+8hy+67
MDuqZl3SEisPOZBBpxGpudSIpON5T3ID3QeTNgTAntKsjsE9xdNO7sJ5RwAjsTZR63VaRLAlrwzh
jjrtIJF1deVUizsoFqw+pR9m851DX9k546BZnjmH5aG1MrdSm2k3R5V6FTS925lDAZkmFvQHq5gX
n74E/t9LXF7juvwut5F8ZBGXToZo56XKigsqE3XQtoJ6ozWyoXz8obWp6QptetBHjVC4quqlHqRh
RCQqFNxVj9IQHFC89ntTj16VvPpC93Fwl2T1hkYUgjTkiCwnyXXOaOapC7Up9uGt2SjCR9mAM8C2
2umWapPKZeXMzToFRAhf0wD2mCwSrxBSIMd4lkAt1kKJnVnPjpEh3kaL/p6YSxu6X7Utq9O+hl4W
yIrQOSHOtlgATf5qZoz9NHXJAxoxI+l8SU+yjw27WYrI1QAJfJHrHqFlvTA6DoYoOFdpKzrIbfSB
FOPr18Vy+2VNsyc00ti8h+adA1B/BYYH0qGabjFhdwV7Nc8fiNE8UiBK/IGeC936a1SIsRPe9X/r
YXokBU2xgiZONEM2+dlQP69WYVGixZ8+7EQejdTTF5/08n66mNoJ/QpM0q0eNTlN02ya6MYXBa2K
Yz5puQ+YIUEaUvZSsECLVazevZzPtalvmelKLXzQK68AY9sfjLgpVV+WhLdBxOSFOpEZyHMinswB
fvgUMsNCNN8fp9YEnqZEot2lmr5VQAhAN+uX3pHWTLqbob1mWjMdh0zKNnnaLV4+ROqehmR3glan
2qNYvpfMR7cekmzftEBX7aKMPvQ4AS3UeCjO+1T1D4vMSrOa2zRWQNpoXGyLZjwYguFK1hhvCwVQ
h9JjezsaZeJUCuKY9Dk78h+sfAS98huaDShk7Wi/76xB2g605eSlz110TZyxBRXRpdLNivqTUdSH
AtFRKmPViMZJBMhWbbXMzVVMKKPVqg9p2gpAeNIYI3Q5dtuyoaMaTRLuuGFlN4kZbrtWrbcDhTfu
F/BXYi1PhdRXTm7ElPQZJYSFIqC9aWEPc3oVOuFJ6LOFHpdV25Y2h3Y/4U47SdpDVYzZPkewmw5F
ZSdh0e0FHBl9AKFb2nWzG0uk5FVFoVJBARIAhPk1j7H1VmfhuyItt7UeZKenBO9l7XiYplTwhVFb
K5T4OB7CHvq4F6CDaTU+pLRXTUfSx97LSBXsSVrXAM2f4hiWQ8kJ5D8HuR+T723VVT/6XxHtP5HZ
/wd3P48fbT+0H/8FEr77L2x/37/1oM8/v+cXjPz/H6D4O4r8N6D49hvdlL9i4u+v/x9MvGz+Cw8k
5AogtENR49z6v5h4Q/mXhTQR+lgWbFUD59//xcRr/wLy/lOQ2UBmCr0SWAp02++e24Ki/MvQsNpE
zQScK3QJ4z+BxP9Kh0CCBE4ZAvwweRHGAX/7iRWpoNifylG7UAzucyAgcd+3Gzqm1Lsi0pre/8vI
/A8i/7/KgcMDvesOh/Bf4Pf3y93Jl4hqoMODhIf8iX1RC0Y4ZOiO0SjrFu19zjMJFYUyTNiBIhWo
0fffX+9XBs3P6yFiy2Zv3Cl0f6MCi3SfKbKT/zWCCCbfUPTHJtHTP3BKSAR/vS8DxLlo0O+HoAAV
8W++b3xL4ggnXfbB2T9vXd+3bX9/9H3X9Y8Ofz+6/N91HXvLV+5x7wd2wGuOR/66c11+tnV3/Mzb
8SWv9oPg7G756ZE3B7zUcQI+zd/YfCQff3+JX/H+4NE/BwGfZvNxtnf/sR/4zisv4Vewnft3+Jq/
eLbtbJ0t1+W1fOLD5szH712Xj3rlO4Fnex6f+OIe7SB4tAPP4T2e5zme4zj3l3m8n8+7f5hz4Isj
d8JvdL1ffrN1dk/e7v5SbxfYnnNyXL7mrrebipt3+O18b3twHD84+vdflN9twzuvzjc+dctLd6fb
dnu7DxMDdX+3ezwW9v2yN4dv/35ifOLNaZ+fmPVJhLBIW6ojqXQ5+ufXwH/kpjznm7PdObc/XOkT
Hf3vV/q0xHoORXLP3PDdy8vbObLPtvf15Ij2H67zSdPi79e5U1/+ygRsuhrVUq7DI3oJrlees8N4
80i2+6O7d5w/aBl9YrH//YKfyOOh1DfpygWP7usjs4Xn9PtnRJz7/bKy7svur7ck10Y4Jlzhsvf3
9wntH3/+y5/nV5+1cWauHl+P/uvx3NgsnOPrK8/SPmyYWMF1E2w2G2+zOdgnZtjO2W+Zzl8Ph5/T
8WA7py3Pm5XHsnCdy96xWZ/e7uLs98y+3fY/0yX4+3jdg+Nf7kYVxzGkaHBxX9xH1g0j9qdZrX2K
r3+b1fcB/cslcFpcwKoQh/zXc+SxLFnu5/uCZ9iu/BPYG766r+rI5g53P7b0w+0f7na7/THZl9uf
pshPEd3/ozD+/Z4/BfwCRENK6eFClHo8+86PbZDY/sa/D/rRJ8a5t+M9TPJgeBCeTQx07n91z/6j
+xhcj+5LRWzb2C/7N58P4FbOG3vz+DAyfC5R5BpsmHfejnle297pW2rvbjxq15Vt98KEeLXsL96J
SOK79tb1LsSh3fEeYH4/VX8q9f/uPj8xwsElz4rETCVgH+0XYu5o83t/3fj29d+RmdsjiO4dd+/z
S3jE3d//BuhS/WGxfOJQrsYyLdN9qF8I70dG4XiPa8ebe3adfRAQrbevrBaCNRGfXWLjeQ3h1fcZ
c7ae7X0XcF94OP6rG5zPBGzmzfka2fYzs8jnmbBLeDtW4QtRe2f/jGXBJjgH148gsj+u9w99ezy/
Jvbjar9FdkCwIw6dr/z144PZSMzfOqcbMZY/L9ubd9v+cAj525v9yC4y23Zkb1iqz4fT6fm023pf
gt32/XZhp3AubAeO591c+9uBjWh72bs3lqjt7XYHYvZuy9C7jOrPYebOfzDcbK5ckb1le2RfPu6d
rXdiqf984dONb9+Dws3dX15emIjO+x+eyO+jF/Krvy5Gk0aOYLDFsEvu+Y+5uzm6bHksfdtxd//e
5Jw/zAP0m387D3CW+PWy2YghasVluSbDcTyz/llq96ved+/GZhXZb/e9nnDJughsXkh08K/3XZkH
zYPnqytvCOwTCYHPV/f3BsHmxJ/bG4Pm7pzLz8SGYfXvuyYr6sTKDX6mC9vdjgV5n+r+fQ6e/Xs4
je0tU4jhJ1r7LvF4f3+M7vblSKbjbs8u7/n9A7jvDv+3JqEzk8+aEMp1/W5BJn7meo7rakXiUAIs
lHGNW/p6vLMP/6TJ+etT/p+rwAE0VNI+Wf4syVmFXR3ibd3ZYZlaXjgIGhXZOX+NZpoawC6EP+j/
/P2uoNGIIq5e6Fahoflp182lFVYzVXJKbZbqJ+aEhCa2Av8+1v0/qbL/dBWEKiHswgyXtc8KF9Jg
JlRFQkAXaiw/i0lTBH2NX8Dvn9Dfxw4yLra0BocQ0vPPIsFtQ7msN9C3njMVfEwMtmuAQaZpg11Z
S0V9ppnix99f89ct8v68EOkDkYe+CucoNFR/XR4w2Ju6GJeWXnIp70Sh0dyxy9KjOMA9/Y8vxcmP
c451N95Fu+7XS8l1QSFwAJwBSaqmtIigfZ0MtdNhmvMHAv0/jKSOGRFq2gyjwcnw10tptV5iuVTQ
Q086atBJqm+p/fUH1Gmt89RWxh+SmX+YH3+9nvEpti19tVb6yPWo96z1tpDCWvDSUU/+cJ1/eFo6
Khoo8OEFxOn50xCGeKYtqN8199Z7PDqhJiaLm8nC8qpEY/OHi/3TIGoGZHScwxAhMO8//0v2RH1Z
N7s7eyJa5MwdxlY+xTruLXjYLC4KuX/yiv/Hm8Nrgg7fnRivf1rKowo2uE8gzkj5QGvPSmUv6WXD
jpI1+sN6/qdLoYgFngd9PdKyT5uCJGArI8wi2NFWzF168PqpS7Fz+G/OzmQ5blxZw0+ECM4ktixW
lQYPki3LljcMj5wJztPTn4++d6GiKlShXvSJE+FuowACiUTmP8giai4csDWlOw27TOXZUJsDNixu
1bQ6s6I+9TGO3Yh+ylw/uvjVgsfP6kcqjt9eP2jnduPzIV8sZCKmMdNZyFijz79a5iRt9zaPmH+R
g4e8hfUaD30Nf9LT7dHKKm4WgUp3BTD1Dk/AdCe80rwgZHd2Lmx2DrNj2Thnno4S2iE4khWYoZDE
8c1JOYdkUM6FksW5rY7LgEVRCmFJ1BpOR6FCDV+1hqQmGjR7d57Ms5vcKcK/RdVCQCJedRcO19kd
CFAUIUv+RqwgTkdMBS23xDFXgLbrHPOhf0Kv56dRG+7+7ZuB2j5SMux1HE7XH/LsFGOxEEejvbam
Qsg3Y9F6gZXTcXx9lM3rd90NFHWQ08cwBh0RVPxPh4mFl/T5Cm2qzcakW2OOKG3H6b6C/78Ctk2/
cuxjGGbZkSY1nIh6KKEgQNF6c5rjcHSQzkHb4l86cvpDYFPxsKQ176PEmjv3ZWvRLozNvmgvfMGN
IO7/TXl1ikDaw7NtfZt6AJPyYn1SDUS/OLvRcmM4oEBrPqihwaNb0NBqK7VvMsBTJuPvphlkFN8A
hL287mdRX0iFXkYayeXKiURsBAElc3Psx5n8SAwTGCYExwBsRvD6faMDBhCMWgQ/P2kG4N99V0wX
vv7LQ8rIKJtZuHXgQ71Nj2bDnADBcVNMoDx3jQJnu2BYc+HLnp3fs1E2W2weKsBNNUGbZ90A9Q4j
ARg34liA953lk0IfJHh9V5+dFx+YhXNcvL82sRsxitIko6yB6oHiFxLFkQEK1YXVexl8WL3VZ8tz
TJ2q+OaeLVfx8dbtoA3CPfukvBkAd9amR63P059dAuH09VmdW0e2LDA9xtJeRIQwUxTwbW4kJx2t
KhhqT9waIeZ+nle0741hll0wRWSBF+Z5adzNPJ0+muqaDq2Ps09zm45KXVdxv7xPe9Hc9p4NxwQ2
wIXwd25x12xTM9EfA7G4CX9T5RU1NCIWN9Htb51AXX1vyGHF2EowPnEpuq+vL+/6N55e+Gicofxt
8gTiWtzmgr0ZjaXdRjWUwLYMHKDagVmkAwDY6e1pJ6k0GYyD+JbmAMo5jXWZtSzZ6FiVP499vgei
0x8m2p9vTqbRikOIjN6Lt0p/b75bObdKWcZc+cKtxqOZwW3KUvdeqxH3wSzhwu48c+ZORlt30bP7
aowMp51Apfhakof6zkwA6+1Co1nmCztjzU823wk5VBRy2R2rseYmf+EcJ3kcL8C2Bq29iT1RHBVS
soDEbG9fuc7wAHVPZEAdUeN4+1GQ+OohwofqFpnuZpIuuK4l67j9oanKzyBYjI94oaOYZNj1tWqc
JfUrvJIvzPjMzsRuiocyGfaqKb25IHiTOB1sN1JRPYR+DjbOr3R6vok2XNI0PHPWEZr4l10jl831
ePoVvaqdWysC9A4Debh1+rq/LszOvkkQEb7qQreL/RxK3IVlPfNJKXFQdyAR8WzjX5fj2d5p4tpY
uo5Rzd4xIj9PEi8YE9XeIBnVf5gsBSfAA+RZI+t1YegX23a9dHHJMCDh6NyBmy9qh2NZwZ2GngjN
AIZRaYI2cIc3KW2ScjAK16tc32SkW9vYAqzThP3EnkXcVFd+26dLwBM3vzIrt7wghHduRkQX0k9v
dej4p5P3bDGhX1iJXaFmn0E9r/y6F8v3QRj5JfPgF7tynZO1aj6gkWo72yCWLGnljVqP84SezUip
zNathr74NUj69kJsOTeUy/7XsMHhot0ajnRjWCpVFAwFesKn7CEC4IxPeBPOF5LDc4u3upqs4o2a
RBjxdP/X6KYkk1FVfmNpyb4R5LrxGF9ysT0zynrNcDWyeIi9bp6xmEzEwG2wRs5RQwM628JyU8Ul
t7pzo7C12QOMgWfzZhROke5FOTiQERmnHa168XPoZfnmNzkahFQoV2sJAhT56+mSuQa2kiICy2TV
fXiAPYXhqTmkO8ohF/owZyf0bKT1z5/t7BJ6UbjMAJ6lMzyiHwHL1AirC3ttvRVPrhemQ2lyjX3E
XNr7p4MgJF0XSkfiXXeU9g6meP25MEd1LZEQWO39pun4et6B+N+ZEaHkSbRxdUbdZANLnaf5WDOi
FUkWsNbjYII3hpwpOgB+bIfxVTkN0X5ObHkstdr4K2B9tjYaErE5Zp9e/znnFpkPiVKhTm0WOMXp
/KMyL3oPiDDkYyD5ohLpnvLAn7cPgqT5KmXNy5MocjqIA8I4aStb+ThEGvD3xxRdmBae0yVj8HNf
E1c66jgGjqigUU4HCtEm0cyZzVmm5bQDcAZSfRQHQOBXZSfmCy+dc2vnUVyRCAJDJ9ymB/2EKl6B
/wMwYDu8zYa5vq6IoMHbFw8fNIkJIHeWs321ubnbmHNENEzbonmn+rgAZm8mF7LHM3Nh2XhAEQ35
UNuVy0olkNaCtz+PIMXyUVo7PbEvWYKcH4U6JTcWD6mtpZG3DEhbrXs/S8zifTFj4ghN0du/vmIv
qxxAjDSwQYjcr+aB+voznkWOAn1MW0PTCnhwmLwTs2eiRJDfqNGWvqMNH7zR/gTfOtzXsRveUuu+
cWRVXbhbXuRW/AgdIXRaBFRaIBmd/oil1nrZIQ7lL85g6PsOPHR5Z022Bl+iH0cTmrfMk+tmkMal
Eu2ZY8BLAF1yA81BUqzNMRAqtrW+AIE4F6mJJofmAN6vknemFVnYC4b87+srfu67rugoPina4sCw
T+faG+5ULLgq+FYcg55vzebgFojXvT7K+rNPYzWCIkizG9SvbEdunwLUm6OpcfmsoDQjmH6uup7L
xb22EF25sIVeriBDeSYp4qq+r20fU8RK6BQ2K6gyDD4DfBZqD2NTbI9la9q/47EYwwuzW9doOztO
3lplJHxZW43fOAOsHtUmkoplgfwbkO7Huh+XnzUmtAGWTQYMdW26rWJTXRWN0X5/fXFfblfsFHi9
8MohiySqnX7Coqy1aBh7BVi5QWnHcX/njfvdLilO1RI2Tm9dyihfbpp1RB6sdNKosK7Cu89PaTvC
QTJgNfmlMHiw1j0iDvheXPiSLx4bGH6sDm4cBAj5ND1OR4G9DgJOIVvUpKJZdl6ZJN9qBGqw/EIv
467OBhQ8Mi+mXuTmeXvpjjizZ20E7nm+InVOZN08OKBIuFlJaxuttrA+2FEGRlmGevyg2sZMLxzD
M4GPNgnPZLTrqKHwHjidLGz6zELylIPvtHfExexBD8HbD1YDB95qY/tzZhY8kyEGtd3BgJnj+qJt
a2Q9rbK68NY6s/L0YsFneqTWK2D09McYeYveBORDP6uRN6B23v0cHXL5Upukn88QEFqYa3UUv/kq
YxFooVM1A6uJdPPpuBqkZLuGVeHbq3MRMnuhuRzhUCTtheU+9215dIE/NXlK6lu3IHTB0hDUKbzQ
tg+/DHNquvtZl+Ftl1i9eyFvPDeYpGRF9VFC5N96UXeoU8UgtZW/UFW/qXQIOyPSLwEk6PHh9VBw
Jvih4M4wNBNdGn3m6QLqoWXPbsm83NQNf6edPn/xOnc4ZmWeX6Wg576+Pt6ZqVGfB3GMwSDGVlvI
SW6JpOhnRVxXLjSOmOZl06BqpPhv3v7JEGunb7lOjUrxZm8kTlFFbYfJhpytJgKp3iNaYC+lea0b
cEyC1yd2JqYiIcfEiHKYtGyNDNOpdPKoF7CXiiLdhSpu0aesafrtQq81fndzA3Gv5q658HI6Ny6l
RoY0/wFJNiev79D+RSWBcUeooP6EYfMHCExwRcsk/jIqS73zBmShX5/tmc8IOIEUwF0dTWxt/fNn
WdfgwkrvBAINK6EgCEtOeZWhCum6rXMhtJzZoR5xzl69ZkwNQPrpUAuac+6AJI4ftssCaXsxMJEY
vCv0S9MAjWVxochybmo8qdfWCbViHoun46FrHdWTJ2E7oKR7bYjFCIrIVp8WL7lkGbjuwE0a4JFF
0WdwcWjmgjwdCglOPCvmsEQ5Kck/WHCWgxQBp8Pr3+rsKNy7eCHSCUT7/nQUDe3NwrGJJjWMuX0d
at5tLOLxzXUwnYYj1QgEbjQbN5PTUVBApkg6I3mBnteEkowG5fvKSumpBTPGOPWFEHluV1CdWt8x
JBWWt52UtjhNnxC3RNd9HrrlvkCFBu462YtbI6T3+hKeG4363gqfokTMu+50clXZpo5ZcbibuY5u
yqQxD22Gxpo2TdXtMi79hdmd+WREZKrQmF0w5tbaMXONaoRqj1bnUFX0ZGMNxZ9I6ZBrX5/Ymc3O
EGtRjPqspW3xy1Nl6bDIOcfTMLhoM4MbwHRGeYmfJGHz+fXBzqwii0hbEoACHgzbwcJJn8oOCRvf
kbGNRrsm619ls6qhhYIiLlV/K357dOTGplJKTgJ6e3ttL8orpngySj8d0KvIRBRYBgpObW+LvYU0
qT9N6Bu/Ps1za0pSjVuEgUUlhc3TzRJ3qagKTOVXI5gbg07iPi9MdMct41Jx/dJI693wLAo7FZAw
EEF4HPRdMlwTqhGLLVFPQNg7q/iUr0/szFUjsdOj2E1uwp2ymViBKUAeI5nmd9PSHZfZFneLE0rU
Idp6L2A537h1En79D4M6a1jhOPBa2gzaFBKlGM8sEbVmERNgIF+K2fkSO4i+ak5tHsY2ti6MeeZ5
RuAnqwabCmTB2qxr62FlmpqI1/JS0n3E9G4kggRf5zBOf6nCLL7bhdYEmLU118Y4FRfO5Mtceu0I
EULJqOFcbQ+/Zil3MnOkk3p30u97o5yxa2+iHyKs+/eLJ8J9i6j/e1G1F26+l1Fn3a6cFPJoCgrb
66jsLJl01Cf90AA0RDsj2qdmaty//kFfRgFenThtr14r1NG29yvkyT5JDIQoSKjj79ESD3HQQd4r
DxY6198Rso1+vD7iywVd37mU1LDWNmjJrvN+dkzirhCx1pBBFF1SoCqWlPadRAAl8htaKgfbLKFj
l5GGSDrq8ZcQC+dG/5fF67YF131rWzYIpSU6mli+hm55HriCg+mPNmr+OznmCJQkSOOPAeKpVQaz
Xeh/Xp/9yyCBrDsbmVuSWgOV0tPZO3QjSJMJEsaUmdf88yOrLBTsY887vHkkSqRUhmjj/Cuwn47E
28GQS84tWYbSLYNy8cYZh1r6+Qe42nN8IRy9PKUm+wiw7Ap1IzCsC//ss7apQHa0a7lOEA79zQUS
oFOVBXoWUoHrSnWMcB98qka3OqazaT2+PtmXh4XRKaV7JN8ujmCbfKfrYX33sH19UGPprV456J+k
iEf/l1E8mvx0eoCXbgqLnBAPhDaycpS2JTaq1ofBm8T1fxjEw44bsDYKC1tMTQvOT4BIYyHHpboD
kI6qfqJpwyUc2JmTT3HboFTpSmCD23YSvVNETKH4+hE+S1gnQ3OUehFdg/WbbjwPYb/X53Vm59OD
W5sdWJnyOtpkbW1kzKpePxHqL+Y+H7z8g03da19Ek3X3+lDn9iKoS2wJ14IlmPTTvVggmcF7CyUQ
1x3bay2trR3FhJX+PebXVdtoiDZ29j3aBdUTHLi3uSivTeg1U2RJqToBht/igu08Q1hVI/lGyA3J
ipqK4p2FYD51zMltHgxD2IOPTnb9gLfY3FyY/Mu8gAwL+uraMvYs/LhPJ68Q06KdnNNXW5T2xMdA
5Lk0OIy7Po7yFphjln2KxGT/h4DDwGALVt8tky7y6cBdkqyaoTwCZr1ud4JfeI1SU/xNR0fyQu66
Oe6cPBy+QBTyACCGk9mdDhUOcVlIa04CbWztQEd9/airIb0QQbdFvf8fBns5qogc+u1bDZu1QktM
tCdTehSdRCsNPyixV1oqdrWDIAP9xPImM8VdOIXToabbeR/23Ru384ufsQluVqWNHckthpco9PuT
jZI2ieF4VG5hBplc9srB64jTTOENIOP+9cO0Obf/RgfcB1pFp5JKBed0rRsEzJPU7RO8VKL+xq6d
eY+0MOqmCd7rrw917rM+H2o918/uEGcx3dkuBhz9pEz2nZl7gTG16sJn3QS+fxOSa2HYI5vj4bM5
IFhvZHacpHEQJrig3SB6Y4W7dq5QqzLnVGqf3aoL35jNrYOCoqfLB7985eJvVtGcrRpfNhnh8x5H
7ztk1YOSHXwhWT0zNXd1ZIUCARfH3abKPUSRUFBgCuQ0e8UtdgZmhqZ/4RpXUPVb+D9uRcR//att
As6/qdG6XFFajM1j5PSrqdAN42RG9r+YNHRGyxRlj2XnLu2oNxhBuZPERisexmPU13TbXx/8xZah
n8/eBxcB0J5Yu7mSG2wikEQurZ1dd9GV1oTzzgH0emGUTdZoOVTRNYM0ig9o0gvejNLnCeQVZei7
KJmjYTejY/MxrSe5F84k9u3MbV2USPog9RNdCOcvjh9DezSfwcIZtFOsTaiTqdLCLC3Mna6pWL8z
7GqoHxPEg4WFF4Pbdhe6UefG41xw55PLAVXfnMF4sXIjxEF4N2fo4SDf6QVIPuQ7VBCbC8f9zFDU
7iUlfMBNnMPN1CrYXE0GnAaDQVTQw7pcgol7mZCGKdPr22STEawfEBQELXb+cVHL3+zRFG0wfepH
ZtVq6jYOy+oowgXtL4FVTDfQ4w+R+tylxWS+G017vPARX5zLdXhaIyR1IHfYqadHxBBSkgPHxo5N
6h3F0hm+5TQUpjVcI2tLafevT/flqTDJsFhWNg/54j/u77NAWkUTZnUhYQ1/CwvfihIR5CTuLizq
y1mdjGJsTgWSxVLUGTKTdPTd1b8FsZsJ1J0ey/thMO0LcebccFRnV2A2JArmd7qIdkntNEFFKiCI
aWV6qJARTVDvtHOEadGytZA1xHolR7Lx7atpwgIEAgt4kgLW6cAxpUbw+4ZAmVs5T3FGG1O1b4QD
8ZFQOuFqoKJDB4gTfzpIruY8drAs381M50lqqsSuo6wuVOBebgzID5pDBY73Ern4Zg1TJAUifHnQ
Izbo+tge6tEC+Nr1WxeMUdYaES1RClPb0lSrzDGuPFSAZwQOj5HCTyXR2kv74WX4cAiJPHGhZ9Jx
ddY/f7bJKdWHs4kPTiCGWflxrHG9IZR4NYU061+f0IsrbkU0kVOZPF4gCm2vOBxd+WrIcgY1NLFf
S9YXD7Yd1Yc6RYyp9RSGpxRRL+z3c/MDCWHSvwUWAO31dH4NQtZOhA9NkCZxTcsYGHtrYFAxCX28
cJLPDcWJ4n7hvUJdZLMt7ByLF2hfdHAWs/tYxYibqsHTnywAhm8+TCtzDwwSFfW1rLfZ59pSJ3PV
e1mAla06yjb/25jOJejBy+/FfqAdAeZ/vTa38bY1dVSDYLUGleXOX3q1LMEirPgdnNf2vRZX+fty
Ec2l3tjLw3U66iZOhM6soGuFSWDqw3I1WsDe4qrwLuzFl7kITU0qaFyb0M/pb55uC3uak6wWPEqE
1yd3RdYv/oxVyq6wKuNWj9Ow8JMxNK+suAt/vH4Mzk2QS4yXrUEOBMj6dOhpaSshpon3kONM6EYb
+KkjiRj8h1EoatPdp9oLWe10FDvtgdqGNnYuxjAczEohEV7rl+q6L7c8bxoCoSlXtJa9LbMoVytK
vYvTQOuXsD+qsWqNw5I2WXFVF0bXXQiJ67Z+1lxkGgwHGQXxLF5RvCZPJzVEpVXXCzLO4VJbxyir
l/vSTvIgbdZalewHefX6Kp45AlT9gOCsdXPS4823ijvLEoM7poHnkm10nU7PyhXKu+Kh0mFfUXnv
Brdti/3rw55ZVuIxoBtGdbgzNx+vE2vyVQ9IeXP5IN6fLtchivuogvOYv0SYP7OoJP84h67hH4+o
zaKi1Ti7MkKgt+26SEE9I/XbgT7wnF3iyDa+yiyF4dmbZ0hRhTIWFxwSYd4ml7Nc1CLbvseYh2bo
jtpS+OCMnXm1mGr49fpQZ84bjSuOOYVi2rlbBFXXu3QBYlxawdC7u0Ef7F2+yN//ZRAq0dQ5oIFt
n8OaXkXg+boiAACNnWqpYXk5yuVC1HqxLyifcI3R96NmswJdT/f/xOON5mKqAnjl9X1O2T1Apn08
xrPufH19Qi8CJPvdXhtiZIlQebbotrIpmxVcXQepss2HEGRWeJ0sMwTXQIWNhhxsVI8eGvxjVWff
07GX5oUtQgt1PV4n5533E1BJEuQVCQKR/nS+POcyCJ9ZvZ9tDX9lXyxmbuR3Q760ESYrhdUWC7aR
xZJj2ec1bYqbuVcgfYreq5zRwZSJphfo2SJ0Gf9IMrAY1vWYe5V4jF2cmrqv4ZylZXrliqEVv8si
FSHm2YmG+YKfoNiepXuM5LQQ+7e5HPDt6QbavemxQ3zZfBimSgqF2Us8rv9+vNTmU+3GRfdX77Rq
/Lrg5Wh+aAq3KX7XmdXhudPPib5PhUpqxKpxtC9u+ipNbjQ3dVKaY+kwf5visqNBzrsOBx7s7+aw
xzIuG0bp02HzmvdaviolpGace4+Udwzr1omGVvstW3hPXzL+Q5SwFZQoDGJZmcINhlykKOlXMizk
bQwPLMcbpS/Hz7inOlAlVZeGYVDQJM/wIulk82WyzCb9iFm2MK9yKUMKhMxF2U91PveYBpv1OLn2
VVMv0WLiMJRSi9nlWi4t96rBcmA8dgVQK4xrvWGVWl8bZO6ukLUs/HnG0ShQcYjfm+oXvfydV6Vj
oLyNSuDXuuU5ixdQoyrxAbysCj90icQopO71NuGhgqlUUDggS77pfaRBaDUXvOg+I+sJplVGyEbs
p1aru13v2nmK7z0aNEUgTNHLr3Y4u+33CvOhuN9RZCr7z61KKbr6Q5nmTcxTNpT6VWwa3fTJSaYu
4xURLX1NvzLVBKrAudH0y1dncvMI12xvqMUB9YBxyK9Xr/v43o37ahh8KDMe8t6YX+H50+XROKfI
g5JHoUQ6O5P62riw9Xl3IeLcPS6zOWJWkaAuKu691ozyXzitZEa0K4TAfTlYxiY1PDr+mt1/Vk6s
2X+MZbGijKI0XlraLo4wMELd2hsavcUtoVYNxhdSYT/io1afy4c0nBF1LvrK8ZbjHNll+eTZmZZm
PniJGPVmhXnEiEi2NRia3/VWttzVvQcM8ihaOeN1YaRlY2PDGHVm3/iJtxjhn7YpDZutHDottAUx
z7r2zcOitoWvbk1LM+yiFLuUpyqWi34zGpW1fLHKpo8+mxID9QeYrVMe2DIU4w5axOL6ntaFZTCo
ZNbeF8g5QfanGL885gL0SBeo3mFwrJ3ddzP+xdZjl3r9cvBCRQTCTKBvYwzhQ6VH4qqeczqvfllb
8/xUWvjPx/hVzEg0+G6mLUBEylSUjXZrNkZRyd0Sosc5HstY2C4GqrFHGdBfjIxeAOZhsDgx5h6K
fvltx4IuVhDGLSggX1ezpqwDEKHSgy2ni2XW/VRbyvEJhKVAEh9GOdLRhrE6qfpo/ABL9mflRdkP
u24mLLbcSMPn0yHRbT1YO3MoU3/pgMj0PgHW7n8VKbZwaKYbuMj1uxUP0bY3LkarVvchU5qdN9dN
l8dVf2wmaMEoVvMocJ2gMp3QfleaqVP06Bbh+BJfd0TrFIy0LjvsaNCvsXeGJbD52CX96FXG9WIW
hK8vGMbNff+pzMw6k7h5SHfUvzSh4u1DdoeBQLr2JHG2nrplmm7xrV9aY19FizX6o5x7fd+2M5JA
gRRj2twVaT3XVzVaHnjW6EWnshTFXmOUv73CoOdx6FJsCrsqGd1bXcta7bubGK16KFzY+KD+ACsB
PIREqn4bSCeHvjGQLezGKRmGW81BtfBh5oHcP2qdavJjnkeOcdt6aFHtCF/aT7fDOQJ3rxnx7XDJ
jyNC1whEILyu+040Ru+d0Ig/ouxeHIxcZh/pq1X0ewpXtvaDl9hFtqfc1ODnRNNbxR+dahgh7lYm
TsbfDJPa9y/mlJjfOidtKQv0QsgjP4uWAxLXSKWDQ8jNI3BrLb9t5zK0A9x9e2uXpdKov5m94QkN
w5qirt4JO5P5JyNLsI/UuYHDu9pKpvkd8a76tlj6HGOUJuvwl7skXnGfZsJz77taW+Q3sEC1OrRK
JC4Kx9UwH8lV584fMPSdrX0tivCPkq3e3AFbTYrDhLGT/MmWVew51Knr5L5xjLL8LUMrdSAVNqwD
pjpDY/5JrIHqtC9UY7Cr2SPadG+bBe0pUc6d87mcl3q5iUWKzRvgVDTWH8PI67Tyyhpbp3UPmt1E
k3418VBAXH5BQLv5iyX3qP3Bdawu8fjGfq4Xu7bD7Oun0UxTb8KeLydnCWBoDC32UZ2KosmXMk4w
fcKjcUWlNrFZ4zrgzKid/3H7QtNyX3l1C1MWs7lO/qitVKse3cQqcKZyFBs9xptFLo6xy9RsYgCB
3nrRlQRSb2qOnjfk8M/pe9TvE2GPJn5MMXJBnpqI50AP2v4JKXMHe0JnQu/ZQHxf32XgQMBY6goT
bXtSCbAiLUss73GKaJw+hqMofkdllXpUK/Mhoxpc6Y+6oGK2M9mL5s6to6b41faL9wmAFze2RNp8
unfKcbqKOF/huyw28ZMl+tTfPJ3G7+punD21gHo+5Yjr/8ZWtiuuKhxB76txdO4hnUbdv2vhKfJ0
7EoNPNlvSswk+s9kCthx2bEti2O9IGxxRMwkxE7ODfGwNZVs7KulRVvfB+5bPCrd5WPNi0C7ftZW
u4kw1jBlR+1gBxAPKQK7zvP0kOLL+47XzYwcf5EvPxLB/X1ddUZtYbfdjkCwu67YNzjZH3Ae162D
pZXRkccHiiHVnFW4tYALioMKCyBth8MdPtR0L/rjyPX2ZILFzHd1yB2zs7OBj5LMOapAA6jWbjc3
Y59dt5gMzVh6eGDHUIqTEepB04icPq4j002E5MXspymGgVnRdBNyNaOHW6ngGkKcnqF2vTIyMB96
jyVpoytHBOZkTDoguyj+RLgzvramKgffmGX7xUrd6IsdTeHfmM7OPb5nxcSKCKEd4kTRR9LcRuM8
qFSOvvRaklVEYyrnXRUWU3av1FK2R8Nq0+p6UnB0Dr3ZGdOXDJZ5HVi1KxI/tVsMzzLF1nRaWVj7
cPY0tUv5bz6u34FK+Izs+q4LQwNPaQPtscBayEXAJc4Fl0jqFhg2lb3xQ452gamEWrCDdFkoH1ZO
Zx4TsdQwypck/a74NMkuGXNxMGF92/zaEkiRbVclsL8iM3Y8dopDauX8X8qw5OBRhguab6Z69Ngg
0x5eWREGtr5LpgIEI/Wk2km8GT9mOfZtB9fA6t6Xbe90BxPLHlr6csmkr/DsoNozgOz1ha3H+BAi
lWDvMf+rPo1uW9ifiyxKccl0BF5gxeRi5ZHF9TS9t11c3YIqMmW0K6PR1QPF96w+YOBnXOGlVdjX
ysyRhy8mYZFdutg9+CbMoMHv3I5g1i6JlR/KYhAfDaBV6qeusCUQHjHTrx0cSTCHrPlrzcyV2X7A
gia/xnTejkCKl+6tzFPXOno5MZzUXZbZnwyjtvGPg+jKtyKvuE/SOEmwem+lbA7dEmnMRccWgmwJ
R+RyBO5xE06N/WjYc+vdlCE8gF1sDtGnxY1Kza9A3t9OQ0hyOYwjSd6wVNIIHGVF0w7RKbl6OU/J
3VwbxvfWkvG7JFeF5XeaGXUEQ5kmuzIcCIzjoltfGkObvwuVhdIXg5Xon4wenybfBuJQfMuaGt/L
IGu7vvzAscShFTw8N58TJpq4i8lrH5ZeIOuiKSO5Vbrdy51C9Rv7q0xlOG9GsWde8ans4bD0MQ7T
KfnDpwG6SboPp6QL/YgedXyVjKJ2DhlQnQw/Jw9vqrALKQcvIizi1e9B/2aNYgVEweZMDxQh2700
B9Cg4RSHx8UYMP0b7SgqjoJ8usL7yMSHzXOzZIdbHrGLzgamtNg9yKq4auC73lF7M/KA/tGgX9du
p8MQE7xZOF9OIoajZWtTelVaXlPdkqvwasv4LOkVRQb+Hi3tsZNrJwsqPASW+Ctt/eKPoS/R77hS
42+kX+IfY5Tl70obbN7B5JV+t6R99lCGArdBjQ31DadYrT1qmVk+NJnQiJkF9kUHd3JykgItlCKw
SSjMo6NPenZt5kX7QJ/djpYd7/0CO+iuND81cOzmPQykChfE1OEuENxaO2C8aGOFueUlJIMlD9QB
M7g7uvIIUyyQmeQBjL7WHITbuNOXtJT4UXdWRjrcDZq7X/KBe8hvkxLvugqtusR3hIif0gjmvA9o
TSseUhyF22Ao6tA8EorVe0AUIRRfc3Gg3fTS8a0lRScAIIX8qzXG9FfrhPzbWjYv2wHz2HnXa71N
09Jruc8A2OUJ75DC2Ic2z3NwL6tY5KQX9Y9xHGG6RLFZYAcqF/MXzRLeQJ3E7mbpRPPFC131s8Ba
2LwxYacfdc3xMBd2vKZGh4Mq8AHmCgbMqR2CPYmxM3scVDhwXNQSfXfKavzgLFb4Q3azuO9No7+X
Qo4Z3kqNCXyyw+nRd1d/j32SpvVhtIo22Usd9zYfQ8H5/Vjnk4aF5Tj9dJEjxYRHzN2v1EQjAZUX
vEIDPEDdY641g0bhJlp+tBqm0dycXokddtaaP8fRwt5bzrP6URE8lr3be+l7IzW0v0ZfjB8Gge3b
waxb58cQ5elDjIlPDqUxb296JyJFsmmmDP4Mxme4ygHhYm83JsXfqdbET+yIUoP4Ns+fE9UhydKq
JY8/pklt0TYthvKPnrfNvBtnmWX7WVh5DnIz729FMVWYSJZz/TdyrPD7bFbRfc8VfufkcfcUdzam
cgOr9sutu+Z2KmqdXL/km/vor0z6Ls/EPxO6eKXtWi2wBc2ac3wI4rj/IBue4Rh2ZR2vqjlenwme
ndzpRjHh0aElNhV5HTWjw9DOQ48ZbWK7RzqX+pPTZbaDNkkrPlqNzXE3oF26FKp4wwcTtPbGt9zJ
5VUKksCj2yRmuR+xzXQ5yZO6Wej5WocR4+Zlb9Qdbc/O6rqjm7LWvuwKzLZUb+BB1bcumywcLOtj
WHvxI8iL/GE0eupAPPx6bKQqWWPUhwIDTn+ON33CZ97+g9dK/h4zHAwucQXCi1N6JDGHZio8fMsx
OKRcHurRtV67eXeYJikfuNNVEgx2Ut6mMLy760blznc1mOL9lIrFPuheHGPBKpf+xo0a+SnGtBJ3
yzaDY9Bigh7u5riu954+udlVrVslNllWZf3GAggXzq4M81trafAXG/uq2zV265TIHc1i9Ge+zLGg
FTkehiFevoUR7lfviBZ2gWVsZmBt43UjlsMVbilaFfG4C5k8qzPL+RuPbvPBzszoc9b8j7MzabJT
yYL0LwozAoJpC9yb86hUDtpgmSmJGYI54Nf3d6s39bJkT9a9rtIjL8RwjrsfdwZ9o2ICXYoyQQ2Q
2NVm/a6Lsrli3O90hINeecdhKbQfM0Uz3RMLvGDci7cDL2BfvXhnLOsOTzfHwPnsXhstgfD6Q0bZ
7p6iocgUXVZ+ZsgQBD6Qzer7EftZfcLwpd8trcYXhZz+BzTBdpXVc2niKa/DFxK8up8ggfX9MOvm
o3R356LjZw4xLDntr4Elwi0DzT86uDVML5x2rAOeO2+sKEEK54Fw2cWOJPmYvFnODHAQ2x0fa8w9
aPZtVBGcnn5/Tw5ytUaY+JbySm/C/bFso3vje+XwXheVenF8KLRoVPX0QZQNyTCmBv+Mx6bziNp0
y9qOhnkM3mGYKZLnPMyudwK/h2jjJd4Q5GEVjFaZ+VrPGUWKJWeZbKlfk8SMM4FHkFFXvAmkWQS0
e4q/m+Q1okN72Z0pXaZEjC6DoQVirJTmfy+6/ixtxHqTBqdQEA8qlgjK3PazeMy7YD5QNZGmqMa9
fEWmn97bs7cuUUN/tJMJeKraerV0562HH2G0aM/v4sxhYP8yGLbh3V429USCruLsFnv70LVT8OJm
jtwuwiqrnvRUdp8TEusb7CO67Vh4RWiiDheMV8sApEY2NzDD/0UvH+ul5QpIc2wzOWI9/8G0lv8y
O5pWDhWxes4XUtLitduY+vGGytSXk1U6V/VIk0zt63Rz4rRSvBZBhy0dPUNKQxoojJxGqpbrZidd
JdKqJtOXLe59CLHW2SHvV4yPCM7imsqq6q516CfAgeCUz+o+JZ14xyjhLBWhvAjGyv+VNaq9RL9O
FVMvlBhyCswTyLJP3GabpmtsAhHkSeBqBPQ1gBhWmczN3xSQTZ9rPYXEtU6dfXS9hYq+ncqdBPJh
GN+sfg3vPcR9aO1bLEmiym3qIQ7xfryCyuxI7B7I+M2aatKxnlq7xpB1ofYiM7d3osnJmm9EK/lr
TA6xs8eTkuZaBdkWchVOxWOAC68fNXoq/KMTzPLIN9Y7lRujzo09ijfERYy7M/Ruj4lbu+N1zXTc
el7BEj35Yh3yS1wjuRxzyuo84iwS52FumeXMyrTvJ4MbMKXuZhwyCrDsMpX1fjdOdR8edpNXV1u7
DS4NmLs5USi2kQRHj1utJR28SOp5aM8LH6KIgCk3f3VTvb/3obH6hG9YXc9msmUSriOLu67S5mUS
lf4Im1oRwUeF8gnJsN2U/jrlCT1zezuZTdT3FlYMU/YYakDgxHTORCpPOhfDm3SILsMUeFbzrUrt
zEuCNui3j2oX1hi11cQuEMHEV7Ao1ekMR6dyzk4CAEaciyH89NxiaA/9MO7r25rO8lsAcXi+LVbO
xtkXUu6bNfxs5q7Oj4Fs22eM09XL3IlyiFdHNG9Wwa0bWXTc33dRhpgueWF3lIPHKg29ea0PYpzD
4GDmVBfnA1j3GNmtkvt1VofULOTS62+eGoEXpbFxBnAAsOukIOfKRFiVduYQBGVXAXM4zbfKYJyA
dfreisgMuXmbVEkZavuy9Q9NzR+TdEvPo03Q+2Ni7Zu5oXju6WW3euvjBkSvODCd35BRDyf0LrbF
C7LPej9BCpvV9w9BKYLgYGPXQ7Gx9tsa74XbgkwRL2jFYjNEa4HODTru4LR/25tv/SeLuCnsczdc
9Y8+nXE5Tf25P4Xc7bQ1m+/MID0klenLUdmixqLTcUCHMNYDJR503sTtvrv3c7lW14sl1jYx5GsX
cbYj24tzM2Ainw+TXo+2TY2BAiZDBtzoZiCdkeG+x3KYbYv/+9LdSqekbtvK3WrIs+02FZMX6j00
NaqByGyzBnGrGv8WSzrHjybtzT8ZiDdzBBhi6cTjM+ukGUQOYKXD7H7ZMMaJAEoq62xBtbsmrsGd
M3abkEDWHiTipk7T8RFSpaG337pWno5v4pqNmjmm8W/jnxdU05FI5fJk7yq8042ZzBly/fJ+bDNp
Jy4eEQ9TiHkjft6E8sWtt9rQVTKfqQSskbi64xwCGT03eZmh8SizRcZd1xb7TaUqWjWXa7CJgml2
zUHvAuNOUe9rfVUMgTwftJ6WSMP/P+WsqgllTR0QoM6UdsZhXLChCrQyWWSQe9GIem52NmdOsCcY
E2uozLScsijAdDyNvTk176qtJ+ssp0u9AFN17jp/9X7nTkgKZLNmE2nfLCA/cut6t47VnlU7QcT2
8rS6ohGRlMU24o2hah8SpvCbWDcawfeGN5YJEF04+wrMix62ul3xT3NjeNq1p9pfgxtIouF7ikTO
gvAHCsHLdt1B/eQEEVCs/U58XTqiH5UFd1NN5O+HyIsdUFKF1VMKQ08+tC/CLRb0B/ehKamcmC4a
8siyCCmPvK2uLlLHZq53MtAykYszQ5v4VK5DPMPxNXzJvaMBMModYrfU6ls4SPpqydDlI5SPBMLo
5UwhNM9VNFXEVbMLJn0/F5S8hNn31UVT5dQYSyaWPlnWfPmw082qqfdWMviIoZQX9pSKp4FQ8we0
v3sTuVMagrBa7TAcGti+m71zAcDyzJ2+/4dkIHM31L/seTB3glTyZ5F2fX0Ih778RYg716lezP6x
bmK4c7Y2/9V3WHjQHDjpnd5ajyMo7eznpVb49S6gT+e+3dmfKSl/L/xU1hi86D4ns2mHH34rAOb3
fcFxaw7ympFkrFzwayvdA/ecuoNBGx9pVQk8dzJ3e0UkLX60MBNcZGFuxqiepShvcCuFT8qmfvmm
tyDf0PvvxB5o2x9+DRaeLVTr3i+BiaMV04wGt7a9liC9gxm/C9NQWefTbN3U5emkMXmePrRcn1O8
TnK5ghxh+hYhsy+itBild2PcXXlQM039YORGvcsj2zvbCA9bw4X7LvAXDqvB96zHPmjL/mpMfdtA
MDWLm2R+DUyJhXZgn8+9wirLxWHFTSbZbr95Q6fDilKzijVw6rNcc8DSCn+8NXIVsEeGNYl7ziUo
wbWbFCLc3pvuoTo5DRzD1t6uOfYcQkjxINoiLxDd71Q0SsWtyXta4cXpHksTjmsMX16Mx1C1mL6Q
XSkfiDourdhD5XM/Uv4PHAdBDvnE+MjMZLyxBorszOD+njZ6iSrOOsaTlsLfLhQTgb8CtyxV1MhZ
NTGLZHtd5lI8ZbIcCqjgYXhvqxS0diFIropms+h7D2vSz4Gb5w6kWd7j19vZ9z1a+BTIrqmI3jgx
xKZs5fCSgvxZZ6WzzfeNJcfmKvWmfY96tpd3ZBgR/q8UJ8Pjk9fwoRlHanknKMICNc8oiLtcnPyj
rcBmGaIcaGjFUFXQRLrK722mYefDMC3DIUtHKH6DlI/3u9kUFUNteQ/kc1Y9rzqjVuhQg35YFcT0
oR05iuOtNKzYoLP835NjbY/ksi7jlQ48rpyNmRsZ+4tr3sHBfRWPiJDPPGxvSRpXyONP1xx+mFp3
DuVfl4HbYUNjpzGw7v5amkW+bVUdyGixCcxm6L375ZF1bWJMnjFbJc61f5lrf/EREjRw+G7m9xfN
KPgvk2DfU9Iqv3bjvgrc3/AeLmwHKoITWdwwc9WqkTYL03jrE+wEWLzlUFviCvrQvt6GxvpeC9Xb
hDvvbkE4Niw/OHIKGe/n4L8JXnLdY7U624dByfXGDyKhhWajbg8+0yFerPplnM5WvNMvAXysNepY
Qt+olto6yZxUEFkb7MI5I6vVebPctnhGpZr/mMFm37DylPkZPHXz3JeF+2vYu9xEFD0WmD/c3Ifu
enVjwqBfh4O7hPIT4bjeIzstMQFAhaKqC6uq15eW6C730s5JAE4m1CAsZAY7f7MfTQ962MMTF0u9
UeKhvOkPXiVyfRiHQl2NuE1AN5lW/UqdBiRAdkGa5MPqrUe/2FETFrNrCTqGTozZTUbaMb8ZZkDE
hvW6Hbt5duq44dtdtrKz4JIZyPxV6XV60O1OUSvSMXXjDbjaObita8pYW7VjXe1pPaREV/fum7AN
jFCbEaJ7LGlgH/1KSB2HrhDbRTHk9hNyWJwBLJlTG/gdHi7dJEFnslMdEGVpqu/q1tE1h/vafhMD
9Bi3dIkt8C61/2CN3pIdVzE1P3xNdRQXLWB1VIvM5T6za/009cb9ycwF+ExbzZ0fDRPzOOpV4WQo
b5xts/fralCFIGE1BW1aMte/Q6urqyTgHt6TfAp6DiXhzozXLbhDHDPCW+qztO798srm+AB5zvtJ
HsipLJ7KKtuAe9xVFIcOXZICzrOBlfXk7bG9zaiHZbVXz8x1eU3U4GeR8c+HPfFae58irkg4jpmb
5teIga5KYHzkpbc2aYWHZehdelUgDID+ar7lvMpnve8MGZsyLEimrjj74iW3c+yG267XRyCh7H4k
5LlhwsOTz8LK5xfmPdh+7ZwiQNkabcYkV8Go4kxopBgqDeyLsWT/vaMT4IBUfgvRZTscthVlFpuz
tQcdyQKIAXMTxFL4Jo40sYXXT+QCNdI5qyd837gN/PSgDE1EpHBMPbbLJMprd1sJHg+MZYooW3Am
iusWQPU82Dz3l3b7/KXlSMl5Cf580UlKoiRAA6Ue96qerzdldcU11Zl3vWrLb8/cpV2K2HUbRDVU
DqA1Ui5ySJrFFgAwe8biyV23e1u2mR/SO0X20NB0vRh6AkZ8RIfBwR7o9HsVZHpjmnL3kQFxdZQH
qN7hSmvKlGMDpl7Ftd6GmfFZZ7iV89p9ilq4xRUp8e4509fzp7fU7sGy87m/BbqH85oYitw4lHrv
d7g0xc8NbvVXDfr6rLSHdCLVOPrETpVRvU09pXlSLFrdTcg9UIjBweKjtGwGymFRVbzZWJBjurkO
737ZcQjOOWg5N8nkD3FZFSOfYvVZ+hO54ypq81E9h0iP3nOyzZ+t3g/mqLFb895iEC2TMl/EA/XE
jkKl54/3g+a7UvPwXJnOCiPOalkyA4XuBOWYGihatkwXWB557U7vto9TVGAAA9SAezwwl/aHIJKz
Ue+unNR3x/LnByVoUKMxWMZP28pa6hGaIJ2k0JoXDT+Qki6dnauCktSL62IZOzQreFZj9ulgTLto
RBZs/UafcRfmH75a3Qlr6W138HnqCy9RKGGKJOUFyhhZrs9eTVkHcWE7BbJlPMPgzzWCreh0JjO0
wgdW0UCk1HUbAHfCyFX6GYOp+mdllqFDhb/Xd21N5XnYCKiG1oLebZKwXJQ5mhJauzde08ebXyl+
WcqU6GFPuWDgxgPzQ1dW9U5DwBx30Yj9yZabxdSK6NcnlW3lo70tEtBIrrBwXB+djtFrwEzXwdTd
LVPa3zbKdr4PLZ3+A7CTo+Ie5dWPjcm6t6zbmm+jV1FiowAv0YQVqfOcu1vHBP5WOLcCmjs/79qs
f8+X7qRApAepohUbt+lsttpKRMsccl+IbS6hkyATnzwPUUuZY3MZrX07/VoYuPjh0YJm1BsO+9Oh
SKCagOMKD523FlPcj3v2XU4SMZGG0TklauTQFW638p6LBuvpaJ5t+WCc1Tw0BJNpoEtVvqOoownZ
puWnQVncRPl4WsXjqIrufNdV+9pBCLOgw9oUsQAYsCK4g5wM9BoYDp/PKr/JJ9368aDsgXt45R8d
+1zNOdEeOeB4bYmtPldNinBozMz0kI0pEovyJLSPlFrzDT3aLF7pzes7xwXq5s2X4k4PU3bPOA3m
uals1YUtJzDg4SRRYsO5LgaRVTcHiQ+o9gyoqN+sbLXdg2/V4LLLUMhbNJOtFzNXAnBFv+bBSpfS
32LOWcQblF7tA7H3NHiid/jg+QSVnLAFmPLIUOy9itzRJnHyzTpfBfQ7Z3hm3gPtpk8uVQzvyRPz
h3R2WH4G4gsiZqS70aiLNX+WaeGml1iyrndtj2PMka3AwYY0j7uyc8lBhoFd+ozK3RnAmxrtcVVs
3XAtFGdL5E/ZVCVTrfqdVPUtvWPeYnlc7GD6WNSkhnOJZ8hVW0PFU7l1KbSkct/B8VaOP3/IzjuH
CXuw2KI7s9YeZY9RQl/xU0ekDb6d5/HGyNWvgvXDE/BvP45W4/3WKq+9gxiW9v10PNClwXng400l
ceGnpsHWEL70rQ9WybxD7mQtN5QIgGfAKG7rgeEC5DFeerv7NWl+O0AcWoR875YkTLtMUxKp4nJ3
WxBsnaJTB8BA/XHsxVbdVmHH5dn0zWqzfAbnsnLhnPC8sbqaHsqrHq3JlJ9rt/s/cvTgCDJzx3oZ
956myK1x3VEmR22T2RYzhtlspZTl3uK8sArLa6T4nyYd6z52Wk215xfU5/4e2DhCtrV1XtoaPZPZ
ITk5sMs+P5QBJXu0CDrRqISuQ2wUrvYFopw8OOB0Ry6T1wrnvUUMx2nlcA2X7WKd52PPlgD4D+9H
Wzv3GgS6TdLVWd96m1uTxafWD7slaigqq9K7Wka0X1EbdsXzukGXgUmt7g0z2CsrHHFlfpgR9g14
Q2lFN+9XsBjeIK1LPtyAVqMy4qkKTYaQ7SRA7FzShs6Wfik4cNP2bWCI9HV1xu62tQrjnJe1to6t
MJM643Dtq9ifuilXqCaABIkCAk+ol8uqhf+UJyYRTV0Q+UyULucmdBv4hqbwRk4gG7CXkBQGHfDJ
h95enIr9xEdIB3RMk+tBfCzBDQH3pJmNDvD4DUNloAetqTyfXJkBfS6wBGgF90Y+HRbt186RlCAg
7XJ2hteutNdfa8sdhCMXjHNSTlv/zQ+lqK8R+hZXJadFE/vrqauCY+aPQC5TZJFP7fWKD6m4YmoR
Gtvf1/Jd5Wr9BcfHU4dqrMIE3KoO7gbVAAiTbrjTD+B/C+vaBu7wwhycdq9ytyu+IzqYJgquRc9I
ZgqBZsQwylLFg0aBdZ4BqY3XjNOONwtC8zkOgLv2c9IRdZHfwbUa+wmFxf5B4bWghze+SsfnKasY
BTkMWHD5FwIq/x2X7/XVZI6Zz+Dkgy4J6YrRWMwCd0j6a8DtzN/FW4glGrZdgRfe5nMV5qjB8oDi
uuu+jdD4CKuswvoQyCPaZC8qNz0gDgmRRtGaNoka0QjBdJ82gJo3zArtNlj6OOBO8aiwfZRmMH3h
09T1wcM+O6sFWbnzM5lQ7s9Q2q43+zLuwG87J0MCMTI/ZoimZ/ghWfVgmkH1XGCP4CRz1w24/qAC
pMismg2seHQ5cgZZ0fQHCEMkkrFpmtCliLyCYhAsG/hbbBwrvfvpeQ+2XGBSRIEbd5YNZQgF13pH
bMc03kxYqQVHkPuKu8mxoeYUMnI844addrkdFhvSyhHZN4rHdTnkOKheYiYjQVisVgia45HluxoL
V4W+bLY0qjaOd3hEAJ8LXMFpphGc+Gi79lK+u5VdMT/cYqOJ2+pSmaRxFvUz31vOQFGQRBMJpwGj
DUs0wNHMYf041H39HWGiow909eZ5yfImvxAU3nAbhXYe/MzGYctIzYqcvHaSsIZS3qwUN+99uQTf
sAsOER+RVJQe6nBnpHN37Ol2CAr7R97ZvpuUpbEudjfr9N0QdsPDurWuhXYjQMHenUr7JnWqIVbW
jCqMilwwed1640ub1/S5JbagHPKIONMEZFw9cBzAITFjhiTXaWshEL+J+Z5jal9ip6zQOOoSR6O1
/889oKZwiTqrm244GuGJ0RGlr0xi1OcbzqomQfAAPYjMp3/bmI8bkx7BW39JZor1OzNt4JxZAowv
BiaQXCWWV24Jh4sIDnJ1aD8xHp9+Npk9rhTUVfaMx+7ysOXDwg2jvey9n7btd+YjsztWQ1h9hFzS
w8FjY8FE9GXQY0FT+uhCN0rOmBUP2a1ywb5hioHCj9a7+gSjb9877RdrJLGGf4bFBaNZx2m76bo1
fMf7BTUPjLHbwwLsJZJlRwQ/67LZPwp6K36VrNG0zY2/qLgsSnc60XnuEluFX/8o8HYltEfujNsr
kDpYz+I00zEuIWLRttsbxCeWxcfPoO0ux3Wzp8jy7dVlHyiRozIqs+EQ6BDZNXcLcUpBpvYshpDt
b0kds7bEtzzr2s1awgYKudbdGfVj9dJ3nMoUcUiPZltz9CN4bD6Rm5b3zLVO6AwLuxEHFOHp/cT5
lMeU+ZI2rejmbzZa8e8a7ubJ9eARFLfjddPVzmNZO6p96Mt1xmonLJbt3A4W823MxxEb1H1wsAHS
9ZSebZ1TPs7aGUGe1o2hlc3aQRupXTBN3e2gCg50ScI7FKqjXTRj7w2JPbFrDtlUGM7HcB3ai1YZ
e2Ycd1VBCLbqcj64zsT/nDPO86mLXYsYr7UOR4NSbuVH0CGcOMMiY0lvFnocBF2k1D8adHO/FK0B
n1qezFzaDKw9VTlysg0FDPKGyao/1sGkTymV/k9MoU4w62ZWxUFADXhgFMd5Yx4EpUfDeNBbXxgu
8mGS4VlfrxUsKxNCzblB3/lIr6IJNS7tEfm8y3DQKvdexmPNJGJU2XZdozABJEnSlDEZ6kjfvweb
ptp0mQq4Kgfkd0lBvGQAeTBzPSGucZ7trS8+TICyN65rnyqX6b+hj3srSO/bUqEzovKnyIV2zatj
5zTeN9HYCHlmTEPuRyGnPe6DdF4jxt9QM2nf6p4qv9h+BLMnv3kQWtZBprslkjwMISfIhcqKuBoa
StNaOO2DDKbgkeTG7m2lzhLHHQva37MszMeSwz2BuJTqdtxF9YhLBy9qZUG8a5h2Q/O59hcDE1jL
QWIAP8X8YdaT2kN9bkSZoo4BSf05VkX2tums/NFMm/O9oQP+OfemKeBmWXSR7TRiizJE2iBLLoYW
0Ygo/qWuoWpk1aQAus2yw877gT5DeN/bsYPkruM6hJSjZkapH80O9mmHbJj826l0heEEr6ULJFiW
r4OuiqcwrcJ72ESAmDVNd3HCvUwXBZ5g4sUUii5g48B7p5agA7ERX0ZTxwxExLxV+uHlIBjHMexL
lWxIJELkX9N2qXavwQLDOl08pdXXxUEtOWhtjdDDOcgm8O9O7ajLWTPvF2M3ZkOczguQH7ZO9vW4
7Op7VnG4RfheFoQS0a0cg0FT5eDpPPxemQO8LvpmspNlsKDRi4BhgwgnI7PE7tRndbTsm3hlLpFP
bzac0oNil0+O8XFw6ZFj2nw/KjeCdTqbeZyqDR+mKt3diB4+p5ZIpWSfWLb4vhbO/j0tllmiEz/B
z3jEze+qHJ0+3lfgmXgnmCI92Q1u8HBASfcNX1WgqqXbjjbHlzdMkQ23QZihQ/ZlQ8GfKX8iPyrU
q+ECgLW3xw0GeDfVmh7Rj6rsvJZj+CDaHHONMITIv3KWFZIDlnxMUm6DkckLSoALu1ShiMaJeOWp
HQQt6gQbf6CHbUumE8uue7A3iVoAKdnIbE3KcoIzWeZDb/JNJ4NlpIqDncno2Fjz/L44q1gP6zzI
8hjmYcVWy0OPAgxd6o6qLsvKRIIUFj9NBl5zmHchl7jpmIunXtsqlBhhbxeX2JKFzc26FMG9W1R1
nzjLXjO91SG9u2MSCK57ZnyBl9E7zU9ZtXI8bvmemmQzIFnHLKdeTiRvcUh2znZKjhLyihdbayEB
i+z0seh9SoyeRAyB/nOhNtnYwr/q1pCxXjAO8thNG8YvPekAN+QkTK9IaRXcZDd6N70LHR07+6ZR
HAe6xKJRpRJBLgdaJOBXbmUqUcIYAFYEeitq7aRmrOhnl+rte1fL8k4hVrdOOkIgZUBan/6007+D
dKEnBO4FQgRUpBArXXicya+tHxSC6xTTubRUpssQ3Ent9PIsVcH+IxOrdcPk6WJdMWPm/Fxd6Zww
mxrVJhFD2QV4cb5Dm1rtHTMHjkTa78w57Du5BzHaIHaUb0rrIScLoYo7ZfHBFstyn+ZxgG3uZw/W
t7LG8GIT2bSerXzvbzsXuzlXgBwXJaDKw+QsQEtYn83X6CS4PDtEKbcUDdwitTV2S7SPYBtnQdEP
4Fo2QwbfgCprKpNusZFRtVXw4DUdGlluoeyurxEYRwtv+QXh+nJ36v9Q6Fg1Y2JCdOM945PpZ6UB
luPFMTQeygQ16hGSVt7CfGMzZzrffGRbNShGU+K3e8AkT33WYHAYxto6f8pVO9EQW2H/hv2QV4O9
tfVnJvsBcURagTQx5F1rpOqtfpIdwgBOWmQZysUKOSpGcsoTdvH2I9y8faG8d5CIrCC4LuIcqknk
06p+VAUjDjHklPfhBoP/wNU0OscuzaC/WbrDwZqygcp/0I6OT6fzdrRLMJ9DaSbQbTfY0UvmQXN3
kqZuSW56c0NB047eeQbRvR1yJYMex7le3IwLl+l51XXORQBUYkcBvvN09p3R8m5kRvDnkFr7nVcE
9RSt6C3m82kHlrtnJC3F8lT4He8mV253INxr8q/3yav1M+2CeBYheCnskLaQ7Xslxe+0avlWt7uy
KA3pmj7DrFxERFeGdDGVzFKd6R4x+YtPkGgIExO2LoeEA2KG/DYDm0cXVGzfEZ0uxHCETDQdHc2I
T9TNG/G0/z6I/XUGmkwBHEFxcbDwPgOc/DLzXcvNDXv0QPDEyv4h5i6N5qqfz/xqNfdC1HjAijTj
001zUlezPPv3x3+dAz89nvhWpvQD3G3/74j2f/nDMNo6TKhZmoiJLLqkGoXzfG4hHnQY+tR3UBdh
tLsquxpMjVr43x/+NWyMzDmeblsWZKTjnWxV/jkATnyY58LotVGVcuUeBpmykRqSAg8VzUaB2glw
LWNgG1q9oNFidPRQtYhQqG3AwXtvev3LX/TVTeDrX/TFeQUddNoPDZ8j6xTnMMxmUmahHVNBPfdU
yBw8UOQDQ2qHelpdbL+C7axtAQbsNUMxvoFEIDMJ//KmvjoD/OfPItfwZIYrnf8xHOsNJ/Ss6JTb
JgOFZaQuQ+9RA1JWY+d1fzEX+WoZcXrayfjDP5meIpX54p6iV9WS/I5ABJVw8KEK30E1xxSVHxXG
NR9k/9p/8db50zLEiU967mkNSveLIwa6ybGrRuh5pgTtew/1CdWvRKI7WeYCUV14pltGujvH+39L
hTilHnoIkL3TCuT58ssKdEZV1XLCN5tGKM+qEypc6O+N4i64CISERfn3Bfa/P/Sfz/uyvjZPMK+i
NfOIrbWevFa3mw0a7wqZhoOEvJ+SPuj7x9Cts+O/P/l/VzZPxpPGxevYJ6bq9Jf9104fN7eThWJl
E5xkXWZIXrl4dff/aOHyn/dJdiDLhkENsJ1/PoVHF07Ys6OdVU6X7kkRFzTyEq5+/eYjw/7Luvnf
fYEpN8cHpDI8IV/zn48LVJiGjWClDhO32QRiHANEvjBzI8///fX9755Q2G/4BJTDAmH7e3q9//X6
mPAaBlNwN6S93V9QwTCixVRxEaP7ZFh5AOX9SxL7H5/o4M/EYDwTC19NDSWNd9/M7Hmdi/Uz3cC/
wqk8AYxDXt1j4vg306Q/rRASFQLmIwJcob6ajq8ERSgIXU7jYaZfCXc96kT749L+fyxFkomwipdK
8dW+vMsCjTkVBe9y7/0eCfQUIkUy/V+e8qf3h4u5RFNFOApS+X9+sdVHvlvlPGVCOOAxcRju52Vu
DwcD9AqxD0T270vkT4sxtEJEBZRlnGZfdpjXDW62BaclIpfwYW3xC4lNlvniMNcUNX85Sb56F512
Wuj4Fm9RYSbxNb2kC+eaGpiB5EFmzXsBz4dstELRsuvrYGxPKcViWp7//Sf+4fjiYsCbTHJWEv5s
//Od7mmwOy7a0QirAQY9pZ+ejRswrNOUx75OA8AJR50pBx3kX37uH74m3rCQ0Fg1cbioL1ZNi110
edCz08d0Dt5s5rFL7mK5nJNhNh8zxqYP//5T/7AbTgUZiS2O5Er6erSMazghvauhuFCNJi6Gl8dZ
OH8LKv/DV/RtjN48iXkRjtBffhYuNlnZnvZcalfSIIavxvLMGUdpHeV06iXkyKRULucy/Mvv++OT
uQiYbCNDEBv1f37KlHEAMxESBoeyWK8MYVXwOlVa3G0EZnxwtCOBXRnwTP9ykP5hl/A4i+ICC2xU
b6e/678O0oFBeJ+5U95rpc3l2FrLAX9Y8RACoPzFT+kPPxFTQIdYE3bKKUD8n4/qa8veV7fhJzIR
mIgBwZlxB8ZxC2ilB414+bWS4d9cjP/wA8OTYzypQi4AivXlkzJGjTPz8n84O7PmOJJjS/8VmZ4n
dXNfxq7uQ2VVIQESG7cm+ZLGZrNz3/f89fMFWppBRZVVDmSSyazFJhwRGeHhy/FzuCMJ326vtoCU
GHgJbyKV2YU3n1EPJIiH9gZiOFBjni4wZRSdchILDKEJ2ns96KapsbZY4M5vgtBhUJFeteCBs2Wi
QHV00fZoUIdRoBV4zKYMlF+cjhuR2AUrgjGP/+A8IdaXvOfAFEtRWh4tagfkaK2VFhie2N449Res
oHII4zzMiroKJ9rpjs1qPM5E70AvgJIUjy2UO9W+apU+3jjmlwwRUMJxr/LGcRJODdFnMqPSQlli
neArTQq99YExbvAQnzvFF6FRWLQQjSf6kVajE69Mc0mNk+Vmd/jOZDkkHaiQeoYL4MDcdb18e+uR
g6IXCUeA65YQXJHcRgLYm/IBAbNh1GRssVsf62We99etXFiY4+IWTZW3zSbNO929CVbXqM0aMnGv
oZGYx857JGa6o+sMsV/P0ZZkz2V7ZADImxLeyVz5o64OjkNZB2CC0tEVRGSUnmsYMX+Tqmn1PMyt
8fP6Ei8cEJaIuBmPDEoAMvegBWs+syxs5BKXCfO8FT2Hql/fft5h6qEuZhnC63oS/bDX2Uy+M4qw
G3I1fHJnxqC6NFs2NC3PwwIqURYvCXqaiA540t0N7RgSKkGqaSB4B34brhZmaaaPAPm9G29ymczN
opnGXtcXN9e38cKXI9qCRdBCwVCjlHJ6UsZETZoGGZNdZZvRVwaDrK8M7JndMa8g89jZGUCj43WT
588KchVspejv8HjKb3Y86aU3oa29C41yvbHAan3PFfqU7xWd7PwpZK5X21VNTDn3uuELR8aF7NPl
ArrcP5mBFjVM4ldYCHdj3CsPqWUWu66upzeHsSzPgw1TZwwLInDp/arqmQl/FziYl7vlDdOOIdRv
SulwFfK8sDYO6KWjw9NMMVDsKFC60+83GAhlgV4lLXXn5AbGLxB3eaLAVR866T0shcu9Rc3uxiC2
/vT27XTYRjRIXI6PJY7Wq0jESShdR7bFTAAQpycNJqhDBdPiRop66YA6OikxIaRFpiqFzDBB1QY8
9OCV7czZdcAYvhszXJ+gcht6aHYX/AerIpOG/pasB1d9uqoVkpWKwUFOp1nVyZ7Z99oG/AV11sZp
vLgwknwRfPC/rpTqw1cFWBTeBnhdQiYL0AumX9JV3pwHWWGp3YeVeaCtQtgFo0I6hbSHzeQJlx6G
VQe8XK9M3yzouNGiYrBrAR1fwXYTFcX++laeR3IcDhJUizSVV8GQfEsxZczeQrbDoFTPyJGfrHOT
f2UizGlm5saXSd9K6l7UUl5TYnJGEFIhsXLZV6IH6evNBVUom87EzuPaFYdk7NX7aYZXzEv6Mghd
Okda0nQ3MXhJlAEVulO7aHHoBxYw520c3Qv+xoMOBZdu2Ph2ObyMJ/CaaEZVIG7a6IC8LsC+CP74
67t8ec2vzIjP8Ooepnafj2qIJk64rrO9awdBuYWApGn5heH1j1YRK7fqRHvNzeGxrXMYiaAzd9Hq
SdUN9apL54sv/pfcAp5Buq0VFHOhY7LkCES5b4Jh/WW0TQZQTI3uxo4U7friL20xtW/eEl5OIfV2
unbTXlGsgKxx51hGAxsbc0XOUkwbq7p0kB3kxTUo8w2+pVj1qx0GL2zm80CeALFe8y1MI9qIjR79
QI57KxS4uCByLsFbDuJXlTYQzmTQAhoBR4u0+D5swQnSp4k3Ao6LVhg1wfFQ+sB/ny6Iaaew1hFT
RTw4Stwj5EXmsCfTYi76+ve5tHOI+vC0Unen9iCF8S3BvcuoK4aUXj0q4NX3TjU6zzVzxB//E1PQ
QXsisEYZ/HRNRTd3vafwkeq5rx/dsI9pcLqAe8EYTenn/8AYGlhU4AixNTkLh+QmhjOagHek/3Ic
hh45THDj+7HPi+N1U5e+FSEaDyAkzbzw0rpANpl2V1C5MQyreIbgwn2w3dHd8FXip8iOE+pkR1SH
eCFkhuYyH+0lWTl3ZQeacjeAIL3FOU5fYgpUx3pgBuj6si6dDGp9ABfBMNHCkp4/o2eUvLDpnMGy
VfrpytBcmyIdRlwfb3ys87VRLTE5FDx8VDLktU2m5uUdSGsxY93exGHzXLntHQA6O1DbZNxY2AVr
LmzMiCqgBCNAaKfncBoMBQ1yuuvWpNh3UeEpnxB8YqBHG9YniPvCjXjz/HxQWNeQ0yGO0Jl/le5y
otrA+JWKUXda7N9qbV0ouenTh+uf66IVtA+5xpQyaHmerkpRRnte4WwC5wYvqzlG7QPAzi2lpQt7
J2Ih+iwkB9ScxZ+/crRU65mZckHbl+MyPmlaKBATzALfmcVk/6Y3Yf7nm5fFEaTIpMNhT4NHWpZh
520SxaQE8I4RrBf6H0npvFG5msIC+YCJW8Kh83jIIaWuQEFRriPpXWXArdvBKENx2Sx9kBiMral8
s43bfP618OsWopzklISYcj+wGWvmckYPlF/eDO+dNQ3v1WEypjd7dwYtVAc9cwfvrruSd3cL4D7g
PzL4MvrqUGTFr1UgzVo73RLHOluQbWhk4I5KiqyjaS5dKvh/W2VQGU/UmiX5VlRKfcj6+M3leayQ
mhJOCAkFFnR6/ICHggF3ICFuGc5tdlnpQpAzLVNm3I9DDYYv7TwwdEzPc/nhv2w222SX1incBhk5
HoSG4+lvkJPpiDFgwEttDlQmaY34vZlYxVvff54TobzFw8zLjGs8NaNCGj+YoozHsJi794zpVwn0
OLh+t0SsffKkUPEUIiKiFe6J/54aaZOya/vO/j4wOVxXyrOdBIXqHCtN36GDQ4DDKBgqDhtn8qy6
IKwygkRZ1xQ0QtI3BEoIh+9sf5+HOy923xfjQa9CP7fT/bp+vb5A2RS1Y5XmA9I5VFyZi5acRwLb
xApglFlhe44e4EAJ/WEqxncKLOwHtwjBkvGa7q8blU/Ii1Fa/LQ0dUIMubSXwkVkTdUc72D1yJ6Z
GsgPq7u4G1bk1/kvKy4xr2EIuT3pvtGDjiAJZmkxw08TmBJFlGLhVvKZNt/CS1wwJiREmE6j4Y1w
huT126pCvMwSYMQ4xNZUux940Hgx5z5848FnXSempINv2WHorA2mmFicGG0owhsoV94asgkrVH5Q
zKCuhieR/OIwaDF4fDgbcTLWzUTTmF7b6hzfehJozjIbgZ+i2kR95PR+MYewppbNyGKY1DVZbBfD
u5i/1fPS+TmxIt1iEhKYAmaSR2hCwx1sWt/UTPt2fSXnB4ByBIStSHaIbpMjfZU5V3o9WiFYq7rR
/kObYXnIGdsVbBPOloDSy9F97ZYIMDBGiYBuCf0lWbdugjnBXEa6WDTR4ZYhZlQY4Xa6961SNA9g
b6tjbw9DACWs7s9Jqt/CnZtv+MazW0yOjBKKBnjLFZOd0oqLBt71Ina+eglzAQ3ki/5sZ1vR1EUj
ADzYUzo2tiobgQwGcuHoW7Y0hXcwGsO6K1Gw827e9PUEIMYkEaKFgiFUUSRfMeT57MX2PO2QyIsB
LtfuZ9hUGCw103gjx5NW9JcpolwEXGlhI3J4euSN0EmykuB2ZxeMhHcscD/kivY2J/FihdbPy2IQ
xpSBCGtVQS5VxszfxIhztMxJvzfUdathJ6P3/jJDd0FI8pGuWtK+waYz0j9TQNGPVhukc7O8h1tu
eLCGyLqJSZiZ95otxjOZ6poypFUYnx6iWws2F59PunXRpUv48uvYtALEFSQgPqtHuqUOsR4EEswt
5DsB7Ho3Q3JwTJh425DpfoGFvbqDL7ZAyekcHHr3xMan39E0CwihF75jnLafBkZ+INQybtYwCyAy
Dqyq/T4k0/dBQ1THDD+W1vB1pgO9EPU1fXYLW/1WnUL4SukX4iF3edA9HRSdDBZizIJZXRfifFVr
PeNXAStsdld2dDmfYNQss2OWrIX+Aaa45OeawFG9AVa6sPlC3FYFqQReAkq+0w0J21UfIAUddyDD
YPa1q2oPfLjeN3Ga769f1wt36MSU+FVe5ViNtujxIo5d3NvKbcaBeE8wOrz9pmLF444CZBNv4amV
lmHXsMy5Q8MaxUfdm5VjrcNA9R+shbRKowVIE8KWzpGH9kIOIRvnqErT78xKdw/KqNgfrlu5dDhA
enAlqI/Qu5W8DoCLqB4LZq2zREtvEHKNHQZCtOgQmVH/Xq3hetCHur4zxnT8/HbTvFGAysB6nF8U
Bq5LbSoYODQozt3PmjX9QC1BuWUA3Hoq4JqDUM22n/D9W9DA82MCbp58C7QSwTQu4fQDKhOtHaVN
YfVwzeY+zcoqiL1uq9tyvrUuHUA+neqqJHhyvT5Wm9FW62LZMaz3QbWtH6PpfgpX+26E1wUm1z5w
zPZtsBacDxVJHQ4Byqw6CF3pWWT8aCLtLhfmUaEw+OrV0IUHtWYktg/xbB3D5NhFNGEg7ky/XP+c
4qScuhlX490Cz0D7BUiNZBrwDCNmGaZdGzy2MYfpoarj5oACErMOfbtVebiwvdgzaYUASQa7Kp3c
RVtDM9JhyYEaOfPnsrIDrxiU/VxndcAI6CcoAOsAluItZcBzfyZagsCUQJZyeuSKeYwKISPTMC9C
daT4mVop+8zsvGMN89aGP7toiryd8VBYDnm1Tw8qBEOTUyiw55Q5rXk/hvUge0zqEea0XlCAXP+C
Z9cCMT7wFLbJqRXteunRVmaGql2LGQxrhtRDaSG+qjMU1a5bOTsnAquOCRwoOEWSy9M1eSGQsxVy
Kp93aJ0OaQ9VwT63Y+sPpsNcSNLqdEuA+GwbJZPSNho5I4AuUgc+M6D1XjOzX6mj9fuiyceNxZ1t
4QsQH5QDARata1t6GuJ1iVW4kiAZXZrhFhKTwmc6qNw4FudWKG3QiKfXyasKqfvpFkI3OqZOw/iy
l3XWoYnHFSone92IfcVPeX2hCV+4WFwtDrnuQlF6aoXZLA0xKMAuQxiqH2ZvRE0pGm4Xwxl3KBPN
H8Zqq0N0ZpIdI3cRwG2B25bTvlxzjNnoGKVIulbbzxCbW75X9cqTBuXSo+f2gshu6Q/XT6T4/CcL
JTcjUhPIQ4wCtzxdaD5Pw6hmKEQhs7wb/OlQ3Rj3+j7eMCM3M/EZp3akZ4eAcbCbHDv1/vuXcs8N
2P1x9/Tj+mJeUpJrqzFOVzPbXczsH1b0GzAFO0Q+DtoD/C97hFF860D3bfeu3d3Bq79bfrtuW84/
z1YoDu6r+IsMOjdbobWlBKY/+cDgdz+de+furU+rvJPiwr+yM+clRBEldszn8KZh3v4LkOa7cOOD
yS+MbEV6YZjTT3NFrGY9Ihriwyjol369cZfPUiXZirgTr9ZiJK1mpuJ73TeH3zP/0y/r5seXj1uS
mi+qv9eOheR2gTLni5ZgpjmAPPUhJth9gYXzcfWdzxB73m6cBHGWr5mTXK6HlCXuA3OT/ztssLuf
5e7uT//jlw0zFxzG66sr5+dFV3YOHKFiVVBj+dSLfMSEfHdv73/cfOv2nyER2vpgG+5CHoHqXaP2
YmFz3JPbccGSw2/r7ufnh3j31O1/kBbsYOHceFi2vp8Mrzdg79Bz8f0W//f1qN4glXXojvFDchvu
8ptht7Gx4q2/8v10yYtkJlOUDBiKRcZ+wX/MHVSgPqxtG9spruo1Q5LLMBU0imKalzuthPN7DBmG
qNrhbsycrTVtnRXJabhO2rmluGiu9XUIgwQS5Ro5VKvM4CjZ6jm/lNqurUtyHqmr6BZMZH9tYP6I
gMPeOSIO539O9sn+T8buccTq7s+tVb6En9cMS/5kigpEBhoMGx/1u+5L9dDcGb+HT1Qc4eOufyyf
yrvk0XiyPm2cmK3tlRxM1M+JXYkTY3Bm4F7gfI4BYmJ+uHP8+lAeor3ru/4Wavus3iL5T13yNIte
ZnknLgY9yGMSaPtPhb/ufoW7mu2tjvpu8x2/5ADoCYLjF/NyjNiceuwuc4tSFUcWdeKDxv0w9h6R
g+l77wofbb/n7gmq65v2xnzv3W7s8iW/+tq2tMsQzSw5PRJilf10sL/kx/g4HZd9duxu9WCrbHbp
k9JSoG8Bro6+uJQQpDBYp0tbd7sWWnhVY/4W3ipz+TWU7T5dn68vTXYEhP2UPql3GAY4f3ALp7tq
94kexrm5+orRG0eIk6Bb1toE8bVl3fA5wqe8viKYAtxJr58pJNeBMOvUVO7q9qyPSGqFzKm/q7yy
BBJs5Bs+VN49YcWkiUU2IOZl5dKKiXw1QpHwIPXM5T7CRunctWPe+eqiF49pXRSfGWbSnt68ixRx
SKsI2umD2uL8vIomKqgS2q5GxBElyvoAYSs+1eyLZ3js862zKGdyLJAcjtoNWHyLASzpHiDT066e
oyy+U46l58N+0X2GFQ5ypdaqjOxTro09TLCFA6FtXUYMRA5qbD3k6RJ+sfqyr6AQGMfxtils/RlA
SYP4UJvU7q5WEVS6vi9nwTdtV9pjtka1CWgY7avTjTFR1yh7x0HdUhtHxEiUPFrwhpDZxvu5QwAW
fmhrnNMj0qfjj5bm48+o8yJ3r9EgXI9pbdhbM+5yfCl+JYPzQYcLDlgEjk5/JQX2pgT5+NlHeyGD
gdjQd6hUFN+o/UNHMNWje7fUOs9uMs4boe35ZTP4aCDUKAlTpDek1wmKV2VaGBDx29793oDf+NzD
SvQIFecWUPSCJTFMY9OJp6oAnOd0kVEntPA8fYVnL7VBUzDutK+WFBpRWlW/rn/k83tNFZOyF8QB
jGuoclc+ctS5qOC48h3IcA59O6P81EQbHZSzJIfPxlylASqTHjJPgFjxqysW0Z8w0nUY/VCJw92M
1OguLSJjx4Eq7pJhrQ5OHuYHXU3Nexr6+S+rWLQND3Z+9fgdgN6IgSWQZnKxbVnHKaoabpcLybN9
iKpQ+WhmKrBAr4cN5xZeY8hc3ry7wo8x4wPaR6NYf7ruwooLo8qRpK+6Cg6cxcyOReEYwdutgG8W
/QJgB8zKnlqJppH21JKOEL0g9AkXEvTDqGy/ef9M1WAhGoU12pUv3/jVN8wWI3N6sCF+MtXlfW52
2j5R4J+ZoBXdF8McHt+6KgHbAFRJE4STY0pnRl/ULkekFuL4NYnu0kpZb0PEWjaShHOH4uoWU5ss
iq7bGe6QuV+6eovb+QjHlntVhQEnh709UF1LAbRhTVDGzt14Gyrdv1BZ//Vz/t/Rr+rpr9ez+5//
5p9/VtA9CeSY9I//c5/8bPn2f/b/Lf7a//3XTv/S/zyOv9p+aH/97f5H3f3tOJR//OiTqpT/zsmP
wNK/fpP9j/7HyT8cyj7pl+fhV7t8+NUNef9ijt9Z/Jv/v3/4t18vP+XTUv/6599/VkPZi58W8Wv9
/V9/dPvHP/8uWrL/9frH/+vPHn4U/DU/TnL81V8/6d//+q8fXf/Pvyu2/Q+KWTSQRWjz979Nv17+
X+C8/8ADu0xQAg75a8qkrNo+5m9ozj/4E44oADcbKIzoHnCtXv7Msv9B1RkwAT1+ZvJ1mBT+/Vud
fKj/9+H+Vg7FU5WgYvbPv0uuhJIubQqAKRTA8JscnNMLZ0DUmqJZs77T4OIr4SKr7Py5h+o4/KyX
6Bt+jqO0+v3Vzvzrd3htU36NCSXFmDh6pDTwwbzJzW64QqIijHL3ztk9RrsPv71/+Pi8NRYuorhX
Ud6ZDWlhqFbABW9l7l22+/r9U7R7H+62ngKRBV8zIUXji10Xzephojs8f73/9JTun1b/m7rbWor8
5pytRYpYG7PNF2vB0DtvR4YT71lMsS83/MdLffXKeuSIJNRjjZFGPksWTvu6unEK2GrX+AgcfOcw
porixd5zA8/5iEayT6V7p8yWT1fC7xkRN8y7rPB2Q73VBtn4knLD1Vz+vc3r8fHR828eYKDYeBC2
TEiPW7PA2RXmrLzYfY/9T/3uQafccf3UCyf/aneFX2Y2j24r8F8RnUhPWx2FK0M8EMZX0O0flCyM
93YCaraJFGcjDZByjxdTwFbQfqaPwyCE9N7USqjPudf0N4oVVp8iC1XpFWnjSYmyO0SveuSjkC+9
vjzJkQA11hg4d7nQPKy4E3FZTt5UM10zAGdB08Fxt6qTvbPGAcUIXS/vCt1Jbq7bM+T9FAbhRRCX
A0CwKVNEhUra6K2uY7CAHk5vTftgli0Srlbm7Id6avaQSYc3fRp7SE40zjvLauug0ybXz7yoOUZZ
P/2ARxXZuV7TBh8ks7vPk2SmC5DM616hh/lBsQt3RxDr3TthZEMKC6V+1NYQhc1jz0T16NzClV68
UyDTPZALGntjaJqjpXcuUgYwfhPXw2DnFPmBRvvWvKk4Mq+PFK0Shlx49VULpi4S2tM9Z+DTKYrB
i2Ahi9WjxxjWEY7b8W3RCzvrCGw8ASdRmWnLw26LYhlhpq7NkWFM3Z+scDwCWW43rJx9TkDxJqhB
gndTwPClNgwoaHRVofQ7QvrSfkEiWbnLG2v6OFA22AgyL5gCHgevGa8yz6ycucLpWaBWFJpHRLzK
fYblz0vRDwfgc8OH66f0kinyO6JMJHfIO6VbURWLWyUkY8gGRvTqkBPfm2sZH1GT8Tb8y9lhIK/l
/aZiw+eiKy5tIEKlax3CYHwUo84gZ+sJ4QEl3rjmsmsB/s0QDXdPULMBIBMLfnXNw25Iun7yhsAJ
Nf3PEoB/jCKWmfyZhx5ube2c+qMHGfIWtkcKbk2maQTjEXBFgY6jSHRqF1JWtUH5CbKMCAK2HZIw
7VeYeKfsCBl+8ltvOe03+AdMJD+0Tt96H2TnhncjFDOBz79kfmd4w0KP69Hs8gC6c5RZIKDVrGDu
wJj7TpupH/TRi7Q37jS4YRJng0IOkz00lKUVuwUSlchS2TdjUyUBXjf6WiNZ5MNyabxbXRJNIth+
42rIh4hyBPheMTAviIMAY59uswXjbmFYbhWgqx6RrlvVfVPFyQZKTr4VL1bAXtsGyB/4NqRbAeQy
WriAVYCuaPFOKxBmsHOrP2bdrGzcCvm8YoqES7DVAb9mFlnaxbRqZmeNyzro50qMHcKfGh/boaic
46RVExT7CNgz1NkwNbth+nyVvLwA7iAwBbxhy8i3wa3COdP7OYDnAwCwZcTvXAPm4xIJ1w2Q3fln
gwwD7A2nhbcXOqTTz7YOSs+wqL0Eahi2D+jdtzdq7c0bAe8lK9S9QXUyYatSrD21ojDtFjl04AMN
AYBjPyVtoDTl79c95gUjDN7g1IFnU8aRhwKhju0ouaVTUFfaCqV4taCukcTDn9fNnN1odovJdCi5
CCLIwKQdq1xoxUwtnwKFa/joDE34Xod8+x7ByNXvlnn5ed2eFGFyCiid8HUEswxEhjIGVbPyOhqW
ag7s0oye7aynLw+VP7Wjotk33oRKTN3rBzcN7dseuZeNT3fhLFJddxgb8VSyPFW61xQXNSfWxylA
tUE5oBusJLsJieZd3thbyL4LX5ChKUEbiuOiyihnK4ta5OWoTUFUUhRmUAuWTC9Sk62m9qU1UQdT
VYAwnH6ZPyGsOyNNDW8JKEaVP9hRpwsYS0m0mwpjW/yFctJqEmuxe6Lox9unnQFiumQAw2zkSjBG
k+HCZWI37pOqRNUXSNOVh3Uti+5bioLvpyl03Q9lWxku6BwgedDD5t4m0vjsBDPTZzBPCIUVM4VU
kk9vYzTbqZlOqhpE7AMqjNCCezeKUzr5UV9js903/WJ1h0QnNN3jhFXtmKEkWvsmEjnOTUYFisaH
5SjzDkUtwLhU3JQvWpQsT/pcGun+jReAXxc0EbkBTIlcAenCzbaTDoWxLgHgK+ePEqXHyY91lIjj
VrfeTXoEEXfhdveDMzlUT5dpg0Xq7CEQ9oFjcmL4emcchjCL1dCiNEuAnmSIUopn+hq83TdGUbRf
Q+Bh70vWfnt90WdHFKMCBiqGWCmzedKi0YPsZ71UliBJ0vF75o35AA97B5XvqJX/rsKdFOFe11Uu
WoMaAhwTBIqeJ13yesrmdrStJUC7b7x14JCGAqJrHF+PdXXjCb+0nTQOcJ3Qawqc/+np49qH04C4
dJD3Cop5JEa46SUZAtSPgFA5+nyYHdR7NoIiud/LLRRoNIpHzFR5OG/xe72KP2MNcnCnm5dgrXqk
utY4H2501IafjMRF2iFVyyBfxmMNx8BvaInVj+ZMgbw0Mt+IW6r085jcayQXuU8LqNc3wqdLd5Jg
DS40S6W8Je+KkjhKPqmpimBKb/lx2S2f8gHG853S9+07Q8238otLn4HxPIgOCHREdeF0O2DCSVx1
KtTAym00KIrSu0cbrPpcm010GFooF6vJVt4GM375BsIRUoKkqk28cWoUEbERmSd9DdDJyNHvTE0h
t6o3H3UE6z6g5RWDgEG/1tn4+BfONyUGKugiEqeUKnXM5kYn9ekTNUgmOAHRf/Q65ZCHo/uHzcf9
7frVvbCzBjNMNFHpkhEpSDGqMnthDnXrEsSZqnCK+hwxj8QeHqa4g+bO7oXM5NC9NZAT7xgRI2V8
62W49HRrUTlDlAUV5EClesm0rmY2jQ/JgxMdri/v7JF+MYQ3FhtJQ0f6hi6S7QbylWtQpOqwJ+3J
AhSdt+Aol6zY3FMWxfCJKxd61SZ0Zq2vNFjbW7TjIBUv1T3Ni2KTHkd8jtelEBEAACGgsgbpAtmL
5I+QcfOUEBncQDcGZzgY4Im6fe2ZtPmNSGxfjH7Yp8pLGCidVloSu7pFzQVMcOvEfj/lqsO4upUl
QeIm1lav99I+EKHTmhT9H67M6WcNvbCsk6LW0GxD+WdfpZnVHW0zXreKAJeuyGtD0mclo8zDxcCQ
VUKUt1vLRgG0BTnRB61tjC2WybOkXMwT8VzD/AjDGkWo02U1TT+gUFPifRTF8aPYUH6z0x6h23ku
PhZW5zwmrd7uvcIwkg1fcBZPY9oCMsJQF0Emk4+nppdwypbcwRcssMJ/QnSgV/228eYPvAtmtMt7
T30fKeEC96FVI0TGqNfGb3DhmwoiAlonYB8YupS+KTr2Q+PZnRrYBQBOmDy7bqIB3NXeBkfPBUOc
bKpVZMwwLsjV3HJBa7TMegf2fcvc5zlylqCgi7c/XWQoREi8rTRgbSl46Ixh6r05dILQUmwq7MU0
e3vUWBBlsmvoMBh6ML9e90EXDisMpRCIikYvbS7JJJpUcd3EuRNUysQ0YuSg6LIs6h0p4NZ09IWH
2eOVFCwixMzUGU+PC5GRqyGfbFIs7vvvRRaVT4YXIm3pNQVcN23ltMNG7MeYKD9U8klixpjjwVwO
C5R8EhVquBzX1A7GfvBS1JcIAo691jfPihqZ9oOmIq9141p1n94kgwdYJ5t162cfGZ561LPeRicY
HWbrALNm9iWN4qbadzju6pbZ3QV5yxyWzcOYGv2XskzawU8SgCyoIYIo9tVyDT9Wupb/htZF8aDG
KHJ9NdasNQIPQuFHGGqm2nc7CJv2I1Uf+4bpiLA+KjkUEGgiK+b0Ls6a3kXroDUnH8FkJ/UtONv/
ALfT/0nc11TvY91SOj+f9OxLo8Swf3gFMJtDknfVB2sYTQcVa0Vdd3XXOeOh0nvz5+i50+LDpgU3
SVNqbMmESOFXiOmA51jmnLV7BBoV9zhzICdfGdO59YvMCB9pnozVhxQ2WtCUxoiWnkKByjoaadPl
O5PcS0N21NXDw4rM2Hetj5X+MU2G9n6cLLg8mDJpv6c1cbGfO5ryQ6gMu7dLkUwLah7W8qUf6+FT
3ZfI1sBXCXVakiq/llY3f8bkWu2Nlivrs+3lNeLHM5ig3Rrq3oLsMgkV0e9sGc+5ZrfRflz08LlN
UM3d8QTZH8LaShEdKaPwZ1z2s7Mb0dB46NVwdALWNH4GeWOFjygD4rQtGzmpQ161xcNQanXno7+j
g9UxJqU9TFZZfJ+YODMgg3bzz/MECeIBibPhD1MdF5Ro+RlCoK6LgU6EqvXTjTSYS4ymLst3cdGr
pe/AVge1Q5XRL7DNAewTulRpeOyKyG2OCQqJ+bO6TsA8irLRdIqtcye0MA01vFWKdBn9XlcnoJXG
mAHyL2I9yNCtUm9m3YORotKLzthHzaQixjlmxs/Kiixvl2naBN2n047FnavU+Y8ZpMVPIrf1FtFn
Fwi/Jhj1LL1pETxw5/D3yFWr302jL7QjoOBc9Z1QVUqoGF3lqxKpdrfPurx9rnm9ebzRVg0yzll0
cNUeqUtLMSZGEdSZJtSUz4V5iHib/vxfYzZPc5c2Bq9WJ370YrceJANJnW8UAM+dDpV4JsygeBSc
HTKRax1ZTVmpeXaLNOJwiFHdOoCnG+5jc/KOlotC33V/KpzYqb8hwKALR+5BmQlawlMnN46J6Sb5
6gZukmYQWkcuoLa1uDfSRbtJukxjttPo9teNnjtxjEILxTCS4JWR42SUMGl3QoUa8L3zB64/AxPI
Cx3Qk1M31nfuT8FRonFCTA6VzVmVs41i2+mtzgsqq9aPyNJkdz0I1eP1BV0IavhmFuAg0nYGY8Wf
v8owU/D9jRJ2ZmBOBmpQrYq07iGb5/hrGzErtIustgxgDI9IAFAW36qTyM1+kV2BfCKugXpFgLyk
p4oR8XrRtMgMCh0VhGO3rPqyi5sie2q1uHm3TmX9IWqi4U+zN6ZiB6RIe67GfFPr5Xy3LXgHKdBT
JUWRQW5dQW4flpNa60HPb/nQ0g3aF3kebxyf8zNrUasQG01ST4tM2u15GdDnMAo90DuFiTJkW3Pi
NVcdoHJUiXtyZDty5/fYWYAeXf/Q59cT07QGHGB4MGfIMYE5VJEI8PRgyVMo1EpmZm866BA+WLXr
3IAK/Xbd3vlSxSA+Y/jw0FFUlj9sWIelosWTFaxhgeJYPCpq4nvNVA/vlGy1EKKA0X8+xiuy5Bs3
5/xMM15G5ZJpZMhRz3rlNPTgBlXm9LZeIvQCqt4xfo+STE0Rm5zQGaYdUg6HgUFxJBnj2NuqGFwo
nlJupw0qUk0yajnd7JfYNhENLW7tBDnFYLTdGH2PpETOx4jIjg49l15D0AvxMQBrdq0cR7OFQjbt
1P6zqZbl1iDqBb/1UokEiYHD5BicXvNMQf5zzhM4F9qOHr/Xtd67pdOsO1Tn3R/Xv/z5SRO0jew/
5Vr6zXIgCJkSyUI9AJ1RU4W3DLhmFyNjnEzqxPfW4o0qwss4kPwSQB5AiYwem0U1/nRx6bwyH0zW
Rm1YR3TdiBl98alnGM27eWqM56opJ/t26rOu8CctDMObNNbix25qnScolitj504zDcA0bJVP4eIg
e6p1RpHfp7oJQ3FoJOtw09VW/5yq/Rg+OOVifuvDxfu8RsRkGx75wqeiXU+2RxsP0Kbcc04WnRjX
6sNgVvVZA60B1+ABtKUDWUFkzW/lbyQbcQHpULfApCjlnW6egvBfjeRpGNTN4DLQXpbI6lI1bj+Z
zEQpb04jAc2I5qQQOBA39NRas2io2MVaGPRFR5wbjfa3AQ6YDUTQuTMXVph1ABBEX0buyXgtFnIk
CIPKVhCmVzIjHT6rM4D5DUMXPA1Ib+jsmKygBH3WaHLMsbHNOgxWJ3HWPXG7ThgKKLXthsKC2sue
DrU7x++TZS22igKXDoooB5C+cuxheDjdy5x6sTJ2ehioSp984pHv9a9ZapSfdaU160/XL/UlY5QG
ea3JYYF1ScWPqHOjyZtHJVDaXtmNTeqlcLs36u2oecnGDbjgQDj4L8PeAiNzBo6Z1zJjokQJotwr
kKNGZ12N9OkIkPX3heux8Vycv1QAOzyBdBcv81mgZal9P3uFxhgvOJVHXW3avb3a+XsEMKFRrUfl
ttUKe+PknFd0hFFurSXKORAVnn68Hur6mVdACfS6sFGBL9Q49LMGqZTDYHczaDmYMj20a8vph6KH
7o3edYv55tI2VF0gH4C2iPEduYyYlbNdWPagBBQuCy2IqxD41hhZ03Q08hEg+upFUee74dJ+vH6c
Lt1Q6BCYURHVJBAup8vnKsbj0BVKkDer/a5IV8WPyKs31nfJisvdFDT+4kmSXr1OqVerdSu+bLbA
9TLRhzP2yNJ0zoahSycWogyeelrfNCik5dijZ2ZWGLMch2pS6vW1j7r4H2ZEzbWNii2I7KXLyLWw
RKJF71k213tJmteMFIBb6cy9aVQd7afeRqdw/A8uBz100XsFPMZRkRy2a4EW1Yc8DAZ4Oj1/cNPh
mdELE7xhMRTgRs2a5aWN573dCeBPmfcQ+ipgMCTDa8XR71fWOIQ97DGak+9WbbU/Q3BMYaZztujX
L+wpe8l7y0CG0NWSzoqVU1QX+REqzda800Mt3S+xa1B87LYUAy4cS5osuFEIVUSRU7r7tPJL4/9w
dh7NcRvrGv5FqEJGY4vJQ4pUsOIGJVs6yGjk9OvvA3pxNRgUUfQJWthl96DjF96gpaV7LmIrekrh
gFxbu4tPrx+xtQ8iBCPDAmDI3l98UAA0oEejk6goSYcHUcfNISi14LcbWFsaHUteP2OQDaPRgd4q
f9yZLWDDW2l9Grvn2K3lxaTQcxxGPZ7zSTvYqWg07FNMS3f43YKlqzvMd1EU+VoZU3DyU0Vs4D9W
nmWXrIMLbT79dwlASoUlq4b5/a+LhEahkMVJtlV3DSjo7SIlSA9RZRPx8aCV+7dP+yyWg8Eb5+Wu
VRwB8nLajLHptVTxY28PwKFEboKdtZVh6DYCqrVVBnAF/RHQILCbxSpHRlS0uWERLSpucUG+zxB7
lqt/3xejFWwMtnLNIcRKVM+f6Oktw50emdRedCzz5AB41oZB8Yh4DLwgm9GrU3VLFmylOkBkSmcQ
KDGWwJQ6b58JW+n6NLca9wyjqJk83OGNbNfqoTkdRl+tlKONU3P8QJm/Tk5ZUHc4I+cGbuxuBitu
40C9pG2LPIOf8iIvhyDuXa0i7s3aREXLP9dxn8GAJp0vrxU88PC5khV13zCNBU7zk9INeyVNkocu
i4ff9mi338ICwVfUQ1M78HB4gelVBVqWndSmda4j9RGkFPy+3JL1WFuxObp4qbHMncnbCcz9KBjU
KfTPblxVvwucsZD9TOR38HLpiGtvZ+kb+//+7M06bjNVZ3Yvu8NDOZxzK9QyAShg6suTWXfad9/y
S3VPGJA2BwzIq2QPKMf8NNW1q29s0fu7VcAFU+enQ51LZ4tno8W23EV/UBBXGZWL76QdO8dkAOC3
8T6tD4TdGPcdqcwSohuCz22bQDjnMgjEScEh8dI25hYP8f548zm8EgDWSNvZc7frV6dBhfFIzShJ
mB61CSfurAJRDS5x2Njeqx9ECgRFCTgiwMfbocJRtiFoYuec+oBoXFD850Lv3kiR5erhgwgjKEFR
KCYqux0FKKw61aPtnEOnyve1q5W7qlONi6NUb4+SGIpUmrIWFOg7MKxuBFY0FD09B64KJJzV8YCY
ybDDUl3bvfXSn4cCCcNrzvO3TDjzjAB7tgU7T+HwVQMsBFy6r08iKfqNp+3+QM8IK+wIiJnpxi5D
9sgCZTjZgwOwSzaXSMvFUc2Sfje4uQ4jydjypVoZD0AxYE5ggMDJlrUVPzT0HHSROKM5p16l6uMN
nU71ITfqbqfZ/daVvzYe0SaHCgcEAXz0dn/kCYRYPW64PpxYfd/S6v5A3lbWjz5SY/+ovoz1jUxs
5YjBVAC8CWBv5hItjljQN1XSKoU444SLwJ7sJb4LhrMfi/GN+i/z5p/ldQkOCDUxjl18nNPIBvyY
Ic5TPolriGbKnl7UsM/NfMu9YuU004jgIM8h0BwC3s5j4paG3fDonI2Oel9T1cl+qJR+Y9+vrdYf
o7y83390DwwNbnsz1uLM0QB86eojzcex+wv73+Y8ZPaWAMrqeIDoZy8Eej9LcEBP+DbSVmat5IRD
Zi7dD6M9jF4wyPxomrH69hoLK0YPBtY5Uc9daVERnUONT4qz0/nBwand9mgDyKPdNmxxPuYVuY0u
6CvNooO81TSW3MX921pxTUCQM5eVqu+agl5LYrIjkwzJx6k31HMhaIOX8An2Vlzpv16/wlZi+Nnu
hKeTFr6JfMFixzQSl2h0H8S5d2KzOEdakPx2y6k19wgKOuku0+1avh/LpOpPotJxrHYHo/6EnkV9
LSiR0fbuw3jLe2wlnOAuAOEJGwVM1TIty6sxbqvBcKg7WWPh0fjR3sWV7/xs27Lud/S/XUSOjK79
n1Za9KJfn5S1U0S/BDoKJTb4fov4M5uh0aVLwGtXSr0fUjvaQfZVLq+PstjVM6sNmDrhEo0nGppL
c0o9KaVBbougQlhoWBlq/ju9D5Mn3ehsb9CHrTd48VX/jgdvHobW/Ng7i1pebg9uU5c0pmsStU+t
oiU053mIX/+qxb36Msr8RvH2gmGkynN7A0VmZte2aNJrX0z1P2VW+sekDYd3hppsoHMXe+TfkWg3
gAWeAc9LYBaCpAXuDUV25doo/pncMRM7p1Gtk/AHhxAwSS6WNQ5fAI9ijPT6V67NJWNieTCXKbAL
uP3KeoxGgwZBdpWWdGYomPZI0LGlsLW2Q/4YZVl9Nf0wzBB/yq6d1ajvA31MjkWIn5Ottd+VydiS
m10bjk1J4xkot3HXpozbOp6IRdOrOxbNLu8VJ/Y0esAPIELrU80/8+H1WVxbwTmDJcTgBqIWeTuL
dm1ofg/d4Fpp5QByxTG+iUlxz0Y4+J8gHYSzo0D8vStqdyvCXmKsX3aPKXBfICCdI9P5t/3xhg1Q
4dohkdm1j8fZ4cRpu9RrNFlSCkXZ76+iTLS9E6ou5Bm/vSZDqzyW08QVrRXh1xqWwU9DTyG3iCGL
sTrQ/G5jfy+v5n9/oos2NjEmwdFSD0/oidVTs0qvRW5ZH4NEJse+6vy/JjvrHscoAJtcRI2HVKT0
ykyoBDCWsQu6WrxLJYDP1xfrZU//8VK9/BwaOLQDZugAfbfbGbPUOOgidOyvfR8DJ6OB41e7OIES
32e9qLwWJ79o7wZpNh6VXhZyL6hOZBiBG6nYAcTBBVT4lS12fTcLXgVgl6L3cVzVzq7p4qnznGzK
i30UCiXYDU2lb2ErFm/tyxfgkkbEzpWg8eftF4SlCGXk2tnV1X2I1JpvH9t+DHdOK6p3up8WJzeN
kR8s+vzsyCo6vz6DK+cLtDxaWVCxoBovAbJz02NEvSS/iq5Snnu1a45QpqxTJUd3R4axpW22rKPM
3wvvkPoQUscQwZY3JIdLQZNKz670bdTLWFZiV1rGV3NwZbmzxmlC8qBAT2tnFLJ7KvFO/4KOz7Cx
ce5mfU5kKegSbDtUPZeaAJIKKyZ0UL7K1PpWVmb2PlFGEPWRZZ0r/BKfjamavgkVA5EgLbZkOufg
+mbXwsAEsUONDCG0+bq+XXM+zBZVOtgXV5HhQdaBeG6CrntH4j0cM72wdsUU+BvPw1JlYtaX5kYj
sEM8n8RwKecwCHcSWGe7F9fMS/cRfkld7uo+MZMHE+npL0oci6sxpS2SXIhQv8efSrXRnkPdZp+0
ZvA8S/nSoHFHiCcUNoJPOZv3SbWH+DqZ9fRA9KBvFVHu9ic/GlE1YDAIrFM9WkxVEPKOpVIRl64M
v8aGTxnHCZDdQ49n19RmeXjjcSCh5RTM7ibUjchtb1cmCvTaD9XevdhTPnz0nRoQYGmYqO8Fyt+C
TvTrw91vBEQiQKjOglIm5czF1wknUDtzQC9IGrnReEnit49Gp39TUt98nyV4eGiyaE6vD3oXDfGN
eIMIIjwcn+7A40NWlB1CXu4lDtLxIsxS7MwxGQ99T9P99aHuQhKGwihAm7X48atb3i5dKzGGrwe2
nC3JMEWcgkExR9X/9fo497tkpqhTWIFtzIQuKXmYnaSDr0/OpexTsY/NVLk4LR4O/hRFx6YotY1t
cn990AXC8McF7IcP8fKhbnSwO5leiwvGKtUHN4EOXlowoAKrkFcNzW5PcaR8EkPQ7EYjeyO3mpNs
UtiEeQSmidt7ye4ozdRVp0ZzLhnI0OfKr9Lv9BxbRrVy64cMQh5lF+vG/euzfL9xGJaSKo/FTD9Y
Butt1eRBAkXoEjrKdEpKKnKdFrtH5Oe2MP4rC0p5Ys79wBsCwV+cwwBA7BDCduLYq599q9UvfYTR
G73jfN8VQ/rl9S9bGQ6MBuWQGZnEyV+EEZL6t4R2zZGwK6B96tDV33uRRE+DBP7X4Ne3EUetDggB
evYYgBa5RN+NdSx7fWRA0efik1IWqhcnUvvmoFVOcFL97/Xvu79n+DrkrNipXGvsm9trrU1DJa8y
zb34c0bXp3r4NCat9mwoTulVrtZeJtVoj68POl9et68cg4LAR+cDMD4x42LQmS4jpsq9NJnpBid6
+XjsuFhUAVTVIie5SFQHftDt1H7KrIK29/rw93cPw4NJASQ5lymXSV8o07a3qQpeKj76OAqIVj4f
uVEEXRuFf/tMjoMgyea//UjcHA26wsIFzVaaX7F6DK8yCrawqSujsEnQ+sR5ix74C8rvj8SAdtIQ
uEoXXp0oDw61UuuHtki2oumV830zymLBRGWaQW+X4VUb3fpQuoW1B4YBIiRCIvPNiwNxepbRoZoC
TXf+4D8+KJBsezNQgqvTTOVea0f9YrTC3/+HUVga6uCQFu8kDYawcHuFiP7q4IB90Yakv1rBZGxs
tLVpm6ktoC4wueJBuP0WLdC0rKya6GrE+Zep8dNTVmnRrnTsrRonEA7+XYszBff3BWKFmgwh5O1Y
elb2+hDl8bXuhfPsyDL41hmK/axNahh7rZGEGBzkEc2fXmKItceKW0+/QGVp3yd+19pXOYbhxezM
PjqD+AUzbppt8RxCPvlfogei8DjSAzayYsiTd5GtywB6eqv+gye63Xq1FuofncYZ0l0+onkDBbUz
34Uiww8mM7PY9hJC2s4D5KkenCacwNk2UacfU8g3+l8E5Rn8gKCegGC2rkOgmWb4d8vSTRF3iSOs
tkdH2u9tAMgqOY/ipAelN3nZ3FYTv0yRqMU+HQPem6QazPdibMmN6mCCkhL25TQ+EeRaDxaY0o6U
Wag/5eDG/4O643zQwyTw970SuyHECq34jbhb/jFFrms65dz+z2bl+3Lfz/QcSA0g9XaddMuvsZLL
H3XXZi4STFaGVFVX4Ck5jU74VyL8adoDnioOhi/69uy3g/3Ozvu8+2BPwvhUWO5AIl77xjc6CVHt
wYW23qd5mCiHvjWGwLMBHCnHBJjwYzb0dbTrEyX5EfltHp1zu4oG3H0xEANxhprKTrhK2XlpREMc
vMtQqbtWt8rnXIZauUdYQEdlIM1K8zLVQfZrCuv4qywsp0SjCm9sTwE+ivJK3Qjbs5OwU/YRBdV2
F0v+4wnFKp5V3VSSfekXbre3id1UVspWKEM0vMJPyFJb4b53RuPBgTZUvVP0bKw/1IGh/s7lpBkz
cEyzQeWVU/le95PkFNtyzLyAwpUCsLys/qHfG3S7fkp8UNB1PrIHxSA/TM7QO54VuyXqJrpe/m+a
RBpeKoZkPfTMSqABi9h9b8eFrj53nU19huykfuTCbYIzplbF4A1O6vxUhilMPDem5/3RD8JIbsB8
V08h1wr5CF0NqrK3p9COSg01aSe6jk3QP2hG7R8sO68ur99ea/eK4G0h8SHaQn3pdpSRq3ioEiWE
29hHe0At08FI2nhf+ZtKY2tDkQRTfaDrhLr64oPCdIqaKUqDqzIphdeSfhyGJkpOpEL1BqlyZai5
Uz2X8wifiQFuv0rVa9lbcalc/LgxdnFZZceitINHo+lcufHKzP+uxW0JqQPwLQ8Mbc/lbdlYttQF
TfErbYb2YI9qcoC2lv5UsiB97DWzfyPdeA7Mec8IO6jGE2stlyzNCRNkl/uXWSphj00GEjMcs43g
8eV1XHwXOSpzZ2GkO3NHb+ewgTqd2iMZXEk4tceP291BYqSx3FeULHtoc1ZXYXw4ZsY+swP50JXj
37Qn0n0w2fm5L/R218ALP7++YVeiTEqxGhBHEPDzVNz+LExrU0hlgbjUdjHby7nh91Qv1UPjCPkD
FgIWlDKVx9cHXdlPDAq2H04J6IelPLLPhTSleSwuLYXTvR9p5bHD8f0EltTZOPb322kG/8wCsEgX
z82x2+8bJwHCBgbURQuCFLeRYPCjL5VaGOc+D+vop+z94s2nhe0EwIfyN61TylW3Qwa5mdZIB2uX
aMBVu6qi6uDrAHPjvHxjm5a9SyRGYwmQ+qxmtyxEIp3TAB2d1Aspi/W9C/zmC/Hy1ijID/CTbzYv
n0IWwn/nqUSZ5vaTirYoR1HSjInNDquzMhrso64Gvr1rwjFEtmgonP8leaPxKqZNLDzVzBxxNKRf
xDubNtFnPQqiYE/VLPL3A8YbrQebYOBtko6cUWB1uQ9bB+/bHhvoZxRgtGEfEsDkez3tkc9W6t56
71ZunpzSfGx+IMVU/9biJPtiuWOgn1zK2u5FDQYjeTS4GM1dNkmTR8gd9F92UyEhIOq0/+ZIbRjP
hZXVzsGnhPY9x+8TYRuR1tOxMSB5Tijd0EarpOVcSEfS4qi5MUIIdkeP70Fpa573wOkrc2+ZaeTu
VAVtl11bQ1A9hBKlak8jrPqRufogD3qYlbGHJZ9h7SOBv7FXmW71qQbD2PM8iyr3BgQrtJ30W7Ly
UYD23kmng0unDA3SN4prj7pnpgFuyyi223JXwN9tvABSwt9WVEX+jpcz+SegjWQeczxJvwFGqIIn
N8jTh1pz/epUER3IXWpid3VsEVv5O8kgOBxba2g+aknRwiaVkRy83AD15kmjNR77aeqnB9h9YfDO
Tehj73ykzr5ZfWQTAIZOSkPXTaaHEO2hdC/yudHTwdBWPLP15a/GT1j4QkIz3msRUhP7VDWKR+Gm
SbfDEGQ0vXgIjN9TmmU/kqYxHoBTyv6gp8FQe44TB+U5TpALyGmaNR50Z3wS+1z5pdtR5Amtsn6M
vauck05P/26ruvxW5XXjQhP72DV72fqRCQ7JcD+NiTHGhzqQbXSY71wsg1EgyL1wirvfLDqWlkY7
ae/VdAJtIAAspR8mFIGaY1f2IPlLXRn/6qKhtXZZ2nUnTD4i42DCSbOoaUTus6hGMKA1E0PzwZ4w
4hQAVy95i1Dejj598SNNE4Y1owrNvtqd1OTs2L75Ww5QJ/ekW0qG4Tk+u/u0nbIPwQAS/FiqQZHv
IIC30T6v24AtoCoDpjS9NtQfERj1u/0EFbB8VLFmULwmry1n36s+xO0ojqrYGyalOSP8OLmAny03
uQytkz1DOzc5DXaP8oPvvqulqX4aAZIADggajMqzzk4/07xKR1bTDCp8doUITrVj1D8AqwmEQHIs
EH4G+tRr+8wtNUL2ZLTKUxi58q8ML7rEmxpUEHehNotqCoRcz0OkFfDUJc65DcrZ05OrDPX3Stru
304eSuVhmDq1eQjDgLhcQajxoQ9tyPpBE/e5Fw1or3hJK5rnKjHSASoVKj2nUTHhBNeW7362Y2vo
P8G7Yir1mB3O+eQpeca/OWs+aQMx/IdJzwHTtylJ4ZVV0f/ym6n5iotKYZ1MxED/KmRVbpmn3D0+
XJt0yDnccMvAFS7efDuCKIj7ZHRFbSvhzKpxdxAW5c2ozE3PJTDeCJ7uHta5ZoNCBEgMKjh4Ztze
070aTlbY5Mk1iOvAaxTVeEgyfGKC0K82iigr30bBnVoA2MeZ9bp4WAG0AEWq1OSaBSWywohuHKq0
aU6lVAs8v5PNVohx/wbB+HKoSvNpxA6LN4iGpYWeUZ9czSYCfFoqRY+bqG6kHzIlnqrfupZwawI4
A4EFFmV8nw9D8KELRw0q9xhPsOVzgG+tUzXT8fV45i63YNpxPee5R7+YBtFiLnwzzLrQRC9aSUUN
yVjzP9R+2378L6PMxohM+oyQvV1c16gmxYb7f61bvdgrQRk+cZd1v14fZW0LUa3Af4QQnMEW0UvX
llZb5GF0NS05PeLd+it1xnyfR0ZyeOtIfAl8YnqowP9RG7n9HvT4proLneRqpH7jdYgR7qasVODU
FlsdzLva/zxpfAz0TliKd63Dhva7isgXiASptuegrZzvLjDjY4qb2Vcpbfszn9xdiihwCk8BMbAR
hb7gHG8DKH4A2BI6tvQesFW//daucywpCz8l+3TK4ZTl0czOKlW3ODhQnX3PoKTqfKh8t/gtmkJD
4dKlMLTLc9/5nKWJSL2igdHvBZpibRFK7pec/JH/0RmhHgpc7fbHDW7tGrVlc7KCWLviVWSeqJ0o
JzkQ/Ly+5nfpBgtB2I/nMkpaGsnr7VCoj48UFVgI25fDETxe+mTneN30Pd06L/Qp2Mh62uqerS3/
iyo3dzEc1SXOsIltS1I6T6+moliHakTDFnC5fTKIAE8oIPWfNapRu6QPT1o4fXv9k+8vSlQnZ4GC
f7HLy8vBMfo0LIspvZaKJT9DHlK8IFYaz8+MJPGkFqob+cfaHNtznXHuFJLXzrPxR51W7UPVV5o8
vQ6W5X/pwkDZlTZbLGn67F1bxNMcaRdvLaiysP8/KG2920FlE9B7iqP0inaZPFltlT70Zarvi9LR
Tq9P6P1ty1AzkkWfS7d3rypwLajGpUiu3aATflOzeAZXXG1IYM47cXliSUGgquAKAP5wcQ8aIaw1
2+eDqGXqH4uYmkfdWfmuVTpT8yToVGjg/TdFq92Ne3Ht+0jsCQ7pwVpoodxOZRFyzSPumVxh5yVP
cTqKH05k/adRkM1mWTj5vOS3o2RdovgO78m1o4Z/iEyMJJHkT8+vr9XaXmSNWClq0PdVN5Hpwowc
8G11Ge0Gf8DrSWvNQxpV/n6aavvQSfEfrpgZdgY73CZcMBfPpCOBFQF/RDcng4jaRFp2KOoq3NPa
qC4OTOs9kk/jxvZfWzMuLjraVEp5zxb3Wl5Iq0fzKwXfVftfWj0xP1AS3tL/WLuoUWRF/oP3is7g
Ys06zOmnKgmyazqU2Q4clbazS6X82Jqy2zhka9uf0BVQO1wBiIaLTUg9gRa6w4NFYt0hf9wW1S6t
kobYWlF8r3FCsrVRpsfEiIJv/2HTvKBdiKp4sxdjy4gOIAR44HxJ6OzqonFozZvDIXUaotohwkqe
VFj98fqoK5OLjTfgJpAWsOGXsXOWhQMa59zTShGJx1Rp4Vs5SvwDB4ItLMDaUMArWMBZlZVq0e3Z
CxXREIoyudNkJrtuTOqTZmT5vkU8YSNMX9mY7EgbFuz8uN+hVQyBOM+Q+slVz7XniArjQ1Xq00Zx
c/V7ZvgsAqfQE5Y1W6spZmy6mVwR0oKGXvjocqVB+FfTDlvX8tpQCEuzKemsAjZf7A0/4ZhBSE2u
fqPH78YhtT742YSBW4NS1RZ8f2XyeGK4IWcqGBTmxXlDzchwgz6Lr7qd4ANthNHR0KotT/WVT+Is
885onGokWxd3x2gnk6SZGl9lqvxI6jzbD0qmX+BT9RsZxEochK4fYBvWCJzs3dWIk6EsxzG4lone
/R2AXJ94ySqN5r4OaNcbM9UtPxS54/xjjHgMP6AAHG+hg9cmFX4d3YTZLJWg4Xbza51RJn2WB9c0
sUfAm2FwNBUZ7V8/zSujgLif0UWz3+ZdJtxMciA3pzsSx13z4PZDaO2cuBBbcc/qOJREoTe5iNAu
Fw9YxtDYahZca6SlrsJOg+fUbfSN52XlNgb1iEQIXRGoBMtRNJHYep8pykVvs3xHo9b1sl6bqH+V
+pMoYn0XdirIbuBjG2HQyubknkflAfQjeIxlOqhboYo+Nu34KPCRDbQU/wBRTezbYAo34taVqaS8
zHuDKBsGJssic2B0vU5aEF5DoSnvq97RflqAhTdGWYlIiEf4iQw1S6sv7t4pKqNWaf3gKoUddgdM
L/XfVmJDA8mGtBJHNDeK4SIDqjNvvyUZGT8ZOoPgpJYANGT+Kyl0oBpNT+XPDdFuRNel2A+5El5e
3/1rq4bYAGErsmyAiBZnrNfqKAXMFl6DAneEiopHDlAxiI7IlOn/4bNINeY2JNivu95A0iUIH/hO
cLUwbfA9sh37PHZBTFsZ9ZE3sjKpN9FYnYEbLD2J9PKp6SvLnXWvomtSkjY6paD7X/rWXkTKVmts
bT/OZTQAe7C3wJndXlRC1xqR6hPVu9wP3lEqHU+oJP7v9ZW6x1bPH0RPGskmsFV3tSPpVlZvUw+4
Us8pDjE2Fx/6Isl2edUbhyFuyj1xuntCXNM++FFvnYZ8fDMaht+AYg5mNhw+6j6L5C2MnDZWfWo+
vZqVl9QotZOBbOa+DOpxY7esTSqnGx8GImXeoMWk9kqErFeesX5p2JzFEI+nIRHRhqDK6qxi8AKE
jO4fxNPFF5Ea0DOGRnBVC03fh1J3jnJCJc/JZbxr1TZF5RKtLxlPAV7vbfah9M03M5jmWYUSMnN6
5+rT4lOjESHlQC0i7IqlPEaUbEFdyt4D+ZJuzOraeafyyN2porZyt1VDxeqQV6+CK+jV6mfdjo5X
DUP1Y6w3m4GrQ83GHhxCDsYyLy4dIzStqmOoSI0Pekm73Bgi08si483YVVSOQVpyOGbs7F24kueh
bbipll1Nt60+AZxxvgyqdAbPtUN7IzSaF2OR7s+pMMOBOoAnuAjCFE63Y+Z9Rgm36Y6qqrbehFT1
Va9i5aTmhfj79XO/Mo2Mx3CUBIEDLONYVWnjQFeb7NoWUxZ6gKSbRzTjkvdgtvy37Y4X3jDsU0g7
YFcNGIa3F1kYkDxFClKnTlKOT1Wbx4e4o6MphuKf179qee7moXi6STOAU5AHLPnXDX9pQgFKnBFn
7p5x6MbNWkNb1d4NmC9/N3NAtF5EUH1RVdR4XK1Hl7ZRtvQKF7fMvz+DczfLR5L03Mk4GJGBT9bo
nnOe2ac2AdrQjfmbvXvmj50JVcDyXYxlFoW2yjYTva809+znceS/yCdh0zJCWvRen9ZFzPLv59jY
onCJIEaylHEIs2BWgA78M6U96e/TWjHKfUU6/iWlSMW1HdPINLRG3VL3W5yKfwfm05D+pDp8x18e
8Xavc5lCYE0T7bFhtq+DQ0uY1iDEvlHYG1WH1f0zGxJwMJhVJE5vt6ojdUQkEg0ZJdPovgPVK97R
tRaIKMJzCHt/OFgRIha4VrqnOomzY681W5tn7aNBeXNlE6zBj1ks62A2VKYilHPbykq+D7Gs3ZPt
ZDTrihy2zoG/ML2xF/Iy0dB3mWVBhH8nW0/g3xuZCxNeNED7gA1GniHd4hhXozy8vpkWN8/LUGRE
aDvNPG3QMbdTbFhjm7dWCAme9v5nEAzm7xr2tuWFmRWUGzt3kbjcDTYf1D9r0Wo/5NYonLPdhqq5
U5Dp+N5OaX0ZGs2c2/CB9h5ZauF4EguR4fz6p65dA1CU2ZbYvsy11NvRdfSOTZhPAmxiL58iM+kf
sRLSN0osaxNK82++aKi4s4a3o6gJggNFO3K9jlZ1MKmH7YbRNg9U/beaoGsfRB2CeIaE7N5Wy6RD
PqkpsgygRcpLAlUG7IWxBcFbG4VUb5bfmcWj7/RnaburZp7Y5zDNwtOUZHJP2lRs7ENt7ZzNdBwi
JKq0dMlv5w2Fu4FeU2afZZkWmPFp9cfRUFyPA47ol5nYu8Ifw1MBeHpfF74KU0Z1HpG5R9XUbJU9
wBsNrEhZPWVxIOENxdbGyq7du+DUaN4jzTLHq7e/0O8ojdoh7pVuDPpOBZ2No/RBzUP1MEAL3Tgr
q5ffn8MtDgvGi1mkBoF9LrpO++k3pvGLo9plx1ZWvb3LKjM5x0Uo/0rhiKMNRqvL3A9SxMVG+Ly2
o0nkuMxmFVkaprffLU0du27wTmelj5tvbggy3tLL4Dmx8nBjF6ztNTosZHN0R9HIWEwxKx/auRgd
fB8VoKW1Cp83xJ3h9YtgbauBunRp/aLQd/eO4bPSR4Jr5hyGo3MJa6HvDQTK0UGS+fsSIMnGBK5s
HIMN4EDWc6idL806cMUrmsL1bXQ/pvbB73BVrqZMeWIGhh1tuRyl8vo/XOwUNigOqWg+0R5Y5Dx6
4vqBUBjUaFK6fXmh7/tesc56a0UbRZSV+aQ+g1j/i2oBIKXbDRKGU4crdsiqRYW7szWTpkohg1NI
22pH+7zZv75+KxvyZrz57//xjKRqC14rjp1zAP5rV0W6/uTAREJCpIw33ozVoWZyEHVf5nK59wvA
6C3OIPY5K6DjB5hzPPfUTT9Le4vpsjaJPPazfSfVNaLz24+i91GXaIgHl15GnUduXx6qWjQPUy/i
XexY+kZwNZ/aP1Kc+S0GpDLbMlLUYNjFqe6iTDEmowkuRuU46aXxu/xznGua3CXS6H8IdD3SA5JR
IvDQAdYfmqSLL6+v48ppRySBUhGSJZQAlvJdTTiovL8iuLRFrR2sAnUY3qCtxHsl6ODqwq4U5uMs
Fr3YLZaeRmlZGgFBRlM8YvfdvbPF5LxzKtt+BCMr3T0z1ASe07jBx9e/cMnYfpllClSk4jPCgYTy
dlUbBH8yZchDCJcwUYgEYJshF5kJ87GtQXHvtFIiIDYUyM14VkfD5GqlHVKonZIhdaD7rXmqBtuc
jrNt8+SVInbaU68IkewtUVRwbrTZU8XpzdL89vqPX5s4a2650T3l/0uBqRa/GwP2C8rJ6LyFnqMr
ztFvw/B9Gk3N1VVRMxegMg8OEimH14deO3Y8AkhRzqUFzt/ttPmO9FPRDMpZzdR+77aTfvIzawA1
OPQbm3DtHNDS58jNPen7HINDp2b5FAHSDBP3VCIJDfajKtLmh+0b+g/RGWBtFROJ6ig0xWMCHtJ9
W1n9ZZdQFaLtzp90qRdb1KBHUJlRG16ENkQHV1T+YXSCf+ox3MIgrjxF9HtIZei0g9Rb6jLFSRyo
5hihvO0W8FRD5D7cHSXwatqFsEsNr7Pdpj9EZd/Gb391ZzkW6jf4VaHEubhw9B7hNKOrlbOBwF37
LutEDHO1k+T8kr/3sTbDttx4mVb2EVD4WdGclid9rkWtYwgjvXDjRDljx/E5LZv8s5pmn7NGdBsr
uDavzCYBIGLjeAUvNmwKd1vRdOmf07QaQuC5GdkMZo/Xsge+7XVoD+eHwYGL/Pa3kGLtbJzJcsK+
Wzwbo6o1bZP2qNOmTSj2SaFAu8PsLzY8yF3TRgi8ciVQmWb1DJ4NroXFfDrwinhK0KOthkIPTi6N
f6pVYyeas4ytSp4k1/1vAOEoSyiUize20OrwFJJAzEFzvVPXS+DPclyFD4hZVz5rboZzS+DUwNRr
wozhsRXAFM+miGV1Kae+U768fi2t3BWo3wmqyIjycoYWn+8KBMPGCkB3nHVO9wvnJ1phkv0H/lrv
sWgqhBPnGDWhTeW1uN0UnubWxX9Q/nvB2DLVEDlAJ9zejijll2NSoHcOcDp4SAWQfZG2mJo5QbZx
gJaCRvPVBESR+5+AmZ29TGdlLtJkUhzlXJW2Avq/MAL1CNE+zKmhGeYFwkaBQ2Gr1Jgnh/Q+669u
FsTDTtWD1DkiDFbFJ/ioNIQGRWkfekUZn4YWAciNrbl21FkZrjaqivdZipX1hepWgYKDU99aHuTq
4IfSdZW5Aw0mt8x0V6I1k01Ip57LlMVYHLss8fXET3AwCHObxMgqpQUHMpyMS2AUwc//4+zMduTG
kTX8RAK0L7dSbqoql13e7Rth3O7Wvu96+vOxzo1TKaRQBho9g/HATIpkMBjxLzHnZz7d33wb2RI3
oiBB8/akJrQKMeQ43aTiBe7rswL6rLLK0zKa6vH+KKr45au8kESFhgz4TxoIa1ON1F5iHpEGGUvT
RfnvGqpJ/Ngayhy7jbqkkwuVPHRArjrFdO5la5HAJowGjk6ouyd+CAQ7+VbrOmTmudGa8TEohv45
girSeZ02oIwzL4k1I9Rj9vODmlhV8zHmtW7+K5GFda7ggJLV4LazZ+S+4aQjYC90eREYR+h+fXxH
Hf448jqxLzlAOXzFhLBKGQEtbBcchBO+o+8FsEkNsFz3+qXlC+eG3qonTZOy58pJMem7/7W31pRa
EWV/ekM801YXv6lIrTxqZuwDrqr8uDYrL8rQ+78/ysbRIK/BwAT9CyFRtdqsda3aAwJZsZ9bRvIg
kw5/SLulOiNFoPy4P9TmhOAA8A8oo5tsiiYJBDe0IXw1DKfzhDKzp9jtnn39xm0r/m5BdkXakvfz
dQDM5DqVqVrGfkeby5Osps7cEcGvS1nhbFfpavcOJEl1/pu58RFRb+D9uX4LZsugFXXHAVRDBSa2
M+uSIL7b2c433LjlMH8gZ6GDLjyPxJ//8bwNRrstzTBL/DSMeBIxR4qUMeTYys3TIpjOTmDH1TNV
/+ELtuzJ2x1TeO8wQaQq6H3d1EnDeqkmHXgAgabhWeag04TgYvVcNHJwKbouutz/rhuxlKnSq0Qo
RkA+VtcZptBhRSU18nOjS05QkbSLvlQacIho/iZPyZ6z8sZ41DMB2gFQQ0ZpHeE6oZ5ZLXXo52lb
HbMoMdwxiYtzUMXTRa6Lv7iZQHyj+gEmCGzQWvcTyHeY0boI/XloEIzugNHPhPITRpd77lUbJ52h
uAGRTaFOuc4GCd2AXes0hL8bOyjpm+pjTc/br8b4jdx2kRi8lmvZqkKpep2ELFOiZKXK63AY8cVc
kjZ7DOrQfpDyftzhS2wcd/q+At8ngKY3dYKlVPJx6NPIX2ZjLh4HtBgat+JBqAEoX/BCnaMkCb4b
ebdE3+7vzQ2ZfrpskDVQbSXnu9mcioEimoF8rV8uSVqf6cxiXogQW/m7jTr1MZ1IPE/9UgfaAVXd
OfM6xPHNk2XGUeaZSd/PnqRV+reh1XCLrfveeupN/oejaSTxcygbevT1/k/e2gNwgEGv/j/HYBXt
08k0kb0enMtYG6EXQuK+UAXKHnj57CFXt2rUlJFAGtA7AsS33tqSjl4yTV1H+Jyoz3FT6yTCMDcH
NSyRXYui45i307EO4vhQN5Hs1V3c77yANsKlyFExCaVrQHlH7J4/wmXbwplP5Eb0Xavhv7KchgcU
5/RDYEP7nfV4/Ggb+b9BUg87e2PjruO1R30CvhdPvnVbeYmMMo4nGr7pEHQXvMPNDwhg7NmSr/U6
Xw8aiS3nTBFC5uv61TRXvTahCIhIu54W2AFLenCY466PTmquNT/QyU6+dbk0fDO6gf+DnkQFb80I
PZCThIqGeUahx4l2stGNIErRDrNcoW3B918F7UzJWkie7K22aZCZscLlP9MJl3OJ8qVbzUH1/f6u
3lhl0CV8aD4Ains3hgKjFaL6R69rbOi7OOZ/lhK/jxrzXR2a3xpF+19ZoGd9f8yNuAPci3hD54OG
9zrNaEdcg5p0wqEk1MofbZDPnmx36jGcLMq0S/VbTk19J9ZtnF6OLg8LSvdMdp1kmFoedaS+uDE5
yQ8qTZ3X5gW95mZpds6NWKFVok8qKNxeaG7TKlglUWaDtoaR6jS2Y32IPdjoHfJASLNMbl1z2tzS
7IzhIHRpfoXN0gaekzfSh/ufeGu61N4MNDzprjPn68NbNpk0xDUFBaVCh8a1Utl8bi0jQC7XhDj8
9kSYTjcvG3J/1O/WibDRQi3WdYolY9xnIFHK8GtjRIkXa0P9NxP7YygRPP6ISgMAxHDKh+ASt0lx
rnvph1Yl42lW0vEvTiIFHcTLIA+AblvFvxwXazUJeky18knyKxUG2dIQHOy57Dx7avXzXywZOTd7
E0A1biXXM6s0jWJaVgcXtLfb2C3zWe6Patvl/2rKou5xmLfOIG8jXmw0Rm57Z3Eh13LbmZhBmYYg
MU9xnjw7YEXSgzrP6AopiapEKFIZ8V5LemtvkoY7IE9gRN1c/Y42mWOEv/oF0dXhiNi+/VyUuexp
5a5o6dZQVPBoKwuM7g0mS5pic7YjjNHqMlxQD0449nooX5Te3qsAbw0FLpcKiUDsEWiul68DGl5N
tM4vaTlmH3JZQXepmi1vWKp6z+JpK8SQOAmhUtqtN5n2aCHQgayZdan03vpQY87r94Euv+Ddgz+t
0o3tO55ZrY/z5PhjpDWz977eujUwW0B5FuYSSdwqvEA8l5YxN3gYRkEg+2odFP0JMQvzXzkLg//A
2A7tIRwz7RvZQvZGxKK4udHhhwXAzcS5XJ8Uhx4ebQfHulj5nL/vcnM6VXZruhR3jG9vP5SUH4Hx
IJEvdGauVxUZuSg2aPheyn4ITk2iLYd6iNMHuVX/wsQFs0Xq9wzEmq5DtobopUYp0L60jr08VaaG
pz0gNy+qk8kd0mZvw25sIj6eANOAA7ttjoRGUvTxYtsXYQ/Sgv0yli81KMaGSlQZ/pgNGGleU6jG
PzwiyodZbeN/73/cjUQPUAJXMlGWZt66izCHKLdpKBhjA2VYXtN22WHIrT3sw8bBhKVLnxKEBajT
dbtNs6cOVU/8XPrJtk5jrUfYDKnTOWlScyexeU1NV3c/aTvKAa+6irfZVG73pdE7zmXo5XS4oFeS
aoXb0dv4VUfZ6HxTqixAJ6/vs+bfUOqMp2XS42elCrTq66JXtIj0obLG51Ebpek0dvWcfZXGwWr8
tJsRsMGQPMzf5UqUfyor+i5u0jTLszm0veTNY5MuT0OlyJ9oAHfNUZosPJGXOZh/O0mFjkcctKp2
Use5PvRgQgtvnBF198tMCQ1RdlbmA54hevQwjwHip5nzXbHGeXpB0sFpPVWLdeVSxG32SUFEz3Rb
XGWHg9o65X+t3iN0CI4RhZokL1T5Mptx9z+prNXg0IQ9W8mu2+gjygrz5FZmqhc+EGCkmoDNVjGY
P6epPLlPOgBIMm2yo5IjX+Xala0/Jwixp99KkDry8c07EE4ATwyyFiQL1tl2XNTIIIyBdGlDffba
BsSh2gGOuj/K1nMOQgv9ildZshugSmlLsT3NVEbkoLF8B921SzFp+vvBpKSADuLyH80AFMX1wTHB
JxuLkC6rzZf7P2PjaQGb1Hg98py2dSybm2FJehFgKOFJnrAF8CUtUdy8MBZ/UAvz7Vkh4wlUF5wH
RN1Xl0RMvh0YI2adxihbL6UDxLyrQJkNsrMTSLaOOAEfYh+MH7yexZ//kRR2A87p9RKFfmToaXmy
enT0PSUN7fakxgiC7aznRu7ENS+4U/D76CyvrnqU+SnwWXgR96CgTuQC4WecS1p0iiMTiW1dP1Am
H3cG3ZwjfysYS0HLWYex2mzqFvAlLddhbH0WL3hWndJ8D4F+jyq5dTMIqTr6yapAKK4WrrUmfR7b
hiYM6JyB9pcaUqExmth0G6lJ7IOWzaXuxZmsP6DlZE1eghlIfbm/XbcmDMhK9JcxYL1JcjDqzbGN
ojRaRWP4BWhw4elLY3/NJbXd2amvGcM6brNLaRQADwaIvZpxHjeW1iUd3Tiy3vlT7yBsSvPXqtwq
i/XolGXLOJ96NUDta4ml5Cns6Ba6SZ+a31O4ps95Vjmdr2WGVBysZTJpVRvAtzBkk/TkJQ5Np/Di
yUDXVYr65kudFSnGGm0nI/rapRJEJBpB/wOoknwlLy+kE+Qe5SF3rCxyR+zeH5swiN/I8hJ5FOAd
nNkwNRIad6t9PFGAlCAkShdHzr+kqeacq9nU3EyetJ213LjphSM54whFY2XdxscvRHWwr+bEpF12
DKqci6as4p1l3IyzVPZw7GAsypqrZSyrCtm3XGcZY316wrAJk3ADebfBUfjESaHrvyqciY+TmX4f
hyg+hr3y7/1duxFkKe1TMgOhrBL1Vt9U6anaFo7EMcUb+SLpaTa6ZVwtR1BRyklJi3AHIbFxTAh7
dDPIbCAcr2Nfu5jpiGMHKm1g+d0iGDJPd6T43EskGvfntrmKJPyEvdei4Orz1sukJUavSRcjtIpL
bEbzZYRY93ZUJ5cl8q5C4ZUaxuoLTs6Yd5kUU9ZPp+gyzyZvqL5JjqSmC9WbqT/TNkx2prYR0nl6
w/kFZUmEXVfdUebVchRq6HJHoXkMZSl40JS2eJdFaX0ZwqL+qPZ1t1Nh2IizCA2yZpwNg90qftQf
11aDWoc5TTifI8RbfVXQYkaMDRHjYNFi2OlN/jjhZOtFE5eJUvwNA0PgTXRErgAO3VRt5HhWq9Co
2ao0Od8VXVUcFISRAptKo3Dl3PnEt7uHugbgDnDoQrJ3XU9OFKyYVExELtFiqZ8tDScf/DDnneNw
8zIVlAtBvRdAZ/4Rv+KPbzqrdVd3dDUuTtXaL83QVO97R20PfdZbz3WO7uMyVoASwS+9+aHB0JBK
eJVSXxR4peuh894JEiTo+ss0RL3sLmZU/2xRwZ7hQxrBnk78bbAjY6Wk4dCSol1LW+J6uHC29QU9
g/ECGoNNU/clWtQhEmzh+8GaavOgVBRCPTya0tmteXiobqaOBTm1YSR7fO+Nz84D2aFnyekhdxBb
/Y/PniTQ88OkGJh7gdxBCnA/P4Z8jW9J3dvfbbnu9VPYatZIU8ngMXE/Mm0MT0VZxFwyBi6YVWTq
l0gbRjr8F25yzSs7Cktut5itW6Tx8NQWoDqrLLMeIPbvFAi2RsYJVbwsud5umhVOb5cUWZqRmIi/
VmpX2aNc6Ohv63kxnhU0fx+bpu4PQKsD//6kX9mLV1mLEI4RnofsNbKktXdFYGMNiC3seMEIbnhI
mw55y7kI1IM6RMt5UlrpqUp67Ycz9wNdo7g9JbIWuGi6LqKH2bgtkuX/9EHh7AS2m2jKDxM3BP8C
OQTZ+Xo3YNmz2FGiDpd+lMyvdoEKW1Et1hkOwvK5cSLtS69n45f7n+Pm5qX4BimXggIjUoFb7YFa
opALGr+/jElvDUcpcBJ/lufk8wTjVDs2KqLTOzn5TUgT9T6MPETHRjhprHf9mHIAw2q4OAXvXkON
56NMGfx4f2Kbo4AdQkCKy+IGKtZanRKXdsvZ4kX+S3Oi4rlTl3BnzbZG4dnCLQReQPRIrtcM5xy7
aGKKFs1oGyjTTeWJBuRep2BrFBr2yNTIkP9o/F6P0iKjipriTGJclZJXFYnpzXZj7YSDW0QSCwMs
R3hK092jbH09TFVTqTAxI77oo2Wfe7wamkMRmMqHTLP4r1YyUmegAGI8L3FZfkAwr7QPpGka1qFZ
p4+H+yt4szVhpoMjQQGdhIaOgggif0THEr+HylLqRbgXp6qrFVRd3C5DeNk1nRKpuonywO/7Y958
aTEm5TUkOAT/+aYeXZXR0AIAu0hkbB96vWufc9wZdvbm5swgy8KE4V7nQrqemV3GhjHE+kIKEy5e
CYX8kvRx/ZH2rXpW4sjZEwu6ibf0wzlq9NWELN0NrzKcOvDxijFflkxPjg5wtieraJJPkxZV7qSE
1lnFFfISdnH41g6iGJlegpDTAYi13rpmTDMIFIh8kTAlOum5Fr+gpihfTEfqop3AIvbnVWQXY3Gf
sXoCFLt+L9kaXM2ukpYL0Gb9iF7l/NQ1ZvRpxI9vj+14m0gwGP458IxIfslgxBr/sTsnOoRWZ6rL
Zcyk+ps2qtEj+agdn/KxGRx30FtkobvW6P4ZQ0d/tgdnep8kVAR3MLG3O5YsBmNj+GlotwCru/4d
kpRE+NYN2qUQmm56BKxB79s9PtDtpxWjiHlSmYJ4uQoNorIBEKvWLl0S1Z46Z6M3alP1Ke4pSd4/
greHQ2gL2hqwavB0N/l9oqtIgsWydsG7UcZMM5WP89Laxy7PY+xWWnknF7m5dilhoN/Av2iOQPNQ
rz8gl8KQwQDWeSVlw3nM5fpnifbGIQ+rMD4mmQPxGHyfvPNg2/qiop6IVh2rxzv0etgS3qQFeV6/
gG6LDsCXBi9T6CCWkia/OZAKAX6uXFT44Tys43pBelvLRaJf6iyt/ajr0y9hbS5PS6LO/zqInu6V
bsUNfn0QAeBwk3BEOI7mOq81nFyJqwhK3KjGzf+yOLXqBxiwoLS1Ki9V7vxWMs5Zk1ueSkXQL3S1
/Of+Ltr4vKLJxdVBjOX6Xx3PQB3brIoL67IEiuTiDYSRTRooR9tOpvP9oTZOIFsIGDRT3uh2zXNE
6T6EK7yUWnSGKWQeFr7N8f4oG8cCvgCHAtQeNbc1mA5enJEPMJYJ4bVFv8JAX6Ay+gNsuuo8ZpO0
d2espvWqbUIoRaDJBg7Bq/B6g1q0Rgsq0ZnPc9N+MoKcy1eP9pLejVFe9bSILdz0PMyuR8maXnPm
NssgMaTFsxLGzWEp7T3m2+qMi7kgq8V9TmGWavfNXPQ6TSvwcL6uFL2b9alyhOn/yxoU7GF1HBUD
ZNmdvUR3dQxeRwUlQKZLrYnm1uqa77tOAXreZP5oxMXnhGL3wxBoSYJbQFI6bpnWglvZx0Bp0SHR
PqQ2dfedO3HzN0AVZW8KYPe6fiBp+jzpqCz6wyzbHw2NW2gKLMutQ9ySTCQ730mSU7vmnOTfM72p
vtzftVsfHswSZX9eGCTh4s//uCWrjH7YUDalT+9N8Zp51H4Ellm7XTV0niqpxTsYM0S9N4+KvhJN
flAhPOXWQPZlbPBAnevSX2DgvISdrJ5rc2q/tvJkv0uq9N+YxvT3+2NubGT2F21Mi2L47ZNWKYus
W5qh8PEd1t7XpVS7kSTvadZuLCc9WS5gVKplYMir8gXyNaCGaqnwERC0f9p1kqTHsR7T6lKAOAsP
uRpilD0kobBOKx00H6o2aOKX+3NdBVexsQH30JYj/aHcvS6Bj/gT9rg6l34RBO33QB/+mYvZwA2s
Vz/fH2nrq74isSALEMjXt2SkVMvSxXnp10HQYToWGqdFm9KdCL45H2Lc61VBvW0VhPDaiRq9WQq/
TcjHaVU0OI0EFumb9EYMyOunQ8uJdxbsB/SwVgeiNYwyKaI69y1rUr+OWgZNrpc4u+9MaTJaP8bv
yfTDJEqqA9UZI3/70eC9KixtReUbjM/1gUQ8A3hh3FX+0uN80vbD7Gd21R/HUs8Pfa6S8UxYnrx5
FWlkInRJaRFc2Bp6MiZlWODsV/pjKGsnrOZL15nGZWdqG6sIVYDCsOj3ASpaTU2rBokHUFD4kZLp
bhpX1bnS1MWtJGk43p/Q+qkslpGxeCUik8vbfw2MxOedTEvitLd11ExnrQnq1o1rLf+QjUjrnirQ
uE+h2QzzYUAkJH3CcMeWjs1s1aOXyE6RHe7/oo2DIhDwSPjDGVLRYL5e1ymPQrxiZiY/TMU/tTp2
MIRNZa87vTkM9yewE6oR1Iuvh+mnNq3Jd0o/rdvmJRxTyw8GW9qZzOq5+vp1+euBaYni8A0DuY4z
tZmcuvCNwUk1t6DCYx40jMOVUxdG44M+R5PkJoOUnDFky/fcmDcm6eg8BygSwstgw15PEo9PmHvt
0vjUg7XPKOOPD4rT7+mmbu0htMBJyAUjn9rRahjKrzirqXnjhyi8fXGkJnhfoSN3lhql9apUp9LT
Ie88DEt3yjrF8dR0qj8bUp7uPCE3Dg70OlikNHLwCVk/IXEQatQuClEgz4vieTCN4htv59q1tXBP
unvr09Kb5rVKx5F/xE/5Ix9IqniZlMSs/Z5C/3EoYBSxh97YlxKgBpJxIY4DEp/MbxUJ4IAGEi/l
1JetAseVjJ3GbEZn4Ixyfcon6pPth1ANxnAnMNzMj5HJdEQPE2bkDYI4E55QSQ1biiJO+FHrIMPC
2XurSbCYHyADLhAqVOSVq0skcHDOtpU0gVhj9W4BF8wt5nrvrN9uUDEMJVQogYin3mzQPAsRpB2C
2A+HmjM+5yCzXaPJnep5SPMx+KJG3SI/jKPaaqcBLV4QvrlRSEfKoktqu6gUJKp/P86tNSxe11b0
igRLkR78OrcLqqJVLXxI/aKatYl7SyZ9nPUwp2E0seGOch7MftWUi+VGuBj9owmNcTywcTh6REdU
VPc7zC3kRuHJNJla+0OZYWycliCPPrdNlSJiHKbxHnz/5pDxMaHGA8yFRUeKsVozvR9wcUFC1Uca
Y3pMzCL2pzILXposd3au282hSC6AmKKrcBO/JIfOWe4sqQ9FI70sbaS6U5lal3jJvtxfja2RiM+C
Awws4oaEGOYlUBessDhouel2WtP5WTBpsM0z6Xh/qFeJ5T+KCq8LDweQZ5woRBE1r0PH0LRpiD5r
6pNrqr9LneYBfB7N+SJBc5ndrMvynzVr8DNJ5DR5MKEi2q4S9vIPmD9N5tVNr2s0/FKpf2dUg/HS
ZZ0hHS3Mb0tvUu3ilxwEuuIO7aR9Le0hWFw1y4HgjaE2781m88O9litBIdzGfrUG3kwXMvGtEalX
gJWJW8tN7Q1Um3fSoq2QxBNeA86tgFZZJ1/hNEYFYM7E12NFvyz9HD8B8XhjI+R1dbiywcOg4KNQ
MrpeHVCKnZNhjuebiWMfkggtmDKezcP9TbA1F04+dzPdfxSeVldmi2QVcjR97Bv5bBywYdFOkLH2
PIc2RiGC0xAXoDhBZbieSwyIPypnvtiIhfWHye7ag2H2+Y5EwPYo5JGgbIEurztvs2SOhdaHjCLP
zRFyRnrSg/Gt8slcFSq5DDzr13RqXRNvJKek+pcSC4p6to5WmLbI0U22Xbhm1dvJ6f4C3WRur8PR
TyYjI4da3+9pHqFL1y2JT898vvSDXYCsz6AqOYOzfJuUqD0izav9T86SvZeV2GGr+IBmjpAwF2Hv
RkKqjSxTFFQSH9lq7dBoIXZdZa4s2mWy5fKdEk3j1wKY6n9Iulq/a9n4fX/qW+MLHVsh7QztdX0C
zMBIi6LBzXAo8nI+kfXZDZTKrLd900Hg/F2i1s1LC3S2PxKxmuKgLXZa7jxlxTWy/gooctLJRWXt
NnXO0E3UgrpLfbTx87M2tQRiHTzLx05Jik9RmsTqQ623eyXmjXimUarl+UEmiXbw6naTSntEEtTI
fXM0tNkL7KI23JjqNxg9sN1vv+B4RBJoREmJd/s6v9Os1oqMovDLepRVV1n05mONMfPvSZvNvZRu
44teDaZeR4NUD2rDaAJe7H2aP0p2Eh6MrpXdNvkiJfL3MjD2LIhXpV4RS+FM02pBHpSQuj5EfdyN
tVPpqW8gozu4aZaMn7HeAP+RT7FsC3mZfNrRYV4TO18HpeOJfaFARYAku55m2aJxOFRR6ud2vbxg
Yo/lWTzNFwTAtEOIBf1pyOr0MCWmcgnbcvDwQW2O5I/Nr3Yu9jgBWx+dixH8qi2yJn1V52L3xFOr
2iQWBo69rTz0D5NjV099GCWHgHcTsNK0nN9+VYpASVpNyRbpz9UlhrhNWphSmfpBly8vXQkqppYl
+9f9QLG1vHRi4FUJ1QisCa6/NLol09h1JDJLZEunQgraEzTt+lNDS/ZjGvd71Mqts8kZ4VhyXjjq
q5U1O9Lz1pH4lhr15mHB+tcIe/sMpiA/3J/a9lDk5dRBuXTW97M8mRMOv3nqm41quEY9/ap0ZfFm
7Em8+yNt3J7gHKGoONTXcX1ehYCkjSVc5WPiXJ8UT7IljQ8BtbXL/VE2rjMhs0gWLag2N2qzjty0
vTXy0MIseBneF0EbTu7kxEt9jJEqb3wzDjX14ARTbT1gFxv9d3/8teCROJWIGRAJUIkht1q/Gha9
tax2IZVPCxuFOxCm8iWUIGD7Em5b43dNia3sW1GXRerhzYhxcyzNSHK7nWOVX+Y4QYU1wSCu9RYj
0YtjsaCde3IqRxnefnb4pfip6dwBtzwJwJeFFjWcnbblVZNmcf5IcWPn6GysOk1uNjFgaBKadWQc
Ap3qL5BTP7YNzHYjNXWNZd4zSd84oOJtySaGeyKsxK4PKLIqxSC0En1jbKyPSjDH71tjiv83V3b2
pSZX39NQ3xpQCMhQL3jtWK42swXMS8KmNfSlsqwPXYzAYDeF8ztbWn5oNL+P93fVa2q5ShLI1IWD
GsgBUZG9nmAV2A2i00Pkd3ldvmjmEuku/KbIONDzLj4pYzCU7+xANiFQ0fG8jP0yUN7Xx/nBnBfV
OGk9Xq+HQrTc/pckuZaDC0ii+WB2+aC58pyGgdclxaR7/aQqACwVLQqPpoNRK1VtW6MOAxdAcos8
USSvbMIUVVGhS3LK5Lw8OVYiNQ91YGud20xZoh3yxGroWo9OaZ0aZdq1ZNoIXBTESSi4/3hfrr9I
qQqrdSNBWGPW5+NopyOEbE07BF0778TIrcWmq0r1mGMtClTXHz/jj0bKq4CmJ2f28bwpPnddmf2E
0CV7+Mepf7O7qGWijoCQDhf7ajsHcKL0POyly6j01iEstedQ0Xlv6u2AyZu0pwe3dUZpeFLrJ3hR
jl5triVP5X6QwbsHstweYs0ID1W5FDuReWvBqPG/+iQJPKf48z8KiTLizGHtmNJFUTsZCkitPLZ5
035EJSH9dP+4bE3oz6HEgv4xFEQSJGtttGVaLes8/Orzs1Wi0PMXowC/pigAZAJlmetRTHOZokGw
3cKsadyUuviZLl6yM8rGhUbTECQWeliC3rn6bFkcTRni9qEfWBouCakiHeHIxie4hupDbjbRObQz
+RBmxLz789va9o7QkiCAA75en7Be7lQ4g5ywfppjDz+Y9FwOmKc7KdMdh9zYSRDErl7FOEqXDmBv
BBZIple73gGXyDvUQsdJn6UXvVXsU0r57zSHSu0hLJFBsJv3uEGbgwoFfLpC/Me6RtXRbM0Sw478
UVGDI36Ag9c3keGj02EdhtLoLg411Z2bd+MooHmDyxUiWXDZ1p6sVmvWgSS1iIDYhfJcpWbHY9fq
v0qDo53uL+LmUJBLgCxyzXPErzepSu9wsDPu3yKO7VNvYruWS3n4bNdvtfomdiDtSRuPByt86zXL
Iymc3MgrZKpso657T4kzvaLBVuY/8j4Y9wCZazSfyLNgPZDgcfa4g29I1VMYVV0aRX7b9f2Tbkvp
ydKzXMP8JjQ/tSMSZ0cjX5bc0zGt/KmXWv1UL3m+157dOJ/8DtH74qzQWVzt2hBL4rrMUGiOlZpn
1zxGTxqqPo/5VA/MXyltD/0gQlHQN8f7a7txQEVI4GKCR8TLS71eW/gNxWhMKFO3aY+oVGL9zjW1
RdwmNaimYO99f7itrYQjJ4VJChWCzHM9XFZiXRyUaFZKoqh3KKc+hk/cRb86kKJ7En0bIZwtRHOL
0jFV6nWrbSoX/C7KSrrE+O56cJSahzmVZf8vpkTuIHQq0fZe33xzXpu9kcEMnKq4HQ74XhmXOYXg
4g5drP24P9jmcvH4QYlEyD6te1zRiF9XqcK9iiCyGF7RlaxcoND6SErlMC48BnZWbGtEwNhID1Hd
0m8shSrdmrhQILiCyUYx3NbzHuxCEgbPmWTO3cHIckveieJbC0c1hL69QILe4E7rSuJ1lvWhn8QJ
Zy/X8WDn/b4zylbYJhcTtsz0Jm+K1wEsC/p55N9NIfWgL0wtrs8N1J0TetvdY0frIXMXLTLO99dw
4wyI/jJKg3CfoH2sUkFnpKIUFTLb0sDcPorK+Jhqo+UGYAV2Fm/taCIiHJ5v6GTQf4LyuHZ8Q/94
mZ1kiH1M13P5rOYB9n15kQWL149qI30NRqM2T1qu5vGlMA2p9oKiBQ6jLgF4GDmR7U+yHdE8DVOt
vKR9PnzJ8jYxT4kRGPJOtrD1Zf78tas42EhzknVtjsoCaJGDPg/IeI2d6mIiOrx98YV0IFGIO5u7
bTVU1iY07WhMU/RZhs/ytJReWdAv1qS2fl/2lX5ou67fWXmxsqvsRNBFSBsBVAtax3X0Q4S2qcuG
RMEqnOSlG5XZNSUl8vpUUz2cWqUDBHn9B8sjH4beyV/ub7yNowwUR7C2KTCKu+96+AEjt25Mwsg3
1UIrDmGT0S21jS5Xz+GERYE7y1a/9/DZuNt4E4B8IrvlKbJ+vOdIM4G+RFfekdT4UenL9mSMmHAu
UqawiairKpihgQ+M3khCeN37ZGSkRjRaqIyvpjuFVZKqAC99qQrM96UlV3T5IsVTk8baWditLwv9
AI0dgcCj9XL9Za3ZBKCXiwZIEog8vtaUc26m6tmsKFeGcr3snJStr4qTBE8hwZu+UZ9N+jzRgAUm
fhQO4bexTStQVnVybAxlth7itndKl5DpnHiyS/nO4K9lttU+tsRjArk0UgbW9nq6Rq8EtLJrvmwf
JT0UOkmvD7jJytGDhiJCcwyTcqDJOYTRQet459L6iGTVbTS7eC9F7fglbCSwsGmotsV7yHeN4VWh
EjxYWt+lL0EQdy9OYzfvUCeVVa/CJHk5NbZRFjsnYuOigXgHoYMIiaHcenNOTVTrSU1JpK6S6b0x
V0ro9pjxnO4fvK1hcKYUjxK6RDelJQggKVpsWeQXgzQ/2T3yMoVu7ckhbkRPRDTh07MFUZVdZ5Fm
ayy9iXOrXxn6sBy0sHJQCJYqYHE6teCf9+ekbmxBTM8VUD10TIFNra6xAbubKhUdkkBr7fAUtNU0
uMCy1E9xro+9Z0ZVEbps0049z+pcJS5KhQ5c03aas5+5aiTLiXnE2WFO5v63hvrV4umT2mQXq7T4
C6ZcQou7dzCMP5dLOL2M8DHG97ocheOnzjTD1NMLnA28vg5C6QFtz5oba+izRz3sixcM5ZZ6ZyE3
PjGcJhQ2wNtRWVnvF1QS8t7qtZxsucgXL6iH8ayFelT5fcK/d+6oNWlVRDDcIkH8QPOBmbcebsmK
bsDnjE8cD4rtofiTKV6fy03uFtjZ916kdvnPDhu56kmGRCufq1BKRtcMLapKgElb25WGRukpymso
1I1LXtWH+/tg65Mg84vACzk9kgCrKFvISr5MAyD7IrFZf7nqT9I0t66RZW9U/Xv9HNDnwHoKE82b
lkanl1GEt0XmIxmpnJCF6v4J8qDwenUp/nv7rNDRheAhWqo0ha4jXCha2hX6EL7clfZpTjXz0CFM
5Jlp8fn+SFvHiPsJVBw1WcRFteuRxiDt06XNM58SzM8sj+2jgw6fK6Ny9KI744AjMDqDo1IlO0+J
jaD06oMivDRBvq2TkaAzQjk3+Jpl2VVHbZ6tdzOIr7c3bcl2RGcAFSD0E1ZRImv1rGiblu2BcdVl
SaXqGE04H0m9sqdxLW6d1a3EUBQhuZnAJa1TuriTg1yREyZkh1i252PhNSYvsrifFS4gKfKySi6/
3F++je3vAHtgh4BBuAU5B52wghjgy8Rz04KAaoPHRMG6qrTiHeTIxkZB7g5KhcgxAI+uDloXq05D
NE79cZKGxXdUhEv/j7LzWI4babbwEyEC3mwBdDc9KYpO3CAkUYSrggeqCk9/v/53M1KM4m5moVGo
XSEr8+QxVxXFdMhGTyPp2Jte67sNfmn4tSxjt/hbOfpDl3NewVCUuWB+5zosZpJ22duodmy//llY
APWk6lbNkxMKMaZzFMonnHyAZzFBa8JHywyoayY63jBdA7++dxcR9qcNbfo1xC4iNgdVln4qik3+
zZfpD4eBoYdtJDciJhr/RpLqyN/WpmWFNtCSnaSrw7S32/2iD7w9E5L+vqj19hfZ6x9/IpiZTJOA
SqwW/vksx0Ov7CLa2ss1Et43J+nFs+k7xVzuV6dmXtobyffL9WYHl/99DP8EZdFh8BRzHTMx//ul
K2c0HZmW7aUbmYpAY4koNUWesjeZwJR6zLlphMBaoR+6bNtaxyPwC4FbirGc9fjfb+ZPzwS8/zNf
nOaQ7eQ/v4al85ido0DgwxeOccp8777VpT+eQyzsRR/++9X+UMeQxqCMAYA9tz//ei6YsmXVD1xA
8P0itA0zLm2YT+X//Sp/+kz0u+f4djRrvzmylPQroIUrryKc6AvMWS+tbNMdSu7Fv3ygPz1mNKOg
2D66td+6RXLY2tFaQmRrQdGeZimjOvN0Fb3qVlUeS4K1e/7/fjikt5CHIFHRzNHZ/PMHwx4V+XLS
yEtXYGOdxj45b/iyDUuQ9juh2P/9an8AJeiEWXmCJoeUs3+rUTofGNAqqCPxFuOvvPYNrrqdDNoX
4pWZZHw5x2O2oAocviS9qsq0KBI442YKLHMKuYgNoHC5FYdOhU11CEdfdYexc5cixZB/9P/fPwje
rZjUnLsOFG3/nu7cGYeHDg/AywDK0aFOdHAVtAMBsbHb3i/Jsv/l9YLfLjLY5KwkIeagF/ot1gAS
3QDu0jeXBSaqGW3HlDUxBvedt0UXf/ktzvfvPy/NM/R1BkgBo9B2/Ot+xkOJ5ChnEZcUFTPn1bph
TR2eDXpT9PT2U8/Y/q0Q89if9miq18yg0dApwtSmRCA9Dm06LrIKr6Gi6yuhy+QD5tK0YompbcQL
pVJljr41VPnWKG7jv7x/9/f3zxbkf+Z7cEPZoP7z6EY7bqDRCGuqjpzpoQBu+6EK+jr0ne4eZlMR
+L8YHBOkTzKhArWR33yVbSvNTdgJ3GIrRDT1X5qe359gDDs437BhAN5+c23m+1zJ3Dpf1U4/PDm1
FaaeSpLDJjfneVj1639/CX94uTNyT8Glx/rdfbu2bKXEVgvkcswjFf7Nd2uzw2JKQkAdf2/+JpX5
/XLl0aUrhgUQ/4Eg0/iUeKsNIPzUS/2oKojY2rYNin0/JiTRrBdQNZu/9D+/13mIzFhTE9BCw8oi
/Z+/NBKAHuFau10OrT0e9ngWZ8fd6C8X6Xk7/vuRYk/KUEuXg2ju3+uuUNaFvbUiuZzLyauOIdKV
8q4zUXBIHGNVqVTEPGeq0tE3Z1H9fKgCPUc5XgmbSWVsbR/EUXTuWYsWvi06KO+HQlTyLhhnUqUm
R27jDVKSZc5Up03PbnmqSng8bjmfClNg+zSWi94eZtWJMK13Epcz3RaCHNbVlhPe31HyfbKF9eaP
gXyQ3LIlMJ5bvMVlWe1pKGircriG1ueOx5PJu33r7xxZLt+N0ULeJLvWPwNn2xr0EMHWZV6LmCPj
o1QixXsM9zRYYvPL+RGuUg0sGhzHJahMtieRaR/wbBJPdifbt6hx+zdH7810qlwxv1QxuPbBqfd9
T8WkFLkoa9G2vzDLqPrLFWzISuNEVCodAtItv6qiW4hSQBDZ+ielQlYnibWa4XtZe2CExozBo2X3
8Y9aJWNwqOnD1cklo6rFO6FdppvWYj96I9FIlfkaaNFer9Iy9jVMcc/7sYmktlJsZtT+k4rW4js0
CheOurN3RVYnRtxKN7S48aZpwPCmK8avMrCKckMiohP7Y9dj0pHVPirvtvF6FrKEomrbpTRHViem
S9KFYaN+uHG1hhnkq07T73rBB5uFLrxmgDen1uzjnK3n1JALDeK0XYh4Ex9V4a5vbInpVCQchufV
xoz4Qgv+Qgq1UnV5sxhXp3jNRUSoQLQfSAWr1JjBGio/427w/AyRY7OnayfFe29KhaJbloqlxRjH
j7ieOgIamKxex6AYRnRlk/i2YPcoMjee6ckNl10CsQ223oEYBjmmUHicPZW7gJ8jpi6BaIVM/qMo
MaLKHAeGBxz80pQ55LRE5MC9+oVEdOeONmb5BnNo6Q7VMLfTYROlmtKJ1K81DTE+F1mc4AOaTcE+
f/KMB/kGp+KLmZOuTmuzhDdWt8bw6yIWj7J3WidjEmmzphjCNduSqv5izROeoAFmq2sa+eN63Tax
6Ikd7KeXcmzFdRN43cnq5PDDeKFMTm5rnCGfSRAQWYJD6Zd66cMmtTp30xnHv20IjPNtL532IPrl
bF7xtpMZdtU3utYHpDSkJHW28ES+2NwzN9U4uihK2sG/qsCr+9Qe1Hy91ng0pW1UFl+c3a7fEq5Q
gcF0XX7t26J5soNxf6+sZt6zoK4ckzVuUf4kE6ay0trdRJ21SCvL1CKQyeRFG3XxxeAs+sVzR+8h
GYS3pnVfti+63YPnpPRXle2jCe9WCZ00r+pY/ex9y7jpuvXgl1Mc9xWyrdVD7z8PDe6+ESnuedVv
Zk2Tft8s/nxNDk28TgWe+31zj6Ny6fDJ6mhs8nXugzH3zFybn2j1eJTnpA6qvGf/Jy6sZfRvJCuz
+72oklwiS8e+hPg9k8I19PcMA9Otz3uWezKVuJhlUszq0fLCac7Notx7v/QE/wm6KZfDHstM7yqo
Mpms3VvdTuKTAFEPrXA3OPy6powWTmFHKroh3zsLTL2+VqWYy2zUpdxTkiB4QLZJL9jGBt34ow2I
/0kLipnMZ7I6i+NSheFLaDfqcw5j8eJ1a6sPS7gtQZbMYfUQ4LRVniCRo/4x3biWeSWmYIWXBRCY
0/AnDl1OWcypKi335M+tLI9ezxIp3cp5utWta7dUOqmeC9cF/Op8+ua0jxrvZ23XZXUw02jmY9ua
GGiH7cs3b++aKo+BygiuxA7rebaqYs1kHQav4HvTcmiscupTxJj7p8We96xd0/Ge7o5lXokg7qYs
KS15MfkM1ZkaWweHCRwq2zzkzCSpYw3dA8K25g1WBcSvbV42nSaJvbyXZTESI9P19nec85dXAcEC
34LZbd9FYMLxUGJwFqaJWnDAi2peK2vq+iysQGIWpE1RD5+qhjeUT0HYyMO26SjKxtgW9y4agC8O
UgSdLbqqFuKnKu8F+TYYpF2v8fBcLHa4QEPbuu/7mVXC4+hY02EvO0Lk3IjMNd+Ri52TebVMWRxV
+mVAmkNrSnhnQO5NR1hvi8sgJij4uTvpPrlYCALa4nYadvseHWJLRRBvIgv6AuRU7CR9fzCXvV0E
xWnuh7PML/JrvhRXg/hnQdu6VoYfniMPjbLcF+CBfsT2UsHKW/ve+5hlktwiOUJjGBmELeko+7Uj
5U+YL57ehpugreYo9csJRhNXZHtv3Mk8+327P/di5KyWxGt8xgV93KHfaaepHa17pZsW90sxlfF4
9DUBXmkyrIuBS4kxYmo10hc33rj5l3W5Vt/LnrJATlxVtZlptvF59r2qPTYbypYNmL+/wn9nH1n/
+POlHmbnOzFsDUEBA//CihV0TZlf7fLQTZH6HLbdw28XNQ9ospwpg/bcJ7coG4oyN6uJTo7bzWPm
FUHYZbgfLr+CrhBBug92VR0bs0SSp6xMPlFuT4RpUk2sdO+5LTNyw/eKWMuaUER20PJzrcNtp7eo
erDoXvgmdaAVLJlTTqVIHdUl91VZ4ZRim0BnRhDzk/re2LxtYq1+9YOrtryIZGxAta3wS+nZPc9/
YPkdGycR0GDg7wgriYu1HfmdU3/t5vs9dtc5M7TMj4WFBu44U/sv11AXSa5lQXM8cBO5YIVmjeFQ
13iAos/j1g3DYnp1/d7dUV+U7dNkdqLoux7Wa0quTnw/YDKw5ZEuOJO9u+j5okWi9svrrO6htTqi
RQLpS5WVcTy0mWqSTeemPVctthjmiy77Orxo3Ka+xZ8Kg72Z4DL4HMG0PbTYy5uT6VH2H6kS9kNM
NramKXDMoV/lkNwxwjdfMPpn9p38MZJ5Fxj4bcY60yW4bwwVeS/FcLBrLPrSobS5dsiuqiJccIRd
31hWOfTpMvViyBQKC+7HTQ88olT7X92+NA/7bJj+Hb8iPZN8ht292JdOfyTOWp7msAsSnpdFP/Wh
6a8r4y1Pti25BvHjZv/QjfNYpL1Lhc0wm5cqlb7N5W+1Ld4ocQTvIJxU+E3EDU+YvU/eVdHIeOET
AH2mxURRzhyhBpLErGrr09Ltw1tmuVqnEVaeQ+433mof9rZ33UxXI3Vx8nQQ5JB0oBEJLBlcHpEk
vocEhG1/VFRFm1rKFB3Hr7JuZpwoZDqM88b/rLfkvhfs7bhnIvJVC5UoddoWdobszwSNV4Ol+K/B
DdYaOT5NLBxKSWSjmF3OSmHW9oMkUF1gGls5X6UcymcrWJO3aLa55EtBTV8bAm9OqqqK6TiRF4gf
Ueg6Ewj1YPXkeejQ4sB3FiuUsOvftsTeBpC7dr0gAbPqLoSuvSc5rcJj/nBqLx0mFyJjsk5Od7RH
y4fFHcDRyNlqLNwVqivu/fgcLlv5bIrhIgWY/jFhCWILjVupY8WqZsF4zMIQV6MpW1NcQdsfq9vt
00XnV9ajlDbORDPs9GfnTBDJggnXtLQJ4YynsCPci05amv0dXpiEMGm1fk3qYbSzlnDz99l2ypuK
VA1DlL0nxgvmZKfJ0FFwk1gMOy3tofTvJr/o2A3GlXOljOWok4RrN6ciVusT3igB79oOBJFHJrTf
26FprlRYqDbrImwbs2Uc9OsIU29JK2cOFZGontZZtU7bkuL9UgxkL6u2OjgrjXiWdEw2OUfV6TJW
SdPPqvU3LIqSOmpSbhnLvnUsiCDXDAeRSF280hilNlc+jnXdzyl+P+5PtOYBLUjSYdsbjYM8qKbj
kPmkOKgUl4/xoYTH2KfYDRQ/vNVZXvZBTjrXNB8d39N5EpikllO+mXYBOI91O6UFS0vYN+NYf52b
PblHpcD9v4dmUseZNslPmzEpfy6jV3xn7enILIhHe8vCwh94WQxV73r2SB+TH9BhV3b4KHEJnNLO
mtq7crBZwJou0N+JVsEjO3EQP2d+P8wqN3RePwh2n17PtmLWUdGPvFm7s35i1SdbhKNrfC7S0ixp
S/fyXYqNj+fOZgNdhvx/V7CPUUfXEvVPRjT9KQZRzSwEBEfUl8PUMk1so0qbyqcIFzrgDSvl4NQi
mDHkDMRUeMstjIbAz9puED+J0Zl++mXCrSF8XN3SsZr3Ol8ay3/zV2azzNeRemOgpZBRsOBJxpTn
m7aUfp0Zp96qnDZvOH8/Eh+RZRfmPdDhOKRkezBbBu7uvaMOpfOx6m3ReRskYkK0tPVvdVGrj2CV
UDkayeiUQk6x7unYA8bXdRTFaRulo9J1XTQ/swjG+kDk9oxiAZ7lwq2ozTdZ4zyXLtFkWxkXfHNV
kJRAtZla88NSZX3du3puvnQOVKDekuFLhTq8PQ7KJCgQ+iHxrrGCroc8nmV5iotpaXP6zgECi2O2
4SQ3PBlSPRmvpM8u+g7aibsyOUvf5bGWWmR2EZ4BY1lyjRPbMP0iPjRuU2X2mhkQ7E8czpf2+275
eklDqEFtTo0u7vTo1Z9huPhNHsyWeNxcu+7y86G+7glaoHEfQ3vMEBO4ZLA0EUDbvMCeU3SPX2MT
rlM2K6XtDEqIxfVntetHW+wI0RJrJ6acIVdfdE0yOimt1fRcxibWWdRgO5Fa02R9F1waPwod9u+t
V+5JqkSyUvuDPmAiDum6HF87MeVvsJKsEcP8akQUEA9u6Sk6cu+br43d19+hyYxfMF2S71O4O9FJ
b864ZAm22GU6h2bgxpDd2mfVLiPKv4QDnEomHIbjtvK/r+u03Hk1r5vWxAV86KGVgql7VwXmAY3H
VcNdHWT2qNWD4P89itpKrFMoHfOtkDJ5LLalSfLCgnjFkzBO3Mw+AH76P11QWkFruNyaYq8yS6we
dLB4D9xcqa5+bul9T4mMk3e1hz51POmagHqHYXc6DEXyC6OfsU1pBqfpkEyFL46YIcRN5sUVBdUU
Sr7SNTo3CifpNfWHwCGXOnLm+djbY/xdF41595W7XAXO2ZiOEEvzQbnmrMRLwAsmcu2okjAGy9QB
AvhYTBDfr9E+7pkXNvUP+qPET01sdVcoMZYIlGKFcQAeMBaX1bCDI82jvatTk6gGyN5uuD3CfYoS
BlpPnhomc30xkbZkoYQPLOdQzWK+hbdiTFYvcd1zMY1AUJ1V8us34zqJdHY7wXXmGRVfW4Oyn9dq
Wu/RedMM7b6sbmiaGddMJcoOlsS8Ec27uQB29W559IUw/URaDTiRH2Tgll9sEhQuOtftH9U+zxa2
/mRSpIUT6z5XRRUN6R5vqsMVIo7rrKoMT8eKjgK4bHPNIfYr8WPfnOTdtpapIYEscVjIjnuyplts
3DIdYkDybF0H78mzt/69WRJN3OMUKwX4PA/2JXPjquhY1VRn5HzZTlYBLJdpEOO1WvoD80a4jdWd
TWb8eDZdrqwjakS2HYgfg8emCp0uFy4JwByrkWwp3wlxOWki3X+EYiOwrNyinbs+ieeXttHFo9Je
UeQsGdxfM5/mrk1cRISRI+Ivul4071E2ZwmyG70XULJk2jYMZelcAGqn/pSU3xc8HMtM9uPADVNW
8XgYmNp/uZ6Kq3wZ+p5rZdm8PQ0GDy1oD7H4rvAkd+oIQDMfnbOs7mrZx+3eEo2s4AMuycMQTisF
2rJ3gI1o8pbcAm3tDnvQWxwGNt5OasvdverXPvR5w0X4hoELErZYbPKL5TvVLUEJOgTR0/1rZNbZ
z+yw1k+qcUu+r9KEV9bUW9EV9OPYYbG0lhpn2zIKr0h01p8DhmwY4MOf+xx8AyxT+jbGvhI6Cv3K
ItaPbotbxrdCzrd0ZmY9ybO+L01qMJ5Md4O+n2hj37skXDGnYRn/nJAlVTGQz02PCeQav5PgJZ42
XOa5KjTeqPAgY2axdu+3hyTpm4pJu3edgy93GaKjiuyvLASt6bJbmK3TpHDDOxEU3lXEg+um8Vau
77oM5A86OPfTk4ZdQEWiKslVg4d7z1BEbUXHtjvTqehq+xrh6DBBrC56nceqHL7X3mpiVmhJOePc
kITzYdnL6WUDa3Np3st2ONALAC1G617PaSWr8VPYoz2zAyrkz20qKZ8CzDbOVdxbPHm7lg9z61Sf
MHSYsd1x3Z52Z9b3xq/UN86H9xiSUPWDqFn0nHqGHYofZjG+S0wibsuyL93T3m7ld0PHGGdTY9gD
JhHDWLq3bv9aqq37treO/bZ1zvB1wiDozZLzFJ4U/MF7RPrR97ouiwEvRNM2+QgC1+W75egTvDRY
hTSZ7q8dFvi3GeeiN9FpqTP8jRhc6VTdD2nA+XPso0LO3MpDssZei1ue7bRPoV/gmde6BaQSn/vf
ThP8mJPUSJFMWWBrrU/JBMJC29IvLyyu3S9NlPRf16Dqr52xjtqLRdp2lbcYgviZ4jLR6VJ5NnkQ
LolxqVF++VRYoynZw7nNq0oqi7Kple0d+n4KfnVWZIBTWfm87fWKzWYl6sEH2m7t4cDOR10NodIR
rIdoeXFKtxopaqUXnTp8o+OUcwnlmU+Hv4BZ7RsKEeWtLvqCzevgbJ9QCakqtqlI0mO51FtHvq/z
to9j/mSGSDMvLEw5l96gVZCanj1iOiStjlNaj+19RDXQpYhdYrC4hl42FWwFunQcap+Ih4UKk0oI
2DUrk5WD5ZWu+DUDMIBnOzZkzGn2uqMPt9DJ/IX46dxUExpcZCKUxtESjMT7gJVKGgAUmrwHPS2h
kgjxsLYj4b2VkmHPndsnSVY243SlXDzdeIvN1uSSKOdbMcokzIitsV8KPYWfM+uLr1250WMsLedz
hek7gRMGvU95mq2EMC/RvbqLwhVX11H9vK3e5j0TaeE/jlDJhu4YDyy9X9lZz7/W0bWo8XO8khF5
mrnrghPO6MNt6yYr88wopxunhs9xgeveJg9m64v3ldpxSWeo5bEZ4FBkIlz6D78umv3QFyKeMG0N
gZ7JwUoYnfttfR5nVYGyUrOr0xYt622yLAjAycPePqtRnSc2BsQvgWmHB1M7UYe9weQpmv9G3qrB
cR/aTdv1YUSVVadxP5vPRobedV9F5ikYnPZVckoD7I1H9WC0N33vmzF86Vi0g6DVIeNm5zXrs4Bu
3d9EJIhMTERCMVaOLs3zJp0GSGjbAmYJCmk93g2gq5NzIfrY21pAmMAEHtC+bfqFfHYsAGQIWDDN
5YGtQBfR5TSGzt2GGNweqskpmLkcr74aCAfjjzsyllIr1o6dT9TX58ZqvYcY5JR2AyrOL4UF6Ova
ztbbxHtx0s5OCsNeaHbQJDKtf0SL57NeYUT2MhgHzdUCpjXk1TyccUCqzB1usqJHheWq8dAUvB22
Gjq8QhrR+Ue7Qrv+IRwkykSfT+uC1Vyx0ckkNJTYcDHRUxygoS0YtxVhXdwF2rd1thmZfO3UqMcL
F39ec9ok1q5ncMEeLlzFEHcIXKm3g/C68rWz4MkCX0xAOmSsVWFm4/Xa5JWp9uXaDsumOGhvj5K8
68J4Set5iFTeQ8WIaUuW7hHFhmlYzJsRKnak+CLaZFJfASL6OWsSYccflS0CtoJxNdlX8+rsQRpx
e1bZPHi0Z0tciJaHiTb9xGJov3DnlcFhDIdR5qOUowE/Rbpx8JzOZgCsSxsLrsRA8DgSnKmdB3JB
Nqib3HGvriliwP8uOFs5Dr4n7QNxF/pli9YlyZUXLciWQ1ZZKZkkar/n5xvdbAnZuOXLFg/XXNry
bZuUd5E0YvzZcoNVFxvM3PYYKyObYziOyb3cZtnmPCxACI0bjRVjRtgmh95BIprWa0CDWAOwD8fz
9ehclqruo9uGQeFnIXzSJsfN+9YvlenzRjhdl2osWfosEWhVsJrbnc+g8+lsUuCwJTw50eAuDyao
1/0N0EPPtzsQeHjwaWOqtBCq/IWKrzQnh9WdvJaEvzASrFUkX3qMR92jM+J/kQMK+uMl1OKmPG7R
VPV3vhkKnZZqj7pLBZw+MYn6ZCbzXNAEg0bX5kp6/uy8UbaYaJIBFUKd1mpaw1TU3MF32hZ18GAl
uJ14qZUYvRxQjIonuqoivHSB8cv7cNwY7No4MG4u7X7/6GugwO/rWbF5WjhoC4+8zeKuqm3n4FHy
mkNdovfLtoXwaKpuJ53jGJcrsynnh1Wqo3Buq/ELXvibfeFfYUEVLtfJuel+JkEh1j8bYa0zTzDF
J20ZH/m+5nrWdxiurpS23m4mDHqF591GWof1FdOubDPkEQ2dmFIVdqEFN374sw+DITkB5csyE/HM
fqQKymQ7sJtIXiqTWHABx9396Rl/1o+iCOf10Ku2Tdiqdst8q/wNs4Iq8Uf7JCrXdW5xlbWck9XU
LPUsciX6I3Vu/NSeNdkk5BZ4NSzsQo9id9THUDbgIG1htKJ5SZzPjX98uwGCG9ujB4i5PGMu1om0
JYRW31RBs3nZgDiB5hbbHS/jQ4/bG548641D7On0wUUSq4xNU+c8WMUYe1kVD4n14NOwDTgy7Ot2
lxQqZiXJ866+OP06qVuw6ch/c3D9iA4z8etsVnrjqqvGxGq55cw7S8ZUOWDGufAA5H6PFD7dtjmw
fzrstac8roHiLz0lxHAJjIuFAHx7Lo0F/cFMneJyuJiCZajyIKzVfHJX6EMpShXjPgngoDmVrbIB
c2yg82w0ve5uu2im9gvm1jlXUwchXWNQI1OB3bNIIUbY17azNYBMtTeZzB38ZGEUwgX1KgFo+9gH
w04ZLvq8HBhUC+9YjgV2fyX1YbvpkpFzw0p71/lCq9N/bc5iCe6mGu8bverVynvCdFve5lo0yQEO
QKizol+2d7fdNz9LUD/vKQdsCS9KETXLcW73kKkhIan74HZbt2STT5BlPpPNZg4FNnJuXi3+aF7b
WLo2y0l/DZ+CeXCiq4RdKkMh5oWZZ3W8cTK/ludp1AWKFgJ6+2xDVKqzmaDXPa/FtpGEuZhl0Vdn
826T692vmwMqGpePFe7oZyprUv1dorrgkX+cC7Hnw73Mi5qdfF/WBA8L9vgfTE4z+fRuaS4mHvaX
sMYUPCVTObZv7Erb6jgkik4iUPSXbOgs2roqLOVw1ZQL92BbWXuYw/jY2XYvkTeYDNh09K5Ib/G/
+oyzsO2aBRe7FHCy7RgTinV/6Y09ypTIubhgndCx6e2TtSiO9mb7wzOLh5kfZmtkeQ1wwdZ/rpcF
TJl9VngQuoJ4CM9sZnVdCmd7AXavyuOuCyxFUUaEYz7ECIWvqiBe9F23RtZtAJ0ivgQ+CIfUGuza
uQ7AOp65jYotX8AVqO9gSF9dvgWQOL/1iYaJIBpmwnjY38+uHADkHFlUxyUqQ5k2NcPj1bAH+P4S
h+Y8AsQyUbgmQdsyhxaSSH6J5r3ynX7Pe7XXRSbDfSASfOz9Om866DrfBilpdD22UU0aeaITF1Nf
z/Z90iKZPMpNxvatjacdBXsDIWCFyVqEJgclgBccMFRtsKZk2SUOse4Qka3TjJKnagSYrgPR17rz
CtjmX4Kz68Zru1RVxe53Yzl7GJqCMdeHaB18HcLa3vJ1w0T4o1mKeGQ3QNkUtOPANWCxNud8tJm5
Tv4EQnm3u05T5xY8V++wBCpZLrrSn9djAh2w+rpOeqJ7QATXHbWFW/ggNtNfKJJZnySe09cTcbdT
7tbLzhIRWkfuVU7Q3URe0w+XXGoSYqGuQUTqZWYvONXeRmy3V8s34K0izOoxLiqiX4L1ExMZ6D5+
a2/j9VBOGC9tKD8+hsGZ7xW7rjek7Pp/MIkN7r8sxjuCDFvuZQ0CVD3FZRIbMqv8aMzdobEK/ILo
gDVGx+y4IBN4x67DHvAJfxoY6hEhbL+addb7VUcNVAdL1TGkDyoeXvcDWxrF0+Y+QrfoezuTLWj3
r14o0ZwQmLYym1hbR7nbReF2HH228qjItLWOfRrtTUsUsG1v23BbYh2+YUkMInMDxbXejmHTj++c
VDo6DAJrgMTE7rDIwL6TUHGnJJp5dnf0+GLbp1eGB7ndT0FS3SAinspTNZnNO/ZgwoACW8uadk52
p4NV03lFPrhtSwqxWmLIPOEEBjiPth+lASI0mWrLU7c1K/rkVCtqSebMbAizQGrXXLjjxPC2WnO9
Hrt2HE4L3Koy84S3VzcuOzKZFysC4YsYEyxIt6ZrTU7s6jpkvWucPV/KoF+z/6PszHYjVbat/UIH
CQgg4DYzyc59U1W2b5BdDQRd0AXd058v9y/92surVKWjLe2bpbXSTkPEnGN+Y0xGClzQ3OpKMMb2
LnvXfZnezKwUIiy9nkKEvKjIbgeITcChzPj8YspZ40A5gzgsUd295nWX3o6YlEFfFD+3Q+hvtV9p
m75mWRvcLvzc9TZK2CaPhKn0t2ku3XcyD4pHzy+btzRxKkCLcfXW+wtoE944YkRjBVXqCapB4262
aFF63UykxL6JwpXFvitZ7lba8IWHdbbqn47ijd6XczLUeza/+f6Bt3AIYzeTY7knFgIYatDL0hxc
KyjmQwA50G97lUp/j/GnT55HQ1O86zzvchHUg/2N/5jTXQ8Ups771AyRf9DactydzqY12zdh0Ef7
JWdTyaNJRvXFyz3eWaW75LUIox6lYvbEG2MdeK2cTLCnYUEYjOd08t+6FKvIpqWRYyZMccK7zon0
tUdby7ZJ1rW/JhadVjvFDOgW5a8AnwkGeU8EQAfEEPpjvmeKPvMKuVlib2yhFVyRNnZNEmAaoIBX
dv0l03P0JV+C5hd0sFfeeIutgJQrHA7uqMtqK3WGlubbqsG71vKTPQ1+q7MjiBbb3OYRhfrZyMtw
goraPARTu3w4MDcVSZIhvWlo6fYHg7hcXbMGjos+CYLeuxLL0PcvE1yk3CeF23uHLuNgOS+1btUB
Yx7rWNtejLAx7lRhNU1oYHKko/lklByeyN3l2bSsoHmr8Kx9TBDWD1ZETPO2TkmQ4VVkf+4xn4kF
2AVyaqYvIq1HOCph1HLMFmvUB2ts58dxnpj8IOqT+DIwiY92brgwI0qtckCWyxSLAJqGNhZoY1r6
I8CSmXb8q/Y9ViJUMY1lkdBQ+tpsX9H2/dRjODOEWiRD5xbsob1aXXfQ24DlXo+VGdYfSTLO7QnA
jy+CIqLZ9OwAqfZhsdR5v0EmW6qvRg8Td7YZuYZYusnceoP7QxN73Lh9Fhtk1vym0Ln6mk1FWexa
Fs7bcS3bUL+UpcheMB7UMGxdEOWwgpVxtkviJJzorAgdjrYzeBMJQpX9MSQTrA78vb9CUU3jRz9Y
KwEKrTLDETiI1QjS99muHE5s3dlJt/DvbJl104+SJazexggmctvJ7jENl7WVaaCuLlD7zMvJkI3I
1iOFTzTN18kl0XrfTR3rQzmXChHz/yWjErq2mqvZ4dHu22qYsKCq9cXJ8qQ+kORLxhmknjdcFmnT
cbvA9V/yMrXlTRsk6YD1fhFZXJbVNDO6tYLzYpkGfSiTbcnYprsUqYRf+ltf+jAiKV5z9NTUToCQ
mLnUp7pk9cturMMUKXVwu2zXOm5QkTjUX1aHNiGCoKOl9XWpK5onvq5X2wr5R6bBOcYwn4nvbh4z
JkPglTbcA6c0Ww7TeXV3qylld1TM09/XXqGYSeTikVIuLSg2VNY+j6OKxtOczc7PoM+CJO6QvB/y
tYcr4rrMMFM0MrhMJCsT48QOcJHMmbdjhOg/txA0QYyLIflJ5iA4ziUs534N3Co/GJUE8pSxcBLs
V/TC5ZpoWppgf7XBhmjhs31K5RgefP7wv2y+r5YSd5DqUMIml+99RyL+hrKDMfRGydo9MglIz5jh
LXPC3hYVF/RlbbZBNdPSu6iO7aMOENA3bh2i6/V56MxXHKH5tPWjJozDi11sMzBEcI4+Aa3Vgd4o
w+CXFll5BlYuZjhMv8eLLhHX9jzydXHjwJRWvIwIGzEe/eRcd0t3kw38+fdrYOwn5mXjYxSK6K0D
uuguk79M20jSNg8PbKL9S3WRVWwGZpnZjtmPI/ZFNDPPQHgvgcBmtG/Tqu5RTp497diOM+PiNHUT
bgZYuQlWuZ/cGKG9YM7nKBdkHFleXRXsLulwyDlDyuweKetF1kJb10pQDOyilsnv1rMLYunczLXW
BzANxLahTaJgN5W2f1OCfWWPi+YnzlniW/VmC4iibsphduo7sU4dc71+yaKDsJS6JOb3zqON9ZIQ
Pku580Mb6RS/sN0MP2c95NPVjOyr7yhLlkuMQZhQE9e2tg9MWylJvGBo3XvEKD2wNDYAxGn7MP+m
+6nwNiJx/e55RfKlpCpS5OCEasL65rStNV4vpcNAbsVP4t+ieJXjnq0BvvfF0uUqdpBcM2pxoER4
aVQm7BpwStmup7hVm2LKB4uvqYnuc3o0FGtmofYRhjl6FQDf+X4wHs9NFJUz9KIQy3czRgvXYdEy
bU6BZ3iokiH9ZTVdND6mwmI8h9eoEvdeFi6Ao+hD0/0qzPgGQ1t0UKzAept2XIPq4A3wT6wbj6ye
9Oal77d6luP9aljbSzGb6NeBYijFcqKtV7a2UjCWvouRKRLVOD2HWD+G7wE6MPS4Nw34YfTazE8r
C0Ls+wGNCErCNZ7XHtU0clelQHAPrlw8D+nDj77VTmm/t1EnvwrgfHNp9drXKi3z6MlNcnhxd63y
6Hqym7S8n1dxEalCFbYHF9IWrFeAD28bl/nuw6oQk667rm2ja6eRjBS8YSyefKylwa01GDc/UAUl
buwWzE7YSBSNFtKWlXQ0t0Gq5uvcR4KKJxOM3yNu3XHbZ03DUd1ru2YLZku3nzhOj9xPzttdDoZY
bQLVGIiLmmb4fkEz0jsyvepkQ9FRDXuvWctxAwnbkYLJ6jnk+vkSYEDvNVLANCtLX7shhNYbvDUZ
trJbNOqXdo3YpnzvpFWZdtIUGkHYbG0O3EsZi1VwpxfG3Wj5YJPnhFcw2i4K2XJbtFWoKWWatt4S
d8xPGEaN3f1a51y42QWJNkvcRa7vbh2U8FdVTCVr5R0u7djITHo3faf5O3o9Ic03RFlATTeR2/TP
JbLsul/YRXJ5GiN0OMwYebldg74u9x50ygJ9eelwCO8AgxKoB5z7gf/iNGhLW6pdpzoUVt90V9NY
qGena6p+O/b5Yu3MDJjLEFaAKXtI1ncrmzasPZueKxHXTZo258lp8+zKC5uRolWMYJl8NZSitZqW
25qcBFK92lKTojrnOqfx7Oue8jtazlhA8vIFk7M8kgxqHluRQQzNbdO8T74sfzF+DJ/ZQoMKbtwE
4n511xvX9ou7ErPz/VTroYtnhhNAnWZxH0tqYsbcTLgfvZFLiDEmqUeUSVM3bJPShXi2TT/up7oX
0TXKpCN3Jsz6N96Gdt5VqABMw52J7Q2agvS1CscRf8TSQcAtqR/+SufITeNc9cW8hYXrm2OUteJX
ZUG0xkEJR0EzyW49InLbvAkYQRfzh4H6/zb33BGXMXbQ7721Lew7Z+Gc3zK5cLuTUCZZDwWU+itg
FL4Hd6nCZ4e1r91dA5c3oFpJZ0JqCRN9Z8KFQ7oPR+Lqxjn03zNV5PKA2sGATKe9Ogu5RPgYSKov
j1zqA7SpTO2Y/YFdFYOxwsv12C6v1mZlKJGTFZmdKydyHvTQ62NSaxgmt034pRY1JRQy2vbOoaw4
ZUWn+9exslx7L7Oc853enUOWH5JGqVBl0L47XChf5izou21GIo6IbT8TIbvfqfVjDFBeQ5VT+8RB
JamWWF0aYLI8mKrvcxmab8titeZsSXs6FUM6eo+N4zeLt0kq4/5IpWSg5tUu6v9EfNjruLoIfy0Z
zdZ+5fjaQZbnNXbcpo32q/HpxBBt56zaO9bsKLwLk7nPLKv+QdQHnfFi292bVmWu9zBagMr5OKLp
axZg+xTstf2NRWl99owBZ/pCy4KZbg6XaLes3J7gEsLGVtNxGy/U7h8sNpzmnaUNxxk7guGybBHC
PVc0m7c5sOUX0gSYs3lt1n6XQGrDJiyi5koKzSLhMDHIOv1aqCtEEJ4i8m3nfhtmrv/G7uT866JC
JTc9k5Js0y3wHZiu1TpuvDJTAFiXqeF1yKaZOXaSHihDDg6IOG5rGI5JWC5aSr8Q+zUQofHsrVXK
wAJA4rs02JxPcpxWDNT2GnR76UKIbxN7Fu1BUKwll4F+pLYjE4y4tTJqMPLq9XfF65idhxq/Gqqi
65Y7axIcs8bSHsIVv1B+XVXMMkD4W6ASUELI+dqlT4jLPrT6uInS+ZbIpCn4WPkmCVihbrSvGulV
2KNy4477TEVGxMEkluJYytlr+b58TopyLQesPmM2qx19Dmn1m5lyksfBZgiCOt/oN0K3cHvxpxBq
x1D0Qho1dvRhNyBXG5DxUt2udl+2sRWEQF3UJZ7Hl+vVnNB1OyZm3+GS6Y+hhdrODHcFl+0Gh2eu
B3rtd+wP0RGozQLby4Jy9LAoZWlYTH63C9OSDbcF7dyNlEOf7mQ2pPI6EIvzIWaSihmpjpN3QGKa
l0Ovoql5L3rZu1s1AsefL5hYs3NgLpsDYl847gIrxd5FgRGGx96Z8vxmbR39nW55eeRUK9QBC426
sfrANIdpTpV/BR0ePZNLpb7Xg1lINwNv9uCB645lX7pWGR0+gd2bSo5c0OBUtYrnDN50i8sAHxJz
2xS5SdM37olKY3lfqwQXNASevx6mfBy8exxVjton7pBfE7q8DnFPwVvc9vQZ+9oIArciq+04M1l4
+IuVPV5+hjgcXyIvUbce/Qbdc1oMP9PAli+NwG91G0ZTp49rZw8PspxF8WojSaxf1nScqmM4LOnA
M4p9ZEcLOUYUCoXsT3kquWE4Ap0vs0PG7bb0Ss46Sn4OX+5BQ4oovVNP9qxTewdrMp61w6RQP6Jk
q1/aGq3vDfwe3Z1hjAgzaKp3q6qpE9kEyIJ4hkWBiv2sLCii8jmL2aN6mXWFQkEmUdNed0gM9a61
4XMxtYvCiwtHWj7y/So/6jljaueMWISoYdpi3c019tK4lAqQcCR/TRwDC3TkkJvVfZUGlGrnQGSX
BzuQyUcw8aN2JjFEHTGIu8MuAmNlZniYSwwOEM9Q1ctw8hHB90WwzC2oA89ShROu7r5l+Wi5R/hF
ogc74U/zoUUFbTkUqvAd87B4gKtwPzjbx+ACURXpHtmxzZ6czDYNUD839fCQFZNmlANemsR5NS8T
l5CviqPjpi7VdrDQYsK313pnoZO/6DbzzEEsNFwMs1Jd3WQuK1Mw9SXa3NuZ3/S7sV3G62IsakBT
qEgaKMEI8AbHhbbhYdXK1L8SDXskvUGZ+Wg5CN0btFbn6DZlYAN4zdh6cGv0+Y4koPrKz+vWu2PD
RNbtA+uiy/RjpO75geo3AGO+n83KgIyqbXEyhAX2KjdPIpmZfph1HOB7CbDHDjPppT/nUkdVHNmg
aQVGOyB8osnDA2ecPR6tDHIVKiLqOR2RzZ8h0xeqaL9105u0M/VwO0XrahA15Aq2YOODYIYxYHbp
DR77Q9UliXzkh6pRcvHsJNspscWXRDPR3TaOoumVWRYlUHg1h3GUwQoutsFvPsINXCeu5ct9jdvh
qih46B+kTWTSkW4dMp9OC3ouaB0reSmL2aCM1nr65UMgrCear24+WMx3xRlOnnIzqAuxh3EveZBy
VdwY7UxgqcDxz9imwL54TnX5SAkafYd1LDAMy9S0W7xcLn0ryaDZc9Bm6TuAkVz2DRmePv0Em/iw
annS3bfVf5pPIvIE7x3q+3d3arppA0ib3yAdderMXodq3M5V0f+a3Qy9u5DomJzvFxjCamv+2ory
fd3bvmnWs+ZVTnelp9S9Sqsca4bkVf7K7VxjAgAJSG8yMOnwDFGuxM4U+FChJJnf7pJlaK+qUuTJ
Fkkv/NaSNlUcMA1Sz5iqyJuT7JwiOzuu0uzSpMTAmcOsidhMFp2rTZow8N52pdc33yZd8Ja5bk6a
JTlpLD3wa3sYYnTvsLyD0CVbP5gXbCmL26R3LIrT3LpjOceMA7wkrvIJsbuxRPiFLeoaFKVdpuSG
lwy24tLSPdmp55hjuYZULokMOSICH4dSgMs33PVOz9UfiUYH12aW+A0kYgCHrzPJm6kI1hfV+YBy
PfJ8tK1EwvgtKmw6Gzcfl/uKz+FbwaKgeIEb+hEk6VptbbgBPxbs2ZjiSmAIjGvHs2xOWOS+jelA
rLZB6nrFAQ6nCPeuCivvMFtMTQnjqruDHSq42rZfhDp6QaK8/agycQHH/PxuGKZEA7cVQXO3Vp2q
H3h/dXBKHGuaTzgo0I9Lz9xlEgvtVjfZCCnKl0hFTm6VazeOuSEaaA7PUdPVt+mCk/0ULcSNwL0U
K52EWkKwlyT/tWJx7U7MOWmiEKYiZd9Xlh82G7LVCo+nLV/LXTVkvt51zFM/+ooZfix7S3fbVqIk
UWKt6UOPIWB+bwfBmgtFxVbECVRIcGhG5l7HZuwklSPLEH4JrkjMHZJtTDs7cPP6MBpvnO4HRxcB
rr5y+SonUvv5iKAKcSqI7irUc2of7AHgdWPWlEEFWQ8c7HWKURE1quXmqQoYmM1cBA4/aJIzAUGi
K+GUbSv4EWUy7bapO2dqG3ZL68QVAdanOeL43IJZkm/qUy133F9z13/px3QNmFixS0lTNHl4s1Kz
fOmLJHxIGfY4lA6w/DvbG9jg7UAkATrrDL9zTW4zdo7S76eNn8j2naEI8/uojgSdrJfBGPLlKJQL
6sLiCEXuFLEr5IpgExhPMQ/DTRyTm5PKvdMxDTgtMDRIVzXcKSVYYfdIgnB1u1ZOytrmRc/dlhD5
6J3mFZL86M9V+IMhBC4sRKE8jcXcziJedbV84S1msIgLc9mEzqKdg6gJoSVJYfSeW8BDfa2jaRnO
aeuPX3nBL/v4RpPGVaT1DzGI5RecrsI61loLMFhI8YwW7uKyxmm655qtVGxHemD0jZsuOlhzv3bb
OU2SNe6EoIvicb/XwFG/mKZHO+C/iwkJfbp7WZdxzfnhAmrhiXYDT8mYtneMq1rKwxnY5UTlPoXU
5V0XbnSycuqJiGyHLZ6bWses7PABXy4Nz27OCIHfUNQu38bIH55E6/SvcyWXY0k+kTq3qNVXkoi0
i3t1wnVTsjYFgFeS9o+yleTXLfDbi5t1YU1pqZ0G/pqDm0detnNMmFWCrslyFXkMJyssdujWeIKi
iciNLIR6ODQQfmQ5WG0ImhCm9T1rwdpXcm6zR7UU1qtjaiY9leQ2uSYUqxQxcuXobyHew2uZzzhI
2K/jQUDZrPAThYSUqBJ3Ol7GoQz5oO1R10Hrbnpvbj5slh1PsZk9EghIUsAsLkOdBoeZbR0RuiCs
0eOwBBENHnfPhmYp+toD4SkMM4kJyBdK/GcfjDk/oCXMz7Ja22+BV7BkSjg6ex849ea4rGz50Vqg
Xhvo4nQ+kEFvv/NIEBlKm2LTF8lpviNZwrtE5a2+x9aQrijiPjJ9f89Wlw6aWqzO96Bda7oRBnP1
TktitHfpKpsnReyPiNvGpPeK7KgfXOYy2FmmXFzaaTIgyQUuy4+a0R0TgqqV9DXr5IHXiYIZVzdq
OKJVUMyvDWZVoNiw8I/SpTnbZgD3SEgu4cuboCOYYus6GXMNb04jwikUOUYD5Jc5FKkeE675KXhh
7/qEsUVU/l0qU3ohJ4/Ey5hIFxBAy/khV2VaXgUQLL8COaqX3mp4lyverf8IpavZEXVXyS2ZSNlX
qXU+Hlu1YtSQqYyOViTc6RZjGFu9xmg2gJSuEss5DMBNKR5HNBFdsLF0Uwxz8LpMM8DAbKIhORQM
qK8c3Hpq37ArxaY06i/iMU5I77Ba63Jt2mEyJxfvXbQLCppWrIZTJK8Ym/YVL2HLT2EZjRyNQTMv
GIoSJrHznSFvbus0IduCp9f+UnBa1AdYLTY7WaJY+sciMPl90S/rdwebw2l2sFNeJuasnx9G3abs
iF/8FVdSiGwdJUHkbr2GKuBUB61nw6RYhM15KivSg08oA+N539PpbvaoLw/o8pnzNvfz9Ky90er3
uBmDm3VIq+4QkAXxqgydBSJrUz1CctbTZvL54ngMiCjYcmMSszElwfqoS+MvG4SEBWy3swhgS50A
rMVYCy0P3f6SHlOUyti1Z2b9uaocj8JlbH8MbkiTMAAZDJthCmaPbmdNHipTCWsvcA58t5nLBSdv
csVPszZ+hbQS2PfJWlSw9jo0L5eF0T2gWNdQKnh15J9XCEsWuxMXclcTWuXh8E95tC5pKHdtBLsf
L83or3sM5zW0LI6ajU8K6fuEiR4VPfT79yioMutk0NueWjwK+QZbtLodIInznSMa795BG+eBWwTD
AXfRKrnBg6jwehZddNc7ZTkf8Gayfde9jGjAatonyxlQquzajbLYH8qWN8nqBnMXTemcxstUskOs
J/1dHzmpKL6iymGTL09myc6gOSxKHi1JnoiqAUqylHEZh9IQikPjej5Qz3/EouriDkXm4MbaLni8
r3w9jzx8FWQTNVTGaIYcFwMe6DDE+ii6LLrLuelIiOFOeQuweHVnlSWpG1uzRIpAm5hELMkZUTvs
t/LRTVYH7F00WcWeik7eD1nLgd8b6j2ranHIEovTcJSTlRgxJojKVOzWImkQ3NxG7m0GVXBPdSb8
rWEYgyBp2/qReo2abtK2g92t58Q6rL5Y7kqH43QzLszVJj9Xl2q6Q4BexyBHJNMq26oZFngzJmxR
uhKNXfYXSwpV5QftjZSkgvjuHd8z14rv26wKY7i8PHhkcn1LdNsTwJAJWPxVcZjsSe4aurNNM/OY
TrLAiu83Cm4IU9W40TlI+g0KBJpYqnvvaxIWyf2QrsmNzegmufJ0sMotuRvWFEfR5FSbdXGCBZDH
I0NtHuzqF2sHm1crM8nXBYB0PV1SuX4xDVFsMqvBIzbhsI4kg7cZMpmTRNU1EdGcv8Ibsw8yjTJ5
IFiOLYnLUi4BnRDRCCdLNu1dkrUOknxADxb7HbM//gxZjZfJDxJxlBYgPZ58TGi7sGs7hhI6dHZe
XcG8smXQPzInY3YBMpMnO2+VIUAbtDP7N4rS1I/4Hsz9kpvxQVS658QGau8h8rP5W+ddWhU8JOOZ
PAZYsrCo5HTFcZfYTzyNmCmCRdQjGJvvO3GaoJtgBoVp29CjXsL37WG6SsIZftK3fBIzmeZV2yBM
HTvdFOxW+tkycr9wbLiNN6j446txQihwWpbuMRsasH0Sca70ECg/ThZmcmQ3pXjSEpGqH2lrnHkH
Nk78yyU3w92s4CDJ3keCGQgNENE3P3Gzr8S166diVrw4yquH4xJo22Yuk3lXmHRSd5Pz0BD/T+mT
x34hSJZYlB0ddJSLa8a0Q80abnTvu9qUgDoo1/7zEIVjv2mM6HgRYIISlIWUy9Ojkuxv10S10SYl
sMrf9k59cXKnlDixlTr5S9Dn7bpvmbyYe37U+bHjniKc32ojxNTAF0O8YjmAseQaC/i6fEaelbf2
X4l9YhxUlmHzvY9G2W2cNAi5NUqDewPAA57E6wZr2KSXBQnbXCSVOnT23DA2MB3rOxCGRH/rrpF6
RvsP/FsexJLcUDcwSey0Ptcb0wBm6amBuEa/9Ns0touJVBj+1bGNiUAmuyCXK3F4eBoJ+ue7xXeF
koQGS7yDzHfdOA35vifWNqPXysZb1x3tS5BAmN2sq7DCpzTxlufq8jKiVOQ0vI2Ogme7Q9MEp2qK
q7QLS0HKTtS/jExB50OFz/624m5gj1rNPtiUOZTmljDT20A89E9SE7xrz6o84o1kmITb1AOkPuNm
s0lxbvR8IqHIP3cduxY3mFvAJFaKLJ5XWn7/zUEb/eZAbVJBwSOhbYJayqfALUUTj90YkHbD3bzt
MRqdCKMY2wP/LCs2/TQzLyjdoLF3AncR1IpnlrdSTojc65hF6c6lGa7e0GfDGJvvRd0RAAhHOj1L
HKEMzXkUI5KSFbY+JYr0o3fGaW6JEd/JLvcDCdF4JspJPJPGZj/NvVt+t3hOXvtq1jeZly4X60jC
CeonS/0ds759cSk7KGcRQXY/s8piix0DmWDeLNxfVxFP+nJVelV5bxV54W9XWOF840vYgxfSMVIc
bywgxqFGRDMS/krTyD3D9Hk3zM30OOf5Ojxq5nd4p6Ju+FohT8KLEkb/AnIxhQfQMtFCCNWclGyD
lP6mbelBj5Otrf6NSbldb91Jtc01Eoc+a0qt9dDBybhxZqcWtgbwLoJ6qjl7oCRx35w0oRCtVzgS
OO4BMG6183YgUoftD5uWQZNGYRZNfljXaMFVVpfU0U1gRzxzWe1RMXMAzvuKbo5TQPdOcxfVXnGL
oabLr6em9ONC2hVAVpGKGoI499LYR1ZuqCbHy2C0JYnxgSQ07Ou+o8L6BDYTiC3MVvJOClea3zfG
7/I96zDcOu7caILUDN32ls3NbbtxlM1PjdnGdc9uCBIOuR2Wh9KpyuyMVqop4VhRBDxf94v9MoSN
9YPGvObbnbR8WILKg8dc8i7YEB1p1FObrv1epPNi4tKdaf5Xd+yhYkWi9xB3+b1D2hFxUVo3661q
W8G+Wew2bH4DyU2r2/8BFwysQQ3TKQjH7ExEZyNvRlcl0WaVy+zs/sdNROdBylanNRlZkeVUdVMT
u+PVZTyRDDzvIdNtzX9qhVLQebMcm26pZVwabqzF8IfDPFFMf0n4/E2YaECBQ8QmCa+0K5d//l97
7JiGLsx8GnMiNNpmvaEWgCJAvS4t598Coi9hm5/CRAkKQW4NiKPkf5/CRPNLYiiuHnMyRCXsEoKP
YhW44e1CQMwWsUi+WclKaxFRBzLkhk7TFOaYAXPxlwTO34VFSsHOeCZEktVMn2JBLR5plDPbnHq5
DntDJiZR2Wo8/Dl48zc5mIEkIC50xWWzg/gUSWmlKLoLHcnJJN0Tf8D0m8hoG/kXrBNSAv1UW2LK
/vOHOr/9lgnBd4CcWSD0ea9JjQ1yStAfT9M4OvdwDeHBcx1r6zGb2VN1kV4EcBNXfbDumgmvMltN
o20z6b9t4/3do0V01///QS65pP/1aJG41Mku4Eseq4oEPrirMHTUFZbR8frPv/Nv/5zwGyyFuoS7
/yvlNZiDUnqdOQWMkg8iFP5tQHTcX3Krf/sp0pN8W0JAun36c44AK8bpBR0sa1kRqjz/qKfOj//8
u/z2ofmvT/mUji2GNADLms2pwRh9YktFGocMir6RxlWf8w6ykppv/Mv78Js/FWt/bLaXOrZkofCn
X43N8RGao2dOkkzEmBH+cGuKKSHADevfn3+/33yL0KJgNgH8Eon1n0LQDYFLACK5ObGszsVDOwTh
HnaSOfr/9XNcngZbsAHHIY7282GT1RznUC08fXkvbvXqwo6uc/qXZ+Lf2bp8CmWkYOea++/UWQIb
gcV9nryEyMV9qFv3SxLN1nxeVe6ekAQT9y872S9//38eouyksj22CdiSEPnPz7rLuhNJJlF/okQw
XzOfNsPKyyKe6yAlVvmS918EmgS4xHX/En77nx0Cnz5bsjghCsgd90JW43x6oxnAYA5T62kYrcA5
FUmNtYYpQ0QD3NSuPo0SEPHUGeqxIwOCoKVNcfyzMVgW9oUdtfRVCb5ixvVkt/ilXKotPonEP9ZY
auEJKrJAGbqGUXqupM9AvgH93pTY8quYlVAD6aPknoAOlqv3LLtVNH85Pv/9eJJ0zcXggdB47K/5
tIHQiUqtlHIX0NYieCYsCqRhzeyHPz+c/37fLp9yeV44oVmQ9Ol96wqr8BhvLEytiBrIrGnYWmPm
nqZm7Q9//qjf/kJsrwsjjxhFopn++TezsauuYSr5KBZlx4WHSHthCf/yVv/uF2LRBVvkROAFaO7/
/BRCpKKuizwWDUIXbZfeJ/5gpanDz/C3jYO/eQEQOW1kVroeyYDunx8F7FzjZQznU0qDpDeg2WRE
mekSa0SIoZtdE7WavU+RgcN1S2vJ/nKwXP77n16CkI93PIltlRHBpwMMYTWvjNfOJ+QSCzWxYnSr
J7g9FIertrXzXSD037aP/+b7DREDfbaVccz8v1Dq/7pLm6RRuRy65ZRbirUewVTGsjNTLIi++b//
Kfmoy64Ejy0eLJP85/ebBjlB8gXPZu7NL547GyxfjH0D4VV/+aTffpP/9UmfHpqhtYiRMdVyGihC
H8G4gts60gu2GXc8tSSdMJ4Ng/2f34fffmjEYFGwTMem4vjnr4dJjgY6xOzRw3F88Mak36uG5iWs
cfNWjnHfF4awH3/+0N/9+TzuPI8v1Qvtz5nheNlS5jvFdErxv5zbCuOV5WGBQK3u/vKl/u6jwsD1
gPMinASf7wfyp2lRp2Y+TR7B4JPXYkxS408zT9FfbqLffJNwFLbPBIS7gD1U//wm28XT9egE0ynv
x+GeJFGxX1gg8oUpb3sdJik8o7K///mL/O1nsi4IIxp3IKjmPz9TLSiKzmVSOsIJVwyA+/KqJGZ+
p2bCk8gJsIkAWsDLveOfP/jfF71wHO4DdtLawWXJxz8/GCyuLshGarn0/AxLNXP3kj0YP3Rl9M//
Je3MduNWgi37RQTI5Pxak4oabMmW5eGFkOVjznNy/Pq76Aa6LRZRhG8/HeMYcBbJHCIjdqytAyoJ
Nr7j5b7NgIZqcs5i9mEt/XxqFl4fiqaCZ6803BnhyWVJ1Gx8w/VRCGkJngV792I1aE0O4XGQlZcV
A0oSFx3/kxtbYuNhLiclD4MfrcPRKi4/m0bq1Oh8WXt1D9MMIU8z3VjkE/tDCMH49/VPtTKYNZ/e
OHOB9TWdxaei0DXaVRRKD+iOciexIDyFg599GNVyy3RpnuLvzwLdEtj6MhVnY4WlO5fbmyYFBb/x
yrKp5C+YzdyiRDumH4AUIqPuqEN2tzlYz0dcjFJuuhpH/fXHXfmEgJBYfpztGMItryVQICc/IaXq
mX7Y3quyRflCA9LL9VHWXirRisttDg8hc3nqOdFUYDFVtF6YifDkT9kr7bzZ0TaQH18faWWlzWsb
l2+by6tYPg/FhT7UBrv2rHhSb9rBCWJy2AChKT937Q3YVfnvttPcCTHzVbkCcfQtz4SywFBBB1fg
qbUyPHIaQBayJvdO0K17uv50fwLIxZThAOfcYUnPUtZ5h/vrJKcLMEQSAxjJoC80u51N62qK5/Tr
7GizMG4bsy7+o1+2f8WQQBzZB9VnAep7Yz9b+Z5MGCGwIdGJ25YnEiLnQVRiljAg732GX0vF0oka
5Txm6O2vP/PKF3V1oMNsZzgjcQy+f2TbzlKrjaLWixB63Sl9aX7xqzajA7AhUQQKEp+Yw78OaaAo
Z+s00KpgJrTYAxDt5HkaxY2HzQR0B9M6UoZtDiro833e08Z+fbjLNchwGDFisKJSRrQXkczUk+4K
pVN7oRa2HhAMOkB51o1RLr8ZoxD2zqZlKrm6xXtMkRgbfu/XXiTd6QPIHecmDVx01jPu5foDLYfi
S6m2Ra6Ok8fCOWtxLiiVAb2/Vail11112xR6g2jVLk6BGf1rwPJnKBa77sAddC9sGynAICirU9XD
TSQ/E7R8o5Own9u0go33t/xKy5HmefrX0tOgOiSJLDCpCMv+1Le+dTAUkB7XX93yTJhHoadG5Zqu
ceta3k+6eNQ4KVrN04hGoK6a1ouuu7ZHzG4fO6nFR8iQ7gO+Kc1xgHO4sdhWHhK3Lp21rRGncBV7
/5AJdsn4F4GNFOgvbnPFac/R3Hdw/SGXS5qHJBzCpgQXHPKb6mIqAvSyjIidxcsTk771jMbUCJQn
XjIRAm8sYf7R3Wce7//EKII5SV/O+6dqJ4VoyFdUj8Kg2u2zKYm/1bUNk+76c63Me94ccZCDYEa9
OAk6hD+jkluCdhZ8XOE/xhOcJUkil6YboAcbw618LESovEDSYS79YYvDwCwqJOS0InBtNulKquL4
no9re9cfSp/fzt9nDm+PjZ5rh1BtzPCWG4eQVsxlFkEeK75xX6IiD0lwGEXzXJUKcjAHh7eInEoQ
nnKjGXHAqITguJ0gZSJl7cReCSINCorT2tEpcNX6zNzWmn3tuIidqykccUJgW6VlnXreU1HnUjkA
2bEeJ2Q7pG5SRTdOVp9E7nfgzGPzIyxFhxSb1gJBUQyzk9vBV5N2D1UmD/c49ajIyBF/jhvn79oH
dnBr01RqHjYJi/cTaQgELBrIpV6oOrE30YC4i5W0IJlA99n1176yRkib8tqxc19JJcUxdAuY8pOn
DmH31cbFxqM/rT+0Rlv+N4zdhuPyfMYsPrJO6UBnocz5keWFwan7Np9UhsOqD9bQFGS/MZt0vgS4
VewB4IqPAD9wf87wLLn+oH+Cv4uhTa4q3FhIgy5P2ywN4qaqUF6R2w3MuzI3om/oIdxPneKYs9+q
A9cubIOPU6tU30TWVick/tZz5Rfiay+77GNHyvB4/VetfOk/+V/E6ryUi3R9NmhaECUGVqhhY56D
Wja3wECKL4jp4o0XsD4UpS2qr9ac13s/qVxjgm2gWHxpqcKNLGrUOmaUPxQKApP/xVPNWXpBEoj9
fXEwZ52o8FbntIRuQhsToGx5SJUw/EQLuny8PtbKBNbn+5NFitvAbHrxWNVICBI3zuShD5iSl4DY
7suAmOChTSEFvQkxKhuH1+qItDbOmSed/yxGDJUsCrQknzytL22a7sFKIoDD7aUNyMOmwZY79TKd
wMbIOambVAmI2i7ub02nlHaVyNFLwkAcBkEbZFeipEKekSEaDd5UV7f+MfL+MyZzko2YiIfy42Ky
hEg6s8BkA87t4hPiEBo8UQPfFH0a/X8ONR8/fwU8sqB+HXTO6E3CiaNjjgHBU5agDdopqSrGjam5
+jJN7GVtS8fXcBkTgAu2nBAZiOc2vXbXA/m/aY00/T3r6M/BVJYvsHHLjTm6tvQEDV0GNWzKSsuj
bRbllX1LttKk/+jDAGTwRpZ1BCOJpu7ry2FtgyVt7zCY4Vj2cpXHTU3jd+4O9O0LihRBUZ3pWNTo
nEzAgfVEP1hj4VSKFncjS7M18rxs/v6OAFBjZcx5SJSJ+yqzUT+5I2DRIXfPxqC1v7qwQVNQW0W+
MbS2NvZcw2WxYW/rLI+Vyiw7CvAJX7Wr64KTXPodisYx6g6ggmNnj91IOBxyrkX93kJt7I20uMZg
+H33FriWo+1UegHCvZMbAZhr2qVhRI6D7+xqs2owLJpET6N0DxPoeP2Drc0NskAEP9QljItIPAsz
XxthoHlV6qSn3lXsAyyBlOhRdTbm/trGRUChCuI49q3lfUntwDwb/TR5XV2Np6AImzOWOcVBDcbp
Hl7IeHP90dbWGvhAyoAE+Sap3vczAmWwHgQAYL3O9V1xMlq9fUDb4gePnV4Ix8v8GTOhJY38dH1g
fe2lohihE4Gjnkh5MbIVcM6pEC+8QhlECWwiMl5rFycYTwIIqm8MdBDOCbeuJDr2dRKCO6johEFn
OZjfejgK+UcaUBIBXj6is8kvjN45lLi24XEJbyA5NbSBq+ei6uIvGXi0GZ7jl+0JigJkDaq9WBgg
yp++xKBIUSqNpoWQFA2b8UMG9GfvaVKSb5OcJjASDkKhA+001fPYxzaYZqcakOm3wPDugOnoOAhd
fz0r84CcLfgwlzOFWHuxuQ9xDgZw3iNYNTPhrNRS5S5Owv4Hots4PTVtG1Wnfx9Ts0mUke0n8b+M
vkrcJcJOKuThCxWaTFXmI5OP/eGI7NXX6F7tSH38b8akDm2Yrk5idxGG1AE54qFmzNGwfT6ChqxZ
skOcTGUYPnequzHt5pNqEWEiu+DAVHWS8FQ33s932IV654Oj94IMF4edLzG02ZsgvLfkMysLyyBD
bXJRsiyig8UHdGHF0omWDZ4BBCIEPKFqCsr4DN9SqK0JwP9wmu7jZoxfr7/RlXUFVQ1oiMFDkgWZ
f9hfe/zUx42lmlT4BMBxjCKsaHSPmPfo3bETptgoYq7NU+aoBl0OCg5ZufejGdlQjhWdVV4lpxbk
kQQRakSKGA62nMCYWKDMN3bjlYOEQobJFOUKS6pnMWWcIgykHlYTuiSAmw8ymfuFrTCxED5mr8Az
H+zc1od97kh/4+SeZ8dy9lA0nS8Bmok78GJoeGm52nBJ9dhZqjNHQHrMJDK92jFiD29Z42xhYHXI
61iZdmVX1Rtve+3bWi5XbCwLdDJ4i9lLIjgjRNfYFWT+5GAq5GF98HPCj+Xm+iTS1kayoYnPGSCX
KGz++79mUQJ+o8+Diu9KsCQ+hrFJapX2AyU/AO+hLrJzp6x80O2WZmHcX/IfVVPlZ6Razoua5Tpa
RFodf7IKKus2Qr0iPSDLZJOu/86V5cyhhX+IIYilSJK9/5koVaTtZsPkGSHNnKKVMMEb2pI3RpkX
6+K700BDuz3ZRXLdy9hFERpeghAjPY2zP73xu6wt7xBfB7ctTkF0Lnd9rdNoo8V3NpacQKCCfPpO
NrfAp3RIaHBBRp/fqHaE9N+mw/hXo6LvhrEsdOxOJmHLPaAxJb8B40OjCRdNTL/8bKTpI3bd2P5p
KQ24W+DQqrjjlpiOZ6epsF+2DDvpYZxmNvzgUo58pCgpQfFLNuv7bhzjn4MRlk9GFAS/RWll8uD3
WkA7r48V2x7bUixrYObXtzqwuuCQKdaY45XTi1tdbbL8+/U3eSEq5NJikcPX5vsgFcnlVTCFJQs9
ITC5TLeReCM2KPv/WhhAX2m4DptH1WgMbr5RZ/V3VTsAE835MOGedNr420Yqnm0cQCsTnbw+S4ks
HaHpsqbgaCAw00ozPL1A+74LTO0Ld33jERfC4fP1h1/ZK7kZUvXCPV3n0eeN7a81pbp13helicum
wt4C4U1WEHZiG7fhQNJI+oliQ/jv1xqSKWQiEdMw5HKzDKZIRJgA6OAhMss6Eza40akXuNF8Gw3N
3qq5zettsVActEEmXL35vr8MIcJmpMQ4abqX6TR16/Qu3NQWZgAw2LOviLj7U6aWT9df68p5wHwi
hWwZVDS0pWSIC6TdyTw0qG3bqFDhH80m407WP9aVSwxddSSrgim5oyc62JI9r2xAWNMjeUTAw5bs
Lr5pn0004eO8iDYVdjcNT1C1IKz/+zbHQY4+kHop7SRLvVwf4aICeNPyktbscam0MdwOtXjjdFtZ
Cs6sC5qFmxTyl7nxWJqubxCQeQMg/IML4gvTNakc9YL64fVvdlG9ZB/gJmhCsHJdjbc3v9e/1gJq
fFp5MWv26s6m3dzKzHvDkdExUszpbI/2SL44k9+MttMPoeLEhwkHlI23urIeZ90JX470Lb9k8Rss
OhFATcW2Z9J89DWNTQnuXPNPhdObX3EMD7bKw2tPjbTYmLN7AomsM/+iv57aaVKrpOXHmqPdHGt7
k6aZKadn0zXLAxUlHPxGjHKSfoDTGkQ9No2TvbHhrT61Q5RPiMiPWS6XZFTHIUxVG2Kna5wS2nT3
+OYAsEJYcCh0O966+K8sEVcldS3Y82cV90IJSSd8asV+a3t0PsUOxBA3gWVr5AfpYHJil8ZsgO1E
n5A/QJJy1AaDe7L+oxnXu47E7wEyvXMTAaV5uT4J134Y2U8DRykBNkZdBA9aAZy+VxWTtesYn2xC
3J3ZdsHG869sibzp/zfKYocwISZhix5ZnppowZFj7wcO9eLr0BuvHYjg26aX+sZC/lPuWWzDHDTU
ranv0k7jLmY20HpCdodTtqyzVtmVttLWpyIfSoxR8AbeSQxd6NZJoQh8zAFc0LFUQhx6EHGb6/eJ
KrvvMFzHM343fvc9ShUDJwiRQ+QZQadADUGvBXmRpt1gX/d98sm3enyNEtFZe7Kkc/u8kg4vVHIU
vBCDoDHx6TMb+xChW7kJEwmUTccEmL5DAP+Yx9Sx5h/wKDH9T44/oE4q9Dm7GCDIDw5ND+wB9q5p
bBVyL78N+lzke9SL0YFe5KTyyRocu0CCqVV686NX5wwxLX87m1bXQwnK434scNS4Pu1WdwGdLCOt
sPRWqIZ4vwvYILrAWzcWWbhidE9xTMR4U1e2Gp61BMvZXVMbrrLTxsg+a1Y7goEQCG/pBQt96+b6
j1nZ8+eqEkuA7hV04IvF6UatNpvOWN5EkeMYWwHubLHAW8zN1I2NZ+WcZiiS8rPKfS5Wvn/sxEzo
cHIER2UQhb8S2qtgKJfYIwb1+EDP3XBuoSHcoiYwt+J3/uXlcpgFFWTu2Imo+y5GzsCQxuNkec0E
gi43Rbc3hmirTLf2Kim/cjUltMN1bLHoQEGOSeTYptdPA16NgZaxncb6V6C5X/79o7Gd0k3hoNQi
bH3/PJh3YFGjZ4QDLnbTSRIVr6h99YdIouS4PtTlCpm3D3SS3O4JpNTFiaXkcA7LkvmRDbZ+G5hK
9WxlmbiPuOnfiwEKvG3VGwHd2ot0udKRFGJxsO++f7wgBv0WY4bq2XrQ2keFyC8jVdeVRygv8caN
ZH0wLiPzBkBsvliMRu1WGe5Bphdhps52VMxYdS0+A5oyNhbA5VDclVWiVHoBicn1xTQco8hMjI6T
wBXpdFfVI+hs35w+l1O4lUaeX9H7GT9fy3VMMsglE98shoI6kbCTC9MzafGnMZvIIgO9uLGTWZdL
Wpu3MeTBs+btImPodqEfijbWvT4wK/dmoGAinsy26MM7fKfxH8IVrL2b59WvHNsMSMqc5SDLmuQZ
B0X12TWQNO7rLK6AZ2mxoGIPNM4GQYuVG94PjdTqQ+xL52WwLdretVDkvyfaKj53Ja0BJ7+wDNKi
g++/WSltlDvFDIMvNKkV2b0Dk83ZxS0Jzx39HYq2dzrfekvbxNRvIlCFb7YJ5gFit2L+h1Gw/lbj
G/gRW1fnp4T0W+y5N2PtknSixHexspub0C1b+5k2N/JqyTRV3admSOP8LsEx4mnKzT45+V05/cLA
sc7OfoGnwGHsUSMB9azEc09jPvKnCoHxHlFZrp1IBGJEY6R5r+8CCAVvaeKH3bEYYwmvhCj9ISkV
Cw+/rJLqLTaQkAk1NVN3rT2j3VNLb62t2GHOYS2mDmxrk8AYhTKXOff96mt0zE2jQe+8LoGC/5CJ
CjUFNGfyahS860eyJBigYEgnZ9pgQBUEPIx5DMwmxMA+h5t76ssQ2HyUZbF2CMBvBR8H+s++9NFE
DnQu5T3YaZWDuk7CUnsOA2bmDrnm7MyZZEP8qsPjT76XHIKvigy14pxwKWoo9YvIPvVpAlUwYxMM
PqVOl1m7sNhu31lJVCB9IHyy58s62aXFvhBJVcXTItE9biD4ZMIcc4OfahUSiWATrhkPXan3KFmS
GFvR0HJT4KjC7h/50drXySndeiNa/XMdWXwYpEtc4TW+jGYvr/Kd7HrQnSqloSz87OCJDXMlhg6H
nfNQPzijLY+4bAMfiSkeForhHkIjjOE/6TpVPgWSExn95+vHgza/huWPokhBbxz3OErgi6NoygoY
n2khPCMd2wRwCy7N91EOEYVF5wZf7QkV0XnII/A4DSz6eJ+56qTc0h0l09us5HOfjCjDKXTjh80H
0/KHUdbnkoXMnjTx4ocR7KH0HQvYYWFRdCDi/DI+pmNfuQ+jq7avk+Im465rEqfYw9ZU5R7HLDzH
dgZubi8ik4N6VgBv6Qcdv+ISMIeUrwgkxo9lpHW/rv/ale1aoKxyZl07QdjyJmpisYoxba0jV8jU
zwm+scN+1KFqbryVee0uXgrFD1Y14mtGsxanedfSCueEqu6pfe5+T7sATw1ktB91rgmAhnARyqBu
99CghiaFQFXhbqFtSDMuIwoOWfouwL+QukWt+X5/Uei+h9lUcTTxh8/8egd0byYAvgDxD+AMj+45
RZi6cQ1be8Wch1TUaE/QUKC/HzYqQWo1ciLxOHUCI+QsvuXSJjYW6coRLwwdQQa2ZzpKgsUL9lNY
CnQFGR4VGCxb4Na4b61bBk8GGvX49M+zhkseETXFALr/llsUN6pumPdbrygz0xuxanmaZBxs1BxW
XhwXd5v8OtVv5CaLR6p6J4/BGese0XVw66tAhminqz5cf5b5X1nMTLQz6CWFywHCxej958knaft6
X/VeHvm++9vthZUc6OwwQJE2LMCHHNXAxpgrMxH+KDGmQ/pHZfT3Y9qhq9tGJaUXx/r42cfnBf8Q
SIOIWqQ4DeSvcUzRqv7TPz/qXJpDs099ju7beQ79lQQK8wqim4GKXaOV6jENgKJDB7L3NL46TywY
ubHo55m9eLV4KdFZgpaYPyx1xKTAWmJZ5OTREJpPfa41b5C8wj3sBEiktZzekNtUexhQ+b9PUK55
rAOTKJ43vQglzFI0pV9TA20NkOQG1LEbMzCHjSuKtjJ3GIF7/DxDIYctgt1qcuK+Ki061aIWcIk0
fbU5W7EmPKvsrYCgpEimHVZGinJIgRFNd2bDnPjcYkea7PBW9uWvOsA34MRi66CdiVqg/imU/ovA
mNrY+L0r044VS11t7mC6bCvCdQQX4zqmiAf0gfKwVT6OaQqTv5N60u6i2k+9YpCpe7g+79bGZZtA
T4DwWYiltKSMdfAxsP89pbDLc9rK6MmoC9yBu0T7yFbdQGito5frg658mz+5cTJ/c5Pksr7fdQOI
9bmLUHemEmSiiguU0znHoS1efFyovOvDrWxWWABSnGWPV6lKL5Z0nSeq0WFq6TVNCwDE7lzcGYwy
3ZJnrIWH1GDniIdWA5eN4v0insyKciD2lp6JIno69IEeveYke2bWbz5ikBzWhqcB9O2QaiTRZxUA
u7jpjMrEAl0Y4+v15175tjbHqs5nIoBAgvj+5wx+rgCYVRsvwnwTY+80sp9K5vGNbEVxlwAbE0ct
DYt/z3nM0QrLQp+/7UW9Z0oSNaIkQV9hBxnc9zFWTJOgOXccTcfrj7gSu8BiJhXBNZOcxzL8Hd2R
a2NUNl4xhdreDCxtV9Wqu1fjSJ4GvfRvNF+Vp4i1dArx2Xu+PvxK1k5jUlFNYi8lXbAUdMQTCvdI
lNIDoDH5B2G3gIlyfAseI+jV9Krb4LDQKzHbj3qUGmRZYy34qoaggDd29JUowyaOIYqiaxA1wmJf
Hbjwwn6kf2dI2vFgodGxdoYytPWh6Yp6q8a+soTZweljYF0hSFsek1w9EXDJhg6vvkC3J8P2TKjf
7lysdQ4w8/ONG+ja09lskOQV+NpEa+/ncohhW6m7sfQgN9O6XdU6FkNDPgbfMeloxMfr33XldKQo
yxWBg4qptRyNgn4JS7GW9JS12LQpGpR+Uyu8NtaUkz2ADB4023yqYEJt7MemuDiYyXzMoRuPOddo
F58ReUvsFyltRPT5JSzVjnAR54c2m3ZkFFRKYDSQfJhSp//sxiFWi4XhjF+hgSv9ASWfT5bdcXzr
GEyT44CGLlWcpBy/B6PXywbXh6kaot2IqYJ2gAlV1semT0HYNQFimRsnKYYZqz6BCA10X/uduVjS
QHYMRntn+6X9WSsbJd1NEM0++K1m/k5sTQlP5kDVwNNJXzwXgQ8auKvzFqFH0352ezAUJ5d2DWCA
0lR0Pt6IfWVn924H+89KkPTiUXYw6U2EsRP6/e8iBHPn0bon7T12MGZ+qCFO+nsNN+Eh3JkZFOZ9
UIWWuTHNLj88SxlFJ5krjXvBUuFixSPtfgDZPGDapfF5xjG4v3HdasMbgOmoScKspuMkZr/1d4Rs
Ykv6tv4DiIu4OqvahcSvCkKc3myF89gyZPxpatDWgC1uqoeAaO6GmlH8AXFH83Gkr/Tb9Vl/uaaJ
l+bqA/EHm9qyJhc11NqmRJ+AMHMmqDa0URV/uV0PSuU09oRF18e7XNMEHASBvGoKLjBn3q/pNLHD
ChMgug2MJj9GIM2PZq3+J7u2318f6fIkfD/SvOj+iq4HIfIIGwu6AFtzPEyGnPBl6qoTRn7JCWBt
zgQeq5vrg16GHQzKKnY04nnSIYsIVMYjXekhjyd88pl9pDu33ZDUG8ENJeLLHYMo+k/6mPrtxcaf
Z2MvucPPVfM471/0DujtD7cqEv21tGmtuFONUPQ39Jxhsy6jGuC4D/gabnwKafFoNMKtPEKVhLQI
4rV4V1qjnA749ArcgItsMne6Jstql+IXNmP0yjK+i92U/HRgJWULhQeF7YGNpq28pjTS7pHYYhIY
Ajjdr9Lw6Y8No0oCow79ScEPQMM1s0oGuztUYcPeqjWaBAWe+tgPB5jcdfTSjHr7qIQ2USjS7nB4
RhKkfLGiGEJmkAZtcGd2Dl5z2M8HvzGLTOyDUcKsPVRtROXRsMJmN/XwB/cTvtjxDSn48gMV7Sg9
zhmOCXhLZH00KFuEwEdk/lYQJJ4M09eeHCTwjzU//k70rhYegjBQMbHEO6w5TBPXYQDdcVzd09Zs
kgMGAv+iSc1J9iHWZAOPJ8WHXmpT/K2ZcK3bkaSWJL19YgGOx6wufzhx69Q/ZVqQmAP85YZ3JvzA
8cOkKvGLHMfQP1RV0xcnwKfuTSdyXb7hkhN9Bh+aJTeWBS767ODnVTyqBUvmLacqWfO8Shng1mg1
KLnkJD4D94fo1fRtnB7LoWyLx7iiQW2vDqYTvYqGFN1t49QcLQovRt9rWS1gG5p5555xAvAjj8UL
Q2TCf4Ne8lJCo09qbbzFRNZx9nlII97HVCLLQhed4yrhYALif7fK2LqVUmDvRZ6aTLtOyvGbYtZN
R3ZaS4bndCqFe3DogdE/+lFslEd6H7Jkb0Nxdl76AAHh/VShInyxgHIXr0GSKNpO2LU86zUUNjLv
qj3sjBhW6L0i/aDfDUNLdDVRsjbu6iky4nOQFTX3qQY9+Q40sKJhkj1aEXbcU9WcwCZy6qVOTTpe
jU29/No1kd1/bUylEbu0EuI1qPSwuSuiHDOQoAnBGg3sv+p5xER0wF5kDudcqRcfTdNim6QF01ZP
eFSoYB0tML1Dhsj3wIfI64MkGxyBobU0Iz7KGgt11HhTeqsWuCPvp9IUP3Dc82Hr4quHWjaV4xO+
WljuOQEuVS7wZp0/WsNDkSVjBWAzD9t9gsDip+/XFtXpJIvLu9xxh19uY0ecUX3JZydZMuCWHtqm
4tmShoVdinVrhPkoMc4xxSjC2nGDwKWPo1mk+6ZzpIbXtqP/rE10EEeKMFT4sRWFvJSFsskOgajV
6JAPSpSdNex5M+RqPvz+qHTjlwJ74zsLmzfq046fPqmmtMyjE6NVv6W7pxtvS1eLmpM92b7HHpz0
H7lJRA+Yj6jFTdpbst7j6M3CssOROt8Qjllwr2qy189pqvafU/hLb7TAY7ZrpGBI95NpteGh77sA
N51SiWE/WnWb7P0GVOgNBgTTw1g71R1vjZdOMZmqUkU1KNuNjpprxyl28X5EjGK1L4Mqa/sXTR8t
zrRNi/8X54KPnXUtOHtHM5+99JCE0MzFkfUrx+5DexuE2r0MkcwftVRoX0yaZYKbKEwjrx+aTDuM
BV5n6Barur7hn9C9zuHmtStqk7IBuKCt4HWlJkC+bC4mzvdr9yIF6CSlGcVp5Hi+jIKKaC50TkYm
jFcDjNznxBj1H6Vppg91qdcPURQ4pyYQVr+zazP8EXT54B8xCgVaj++AtnEnXYkxAAeBGaD1X1xW
3RUrEs7QKjSs+361Z9qXp8F1h7tcrcc7tcvNjZP/T7z8PtE1c1rmpMqs7aec+/7oxxC8gNjiWF5f
OYGyx7rD/EAq2DT2pJ7cZ/Sm8W86PkzcuBAGlrtZk1vvm7rPLXDuKFF2ZIvs8gToTyluLL/rtUNX
BnFy6hz4SgdsPGvnELhWWT/2mRTtAYmGZj/mmG0pH8dpogef9pHZbIULM0hr0Af9ngqI43VTPZLh
ixP9jbJhK97+Of6gPk/0geIHgfJS4FAV3TQCO7E9WeXxOcS97W5S83bjwnJ5A6e9nO4JwmZ6Ui7e
r+tGXekquk2+uS8+tWOdfMeGDWtwXUhNxz7NDm/zDPD1TtRVcYMvUPX1+nOuBHeQHtlbSbIjgxfz
lPsruJMBJoayZLrHXP2farxThh2BSnr22a7CXR5Z7vNY+O3L9WFXwjskwho5B5N08YUIAl8pWMjJ
aHsu9JEDeYju3qc8eLo+ysrrRdBBdwG7Coqc5fRtmdTS9fmISqq76Y57v4+ReNzrH3LdSF7qKszv
DLPs7vGR7D9N9VRtzKKVIB2SmUVOS9D+oy8z/cAaYyFr3i6GQfLQ6EhNywAV9IAj2vn6s67tDToy
U24/cwpjKfFQ6T1Wh1bwrOQ/dz5W7dy6OffxE3A/aPS6bUzd1UcjP0V+GNLERYAu4qbBqoKpq4nw
1Qis6nZKXetT6k/qxpOtzRV2YyrGaIHmBfl+iiJIEAknBvLKIOT+m/baB7Prx0/X39/lQoALQpkE
l1b650AAvR/FHy1RddrgeGajqHdxHCg4zIY2L1GWZ8rHxb4XzJ7rg16+RLgAf/ZWel/m7pv3g1oT
lvdJR85W4JQFeRP3DurUJn0HnXb83wxFaZgZQqlwuRYwaql8ta/JZI5ReAL6qe9CwxxvstgPN5bd
5Qcjq4gwjNIra/tCW42RWxQSuzteFdJDUdFz8MDFptpIM11OeEah2gOHCEEVibT3725KkTLFvWF7
HNa+ekSXG6Q7PTBtLMCUrNtBLQXL/u8v0aXJgoQ4BQcChfdjqnHDasC2D3KtmMNmVoG2J9ZS9pas
+o10yuXuhTLdAiQLBwo+6LLy2TRNKHFOMr129qbYwf0JwnNfpTHq5h7F+mEYdAdneYJ3fJUReh4o
LA71xjr/A/V6HwPoaCRY6VRhSSgsy/5qE8W1D9vP03s7Fwe0D1b+uU/Kur1zclKke6TVbrZPuSI9
d/ibNvhIqbhG078fye8hZNn+IBU8qs40tGEgpkJxre6quLf146j0uBZpGExuNUevzEEu+8QsFl24
c2fi+y+VTrZSElUYniy06RjFWoa1GDYa/zwf5nAH9BN5L+bEYg72WIC6deSaXj4bMcuEIsGujAiB
pioVW/SieZ9bfAgdUh9LirTx3Fbw/pFiXFhkoNIYoXAn3rfuMH7rpt6OsVwJx0eDILXat6Gt3ke6
3IRbrLxPnSekMKOSLeGVvh9cV7tATyx09pVN2i4YrWQvR3Nr5/jTpLB8RoDNvEwD7APq9vfDQEZp
7LpqHQ9mrXygH4/HG/FRf2qEApmOe8mokFhTpai4pRM10f2ScCtIckXvafdXAw3Pe2t6pYkLjRmZ
14Awqoi1YgdmQWa46Uw5JiLk9NOjk8T1bSmRdu9xUY0eKvRSaIKTtv5udRxHmE2FTtsdbI4G9Ugz
nvvmaBLmFma5+gc345bP9U8oxR6KDwbd+pTDu8U6wt0II9Zevkk11qTriIaq5RLMusznf8aO57RN
esTNWj/rSEH+fXMDAUkNhF2H7KlYnICFq/pWMHC7iOjO3w/STvAbyHFXqsatrW31gRDQItH4Q/lY
JC87kbLFYnNJ8NCoB3Lg5iEkktvI7q2crnPf1P8dZfFAJPTiyjASXpuIJpQjZXYKBr97jrEV2hhq
JXpgKOAasyKaY2kRo/h9lJZJEDpeq2o9XswjjpME99hekhu6dyuK9TTM2xvhw8oRSAcTy3FWmzti
2cTkTxI/Mo3kpRFiRWOmU39Se8wjKSgMxxo/pcfr293aZ6OsY2Mmxvy6kKZlaj10Rt/bXsK7/DBh
t71HAOVsnHtr73IuwbGzcq4zj9/vAW6KaiXqwLKRgXS/Fzh+u3h4klcZJnFbNr3iYSPVbdHFVyYL
LXbG3GpHxHJxYDik+NKaq6aXDhh+RKUSeLi+YR7nhs5GKLby2di9KcRxA6L9bBlqsrujFctVF+ZU
mHMhSUzxpujK8IEqT/pAS2W2IRBbqbQi1AIEjISek4Oi7/tXOmDxEGBM6Htkf4MHKFv2L8R6+lfy
U+7zgAbvkCeSDXFK3EMiMuupigt/OF2fPSvxjE3shALItRBNLM8vIp0CLlwR3BYWqXVM4OP+borH
AVoJjIKXkBu3i3NVmIR7V+QBEZyWl9HGJrfy7mcGDm5SXO9hXi7ehB1mtFKjh/akpk7jzlWVbESJ
qIy/88lnSw2tsNjYvVfObVI2AvoXggLgX4v5bJhgRMPBVXDSmSJvQL/xWOCYt++isT5HYTXscjec
dh3h5s31N76yXulrn5WBdKLoF5+9DzKzdCeSl6Yt7cfewk3Nzd10Y73+2dwWhza4NrBJXGXmKHH+
GX/lEGIaSYPJrRR8DwZVw3odLlWnYf+5S3o0BjuU1ep/qmInjzF90VhbuWP0UcV99FVokzk9Z2ES
+zuL4DAkpDan4UMRZUW2Q+0NYLbUKkvbu0on8WcJlEg7SanZPq5NsYqLUBu4JDpxm5+OHc2s9w29
lVBL2lTraXBKcQkLrdHBXX2M+uS+S6kz7Dok5Oa5DALtmaYCtz9rKHypbQSd/qnpG/8rtJ7ok6zz
VBwSvLqb4/9wdl67cSPbGn4iAszhlmx2q1uybEn2ONwQjsw58+nPV744sNhEE9p7YzCDmcFUk6xa
tcIfGKVE3WmGB/u0oIKFzdIoLME76lVA43Ot40ObCsvhIdanFzOFv++lCPFN+Kj3ynt8J0xMy4w8
ex6KKDcP2KgWHweyNSwf7YpMowskfKuMGGij10x5AySw7qz2kA9OlXsdZnSm24UKnnMG86FnrpkB
oH0VNb0b9VPNLKeciiejjPBtwpEBN3G7yCb1Q5EgPARsWcNBNUnt+VJQqfzJjU7904eAjKuZd+yP
YZ9/Q5oyddyJdnbryQyuf8A11j42eZz/YKQZfO2bsPlpZzgwXJI+WT5Bc8Iaz+ZRG6Q3evsBKi2c
qsSSsiOmYTQFA5oH+GQiLZVBbUts/VMuWWa0c/duRG6RfQPAYvAsaOCvt9/c262m9L0E3zz+PE+q
yXSgUWxf14t45wLcWgo1aUQyyMPJklYZRY3jMT+DREUuiukJ+ZXyQ4HX1iXG8HXnktg4uwLSqKKK
AUD96q5lwJcEWMnZ546JyV2K1efjnGCbdTtCbIRDWyDyDYHyo9W5encm9lI42Vv2Gd8S6QsfsL6P
YkeOIY1oNiVTaZfD4faSWw8GDgXkD6gqmeRl9bmSNkwY8NHBnZHdkKxheJepcFdvr7L1pcj9eG8O
nVVaHq9XsaNRqWMwy+exVZZDOuTTQe/Hn8DJ0p3tt/k8RFg464KTq4lr75/op5tSZpoRz2PhT32H
CyU2p1WwNw/ffp7/X0VfPY8EEbTICoBodMIyL0X94sTgKPY6OLB3t1/d1gNxX9ETFmI3yBy8fiAM
7+0USz+aHAq29S29kF+tZCU/3rwK968wxRM8sasGO4bIdiY1kXMO2yH3NXTijkpZFm8/RdD5ZC4l
MHWklKvXliD/kGN15+ANENsKFdoYOHfYTI/dzkvb+D5UTEwhhHCpkKN4/dI6eQnyvG1oaFd9/zEd
E4ACqoaGGlP0OtxJYrYW09lp4KvAdF1h4tVgoP3SUdhACAgOsOxB4bbD5OIttucMt5G8OECBcUmj
f21R6b5+rtAsyFxUGvUZ7Q/Jw+WT+XiQ2onmzqVUdQACBvtHEeGJp1B3P93eJBvhCZ1kPh0lDqnT
OlZEGgpW+UJTFjfr3JVmCV/QMap0CK/V/BFdk3DnM249LmhEGLHMC/j/au8vGY24BHDGGUGI9Ce4
X2xvhzZYDoz7skcpA4MJK0B+bIcGlbzbD7v1VYHqMyBFaIp28Hpt1MniXlRXwHuXS2cOBqmO0Vjv
gH/o6k583DjkUIw0HE+oCNDUWi3WEkCCxSotUHmh6Teakz/auZrtrHL9SKhS0FKnuy2GaOvXOWg9
FottG5wd4A53IBtat2+j8v1k7bqAbPCm0DVGf8yAKeLQNV09EQBThSl1FJyLmkbPgSp9jg6ibRTT
xtDsT5QUzehhH2uOh7bL28krc2zQXb3SC8xxdZ380Lem1tyD2V7vKfHDmCLCt4M3tRYBkVEYMtsi
FvnJEoZH+p7pD2RG9SM+xEqF2F7b6Z46h03sZiXmqP7tbbW5vABS0bYm2K7P0GSX2G7ISnCO+97I
PWyz5wF5I9CfrhS25f0wytpncJFZ7HcjymZvzjB0mTSPxgjK3YSrVQApG6wxcdwIkAeHeaJLjnMo
5Grwi8DRnvMw3ZvjbNS6XCjU1TbqMdS763KraeqasVsZnGUNQ/VB7yB3onZgnuYex9Ne6WTfUBK8
QCp7/ICLMSaT+lg9337pWxufggsECQ1T62o4gd/C0LZOI52jadS82ZngsWZd4auFZeycseuTLC5Q
WqbEDMEqX71gK23NsBxL6axOGFXoCfW0peba/7CLGGCik8bFIwTLX98D1tL1VVHY4q0m81FWMswc
uyLxpxQpqR4DlUOWjtohthBxvP0qxX/5dXXJ/Y1XhJDUBDG1bnJFPeSwYNGDM+q/plebmv4u7OvC
s2WpeC8xgdi7XTc0s3VI2OKssub1KBD/Nx27r845L8BDRN2Wp+o3FMLC+tkYFjM/FnlffLa6TvvU
DoWeeRa+9pZXBHZc4lJdNn8G6GNPWtnS3bn9MraiHHhIQNVCYgIktzjt/2SbRmovmdxUzOszI82P
w5imL7KZqEi2os73eZxlpTrC5C6+yZIT6i4C+cWTFltqcxh7K1m8WqqUdGcLXnd2gKCSjnDqDNFn
Wv2oNhVqKI1lnZNYfp77/KFEjPwUO61xmUMl80kPfuG0vRzCrM6+3H4j191C3gP/o4ZBu+HKFdAs
1Egzc7qFoWK+64v0kEaNBxApe8zKCNgbapt3t1fcONugg3C/5dq0mYZorz9BGA6ppNW1c3aCCAC4
Iw9+lCnyr0qZ3z76prNLUsl1hrYxN8jrpfpqhu8FtOYcW7nqaVLTH6B8dTufb/OBYJoIKAq6W+vE
I401klRaMGdgeliaUvhRYUAnf1lGjWLj7W/PgGrNf4ZJIWn560dCg0rVg4kSOjQBFYI9LQ5I4hi4
PQd7NaDYdqvIARibgMW9xwBzPTaRS5jTttQ759ww+viuG6CQucGEQYaL9dRUerIZg0RXBzt8kTF+
3DusG5GL9UmzqAn40xr9Qe/DJsUijsi2tBxsiAH+onX1obSGzIO0tqfyvXETAATngS0GttBZVjEa
jQFVmUUx37fG+I5iSEdbP96beW49Fc0WSFok5Fxwq/tmHiTmABQm53B2zPhihEr5kscaYViurKD3
ERt6O9adKGwzzIUWvzF2HzGWbNWQKs4atd+q3DYPVb4E7+jEZXvUzq2zgL4s4iw0XrA1Wb3DWcp7
Z2SPnqdKHpF3RfW4oSfpyRHCe28+CUwH0e4G9yF0QVdLyQvwCG02tXNkqVHkLyOTD1pmhvSnito0
37nAt24OWrPQrETgQuhitVxaK8u4ICJ0BtlZ/xlzDTEwcMdy6iYZNfJpXspyetaacUFzP2zQahmc
UR4Oaao2dGFb2Kz+JFdytnO/b+xaG9QELSj2Et2aVYxDi6RO8xAaeaZLzedFDj9PRiE9337XG4s4
oqyjfEMn6mpSJkeBpuDabJ6VSg09hU7hWZpB999e5fpoiIYWUA1w7NzP69SzDWql1wWqrbfL6kky
e2fGuSs2QUcuyfd4DvWdYHod4VhQaKjSSDHQX1idxRSlS6tV0NuDxxc8daaeH6fYqV5KcCPuMkfD
F7hGheckRrvT9N98VHHh08MDmr0O460SdFoiDxYg92k+ASmqGCZppqdCuGUSqb2dmY+Gu8GQk3uD
QfhV1Ekdkwl/DSw3GKZTOQXKXTOM1puvdtCuohmlIkhMDrjai72K0CY9IusMeRmel6yFD0Wz/HDU
oXz7+0O1lEaR2PVM3FfXoG71Q6qOwPVQzVYf1d4BFt216M42knJc5NjY6VJep0lMGiHSoJvHxBjF
3dfXbmMNSWTCvAJCgPh5YsaNP6F24A1SMF2kRJ89NHTe6l2ugxsSrGyT24hreD3xA5jhqEtbMVNt
HPMQl5iEsKEqXyjAf7p99K4POJA24AtiwuZQp6y6sIB9etafgrvJjKOnoR2bs10p45651vX1IJbh
ikX8jJe4ZgXPWofGJdy+u9LWpcqTFKU8QEnEiVdW070RwOZi9L3AV4oTvtZIRiJZJzTmwd0sm9mp
7Stcmcw6uIuUeg/p/Xfu+SpXQraSsT45Cc1y44q+pmB5ZudmE12k2Qa0FyERYflynyLF08x693PO
q3E6lCivm67cZOjh9EZXfC8WJyn80DIKFPynqf5cGGX+eyxoOh37pZ9LOg1Z+SNi3fio1mMdeLrR
W5mXLDVg2EmzJeu9FvLNVDcMca11syXRLcR24j7zyqJEYTdXESo7LH0aBgcu0/mzVgf173FOEwDn
ALt6xJwAdBDZZ7SNBaPV09DG4h8uxVj4RW91g1eNQf3ekBZaXPkSRjhWLlr+mX8BvaqlKYY/SxI2
d+CKDOUQFY6CX/vYZxA+5CV9nhYbGswbNyyqTwyRyGfQymCeJEL7P4XcqCyYBPetczaKILqMkbl4
kCTz4+1Vri4IsQqDX2pZGJkQB16vgqLXMhiB5Jx1q0F9Bpn+4ZQZUfZVUBzuJGn83oxW64FV2Euk
rg6k2FDCKojJM53UdU0IwzIvAnyeLsHUhgdGWcW5UAFw3H6+qyMCwpQIQ4yhogQpuQqjciQhwdBN
0rkF8/ZJlyvtkC1K/xgF5Cy3l7p+ILHUXzUMVrrC6toRMheGAfrEatrY14ZGvV+KfA8ksbkK9xz9
MtH2WNcsS9b3JvolNAvHzDnBhpD8An7ezrNc3d5sC+RZhBAhRJKrrn61OE0y2EZwZniq+oHVZZ4i
qfGXwOmTi95M8Z53w8Z3oouPLrAA9pGwrPYho77WXHBivmBfjiRvK1unAKyhG0XDXtV3DVjl4XTY
DELKkTJlvfNKZVZrYKfSeYmC+hOVs9YdRLPwQemSZXBp3gzDIc76bITKuYyEgsjsLhgjhs+JmkzP
ajHJL5OhdRG+e5PUu2WpJrZPYCp+MFpv9kZ7G5+cqIuOjLhP+Byrd6MsZjJ1UPXOVl4kT3LTx98g
j8o70jzX7jC8FpZgmsOYF/jRKgNQwlTKatOBOGZLMSCDKBwdcg6NEmpu4ALepcNkL24bxEjQznh7
SXchoASc0JXO/p7HjhY9aUUoDSjaD8YX/I5ghEXIMWl3aZE2s8t8tbP8UeZyuB9QnUs9IzKa6EkJ
ptRADCc3E2Ry1c44SXEstR6Q+/R7MenD7LWDAR4TEc6CCI6YoeYbVl/Xx0gzgpJWvgyWBBzV8ocu
dw23LwjUPR/sra9AKq3yB3UfStqvI6VkJIqBOwN96kSPuEzq+aIFNYTZ21Fk6yAIXhHqSIi5X0WR
oVVHo+iL4FzrUvGzN7ToXaVkk+6aCPS/GdPGJwdAJ1IHZD+ddcmnDIiYMH4IzlkypNAqF9U11Cx/
ACk4+Lefa+uiwd2CcEIVwoOJiPPPdYZQfB9oAdOXOZ50bzTRtcjTzPZneRkeWm6nk1RgGFRPpvn7
9spXzUceUoi8EVxoUF/1v4cIXUzJHp1z7QDBdKs5Ne7inLYHMpG1J9moP6pmBnwwNxYfGlq5k1lv
fVEmTiJcM+UgN3z95FIJeAu/7eBsjIt2qhpNPk2gnEAXV8VbOwbk7+x1dg6zNHovYg//85JbfUBl
TnzPwG7Sh0KVi/ui7q1jUw17leXGceBTgggRusLXbbpZtOjQXAkvKIq3/9VaKBif+bAjIbexa+Dc
iLqE8TK1wurdmWUYzZOOCJo22OmfUB3GUzHAsPWrZnS+LUquce6NIjrlaRUcb++brScULI6/cF0x
KXr9Mq1Usu2OKdilKnvjBP9eGw+yDh3ncHsd8QyvM2sgyPQCKNCZSdGrfr2O0y1pwdggvCxQv3xw
5ndLPvhO3E13eJrsuWtvvFHBY4ImSquDtG31RmdtjnU1CuNLpFW1n2WWc6z62cRUx0w+abVan1U7
b750EEh2NudVhSlIKlAYyTMJAwz9Xj/nlJYOQohNfMlMMH6TMhinLsvSjzBmtftsaf7Ajw92Gi5/
I9jq5QLmRIALkwoGU+sIN+cmMEMryy5QE6rAp7csISFkl2HrWqPdT37Xlnly7OKk1O6CSWmHSw6i
DdjaEIWfM1x9J3dGJe4nTH7VcAc9Liqftj/OIarTG27Wlm3nagPb1G11KTwp0mRqbuM0hk2+bsjv
p0hTskszmF11aaMm6NzS6rBOj1Fg/GXnM1wCyYnPQ9U3qluVTvwItjb8YuK++yUI5fFPHMrYdIU1
WC836hz1J3iL7GuBWUHom4gBRY+GgStvlxr6MwPa5dFiw0LWX2Rz9pA9rj/e3q+b35FzT30LYvWq
v1s7hdKPGZoF9MiZe+WL0ilurjqj4bZ5WJmncca8zZsgjGo7R3IjlFNUszDuqfQo/rJD/olv6LXE
qIrn0SWx+qw7ZUMagmNsQ914LtO2eceGH39I4KXfkzb26gP6osy1bj/+dZ+Uffx3T4l8leC0SgRi
Rcv6UYvjy5ykXfqUGVxr4BmZ2EMkISy5PaqeiyfhofwDhvr0YcKvSD5AAG0jT6mt4WUZtETaydiv
x9r8LNQNwd0j/QdFZhWuzGkMwrYjVJZF2w4+C7WVN9QVzJaJIaTiOrkSGydFGarOa+fayFyjNfXC
tTNd2am6tr4TkGIEpTQmOVdIFb0HMEE7ILyoGCkdxJjTT6o5eMwyMFZBbuLSKhXFIZ5go6UMjX/e
/kTiUdeHHsAicz/0Hq8T/GAeyrFx8vBS6E3t2tJsPAQknTvnYONeR+sbIxNQamzK9Vx9tqmQIFqx
SkglBuwJTRRWOY71shc6t5cSw1NGu6C1VxUAZVprBU7KFZGqjt/1k/6kJcp4QMOi9m+/u+2laLbz
WBA01/VlFfZkMUkYXpJ87HC2kvVDXiyL2w/93lR4c8tS7uG4hRGmABu9vhGaMYuKEvvDc1ak5j26
M4UvBZrxUZOK9nGKSxTC5CLzZBRCj92kwPTSguy/28+7eZxB/JNpi07kFcW+xlksjhQSmV6Zra+M
OWNyxLqp3rdylqBkgnFsfppSPQLTnRLe3uGnUS6HMtTGr6WuSI6rmoW2Z0u9FWTZwcIjAqelK3iq
nOaLRRQJL9xtww9U0Seg7Fkof7KCrr1HUhPJBXXECO722/jbn1wdHUSjkN2jCseRXNdefxI8Jwcm
iFJ8YeqCHHyNccqPElz693Ka5a+F2tfPw2xlxbOaDCXKJbXcyy5svwR9nayhaHO6znpGASf5tGDk
kbm5tUjf8QYcCq9YeuWjVjlz5MZFXQ+urI2S7qFio/QH24xmqm6pao5DqasQgh0u1nqsWth4fWK9
YE+QGRcN7h9WU1GDe220RO03xhdFdp9jevgL49+ByjizKh9HuL9QdWRuPBSAImDrc5Y8J3Nd/5KS
uBy9Eh4AAHn0TtBGyqNE89OiDFoi41x+b22lVFy05Gt02RIt/0DpJJVfWtso7wGIttpLuEypn+vt
0t7X7ZT8rKPM+B2H0fhr54Nch7JX32N1RKpwtudUY3eORvpdHWLLnxur9go9Xe7evBKMbCDrsDgZ
cK5jTD9Tg43kQZdZB/RmDPh2FeNgHYp4Mj7cXkr86NUmE3MN4ZXJeMhalylFW2MBI3XxZSid8r5b
oM2bZVMebq+yEclQ/6QWYu6FiPL6QrQAwaL+PyUXWuL9Z7TI4sfCCeJjgXvOTpp5rU0KUJIkE2QL
YAL+ahWg6V6i52uEyWWUnPp7O8rLtxlm4X8y2i8vfdWN78emyr8r9RBXd7EcjfgsjVpf+aNuB99u
P/dG6ODe5c1S9qK7sJ4cRQYI46EmPwH71jza3YIGES4pRya+lm+UifrFMTJz55NuFDG2TbuCqAFC
9UrtoXEyqahLJbrUaG35kBEgdyCA/Bj2TedhJxJ++h8eUgziaONtcMUQ5uqXkKe8JHFMD0YoZr+E
SmHxl1kcfGX6Py2uTpdG24mQW3vXRr6SGQigkSvEDbEQaSdmtpeIcjd2tcJeMKWO7Ofbz3eNMWNH
Ua8IXLqBD8z6Hp5xJ+8sdY4uTRRAUQYgOHyU9Qxjhi7QkT2rwuyDBAfzZ10E07kdqgyptRZ3Vn/M
x9rrOjlRjvUy1DsfeutUCW4iRAY2+9WcMFShSjR9RPavKunjKFnjaQxs5yFd0r1Z2sarFoJ7FIvk
IaJ78/ouyqLBLMqqji5qNMjfrEbVjt0CC/L2m944Lg4Cs/AYCBZ4hq2OLlbWtbM4enipVS6cSVsO
cR94s5zMXpBCueqROHp7ZALOwTVL940W9DrUjlOB6maHlWlhZNlBN0P5ZCoM5E1UPnai+sa5BFuL
uQi6/6y4bi4gJpZIcjbGl2pupfshsfvHJU6k2cvI+rtjIZVqv3NCNjoMFIVCoFigfxgqv/5sFYhe
JVQ4IbKWNe9qMu+X1rLne2RF5UsUR/29Yba2xIQvkXr/9sfc2J3i0DDvEUfnaj4/qItp5bLJvKzS
8pNuxV+HWio/qHX9+/ZCW3sTZwO4KaDXgQKs9uacgjIaxPEs0Rp+D1zouwzcYKeM2lqEpB+0MupP
dDFXbzLAFVFbaERclBbLmwkF0ciPNL3Zo4FuHQEuAwGAAYV2tUkkQyniqONh+m54qWnTnphdW0e9
y+IGIqNceXEDt3pnn2x9K2pVkGLM5a5x2GaBVBdOfUQSSQ8+NNWYe7aCN4lZznsmzn+j5SrjEPx3
WnnQsAisq5odxobWhmaVXSDxTsFR7ds6eY9Mfv+n0Q2UH6GPoNA2daF+0Og3Wi49/u5DhdoE4Nkl
+pokA2qSVhxU31ugQj/lMOxfiqxDczEvjKp2R6ey9pLx689vMLcQ2QRyxcAy1NcHiSOkt3M+Z5dK
s7HD6QPFR2u42mkcbK0i5kqy6JBdzzVspyfZtUI6ZGMRHxJ0Ufy5Tqs3H0y2sUbXhk8NkfsqKPTR
FHVdjSTjYmZHNnx2ahqlOqcNbIu3Hk2GGdBJxJCUocZ6vFc3dqK245hcLAksfZW1ld+U+Z660PWZ
gTtFB4jjotBsX0/L8rnr87BLkovcof/qql29dB76GNb7oGNy6arVpDT+AORkD4rxtwZ7vZmZ2JAW
iDkKJMn1rNSkmEJZMs4v4IM0kYi0qu0Nat9Mhwrrp8hNlEV3Roos1K1P9GNN05XkSf5eZWr/qUAe
dDiMSQ+lktvUZBgztPnPOu8UjIzqEE3DiJl5+OCUcQT4FZj4b9qQ03sD/VTTgxShv9edKH6uFRO9
lFp1mty1y1ybDkunZDjwdZ1t+miVakDKo1CdT3yvYvbibEG53QgGO4PB3OoNDG0l7zy7EdIsWZvr
sVdWsv7fopXQpQfHIOQk5UwBqGeNjZiQwd++vVeuYxCv0iBvp3eGzN16vgAsHjylpnI9Fl1yyrD5
9tWySr3SSp2dYL61YQTXHv4vWJ0rgZwqmKNR0qb4MiFw6oJYNX/oaQPO1xqaFzgpmKVN7ZuxuFyC
zCuJsXThUIJehZCh7xStTkmTQVYod+0M4UUuHdzZJlU6AOesd87edeMPOAcFnUlxB6b5qqPTNh1K
R0VyUezSyA5xGuk/k8YMFEEGTFGK5QY6WrNTjD6IEOunGtbIlN/+ptf5hzDbIN3BtGtLmTGJUqkN
BvKPKikCbwjm8CO96Oy+ncf8wezk+qyrTY+sDL9/Z+2t/US5yZiD136NKG8AYs3qyNpFljmewD8K
DWUdVdxsr+G7FbeF25ZJHUInfv2qU6mmxMnZTwEiwv5kF9Vd6eTdTty+zh+R1yaZQvWEjhDKTq/v
oGzWFs6tmV5UKffKLM9PAf13V66RdgGWsJOLKxvvD6MsUbTySNdSGGGSpZJRgjEJ1V5FGWAOzbsE
9NtHOyrawBfRYDoYYQvv2B7o5rhNnUoPQw7qponjzCskXATvzBHZMC+AqH6fyOGeWMpfWN0q/tJZ
FhMsIKBcnKt3MoVEPHTNuMtCnAFOC/AQkCJMBLDe65AHf1CQnpP9uq/692Ew6Z0HDmoo/bivso8y
boh/sALOl3tTjsuzocqdkLVudEyK48TyTSh2yUEeYhsCYiZX5Tmj/yVd8MnJBs+2hedfgBDL5OeB
2aZgM5Oh3dnGG3sLIA6KIJYoPREvfP3VTToZ8dzzGRTUQD7que64GjrSOwJ9llBxWr9Ixqv4ZsJ0
ADG5epGLFlfc4wBxHLuZ5kuMh4rilibzMRfFlaK5B9CJ5nYf14byZFSlLnlayvjCbQ1BZVOB5eWo
ec1j4CWWXLwE4aIj6gEjfXKnXu5o6bZ6j+rdYJeuiu1BfnR6wIleEhZZ44XTbL+jHgHCOJuVvHi9
nMY/007vGUUu5o+8X7Rno5xHzVWAkMWu3EZx4qfqZJuHsJeM9tBmULp8pa9N9TAOjHfpsljTf2Wj
5bo3jHN4V5bG2Ll5rMjf6ioOfudVYD4q5oyLgwUo9mM8ZtoPKPRo6HaFUzn3QYF4s1vR+AyOc7oM
X5slyiWXII7SQhZKyejnPYTaByukO+iW4yg1BwdX409kWFJ6XDCTPM9pJv+yg8IaXUlvuh95Pcyc
X7CbIVooqKK7dDZi5V2i19N/SoPz+tGGAG+QF8zaXrm70R2jigHCxFPQZL+6ZWczwokILfBz005I
M9MrPSR6E3qhnE/vRZ/w0WmTkolZV7zLpa4/dMxQPMvq1Z1o9reyXu840ECioALndA3AD1UtT8fZ
PiNaoum+Ew5RdaiTtm4eF2eqOVlqFIf3qeOMySnvyA5QuJfS+K5NpsZwu84ZnRMwpmA+atqIBn1u
Ia2SIpJruAatefuBscnc/5aVJu48hJJoe+dsl09yb7QZZqxLhGR82MDvmaRBLp+r3h6qY9ml4488
s7AHQPdcKd/Z9uK8M5fZ1A9NZDYfEkNKvtgVXquQMfQ051+bWn55l8+zJ7XWmLgSagJf43KR02Nu
yR1w8TmmMFkiPR+fIZVzYGaE0YvLMPflZWzjHodfAsx0yJxZeS9rC5aglsM+2wkmG4kPxYXAsHLM
SQzEFfPP0HaoEc9ZptI5qzKGtbWa147bUWMdRoU9IKVtfYjIdHdW3dp0LItABdxyBkzr8VxQCsBu
I9nnCHkCNzFBb4xpXh7iqmea1ZeZZ+dt4HUt6aisVuM9qlvNSWvnPQjqRj7C9Uw5wm+B6XuFI0Fj
PWH0wQ+BWnYY63R5lNSp85lFGY9dL0+o2ufW0TD2GsEbl6kqtC0Qg5SFTPUqilvgBhytEptddopj
0Cayl9SOfhRSjafbOddGu5KLipkhnRA+9VWrYioYter4AJztdOqeENbBgTexwWC7rbYwAzbzdHlK
4gHJfauWmWRCCOvjj/0oLd80FfGEGnFG2E5uGAdysYPA2rjOuMXg3ZAPUklfNWsmLFdGISViS03m
p3G+XLRpzHdW2drnYnJGfIMkcoXz4h/k+QzJHm/DRGK4BbD045w6jbg9eucy9amFObIRxXuZoLKR
dQtmA7N2A3ToFVQcZP5odXUkncMgaydfa0Ihmpg7BtgV/pEOQr+rEA02hvnHZMTTb2JR98y+Ybha
pLOCcWykdY5vKoFR35FtpuohsKrh8wzQjGGelUhHe2qY3yfUpM87W2fz14tqlnQbyPF6TkM7eVTU
EH56tRCpwFky0zaSrAUkoOT6w6xhYwH5MzxWpSLfT0GoNi51seHBB9MfR7xSvFYapPeONknHxe7l
l3BuxzuwKNIXTW+nU5RJe5o+G2kxgnncaNTOwDTX1X/vLFbrREByiSPZOVny6DRWev47mab0Y5xL
ys5L2jjKEGSEEhPdk+t2Y5TWcEo61oM+lf3MYJjUXjn0zYeQS3+PebC5GA1xCy9mFBnW7ekOZXeM
60zpPE99cqAFhUsLQv53SLEZx9sff+NkwlUnNAqE1rWUY4n+GyIxPBeD5MlTFgT+y9nQDrdX2fpa
AgPMjuZx+G6vbyCekHQqKqgRMqAnVb1kvk6L6BSSCB2iUt3D2G29QG47uuBQ0jb6qVBRGuxBgvOU
m/3BILPyJSzNXdQ03t5EJbILETCmMQp20KvGph4E1pSF4tHiuXuAmSojvWxj+pUN8U5823wqGCm0
7wRP7Aoa0I2MWftUOuvVEL/rJWc607Vsv+VKZLm3P9jeUqsPhtmMEk1hwvFClOVoyTatNbjEn8Ig
frPsOZ11rgWTP5iWgm14vTcsMIAjNN/gnGDJE7n9rDUeZi/j3WQRRG4/1sYNQVsEJQRRUDM/E5Hw
n0xIajo1AVMC3zztQ7/Vl+QxyofkYBnLt7qPfuutMu5czBtv8t8l7VUOMBaLkU7G4pwVM4Yehrvd
9FKinTqQnLZ7EIKt56NdAGblL9p5nXLVAmIjYwZxrmyzeJRwqLlP61a/L8wW9dkxHLkEF2unr7b1
hMI7QXRd6KutAa38zaVr+8DGY1VOL2bU03stF/UYGmO5sy034ghemEJYi+EWOrerbTnj36q0HSll
OUjdYUGW8TBqHcZ5ehx7lOqmf3u/bK0nRFkFhg1V+fUMGHZw0A8F6g5pPyTHuBuXX2NrfNW7Tr3E
5uDs1OMbb5LqjE4PY1DS1TXfPFbiQsoagTWJIjSJDSwNcox3TkhL7plRbC7Ft/p7f17zaKcyhrcI
Gv9C8B0ftMKYH+n6mB96Gy7O7Ze4AfAy0EFDsAslDkbq63mAYWa4npmBUB91lOM055JXTYV+mMBl
nCTFmilEFoi1ELgeG63q/svHtPBUpZLuw5CO9+2fs/XkjH1NcAvspatJlFazfumokI9QPfVnCGJ3
5HSSH9Kp3UGlbBxH9GfYOeLa4/pTX4eboRmC0RrgvuGFNj9UbRneKbEkH5slzPymNT5MUpnsgE/E
EVgV2KACuIcY19M//dvy+SfEyW2eIWw/S+ekLULfmYv0iVlEs6NXvPkS/1ll9WSVnJcmBkHSeTCT
mHocW0s3cerYRRca8NLtL7ZVSYLPh/vK1xJu3qsrog8y4WlIixEmpfV90SrjPCJFcRgCGAKkoo72
ocax7b4LJuc/pU51y4sXDShZHbyZ5U51AeFCTCsoM65qaa2heE80UrNqlrNLZ1rZxQmdPdehzdeL
xJ2Qr4G6v65YJTmxwiSvwkurGdPFzgDR2EbUPTpO/j8M63inUAJIkwRfevVuRxCFSV0DorWnCAim
6hR32ZC/3P6CmwdBqL7RfqAxv74iECJwGjsAGh1g0+TO1oxdlJniNJgggztkcev1abRjxbX1Dv8G
buA7XE9rnRDAScpkIZB70eewpTeolpjD8jbTANLw7cfbXEqIShDf+NO6GCkJnxn6ZehHw1Dz5jnF
bKOV83OAfNtOvi4+x/p4A+pApBsCyTWwmwlaU8o1tRoCrdmp720ZyZU+PSKimhzyfky+UoAZn7pw
+h9a0oATTZJPkCyCzfE6mI0TAjqIRRPFo8o5lUhuHay4n3cGEFvhiwKLdgnptJidvV4FhX5lNGyO
OsBjtEAaST6nqpru3AHK1oakcBRKBFgxwYp7vYzVK4xbHSTLpMZYQheJqhoUbTfMimviX9TcBdai
/WZAxiC1WZSpOjTtPDSnPFsM0beahsplEtA5B8uxgNOKvRG5Zbbkv+RiaVqf9qa6Nwra2mZCRJm6
hk4KKezrH62qSzRBIJXOxSDPl8Vusp9OoWq+aU3K/3BgLaD7TPEQJbxCE6KT1YxyldHQKHP7IGBU
bmzK/anqiuGYpnPh5mWZ7HDNtj7KX2c/tNvo0turHQay0YkaGbiZFIwD2o8KFpgYQfipIT2Z9gxd
AUrW/3B0BVncpDylSbfuTDkqPBoVz/KLpYT6S1o2sYcSd/Nztpavt4PExsl1/ja9WYWqdL2z82RR
qjYB5iYVKCUxTtCbey0OlUeM0RzsJY0wfzE7vVpOQEv3Cp+NY0VtSoCnE0mnZx2hrATzIxxgw4sx
Ab51/4+z89ixE2vb9hEhkcOUzQ5FBee23RNku98mZ1iEo/8u/A9+F6CNqidWS215bVZ8wh2URgaz
iQKufDCdu+NQA6MStuBM1pULvQzMqG4NWORNWg2uMAbrMmDb/vPtc7k4QILdk4mv1nMZ5ShJzLqg
iIlSkk+zGVGrCTAo/d7AR3a+OzkhNEEsP47S/b0PpLRIPOuAc9uUZlSaXWYbUGZt+lx8pKFVQzdp
jh7lvYiHfBj9cgRoLM7g6hoM8EWxphrKahQtkqxzXLe2B1lh0ditppky5lBU1jlPnDxwoaYMI9Xb
aKBZMmu9ddKaQqsOgtm9LwcC54BhAK25KWaX9hgaSQk7Pdfl6aWl+gAjYDyKzne/nASPZGEBg/L9
ry85I0MgsYKs8gA7QrmNVKZ9PLNKLzSheGiZpIIHzcMX0Dej60S9eJA7p/b6wa4Pqi27v2TpvWOb
AMRwQ7MbjF4SHFr7IZNQMvHyCAgDvGkjrr3CnCzzhgRRj4ijXOM4rZKonCtEWpqLBtTAdlPJHJKD
n7TzADig6YGuLLnoRrHDAFrZTEYaPKRTnF0aUDpPWjIqlwU8+B9WG0zaogYBgH+jC5zPZYC4WMw+
t+TobHR1cpbG+oiAtJNfI52InjLhBMKG6xdtnIpAa2t8KcwUBFVUV+FNyEoKBKgJvGpOft2/Nvbm
D+QbU6dSrd8w9ByS6TIrF2deEwq83CCdUBUCBxmRZm9/yxYfvwVmtJCL15UD6hM12lShhIhZHFxb
rU0kVzeb6km0s6ERiUaK5qZGNP91/xN33lDCbG5FQhOUltY4yxIx9Q6DXFIlfBiuTS81vm1N4WOQ
2FhfQNH3x1Y7Cky0HRyBA6GEi4Ern3Rr9XJHFfR2XCaJ7yup0M9xhfjSKY7QKqH/UZCOQeTs/R5P
b81NtKj51Tc2Vl1WDUgOKmbAQy+nuuRBQrGmWwdVI3V7WNDlqW6aqT/bUTZ8mGZHAnvSpCBFlbgf
ExcrjuQH5cWRzno+5/GlQ/7oG9aMaXiC79t8lzuYJ+9bRwhc5gBB3ZKqsa2T4AoLD0LKveedKwsF
D8QsQSCt7i1Liqq4ripKzlJUIio/WulTPVXOpbYSKs951JYPkZM69H+q+Hp/0feuZiD0Nvx8rueN
wmpmQCIvlBoRb1WNz32tddc8Do5QBHuH1dGohYCtWoZatt4flYUyp78uDzx9Up1kN0NuZHCqmD4H
lYHFSamlB3XF3+jqVa7DI/v/B1ztqqbCVhfiAaqnVmlSX2/z0yLQ/S4cAQjyX46rTxgjZQDeXDVA
58uK6ZTcn9rdj6YEyC1FvZHk9fVH4yyOzgi8NK6Mqn43Sk5ziedQPUm1ZrihUx51SrdXFPwdmgnE
ozaSgb87jX9MslS3iYjQVMG/RGAgLXSUcWAlnM0gO0qCtlfFq6HU1aeVCQAjJ1lkm22r+Dnn83By
UBs60bvTXlr61MxxfiSls1TYX68pH7VIN9OyWywsVmtaE2HT3WRNx0RlPgMHPCQglLMdB5lwM7Mt
P6Qh1T9HajGgysw3m+IujGEQpQpHFPL4OvFLW8OeR7WPfE3Lo3fROBdPdl9X80MCuDU42MF7i8k5
Qf4AfdmtVFQr2kGVcLL30zDMXrSg7XBTCcb3WdklB+/13lBkhSj2/iZfrEuNox5OetJkgFtNp/K6
xMZkCKmCc5uifn3/SOwNRf0LqzIbxtmG3iY3RSWHHczYeIqlx0mRsn9aTXSeNWnj5/tDbU8fNTBq
DYRgi/Ddum6U9bk08ewAsSb3lFpeC0MbwksaDKlHkWQ+3x9uJ+RjvMV+bTFBI/Zbfs8fp69pkykO
BzRzkUq0P4umCNxxDkAjS7lyFn0/gUAztQuODJOH0VX6VGFjdRpTRTsog2xfE0otMA+ohAAwxx3l
9Q8xsyESleCHBEOXvHdKwzlpJrkpsgXWSR8nw41rCex3IYwDQ4+dav3roZfH5o85QAQoM0Q/pX49
y3ILUqetOuMsG2n6PNto9LlVM8fCpfQMgThXGs3vMRWo/D4L5EvLw9wxe7V2dHHsvAZY0aB5gfgh
R3gjaTD2NLEE+bmvFthGFEVrXjtpji+JGEn38qx61ESbeJ0QNovWRNekHOT/sPUX9UUc8shxNzl8
qyvYVbBH/LQzrFNQNPJ3pe+7k4m72cE67G19aj2LdTJl2Q2kRMhhTQkJIlVazV+RUijkk40ajSe1
lfWpoJJwcIHszi8BDMEqstPahlepRTpaFYYU+UHSZxc1UqhwxVOuub0SmF6pBfrZaLi3SlWJ3hk1
NVssiJqD+sHeVxPJLJhe4ldy7NebD516u2hD2HJKndh/y01nvhNTWlyQ1WgfdSK4IwGu3QGZXww6
wQdtqByWkiRB5nBvKjZby8jl7OMkJfmjNUjRhwxt6INQbe/RJdFBbgGFB27Q1Q1TRn2qVRjd+nmP
UoU1DLgMFiNGdUWfTKS2IvCaRNc+3r/Ydr8SdMeC//xd5n89rVFI5J8INIcaR4zfxyrq3EKKkpfB
CGjWhvFRlXrvladV85sbA7Vp/cqqdZPLXWFHvlWbuO8NSMUoufg+mYGBJn8+YxwYpaeJbNktsumf
+x+7t5NRcUJSHmYJ9/m6pmeIkjK9g41lQJ8Kd8FQQQRSUVAbukqdOV9ybLN8tVGtC0YBwzPlMu1j
IbCSP0jXl5tyFeso1GNh1yEKhvjzaq3N2hijbOxDP6Of7WYILHyqBkk+CDJ2RyHLBMatcWjW6C2b
GbYzm17RFNfaP1TmvtRI9n09mNOdB4k8Hecs2vzUEdf7VqPuUfeLRY5cSLPhUiaijBjPcffcyxU+
zhMVAl+2I+sbJzdLwb4iKuoWAnSpm/Vgfl0pCubGnRw2o4ttaB+eZhPPcdwgaqPz+kIs3pJlmkpH
j/ryVq6XYSnVcYnuGX9lxNlOnCuk4qZeOydpiOanZIxa+xr3sS7fEmKcktBT7b6FuSwMz7JH+VEJ
0upH2PXBk1lmdu4RC5Rvth9Y7M+JohB8B1i2KWMO8DCywpAAlUnhcBnrTrtEYOn/UbNS/jAW89sV
X2GtLY69iI7/1n94fQ2wVSxJIPLsq/DSfUMNEB/q4dC+v79ZdvhxaPMTQIFSIlvc9MPQ+5EiqmCh
n2dJZruQ5KIfUWDqX9pZrdkJeYDaH9Sk8IfaW8r4LE1afkOzqBGnGfZr+6JNZWqd1XzJSaB3jt8j
ywQhUNmqZN8sI7MbRIXE9A2Uv/WzEUknX5WRE++ZdlIjfDDn+afSDjAUdenp2N1tQFHMOZd9id+b
AQ3VdmfMJ4bLMCLRcJs6e5rdSS/LR9B9TugOQkk/FVOlms9ylPQVZdg+bK4qWIm/Lf6R9N8ugp8O
tLYJrXNbESKd4cvU4aeDmdzZusS/Kl6MwOY2N5mlzmk5Tx0MXXnSfNDb5svQtsXt/ig7bxJ9Qy5M
biuKY+t7SjhxiQAAfZcqKeXHphrqR7OIWz+b0/wF9uEXpwyUb/fH3EkiSIu4SsCF0E5cd7g7UbVq
XrL10VmoTmOu5w81PWAPBkl8cAHsPH5AByAd00tHUnd9dfHoJ1k9Axqa6vJX5diCNU2nT5h9OO+C
0Cn6gyBxZzx4O9QMlgeQpvdylf4RQE+BHQIqyYEIBNoEgXKBDFzqTKJgFUpaM56gW8rJl/vzuTco
TYklZCLh3PQGcenN6qkXwUMXS8p5HtSfVjS3rjlVSDNW85ElxM7ywd9gLmGOcrGuq/S1FbcQlOhP
9E05EG+Hy+3N3zb0UxlrycEK7jxxgDmp3PJO/o4NX89oqGtVKNcL/qOsUYiQMcUDM6gdPKQ7U4hk
JzhY1EUWMPeqHqLpkLArk/ZqI9NEudQq1YlP5uBEQKCdZi7PVVOGpnd/3XYm8jdCiFyTci3YiNef
hmGs0aImKD3Ug16jeThLl7RKaA+S7B7M4s5Q9FWAQixcCBosq+/L2imJEC0DsFKL8mKRvj6LSovy
U50dXlzqzpItYS7JyyIutql/QwE1JXXWMt9Cl7g4i0CBjmnOsiFcwxCN6cakkb+a3or/jvO8z11d
EWMKTSvT/5emSf3MjVvNntbAXD5XqYoG8hhG9kWfbOUvuDy2eYqcSnUgXvVwhKSha38qQpX/0ezQ
xDClTIZPNm5aR+7ke99FkKVS2aeksym16mNPhWCUUr+KnQax+6nyAqxEDm7kvVF+11aoemC9uj5e
Oi+RMYbk4IY+Z7dqQOLG0aajWtjeKKAaYYURoBJ+LO/CnxdVqISxrYnMBwnYPcXwsk5t2R2ZKx6N
sroO+5phBrXN/NgASqCNZnRRzVr+D5t7uY4W3gEhzvo9AZ4Pkx1yiV/lsnQaNOpF9N/Kiw449eCe
WH7w63gSrACXBGK4/0/c6vW0gRoZ23ZOUl8Jwrg5kU0058DM7Y9CMfPQ0wbDuqD8e9OsNDpI0rdH
mCifsunvyiV2K6sj7BAXmvKop/5c6AXGTrHsarqY/Ejqp4PkZe8rQS3SwLIWoO0aFxYhPleQdWe+
FkFyu0Zt0vaXxhrt8JQVEOh/qZZAr0DPtcDvxgkC7v2LcXd8+syQnokkIa+9nuW4SQc60cxyVxnF
oz4P4Qv1U9m1WyO65dGYvEBjky8wytqDkXcnGVErMP0kDRted6daXQxOnJFnWZlPeMTbPw0Yn6Fr
q9XRvt2eDlSBOH4YzDDkJg4qhirrW5Tu/RgyNh7zU/QEM6+/3p/MbYQHYwAIEvcW/P6Nd0iiFQN9
3gLCNJJ6Bep9o5F76BC0pSuCmru1jrrg2aTwctQ02impLmQF9EBQryO4XO+jRg6LvtXS3C+RoPgS
lM34nGWJKZ9z1MJ+RZ0hPnRtYXko0PePqSaF6SktsjJzTRtXsf+wtJTtYFWDodmS6UMQ1QmaGhm1
zepzHeXWQ2REqgfrOPr89hkHLLGgRJc4cC37BMpY7Xozyn2Q6Rnawo78YYKy7jpZ1X5unL64WKAg
D5rOO5UPBHZQfloaAcgIru+HVtTUbvMw9wtRVpfJDNGYUIzx/UCl2est9Z+p7p1r2nSIMmZtcabm
cdQL3tvQrDQ7jbrJkreszq00BOgVWKnfUCC/9rWtnRJwvQfX/e6XgkoASgoSZdtxlnQ7VOTASP3R
abIPGJ0Kx5XV0UncTKmiBWU+TE9lF0Zn24zz0i0qc/gy42B4BE7eRo0LoHWxsQdwbW9ui0AdoKtj
c+fjOZLObqVZw88qhfaJdOYYngsl/S+Hme4Zl7ICFHpDA2p6tIR74oKFQoxVk83j+ji0NP1P6RCY
tdunsUhPjSoa4+D47K3tnyMv//+PgIHyN75GbZL5dinNL/pQmz7mxc1B5Xt3FLJdShT06UA/vx5l
pEAa5nXA0raOUfiQAAN0TuOwd7z7Z3R36QCdIPIE+G8j6hvJA9mGwxMX6Gp9MbR/UKL6idGXeioc
pJvvD7ZzBXMbcA9Sg11SQ/X1V/WdPIZWqiV+Oqhq8pk+SfpVxVFCfZeaVnDF8ad8kOV+vN0fducb
ofbR0uJegBe8rsR2+qTTpTbQfG97ENBiJjs4BQklsFhN20e16MVB9Wdb+0W8FGFIFGzRDtwIvgPr
FFXcUGs2i4HqujvUg1o/2VIngYq1S/FxllWhXeoizqJ/WxSpuks+hJ3++e0fDlh2ES6kvL9ZXBSV
1JShY98GEP0MpbX0KrURwOTK8Cmy+iNRqJ2+Gd8NkB49avjuG66Q4EKkNYLyjK31mGRFQeWJeNKf
Gnvuro1lYq0RpUguTWp7wkumOWGF+5hKofKdsE4cLPveblveXdBVC3hr/eoi0t7rOoUdv4xSKppZ
r0v5xWid6S/UuWJP9Hr74FRK+HbpQfDO8KXALyxAq3XtI0TFLUhzulZhGOSePheZ19gXJQfuH4sn
0TnvtcQqDp69nQuDIBXDlqU2sG1IAxQCwSAcWmVygHxL1VkvzlweccF2wkJGQQVwkVBYVPNeH+DI
UXOHRAnBU0OKT5AzmsusTIE35XjW3t+7e0NB1Ft20YJNXpf0CwAtpTUj4uTMA/ynumtwRUo7J0DN
WeAgeX+0vSsCihIEGwr8C6L99YfVEizjNpISP5dHnNpi0C0dAIKbM8c/Z3BVb791yc8ojwFGojqw
jlHCZC71uFETX23z+oE2t+0Vg9Y+kCKm5yQw2oPYd28yKcIt5Wgy9g0irkBEpFclxhNDG/nREMzn
DlUdr0Re6Hx/JneHWpCZdOx3KCeZMk5SjEy6L+UEJdVcqOd0bJWvHT5FB7O43fMQytSlto7KJ7fc
aje2beg4STWmPqr0xJdknme1gw55/4N2wiyG0bGX4QXZqRkBwTfZ+CrDIDB8wmY2vS7pzLlyQhta
v2a/Rz6svlpImrqSMuqeqTfNwcu5fVCW32DhiEVmj+reKqIckw4poYmI0jB6Ngy3+G0U0vSUsN6n
oXJGw+U+L11csdDWmZIjLvTy77/O9xkfrUHUadmxm/K43IUmCoM28YjaNolrms1jarfNOaS/d+pB
/riimqcPnZXGBydzd5E5mJTQ8G5nP74+mZ3S9sis58x+HnXnGdn0a1vo2pt37e/CON3SBWgC2+P1
KMBJi7hOEbIaIyk4lfyt09Aolhe2jXRwse1NpYLEJf1QItcNuHvh0UtOVzFU0JW3wbK6S2eMlWvJ
swNvapQvoCiHi9G1xhFHa0cghc8kz1bJymD8rDOyttY7RaKM4deisD6MpZ78yoUB+nfpRIgrpUnM
ObJIip/pvFX1zems+MxD0Hvm2Maf2zkCa4K445tLOvws2i4AjgitNziPUBOikDSDuDA06wnkVhJ8
nJGFbD2paQAN3z/QezsKVgHwcXQYIBiudtQYVpmFXXTiB4hnay76WPbn2u7at0sA8lUcVgCxC8lq
vadii8b7HJcJWX/fiEuCpOMXG3FggV6HPT6WXU5uDzk5C1Ek1IKDDEJVdo4sykPozQLZ3ErpW7rI
qs7JE3+e5zr9qObdiGaZFs6hpyzKg1/zsRJIORVKjLbYkAzq5Gkg2TRXVRB/c2NbryJ8EZKidKUY
ZKA3Gq3d3rJ5br91o1pByegrgZ7jFJiXKp/G+CbLQgvcedIj7eAC3D4rKLMtnAvSIfbuurZpoHqb
l0Wa+I2s5n6ejqPX2UZ262btaH/sXvhgxzkmKOlQAltdtmrgKHUrROJHgKnelULXUCpDpeo8oc92
jut4fLaNATknCG7/s7sIRJ6CbdLbdykaRkjSwdGjz7S6kZIu7kPDQEAWnGH3Ms5COll5bh3ce3tn
gRgV01W68MSNq2IqksRR0dnAFvK0Fg+G1Ug3NMPsowLB3uoxBkKYLB56HKsZnYUtSsVE27lqFNOL
5Ng8tR2MTScLrQNW9jaSowABMg6dL2DoG8UtLu0BYspAlDNX3bOCQDyW7ZQsR6EIb9bsybu/Tru7
BawkXTPqXFRxVlPYpyPai4sTUzZr8k/UgCZx7qxC6I+ZYhWK11AMr90MdcHMdYq0tN7HfWG/k9MO
CtP937I3zaAbljInAdEm86BmG0r2hKR7BEnIs/Um8KPEsS4JDnUHn707FDk8PV7OyUY1UQdFAhkU
WG8JVlB4Sia3yvOAztcJ8xb6vvc/bG9RySspnbKgW5BIhDWKbEkpKVVnFKcRSNNjmIA9cOJA/wUI
8wjeu7uo4ENgGpHvIEm9eiPUCkV1Sm443wSDmrloHGaPWqfr1Q2d4zk9DSXVA9Spws9TESX1uQqa
8JaOlXZUn9mZZ8SVl+I/emY68dfrwKRlVgYNvS5KJvN4ypUZRxngVslNFEN98GTsjsXlSn5AKxaG
w+ux1KxnqfGi8YE3qzfTSZqzY8GnSxVIKPcXdOfeodVLvYlRaKGv5zccGj2CRsz2QSvwmudtdQnk
4IiPsvcGEutgvEk1hqfw9zL/UazTphHaLgQK30StVXcRpBx/4Sul/A2wyX7RlKLEqmMI1OKxL0XF
Y4j34PgDrfXEOaPWXn3pnEnuzzry/bey6ULZG6pkSBVXUyZsQxUd1epTQubduJibpAuAx7bO+lRl
ztuPNhAYkmFyb3RR1pEbnuN0mFEv9iVTw7K2thU3y8P0lpqZcXC0dw4bQ3F18uyAQV3nGrmINaEO
ceaX6Is/K1Lf2acGOtL3uJfGi6YHk3JwvPc2HhQXSEOExGC+l93yxzJF3YxaR070jUvF9Ny3un2t
pbBDNLF3DtKJnegbFw9Ap8S/YDLXH1dN5Syg9dEFssP4vVQ4ycPcpGZ5ZfL1Zyhzlk9fs8aOEp7h
wRrubXqSGOIYUEbE/svE//GZaEkB3cgZO0bH4zwBxjx3RtwdfOHeZC7KWDzpXJe8t69HKTWhBN3S
TXPqvDZdYE0GGu1S8q8568lBXWFvq4AjBdtOzrQlXaGpmSBz32X4tJnJOVaj6nGUwo+VKkqvsOzh
QBtobzhgFEvoDimAHfP60wbEh6oBOJ1flLnutbw2f4U99GZJF+k114yjBtbeVFIyJgZDM4rG+ips
MeLUanQ9z/wZXXovVYfAY0sWXqFJb28Z4RNAOYjSIRz/DQaGfAUtFVBavhyI4FGpRH1Owvyoobz7
QYg90DQBJLVROQRe3fe6TZmrm0LrNFKbfSkrR3dn9Hm/3L/ht9VXPggqDgRuau6bUmEqStBRVZb6
dtPNF4l7kR5YZL8DOptf27ZNH7I6kN9cBWVQ5CyIl7knNwjdAgRfXYcpF0lNqGyEiuAtq/65/2V7
uxBSCnVJIi3aXsuX/3mMcyzFVSizvgaKFwp645ZOPV3CSdSepBQH83g02moP6nXR8iyggi3K2Hiq
svxHUqfp+46jd6raKT3f/7i9HQKYjVidMg9a66vhHHWCV1GEqT8JeAY9kIOTFME+DUtOwP2hdr8M
UDJQPRRiNyEkPrwzgsZsRl2SnEusqdlNbcPuFCexfG6iUVzuj7d3/bLvYbODMt7S7jR1dqzCpvDi
pEp2IZSv/GBRVb4/yt4EEjshbsEzve1xVTpWvk5fIgJnC+dsQMM9T1Qqb2GvNv9hregwkKHSbiFI
XK2VTck4G0yuwzBR40sZxJHmSeM8nhF/FvnBYHurZSGpS2OHKtmm2FqGs9WEGnehFMmQFJVoOMUW
Qs7yTL/OKtsjBMre/QHqBmQqpEEAdMvv+eOUgTqBeVLwjE1OXnxp8q51EdCNL3HVyl/Ql5nPaiwd
wVZ3BiVI5IUhE2b11lEW+zBv0qVOzgS0fpmhmuxmndmdJrMLT6aUY2bcN+23+1tmd1TuyEUZiod7
rdIkWSocU2tO/LbA6jAmg75mtIguWRNZj8j0FJd5LpW379NFsJPepKEstfpVhlMJZxZV0jDo1KYv
fTFHHxMlTr1cHfUDsNjOkSDvpxgGv4jcYr2UqhXpjgjwJRytSLEvgZnV78IU5ORDaZLaHKQWOxuV
+2TBfsCKXFQ0Xm+cETePTIsC8vE0s/6uozq4ir5ur0Y8SK1Lr3U4eHT2lo8mBCnaIq+9gR0ziXMh
BBaP0OKkUxzjJaLqUXjTIlVcCuDxJ13GCvv+nlnO9qogv6QDS1v3d0C0Wj61tnthYtPu14VSvbeU
8YU01rzEFr6cVlTH1yksxuuIWdfn+wPvLSZjkh4gfbetSylF06cATyjEIeyVnPDrQfo3H2AxCdMM
/sNaLqB1yv7c25vy1KQSMqAOH/uaWUbdCY38qj1VWhVRDCuhVL23Cx76g3dp553gAeRdR7EdtMI6
6sNzNl8iXuhwS6/FdIrs2caD62AB90ZBR4wEi4iPO3y1gIlZQ4vqqHnXuVF56bSUGytRHNzaO9Az
zhstPwviD4nV+mOSMBsqpLMB8ikEESdB3vfNqSvpfcMxTE4pqhWF2xZ1UbkKTCAvDHUj8uYYoIls
ad1BhWH/5yzg1IU0vVihvT6ckBPKHAQj4YUG1iMUZX4q8M94UubC/IpLePWtQKcc7ygpv2X03bw+
rbvncEQ18v423v8lVFYXNbcdyljkjBknVyGhzlKjOU2jHj8ZiRSzpc3M8dsg7F4apdEvU2lM71Bu
lp+jBk95XHS6t/NcAWnIDtuB/jOaR6tZwRrYnIuSWm+TRr8yNGfI2pLWRXRVvQ6JVP+HrUfUxc3P
tb/FCYdZCwTFMAkplWT+aFh1+i4CqnBwdncuCo3IX8HVYRHLWxewEd8wpxDddB/w2XBuNfvX1Ebd
hVC5Onhfdu5CGP9cEhyjhbe9HLU/QwUR2KNVyJDxm7L6oUdlMj7kdpu9yLAXKreN8gLMS43pRW+P
pnS9v5P2Rqfwi7wrWk0A1leBSjjbVZtRrvAlaq80gIHbJHVbXpRmjG5prZvXBt+Bs8pFdrCOezNM
GZKePhcxb+vyy/747j4MlWnKckrdcjqdE0uyvcgK0iuVqvLgHtnpPwMeAB4BFZ8rcb1DUXLhFm6H
0E/ntvNluWuwEcnzU96G42cLDX+3wC7takV4Rbo0Wd/OEiQBXx4BXhwu5nWrH9uIAfNulngS6RmG
ynyZuxmeTdfGHit7MLE7Lzo3Jj8T6gFl3jUaBM/zEg3GJngoEgc1JskQT7YVTadGbiYvpW97jgY5
/Hx/H+0wBhcGJJrOoAdIK9fFypbIuwwzXgQZ15DxPIcWXWFzNvP8PNclDi8CtBjq1VpaKvCGB/Nj
YnQRFHzDDMRptCrlq6KE2BbY9vCvPERZ7akpVgynps6lp7QKwgyetYpAbYP7lXUV8xh+iJWx03ET
6qrHoExn2UWWI0wuXdOW3/SmVKYruVSauTThux+0i+roQrOr+QuL2lhn0VFM9abMie1bYZhT7OVK
WL4voAf2Xt92TvaL8jjJHVoO83nuej28jXUZKl9VtZs+4z/bHiEldo4jirFQU2jvMpnrrmuKZCIE
xzjyjSyorzlODRfRo4OXSVXyv6SiITMFRQQZJ5Zv9xdwZ9dAR6CAg2Idkee6bRgFSt0UA00utYpK
H19J2Jtj1H+g6oE+hggbBFHTI+z8zsEkfodHj60IaOd1bF1nWOb0DuzIvA+rszNnspcil/21VrUM
lZ6suo5hIU6tBf5MjGX//f4370QxVAsW00JgTAt44vUVVFoiSaGFEqAhRP7QxlZ8kbO5OVAC2RuF
SgsgPuIYnBpWF3yV45HlTOnSYhNl6OLjK7wyK8aD8uL+MLQjlnIEjNN1SNbOPA8R6EVjmIvczacw
/1FE5ZGzxU6CgrYRFzYX2u8I8/WchYtODTsfu8fIMZ4rGz+iuNVUt0UwwSuH+aifvftZBLPox0Da
YZO8Hk8bcIpyCoLoopMqP7G77NOYiaNey/4oDn1Qh7eYP16PgrC/0Yc89dT7UPn3wkk2TmGaxerb
wwr8joF18t4Rha/RG1YCjR0kEuJFg96FrlBK8q3SaqEtDxIg97fvb0aiWgStSgac8vqrolJRk7wG
M5cV2J81FYjsqDkUGty7s2DZwAImLAOVshrF7Pq+qkEg+XqoSS8cJ8tLEHd7mu20RdlytDxulOKk
KOPbRbZ/W1PBu1FR4tiUkGbJgSuWAhtVZhqYUyljSzdL/QdYg9/uz+ROsEKHfEEFw8mglbnahUNk
a2OT57EfmpX4XhpFzZfF7ecRoPTBou0dsEVpHyowTaWNs3niCM2OOzyd8f+kD9E4fqdm2cks5r+6
qPt6/7t2B2PNqAcv234dK0C4tyUt1TH77sPu2THiyM172b5UuHOfR+bioFe2c86Wz0JcgBI+Re7V
XolnXc0GrUSiJk+mC4HE9DDDJfXuf9XOajEK8SyxG3S7dWgZd9kwTsqIGbcaz+/GFjcck27gU98O
RyjOnc1vgrEhsuSEbYMtU8Y7CAOUyKfR4uh+IqdZ4plz39xKW3IMvAXN5NqwSf9y6tk8uPL3vhPo
KKQNekrkpav3q9BKfGPwGfLHIWtSLxhy5VOQDEnlyZE6Xe5P6l7OCZ4AZApdToqa6zMgZWFQmLVZ
+Bkahmdl0gIvlcfMTaxOughLDW6x4nwmUcQD2SgcSMlK5Nl9enAUd7bs4saG/wPPD63C5f//kTeg
NV8HTSJyP1PL8KFACec0glW/GLlDkCaSoxhlZ4UXEuFywS0Yo/Vnq3Ip6XVsFf6gjXKDtEgcfZNH
SW09SwkmIpfYfNemUexNEBL/uT/nO8cFkB/QEbAqtNfWz0VtDzzmgZ77bQ7EjwUOjPehbHVHGko7
wR/gNOI+gP8Yl6w57Go+d4YES9PPBhGiTCygxvIen4sWkF+NpPepbdr89h8+joojmB+ETjeJb5hU
6KE1SuHrgdw+5nqTPzRDUh+k13ufRk4CC5YyHHifZXn/2C7gUPUqlabCpzNk/GrFrN4CxUq/O1Wp
waYJkXJCezg9wqzvrdzSUqYwYgA+XuviAlMBvhhEBVXxtD+njRUjuqkOB3CxnQuATg80AzpCSDis
62MBhW+oR1npy1pVyi4wHu17k7SlwJYyPDQ12zkJFKQ5edSmFYxXVpd33RGhCSngJASm099sa2if
6baIb62jRIVnaUAnT/js9gr4y2ksjev9DbMHAOYHQISidUnCsM5R9EBJ2TU2XZx5hJwy93oqu+DE
mh9t5CQY8dVGNd8E10bkWmmY/6PhWv/XHLXjz7pT7YTachcqrgTXOjh4tXdWghebI6QA8tqBXOEf
j4agyU8L0VKVQ3u6WFqm38h85INp2LkACUHogP++lTaEMAkIv0kNLCOWqyvPmEvxhDlijzXaYr0O
5frgEtqddm5aLiGgH1tHcsnIQtjFID96J+he2sQ03hP71/YFt9XJvsSjLM34B46p7LVIPpu+lpnN
J9RWUXG3eimRH+Y81W5g8JGzvL8l9qadbGcpB0JLw2D79emWqmgolZEdUSZG/kuKJ7jtEhIfwWDo
b4d5M+PLA7DYCG6Kv5JqZyPxBvoEWvyvEejOk9304qJRfPjy9o+itwUNhRLkYl31+qNGGENBrBqZ
n05p6U1yHJNdITCXq5N1kI/8TnFXnRg65QvYlCR8G0LjsmlMUVznfpcFyd9D0cwfuiGbA3dInfRB
GRz9alKBMV09ydHesUvjPHSUb958fBwuFlpsNgnyFquSKIXkJKWW+7WmDPoJZmGfemDdFlDbpDZH
MqHbbeNQrCeCWNK9hez3eobLtBe2HIEut5Zrs0yn7K/JNH8g9Kq9+ZFjJDqUxKMQYTfFccGrXgSI
z/sqDlquIQfzQ11mR/ib7SPHKOgwoWqJQ+7mYqRMPmjCjmlMoL/7hX0i3wji0l8aeDvLlSOzPwsZ
jfmDVdveRMDBcHXi4gPXt6kZpbzZSZ2MiBLOZvYJJWAVRnPZvpiTXodXocWKerl/NLbPKiOSzFKT
hxewgStbZUOCZuixP8QhTttDl3tSZSkHN+zedLIrYFksOIhN2KWVXHYt7Xq/rbPw1pSlcp7y3n6J
8Va7kAp0nxY5z7cfRdr2COX+Tvz4YxWpRDGJijKTzcZJobppwNGbnT46USicPjUo2/470C19UPom
uyBCGLoVnPHiYEn3JphbDiDS0s0hKHx9MipbH5gTmjlU0vNrEDnBI8HLURlkW/ejaQgvkkqVCUJ5
fW2D75gUrB8Sv5Kkqb9Ose7cJB7vz6GKlt9F7YQsw3+Pso8AcOP+RCe1ef/2nQTCkEqryk7i3nn9
ocj2hV2uRnAHAhE+aJqkeANiuQe1v70TwtEEs0n9yiA+ej1KzyT3HQY1vmqH82nKx/592vwfZ+fV
IyfStuFfhESqAk6hw0yPxzmfIHu9JudU8Ou/i/1OPN2okd8Ta7WWXF1QPPWEO5jooUfRzzQH7HJ/
U1txjWAu6WEBHL5ByJWouODMA31ANwhuWmtZuNLE7mOP7NjOQdn6RnBxNFaE3FqOXR2UsTAtjp8D
tDvO68PgCSDmaJHCMHFkvKos99HDUs7D5/s73CBp0xWBvLtylLn2r2veYdbqSa8ouCPRqDBwAdoE
SoX6qwjI629RdG0fwJk3ziLKZs+nVrTDY7Ms7hs8tzTGO2Xk/nP/N219M+vLXRm4ZMXXFWmBAqLb
zmN86abE+plFbvnWHv8HQ9f1mqYLBcQSCPV1Lai5GkyNltGAK/rw4kzIsHjmOD/LVt+TzP9vIPYy
K+DFIoFHAGRcdYPnpBZGcsojsKdZkmPmiprDq6aYitlfrKYDo5FF2KRFDrJep5Qr9CNugkX0s42q
GPaI2X0ZZT280fu+aA+9bEbr7DoceVp0/SL9Ja5sw0fC0WIGo0DFntzeE0ccc+rurA16faw7185p
JzTJ197ypjmwupE5gKEW0FuekVROsIDXtXxlaN24E/03Xucq2UW/FCWqW6FURKfJ9TQQFKryPhpD
Lp9zhNl3ytKNL5VFOMP4fBALryNgZOVmn/VWcoFc1B/wC2cmYC7NkxgnfefO3IhBgHPBhKyv8rZq
MuOsnpsV82JPuoGm/DK9mXozfnaWxfxR6mrciQyb662zTs7phpDX6JRI5jvc0VqOSGKSyK/ocOYP
I93LNyj4ujv35tbrQpeDupBa6pYlodXeiDpGjE5dqw/M5wx1hKHe76yy9b7YD1rEdNpum9xNtBhd
BfPyouY8fTIGWR8qzTQCqGH1TlG/Rs6rj2+VDCcBWKXDuaFe3hkVeoy4kABwiFsx/5OhNRkMzO8f
1JAPQa256SsHp6i3fbprWrWxSVQTqafWqTztfPPlykZvMFy0ECfzaAOJE7qe2eukSNtvear13+8H
zY1TAkiJPgKMLx7ptcqQbK0ZaeWVTqDPyQkbh6oPBpuZcZl1Wuu3pW3uFHAbBwVjXqoq5i4Q7K4D
aGZZS6mSurgssVYFciyt8+o5c7y/r61nCJ2A9sTaeb5xKJKagJO4JMWl7Ww63FGcXDDqlQGgtD2p
jq2lyKGAcZNf0Cu/OijoXg0eRqPFBR2u5QeOglEYMJCTXxM4er/ub2vjukcQBtCNYFrKhX+11khw
tlOBYWplTvmzoaa5DcKiMz8koZmUvjKNCrXUKt+JxdvL0kTDKs5gxrO+0z+6d8PKTq5ncLStq8rB
HwgrtT/GuTjGytZE0KJadpn1yduz29t6tkxhQH2CIydLvdrvzFfy/zSiSQ3ykOAv+LG0cD4tlG6+
v/9ot5Zam6701Vc24nUmpWXCVFnhcBX0pUBxBoF536nt/FhMFnCH+4ttBRfuG1C4YG9uVScmLJLn
QuLHoU9CfulyZaBva3XOo8xb8ZgutfVgwB56TsvU3iMFb22UFjP0LB6q7ZjWy5dpg5yd7Z6sQrjQ
XqrGXo56kzSnJHGjnW99K7r8udTVucmHKY9qZTA1dov0VKZud5q4PX4vVoLnUBOHfz9qBQGNq+B/
zb+VXPFyb5bWNXVS4kIwGNPvxB7DV3mX7IG1uGf4Z67uhvWi47jQGqIXdxWhEUJJGDMAmgrrWNgf
C8qbpfJhy2vwcgdTP+VL0jl+GJpZHyCmI4ZgHDzjEjVhnmK9UpZF4BiDNp9l48o6mCOhv8Plxvri
dEXk+DBr0hY/gUKJg27nnXw7L1n7O4OilPqu23ofo0yU5YMnkZs4W25jRMcuLqvO1xDovuSGgau7
V2ShHsSlmn5LvXRxYKlc/ashS888RKAk343jFL7PRrl0x6kwy/ogTYWAu5dG4ytNeV1/arzU+uqW
mhoPdjZETVDm1lIccsY03qETzTj4mOhqGkajy/JamVYtH+tpAOs+aUDuAw+a6z+io7B8H9JpI2aE
MjPOZt120B/nhT7tiORcMCdVlgd9qDnKn0XPSH4Btogn4lyU3WsIRzgNN7mb12QXlfpZIDiIwjW9
JZApZaQ+q0hln4hSzvKm8xzmUj5Y/1z8QmxSIQXRGfG3Lm2S6bGobe9cjHBGHjVz6qIj2byRBlam
u/kx1PNMHvUisnGRsCPTIq4llhZUVpq8XsAL5Ae8nrp/iR5KPpm5SsxjpGktuKgpLcdP6UyRc1hc
uyjfLlXTfajTRj4jrxcV/iIn1b6dZR3Xft7K5asrMu+fSS7zyVN4WPlDgtDPg2bI1jmXelOgcDiN
4+shK83seeqmcfLhn0bugbpyIr0vRBYdlmKEO5p5k7086HjjRX6kc+sdkel38oMxD3Yb1JPE2bCm
N9U9ZPpoFH6U1419aHsveSrnqRsw/s68r2iQTW7Qq1J8ajzRlb4DWMd9NrVpuojamHKUheH8BjoX
jXoY42pukH1wCzvB3qQrDL/3YE5B9Kmn/pCDj2oejSyWeG9xWTS+O0b9r8ZG5s8Pc0022NUxcQ46
XOT1p7pfxOdBC2MAYCItg3woEVWUGTNqfwblFr0dKSY7v3Blo30uVWvKIIJefdHqbvlgpYjcvy2x
2V18crZ05FB68/iokqb9NM6d6H277q0vdWMuxgmhVVn9xpLSLAITM43dBtIaY14EhxVdxGmmD4i1
5E3qYUpNVqgmMnNK83Q6rD2Np7n1up+LXbr/ytjmSOmFm5l+0bblcybb2H2e7drSDn2sufkpVHny
TQ9LnanKRO75l1fP+vNwRAIszPjiZliFq95s4yhYXOKwLQNsj3nV3TJZh7z2foyRYx1dV+VBGJZ7
HIeNiwcoHTIm9LX48xpiq1LVLfnUIPnceNU7FasZc8VwouJqs9P9TW4vhewFqGxug2uAQzqWZeTp
cPjCCaplUUYLzIJanEwt3HOYunndzMBIxHiQiM/c0guSeAGn6JaMapup+bUabf1jDAy5/n5Dq6wt
l9sq93PdEIwSZNnA4VP4WCNfXLuo1AtcNxU/VuXX5e/TE9QcGeqTn9AMvb5G7b62Zq+k9skg2b/y
Ems6j8x21Vlaioyz8RL1aI+lcax0Q+19QFvvDtNqOloMisGPXDXrygbcHN2d9CI6XB+L3m5132Td
x1Lr+78XsgX/wkgfSV1QZzdImFImeh8vtEBNA7p+ZhJd3F6dO3xEdp7pRg5Nv4i5ABN+gsJ1x6zO
VAQTGIKWGArrLQD98KPXeO4/BT27D01n/GpVPe+sefMoV2IW0nAkzkSiGweFLnMnp4FZhM3WnATd
isGtEy09zpr4ef983rSSiSqouNOq4mtgratEXTHu08XkFBfZmfk3V3nFu8jqJVhEL+2/1uj2noes
q7iRZ/W5s9y0Pt7/ATepJj+ASgF0+QohRabzZeZXGUk8Rc1QUIaE6qhZZXHM63o8i8xZXpmJmPf6
KxvPlp45IsiASqkarneM9HATNjELlrgaX6pZV3yb9XsoKflOk+q/aHV9o8CipTBhEElL8KrJi+vN
DELXYRJpLuHom1MEYluZk4gOttW33Ith41Y+GcvKqmzKBknbOW2/m1lavdMxcfpoisSeD8sMI/5h
HBDL9stEdPGD5TXOp6Lr5IQRRJ19By6Qf8vNEOzSrNjecTQrYzlOjbX8UyoNsc96DAE3ILhq5Fjn
ta35mQ9n6P20W9T4ro3p1B2dDlIpUzYY9j5pj6SpBkrvWxNFQvmUA04S4DCaej5Hfuz9qML95TWx
L/vQIgMV+sbsTl/uH4+bKM3xgDdIzxoFPPiR5svjUZaxVHGJrH3CXo9yCftPItGyv8XVravQBWOc
CQPnJproTor7lZ4XFz3vTYJloj23RbOnankLAWMZ5lMEQYqQ2+lQkqa5zMGUXhYnTM55Hk5H8h39
oJJ04P0bYRDnpv0mTvoElzmxfI9bx3ozMbc+3H+qNzFt/SGMAcn8IBHCgnr5VOUU6nSymPsnmT0f
MSPixtA6ZtO6pQ6Zq3EmibA7n8NN8cWiLMenYOM/ekOt40vzlhV4Qg8kKv+NRDE+plrkOj71pXMK
7cr+Dj8sfQ4R5d4j3G199Oj5rMhu8AdkwC83zNGq+cjq8iKHeXpq9XwEbxZijTZ6e/K/m0shckxL
ldVu1G1SrabcW6FLiFG7NDi1CKYKYgEqW9ydbGnjNbo6A1ZUWWnK0e9/uSuqiMia0eu5zJ1XnWc7
qy915sijwaghqJu4etKdsNxZdGN/NJRQhwE3yQTpOqNprUaSmS/FBant/ruFI+U5aYd+8BNzcfaQ
dcbG9UC/DKkg2uEbppc0zqggRg5NS9not6MwHmXbFn7V5YgTJrPuA9dPj202uL8nRoWHOgFzl0m9
e0gh0Zy1chGPdMH6Va1y8cNG31Mz2rhBGffSDUKoSQdreHWBrcpBhlLcJ4lwgE8h8FgQLBGpO2Ht
UH3EDKj7uoAfPqkMjSjUNvL54f7XvPmM1jEpn+w6cbqKkY0L3KWl1L4sZiaf9EG8xaACZc6pgCmF
w8lOcrK1HHMdmsGMLW+lDWvZlAsTp+JSu4b2ya06hAdEgfJoPebHxZl7tbPgLcqGNiT0FswmwSjd
Di27sS69vOjBrIayfg2OKDoWfR2juySy9BveRNMpb/raCazSmz+GfTo+wnWqdgqwrYNPyx2KPtnS
rT+oqbS8LWxANoXskqcC9hO6vWPj91qR7MTnzUeMcxb5GCUD4LGXH3aR60vjZlNxcXPZH50o8c7o
peQPXh05T/3SOt/un6CtrdHbtwHGgUhhjy/XM2NVT5Mc4MNGcfedlcQSoLxsfxLj2No7r3Nrcxwf
PjomTuitXn0wA2bTERZWGVpLuGtnRracjcZszhXCJMHgqPh/2BzZNI6YtDQ5tevm/2iC50aZOeGC
U0LNl3JewvL96Cl1TLBE/fz3j/HPldad/7ESqBIjWkiHLj1D5gOwsIy+F303/GP3GqZbb4xmBdZI
KyFSXH/zZocLjGdQV85dXfkVOL7nvOtxlYL99ul/2NWKGaUbCr/tOlmY4b1ixgs6KtXL/pI4fOyH
yiW+TdiwaTv18nrSrlLmFbJtMTX4T+/s6hFmtMp0ukTpZYijIZhca36Ka3fZSUW2nt4qrElqLjaq
x6mTid0Dh0WnerE+pUucHVUvllO9dHul3NaGKHAoN2jbrLPBl2dizD3qxoZBXRflqBLFTnMBvLOH
YNvIrTgIJK9cA0y7r4cgGHDLVDW4jUHYRBdV72LfdufuUYwyPsYu7dmkGbszCeFeqNp6lGToUDjA
Ad7yyQuZgyrgUkOWK03ga+jzA9VmFuQqq073D+Lmo+SGAyXCwPaGutBJhclULPML6TVs57lHU3N0
9sCNm7cN2RSMLxpuzAevrlP0tWPVOWvJEXrDMe3ShUapHn+YrSU9kVwyCUAfqT9a2UJFPg0dhsVO
tcNNuUUNc+etrBToC1x8NxlrOKDnSfGT4yXem9ExNUOp6KWn9mlMkSIAVOIWsII1iPZ+VXrtcK6q
AkXjLMOxlWq7KHygBMMjOfde52zrsBFz+GU0Xm7B2u0YpWVoMgQogUs/TbJhiCEd7W2RVD+nUOk/
PMTavo+MHHZujq0DQGigeKBOu6X3mqErNcur84vSR/ns9FPyBamSPWmqrayaWx7wDnw1jDyu3j9m
FGaZ1UVxcRIn+qcYVPTV0/rZNxQkdyBEyvdUtufuvvUZsaVVk2cFhF4H2d7GQsftkXMShdCfC2Mu
aj/0nN72gWSZP+9/SFsvcFWAwxnEpa91jZCWbecuesFi/BgotVYy1Wf0IkLy4za2z2gCxa9Vo08H
ulDdTqm9BvCrAL9ilakvIbnT8VmVq/+4I+M6jxDlJB4yULLfN4b2K1O59xsrrpgaeBjbnVHmxpl5
sd7V22zj0By9dQTe58aY+6XZzz+9xUwP9x/p5jJwoeGRkNLc5OCEf+iNsZXB36+0Z62Br8wQdyeT
2QpNCDCsTEqgH/aNVjpvU2duiY3ZGJvj+IDQEK0k7NrlQSa5NA6alInhi3KQph+3fVv6uOwk+aHA
b+yvx9EIViHfCsCX8pMP5eqm1p2sJfiRMzZV8d0SGS7C7iADUKfV39/WWJtggUBMxhXkev6gh3Zr
pT1Ck8NQVJ/7yqVrVVawA/NZ/g+ZwfoSEbRcpx03AN6R4b415DTiXHQmPtROJt7EaR0eHDU6O2Xb
VjtobQoSamhK8OVfpQbYgJSa7FBVE509wD2ZzeF3kdXVz1Zv6lcqNcKTkXcNJH481I5QKMdH0yoH
w8fLzto5vxvxhxOFWy/IM1QoPO/lZzl3be1qBkmyKePoy9DORiCmqr3keTQf738q95cCKPVyqQqb
43HxgEnFc5gE1TA0B0SriteaReF8f6mNUA5vACVD+jDeir95uVRnYQbcrQl5nBlglhz4CSpOk0dP
9dm5QRn9YY73sBO3kQDkEnBBzisFHDf4yzWVmTR9WrbM6VSIA1sYiY/UjfqeJvBtHGUZDiMNoDUv
vy7ZrDhyxOLRSxxHdz4mUWI9d5NWHkKtlK+SrtsTErh5lP9VoivYnO/j9iMcbcRXlVy3VcgoPQiT
vIcsyCtJjrKC/2Fn6ZkhtvPh/iu8uatYlzx9NR6hKGDHLx+nLiqrZkCMDKtZLcfWrJNjaun5G2vs
dObYaXcam0F/U+bFnuDszTklBDAgXDuGdC1vbklVFBpCo/CIyn5SBxHF8QH+Y35UeJHsXFK3gZ21
1oYwmCKcc26qhE7OdOtylEP0KrYb30mkOtamoU5pKSU3tIU/2yArB5k5zaT8Us0gnxrPGr789dPG
dAKsGLXyhndZrYkkyk0NCGM4tM+xlmHVlbnuQWbhv5kJY18HnX5QKtuj7d98NTwAOrNkXCu2ib7i
y9eM+ow11xKPmbgwvWeuA/u5r9M9J/StV0oiQ9mM7BowvPWQ/5F8lFHepHqIApmJLdFHQx+mkxnN
a768Ow3d3NAfS63n+o+l4AOPjgpJCHpVy4OHouXB0Yc9jbyNr2NVH8AECdoXydS64T9Wqb0prrue
hCCbpuJHEtfRJ1O27rnOzeXRTktciXpDlO2hkcNfi9OuV+Qfa18FV9Oax1bXEcWws6I80npzAgk0
LCB6GH7Cs90J5rf35bogvohgtxBm4ry83GyFAuDcaTSO3HmIYt80o/wx7TP3i6gqmH7TQMvK7/q4
PegzipMAW3LrlYiq5ZnJQDEe7n8qW2dpTUuofVcJuWtIZ2ovvH1od5d2XmWoHeUmz9L22tq3rWn4
eH+xm2jP1rnGuMcQSli7dC+3nmumsjy10O4x6u8lFmWnOAWBMbltcsB1a6/S3twbwmKCPidMo2vW
t0eXAiWQGWxE4tWX2LYRunds7RBHUuxQfLZOMGodwAVWB6AbCQ0Tic4ptmDMW61Ve34E6/vdpFXg
ouLBUFQgEQi9NpGhOgDnyD799XOFnsGxWoVtieZXRwoJ61kJRgb4Ai/ylOXNv/pMOSvMeniXOulf
i7YBjaATiQkbsoMgnK+WMyYsSHKb1sLYjv1bOkP27yaamm/1qA17EXXjHRJGuVNIDvA2vtmaWBBn
khTLvSPUqzKU4hElWPE4CJAg95/i1lIQ3ijn0IhjUnu1rTLUkZQ2CKvQnOPXizYtJxkV40fUC83z
/aU2wirCJERu+kB0Rq7nwRnKZ3oVkjzmSqRvlUB7LIIesRNqNjbkrQgk/qAFdPue0FYF4Kmjjzs0
8be565ugR2zreRw6a2dD5sYHgEI61y0YJKay15+2Rps4DcnkLpjcOxooztppj+ie2N5JFfmYBFZb
pEMgUAZSvlk68meI/y26Ia2lf+8XxBcOcVWhBQ72PPvYFQi7B3E/SQDQ2tgxq88j/rsXs5BItRq0
NYrCpXE10B9Eo2ZOx8CLPQ0pvTnmwEdVYf2LZsWUnnQRAjLEESjcm5ltPV9o4IyD6QKsgjYvw9nY
xoOnCvwdGZXin6Ly+egxVHoTd9Pb++dl6+lCCkVzi2wZw5H17/+4IDU3C7sW3BM1lgl6AZWLMzpf
2RkcZgUPCxVDa4gUfDtobvdXXvfwotFBOxTQ3GrHKRF2ut7j4PRtWJg4gNljWhxTmj4+2u3TOe2j
3i9KfW/uvPFlgPAH9WVzI9GCuNppFGOdrlUaqj3Sjo5VFS5fF0d5O+n41ptbPVswfmDmyYz75fOE
8hkvIYnZJcSU6jEF5P9em2g+Mlzfy/y3llrVjgRlKTJ31zN7zRaaiCKky6ZWVocmwW8U/a/cz2DX
7LyrNe+7fldrnUHCTzvDve4wQKKdZt1cZaPtVJvOsrearybOtHngoax+KlRavBtFW+/ppm1uEawX
PT8SuBvGUDMZzhKlcOXyOMUtVtrqWxGq10PoNO/vn8bNlbh16NKTQdx0a6pcQyxGYIPsaFFKNzmy
AyaKdjAb1V6SvXXw1yOILCotm5vg2U+Dy/ByTqjv5yKQblP8yMNcD4QXza+cptjrCv9HfLh+e6sF
F5JY6Cvd3HTwhWRU5lT5OH+Jr9Zcml8aTP7e6bUovoi6iD+qvAGAnzhtPIK2Cs3flZYuH9wlLvVA
HxxtRl0aucSDMzblo/KqYfbdDk4ctsxFfxpSZ/wxis6tD73XKOlnSjTFoTUr8YTDr71Hllt7LTf7
wfubBh+zjpvpL3fFaLshmuLl4I4XPoPiV03d+7Ny0nYM7MV2Jz9qTXVYGCF8sia3W3Yupa1YAk0C
u1js1clZ1r//I2p2Ak3dtnFW+0BRfbFkZARVFqmdvt7WVwd0YvUEBw0FyuPlKmaY9aPI3JVpPZe+
mSbdWSXFJ89TmE+aqg08JBEe/v47cPFMYI65NY5bSJm60FbZZXS0n6nXGM91lsYPZt4PO8rwW5+B
S190TcFWjcyrO26JaFCQcDFjXHTtu6vZxg8Lh1/0ocqlejV15V4/ceuqQ4WedgXBHwW8q8cZewB7
pVhVOeK2fsMnMQdeAp8EzqPt6/XUf7Y6bT7mOWf3/kO9fZHoGoGaR3ef2dyNHgEEhmqqKiJ17035
EZUFNKwtVx1d6OOBGuCsonMe75ye2+2yKHU8MBS6tTc30dKQwaTI1cJh6csHU7N/TjKzg3yJTMgM
uXjThZU4mNBb/3o0B5GVLry9AlJowF1/He4srDaZwB7buHp+1UY7F/6U4LTpx0AHj+hvRGd4QLjh
9r2nTcQd4X0Ou6563cDbWLU+9coMujGP90LvLb1//WmrEDauyIBprz8pME6mSVFIPSNS57PTwLLx
BVCp8CCMsfwXElEl/MzS0jfd3Jc/i2ghIbJ70/qW2RVwdMDdxZ6f3nruXoYzfhO+8ABnKGJvuI9G
pSotH0im9WLoH6yREaZsodbcP4O3FxxtBcRDyE22BjBOmUINqUi3vLAQl1HL3Dio80Qz/cH2ij34
+dbho4RbkQrASnjcL0PXYBSJiyEaCWycaE9FLnTf03N1pJjE0U635tMQVfaT7cZ7Ytyb+6SYAnLG
cPIGZd9gWzt0Ay4l02TrD+XYhoe24RrDfGgPY7K1yRUzA3iBo3TTb2msLi3GYs31orh4jFt44kEZ
epp9cHOthPE1h+7nJuzqp3RhLLtTVN7GTwvMBPPb1byADV/FzyiNZGrzBtE0mrtgzpPsnRM5sb+g
lX+2zSzeufOcrShmM/lZP2kg99d84ER6c9JUqw7FaKXPidlPVQA9vezxeWqBeEG9LFpeblt2wVK5
NYSw0Il+OJnXuUdELFX1mGbd3L7Xo3KwXmE3quV+PCXT69FaevfLiAdJf6RnlhbPC7YvRMUhLKwD
9Z3AeVWiLX5GXSDJ/A6XPe8Q21DcTqrxOutYjHq8MK4Ny86nVTFY/tKPzfMkx7SHVBLK1ufWC58K
rLfioHIX+UXysyLEixrUcOy8sp/Deoj1oLCxfvGjpK/e507C5HBSmlUdvaopkmO75IvnO3lLzyzi
XgS1auejOPe2tZjBiG+kxqaTqgrqumvh5gyzpQIxy/Gn0GjZHSahnPmstWPOR564CG6V3QJd3BR9
iwx/p5XTYUHcJAOoNGbSrxcxmoe8C6V7MockxtgQf0/F9xvb9UVLUXw5DQDemgfyOOtTUdb68FzA
zKwPjRr1t3o7OYk/hHLEt6KfDOuv02aAyvTAVktVuAnXZ2LoXY+bq4kvcxpZB9o6MA9JD8/N1Pc7
l+jWhy1WaDLx5D8B+pchpWdQ3yQSNdLIW4oTAaxFQlmETx36IPdD5daXtS4E6w8oxU3eJZbZWYoE
qWvdq4WFurtM31OEyHOv3P6naPS/BnVxK62aU/T46HLcTDd6ZxmnqmmSy1w4pfC1EJeeY6jxKe1c
Als7Qy2GHjGSmLRv1oj2R96qy0EyRkA7Y9HTNphCuzkMRtP7dORGkvt5z5lg650xmlpFHVekyHVH
WoU2WKFV99rSl/oMZaI5VNnYvR/AyBzvv7TNpQBoUlWt0k/XuImIiwYNMgSXpD6MTxEQoItRW91x
nqX9P5xEEmTyf5TJVtGcl0+xnI14yVddsqUs7aPWZbbfRHF7jG2g1X+/q7UJhFaHXKvvKzRIDzfN
imvAEmg7STfQJpU+NKYZhtRfgJnuL7YR4A0a2hQ1gE5XCv/LfSU2vq2FvrLjLDcLrMVzB79oNBxn
erc+94BEXlPi75mX31ZzjNNol1iryCjYpavJep3j7xXqpAoFLjM/mdg0x8w2GtdvhUI+g8Z+yKhC
jnbqr23qTxG+p7t54focr3IwuHJI5YAzQC7nWjvA0VtCMlcLQlq2Q7embLTXmjdFpV/HTf7KwY66
eB+h6NOCbQOaGYBirz8Vul5w9SbVtKeTtvGhmmikkbWvvU/muy9fhTIKc5QJEnGuquQjjYHFb9PK
9EXcZkfZh8vp/qvfmB2tqEj0UjhktCV06+WCXjMhwOeQTcRmavr97KmHZsCDO61j55CJJnuQTlUj
OLJEx2xZUvqwQ3hZXHh/93/JRjaMcAt9QVy0yG6uf4gxCj0pUFW4pHk+PDihSN55hR3+L/ulw8pc
hYkyMt5XH1bLJBDgA/hgJP/Hk+4W3gndBhuBk0U8daNbPjpePQQ9JULQioa2SGeYB5ve805atRG3
EKyg48RwgJ9yvd8cXk/lTAL/t1lFB6wTCSYiWwJENPYaQVuHCkAS6E969iRw14eqhrRk1jzaDKKy
X+h9Ecy899cpScYvGTnjzj26EU9gJYh1HokOM4pNL88UXiNLrzVJesmrwdQCJE0LICa5H+qR9QvD
mu59MeIzef/8bJ5kkL6cIaYg68z3atUuCRP0YPELCBtr9PWqc5Fy1M32Fzli/Was3PRTlQziQcTz
K+ytR0q90nzs4m4Pyre5fxDhXH0UI/z58pcoU7LfpebVik57IAXLxyemW8NbOSTDmWK8/UzXQe1d
TxvLCsZ1WKfBtoERsn5hf1zyUd/ToaOj+miUCtJhtbixEeC3V55ayH0ltkT4Qfld7XbdTkmysTJq
9UwL194Y/9ZV87t2ok6OfeY9widyTmZdlo/e5KizZifVU9qFFgDyMt5ZdCNggABeodUryuemG4jV
Tu/EJYsmYDVPYGTyoxzpcdw/VhufKYweRjJ0J+geXSujhFnrMiesnMfUcOqD1qTRobWtUzfp4c4B
3tgPTLxV3AwZg1tpoGhZYlmURP0a1IWvrNZ82+NhurPKBqIGoDC7oSah03dToaPhIHqA0/KxgZA0
BVPfaHhculgOTVOUaP4y1NJ+1rGBS06WUTe178RdFb1qaOykx79+uLw6wjAyhxsUMW2WoRPqfXQJ
KRZPVVHJT1PmCD92lj2tho19o81FQsUVQ4MTOYuXXwepfQ5pVtMeZQmBuvTCZeYyN4yfHTL1TZAa
XtMf63oJPyQRblJBmXbjG69vrV/397z9Q0iJuXUBxd/MNd1mjMeBa+hSySqEMFIlAbIZVuLTKMP6
wOyMUxfXc2Am5nwoEmX6ZmjLf+//ittjzdOAt0+3l5rg5uOZm0pAJq+1x0Gvl0PE7/EVYSVohNiz
vNvcMAeNCLHKu98g1WpsyWN037RHlMwNIlLUpOiHVhbM7xz0xEMserM/V7Gupb4TjiI+FSJqLw2a
vPXh/rY3Lgnk+tkvjdFVVfP6kmA5L+uFiJidoS/kZ1UtP6Sxlr8uonr8J9WsBJbGYr+f83Z+HCqn
WI4QgG3Lxwo2Gndiy20G/PLHmC+PZG3o3MfLHF3MUi/fx8IRmT8Zs/OqSespyGfDPcrZhczhRm/x
n57/PhSQ76FFyRcIP+ZGOKvpamsY5zi+pNShB/qHiDuV7WT9BKBJfptntfd6HqvwFMEhe48dh3fh
WWh7dpy3gY+fgcUmwFAquJsUNLU5jJEcsNETTv9QCDlrwZIn3bATbW7TIP5tehUrbpHRyvW7r3rH
i7XJiC6drTQ/clJwmaIaTouQsY+gnvbu/mHb+sZWzDCtZRyM0Vd9+Xpjaz1JniK6FbV26FStzu0y
Dv6cWd6OtuPWUhBASe9AZPKpXWUcJWJEpTsRU1KhJX7EUO8QoeD1vSt1e89kd3MtMJkgBVeM9n+O
fX+kGU4qyqIss+jSp3HnixxQpOh0BbZM7I3bNpfCxpvGI9kUBerLJ1hmAAhULLXHMdfjd7GT258K
OY2vIfR4X++/rK1DyLXIoHStQWjHv1yqCzVkWmQaXRp7nI52HWonJ8uLnfLD3VqGDJzWGbIet2r/
VhGJKpzm8NHDyio5OYmt989zPKMI1aPp/CVps9wICrwWk+NYN/2PJGIwcB7xyMmCuPIqEXBBzAkY
Pi/9WMyqS0/RSK/Yb/pZ/6Uwx178OlRVh/1Xm2Rgu/vcPmO2WS6HcZnpXHaxjJCSSwHkcReBNI+t
RKVB1ebOiLSYpvX+4qB8GgDZcn+X7RhS/wih3kJBUKFPGyxXb5qw4jjrqCcijYYWPYVx2jrOQ+Tq
jR2McSxLrtTcOg02Zf5R0IBqD2OvlHeksZGNvqvAEj3r5uJ+So1MFa+g6vePDP775jgjCVkcOngw
D7lTYhLQOHWcPiy4Y3+XuW2EflgOUXjM1FgsZyeftO5o9NVQv6nRzHJfke7PD1GkyszXUEx+bWkV
mOh50obPrZsX4WNste0vangvPmp6nT2bTd9Mfj8V7ew7etoPx17/P87Oa7dxJAvDT0SAOdySlGQ6
dLvbnaZvCHdiTsUqpqffj3M1lgULvZiLBRYzpkRVOOc/f9CUd0jTQg1Yr2VDF476mD3RFTYtbD90
5SHRlHMRtq2x9tBkBOBgodndM9g/cblvL84L+wA20D40RcVIU3VWu6QF42CiUuGV2HN9x72OYr/O
oHxsoM3X3Pf3P/YSEqHh3x3juaqRYQT7h/nP/k6F6KysFcVt4GbFgXnCEm5FscXNpsuDC6O9beoi
Nrz82oNfdxEwZ4BZdsAQO63zg0WZnbKE55N5hdHVl3IS2tfZmEs/osmSCc4B3MWyz645jl+4hVFc
OSBRBqxVFIAvv69PLLoa9qyyNe/G9z4v5aa1sBS2/e2uDOyfjDW1k1gmgPhODVcO7tdyRkAjaLtI
6nZaAa4BL58eOJthN1KRe4jBa0B26NSf0F4AvilpbDejsKfu1hpTcwxxe2u+wzNSj8oKaCbdifCO
xRDWCW/PvzYq5XNB8AOHQgkMqnq2Crwma7YCC/Bb1aGU5eqkfyzVEi8Mxa6s7ku/O8pFDl26AK6V
s0cV6H3MrRQ4kDeFe1uWm4rqoPmtW1kXlioI8F0W1ybzF3YUyASy3t2WeA8Bf/na83Jt6tlPuZuD
3iT2YDSSVFjafakZ6sqZf+lRNk5ZFAI0d/THLx9VSehnFFgsa4Nxq8PsJ56EMWF70a6nt8+JCxUO
/TCTZJ5HH37+JtM58CGn2Fxi5ZpaYVcH2f2sukkydi/lqWibQr+CHV94JOPIfR65a09BxV9+u6wr
AlR1foaSqM8PJSP/T8yfsmOQDwL8cNGubJgLi2Uf8jKhQUn0Gr/rSuIBUGQRax2YXNFqecIEqfsO
L9uNNo7J0JnX9f84mSAn82bhq4A0nKPENXRwz10CesdiUJGYTPc90V80z8tY43XqExXX938t0ORX
JK0XwgpTNgAd6+WbdUVAWedS0y1OV/phBu5KrDEbwvs/fsK9GqFG3XVu1tn+M7Kxc6W7aYmF8UTI
1CaPcKD0Y20R66krau3w9iq9UAOB/O85rzCJ90CQl18srQhp9OSiJaIS/XfPb1XkV861hXJh21Hm
M15AiAAqdr7ttGLaSg/LpqQeWwLjV9VG3db60diJawFil/YAnBcQVhYlLf3ZDl+XNVB1wKNsM+se
Zg3BR2MF38py8A/od/9a4cbC+M/jzo33SjjMLvNhevc8KMI8d4zTarW4/WOSdYCddm0mcelNQkbj
cnS4FF5lCkgrH1cvXYJktbc5NA3V3ebk9UZq0uQVVvKlR0FKRpHIfqMvPeuI1x4ZhyHsIBn3oFAx
dP2N3S+8RZVPh7dX4b/TurM6h/e4E9AYYr/GYUbB3iJoxEtYH+2Nu2AcC6mgnBOf4f3DoqfUdXMl
guqAVUX5S9hKzOEM9AxRSa3sSNta/e1GtjhfhzXNs/ukF8EmP3njYsuDjbulHpnMuIa46TadcDNS
FE4YazpfS1t2c+TAzbnL69Z98rrN+Spx+9pC191q6x2gnJceuea7X31tNVOUTr58SOmFsh8+heca
ovvoUTEvEMtwzjPIifTgsOP6pKV+EPY2FHkMdzXp/xi3SeqHHM7w90IJ9Pq1M+t24otWnyMCv6dv
lVnO6oRs0/kCHsclRYdC3KiV53RCmpFVOCaMK9yD1Sv/NEDnjMfe/jEu1JzAEPyz969cJPu6+E/N
ubluSVbyoCX57tRUz1Uar8aiH/YpGM0HTbMGSeR3rbvdlSvzwooDdEU5hMfjnk1ytndHgwJKR22f
iNTpjjP/RlznI3jP6iwf3/6Sl4CwnStBiYv8dXfSffktZa9JeGaWlpBj4d6s9LZIxLSK9JOCFYj/
lRZyec2RyF37vd1az8qohw9vf4jX3xc3592mzINMAfH/rKVurAIP6T33GqOoIHKh8Uap8LZPlqy2
K1f163Me1vheGjDCptU9f7VNY7de5jKPn5l+3VDdajd1Nag/b3+hS0/xMRfwecQFlMXZ4PD0LeX7
gu3WfbfOdmJrlXmN8/XacA2WHjAVgBmXMUXjWaEjl4F4N3hWsPV89cFgavZcTcvmRk5LcHgExRoI
Hf8V+Z5uVn6u82wjgApZbLEZ7jPi1eJnOYsAsrKef1rHRb+ZWc6f334Z//IYXx5qe2ww4lxKJGDu
83IMuKY2/XbOb6ctG/f0wpbMJJU3fybNz25oK1o7JCHGv1/bbKLvbbZPzVbNh77UvNiZPP04ecp9
P+Xulrz90S4sPKY1GPAyrmHG4ZxttFxtxeKXVkb+NNE6td2IGyeVTtS6Rh3//aNQDUD5NemXibF4
uc8I2WEMVsv8VpL6E+tk/p3KdkgPtVUVVw4u+8Lyg46OEoNrBC7n+ayzpSyAEUc9miH6fp6AUPHg
A2asTqml5mfXyWUfKZrXLBycVL2H4zNNIZQm+ewCa8h7menrabHHiXjCEbQnXrbA/NFD8cJhwUcs
Q0Tiui3HHCd0oD2tG6qQ5KPxU1Y3xVdfNDNZhsyyb1ZzKeu4zFJjh1665Tux27OKdUepx37nYseW
u/XgP5oxNFHTLFUeGZnTO4indOtZMoMB/q07R+Bq7wd/lrnL/VAObuYykFjLITKnBdf9gInF05Bv
wTWS0oUVslMq6bB3tyYo/i9/No2JVzXmhHg3fjFF5rK1BxPa9ofF6q7xk/bFdrZNdqYBhha7uS9u
HS8fpYLasdKA9g+PxO+GsvLTpjky8htLxKY/6o8BaogYxxk9LFq5Xlmfr3sY9IAADoz7dMa1522a
Aa3CVzXAsMCnP25EIGNkyEOUBUH6YKILgdY4lFdO40tfmUxKA84eBTFI58uvnOFlXGl2TTuhl/5B
MH8hvm3cx/OK1IQ2TVeYN2mTnvK+A1cYlIAi/Pa+vHSG7qKlvU5m3gAG+vIzCCHnNUjJqWuVrFh3
mBcmjIHS4M86BZ3xMwBoUuHE4CORsCaLG23KuRQ3xujaYY/ueZyr0v9ibq3zx567uYkXDyOvcJu1
a/SMS6+LYQTUfbChC7jMYENV80SaNO5GCkDvQ5qL/b6gBux3R/hQFoXpod3ZFnHTu1mufzaK0fav
vLILxwtcalYqnCB41fpZydAWOp0RWU2JsII1mk23frRb2f+1JIMGieWIYmBXqp53ZLKqvLFwCy1Z
+wJ3I0cL8o9LhsFG1K2dMI+ZLPtPb6+F1z2Ty+LHAB60b+eln+3ADI/ftRplmliV64tYaL17Gptp
DQ6QkYInn+H+lbvxwvECA4b1v1OMkEWdLb7RSKGej1maCA7EgaL6IHHnCZe6upZA/i8ee3a87Ilo
7GxaT7rQs73mVENaFavUknlxtQc7D2qPOPtq06OiX5YfLLjNAD8uTRjIfdusSVUaxY8Z7KaNtbYX
zxbpIhhoWkPwO3XNtQttzTUenGp2HokLWuZwNIbSiDZDxzlVazR9PIpJa53b1exBzbwRBP23MeoE
2pnZvFADpH0W3PTOIj6quVBFaGKHDbevMnt8o0dAVZqkvInKgVbyME3DBAUBr7UfjFtmCzKeZn+a
jI3hkuiD9lFjUpoE4Fk0LFKzg49UJfpdS0lixPZku90Dx/ciPzCpgmXtq7LZ4tSo4X1P9rB9wAF/
0CK/DSpkuE2riZuiavuW/2cw8lgzha1jtJxVpwA5av2B0h9Cj9mRrxILP1icSLd6T0aFMnUVYf6t
3g+6xPy27TyGp3mtf1ZoSZ7IDIf/reXa9FDUQ08IC970wEQLFM6uCfwny6Khgrg9ee8sCG9ffMLY
fIgzi5fGhAEO9jFnagrPfSuXLW5xaR7IuJgYdgVVl4lI8l6mcMtWZilDm+Z+7Oeuz3nUpLWKLTmV
KkYNoWOvRQIrAhPcyNGdmJmmEyTet/+glMgrLvi5/PL29np9xRCrgMTdR+m2W3vu58p/GqpJSMdn
9uckOmDyQWpm8a0WenXUmyndZXrLcS2sa3XXhQaHpwLgcsUw4np1x+SSZsZxhJusPjPnUNiDbcSD
3a0OM0kI/gSziOx3LSwyxUEnfX4SMxdrfYdgqRqvvILX+/3lhzl7BVh28uNoHur+qsniNpXACO5g
HhbdT+O/ftsQuZFrg2vtYcn7Yfeft+25DRtrNu3E4OSMoPfrt8rp8iYsqy04bmyUB2nN12CnC18Q
8ixFDIfMPjA5eyrKPFmoZrKSiWPzlLr6EGNtgDZjzq4MRy88icYcqsCeE0rXeDZ/KqTrFEU5GQmR
SXU8SKf8KPVcvxuUk1951P6hXxydzBx4iXsuwE4dPy8CmeUV/WRmQdKb2seN13przOOnYCyCkZDQ
7NqlcOlxxF2xGHbo4dXY12jtDufqMkiom93Dlksbf1/NiIIytSK72Zzo7ZXy6k3uk7W9M6HuhPZ5
bic2DyJ3Un2Do5d6zed0kin8Kq0zvvXtpl2zn3hVw+wPA7DDEoHb6BXQaitYNzWK9cSpiiK9aeER
OVHdms1hMN1RRds6LFk4NcGQcUrm9ftRbe0VB6dLL5h6718VpMPFu7+Q/2wNDAXtjIAEL/EZWz9k
q+3VpwlK7UBtX7cEJZnLlcri39HU+RKinCFEGIjZfNWS2ZzeDcSeIMkr3x1vBmOst9hihoYwGC3G
BKkq91FjFg4auEC1VmzIKf01trOZSE8hXs79KvvcE8ABv6EfqxFpfS2vYV77+XP+MQFgGOtCAwbS
Pdu+mr9x/WgiSAZojJ/Mbql/e5N1zQD30oLDr5WR6m6gSdX98v0HJmo1ZcKSFFiff++b1YVjtTLj
z3BI+vz24r70jXaZGJQ+4IdXm6kjUjfdmGckuJ0sB2pidVf0hXnlsL30jTA6CRAV7TZD51uI6q5p
aFZY1eVcRZXamhP46u4KCqb69he6tIFo6uGFoM3hJj2r49x53Pwaln4yGi3B6J4zWd967u0PGC6m
X2tYCXmE1E1QuqYLDD6Xsck1n+RLGwiiHs5ju4yfL/3yBzTq2a5lufrJCj8wi7YS2AAx2DiVALmt
pidml1373hd+SKA0di0tgc1RfPbMtW4NSnPTTWhp/Jhwv+HGqrM8efvt/ku5PNsBdFjUKRxOHIjn
YzVbGL5W6pmfZKjI+jHutnEWB+qL8qnBUEAeShpZPzbGYZSx37p5f9jIbROPmANDodkKpxuikYQq
57vIR/tRpRXx2FDEsyzSjU2u7wJscfJ3qZd332TnSO2OZCRZRWvgZb8m2252k/p2O2ZbHoyR7mTm
ySazz4hIqcMXoR0Nqyb/r0u/yNYrf/mqqp4INrZ8svqc1b8xbVU70SyG6bvurXBMFnuef87S7q5R
+C8sege1DNSP3dABzODlKtDnyfequQsSzxfiRALfeGwnSzt2srqWY/GqdAQPYTS300Kx3ntFW2vr
NReuZjLuodaOIIME4WjnZYzyZTs5ZkPLhI3Y4e218Bq43J8KYsmsk3n8KxYGEG7VO9gmJlj0aEf6
8pZ2gPnNU2cYxm1BKZlFLTO9h2UanPfbWDUPGoDGe+lWZeLiZLuFEmfs74GQW37z9oe7sB1wQ4df
h6gB4PJ8nXJxOVvZgwWYJOH9TDVn+7Bmy3B8+ykX3zvtBEIck4b4HKApSUuVxeAHiUZiN3Rzom+j
tM5tce8haFBkwozdz6GsjGsZMBdOOUqR/YKgIdjF0y/XljBr0YtyShOIyYx6AhnE2xKk0eqW7WEu
O/1W4kR8kEa2fKzb/K9ZsPzywA8UlyxwrEHPlvY2ZmuVlVpAcemopCfFMdLKurmphepxszLqexE0
6jCq2Tz2tWP+LS7G4yHkMY8hDBjY/PyswyC+JhCeCpAc0i+7ncN7x+p0Xr2HW58xtvGA2WxIAzlH
i6dfZUdfON/3EDyYL5jC8An2nf+fAonvu/ppW6eJvat3scsb28fSr0sjlmozH5fN1Fo6RDH8Lrc5
Z+FV3j+Dk9t3MDpm46RZm7XcSAaZ39PUpkhp7SJ7XFBHX4ucuXQEEQUFWwnDPXbC2e+0ispj0EHp
2hZi+L6YpQdZoFzpw2crm69c8he2HFw3xO1MHfce9uzm9bJl0URGG2DCamVSKp0/7qKrf97echfe
Pf0TBAFouoA15+++zY1a17SOC6ja3Buct4zPuOfLI87Kmh7J4a81bpj+MA/bGR3ES72q/itLin4W
eZDMVZueRmMsyoPXKNGc3v5er+0ueBAcU8uEvMVowjxb1JuJFUdaUri0hiSTuDZW1weDUNZ3zZda
9xSk6/RjNO0mD7kI5LNZF7YGHmuDPXtt0d+WXl/8dcDc2YcyX650rHg9c+kGP6mVWI9bMaQfzKLO
DgMG61cKt9dIxP4s2ArcZLChKC5ePmuwWoJ1e91PFjtVpzmH90Qk7xR6XdDfNJw2EUILi0Bju4hk
vgBSqbauriziCzuGg80G5d9RES62lx+CtNytItCVCp/r9sF2NfRooktvce29lnh16VG72owJJT7E
r8r8Vm1idRpWVmfL7M8oJ3VIx0V+8dzu09tr68LOZOHuJs5wsDixz44BwwFJK+DOJSPu3IcmzbqP
25h7V7xkLuxMnrETIuEuv4aHN5/BpSOoerGi2r7ouSxv5iCbHwtedUZAsHJ/vP219o99VovuEqTd
zICrEEj65W8ly0Z6GanSSTdCUw69eSi+E6hULt9yo4FyZXdB/ryJWn1canTI0YSH6rUNcmnV7spf
BzU0ZfEryhemzd44tLOX4Pw5f2c2l56E6J2RsGGrLcOUFiAPEfO1GwMJIe7gCGy3q6/N9pX9swM6
529jh5a4j/cp1fnxu24p3ldKd5IgB/7MlG+FhjNXh9LA5bjpa/lhVZsWOVgJXbmO/71vzx+9B7Uy
JqIOBAF6+UMQFVZ7BF+6ie/1ZJjYy2gfBysFlzUn05owDrd7EVroS2+6wEo/5dJLP5WBt70jniG9
toUvFGU4+e+MZA6RXdz48tOktFg5eYROYjbEUuYpv084I3wgV8ANjkYv+oPfiO357cV4YY9hkejh
JAgx+LUKnAMdkvzQuEmj3O/DNrR3aBHyK8jMhSMDR2k4zwi/zdcDedrKGhU7X00SU3fb6ARbwHpR
64+NWKbh8PY3uvgwSBpMXyB4E6l69h7LDPlduYJHl02XtFi33PYE48bBONt/X62DQMPTZKS9z3vO
fjKhN25au4uTgOLAzmh6eVx1p7qyQy6uU4pWJPNci5gUnlXNi95Yc7qWTrLZy1AdfL3FpR9Wcfkx
HYxSRsNmlPeq6MoqIl07f6d6qE0h4fV1HbV6gyPz37/hPfVqhwqwEzkvzwKvG8d6rVipZpffTQBL
XTiju6tiffJtdeVqu7RCsS2BXgHh7TW0CFZpL5s/uonGeI+Q9bSPJt2ur7REl1YNolsItwiLuUrP
fkp7Mfyp7XgKY3zEepYzR5U9rEfYN+r/eH2o8LnPdl4UVpcvFyhWhr3TtzwKPUAV1sG8JEG5BHGa
CePKoy69O5YmJ+i/pOnzqjMvhLb1CEQT3dOIKeB5MB2X/sq7u3CZYCrDjBbaEm5YsJdffqMAqMRH
D86WK5rgl1xWO43STco53NwVq2MDauovaiQXj6Nmq0M379oqtuwZUOvtpfn6MueT7OS+3UaWavvs
3Y4ZE3O/MJzEg0T1MFXVBLNSutkU9q3X3JurNK/1D5ceudOf9p2w40tnX96FsVpklIgJkUXZDbql
3fYGydUx65bmdrHUNTT39VIFHoCWzo/6byzDWf0AiD41ll94CQKCKS4bkR3Bk5xDK2AUvv06Lz4K
QALjuB08Pp8uW4tuwZB03KTW3AbVtF7fkVvLLTmW+hWJ6P6aXl7GfCtmPlTTHjXsuVsGFRiDZsIl
E6sX3oEg6um4yunZKBb7UJUekGjup1hnDQQ0rOV10t1uHPDq+fR/u74fvsB5HaKXlpZD//GSxQkE
HIhMPOlTYdzpUzoSjmjMp80SnQqrtDWL0Grz+R3ePNe4CpdeOGcdaBiUlddtIrlifenYmZfoo9Ec
TcQVkW2t9Y1hMq9/+7e9gIPt5EJ+Xe6WXaO6f5b/wAGYuPkemm83gXSNgSoGYObPusxXmhZf+1TD
YDiRMxg8CbG4ybK0xBopZJr3W62T3+tbw0kVU/nRU9Xy5+2PZnvm61+D5Y2JCHaCGA+f72O79Pnq
cD6TtMqC6Znyq7c/zE5taJGlWd5wtDcXBzMP0zLzHlWPhCm9ausa7g5rxnHJlSAIt3UGHECKCjag
+6HvtXbs753KdqpHKv6xOAwNfz6cxNIV4eRVwx+4bH73e21dmR0HAwbrvdTb0rwfAqa7n5yCjiBU
zjL7t2Y3ZdCFVr3b/snrYGwjd7TxjdOcYC0PIGBZ+QzpZ5jjyVqVddI8qzFupG9IKwr61LUj/L1V
+sersWKAcbBgxhYxyc7Kh3GaBRalyNOXeMIznuvI7tRz7eZldYSRD4crbzCmizINf5Go9VUjY+pb
ZhJk5uUraUnmBHCvBWMdjqIcbtVazGlYoEkghNDdDezwfDIf/aJjgiLGAYedqlqNJjItYmvCHHq0
D9NomX4Ip5vcqDBzlcf6oPgvRZHmj1jnDeq2KsjLvskI9DUPs0FuIwGLwTx+qZTVmG7sAY57z9ss
jOzY2qOXHnoLYvdh8YuVaAg4tFv9FXqGvwctFUZ7N5fO2h1FTUvwY+6aRY+gt7tT1C6m3R2KVuGC
1WH7KT7oda/V+Ixu63cxOK0do/SonyQu9NoPw2q6d1lXWXqMqr515mTcRqOXoXIz3X6oV7JqosG2
lvtdGwWbYpLOD0+ZTvpouCNoNw53w1fHHaYqxl4Y8pghc1hYKKtNnbjbFNdffEf06QTIxthuDcbs
s8Q/zyHZbFnumwG15sntWT8fUeA2z8w4vCEErq/yEH8Y49uamtr4HrXWQpyy0UrrnkGP9c6Z3G3G
E8sufyn8S/sveVbX6wnAeb7HHatrHjfuhJygIccsw3Kq1jGUjrvckpIzpcd566YveMGYAbna2vzR
SB3nTtcr7Uuw8g+mxevKJVx4TaTWPP2no69zQl2k1RTPct2wRAiM1gtCVXj5FqEz6Z4bhrlZZNu9
9ShAOaY7F0sfHA1XvmNoNcoi49oatizMOWA+e3Mrn+XoKzMOmpLRhQ5hR91VqWisU6UVlropJtX+
RmvVz3Er2+pHE6hqCKvAEVbY048eN+kWzwW+Id8bz9Cc0NVrjMIybQ4+F2NOqokLLK3CbFLLB63X
KAbLsi/GMHCYzoVqIHztaMPsDI74HBL6otGHx0uaMmTNJ8+gySuaNpElUPBNZTXEiunSLh5Ksaa/
5OwbQ2wY/fJZZaubx0T0+I8uLnntFLtisbwPi5E2dmQVqXKOjNfRKwi7zyXtmTL0r9aIfWBS127W
3QkkEakWCVd6a2yhm4bZlztQrdp+JyQK26PBnsc8SPHEmB1KP2VZ2kfP7hvvDsBNfm4kg75nf632
tMtRpfmDIUrD/bKUa3VDtQqfvujyEaruUC+zvFuqzErfe2ZRiIfS6b0uwmIyuGNULstDpgXrQx/o
y4+p3ADBUA6QOlAag/2hzyupP26YUQWchZjDcJTW9k+DGUgVIVgNllvLH+3pxCRyvF9AAtyw1lsY
NR3GL9hIwuWWj0W5QKVMp2GIyfYz8jC1jAnqmSjbr3MxFCgebLXN6MsB5x5VP9bvNIzd05sp7avp
oICUMhZdszqY3BXdx75rDYjHK2+M1PDhaRyqbv5i5CqtDxnny/tNydJD76Lp393eH97jqEtUozWO
uoG4u5PIWsGl1hB7680LfSm9Rw/7NxvBD/5r90aPzcYHJHzy2yY09oeV+eJBuKztY86FAFtUVH6k
uwh1IuzAhzVyLeK34hbzxvUr+VfVesws+Gx33WYUBMFkS9F9zbVRGicbifpTrtbWO/Lb+sE7bvtV
RW7uTu/7tMuWCFLgPD/0qwcXDVsYT8ZWIbYKrwh8DsO6WMcmtAc9ryOvq6fhWFemmx37lnqaO85Q
9cEyccSnIjG6o9OYooyKbIL+NVWm81PZizTCVpk1DvC0cSFIHot3JTcs9Na6+7hAfflhaKr47XnC
eqwbzGPQM7blr2IU8y+dCPsy7qds9MIZaYEez2q1n4DKS6ipxqajkmH9feVGHps4UN36T2AM6dPk
LuNdt7Trn8V3F8bG9ao+TzTenBPtImVYkEfydSa4tL7Vam0Tx7ox2s+eNfb/9KlRPAEm5yTeVHV/
wN+TpFyrmPzvTgVoHPJ3iypu8e754/oMBm5TPZ+6xFBtl8fzlOvvO1+rhgSD5+LdpvzZjSoo5Wko
p8DNIxyl8s84b/ceXQmrOip1r+kTCf+zjBl8u+u97Fznaw4nKCUdQnk6AY798mf2GdlgpUVylI+a
8EHggGyHjnCwGa5dJ7u367avQmQtOUbtqxRxOo2cZ07lbWDBUhJonMIP/NAwcGHMKbNli7S2LH5u
fbrZB7oKwoRsaY/fp6wz+q/L4jdfGC7OGlqkDlee1sk5aYlW0rxErX2e+ERNdJwbVvB9ntb+p02M
jX3gKGr0f9ZpGZxjKlKDsIZ81e2DHPr2nek14h8Lj0Fu+dmUD0oT5jcABblFjjWqJbQmGpiwM/l7
p75bCzcexgXeSyjrrfdvPcTSFuKwcSLzXdQFvhCY2+Fq7nbth5k4cQfsu6lVlI56mlBLet9cuj1S
iL05/eS3ONlG/jqM4pEa0uR+qYse2W5QBh3xmdr2s/Um3Qk7RcpKLOAo0Dx67mrdLtL0yxix/moc
yH9f9JM5OeJmNKTnxFpXTvl9bXrbRzF1g30i0Zo1Du9p+SJqCJWRkqanotwPqppfZKDjrgTcXLhI
Dml5FAw9OatqW28cPFJp+rN0+yyznG8ZQKz92HTFbES2O+MQuaxWo+WIctPN/dXKcRBf36579+70
rAdh/rRjAvwPLOkz6EpmjSy2QumJYfX6B60o0cjUTnGcuHbtyKiYiIZdUBJ4//ZzX2OwkFx2YA4T
1d399qxrniZ2oU0+Y9J4jZ1UWqnmWOoVLEprpfcKMz3N7ka8qO9L5RnDlc7vQs+DPxXOXJS3UOPO
0QNk6nrNTWokQR3s1WFWPCJDbsLeLa+Zolx4FKxJQGas2RnDnTeZXARNrUnuAByz5zhbqjTy0nS8
WWV/zWqINur1rwlgtQcB4KgB+ersrTaUi9vkmyZWdbn23GOUl5IBUGAH727CqiMhFCHdsp2mKSJV
W9/CahzH+yG1dPg9LWlyhzVDvkkaRpBXCded/2yOZOmEJVh5GdqZPg2x0DmaOXGsjkibQQ+eV0ts
+HztVkdx7VVZRq1hyq92NmnL17kdzCrq7db5NumVzXrXigqC7Na7uByn3P067tTl0dYalBmbkD3X
74Q5CTVlX2iHygxkestfSbe73t4PDApEQ8R5D8Jf4Rg7++9T+Avrx3Hw/OKgTU3vn5ahzh9Fr6/2
d2FYi0UgkonfNnWJkUU9wBHOIjnnZBbXfaA1oY7QKT25mZin05Ia48cgGLvdjHlPXXpXNoZabhjZ
mxhFFO0CXD80mhvpukxVbBcWxox+qWvGCThyqeJJyxz3WASL0cbcpa3C8MMdupth8ajcMtMs+3eT
a2AIASt+KD97+JVpoY8haXGH/nXoD15v95jXaLB+DpRmlfvZphV8vy1wtaPSlZaKelVuW5RZOJGH
7sicHOxg1R+Xxp/qB2jBztPmBGUX5QHqx8OUZ0ZzMIKs6+MFA3HIyYDM9k0/ddvzsmzGlxSHGE70
pu+ze83wxjZkTsIRZjddgz9H0RTiBB9seFTBTgHC2aIJuG7NZf8XcfQ7mESqoBUENM3DNdU2n2lS
1msHOYlCRh7WQ/S8yinHqO2D8YNm+Q0bneNQHjU58A6iqlutT23v1ioLm8CdZSgrcnnfNWkxiD/l
Jtqvrl64VKGOvfp3heFn99hREj9ISV6pCAZIejuIirjQoNV8nAz1uhvvm9kcCX3VXOpfJL/Nl6Ct
Bxc5gOmwDxgmf51m5d72/WIGp3E1SkS6TbYSHu2ILuwLJ51Oc1MaWyxdv/6mCtRjGNpNdh4SeG89
KacP/qFaLp+WYDDvMgZaWqRyp6nvex+2ZSi6VgtuUFqrh9peke3N1eaVN9iuj2k0VgDOR1mX3D8N
pNYuJrtR9SFbVce3ZzD9d1WONw7k1hZPqnHI2j5yp6Z7tm1S19iCdfDTzpp8Zt9svX3gztaZa2UZ
Mgf07cYWmQgqHNz3uumj0lu7utdrpP7o4db0q900W4Obu198o9Tw6sitne1TALz6Z9oGfTsMWb18
qralVycN2bLEw9va/2a5FNWxEpP7MdvkzvzXPQmg0Drtu36qh44BmmP9opLctId1DtTT3OIQGk5I
ZfVD7RdDhRxk9bxT6qsC2KAh4uDYMfP/rdVuv6KUgHAWTlZjNZjTO+tHrNOGNsrBqkzSyzfVJEHf
ilMxNkEQSeyru0hfg0yPqASb9m4pIDzh36QX/FhKImDdAmV1Ya5Z6aGo+jQIdc0dqiONgUWT4DNG
31DKHa3/UXdezXEj6Zr+KxN9jz7w5sSZuUChqlj0Mq2WdIOgKAreI+F+/T5ga7ZZqNrCavZqJ2Im
WsMWE0ik+cxr+lBQJVf84UaonYg3FLCHDGZpSWvUKtr+YxfVNq0yR20+xnVhqR7tadPcKAZBPB2M
VLgT5kOfgybQ1b1RBYPnx12JjBXdgHDTBo18SGpt6LZZXUtik4ygZA6DGqBqr3R+/EjqZn7NVBHW
v9w+osSHPRP6gAqdz2V1tdDkoAj7yjjkjWZsfXw/dgFL/d3ly/1MfXoW+6SpqNJB4S46LvMVbSZk
UfTGAX6LxPluiPLTQLj8QfP7emeilPt8ecBzlyykC0qLiJgg9rGsT+t1kfWpA1mAksdW6Vr1ts8t
VCbTZE3Y+0zgMpuNwDXEVgeHxcW7DR0kdixxdaLiQqm2E34HW78c/fyq9aVmj1KsjQdf2+ekbaUS
rrlEnU7t3Dqfgxaq1ugKLd40Sxpu86KArNAG+s6SI/9GTeF96E4newi9jr+8YFAThNRPhAiG7ORT
pgr0dhRhtMM0l27oQTee2gXOWmF4nrXjMJRhQIrxRhT9TzRoFCsnGapi/QAkV8RubzTNg5NjqM0F
0OcvaI3mD2OTG/skRNXUdcy4NGfyqopmoxZ/ubyaTj8xqF1UVGW0BglNl8vXnnC2tqi9HPBWKm4d
n7xYUlVxTcHRekdtMUbA0RGurWfJ/vLIZ9bx3BFEAIWva6DdtNg4Tj4oxjRpB8Mv2q3S51Q5e+pe
DjJVK1N+ZihGAutGGG7NTNDjoWbb9MhPGw09ZcOn3tuLdI9+gTluEwF1dXP5xfST78u2hIzBHkXB
GqbE8Wgo/WJNJNnqYepAeJLMmndTqxsr8Ioz4S+JHP1+wAwKmluL8DfGJq5Kq0BGaEOO7mqD2zJS
M/PWGCG4dbJcbkYtVZ5+/dWgoIBqwUbmVH8cZTPf0iNZPmBZld00epUcCkesyRidezWazaBmOFdn
qMHxBNoAu1UdH7MDsHb7QaXxRtW3bR6TJNA/VpUj++4Ygp1aSdPOHTeAR1+xV2d61G1aNarVsEqa
WrXfDWJQSLbHbKcLO7/vFX/Nb/7s1pvd0AEsoqe7fE09ROezLyvtMF8sJJ5t4dmVFu1Sv/jqO5n5
mVpBRtW+7naXv+LpdsApgetjplxAOltmhFLcQc/VTPVgpsGEGJwhvEFNbMq78rgy1OmnZCjquEgB
stUx7jz+lNT4kjg2Au0A8Gfy0qwJ7lrCsQe0+ONdotH870zL/OUNCLQV7/N5/81MsHni33TeOnNs
CjHF8qHVq+rgCP/ZGOU1t5IzqwVCFtOHISk+ZEtEQ9mFRYSfhnwYlNasNrbos2+OpbV3WDs41bax
I2OF233ms7FaILHxX9B0yx0fmQK/g0CbDmNCDCgbYYSgWB7thGRnK4fLabd4tjAHs+RwkNH1WHw2
TEjVrjCEcsAKaNpOtal+m0X29rA79esabZINBYcaGQ5BuQsh4ZXz+szcIphmogOD/gkVm8XwUZik
Vkrj8tChh7itO8DsiRn7JNZTvBG9/h9sCBBacyHhVXpmiVTLEnrCWStPh06t5U05JQWCqFF3MIwu
XYFDnspEcrKxOGcQGhNMnHG8OGvD7HNDmPIh8wt2tixZzdPsVlG5Sh/Wz06KaxQScVpeunHsSPGG
AHNo4UzXyr1oqwTSryV3GIYPTv7u8rlwZtqZBfrjJNmATZbToHPGmoLsEZHeyHhfa9r4TemGOPF6
u9SfS4UK4spOPXM8EHqAEEQCEEOjZY+8SuG7mlYCPQnc0aGTm8EbJw1rUqMU17MN6EZA4L78lmfg
NLBSuL84kFAn44w4/gLc26reQWQ6UL62Zg5MTWs2re3pTyT1AdVUfW34XkMouCujAV0wpc0yL8kb
a8205syO1g3YOTToUTE/OR2lFgKKklVEguOU7HwK2gdVboytUjVrIKIzQ6FUQio0H4inOzq32jbK
5vaMXpX3fmS394nSIlmSS+r28vyehj+vO8kEgoV7IDvqeHrhmzVFg13LQaUvUHmSb9APM4pMWTmj
zo2D9iA8Hl6L2G4RJahDmEYZ9jUHY4iLW8D+uTd2qryyWs5c0pyBMCFhtQFhXb4NCWMuGaUuH8yB
9Q+dBn7NbhjjWN3ZcVV2G6MV8beRNIVWcpMna7HQK55ykS1gIDSnYCph18kagZ2hi8AcFS4zcj23
QS8Z+kqSU6yh85iWlCLGXnbBpKvvUbBw0H+oNP0ZkTjns2OW2rOcDP1nH190DIjotd6LipL9Zghn
PfGe7uXXROvV7klVBIXAmv69KwtwtAcNhYMHjcTkKQlt40upRmHl4bQuNRurscTX2oinG61JWgnx
OkgeXjlSavv1mAzU7pwfzErGJyY/RmwXTQLa76DhbECRdECdXAro+1Ij2UA0E1eXF+9ym8AJs+dC
vcxHn/Ff88/fhA5Npqm5bcLOE11Y0zijU69LabmRsrA8rAy1HOuVYAs2GAQhMHUOneOxUBTLbKrJ
A+dQTMevoRJ7n0rWoN5PCUj6jVMP7Q2SC7gVSEEUfiHDkQrX6Bz9gUPavh0mQC8uZDLk9Vpa4Oom
7ou6+Bzr/mjdV2CCNzXg5KfBxx3+e22kzq3ct408uHYVmiYVv95A0bAzlMRDycIIH5pwMOia16Uo
NsPsJLYJUtMP4Jtb8pdpdCbsDJERbXdDKiOVqpZVPXhSY6bNRhqhX7m4qsGxlqe6Cq7EIA9/GpIa
ApvNTF6wzWw78MK4L/PHvu+bnTG03Xiv+xkVqAatV+dK751Ie6zUICabCboE0RPu5vJAbTYK9gWF
LfMKoM6IR6FNvf6Py19keRvxQbgXFHok2NWe8iXRWEkl9oU4RHZpowCB3Npe832R3nR037srysXq
Z6cIh2CNGnxyJzH0DE2fue4kqKDFjtcC7imqLklmd9DsOkg2dljiHRX2RfBVLhKr24RYiEjXZovE
9EFpJeUTuxWJ8yydgMv/8iyQJ7PVZHpGYFvnKOHNFrBEDCyetsmhafzOK9BUcGMlNp8dHUSDWWbl
RreaYOUwf33Bt8ccE0ANDagcoDnA3ksoLc4BVGzLQhx6gHIdmYnpPCgZBVVU33pUzmJ9oIwfjn4h
32VDAJOiCqrW9KS4bMDsKEG8phN4uj0hcHC/UEQkB+V/j+chzKM4Qr5yPOh54TwEQooPttxr3lQ1
ycopt7zKLGhNCDaxAAiE1BOAbwqNlJi/n6izifhKb7P0ugR/t7/8Yc+NgoAMOHcEu9ADX6RFWeJM
vqR28mFKReaFUwL9uE7XCCdnlrJGPenVnIfJO0HtG6g+9XbCkR3hiD5LjcsIBdrN1qqE4qnJ7FUP
36aIqhtHqsx7Jc/7lUP8dB/zBNSyqOIhmEHn9fjLFX0Dbkcf5YPoU/8KyF10VcHI3UWWbx0SrR43
hRlMK4HCSWA/f0TSTXYw8qdE0Yu4R+tQvEt71BYx7wSfo/oWPrUSJOdwJ/JBPnRlUuk0m6jTK+rY
oM2ny9UNgLuwRfaPplpoBZIFUBLhlJVnO+Hnvz4bUguwHLhrTq61NHAQ7wjb6ZAqqXpTxL05dwHt
6ps1YVsDqKXLBuTi6Lh5zdxtAhPkTPlB7mo93IC5DvINsFA0osayzyO3sZpMvapboo2N1GIQ6pqo
ftUbraUstPHD3vxT0xpzcOsSLRpPqFXzaJJbDBsZEMcXTIabEqHtqqPzRUvmqWf3PwxZGNeuP4cz
bt1WWe7Kgdz/wNcioibZWnHkGi19HjcFaP+oI2v/RRZtueZktQz45qmCOICEDJ/pVB1UN0s/ctpm
OtSG4t/LRm7dZnGArYY+Jc73HFTeD0yNRb2zitr8eHmHnjkFKQeTiqIPQAXqJHaGUqY27J/pAHo3
KrbWqBo/kgCxCldPMmuYwVb+QxWLON00HI65NwcRf6btgJmDordUrS8/0LIOwGSoSFZQopoDIuri
xzsJeyUk66pWPnBg9xLdsTHu0MfCoE3RUJJ22zChqaeA+Mq8UdciIkpZ0laKjmcOYgTpCcA5vKiX
L6+GQZfywB/r/lAWdQy0QB63spT4HwgEy5Uj8szJgQQo8RhFdoLlJc9Tb3yfYH8aDhPNtYeqTcAI
ZFW56YNSvs45+b0sidO/Jvm/nof/Dl6Kx79uueZf/8Ofn4tyrCN22uKP/3roXupW1C//uHsqm39w
IHx/aqMi/5/5l/zvv3T8K/51Fz0DpSl+tMt/6+gvMdLPJ/Ge2qejP2zzNmrHd+KlHt+/NCJtXwfg
med/8//2h/94ef0tH8fy5Z+/PRcib+ffFvDwv/380eH7P38z1DcLb/71P392/5Tx1+6Lug1f6py3
r6On/OkfhyZ9yr83y9/w8tS0//wNIsPvMgc7hDdU0cgw2cL9y18/0X/n/yJ8gocPO80gdsnn3/3P
31T5d2wsLVhrCgcb35a/RBVw/pGi/05yRYoHbgUTNSrOv/17Io4+3t8f8x+5yB4LWi7NP387XkKk
IrTKVKShufkAx5NEHG8ZRUryYvAx2UmkGj9tSfkK8l3fxDkyalUO3zOsmzXpgeObfR6T0GEudCLw
wqk1T/bbkK1sbCvXcqV/xJSq20UyDkGQDrOVhGVxs78Oo1GNh+LD/cp+nB/jTWSolDFQAVXpHmsl
zG/DOLuawnjw0klXvZibzg0bNbhL+uQw5PYHMy2Dle2pnEwupXCCUsoK82lAT/D4CQq7EzBnx/rR
LtDJ1Uu8BvvSMHay0/UwBIwEsLasej6+Ppus6tSDlCSFqxVOepUonI6GWY83ItSSOwURjJugK4Nv
GraeKzM1L6Y3LT5mSoUgRW+GZsJr63kRzstTqMfcLug/wGTZmXkcu0YeSPs+z4yrSZ06ENVTo28c
rbqPyDk8eSq/KGEYz+b131tOkOdcbbX7WAaHiQThcBciAnAFEE9AUdC0fRnY8c62ocDrsnjszbH/
rGiNTeEMRfmwUboNoOP8qxkPH95szJ/L/e3yPl0ELO35WpjlfmQu+MUnQOMS4Iump4+Gk+jXVa4M
G2syIlLLoCFlRSlf6HU/Z3X9NsxHeZdT0lyJZ06nF00qExmsV9tQxNcWy6AxQf0acfIIIl69SVN0
+AM132q9KXaj9eBMAeaEZh2uLb9jEhOfdSaikhmSaWNqYC3FGFrZaTozz4LH3hrDzWQrf6YhQU2I
Vxugh8a5itrwA4bHsZsFSeNJKHmuXMjqvJX/zpPmR+B24sUpG7LjKR0ev3quOEUem7nzYMUQiIgY
da+qJut9kEf91vbRZFPGD3oQPzQqcdSYgzaPan+nCHXyiLmLm0QjIAU1Nb5LavsqjLK9mku5l7bK
ZzozGzDeiMg7KznlyQGFYQ4HMjUO7E/omMz7+s3JkbR62Q8oET3UkWOBQu6RbB3R8V5Zm/O2Opoc
fvsM8OQIfxW/XUwOmhRFUFj29BDF2WEgZdsPCovUBtIlEiPeKW09PGml/i0SmANAnnQzYVuby0/x
ugoWT4G1xuxczI3CTTCv3jcvS8QU5gDN1Idc8+V7o+xugcumX7oWtgMqgXrtVlqi3KpZrJtuLHff
DKOi5S1Ky2bhgMP/Yhh3YeP0xaZNZEdsbaNWD7kBbd23Yr27CgGQcZfo9ddJ1NrL5cc/PWMhP9Lx
QR5mrsqTlh4/flDAI6wTR34IM+O2lqLgS6OxtjDcBGZeKyNBeyec+C6umuIO2zvCwGFAc8jq6JRB
DkmQwh1D5avRm80dzt1+C65pDO5yUMNrG/K4Y8FuwPGDli0NC+52IrfFxac6Q5I1edc+aHFWvVcN
o933FdT+DXjXnUShkCwrt27yEc5JVpRMIJbWI5QKm6O2irsGFnJeQpbK4vYBDhnchDx3fqpB/FKA
938M1o4CvIfyJf/Q1i8vLXHg/wdhnckH+a9/B0snYd32WTx9L+q3Udz8F/6K4mD0/Q4m2SFc0TGK
4Zrk4/0VxkmO+jsV2NfvirwOYRw/+hnHKb+b9owtplikQyV1OEl+hnGS8btMUIDOBWiIuavz7+f6
eav9FXKfD+JeW8R/7+E58yKB57IEnmMDLV7mHNKAT02iTtKWXuBOWMlHrcXNI/uRgyJNB8RZ8r0g
hM0/pdatbXVbxQS9MxSHShLAcdV9qNZbeRhX4orj5T4/FVfPzFydW0ZISixOlpTA0oYr6WyFbEPT
pwuw6ZvW2TahJrbIWKzdNq9H1dE0sMVg7OMcB0qFT7GIY6BPxB1leRPri7SR3MrMjewehylMyTts
wjQ30PS6dvucLuaGGm+M/WqSSx/o7kNqUfymy90Bpdl7GABRza2I2h7tBaMB9iQ30julCts/q2Tw
6y0yfTYsD7Sk4AwOuvq5HCYqfkEXTn+GcWt8xcZxCPa+M46l19l2H3/IG6jx20w1JjDbXG7+bn4T
c9ukolEwWAAYvjd7uU7d0qkj+xoqHV8zjXPkg4xJbd/7c58KZfR02pWD0hn7aLKDvWQiBuGlkkj1
XQo1cxdmgWy6RakBYS7SvN9HlVEZ7iDy+M/AyDQNeHGogIGL8xg7R/C1Xyr6MZBMG+7aEjgkXC5F
TRtw3Mj4eFGizxLXxuDErun4bbtxAoqZLvo0CIvHXZG3nKMcwxsq+dOz7VdD6ALNqpzrJCiBDkcZ
eAQXnbkCwk7Qjw+NZotyi74406vPAtjuJKWF6aI1mLXbALKc72KZbYQbIUmG6cpyavwhpopS2FDY
cN4AmwIfTXulvQpwDL9XKBSuKR/OUdliMVFXtjVgJ9zRVDuPLxZJxFE6ZKO2BUPeHGAeOvdmWsml
W0iKLiHTNpSHeArFNVqqFcTBjuTVfXP+/Nznb6PX48CRDURahlEZIRR7GnjIInglPSntFMjWtqgt
GGdp1GL7NrMI4uvJysF/l1KfGa4/yBWq6VBImt3lB1hUCfHDIiUkgH6V1uYMMxZPAItXqsWUyNs+
6rWPsDObR8x3e28UWX0roG9C0wjyHWQtZzPRp72V+qGHiJ3lAPFC2idduxawHAdnPBI3KNEs3S4w
V7RA5lPnTbxiSWYZjTIydaHip3eOXosHEK/1H5ff/Owo5KgE0NjN4h5zPEowBGoci4gSsDbkN2OU
p9vUn7S1EPA4RJ9fhticVUbJfDYfsRa1XzppyKT5vExZJPaj09nGe1G3+ouiB56YbP0eru5nTmbd
K3USFgAVa8nfYo2dPMHiRW2lkBGZTxSvH5QfFuGFVzRgxWMaOqiWW9SS/NGNqzFfQZYsttfJuMbx
BKNgU+iUShWvw0P0eipN6Tqu9K9VWEEwgGhS7so4GL/DvscWMJOL8fHyB15cTq/jE+zi92KSnLPP
j8eXcloxAWp7Hos62Pl65m9wtBOwQpv02gJv9u3yeIti6V+feq6VOsgYzA7Gi6QiKqTMVydT9lSn
TmgIhhagjVL9I0xN7NqsIT4YaeK860qpu58UY3gZzcz6YKQBcJrLj3K6tpGinYswtA+JaJYC0IXM
2TySkpAEjr47F5veI26TvLs8yvw+b87PeYLZoaAA5uoHrY1F1tvbhaIVZad4YD/jj6hNToc8GayP
Bg4+LgBt+vlBmPorqLPTd6P8CxgIYz0a8URex59VQGyGLspyNkocjGLYAtupw9Xn8rvNi/P43cCr
MkNgomYtOn0R2ZC3GSOfU/boLYa7IRuqfdFxImZKnH65PNTpOqWQDSRxvofkuUl0/EKTHRJikeN7
U9j1dzlp1idpyFEeKSV9W5TBml3PuVdDcgWsLpsDPtpiAqUBkF7e2TLpd1HtjU5KCSr72MNKKlzr
oi7ejWOZQ0+dS/WvcbW+uF1Cy4QGlgQmnNSmm7aBkpvCNUqj+KaNftXR91KT2lVwC0eUAJrNFXCj
AtxMUJXjbWaVEF7aoBoe+wCu1zYpWxQdhog2BCLjklr+2kfnaQmsKcVSU5x77toiIBBBq6N6EKvb
KEXRXWvHwkvaeNjJGiS+yx9dXdwLf41lv9Z/CegRNT/+6sokJpEno7oVppC/9nS6UC7yjeaPOhdO
vWnG3FZdTBdgx4Bm0VAmDGz9WrHiftwgaiPjEo65zoBa3OQ8ZTGXy05PfEAQ2aDpHxHsknPXLBDi
9LBcB2PuK2OqHC6/xGIlze9A1KTjfWMwXaQCx++QJHDsAHxqW2XU7Fs11ezrSaWgaXWJeH95qMVZ
Mw/FaUZo/9rSRDDoeKi8CpukNrme9TZU9jhbT++MyW+IK+Mai/Zc9j8a9KFWTrhXyMubY+B1WFL5
+eKGOkQgdjxsIWyZpZhp2yyPmvdxVfn5JnLG+lM2TaLfCNQpDm2tdOGGyutwaJNB6QFIQvnaxH6I
2mOiNbl51U61gnw4POLryIynYi9EFO2NGtbVpmucKMeKQk2Nm5qbA3t6Iyue06lL6w3ua3bqJkps
997lCV0co69vZoL25OOpFn2GxVrP7bZvepl0Ra2D9s4RpeNZw7RGdJjPkuX84V5HF3rujwDhOJ4/
v8z6rBxsZYvJQXprdsL8XmDIGWyjFjd2zc+qXWL0020udOej4IpauSzOjA92xqD1oSN8Sff0ePyM
67fBqpBzNMhv61q7KVWdvnZ1j3DISyZ04ea29UnXyufLs3t67pGkwvgB1IBfBHTn43ErUIxR3svG
Niu1bptMdXOQy5SWQFdF21ayrJWvefqeNscWUpIUg2lILJnkyGSZDgZ+6jYZRH3rFFr6AQXe/DBD
1RCWiEJt60iqtNcRl9lQI8PZ7PILL4Mf1hM1AHYJWDWCLmuJcaApDkfWqnjjsPc/WFZm15sRtQ0Q
Wk47RuSbFuINFaiS1C0SU4s3chEJxzW1Lv8DGRUE+C4/0ekCp4hjseQoBzA5J2KNIfE4HS99y0+N
jV3lP1BDWKPWvL7W3wt8LvkzABhl4JDy7GGz+NCWIbUNhFp5KyexP7lqYBrPAICUwUN629J3Gcf8
Y5QrBka+LQQWr0loZOx7OQ+RnS7TL2CeitS1xDDNdluUrd1CtpqbEMO6ZqfFESwkxSwABOtg2f5s
kmTKroLEBnxQx06f76emHV8uz9xSKWx+KfqOfEWTYqYDNPx49TqBj2h+pKtbhAJ2TQCGVY3N3lVE
Zj5PuG9B1cRx62s0DhYmWF0l9m0RD46rYMS5bZAk2uhRbrzTkef44/KjHd84TDdNUTp96LXxcHib
LM4TR+Jbj0lteUiZVR50P21wVUo57+xAMT794ljAwEE5UXmei29g5I9nQYi+apARtjyLKxp3sCDz
RDtVm8ECsfirQ5E1oOVMNg78kl96PJQT6ggyjcL2qCuhDjX01pYKTrcHu2Q9Xh5qkfAzhXOGQoUa
OAf4XZoCx2Ol6N7Q3GMsJH3uJ56K80h0G5Ep1jOqt/XW1qglFd0kdrJw1OuQO851qgRxCBGXuwrO
00qiePJR5zie250rdk6flv0Jta1zTWmw44glfdwh9GFQ2OvRy6zHNR3ktaHmc/RtaQF7ODVPGSoK
i3o7Ut4AO5xyTrYYoFye6OOIZZ5nCpU4SNCxmKl3rxCoN0MhYpI5vrBNb0I77LGT6/FTQXvs/TSM
9ruuCRQvSXNt5b473brzqFy4rFwZy4vlhVePObDVDqGkMeitD4kcS64z6PGB7q56hTWivUEoChJg
OBZbE4WtW4704jE0o/p7p9Sq4XaO0b2fYLX++kcmv5ndiCgX66hnHs/8lHcxzietBXdjcHZl1U7e
UIt+h76cvL0882c+MiV5Jl6jMQ9lZ3EmA1It9D4zEYuaCvkKRzjzTnXU5H7G0/5xeajjS+b1IzPU
XPefrxlOzcVbKWWFpt48VAOl30jlEJDYuHY8HFdwfo5CFYkwCljIySiou9elrvmWFw5WGu/UWDG+
oEQFyx6u3OR2qiMekOWZbmzEK1eW8eJi/2twZBmZzFluHujp8Ss2GBjoYUB/cjI1cU1FXewCACQP
ZuaXEOhCZx9ADf9EfSPdZVaVHkgBoqfA6qs12ZrjIOfnk6BDD/jQovaw7IHIoK5KZ8gt6tVjetdM
fvLcmNVwnw12c6XlcAWtQi3/sHpZfCwbseY3dmZDY3jInuLMf73xjyciQRYLIqiEyJwhDTc4Y2qf
BkSidrFoPxL9i52RiDXPurOvjNm0Cf3nlaR1PKaJ/pdkD5nlYe84IU6vUrwjCz6UoS1943odbyYd
SY2+GYd9nJnDx8vL+9xOooZE35i8a15+x8OLREliZ6gsz0cpbxfamkDhJPHvWhjZ3y8Ppcx33FEk
BfXp7ViLo1kui762gY97nZHVLrm4gcl4o+1xFq9uUOerr6zEQpGKxOidgcbUvYyez5dcK8w7kYzh
f3CGUCBhb8sz8H4J7Bn1MRARMgYe+nCII1Wco6g3/CAYGv4fR1oejFKQ54nESDlySBufittsIKfQ
tsF1cWWO5991Osd/v9Uizkhlxe/StLE8pTT7h8nMgi0iceoDCnxuaVbx1q4LZ5NWlg+eM9K6u7rv
d+gbrqWFZ9fVnDBQpKTAr84/f3M3CiqWOteB5WndWHvTTMhS+1bbDUpkr7zzuaHg1XE4w7OnJLpY
ViGMaUx2OL60cND3ad0ayOwOmpdS57m6PL3HSd9f5xPrZSa1AVmggXH8Vk5a2pI5EJz2OW1GPTTz
r45cixtwAhmmJFa7IqSln/ma3D0ciIBQ4TMvVk4wCvIDNE895IqtjaA9tSlU9RcNzefLDQYSr0RR
CfX7ZQkEhbBMrRRGmSalua76SbpHV5y4X0bzrkYDe+O0kXaX6Vp+r8GiWQmNz526b4dfLNkB7yqr
BjPhRQYF/LQJbbQRzWwf9oa8SYiXEX5R4/3lL3l2ZiHzg+OwKb4uK9tGF8iFxDbgS+qxl+p5Csc5
X+M/nF2ahk66hQ8gEM3F95OiNCt1i1eLYS/t7RxJPTkQrgVga2USzx6u7CnqA5TNqXIuhkpq4pOE
PAcBPjSjNlJFGcSM2uEqTQQGthE6bBCsd5OO35MoP1eGNT3RVAfZXFLYXQkpzu4T0DHzS/PWy90P
4Mhqa/TCvLgjx5QxubvTM825a2Kt8kTfisN/8DXfjLfIeORwzAea/rx86JSbCu0WV2W8lTk+t2ao
EcKcs6GacuEf734/6yQUfjhbm1TK3iPdGnhSH8r/wbu8HWVxcrZ5nynRVLLn0dPaYztu7ZpyWuMB
zyfV8p4gUAcwTPGMNHjxLs1ABTOX2PN4k9XXoxVEkgspsP/SjfTR3EKLKop35MyuVVeKsk9VXIEu
f7Qzm2PW2sCtbsZRAaw+ns7UiTW/y3LbG/pAAJEV085HzRH5a0X/dHmoM0eMQ4xF9czQKcQvm/Cm
7NfygFeXhwhU/oWy64AfsLFpmqL8WnOF7dLCl3eXxzyzWhjTmLntpGnk/Mevh1CtJKUjYwYRXiVh
HCvXmA2sdbHOjqKyHGmVwVVY3kgWCtOAk1PbE02ee7Za/NAq7SddABzYeWzS2emDLMd/AFJwxx6/
CjI2YjQVvlSkZWDvJNlOthon3pcJle0HysvJuz5WtF/fbpQv5v4uRzRk/cUEEolrZtgxakVt4o5y
q36ThKst3fl2WWwEVPmB9VGbAT3tLI6ORkWeM0OPz0v6Idknwqr/bJH93dlhNt2WUtt+jCdt2le5
XG8kuVf3SamOhwbpK8OVqmqtJHV2qhH3QqNIns+YxVR3mMoVONaRboY5uOoeNUQE09Rqn5Zjy9Gd
9XewXgD6XF6sZ44DZuHvYedZehOuhVFoSQRNlmeMfbNVy85/maTS2iZYqXpZgHS/a2m14/Y2JOgW
vfeV8c/UrJD4oTyEITmdUnbq8QNEzRC0aRHYXp0PyScuOGQ+gM+3mjvWMgqKtlx8nxoT5ljQysrH
Qs31JymlnwrHd8qKbTkZKNMJZJfXUvNX8aSTFUJlgxKPQoi0vMxasw21AdEwNNU1ECQIaSSI1aXS
PdmyfR+lkvJ5EPo+btp0E6s+in6GGN0araePU6/rL03tf7Gs1MeZEjGEygninRzZ8UNkRig24oHR
rZSIzp0J9OpoS3B0zViF47kcUYWzMxyOPGAv2sYMrPAg+/6a5M25lYqFCGRHVg5Ev8UXq8K8gvoS
88Vgx6Hi2EuD61h+v1O0YNg7+agGm6CQftUFnWgVHxjg8GCpKCQSGR+/XZ4HcWw5ZBG2grtjCMpn
W1thuovbMvAu74rTqgxDwc1HZ88kw1h++T4uJeEAfPNkWBSPTS9QUI37DkWAEDBKtsWRAJumFtVp
GDcdyuSXh18KMby+KqgiVjsvCuBk3rVvdmVfijHL7MD3Euh/+gZ3huQlkQQxFKhD/T5OVSdwURdG
givOh2lrtv0HCV+u0G20poxcPQ8nHHpkkdmeXk9x76rSzOlrTDhjG99o42AvV53+FCE/2W2Gyffb
HTekem9jFRq7qhXV/Taw5Po9obn6bi5MPjXIzk4bnB6KYpflTY2Md1YNDzkK/MVKhHC6kGFFUgwC
wTUbcp30Amg3q3lMupUYwMGbworf11Q5f7luOSshcOywV7i0lnFIKYwI5YqE2lstaOrkk7Mzpu4l
UbNhBSxxbj3BZeF8M+e27LJ0awM3dBrBSGBXy4MVa+ofspi0nVbWxuRKg6h+4Ge07SVDW+sJnJ1K
m5Ia8kas6Neq8pulpLYJrFeDqjFJnYK511A2W+7VaK/Jo/XZxzRvb5ll6Qa21ey6iKuwpl99w6Gm
bOMM9Bj0x3d4CvbvLq/xM3nLnN6SJcwQLv5hEQW2jcEdl3YUoMbG0Gg7NeoHE1joR/pA+v1glEEG
SEJJn8dAkzpoujYoyslmE25QAAmqTWaKccXd7vRo45lQyCEVnvltS3BV5JuhYzqj5bEqi/s0bn1X
iG76ruhF4Q3VhOFVlQVrUJrTeJhFCEiVniYNsFe64NvdXkNqLjuc/WDYZv0mUI18Rx71XRkUeyU9
U+az+ehKgw8z8/cMThXY//ri7EZJvnGQLZa8SrbTaxvcsltqQ/Ce40bcRnYU4wYQ9urXtG2ynUCt
bV/ktk4tuIrfq1NWPtuVHn4vB1V+NCV8udwUq5yVw/ckJJmfkYUx85/odCzrc34QSGEJks6rjHR4
FEYtPSOB7z81iTnNojRRKO9LMxx+CB7t86hOzf7y0jzZMosHWIRidZ/boaHnkidECuw8dP6YunCt
CnlyJMyDkIARWCu4zb5SY97syxjJ+7jlnvFwaLqllXedpFq+GSTttja6m1Y33htNvRIfnP36wGFn
WUqaScuWRl9hcGJKkeSh4xvmbh9kAceeWZPNVnv0T6XPlydyQeCjbDa/pG3PUTZZmG4veroG7Avs
6pDVsmQxm6MEhgd1bUjdMdbrH0OXVd8QvDBA+WGcNOIZdmeifX35IU521/wMBAwzXAOm+zKHGVhn
IeLPkhcBl0XnJKjogMoG1oqi/HB5qLML581Qi/iLHmcAXoaFk+eDjhty+H7KlPTq8iDnPiJSIYgM
Q5maVTmPY4PR0rshkGLJU9U09Lf5VE5wMStb3vtZI/+JL4r24/KItI7PHBvg6fFShAkIs3kxZq9k
I2j2LtiGWmvfBDPsZxMMxST+F3tnsiQ10m3rVzkvoDL1zVRSRChbSEiShIksgURyuVx9//T3i/rr
FBBFZtw6Ztfu5ExqgBUoQiG5+957rfVh1Wp0nfqI/aH2GudNkRkLZClnWJpIF3Op89FM0noyX+ug
TeA+cw6EcAsLS4FefmQ9zD8yonpbpxbRrw3tcXuX9zn+2VxaVRUFad0yeKu1VexSUduP+TgG+eGI
d2N0XffdW0DQlh1WmjHf2c6kvxmtTgq8bqojAJoCrw6DXoPS3Pb+5IYMFpCWjspCtdGQSqOHqpus
bwjTl+8VQuXrYJN9sJNeV3xcBoeg3Io5GJ3IZbPfW81aP3SIBPg+zdo+OMTj3aSTR1I7WeFVgNnO
4b8VqYxrBDHmCO1EG/x1Gxai2x130IjfKBpX4Amo7eXS0yditoa0w+Fp1HOz0C4UQxKosnVwuvqK
KsFtRmLjHXNF8YtD9wvmxyyL3XYjp4p6A8JINRa7obGEFbuNX+d32mz2kfIL6d9LCwD7BH+l7aqI
atuHT+D4WqK3WcCUuho7stebTXWe+cGgm87R0eP7qTb2GajCrgeEmn4QmUUTWFCJ3Rt5hu/hMHpD
qRidAKYOK6CzOe4RNZPUkMvAivSUmL3YcUejI4Y+p5estbr3NCy5/EysuV3AawnaMrJKcKD4DXyH
c8koSaVXANkERwEh+8iAaPc8OZZ+1zCye85n6Q2hDj4DWpiWZX3sI/beHnpfZTO25zaVSe/a7UTW
uD40+ARpnceNobkQFEafja1d++m90VcUu0ZJuR83PXFUoSlbcs9LC0rLzsPNs11yuvAHerV2mYM2
W00YWLmVaTuRGeglhm3Rvq8tz8DiTAYFqJ11b6lFO9pK0kv7kMCTXNsXZTrwqFuTe+sTPWxH5ah3
ZpTXThl2DV3uunSBujW5tn6jYeoV8Wp52bvW4kAfGmTfvp3Qe4EFg5XTckayUKbA8JOPa5WxgE6d
Wb5hA/bvMLc27xnbNqSxt5DAiECpjLdr05Jw0ptLR8ighQkWGAVM1P3skTUfGoxbp7DXCTwL+eXc
fBc4i/7J5GX7QC08zTsHSzh2lcztLkRHVHVYOLXdxewgyxdGctOTFfT8Q8xLcGNpSm4WpqVpew9I
S3/PaMj87NA5yY9sM0yQcJ+7+6rsnWVHm2my0U6mrhubozhS+JoVfgAFpXgerHS9BIoC2qUvRf42
tc1luLQMpS6PTPTq0LMu+mHt5EsX67k2I6ya24JBYoZetmWOkl3Dt1reaZ3mfd4m6bx1em/IE7fI
sXqVqXRilfqmDMksyG5srdiWEKab93Ueg8zi+ZvJLCIcy9xC1FOFiv0VXwdO+dzd6Bzmdg0+wOrH
eK0s+5nQjq18O2kWEQBZXmhzAnPKgPnEqdcKj9x6cZF3svrUQpn7ZKSZ9dBrJIqFetuRvOmRsfrZ
LzKgB6uZNhR3DUiASKk5pbshZDVE9GKyOawHh12rs/LDXFjzvbtIM+khkWB4C6wtbLbLEazSl2VF
bhMaQMYec0cXmPMb2bEAO073BQBCc5+hKjaiwXeHR+L8XCOBnrt6x4VhBLA0yvyDnrnuB7MYZb+3
/WLpYwBMavlEX8GCYLjAW9ytIjfvFpFOy4GXIuVTC0sfv0JxwtKtViSnoSpE712JbNWGixSDubUv
O2r30OgXxoGwGYY6NNfU06JGQ8IBG6WUoHHysS4jfVj0S8TJ8K9cGowanTmpf25suY3JatfKCKcj
94UmAOfAsHAnfY09EpjKeBmbGqicMBGcV7Cb3dBvBu/ztPTZg+3AwAxBzqcku04jbpx10bU+loVL
rG4N+wB6CclYTkL2zUz2rFv4Ecp5OSZG6VoPpjaNKSwlt1MXvTdBkdARhAA6sPQj7mAGj7gf9VSB
GXEX7ZDnvf7dBAKm7+xFl+N16ai5C/2CM0c09vacfiDLsK/eelstJTFzHi02MdgG8h1E0KTmjSgr
sQ0dfeN+VVkfJUCoNJo5LOpJYchafIB4MKpvgyzmOW78RVShcvvmyhhBFmaAxj/obbA92kuGiJsV
1IYsYqXio2t1eB+LGRX5rRxweeywJVfFF+IaS3JhTYynzGwDRkf6WNLNsmCfhHJrxiDyPOA3k9YH
ikqV4i0uZUEo32bm4jOKqOV2U8Us3/Foz3WcZ43BJxXa1862x/HCGtP6SaebLCM8mVsVDqT9sXYE
Q7BZl2Is2QSgecA64zQ32/sZCYSzQ6bGvFV23QCuZXXXj0INxgOgCWiBmZCsExrnkCewXrC7hOwA
bAFoIXDKHuz7DN7fYwvujqLGWjgxaf1kTWAiCkjbRSfzj1blga2pZV99UAgtzLitJ+O71k7D82xt
6yecpTMvXmsXV17aeRwZAGtM5GkABIB3oTdX4H+Wal+lRCceSk+UF47T85stVWW/pdQsP5tebt52
DjzJeF3revhgdYW4GSoQtDGBx+1tz/+VhoyvGnenk2D4JbdI54hEQX5HtK7ThnHTL6Zn0yBWM4bf
5F4Xjd58Hutu1EiUNeSwm9YBq6ZfL87VACZ9uBBia4cDoSWaHxllZTKJH1F0RvaUs34G2+Z0ezwK
9p2dV8v7tPLX7uA1ZBHeTps9+7E70yjiGDcGkGQGnusQtXzdspOi+w0doqpIyMRdk0auNq1PcoCf
y9FGEdg5cV9uNK9GNOrVuGsx5Zb1hAN+uUzNbo5mSz1bU76IqGlt7aa0YKHGG41tZ3bxgQoeIXYb
quzpkA+1vCr9pvVJXZmLT2DRxyGaRq0UcdU14xaVg609+r3BS+gMef/UreviRBM1jrMjJ8y/rOoj
TanTdIxoBgKjJyBDB1DIcFwmPm+olGkeirrT+y9q8TJ9J1Rpisj2VUpndwmO5j26dA4RL30KKI0M
xEuL7Es9LmDEXEEZyW9R18DA1gfPflfCjaURAzHFdWy+NRFOHI/tFsBfPJtNiXlqqtm+4TPVAypB
bQYotwC131mgBK/8wtfTQ6ExWt15cwYdk5Uf7tERqL5rVd0OgAdF+81Wy/jd11tORFXmqpsAQ4IT
ZkecWViuhavjIPE1FU0i6KyoM7fuGJyAVzVMU1oZodE62QhyUpPEjbosnGHAeBMnsONU/Y7gLZhU
mL7Mc329f5b2uFCRUtOPIpsDUtivtUsHYmPoPQUgvTXt5zmgBxRbzmC/rxcCgstJVPd5ZZWP5rgZ
h6V2zIfXK5l/1jFc38fQz6cAi3Hah9NI/sRY0gbMxdP+yvDL9cYjBO2uZJXk3EnW2b7aHHWmoXHu
qseK7qdSX6ZDRgZKF8RTEEB4xCnx3WyzbN/2wRSTLNVca2ufnmn8/bMWpU9GpXaMPHBQe5+UbK3c
NnfJzTS2C+Fd2XrlXhtGVl68fkP/2cXgKojsadYGtMlPAzxmGiX+Zk5pXAbGGgY5DxwgIbSnYibA
lUdIZQcFhoczDKXNmUr4n7Mj53h1FzcxKiAS446f7ucbq3FWLmsCtNfALG770u+9aKqG9t61+mtI
YgYkpra5WPvce++1Mnhi2KTvXVTJl50R5FdO356bXf7uhtC0JjYCgzMT55POPUwr0VVHS3nRBT7m
pVomi2e5D2lnDGlkQyG+IdNuVnFlsrC//mP8OZb4tbuHD4cBEP89NjFP1bGqQ01arrkWY4nJsSlx
9SZMu7q5WulihakLg5GtYku0tpwS3xvmt87mt/FSivS9cGvtQuu9LQnGzHuntsChMQ4Hp+om0qym
ySIUtxwOxPKb0VwBtiP7APH8NvthIfsNoFf74fUv9Jv+EUZX3NXYe3RCMk5t/O02bXM66CSkB0zg
yDVXN7axGVHT2M6NG4CQgiZV3FK+5na04CG77Uc3/7daLPqyBNQf26XEwdGp/vUpm92UI7VJ18wy
Z++hLTF2ebBM/+0wgtY82eIOPZbjT3jaDveWYO6mpQxi2yyHaNaL8R3nBUrqam3//Uv7y6VOnlEN
KFxbF6yCfaXlSS6N/r2WlQZLn+oO5YodZGvae5C1xcfXf8/frEm4mDCMAVoIcFCdLP+uIq2L6X5A
b6Azd6WU7U4jWOTM8OifDT/uJKJt3j40nsQi/fp7bXol/RKeQYwNTn1U0Dn70Merd6C3eNaK9PuL
0RKjz+kR9XCytgdCEmIgWNvtYqnjrmYUTPX4Lljpfbx+836zi/C1flzp5ObVqgPu7PGrMfZbktxL
68Q/8nc2h6A2J2uwLOYyv3/9osePf7Ki0LxFI/EnMgBB16/30hnnNG/KEQ751hlkonsyFvpt3lwb
afqXz+z/RXTR/12C5fHKX39Kwfzrkxyzg/5/ZVMeN8iXQ4z23XP1Nf+vw3gMpvw5yuj41/6KMnJI
JWJ11wn9wzfrMSr+O8rIsf9AzMKuz4aMosM6Yq7+ijJy/mDY4FmYNFA8H1OLeHr+yjIy/0B6ARMa
lwMTF3ZT49+kGf0nwuPHI0MkJNoVOtNEZh6zlhih//rItINBR62aMfpk6QTrVCP9Jlptv4G93Ut6
Pyvgkx6EnLOU0Sza+ZPV5fZ4mAcJlCjlCBvVC22HGENWDSGl1tVC9k+WHcDLGvaeeb3ci2IY1G5w
tjmpB7O1dySU+5TQ0tXmiI6p+wRjmOpw6PLsTddrtdjj5KGJkjVYoqLUbGgeQFvcSAxeN+0CgXr/
PfB79TA1Cq5hkTYD6Yleai/R1HHw3jEgS/WDvfZac+gKYlWiPs3T5T3oJvdy7qd+ibj53SdiUIHT
4ep179p6se7cjMDjRK118U1qa/uOlDUJYTub5mPeECxDc4BM1C9Tod161bwks261x/CDdn1WZk3C
ZEUv9utYm/njQKrIO8cq1Qos3dvMazs1NCsSW7WlUd079gfa0JDebbi/VHmzpr4ZZuqqBz0DsPlA
u9SglahhEd35xmTdT5WiWso8j760vjkjVnI1lXSI3AWg5AjYk54FOdTira6yDDBOgAwpXJU18ivm
E/RX+qpaeyP7XCnuNWbYw1iRu8dJMGsvAcC039B36SLSV6to9523+mRXFUy6Qpl25lGCutW3ajz2
kY2i78dL7GREZoxNualLYTCehrA7tuA6FVYZEpkc+aZqpp6f03RVExPdXJCOmFfDtzxYTGJtJD2p
CzSg3eOqa/5TZc72NzevYM3RVFof7ELLPpY6nZ1Q+pVqd2Zju2O4EM6ShZYCMEYjaO7JjGauYd7Y
Xms/Z1VbqTfE59jGPhcaogWQ00vxYUBsYcfDUjks+sqilWiOR/stqSeEfmKuq0IiCG1oqWUzuu88
r+noG2nweDA2H9vvC8OBGJJ8o8D7tll+T0IBpX4Ib3ZewrbhPYsmII+PXQXLl/ouW76YNcIhqshF
9DHi3u4RDYbBbLpD/9Qp17+rc+q6vTWR1nxnII1h2hHUs3Zhl/b8vRvSQFyWfZHnT0O3Dj4vQWp5
V0yOOgKyVw6pMXnrZGZtZeWm+0opjQZIT6B4pLalcimzS3rpRpkPAfnhVTpEbd9CrZBFlhWHLavF
I7VG/tzSVUXS6XqNESJjpLvTWdas+K2sOlmcrLrDOW+jceOEztMked5j4dnbQJoOA8xdQ66rFdMN
mPJYg0PxXSOPquEpGY42ncI3ezznefXkGQRfhbNtde/lbNlamFsd6RGQNPwtIm/Bbm/GvB6Wncko
w4i1TM9VONVH7GC31A0NADfbG2aji2TRKnVYCgeYeV7q091Wt+ljk2fdkQEy+LdK71PazoEx3Jed
ylVMHLy8z5CQyHAyF+9jpvTgXUO05Vud6KWbwtqsCIrJWMd8nHyMGf/XYJ5p8LpRS7dz5KUFSMoK
KT6SA748pc7q+xc+B/AyYqVuVWgtguCsVKbVGzpiU75zZ5N3M6uK+e1aNmgvQSinNo1XKUkx73CS
0zR2AkLT1OwbCEMlqaE0k7wk21xJ12oF4nFZpuMyxf48pjz1kz+Uu05M9LT+3L3+d0f/KW36qM16
ZUd/KuUxXvp3KdPHv/nfm7r3B4UbGhhIMIizScD7e1N3jT9QpBwVSlSVaO6OKsW/NnWNs4BOyBha
as7zFEhHHdnfCYXmHwRgEUB9FJMRDo3x+N+EFP56ENTwqGETQa5g/bqbdzRm0WpLMo0X582Sb23Y
DFLAiRZYeobO+qz3UvvgWeXyCPpXRrXY5r1qDDda02WNEEIHBzzJYjfpqfEgOyAbP93Pt/85WPwc
s3ai0vzxyU7OGblGnGnv23TPrVxdmfba4K7uqHqJUbgBZ55Geoe0oEXFFhrTWr4frO3DpOXG3iT4
AwlC6kBV3sosJqHO3KcmrnMLmtTBq/1lV9LyeHfmkx4Ljx8nox+f9ERPotfUpAOLRDKmKHqsbuxC
4Nxo7T2Zf9VLO79y7aXeTRssutBJEdQM5J2ekaCd1NI/rn5SDll+nwYAhmSit6azZz2eY4JWnZ3f
srt0+aASxPBllM9zw7h0nq7cNhVndEe/dkX+vrbOs/tzg6auwEnjW5HJhnizCht3EncZk5gLDYZ1
5MyB/k5YYg3CwfPOKZt/rcx+XPOkKTQFnJk0wyySRo5qP6uR2AW/Km8Q+n8784O+9LVOSjGfwEWl
b7NMJiPLryiW8x1lbH2vEPYmxZbmu8KWE0mLqx55jaoStU3D3s+2W1nOf3pM48CulptA9l+q1rX3
tTDHyNCM9MyP/qfP6DePnH58nX/qjGFAqKvenYvElMUSVb0odi54q31JYZ5YlMiXM4Fll1kQqMhD
9XaP96Ugw6kNdvWoZ7y8WY8Au/QOllzyS302zNuGEcKVRXrThd4HaCtarw8VM8cz+c0v/W7HP//p
I6t+FkPpO1WypQsMngBe1LIU06FqvDMynT/zQX53V1hlf74E9XFW2jTvEwyYJVkxVhvmFXIIp2yW
K8RIHOA6UR+YcNVY+9fuYuxadTkpYwr1ZTTu/A43Vd7lzptasjdr+SQ/DlVmJ1mTj4lXrAwncNdE
6Yaq0kKNvVuWmqiH3GD40I/GTpZr1DLT3qk0NffTsFVXTKfai6XhIEi4PIcDpupXdma3MKHrJgbA
9tyTw3VjZqO/n7PO+ldtpx9vycm6XqzOVmAqqxPEKnpUN4JYAZdsU71Zvf2Z1+SFdU8/WaHbjmii
YF243V7R7/Eb6TE4FRUN1XiLuvPjnHafyHyq4tny2tBX1nrmhz7RmP74dicrbqOlo2d3dp1I4Y4Q
Yxzir6OZ9h6VUD49qwmIAbVL6bmkjazSjsbGCA59QCBZ2LqLoycbJMZzlKcXP87JEoxcqqm32uFm
kzd1PW9yKhElCZWsqwONt7IvKz8rsQ9YxLsCeN9phpQYItslmWx1LkHwxPb/33flH/F6U+XwuutG
nSD+EYDWiLyVmHSjLks/tBa4KXEsiFYdyh4se3+30cI++P42ntkNfn+WIO7l19ePRpOtUeaWiT9P
XmRQnsVZXbZXFVpUDqpER73+4P1+Jfkzt/nn1zxdfd4swrUSUGrq0K+uy2aPnUU32vvXr/BrT+7H
nTxZXrsygG/VBDKREBnjlCFMXEiyklvHGC+Q8CCdRrD18fWLIdHlBv1z3cIv8+uNo9YcK9qYVYI9
cf2GqpTMOiRD6yWTRi3YI6up+lDCxvPCsSvLqzLT/SIexnRBUmcH9JN9SvqddJvOpcUvb4j84e6I
AW9IOfnyZik7V1JbrfpXhD/pU6tSY0RgAwJerv34KdenDGPSwPQKF0wHV4RWY4i/EGfBPHgAZdcq
D+TBTYX3VvfHrojqICUpjayfSQ/XxbzpR/h7Vlqa4w4mWHBRrr3P+UMY2rYrVer5IX1bFHAuR7SD
y3TEwHRGKAFRgLRDZry0bzLHR5BuzXlxJYKRPsXiqsoJq97UPq52J2ngaGrZDYFXq+u1XbJPDueK
KzEWi387BZWxc9zFtqLCUVmA7plIthACXeFGAblh7i5vqmxvLXU2HMy8du8JxakF36zevmtpoX2d
CxHszFTznYRIVeuu9Sl3ycDS7OuucIP7tccXuDPsVDRcdK1QvE7KtMOyHrtHSrKZwJacrxeSrrx1
O+VbnXO9kk5jaQN/SGWfjFZ5WeoEKofVIgx6KqS4TpFhjsVTQWfk3hJKvpGU4xdtxSzGyUxaNwO8
RY9QAavxEcc0+UrBbc8i6deeqUVF8Bx54oLI6U1WxqOL6NAK50b6MpoNV75xcdVolwyQ++fadcrv
uF+Cq671mpE5QF/tOCTUOwL8SbDXBLSsqK2GdMJFMiqJVWvx75W/8Ssbci7fVaqqFDGQpg8zVCj3
UdtELekg2PIoRAsYSHmToR5nJSraGJuwjR0yBdQDuZlpKgmW3HosoHsmli+7D6RcF0+GdN2vCrEW
aIWsXskUG3QYgc60aXuqlmXAbWwu2Z0rrKqNjEYDhkbCNwdOE9DfO/wP6iEz6yoj1tiUeiLbEc6S
ZQz6Pi1lhTVr6s0LSYT/uBdzt9Hr613kNMi3rntnDawQAwK2eNEIJp0uKHUaRrk+3tlDxZmhGnWU
kr7AvzDampnFYoC7FxprVcZz47ixCnJ0SV0QXDldPca0BdKdQW9rCP2ODF2/oHoK06zYPgWr07YR
AWFuFZnpMrxvGwI9Q8deNbxjY8NgyLfzg73MY0tqWDDcZQbPdTSmPg97OWTfnbxqhtB25mNjzyic
XVcD9SKEbGsTLTDUfunbpngzD4b7fsiX8bHTtWbYaW7Nc8ijk8XOYrFbu7pV3PV5LsqwV27wpeZd
a0Ov7Lz36dhU3zWrd7/62WQMcb5OznNL6K6IjHZE4zi14/QBVqiJcgUxz5dh6oc8cnqreq4zu/gg
6r5EQUtPcMSAjy4hZI6zGmFrjNVTi0/+dgQK83FdxnFvEmF973ai6YGWwnYf/DptdqmjpQbwN/xK
vb/LFuwAYUPw4ndojQ22Fd8JmUw3l1m5LveDoWiCLVAbnjweJ7R/CiFtYtYKLPycWyWBEb71aerH
Jd+hULiclZ5ftMhy6YQWRtskPlPmY/hPsSSDXXpmlI7G9kUGXTMka1+s2w6KqHad9hsZCSwK6l3a
lgur5tB8Yli7qku9SfUbMQJUb8d8IC+SqKYHGwb0Qndu9a8N4uKHHfwzZHcaSrExS8Wt0fL68kO2
idPOiwtBl1i9KJAMjo3S2+JViZKFggi+ZFohOYbdEgTPTq2LdKfKWf+qMpprIQWlIy+qYBm/tBxZ
q73fsHiGDdInFbl0pm7WoIa3V7odoz8J5o7sBy8/pIB/hnDWGvuTHgzqaSqhiWP4MCHBBqoVTehC
PBrjfprSlDWcNTMSbdCh5cxz55psKt7D17fAF3b008F2O1sjbdCOA9SwwnKtrOyiZJod1pt1Dtl9
rAF+s8f6J4fVZVS9QmFTJzTJOoYRq5Vkxbomr3+BkxH93ycG/+REKjazDjbPrJJF/TnUlcwSAhqf
o5Ot9Ovr/n3plPN+M1GYUhczzU5BAIwdZ5egFvleGsgcfGc0wsKuEcezC+4h1IuHZvKMg2YOiik+
8MnC8ZDuNAW77Cy3y9b2+1u9K+zw9e/x0hny1NGx0I9NxbCVSTHOBbAZpw+dAohkAed8L7bV2PVZ
fXzbgv6i5Zx0KCEKXBvNdA79fWwd/OZ3OrVGejnRqtJvReKshf6GmIn0Zpmb4lFrNZCRs+pj5OpZ
oo1Vfii2bD1TzJgvHPlOtSart5YIVG2RpEXRfkOGS9qMwB5g5N7cXI+WchFJZGPahlOr5g+DY/dP
A+dpGmbjOukHt5GgSLegh6bgbYvaEScrGIzYSGbQwE/tA6Up8wFwTBORHX2Z3Wulyqg887IOdhji
3U/asExX5YysjirSSllA7OpcjN5L9/Wkp1HZTVGzuKIHGBeTU09+7GQ05bAbl7kHQNGmDoWUSex6
SCJv9S3vi/qc7falwuCkLu+Ife5avy84VpkRQk11UJXBKVMT3xbYj2ee3RcWkeCk5M28TWAbbGQi
Jsu+zhi50Yo/ai1IrT2zTr30egQnqwjMPVcrraVMLGfL992MLKUUFl1TMtNJm2RviBanWN9C/ul4
MIB/z/5WkA1jps9n3tDj1/nNC8I495cmh0d0QTDR3+AVGOqLJl3XgxlU+Vt0ouKuzQama0feeGWQ
Q45P0AGupJy7rZVttKKPS5q0VIfXP8sL70xwUvdWXSZ4agaZaJxpQ7/UGSLpDlqwstYiQ9XFzgvW
fyek+bHCnvQa6aV4ZAZldTL6Fmm8buZHaD+1ndWl9bvXv88LT9CpYXhYyUpaOuvYoirMfQt+hpOI
nEiQwEf0+iVe2oZOXsMG8PkkaZHSk1rM0BJ9TazsYJyRNL3wop2qVfx0zjfluVXStk4XoRS4rzsV
XPUlMtSZWMkzr8ELa8mpzLKaZr8iO6ZKMLZuO33Q59sy027wTG3XCiZMNCOPidzR4fwxpeaZW3fi
VvvxBJwsIxVR/kbeV3VCuH/7IH3BF3K1grJBK+3tURAtkIcwxjMq0jkTeIrLtManITHvRGmryeuh
7HoEuamQ35m61w81834f1/zUaYiEJ9ly2jpWu9rKQrlVJcux5bT1YSUM+22jlunRwxkhwdpX+oVp
0umOU8/OU/LBOQsedAi2U+RpbcDxHsn1nSGb5sgl7si6WoZ+uhPpKB+qVTGzsKu23s78IC88uEc5
yc8dka0D8+NaW5YElas+udmy7hhQYjdriuaMx/SFOQND4l+vMVZkDqiWa9CMsPardOVdKT2N9ji9
UWm4fWz6Vn6h2c33ccRK5C5F9f71l+aEhfn3L38a0EQrxF/XdtAOQuTVZd8gitBrf/u0kjV50/Ak
7hwLqUGkcXrgXGtmC80gIohCVATOFywnXRsOtIey2JpFcFutaWrFnbOOiXBmtddouCSWEgYkaU5t
X6Tuq0eSt5tDMOqoPTRTMVBqKQa7WNjrwkwV/TxMXzcY/mdLqXdc7X/qjgfDzDQLv0WS1vzzJYaM
fdMP27WF6BXeiywe27zMziwTv59vkH/x68UI8raa2m9EApbs2bKGu2M+HNVhcVtqk3Ho/bn8bGcY
MF//+V7aNU+zb3S3ACjjM6Kqxvza8MfxTq8V0p+j0sEzRbMf+zzYl4F8SjdPe0QEoocjh6G3r1//
pbfjZJuSoIgaIA0ysYF8RQXBWzvBPHFvqlKcGci8cInT1LmOkYu/TFWeMIobL1Jh6qAERH1Vuuoc
HP6FzfY00HPzcb40o5Ylg6Vwrc8tvs/WkddNZzQXS4sJpgV99fV/dMvck22qOsLP1sDPEkrzPvJn
3b0IaDhH86J7u9cv8cJedRpmnXsEm6BYkImin/fW2BoNJ5SFpAvT3SEd8M+9fp0/uS+/OTC5JwtX
MLTOonUsXEbqVldFs1pR79ZpbKBD2Veapd2Mfi8ve318Y7B0v/VcpXaeUTcPY2UaT/WsSg7pxnNF
BRdWNYZjf9Dvs7mokil0tbRJyrztwzyTHzch3P02lNmxBwFQTyM6Zx0zude64ZDXRxFVo5zdhBqa
ttIk3+Cx+VqwuNFAwBgM+zVIphqjou7lbTjWHGEXN1d3FT/vLpUdByrsM1dy7MGM9CYB1W762RtE
u/co8ePXb9hLr+tpjMBQosnzdZMiy2/opiAzL0Ksh27kwoGLkaD5h7wz9aTT5nQ/taX2KevbMbJU
qZ8pp1961k9Ww3pCyrtZRpb0ysuwWG3V+83EUWyOuoH7BzNsiMF6en79C58QAf7eXk6BGl5L/t+w
yiwh51+/8Vzybqy02pKm77qLGW/3YXB7k6K8N4EKTSoU2G4jZSJ2TIWL7H+pPwS5FkS9kh32t07f
2/OCaBEC82eXUctxRFjEjlmaMV0O9Ek4xc68Ri/dqpNyIJhwv3tizBJvWfqdZVZ6yEK04tVzPuIx
FXdbSf/o9Rv14pNxspKux/Ag1bRZYipaHba19ge9HNYv3rROVwKU0+XkSggIZZ6/n6WqUYMVfdwK
ce7bvnB8Pipgf94mCxkIoekD3/YoE4MDqUVKkA925vsdv8dvlgrnuGH+tAu3fRdMxCRlSWaQ5rmZ
hkjqbe52ePVxMi6Ld9Voi4nUbCsuOqfF8Uryy5kD1nE5+t21T5ZcHQIDqSgcRHWnRNIwLlUMmEKQ
Y2p2Z77fC0vuKZ2Pnl5hbyueAG9dzUcrNZcbJG9fe5+I94jW1Ll23gn/9+8X6jTu21+BiRF7myfS
Q/zRBst6Z82bupq7YYjNOjUPPoHr+7lEJQngTtxV5oj/3hUc2t0GDjwuVgfRrLbupsyzLlfHrOLe
c88ByV661yeVBGJja1h9tuuyq4q71KTbbmxmyUTKMR5ef5ZeusTJEiZWvx5xIotkIDPh8CenISfC
5I092uciYl84xjknx7ie9A28R4JL9EV/6c0GOhwNjL3pqABvqDD/D3tntlu3kmbpV2nUdfOADM5A
1w3JPWmWLdmybwKWbXEmg/Pw9P3R6cy0d6WsyrproIFEAuccSdybDMbw/2t9i+ApY9jRklNvrKWv
famzyQYRbLMqr0+PPD6sirPILxiyXWghcX1jJ3UWm/vPsXM2xyAPjker8CkAulryQIW7PIx+K+6K
tlXhEmtmtODifc91mxNN9uQoZrxQduyt6I+rIZotAy+xO1vhCokmsogtCykD9VHbzm8dgF95kayz
aWjwG7wnqZZyAMaM7E92Hi6Zu+xrhyaaizf38OdB9Np1zuYj6TSacGPmb7KybZrpJdD42kelTLUy
TEpM8X++zivPdXMP/Drv+eDeatXYKcXxYT0V45wFmvS1XTsV5Rtzzyszt7V9xV+m1ppma4+1qz6O
4yR3a+9b131TLbv/2RfYvtgvfx2kBSrt0q+OLc74AD6SvZOCFcJb6Nr/zy5xNmfkTd2buNirY1bF
tOxgltyA771Fxju9sby+9hTOpozYJ0amXQq+ROJ7tyrHX+zX7Xo3juVbT+G1AXU2ZWgJkXMEaZND
1Mj+g5S6QoidGydH71SAFLQ//flmvbIrOY8h4qO385Cb2RGd5XuwBTdx1jmBAZk7GpUE82K9hT57
7aadTRckW0zrhDj6SDoqcOiKaNTMbQzqQIn/xtB9TZ9xnkfVx6LqPTVmxyxDxwcPU17oc6oRr1yR
BzV1aOS3jpigQLRLcwM/OpEQF22JqZvAmjf35a88vPNYGi+xKQtUHKOTulFzMPleD0bHNozPEjCM
ArmRtadRSFAOEA+/lF1tfLaHTtVY6i3za79o04Wf2/Dtc84cSOMKjhGkL1EC+/NT//FJ/sUe5twA
WGupzfEeza45NEEOXeH9Yg1IIwhiFG3e7kAEWSHSww2JUXthZy5+SJt+2PvxMAVWYdsR0q0F9iqP
cQLeTjPdbT4OseEdehvG0ljKeYf2cgXzMsW7LM4AtuTJZTt1V81YdkHdYdMYiC/VacZejUvsfHQS
bzyUsZnvh7i95Ak2h7HXcPSlsbiZ9S4y2rfmiFdW5HO+YAGURyiDgYK8QpwyY+ac4mfobvWWw+Iq
XrR1Czpv8RP++Y6To/qvt43m2cyHUjPJvTnJjtPq6wieh9q7TBsyeeHe5NgHZ33YnFWF44cKBsi1
kdbjQOuFCu3OtNM04viI4gerJdvMlJUWQMesWFGnDIhHS44swZDMRMLW9mMLlwnbMfc2xFE6fS4L
oEa4LTR56HOvO4mUc0GAd2n+lowSNFHCqn1nN9p4S8HQfF+YBsQ/GGHfkqZKDDJ2x4Lg5C51rie6
/GmAS2JIQviZ8rb0NbuORs2f3kEpcsYoVk497LX4K03oqsYRIcVN1YOJQcGQ00WCX3iBYV5lkb/2
DbwJcLWRu+go1FO6s/MO7FScBIvnFsdhnWm6aq62FhFeztzdyQ5rUuAB2P3uUMiJZvLhIDbOZvep
HfX0i9d7CCm1pvU3964NlQZaqvyiG8P8AQvbu95Jpgt7oX3dGf6tikesVSuo3MBqE6Aw40KIezh3
rriqMVfrMIQSawwksBy14/ul34aiMK5kFks7hD8shwgNUrt3mjr5Ity2o20sM6R6NgCLZGdWlvFk
9424KMD17pLE65qDXlaUKsDNQnfIp6k1Qk/J5mhqfJ10Im0i9Fi6kjvCE02s83LIYEeY1fy91lU/
vkM52bzL3GxEieD5MEvQEPlfG9kVZrjafnGMdcuso8pwJAYVtZQwPcy4nW56Xyu+VaBOn4qFU2ig
OXCy4JtZ2QfC7jCST2BPPk5pYrvhTIaUjAZM5Y89rp0sHNdYPWfDwquy5gVgjTZexpMxZ+YQ6IgV
QiQfjdijgBoY0quA04Q1rSoCBuT0tBhGHWMkG71HJWT6oqEsSw+4wco8cstOHue+ygB3tRWqB2tB
5RJYk5lt3C9bQiCK+4FkkXwBumS2FRKxIW2yPScSG+NtVVrzIZ8IWDHN0RQ7Mq8tK7QTN72eyG41
OKlN+v0UJ6tLGi5eq1T4yWNsQja79owKe4SuZt08jeuqG0EOBana1VjQ/FPTadUzPCCHSLqh9z9P
rr+XHp2LEFvUcuf5y4J/rfDdw4gP2gSFY01h5pDDi3es6K4moOH5nqpW82kZ0/hLp6/pXhuLbKti
JVkonE73L0YaonXYEFq3UxNd5ospNeDUm1Q67vHBKe/I9o7epQdMq9gNLbCmgNnbevZJinrUZIcx
k7fCvciEAZU1ryodfhF0PBKr7OFJDs14ScMB9ojwWjsL6Qf67+O000AAKdrNKAf8NntHpbk+VJlm
fx2dRUWMBa0MBlmu1PryJn0cKul+qwc7Z9HOSGsOZ7/rtpjRqkYl3dDr2fe+WmNmbamu42lO872p
Fd19bBMcFXrUPexwzX2ScluvHWCqYHWIgzpZbaQqw5Q/aFjosFp1onxEEg0Tdc4T7xlcJCfNHKbc
ilVhkz/hsLRvV28T8df56BRR5vbygBaxTXaaL+1131BMvCnKGYTNzAySYplcDaYaNWq4S4oOtR5U
JW23mJoyosLENbCrVw/yii7VA5YZ5N6j7l7l5kTqb+KX/bdxJL8JJp677pfU12nUGRNtLMuCHrcC
C/ACkTEa/H6kTm720/VodWDa+XteKGYZH1vZZeJiGFZl7fjqqDJV0hbffH+chqicjIGYidL+hI9d
Z+rK+4U71IyjdzIt5GdB2dl8A4bveDmvJBUHaJ/sW50Yxzjw2346lbCV4AP5qX3PW9+g0Ez8JgNj
5g8LWXXeFNYrpMFDTBX/2bbHa69sPsQ6uXSRQb7q5Sy0+HvJ7zMS0EoFBA6kt1bpml9lEmtgxzKl
MMQ6wj7FyOvdvZkwT+1I0aSHDujLvVdzBz+s1req51y4VuA0LKjgz4aRYHjYUV9kRyAz8OwsRtpQ
GkYTUJ3Rn+QC6/jYl/K2SU33tjRH4yGt6RdD7krqoBHKYShmmGpBtoFzR9pWWVcF/VIGuprk3awX
thVYvTI+ubU/1DuQIozbTja3nRQ9gdbLI3rQTZXiZ9WDlq9ahmw16b4Vs1MvIVnuJiy0IS8/F37B
h6sJQDMIGLbaCyqMJbxthmy0qFqbgjn1dLCffT68Q/A3vUsI8PpMIF63HLze1MTOye22J+MpJUg6
G8mcCljSdRqMdawfK24BEYBF9YylcHxY66q8UYCQ8JXq8aqCqpqaNJo1qY2hw8A5QgdcoPrl9RSH
ujsnAIPSITUPCkPa14R39xMbA4hbJZ08hYqxk5svNW7XrROWw5v0pd+jZ3HlyRoqin305IcrlAl2
gE7OxCkstAA94FU6tgqUnS26d//bHxkY7Bq8w1hl5UfkUHw0SHfq4583RK/skc8T0ktvhEpZC3nQ
23m8Wuj3hswg0154Omp0FJZvEKVf2en96FT+cuDMJLMxoAb/ANGpCwj9+mpNRXfrM0eeyhi2VOex
ohGm7b9RF3nlnPNDt/TLBZmi5yrZLsi6p+5z9NwvnKedk1ukX/98617r8IqzI/qkA/aBEOUf3JHq
W2Wa5MyXSb53UqN77h0XqUI/FpEqu/aYohqNCHaYn9+4+Cv72B/Cul++n47Y19GoFh5GY3qIbUMP
lzHBNIPpNxSxPkZitNMdYNA0EMz+J+il+uXUTDiJrbyKTKJ79rk+fvnzx3nt8Z4d9udVqFKNk3PQ
p5rlLR6dfbtW3Y1P+ChpfYQRSz0lTZHN0BtXfG3gnh3+WZ773BE5hgwtyz8I/EiRWc7sbZgYT/Td
30LWvzKOzlMWhtzQ/Fla8dFGRx3WBdwg21z6PfvYtzqVP7Jv/9Ux8Oy7DHj0EjNZ8yOWcD+Ch7bs
VUyNDPpJDOsbBWOdrRP2uGbd1ZWMPxGp0UJjg7kqxLpcFIK9mfTa+LBOOLvLzpfXklC/PecNbFWx
f1dbRXGf9/XX1vbT/Z+f+WtV63OyRVLLuBoKSrarXIH1o50KS1iH+785KdfevWtN5+vsNeZVsVj2
0U+propUByHH8nZnGiASERG2YS8t/72V2HYgOt94Y8Z5ZYBsXuBfS1xeDKF4hV58lJ5y730HOCAh
Cmko/BWLSutab1ShXindnON18lgv89gR7iHxlztSU+pDTrZBANpIBjxEEADovv98x18Zi+fZySCR
CegGunQAEVftkkIU15ynxkiJNL//n13i7K6thYSRqlzvQJoSFUffuS3mBdW8XN/SBL72Jc4KUF1W
GqZGw/TgeNpjn5nmXVYYFdK75a0AsVee/A+H9C9TIwyMgj4xryzB2WI3QTG5rOfa2OOErg/G4L0V
jPPKk/9Rkf/lOpLE9U4l4E3jPHmicHOCuY19oUy+NWm9nHKnd99wJ/4oLP+LGeKcju+0Ravj80mO
csCl3NRFfOf67XhLd9UJ1r5zjqYzIHjvsuoa36UZ1m1s7ESSzJHJhumDX/gvEFfZp6d9fjXK2fiQ
lZOJr82cIkE1YOfFaK4suOKs+qBksFk4O1Gkzp0JunyfuugLHHoxiGAr9zRpGW/tYpU7jc77vjGI
WCbto7iNYVUfTFfl1xIGX9gNy3Q1amreJa5ensoiRxJRwJNh27juqikjOgb3S+QOCLyovkBTW7vl
rTLkNmb/1U3bxscvz6eJiwxVbqEdGqfqTgZnqx1zawLge+giSxJ3COcTc3meaxdd2uvvEsPgEOIl
P0lOr8aGnUVV/6M3Y2zvwC+fIBdxI1pZysM4QWyD0bsWt3TGTVCiGLQOruE0IoI24RsImLvuyyjG
EiGYMxw86NGcmpfciKbMtm/8jJ7MG9PIK1uH8wgUM4m73iKw79gWjXGoUvZHyMNF9GMG+f+wi19g
FyRZ/jKtbiCtn//x5kv5/T//42743vb1/3qXfq1/pVf9+K2fpAvH/ksIgzapI0wWSGPrMXOm7f/z
PzTH/YukOYfEJdiFG8yCa/0kXRjeX/yobW2INd22gD7+A3RhuH95nmUTeO+6W5YMUqR/g3Mhfh8j
JKGB08AzRpK5Bw6fXLLfR3CVjrA6s67c1dLRCBcbpshCZMKmko10gKmgiIhacC9Aob339OF9yhF+
p6gYXRTFyjttOSnTMHLCpAe0i9vVu3KK5HkB1nuRQB4Nu6qB0ZzPQQrV5jYWhn7RFGT//HLf7/72
sv9Kxfh9it4Aq+SJG2DbvI1DCQXv968xKctIpZGWO/INia9bmABKmd7ZIGyoUaJQGTJjeuP1+n2B
265JWh80b4PkHEFM7tn0E9uABSvo9Dup9Dwy/eJFuBUxueX0tzft1enl/BmdX2j78r/MMoM/r6kn
i3hnwVcmjLMMvdJ/+PMN/FfX4Nvorr2NLhAqv1+jH8y0Svo03mlK8wLaB1Az+la98ZjOhDI/7hnw
UsP3thwkB0Tb75dxEqVzwC21qIX4HcV4dykAfpSpjbK0fRrb4bHtQAGjAN9nq3Ffem9pHn/fM/z8
APBmgKcCoCGz8uwDwLv2VYbPzM/rq6Ke8usVnhq+8N6Ixml6s0W2/b1/rk0/rwefjjRV0xLCPfvC
1E1N4N9SRslAnFPdpM9JiYm2oz0fyMK9rXwcRa1t3dtD9jI6zfs/P1Zb384WZx/A9wFQkjllGLp7
DmilnK1ZKyWZXeqrC2U3SFpXsbOc7IXT/3qfO/Z9mk/VoRzpxLRu8WyZ2YuZFldK9BmyPQU0njpc
UOsYPDjEWHeD5d00FL9Kt7wiJfpmzfIXvbNuqtTLo3ohQmihJYhip8G3l9vyovS75C43DMw+wvgG
zp6ECp3/W6R5v5q5GVRr+t42ms+5dB5A3NzXrX3v6VzZcuNHrEcFdOns2VUAOJq17aLtalNPfXP7
GMSpdfCh3IepRtyuZuPeGuJnaYCKQq38yVsywF3bf7JzYb/XcZnuHFGApEm89uh0MxkVGZcqugqK
1iLySFv09d5qCTRNO/60GsurNBP3WedVf/tmIrOul7FZLq1mm/NSLd9V2jRf6DB3r4nyeKLKybdy
s3m9pqaFSBTCOIo6QeqEcwN5ACqYjbvJ7aqPvT+B8+07P6wN7pxWUq3GYkFTrOqobUikhlVTPmN1
v5lH74YMJSAPXb1ek3bs7xfbe3CkM2ODztZrT1mo7ZNEhbR60n2VVlQJdPfGwEBIM9Sn5kTVJFhd
817l5XO+mB9EuqV9uN2TLJNiV7p8BCOtlsftuUq3uiK2iXgHNlW3g4/nMXPx3iq0XzZ6ZTrXlraz
ktYMrG71w3m7yT9u44zTM8jI6ImSPl4e3ZhmgV5zEyj++XucOP5hSXQfD7F74yeY5mw45odmcTzy
QdJnq0qz0KTXsdcJTQ1ifxI7ciTWPVW09VjX9j1ZIvYlCuoumlcY8BO3IUFZvG9zrpSRRsPxWEKU
08w8svMGAyt90kBWLHFNU7zgaH4SiXv68dmL2K0OOpveCmoNKMb1yzSKF1D6D808qH2CPhpYIF+S
mI4XZ4nXfR5PIow7erXAIcfvQzr2Oy9bmiOci3uYODW7O1RxqcnnRqC37n3ZPa20CSM7cwCKci4O
CkqqkdFxn/wkxYWfVQttGl5Bt+qfVpsBoNm0b2KrOtRA7/rZzXezh0t70oDPuUg7ggr7a9j5qQrZ
X977hhL0K/lkWtbw27K62l4aHe3jYRr4Ian419vrToO0pXBp0j3WrI5wd8mfHnyPQnH+Yo+8ZMAI
n9PWuUkm41rI6bbR/YdyGOiiUXi+bkwG/Mq8fUilwKI+WferHH24eDNZlZ5zU1XGtKuK1A2A898Y
i3lfUB3EpB8/m0ALd3jDuIaEESDqK0tTTxoRPrvFTT+6nQaGYeKBsZNWHOUT7SFLneU6cXH5Wzmg
JnvcXlF3/TqCXA9nz3vQ1zWPZKk96ILRvf0bM65f+q54rmJeWRJbHrrE0Hbb5Nv3EF2pbD9lpbjH
Zc1LK3g5iC5CYywpgRstEVO9Noe9mGziEcgcMS2mjNVt5ws0yfPFXCovgs5IhF+sU+/F73JjQqpE
9hrzON2OR2N3fEhd07JrfeUzTQVn0lEVz3aPadwuk1EF6RrvtQaZcDvW5ddyTU655aWhr3jju6x9
IurzeTTxq5ftE0AF7r1Vi9B1WiZll3HiJXzu2kteClKXyQTlPSXH9gHN8XoYyJYJ4gXdQ0vw0pEk
K94KahWABRkk3qg9zEvO4NJ89A+F2nv1kr8braz4MLpyyQk0ypZD4cvvOuyWSMymttMsfkvqAo8L
anuWTPLpMhyS9rbtk/42NdJUujJdNA9BXtrGwewmaJO2O92SvaKI1hnmO89kEswQ5u1a3zRP2ExI
2m0Z2rLpMSLxULRjnLZeVLTaF3wlyZ3plYLaPj7lQTDh53b95KQk2Qdwlw14oJ3aG/Eq3qEWBdA7
akt7CdePmdbcumo92Qx1kCdoPHJj0I6lxUc2yFE84MbnQ5A2cW+V5n2bCObFeSAsA6ibg4o56z62
qHZvc60qdnZrf/F9I48sg84GGH+Prp2pP82WZV92c6PI89bVJ0Pz5oNXyeUa/5VnR3qWPHexlr9L
de2L0eQDHLlse36ZXpSBVKu2E4CmduPUWN8U+qZjapDXQbWpY0KH2FPFUHLmReCqMiZvjy5bf5qy
4nmeWZ63yUnVjGCTBdub+btqbJ9+LIvsW++XCeR01WUqJPaIdRH+6CU8aBBWnn1jrozDyuU1UEwY
JvCYSJR2e2kZvYaQfrq1xz79XFfM4D/mCLBCNyiiqvcaySlxoeSFimE89LVI90zx25pSPBRjXdC2
cuNom4/ndUBvWacvgxJ3yhyuW6iuVlJ8wrZ4mSO6JbeKXUI3U3ClNePvs1Hf+Ci8cIIpbj8Qp8Om
A+mvjWo7MHO0fnOj51fL7HJQoRoa1ToZ3bx0J5GP77NuLPei0AcApfZ8JybWkG4C/VgppnV2lE9e
tX1NQXuCiYoZmGrr5yEFY6KS5zTm/uVt+qJiftpotpd222D82C7gzX1anPy5ybibcC/Mne2N9RtV
jN8r69tGkdgMl5x6ehaWBej4940pfmrTwQGS7AqPucpxtYeJKzFpZi9TCmRiTV1qm7r5FqrO+b16
woUdwMUWCg08DGzNzzeI81J1Q2fEWuS6420CF6vvkwvTGu9lDmVFGUgL4irVYW0WEfuRa6fXPhhu
85RZycGlB46dj/V8tUy2bHkGhLDZVUOzz9r1fTyRrUtEoBEmXXcCbP/V9oAtmVL7CNbxva3ay8bw
1L6Z7YtEix+NbviW0aA0Yuh42z50LOSLarMebWd64cQN2zTEmDe21ucX5cK7XEkmbtN1TtO2d59S
XpptzMG/ujErZp3MpPlM0M+673rcJZ5ySCNLWTdty2TXiKw2TKduBTNCI7ZU+RxqajV3gybesJb9
lwOqQ4aJEOxXXAul97nFrFaucrrU0yJHsAkZi5JNmuGcVjd+yRSzJwvry5+3/j8c+r/t/LkkFSaX
yxoMqXPxmRhMoiFkARFnu1M8HOvkW2xtaVfHu65bPw2ee2oyVpWysA6j9G627aRYmdBLZP9h33MA
MFbW3G3PpE9sgban3LIZWMz8eU5YSkvmEJLrT0s6Rl3mtqdaFC+Nap9MxU5nWDnXZOb97DHPA8NW
dFQVuyCWfTKUit3YW/eCIn64bTe1lZ1DySa8wzoWpIJFAigAANdR79m1cWj5saejd+qjzfcevI5X
RGN9yvNWOxpIQKg12Ddq5Sc5SD3NmdE91CBrCW7AmxT5MWvyKlnG/7YycuaKJxaGCW4y3Lpk0xTg
dwjFpJhYS9biQrAq+P6ibRu7LuKo8jw4Ux5t2y0zbZ62fNYdm2d5EWf2+vnH4/u3ymsPdcn//s/2
O1//znX/Uez55z9dp1/bumM788efOnyvt4pVd/5Dv/3l7jdI/G//wJYn7Zd7yl3Lu+8dqRd/Lzlt
JbH/7n/8WTpjPqV09rUeKoDL777HaV39WjwjROSXcf5fSm6HYTljxf/4hb9zZZ2/LI8irkv26nm1
Da6sx/vgItyjWPQrLJ5im2UL8uO3dGZS3je34k+srPEXvyAoE5BZS46PgOH296/+syrFXXu1kEMt
5ffTuGPQwDHg1TuEY7uWeV5us0GEO3k1JmFCGKwBLtt0K2IUa0uF7eyQ6gQ3dP08rob1iI/YwF/n
+RlbxrVJQNPM/fh+SucZvIKRm5+7xEvvdArQHIuTSntYSCX8Nq3KF1EXVxcEhap3WEogALGhncag
RvdzaTKj6/Dlx/hdTdygG2rVmt8PQ29fQfJyibebW/vDnKfImNRa1RMcAzURz2ktVsGiSaBk2LHz
fT/Fuo/GFoXeEyKr/gb1D5Gc3SSNfo8jiW/kSs7C1CQkNcXK3NjjuCW/tBzP7xslxzFIBjP/HncJ
cYgtLj8krnPekrE69XagtdTLWz0Bmr+0GxfEdigNHLSqci8bIW34bLDA4kgVpYPA2OJiO0PUIKCd
yYg/9V08XI89QXs0Tkm1Csa4XO4TpDbWAWVid1HqHmeNshy12xYqV7EnDwpAoEBLOQa5i+gnKAeY
WxH5TLPcnktpn9Sqi2McA5W9QeZGxFxsz+4nw+5lHFKrIN1YdrmP6RtyEDVHd8xs7v0Evg77fYru
rmk7zHME/ByV4+b2yZzs94jD5Tsts2IyATpz4Axc9MY7KgExtVfXc68tPh+bKhKUhzA23fUxbnHZ
B7j7vZPulFLbFN4e+0oN+EWgWYkgcXTq0ZgUpeY/O+1sJqFy7P7ZYGtEJGtuqPEo9NJ+b/fpgpZJ
K8aHieV+RGfVbc3poSFAKyETUAz2RVrl626aUsmGbPDVNaRthMlFD6qcAGfXePEwjbKhRexYBUPD
qZa7TfYkOYG+tpHVhdVAlmodkgtHqG1hvWigbAZr+WZ2df19XB39hXRd/dZpF7wishKmwp8OiDlU
E2bSXY72D1ippfU8smahiOZM/RQQ9LXAcfK6kdRDqT67VZ3AcoUxBLhgsVZU1WSwBKs9Xa/6rKU7
vatwyE1eBuiJkLD2czZxYA2ciXyGWozp3rDy3tohEXQu7J6+DXpZ6ZKEGSfC2sFLQmXliFq1z4sm
ixtyAwvAQ4nbndiuUjT3WNitHe4s2z64YixWlP2DWCPR2ZdGZpZyB9NdPVh6aXohwd5g8DLhNFU4
p2OFwiMGzXCo22y8b4mSyk7s20jWdSp0wqyRq/esqpVTb2shXAx80lidm1kTSPxS9AO3yLzIfoMn
VnzrDa9rL1vfTa7Y8phzYOnzrB8MR5ErDBhat0K2xVQZiGdTLwhlk++5KOQT/I31i1bz6EPsIs6n
ihRXnp1uqU9FQmk4qONs1Diis2gSYWqXGRU5Py2p5SXzg4cmJUNSJ8abUcFSC2gXDp9ttKtfphym
W0SHMyMuc6pINWD7/8UdCNSIyH33v/Vqhg0aO3P3AD7O608m019CNlvL3j4tpnvGGFu2hZO1HrYr
ktddoc0IRkks1VDFgmP74CFCqTCaM3AJMcSxux9cyq27qhZquOwt5RsXg66m+Wa00pnyxOSyzMt5
HPoLp/a5HVZDrGfI8ZVEwoFzSAnRe22dB0KZcwomvWro15B9kzHJyaGs58iyjOFy0vU6v7FVl7q7
lizMNBp7rH7X2ZTE1i08Nv1Zy+gCUfJNpHegdeJsO3p9M8E6/TzfNrZXgwMy6SRc1VDzKui0yr4b
Cm3p7+sVPWtokQQvCcZ1LPedZWgJhopkqfULrUnxX7RDaTsyWFPHGERgUZ2kKuiWNP8QLRppt+uW
QX9014n08wXPoxZWljvpIYpDxneSmDBqhRcv7QfX1vvie17AQQ6oo3uEDfNcOfhQ7FwOOVVjZoml
sD56SenddYzFLmCXhdOsnIXxvEWPP6NVz6CqSYWeMjfTSUf5WPYPE/dmBYHXVBz3ms6dIU2kzhx1
S5Lc2Ho+XXTgeZ/SrJRD6Kx+dr0CfDcO0htHMkoWT0OGP9Xqa9zH61e7y9vbusmzz6rBiZokjvFR
8kJ/NVD3sqXvfQI7mHRIPgYN5n5zp2l4NAlGxRGcjmUfmpvkGzqQTDg7k8fbQiOWhCcJKjEfzXH2
60sHnRmC/LVEdtP0bbcj4mMtWSWYcoaJbAdCxmpmG7pS5hpBxqvxY/v6vLJeOij9cCK/Jy3RWo5T
p+wP9TQVCJfnYXkkHJGxN+ZFHCPqjdG+m9NUJUHaIwHZ52ULKAEVBTewwavfXBgpwYiEg8g82Rsj
xgLKGrNLCJJshg8kJMH51FzLkoFtDGlGCc+j3j6g7X5M3anzwsX1YXP1pk/NClE7V818mV+tfsn3
YT52dpodrwyztBafxYBdMqiZUEaW/7wY9xm1g89ObJcvboyyGKGUo9q9NkBMrep6/mCLzAa+KnXn
GWtQ/2AKk0xhBONUOgpUP6ziAF++Uh7yT2Pvd9+8dMnv/GaomTCsETtra29Bqyqxi/uFAnA9H1ht
/Uq/rAiy+DBkkv5JF/cNPmTcKi855r+XUY/9F8NSOrNTad1AnnLqAM95d2tXwDWBQdXXqLb7p8pr
EAaAwKwf0s5u8mCFpgZRwDIE2aGGco+ETaBvqqgrXBU95XOOiZXZ71wdK25ENbI/Sumaww5fbGmG
CUY6Il0pAn1zpnldIiwi4JfBG5OYYWbkDurz6OdEhArx4JmD9QA0IMaKCvgjC0g7k3gnYsWea868
h76jNB2mfs4Ry1UVOjR6BPqWKzI++XrVm5sjgiIIoBlOM3SbV2r6PsTabhi6EzZhzwpSVWQ3gxUX
401JLK1BrbmMH1lR9PyU+bnxwXUbMYXm3Ml9Ql+joBmg91a0JJ6Id6Y7LOZezBUM76pqncfeRNx+
oJJubZXIApmJmeQPa6arO2C6aRyOukYlZY7z4opJnXQV3xq/lcTRfGM3uzwXsGQ/e2u+Mgv126OD
jC/4lC6POuSddyHJKdXxmjuyv0tdmTwiZfZkGA9sx4IJn4oeSi3PH6ZskDlSZsP5tAzZelnFqd3s
bXPy/QvlwvWkWyl749SlkkhwPAPGh6Yc6zvsg3V5BPU/EwoEJykyobldGnKYkqi1KmPEWUFSSpDI
xj31A0jVoDcy42Ja16xAP5k5F1D8USSjAYZk1yUdUTmMYTo7i8CGALNSyYNnjsyNq2B7sJIEGu9j
hcUiiOvZeGKPUCZQK9gkRl7jdx+TnvRYcpQgXQQE1eQusaU+pgI8y1p2pEtAzUqzpHBJe139d0u1
kp2NSGB6sLIm+VibhOaSvFPJlpKZSD5W2jJ999yMTIcqZ+sUVIZN0TenBnuZW2VyP2CsIANqmigM
qwxSB2t8fEOBFWilAfqciKpqhrulIQIDWKYS/2Z1DQKUM16zyhy0J7PSXPOYaSYphPUwVRfalDdJ
ONqLfcpB+T9myNWZYGngrOSUd/IWZwifYaokavVxMWIRoEEyETsOCdLsf/+Q/N87Ad/+PxuhRqrf
nw7E7wcmIs72v52ht1/5+5HY/GvrtlMDQxqhe75HZ/+nAMX2/tJdg5mCke/+PPf+FKA4BK3o5K+g
BaB1rNubUO0fR2IPqQqsNN/Ea4D24d85EdNxPz8RO5s2hnRE2yS9hePM73XPWIjWyYg9hb2cEiWv
xEouryeIKKZH5njJ3jMKhcFGl1jc/i97Z7LkOnJm6RcqyDA7sCXAmYx53sDiTpjnyR1PXx8i1arU
rSqlqZdtvZBMpowMBkkA7n7+c74Dm/G1RCY9O3E0m1QGZFl0sDMjfiH0x+LZp321MCkpciZIZFx2
oJDX/7nusbcZhx1U5qQEJzrjjqa21EjZ683ZR6YtIFRKMlXW3hM91AVblLoMo9kpz0p45qctR86F
DrvycWMtIhk3uYmiHRICMFHQ1Vc4OYPQu6nSsbmFcavXgWpIK2xZyrp9Na6Y2zrtYyajJnm8EAP5
BGVCK4UICq+zv7HJAe081wuVLaPr5s0x7gWu1klXBXtwWIv5PYP8hfaQ2FHl1vN6+pWtOvM5o1su
MQzcy+I7J5rkhXn0vOz0bihlYCTSv7djGf2yxzF+jpy5f+6smrcD0Mh67cY4eTClKQESD2O5HS2T
vdH0Vb6krT1MWUUKm8gYvXCQfpgTE7NJI+/YxEJ+dn6WvQIOcj/StGrGYMoS6Qaa7zZtWBtZOobI
EVMd5tZiBcbaEuUvs4m2EkcP89ohVXNcWaE6efHEnoeSKb1PxycWn3UhNS2sBl+FVNbg+W/p2lJV
MHyiSjyeyn3T6BBJqrXRKiaTwX5n7bnqpoLdEQxIzQgj2NeSJzNGvCukYSqyUjDoKIV+bFMmvrZo
eV+FWkQyq8/oq2bLzFaWSlxwVOPRSRNXBgQ2CVu5FnS1vFdvm30Vd60PV460NOTBtf0q91JrzxcN
Y2uqf6LVA7WfIrCMAY+xMoYpCPOsJv1JtXj6VnwViCmVIgUvbqwNVASuJWPuV+FYVFS1u+n7tYhs
sWye4vpXQRn3EUPGqKMEK6z6tcRsGRaH3W9XoxxIENjJZ8WoKz0hvMlfpWdL7dhoIiZRBNakvGd6
05BcdQv/XrVriRobNUoBba17kwWkppNhF3p2dKMuehymsY5wYUhdms/UCTrtN6pC3OyszGV6ZJs9
ea+V7VjESlPCLmSvsYIe2k6LHmGlx0MwaqgnlNMXot6kBbVpD5oLkJEdkMaOLCD6QqFh4pjxzcQE
cN7gT4uhefcFOOaKA3N2mc15vhq1KcaQQxYNh2wBmcGZY40+7DOtGe4iXWvcsAHkz85W74mhwt+Q
Qm3cOrHzIO2zrNoNbYayUKnMGE9T7NDJpmtkFBlVVjZqs+HEbGnyeLr0NV1FyA6O0wYa1JsKNu16
5Fxc2u9Y0JzpHlre+Jj5ep5sV7zkcJy7on/qvw6wQzn4P6rZta2QXZf2CUM6v/VTnWNvzW5Y48Pk
NGyTKv2Y/zgiy3i+QSvg4CzXM3TzdZzWW2jdTJ/EorFTWI/ciaw5fjdm27x3lrG0ABV79x06Hkf1
1nHUJ27x6E03rfgn3LP6F3mrkbEfwrRN/HE99tcD/nK8sqsc0K/KADUwXXf2rCj/ga+o4tP7UhHM
DEFBxm6JV+VLaKi/RAeywd4350uKsGLhKVp2iiI7xuxu71vfBVLmZwYUO0LUCBrll7hRD53pBRph
/KdG4j3flrZ1zofZWMJpEvmyhqCQSvolLcjqfUkoalVT/C9hhRB/ecOwALkF6gnSC63O7LP82BMD
Q3ARldvWzsVpzsdOkPmtJ23Lw42JzirqGKu+w9aDn/XsrtUC9SUBKcQg+PrIQllPSkz+IRZ5RO+C
cdWQiG1ztKsrqXPYIjO1KVa9CX8D3c8IHshQ9ZckJb0Secr/kqpU1qp273UdMwQqDdtX80vWcqvl
R7VKXQDq1mfOlwKmvtQwXfYoY9TeoZKNU4pi5n+pZyhzwDSKtDd+ObND9Hv80toivq572sWdj7SI
FIdQ68R82Av8NkemTbJS7WYlXXapgKee7C9Rb+xd+9H8kvr0L9lv0OvxWzq6Jm0Bqy6YfkmE0Zdc
iEtlQTr0Vpr28iUpqrT1jjSdG0inYOlepi/50fqSIskPiCt7WwTKuSs54WqWKTbRl4QJp7l8cyPe
35F6CB8SphqSPRz2Vf78kkKHL1kUREnypEGKfp1gliIKVWwDqPaETnBvZ6OOFUo1D3EFQBforJEQ
25tchzWuLhsFyoaA6//fTP736crKpv3f6/vuPrvPePxU/7yZ5F/5P5tJ+284Ntj62SZLpst//rGZ
dM2/ucC96HzFCetS3PdfbmYaQv9m+gb98OwD/viH/9hNwuv5GyNvy+OX+vw3oJN/Zz/Jn/Ynt6PL
WmPbJtYRx8ZpjSn4NxAR2zDPnKmg3Vpx8VjRI7JxufkgPcQi/NMH8/fZzp8dx//zK7nC1w1rHdn/
tm+1p9w1NDvLt+h86qYZdecOs4xNAgE0wb//UutoymR8xDt0f/OsmrY9DubAm4K6eJdAvWdhch7a
LvqL9Mk/e2P/+PAsC5IhRw6sCM5vHmAGZNTw5X62zaXZF0SLmV5wzDTOjcdAxskAOv7rN7Z+Rv81
of77C2JA4HDiUAH7O196gh+Q2sBcSaN0xa1fe+jxWXfVPMve5YmvbRx8A3/hszAYuP/+sp5N4bzr
4643vD/GfX/2U0dl32p+byVbCrLEnUZX4s+qURGoGghoFuyIx0k2841aYzPW0DfYcrziJGkewBM5
OqHT0aHhYKF89VFWdxnMh9OEk/9uSYBw2yUtN4kau6PPxgQvgyseM5AHyGmSUXTfF1GwlGTlNmVN
/LaZCu/kyjp/L+CUbYWZoJVRKF33QZc3Q6hPBEw2qkBPiGjVA1CRi3fKJct9Qo2OzWy71269iYhy
pEf2h81XlwLch6xfdjno3GEc1IWlcvgUdfEjyScsGpa4mXpBq5DpTwGEeB/qnDVkfB5CoI06pFUI
uZ9Z0OiuMrDggFLXXg07wYAq2nlrlNT7ue7YpgEED/lSsSnd082b3uazZ26Kxk2PNmCQg6OXn3rd
moeoXYdg9M7EaJW18dmRu3xsOMeg2Mh8GKniVd9p7cZBpM9esWNkM+6RQsjcF+U0hZo7Ai/A68gH
XLBBuXWQ74aN28qCJK6PVDS47SUpHOREcsiYAko2tEzt8wf2s/OTSBrjiBXYCU18BjiuK/Obu1gg
i1K92vRoShbegFS7SDPGq5vqDqqSN36PXaVt6L02njSrWROGdeRgXB7K7OLWkIemsoiOXerpW3OB
phx1fn9KQOvcZkUX3w1FGx0NQTnXxuD/PIylrhF2L4si7Grl7HL4g5jNIIAEaWFOp4bimEdVOq1L
TW81G4hOpTgNmZO8x4blGpvF4xS8TIULSDKnS3jRrZMvrOrTjHuOAvWQmd9Zstm/5WU/HuYINh3J
jM5Fg+28g5GmyPLYH9WWk6AR2mU97fU6vU17sRAMX8YfaxPnqZQ+vCLdRbMG9dEZD4M+dD9HXe/P
WRS70LH4cBcsNLu0ZzIdoNwnEz5l9l6NiXiWFUP71rpTfHSnzMLLQY/v6GuJCK0RVFEx4RqaynQJ
LTXNVCAZzgvDxPoO/ADslrjKg6huoldvWDLO7hmlSnapnwje5S8OwWhvgyHlQ2ngpNpaNGTKvJ+D
UbHJr1LxxlAM8dMd1FPql/FDNTkuzcm2/xwhBVBC7np7Nn7xyaeJ7wpvx5MMrwz92VoS/Xa0mujG
MFKmqQD25WMSOXoIESD6kaZxciudKgsWhYPNT2V+T6tn/8aJTgxUIzVtsdX4M/rvWmI3yRbDdZkd
hkrp9W6upkEPBbuWYQLXshL6u7y32n08mW1L344ry3v8bxnHTArG9R+VX8zFDm1xjPbV0nrVPnLg
u28s36rra8Lp+JBbvZ895zm+f7yehf6jZ48qdkqfY7WNU+S9oPUoQ7qypPB5L4wPvCBSg/2xtJo7
hBKlReyAKI9DqEW5PZ/cdHXYUyRwp9OSKjLdcPbsVjmRdVS3zCFqMDJlRalY+Qm5YnxKp9rGYM1e
TGyxNthXyvMoHicMXM6nxJmj+lRRePDKJs6eGD5a8rOccGdsWhsRPmjNXn4fdcQX2Ai99UI7sy9O
uUiGX8QO1KOhysR6yvKI5CKHfHrsRWlilO00LbexHpW0WCYZon7IjqB4AMaEBzaNniHSd3udGDyJ
RlsLon64ONDEYXPUtHL3At7O0EHqnZjaMyKlVb2eTzFSU8s8KDCgob9YU9qBScyyX3ailoBpJgW6
rU9vLJeT5AcbT2xsPP17zpKnrkK4xo+vn7XR5XnB53HUJu0n5TTTpcXhfDcgbgV6MXLKqx3zAN0C
bIiaHnMur3rQgzkGVqnzentDsgUfEv8JV95t57qHqCq9htfy9F3Z9vsmdk/4nNvQq+ivryLbuIXd
/YJ/I6iWZM8KRNNtdxbDfHYT7Vg24ox//2We2zcHB/ReRuq70xqf1tRussHeG910YSz87OnJ9Mw6
tNrwD7rLBMPtoB4A1xgZI1G2FJkzNoZ4PNZVvV+gLmwmd3nJFbcNZV4YMcTyWaTdpc7zK6skLofu
F8S1fW3Zt7bdhGXRPNZtcV9ZGKR93d7PrrVPUdI+Rp4NmzJZlQacfAJMzyaviHhMVfQrsecnSthu
hcFF4lf3jTneNMLstnXiv3aU5QU+Qx5wzFG5i/v+3mu4jqblIPQW7C5eAtUismXJd0neoBkVaYKf
YwPypXX8MFmKF86mw6ZwJh6ZBceQnAIwYPhYQKuL48j31BUHy3aCqZeBVfPczQ1iECUIlOGzm/iL
F+OS5OqWTgPmsf1alWCw32wWfqLd9d0MoVrcDv1MSZzu3sS1ybqPG9axPfPRFt3WgR7dTvKpxCxJ
zKWrr60XHZDCuI7M8kAD0k41VLKJQr1TA4al0S1O8zxs7dQD+mRwDUe1ZgYzkAHEQ83ej7Ktw1hq
tEAiRATGDEqg9tqNEA5NeX4X1F6hbUxh7plqY0BQ3Z2WcGg1vMkLGsvubkdaDa3JBpMaSYuY1DIm
jDzxyMBvPdlA0ULGEQNFEsVT6rA11PPqyqQ03udFtRuX9Kgv3tnpk8+izn9Ult4+JHaMwX/18Jvm
KUMqWtNGMZOrR7/0zqqNrdtMyyrI6hC/eQHefFZtMaPDh7b0nRg0ho3Se1WR+mk3DFlbxx0DRivw
y5KxCJYef5M7GOLeFFlzg95SYhWt5UbXu5umoVNU+tp4TymFf/Rr543TNx9Zr86+yKKdW+hHxrr6
Pm6G4YEUWrSr65Zeby06+Is5f5qaTK6tWMSJwPNdlFYHpTOitjGgXHPNObaehnl7Xo5d3EtQadqH
xVp/gCEx4bc2rpyg7ytJgXJHFQNT9YyeSd2DOtfcAJzo3xJOSAEqEpj/3tyraKZXsM/DYUzfiOj3
u04SQAczxs/EPaEHed9P6UttzA8IfGd/7kETmXXCxR3tcXSbN4bQrkC06NZzkdXqIXmUSr/BXX60
yubet9RpTPvLZHQSDy0GodBPqnnf1t6VUeey9XT4PG18du3uUMuZKbtT7dRoXvDPPzXK+JWn80FY
7UObRC/I9A9kX2/ivLuIgqSXP067aWFUqkiI4si2glTJ7y6uCIUb1869oz90B0yZ+6W1Lxq3K0Mu
YLFkS/Dv3BRZnu08L70hq/fNkmW4jOl+GvB0pNSYbHDZfxh2+xAro8TGK26RjrdY7nZoHbddXxBf
EGVoJIt2cfXqaVj0b1BJ9E1VTGGiyTRc23i4ZOfk1Fu4fjveeOwxq1VSohkWdFwl8wjAls+FdWm5
rLmGJeNeh37Os7BGuElTx3oQ7UBlHbK5Z4/GYchRcGXnUbTZMC4cmlFs/MZ81nrjWIH82urdIjal
PqmjP9ukdDrzh+7xJeYr5k+z0elz7XtT2PqOWi33ROxN56HYPxe1/VglowZHd4IHMlM32ZuOj2XO
6tJ7p1tpXYxrNkxSFkZ/oKlGb/o+xXUUVFNzxbGqndJZ2y7c2lwq/ltfVB+yq0LRZ8vjwtB1QzUo
UV7B4kTFRrtrZpC6kG1enWFS/Mr5HYTUtSxYb4RLmt8An0UHSG8c7IW+nkH22Q9zEt/ModirXjur
rv6MiN5vJdhCHlOkDfl4i7gYdriC4V+7BomVBNW++/I3xNMjoxQWl8Y98v55K251k6XNz0L2Z49Y
DivNCo9rMb+ntLtvTIAMZ0ml+FXPfLFxyl4jklL052jqKRcfkLyXYlx1cqOuDm6WE6Ja3EwPK73J
2LPGbWi08PSsWv0sl7EJcTgk67xzbT9tKrgIbbsfQDFUCM0ZscVely9w4+WJOIfznTrh/Ik2xBvi
WwpMQlc+LiOpmKXR6HZOIvNSgmLhnDW4WDMqMnM5kZ+NTuX3twpBNA7MMjG2pVV7jzRjsAOIOfOt
9yJXXYwQjcZS/zRksly0JnVe0Kt9bBfJtB9mi8yEW8KfUil2ai/JB3/rrTUexLiTB2b57meuF/LQ
2daVssBkN+tefgMmJv2ZjYzWyCn37ofm+lqA5k81EcacJBjiKB+wofjHykskZP9eV8d0xE+2yaQJ
LARaBHZ5ozQvSSSz08DcJbDntg0ryvHuIs+ddu7syJsur4fHYeidW4uaoWuX++90FjLxx0L2Mypo
ASVbM3C8cWM3iHOu0dof6gtRGwjdQ53T3pG7j52qsq1ujc7NUGlIfmYhSdh0bdgwcIE05Ey3+Djd
FzX1a+wqGTlEqaa/uvMkzn1KjIBhRx/dN35chjmU3cCKMCGR4BtfU5WYZ0ZDxj3iABBEP7HyK6jM
9EmLc7a/ka7PbUBsNd9xxRJZMbQa0mHtvUquwl9CjN12ymbzm/St4qLnSxOMYPzOSdmlqL+UnY0b
eIF9smnjuQQmxL1/gj4Z76EmiUNrR8PViYZiW6T6z7FvxQ4f7QCuIvGeMimt29Y32sd5MbVQ9TPb
s9I4Js4SEVH2fkydgYWQB8mJwCVftDS7MNGbWjEQXcaHzilXVYPgabuHgddWoVy/qRP2UW3G8RMn
7Jogh+tct+qilyZB+l8V1DOv3noOl8OdSEylxqtut6kxhy1DxQxu5KDTarAhnjlb21blsEGKOXKp
9CtEAc9Pasa175zIvnNzz3gd7BK/7er6Qzq26/ihtNXFcGweruXcH/UkJv5m0pK7Z5LHAEk5BMoW
LCV2NJclj5h66/LXsxFNrB1eB3NnGEV7aTwz2WJ16UOaZfRtrdqRHE6htgbtzfuRPsIdIez5MI06
25Nl2naWouItscJ6biocVZVAgslsOpqtIUQn9C6WYXsbe4zu2pndkgFncY3Jyn3Nwk8xTmauRcx8
XXkz7Xmr8oQxrNlz5H9Uk6TeN569Y6QAbE9Du82GOb5mvXy3veWnm4IMVxoFKZM1kPfQEuuUYBex
u+XBY2SRm5Z+imnRgmjN0EnGagiLxXB2UsJWnOh2PQ1YsK/N4M37sViKc4L9GvgVg0RNWdZb5ENe
4n4myOZQwoHvcYcla9xSqKVgSNlPkckmWDk9QarM50RhMo5rpJ8E2HHc82AyPXAcbbp2pSC+Bkb5
ONQOtbJlZLJWLlK7YRbszp6xk0NNOAjA5sZxlm/0nXLlMRIM6HN2d8qAO4YhZiyDMnHvHds+d45y
tx60Yf4eJ6A2xww7rqN2U/t1HTaefqQiWVy4lSULpsC3hqkc011i33ZNcyNTWgITVx92sS39U+vP
htogYmVkhkosmn0Tz0dqv781de+GbjHkW9z207b38novVWtv7T6mDFi3Siiv/WeqlmoHQRG4F/mb
XRLF6TFZvPa2rccHZrBuKLr4ZdIxpwg1Ewps1YccWhtL4MTAClLugftdHGLpMnlpfVbrSd/VJTLE
VBnWmyqrdhetmCuJTrCZPesGqVMxtyYzwqmyDDlijGcH/E1g9bnGlohx3Q7H0KZmxxGUBhdmrOcR
ltUI6S7WojMHtU/dzH91FPQkHo9myiKKm0wq75r60S1tAxwnOnN6tzBaHn2FS35TTxZWOJNCztYY
q2dn4ilIoeZ9M+gpOX2aookH+LuJVOIB24f+bvBgPja53oXUOosrj3ii563XHzjGFFsWgpGBkCgC
aJekczvhHPXeWesTDPm2IK9ue9dTF3Tw8jaTs+Kgk1XftCia73GNOtgcfCd7d4Yq3zaeER0j3vyW
Iemybc3BnjdI+NFxZOJ/MnUldno36A9+42Sr3x+fZ1xq+rPXjiyWmuVu07IaHyvaic6cxZtt3Yn2
NdYovDMI0eKzrfwjhH4DqO2SIWxmVP7CCfWbZEOUJ7rRXGngvm9f1JgvRxXlVjBR6UZQvoPAapol
k/7i0wQmG7BccL2B7CTsdGPEjX5LrZ3Oc8lnVybaKpOkJ4AcgUXwxYuZgXDH2hbvpd9pJ8snYEad
eYkIUT/nmPyxhRoQNhMRRFlts1nEejsTvAiVtLyN4SxvXA7Zoe+WlVaaAUjOaDTYmBNb0ITbY0Pg
GeImG+Xe+ChtgrDWYCA6W1gCuJ/uXDnRteSV3m7M0eszI8FqRc7tjiKi8sburBtgk0W/WXDUhQyi
3aNWp89DYTwbRBmRPhMO8rXD/k+1DhH5jqcEl4TX+frGmvLAGtwXcvT9hsZUtjDLjrAoFu/q6DMa
t2XzLjLvkEXWnaW8j1JO39hKOWxxs2nfzt5wm9jyh90s9i6DK7ONbMGxo++/JfEMmKlRRzqfOeS1
+nA0utm5457rrkudD5eOJf5QEuIKGwCZh6SN5dZtoJbHqdD0O5rO85Oa06uTqlerVZ/E3kdObLN6
rBa9f7BnBI52iGMVFF0J62owb5uxZJtJmzgJN6iyGzudz6M5zrvKqaCQ9Eq+OlbDOcrytCt1Jdex
SG0cmWQmYo/ELOXdj+7kvQjfPeM/KHYFWOUid1jhuhgfomzfK1e1xCTnfTPJk6DxhU1DiKB7UcL2
PlrFOponesh56jCJ8XHusOMTmy/z5cFtiLChwO+cDCkk1esrNfMme19ojnAfwAmn6f0M8wABPOz4
l2qHazEb2+NcpUchnRuR+m9+p58z8jqNbYKmy05xax+8pXyStu7tMMYEcBoPY83z0k/vids/TUnz
3FXk0GvvgKa6S+jqHZFD/HI6xX0aFom7I9TzkzTgtqfUVbn9XaUtzodp0hmI0bQwWGwXEBpmS8g+
7rZ9rZbXTJSHZSIKnzhBQcNvw0a9KLRz13L3Vv7ZEsaujCaK5CcPcrMkP9Pfeb61853ypcH8nKTd
OxWdsGU5Gq9HmyU+QevGsNXQDk2jFNb496kERJlTqdAC6uhMsi0kvE7Kd58jzEhEbreFPXIVLfBe
WkoacYhm1FMKlH/XZH3De7UCuDdx+aO0mvZGwio5zGYdsmqc8J40b7NlnYhG75NphhfBqp5G8hjH
VpjU1CvYoBQQdy9DXe05mHKtRtalAhKMYBDIpA8m/tI8rt+brAvjDKuGn4aEHO+Yhr4JjcegF7No
6+6ldKqHqkdAwqCNtEJZLe0TO1EbTAUMvowxyIR7kaLfJ+4UoHncWVYDCTtLArzPWzF4O83Pqwsf
5dV3oqdh6NhlfLdm89Kn6Q5I9J092+c2G/Owx67iRsWd8rDZLJJfgvrMYcc3JzoB4ktMeRpR7PIR
1vS1UKhfrOhE98OlLdcGNh167mzdx8nYMon/gHwOhBf6J4sH+qh2kGa2tazFxNwrL7ixr73X8Lzw
rtrYnIu+DQuHe1mrj2Tld/XIPeZLBn+bZh67Dav8fVPEF2vKPuZ+vFOkjxkhDCczW4LEcLwHhHXF
NqAI62gE5uK4Vwo2waxrq4AJiqqqJ3lv5SayNoYBexmyOxb8+8Idrh1bykXPERBMpDXefT4B8nb8
4Qzj/oGO93HTiencFD3oc4RYWuX3KV2MjW2cZTkSfZvpMkV2uiPgdbGpeAvceH7ADvuYFFEoMvOc
jtQOVFY/b0erKzaDz9M00ghjJXS+7IZUP6QJwHiL64qz7dbN7A/LizwUifG9tseXzubRiSF3CfNe
nG1TCbxo3Q99Hlldxl8ykcduzo527YeySt+nRNwzMXo2nQpSixo/Cms6L7nnH5lFPIHn4kngfWfG
CewRLtekTskEXD1z75SfHWIv4nHJsMdIfWzRkb8TRvcwO4gK5kw42kjlubWNo5OX+8h3nr1FuxUm
++RaW8gtxPbjmFZ9EIFhxnp+nafyZwZtQLbmvpHare8mnz6OrADd5RjZHPzWo1zNW5+1+pazSWjp
+dkpknPky4fcbR9GnWFe4vTE9vsb1r+POqUc3jW85yJO5L40B/ZPwtvGTAWDcqluRZdfOoDS+0hb
Xplgb+ZSAjoYbykCWDhXRPqFooL0kUy5EWhjJm+Whanc7NUxO43JHB+XtHzKs1kGSYRMkusaoWPF
SeuY2JFxFD6AAkPP1WU2dNxA/nLTdHQTej33BfdHcexVK/axhIpU8Aw5DK0wntU6F9TjBIWeLJPa
CHPwj4UkB2eOFYKP11HXPrOdfdPoAl246PzlnOoWvBXHGYIcekm7q1st2Rpdt26BPHfHIJkhclvk
h3wokseSUuZv8G6yu0K1qD65r1oyJJEejmlqPkwqde4skQBQB98U0xGc6z+nyUeJAWM58iACchHE
EcWqrZ58KxIZdYcoJUcOjDYe37W5VayQcz3fGe3YzIH0vZHFyszNA7/7G+U4K1an6u5bpoeHOjfF
o5X6y6urOZT1lMCKNL81MO0WnJj9NF7CfrL1LSh2eYd0aL1HWqJ/zCjJBxxV+Koc2KQ7SOZRkDGG
K7Zp7LdMeYZyF4l0fmj5ZraK7Q28NVJEZD0n+BZx+um3AtBlv4yhKwcZMFW32I/TrO5mA07hUVo7
xgm4gOvIf6DloGDG3HNuLNhcpMQzTWtnoJLwYJ/mK1GU9Oopx+U7qsz5pagiSUPLJE6TM3ufCeWc
Ozxr8inOR3vjedBZZ7uQzyRgcTVivosxkEHBwj61GWYWAMPXm0NvVuPJWxtYgDr8yJLkQwzOcJui
HmwNDPVPY2nr48au++niy7w+qmXMHzsHYbWZU0QZdNVw6QwjELVTBTBbHnWMhnwSRcxQEgHVEcu3
itkgFSO+Px+l1hf7ph94/kCg2Qmvbc5t3YH5QibbtrEe2rVxU6O57ySy24OvL/k5HZw9xoR7RkPW
Q1Iu7IPbjh/XcfWE0quq7cRu+1X2kk6slQNo9kMFxchh/XfiAkE9VdN2QEINTQupabIQG1qswteo
FtoNHdJYWsWEkRGmh0S5qKfi1lQzI7PKjs92J2fWjjlaVxMcFxtaC8ablMxLMDpGdo4SO7vXa/HR
dma7Q//pd3HuFnv2Tj7ZJ6ekBKBmYR/pfL/RJ1GnXAE9w6acAt0TfQr+oz/koO37se5/LEZEzUs8
duWuFfN46zV6yXHNpRtkXMxxP80+wSjwq5IjvrABXPTdwLYAE9+mS7DC0qVs2Vd4AvapB656svMG
YmLdLi5CR9Lk066UMjuMDEBXu3IWsfc3O/sJh5/ZhI60SJassEDEt8W/LcuRCG2jNMWOcVA3Mqfe
g/TE8Gb0RgmAIE1C3yG6IofBuRKgqfmdUBOaqBehQ9qOz1SVZDjgOWz+Y6lw7DSjgZTgm4ogphfr
ZsTzOuIoUReR8ea7mZu8WULQcSETJluhcCXdHP8xJEZrtIwit/GEwYrxBo1IzMaGVr9xW9EP+//I
yzzr6QdJ0MV85llJymsFimtcBtTJJi9xZHEm/vIK/Vs8hP/3ox44pP6FO+9nN/6zM48f/7szz/X+
RpCCFmKiErYjWCn+4czzIB/gCP2iAAKIMUysbH+PeWj63/DkCYPdphC+ZeMt4x/29TgkAEqhkFoO
vjO8ecbq6AO0/Bvs4F/BD35zXTEk1QXzdrK8JEh17/dS2cSJOK9Dr9y2kAQ3Te0se9fI/6rB8p8B
CzAW11fBfMjE37NxQ/zmYeuYfhEJjZk2ds2Dlnn7xk8/CUpebaTPMM2nO82q/4q08s9+sq/XBGXp
ELHxVtzKb6bDymuIzCW9Fs4RKG2dRomH2Buji9Mvn5KQ9VVWZET+9M3/tf3w6zU9rB2QLOBdGL9X
sM1DHitWCw1JPH01/GQ4FX28bGBcFH/ceP8rtOJ/+kRR8qAEmfjm/N97qY3aSUXsDcjRsp9f6opK
DivWCwAInEtUFRkHS5+HHTJYcfw33yOvZ0LmEKZrse37qvj6E/cUjrvl5LbZord7E1MSezAey9pZ
HTmRST3Hv361/3Z9cu84eDkNHJYWU5fVHfmnV3NgM8S9YVNuy6A8aNKeB7jBAf7/4lV4JYGZDduj
/puXc1A0VULD67YjVImrV7GuE+X+K87q7+/FcYQJ1447zSF4LIzfXsWqGqu306jbFviP7vzJ1Hb/
yd55LMeOXGn4XWYPBUzCLWaDcmRV0RU9NwjykoT3Hk8/H+5oYkiQwwr2ekIKdbda6qxMZJ48ec5v
VMVIj6zYDAKrTaNAKkOyRJCV0kP9vGI5oOwqjb1q1dQjWWOidNeZ5hrbvFDcze+WjaFMhlGErFMy
A7r5eahIA2YA8bFaDbztF7aHiQzZs3kEaPvNslm0TlFp/avHpc8mVA593FhBXq3yjkKHRE6HOtDo
rX49F1CnMghqMgRFnyLux42GBQvJcl5Uq46s3qkSEHJJQwfmd6MQGIj1hECbwE6SOQtKAxJYcCZC
aOsF77zQRRgVF3mpEEfCw3QsPmB4UbIBvG1NwUGVoaL+lRf7cGz4CGWL/6sMU7rCmgJiw4kqydGj
Jyyq2VYk0sufJzbTEEYGzWYXUC3jZmLP2RZA84/r5ycZVvFYxq9g9mCBVmDL0igStiyqHG6FkT97
Am3KkURmNfCS3KkiDvYmqLgjM0e7R5tN3tS5TafbEYYkWfBcO60S5tiabdKuOk8VmJ5V+Hw6Ujua
FNYxBs8Bx+UKwvACoKe67qLSTu6mnN26orvsDTzzO+9tkCE8bek599VZ0cPbe4DzImo8PejNbm2U
T6laaUlJeG9g8gZou6jlQeonM2zIk7gVJZkYy5M47PLLSom6dp12ebmXs8kAEu2X3gIdkkc3yBGJ
5MQ3MN3bBDi9gd4dAstfUkRTa/pXjWEuZUhJPBDaAExw1XXDKzy8cESpyx3Fg6cUFS4+vpEEO5nC
YkSlQAJEU0Vev2tCvbMdmfdau6BO15HfD/k4nCsR5VxppyLoau1NMUQY93pSs8+CDHJTbE9EsEqX
s1u8sQLIO3KVr+xUd9EBAhu+Qxi1DJeRBxM8t3m9OGkjV2epzhPxahzzSDiplSQmRm3TwTWiwAyp
N7oljK1GySqM8vxqYkbWCfzu3sA1Susa874ySzBpqlqX1ormgEwzRvEpyOsgEy8hkBrZwiwlsRPc
dxaMT4rrS1mvQRdIFVSh1NNUf5nYBWwdLVCRPqhAA+qYAapjz7uoNw9ygpSrU/XTP0WOeqtcoc8w
4HhZUmmRRUDXp63c6k9YFx20xMRvvJUu996Tr1T2AVSp9iT5HYJ2Sji02KuJKKatLTq528iRirhD
gKQ5QKA87x4rL+/fR5FyPyMB8NAUonwO0CRxl0nQUT91YVlWEM9740EgowES27VxN89FZe6NcqoJ
UGGQLmTAkH8ioFn+SYhi/biuEeSJFxltDMSbwrDaejx9eNiaBlvSzdjcgMD8aq0NGfQeoJ2ZI3mm
fF4WRnmHGpumb7TW8MAGo7Uq00ly8TPKfQOxVRUrxqXLfaGj2dwG0bKt/WQjRaH5VHtB/gD9x7jv
tBwBiUurNUIru7JltxrPGlvJmmZVm2qKAG3QQRryVfvAJ1MFhfIOmZ+I5KhzUru374yI2sUqkf5a
BXYUJneWBLRlU5oGbcGojMAOBLUFY02N9ALCaFPRGe083bxAbpZiSIzAiYRVIpTHved7IWCuUolq
9zGyxvLC8/oOspzwjNdRjfObvO7BqVdjDX3Msrt+etkW7ZPUNTrCCjn4tAGrn4nAaVL1pOCQXvsd
NR1UCNz8IstUFIHyWqEXqYKDBoyq+O2N2YSUI0ortG8imMv6aa810blfJsg9uzDqinUc40B2pnWW
eJTGFu0mpe4VeQfkukdRoMSbYOVKdWgsGiQ1KF2nvn6mJonyZgb5aMH+NN1tZ6hqvLB96CxrXSkR
Au1sWsp0Z0uj8s6KUFEk1C/HZnQUVzGxEMssF6i8iji4kaYtpQZfouAhg43amRFRi5YsELQVIr5Q
s0OJqgr4p5SmfJNK9XsnegRQgGcGYD1S3W5BDAOXbVsasFvU2jI2ZSeV8O3U0nsdbKvoSqphsjjT
89x/QfmUvjA+xH7voG+ovzWiTe60kubvpmxU8ThYwn8CXxvcjUqtPcZjT5nO9XLYDYOXGFhp+V5/
jdUdjaCCLh6gxQmuOumFG0wiw5xSHzxJdwbTFI9xpw0vHU7rBzA3YUjd0q0LqIC92QKrGCEFIAkD
iVHDa+1G1uwAX1OJpz/egzgxOqyw/CcTdCBXjZdweGJORQduVkcnzAgq451nWgyEt6Rtd+IKLD2d
RPfM4hRkqnaCGizJTpv4xX0MccMHy0mZE365yN7KoJEo+CIbCqLYVh710RwfJu6HvQjJM3InklRA
cY0XdDQ/xMBpNLVI+Kc4OIsNe9kUSNYU/fMod5UCu4KaDrWEpq12jSYPByuNrHc7LXBThK2AblWM
aba0BG+Uv+jEgFf8uSTsAYVkXKlFrXvouUxaSZ5Nb9ppuYlWUIwruhxZ61/aigqR0+1hqExWeyH6
vyhRvzR1hSC8sALa627ZNN1KCm0ceTNXia5d9rwHIFSV2k1Qwst2Gi1rkl2OWtdFRMEOsLE2+ScP
ftzEK9cvi3fFD7R2qQsvAzxqBsBnesyCLhEg0K80HXZPnMrJn7pv0TORSiuiyzdYgzMOZfncpXKJ
BEkTIjCJtssDVoA1ltauytZP1Fx79RAaHU5jeYA7EroYo1G4QY50PYhcKan9y3RvFAqC1TbyRlE6
Zu2Hly3+w4Amwka5ktH2yx1YdFKxRrSw7ibcXn6Ay0sbS5V9HVPotI/fbbS1BieuMpGiOCMN+6rR
WnOt8vS7Umu0g5DfsxUfvKIx6CeG8PN7KwCF4PSlgqxIIdXBXYxSCB1hM6PV5Q/a8E4dS9OXTdpk
5V6kwD1OJMjgHmJ/OuZkRimjfmBkZlTsKt4vByv2OdpDaZhbBUxx7oDiTZF0jlA5SShzAyZtgJEl
dawZZ0WsmRP+HX0bpFKUdoeEHrBI5J3cq54rribWNvJZaZrQSovIrW6JOQiqcL3b52GHtyvgzdZ4
K2S128R5Wb0Z2oiOSDzEKFIDaWyuW9AwJj7KtQ/M3PZ7WhHQKWyEwTrpqRTJ+NDIJqAs/Jqqg6sF
gM+LPtJXI730J6JFTG215Z5KDQU7RpS+yqfBGJANRkKpxtrOrcU9Em/qnxHFiZOG9mG6yCNVvcsA
hAaLEYXiCwBXwOHMQPMBIxfVBWmA/CLoOBVOwj+b/rHKdqAXKOQXpRLKJcLhxRsZnqCR7Ok1XrJF
jFSeSyajenmFEbhlueOyaGtqjgXAgyulRoBeShTQXzZtyH1TmmO8QLumfRkTqyuWjdpxyECwRqdQ
560Q1HFN+hdZaGPXNYVOMmOlOU1hmOAvr7rRgWcmLDQjzMU17SWjXLjumCHsV8oI0ViGhICLQDsz
XeY5tCbH1tSiQxrPDk+r0pcRq6yocjhWD9AJaUfLuoxNItyCLMvIV6Owo5uQUjDkNRhXL4mqTKBr
t4Kx2BWjNIFPaHL5ZTdSNg9DJKpUbUASf+yq6rYuEuusFDQyNoWEZu1KJJVCVXxEYH4RJmCtT5Au
94MVnwqdcEHj2EDboVLR32ql2CedzdN+JVqbInDtW1ASvKgKkqWegY1cwQJp8DhrDOAg+qQRiHts
KQoSD8kCtOtX/R26inmN3KvhFuAhIzVK0Mu0oZI6oGT0x9qq5Yt6zOh8WShwNw78Pg4Aqy+9yHIO
WgiFzeSWarKNQIWCu25fQAVayobaXpqJB2wPGWvSuDaNsnU5IBeB51oQh+vU7/1sDY7QoydYREhI
8npSZNzsWwAACBmoS81Syj8FrUtihlokoHT1ST8bUBItVqm0A95Z5Mavhdk2E1dFiNeMfouxKAra
pU4GbI+72Ogg96ErjZIaJMFIWYtaAyo3jFXN88KjcLuOisI8kM818OmKNLhteSMUq8yqkGrPJgcF
0OsDLa0xSv+UVVvuJV2GdQDNhUanjtzCG2JY6UWbldWDrJX9LauWvNFVRdCfAvgIjQUi3stY+eUB
qLprLFzfJw8O4tR+onehYowylBWs00Gzz3kDYdALFJaSPGreODVbaH9DYRA9ChCuVtM+RO8hvW3b
IbmRTapvNM8L887Fj/K1hz1hgNb2ilO7RQAAHbpaj089wGmEzbhjHgGx6UxtSsh+wo/M6xw6hOKA
MQW/rUtBDF4rcNMnpRQdpDVoFRiE0JOxnEqJ7ZdYBqG6sOMJnpOFTX/L+ZIj8py0f/fjltQ3ssfq
2dDizlpovOEIsegIB+ui6MK9VpoTwyPqBxgM9ACf86azWnBeYfMI36t8MP0yQqZsVIdXr5dzJLBT
iASpEkEy0tThRg/zTjgypibZrq5RF1ylrWe9WlGRbDUxjhW3kdo8NfqQYruIdPJeqiIM3AZduxF2
3l34EDiB/5phcenTMUEOD6AVeTWv0RNfIPRGf6HHPamtcPzUy6y/9zPbhc2XjsAWSg1MupO3lfan
YSfwGgmwlHVMRBefAy+SLqQsbl/BCkLlqJuUhLZNIJQhTBvqq6QO6OCnXdndDGlj3rThdDKTUPLf
LR6t173SxP62GtDnIhXvBE8XGyYjPilZAnBKoevooH2VXoVCRlPTtLIeaS6v63Bh7kAPpoWbvkTW
AM7UMgwgk6GOw4ETyUM5OAr0ERReUzcdFr5kpn/0CDIqGhmlRcZk1DItxMYjD9HhST67ZgZlkh6I
/aBJAeAbGAGDWIG0NWnXRCoqMm6QAznpTJKIMAjGnYHQPIL1rmv96WKaTE4RKyWvdiWWt3oOzG0J
ryV70OPOH3aIfwtYH5BT8AppbQAzZQsRxzFyjNqd3LKU23yMjStk4wbU9flNeOyUmvSYo+r3ZoNi
JxnMouaCGwUfPwJ1cuEX5fA4oqZ3a4JwRwon6YN3tyywc2r7tP6j1bX31rR9VLEMY1ovLU8KUL82
uuJ9YEnB27cG7ra5a3Bllqq47hCO9RdlmnknqN8p/gL6X/tEId6/b1B3QeS99Ki1VynSnQvZqg2V
qEODeW00qKYt3dDW9jWCk3TkSLfpww8FchN09uxuW+dK3oNk90yuh0AnR7BTg8IFzmsiXxlc7sMK
jCFSi3EG6Iqz26DoqFZpby7LoWqvqXaG8LkUieu56+leLbUih4TfupXOQWYzwLux4Fetzb6Koaxh
mouat5HI8QLSFfogmWqZbyYvnCvZDPo3ScrDagFGpQsmweOxYs97YF5U8F8jfj8JEqFFawjgkuUY
PuH9YD6LsCqQDzUaBQSLaoXGErEaG3wOnfB4lWk+NNmGFww/y6zjBI3AwhvyfWBX2pmBwOGtCN0u
1W5qpXANFcsc+rbLrmntElJC01ugw8daD8orahBAmjHXBo6FRWRzbxajfOpHPhQ8SS6LF0QIegUo
j1x5e5RFuBAtBPB1GMagFnDhySEo+ZALAPVYFDjzMhP9VoRwtlcG2v41Use+ymk0+/CPAZs35gIG
6Ik0R5jaTuCn/KfdTlK/cGDlMwkg9p0kF5NXbT5kd2hfCswYcJlY1MZ0UOXeDe4xmC9tqoMZgNGw
7N9VW1Jf6zDlolOHmDeQsPoKAFDFUx89kzCOyGd0CCexApJwoYLtsxeJEXWXteZf1pKCXmae+CXY
B82IHA8Kob+BaSUe+kbSUUrozRjqeEbNGKcefyIyloOPOsMAO4mKTROnp54ZG8WDEjaWvLfHFDfl
DOQ6EbCihwVbTeFLOWqJ7FI53a8jsUOocgDyrDI7QkuMbonGm9C1wn0Spi5t3hFRGOu0hUoJU0i3
EnyvrcafUL6V3sUqLAUPwH3MrbfALAmx3iL0rW2Xd3Z50wd+k52HNPGtpQ5lk9omUJSq3rqjpTc3
pd/1gIh6rYfaNkbUAZ3crkUDr8we3V3eQ5vdl0PSlgFs+dSqLigbVSBWBqxVsmiRDUILL8saoveV
hjZ094R+kBGfe3lXt+66U13N3AgfLv1SaVi+VeN2JYVNDi3kzz6NPEviHGCCW04kqTG4Al5gISkc
16a9bkxN4XlZD7ZNT6pGyIhrUhK5XCR7BaVhBMRADKO0u2xpIvOoqdMya4OF5wOUh5RLfxw9Xlvj
1fbaN/wlLKiArEJ1ZMS6tbUlxjzmGa31E98nkkrIuuP0BJFhn735qlyeaW2nE9YKdNJWStPB0/Ex
6ho3Q5OROPZgcCNuB43qpB4Ik8c3s0gp1gRFMMDAbTNeCbeEwxCZR2kUQw0/IWr8VluUObFUYekj
PXm1ujYwqX4OwK1oSmTJW9KOU0ChjJai8pyadryT1SJk1Sovo4EUVizEn8CsIIamcot0M3s76Is9
tghFd6ODvjUaqmk0Ai6bFIs+amZqrEONUVANADUATKOJnE7CF+uae6uK7lDrR0A48o3RR1pdL8Lb
QYIAuHG1wip2UanrwaEHLq44itFriMRBcrB2PbhMKG5x01QJTCOXZsASf/ZMHRyCfGZoS9BX+E87
RQGT8gRQgKSdRvRaVDyLqL0+JIiCHej5ZLhs9ZVmx8HG08sw6k8HpeqVcVUDl/CsDcyhWmrBhwWe
RvE40mBUUlTmwQScXJOrGulVYB8EW6fP87jcdyaaViTHEkjZCPK631TjyjAT2tL/3bP6fxjBv90V
Tl//8z9UQbPn/4YR3L2lb2PzFj9/xBL8/f/8j8qP/S9LNmi0WLQ8ZNWcmuj/low0tX9pwsS4gLbS
3x4Zf+t/PEv1fxmmyj/HpD8j04mnR/dvJIGMNBDdO1AGSKDS+cdW4DdIggmw8KHnpOuGbkJkU2k9
6ghYAvD83AGSUSVPuHfc5d0FFRnn9SlwLgPnwnPOfef88m1zu31/eN1ef1ikbzruYur+/W+n6+uo
k5rNh07XmLiunrTY9T0Vzt1V5txQRnce+IuXtz0gmumv3zarx/vn893d+f759v36dvd61TnHfseR
nzFrhcLa6nE9YfJZdqfIL6V/9fM87c8dva/znHUOVeogqj7NM3Me7q4SJ3Oe7h7udi9voJucB/79
lDijc/NycTi9eLo59ZzTg3N5ejic7s8Ph/3ifLXfHE43h8N2+rPVdrvaPV2f7xfb6+3i8fp8cX29
u7habN931+fbq+Vu937k9+tT/++H7zRvS1sGGDGp4fefPZ09XG1Pzp4unnYPD5vNze7swXNW+8N+
tdnuV4fDxeFifTH9xO3V9dXuenW+PdLtt6e1+um3gMr5uGfocUV5BSiTtXyZtg1r+fJy83bpOTcZ
qzk6h7ebgLUE4cyfIpLoHDZvN28s700/7eZ7/pf3uXP56Dvvz4/n76+Pz1e+s32+Ync9Xr6zu66u
3+/eXzMHdh+78v2OEpTzcLXfPz6/7t6vfefq9cj6/vUN+mlOs/4rDgmqoSPusVyuz5YnZ8vpj2vH
WZ2u15uFs3BWC/7COVmeLH/emBOE6cfFnLqxHw4gYqp9DPqeptbfbXj1+r57ucC2yXnBZsY5nLNW
qbN/3N49Xz6fH/mS06n6adITdODD2HUnAHYOTFoyTgrjPpCfvOiSZHgiemNTdvfzVP9a2M+Hw6LW
MBE0UzT82j4Pp0dyE3tR6C7HvDgLun1TaSeU/eBTvhdmskJP+WnsnwNJ49V/EO29EAl/byuNz0N0
24FObW48LTj/+Vd9G3ehbuliwn3IKO9//lVRPKaUWfxpN9+8YPLuHALn5eXyeX/5/Hh5/notO3ev
x47zX6zKl6X4MOhsKUaq+dCLGbSSKSXo9yYloAg0/nBtUbUua3RQrZ1SH9FC+3LFGJoJqsFWwMtx
pc07+4OkNjSpCzT4C3I7NLHpV1hJ51GDaMc/P6/rfCygLZDdwLVwR6r4F832Vtl2dZnV6E75o9me
Vd2gPbeiUw9lGCRHwBPfDmUogvtZVqnnz2J7FmiBbAOnWsZFPV7ro1eHi0ECJmzg+Xn787Smn/3x
w03T0mWwW6ZtAauZlAc/HhkTB6hGUOpfQuzWL+xKd1eWYcdHNuV3o0xO0theaCQWf/2PPxzMtkQb
Q1NkE3RsM25cipyb1Bzt5c9z+bILp8mArDSFMGTgHtpsMrmO8Tm+kiaFh95Y+0LT7rsx9sjokfzf
Bkmp5k7m1uGyiHB+VIGK/AlTcLnOz7/j29miyo1JNzZV5GizNW18UBcZlBBEk4ylD7LLwb6uXvxy
FEvWgShZQKFkgyrOLNOpdL808cbgPVCVwYZGN+Uc1Gp/hekC0WUJIdugxzRLB62pzA62x8O+8w2T
ckQhY+mClCo+JLZ35Mt92fGMogA3n6BJExJqli4ZFVxynWfJEj01e+sXir1oqCEsFV4ZRz7OJHH5
ecfPxpqdLtuOeSdajAVkxcEv4ZBYJn3h+qRp3NPQrHCsSe4zi2d/ay68MT9hn62kwlgrfXOiwF2H
Y77ScSDWDLGklArLs8UdQFNu+/C3gWD6qZqM7iLZNBpDs58qK64GjIifqqVhtq4t7UGzfB74IcIg
v91MjCT41BpHB0DubDOB+kliLUMj2tUS4OS6kGkbaOaRLTtPWqfNxGblQcBcUKqcDs6HMJC5sOX7
QvTLwGpNSFVBt467Vj036PZRRoWS+vOsvnxrpEp54wAJk3mD6KqYncSglsD3KeWwVPblpX7R3KVn
5YP9KuCvO/V9uQvvhsvx3H8e34NLe+uu8Eg4kpKo83xo/hNmc+76IgZAxk/I7rRr+QBi5Tx7Nzbe
VrvqIKNcWhC4b+XLEBrHaXWiXVD4PxJ856s+/wWzqNj6GuIbkwi6h9e7VacnpSfWqt5tM3Qtfl7w
aTIfbxMUwTBHRXsWkDuZxxzPKIV6LtdV3S2VlsaJAvjmuvRS+eHIKN8MA4ScQ6qxU4n0szX1cs1V
chNDF+Enp7BmuuXQKg8WwCHHp8+flhSvI6Qcbql3bXr0Nxv71kzQWcpdbDSs0TFRvrKLh7FbNzpe
Lf4uLjt8h6tlIp2pCIgpMiQNmiJa+Gz7cLOql7p7VJTHniKom58qGKGP8qvKB5SlexP19MjAhQZ2
WhS8ZnX+xA261qG8Hold38zbUGQDAIdCsduaS7FmobDj0WW6STbaL33kiacsiVdHVvfrNySnEppO
PAafrM9icYjzcq1C+FmKIZHXbdleoR/SH3Fa/WYmDMJ9jUqsMVUbPkcCVBpKCm5Vt0R6gIYgvhBO
TH/8H0yF9ZqYE+wW/uTzKIbd6a6phh3SQZW2B646LMTQWEeizBQbZ5seO0uDCGOpmqZq0/n7ENWQ
gDIUv2i7ZR9FjVNDk7u2tbA+65Hq3GReoC2ioVfPfv5K01f4MigADNaPdSS4fR7U9ZIsRqyvW7aV
lW1NADEFKudAH2IJ8QpEgiK01X2I726j/H4XWopJ1m1zYaMYOft2upZIaRKlrKquIX+GkcCSOqF6
JHB+t0OIJUKRmeT0kPk8Qc0aAnkspRaRWM9ch3rcbBVu3d3Py6jMgyMRi0uJchivJeT87Nk6SjFg
4KxKuiXYXyzm41xfFIPqXbbdYG0jd6DdFfXJujJSlf+JpqyqLqse7T4+EW2nsZ060wnj5CbvzFUg
lP3PP28a/cNXnryBpwRgYsmwCDzmPi9CqiM0b9VlsjTzvPoTIKOySdhVmYPQrvb881izBZ/G0mUe
A9Z0VeIqMxur5eJ3MZ1MlnUdKFdumLs3wYjtxc+j/E0YP0xJnxbcMDBQhsBhqoo5Oy2e2sCa4/5f
KlrlQU6ty/RF75X8ogyyKbpG7sEw2vRk5MVNqUDxqquqh9tPayIGIyWNavrn5580W+TpF9mqrU/Q
cIHLzpylA5XbQPsE5wAYhohZDBrNCzi567jpjgWk74bCGY56ATLsLPjs6PiK3U3Ex2bZ0DRCGQxT
Ntrjg4bRBR4e7erniU1f7PNSE1lNBRdbdjgvkVn403PLA33XNss2sBArcUHO1Bi6wV3M0wVqQsF+
1OQTv1cPuUxD/efBv0xVkWVrkgs3+MMUKD5vXbRbSwvZWKxqk3T0cNqLuVdLs43VTefHpXJkrl/O
MXFClRFkgh2nMOi0uz8EYRkBbC0eZCTXwuIiluqHXOt6xzWHJ6QM5CMR8EvwxbxY0VXZFvwnOvaz
bFmiYYmIIM7abmjWK3lAoSltxubUqKv2UCEByAXdxRtcd631z6v65a75O/KU0bG8E5Xj8zRjyW7a
srKjJY6J9LqlfF82ubcAqviE/O9JmqXeke84Cws41CkmTxATxhwxH1rH5xEDrerpFOATXhfA9fPB
A0I8ZvHy53nNPh/Bh3hAUsMRhOAo/mbRHz5fgoIqLcoxn+yIdG2PsXdcHYyEvhiQEV5Gm8zvo/zI
HTqb2t+Ih3g8eDl4cxCxZpmOOw61niP6utTQa9+Mih8+lzjoHRlldhAoQ9A0lW2yC4goRJjZQaCH
6BnZSAyHf4sAUKJV6T1iSnm8bsqiOpLrz18802jUArg2+SYyU5p9rgFWdFy0dJ8D1DatUzMXVEIg
QiATYZV6LK5kJAforo82FeJNpKQQVvKuTB/HHDMpp9CbIVzFSoq2iBogjfOUlHH5gupeGr5ZKc5Q
2Fel3cpHUrDz0eZRBaBGpAWrXTuqlYV8SmRf/bw3vnwmpmTRQeJL0U9S5qlOgcSFNMLUWWpjaONp
CZ43CTP3SL7xZQfCXiT8s5dlgK24OHze58ZgFy3OV/HStgsV7UNR9+hE8oyxFnRCpSeFiK3/Lgvm
YykYu9mTPwW+al9mVksWWFI9TZYU5opVF9Jyh3OfHTnBisZP/3AP/B3GUJgahFve+H/r2B8OV4SS
BNY4qCwWPXpoaIZ557grI8HaFuNW6az8uogBKdLm99ZV0/sAXaveUZBN3ZhF5Z2Ab1buf/tNp4yZ
1F9A+JpSm8+rnVi1CJIQ2TUbEMVJACtpDcJbOzLzrzuHUcgdYdhNF5E6LcyHiQPpCJKkYJSw1INr
y/f9yy5Ekuv3cyGITCUNIePzMUucpArdNigNMRJYKvogjdRs0ChL/8Fe4RZVodNxCshZP88l8jNd
inM7JtduUd7tO3Wpm4g//IO5MBPKTQykzzmpIz4bBZlXzJlW4vcM0vAKIVYcvX4eZnaN/d2RWJgI
vgxVIB6ZnyfDXVOhws8wwOalK7gJaBUFI4KvtV9vqM5Fp2aAhMnPg34NxArxlwSP+iIk4jlTeQxq
HN24Z5bAuHGLjXr5REQIvY1hmdz8PNTXjUcAIe8iR2CW7PLP84t0vdJVu/eX1FR5HikpQuXhGEf5
8udxvk6JvTDx9UlIBeze2Q2GNraQq4xybIrIxkPekTgXTlUFqrGy9VrV3n4e7utnUyniQwTRKEmi
vDebFghJo+IBwXAZWislUQI6RTeg3pGjcb+JUGY8kfm0m98OS5zkSps6IpS856TvEKFZTRpi1MBk
7CtWhoKl30YvJnGipoSvpBCzwqWXJOWR+ussgWabMjA1bxuNAupNf5vYH+NHqbRwxHyJSNm5Oz8z
k9PI9FDE7ocB+iRAeCmOpPNC0eAd4gVyZN5fryTqPPJEC6ZQInOlf95FYDvKHjU2d2HKAXwP1R79
ySxTCcGLJRpl4Vy1WuXIlpq+4efLgkHhyxrcTLyHlWkPfJgzHH4s8AzXXeBlIa3ANCHWFIb9kVG+
blxGYX1VBQktlS31eRQ7hHdDvQ4CStmO3R73VKp0cAslTChDNtaRi+DLcOReKmRIOhlTXPvrb/ph
Ul7TC71BFmsBSFxGhja8izVZnMCECo5Eti/Lxz7BlMmkLElbTZFn30yqmqYssY9fyLXvry2g4ehb
R92R5ftyEKdRJucs0gZaavManedlBcQ1aF6YVqYHFVrtU0Ey8aggDTWRusDNA/Axbn4+h19WkVG5
4f4+5zgR81WkL2kDEsMrMHL7dJsaiJJXrRJddahfHXnnTIHr0y5k8Tjo7D9eOmiVTcv84YMZAf/V
KDLYUKpZIuWo9u2V0cRSMDhhpMneGa9A9H7qsPaQb9ZabGCOpO3ffEjeeDDHLR6WNrXmz79Argf+
qU2rL5AHqB4qpDZ3MHjS4MjOPDbM7LhFQYvntlQi1e6l3aFrRe45Q1wlR0LJN5+OQgDILmouVHnm
T516rPos9LEf6Xk4vGuJDqDZH+wDgmjFkRl9iVrUjygdK/q0LymMzo621wjI3BJYZsTXXQ8yaaw9
1ZlWX7lIARiOZBO+fr0vzal8RyeAj26qs2QyrkRJcxFiptaRFUm5lmLfgPTWXVZY4rdVMmZHLNEp
4fAvdY5qGxCnSzILaX0/bPJtE0nZmSqCY8/h7z4XoRf5BIWcjxzi8+YDFJwmEoVfRAPkqFhJQrKT
lUcZXl4Uk0bekQX8+snY57isUdMVeLxNoMCPp60QJtqGaSEWMZonSpU2687ysM7JxUHrgff+/Lm+
Bi9GQ+0Ca2qKm4Svz6OJBC7m6OViQXdOrO1WG267OC8OgtLmqTEO0r2W29bh50G/riiD6tM738Ir
256XHRNe922KRBhXuRYhgBliRuKYah5bK32UoP38fjh0Y3hIsq40H2evyR4K0uiRGqKSZ7Q7KL7I
L6a9cmEmIln9g6Gm6h4AGCrY8+X0Ikg+MY5RiwRPqmHZ6gW06kJCgLVoVOlIDv01XHFtfxhsFpeV
IIdvXw8CTkbbrXM17QCJF7+PVkQhlW4x6jUyd870MT9EfzKQQR3UVmCsagJGDuvSPHi+iRZ8aen1
P1g/gO+qSbZOof0v0vLDYLjaAtBoWD8fmQP4drG8kgMh7dXBGI9E4W/OGdJF9O/QVKBUOe96je6A
ZH7IUIrZVFf+qFmQESIZm5d4wGwuTX59h03NA0RsUGjCvXEuYtPYbakFWSUQVa8hcCWyd2KbSbb8
eQN+syc4yZrNmcbW88vdgjJSoyplLBbdiHXEvocklGwCuZfDIzfLtwMZAoiPTVX5S+ugUuw868JI
LAIMKS/SMFZPkyYMf1tumvSl6KwBe6H/RCnt8+br/VrNbJPpJCbWRFGFBqjSjcORXffdXMgreNBP
3S1ysc+jyGVT4WociIXIq6rd9aaFIxPmFNKRcb4JtnwWNh2xdsILzUJ7qWWeh0OfWKS4FcBbUdZ6
CxUsnSBfFZJoTqIUy5/3w3Q6P+duYCo4ujaYIcF+n8U+fDUKvYOitsgxU1pJqUuHTEg3QYrxyu9H
IpwTKWy6c1wmnxcRwnrYB5SvFx7u7sm6t6Hc4sck8PUYKyt4/Hm07z7Zx9Gmv/8hUAALHMOuF9pC
l6yMPlEUIHLsVet/MAqVlylLk2X++HkUuTQyuxlwmlLiUF33dK53cRFWR+6nb+Yy7QfUC9gUaOLN
Vk4Jodmij6ItcCyLYYR0YksvSTlyYL+Jd4wCDkTnpSeQU/s8F03y4Ki0jKLY6nAqlLxZYic63rla
pp/5VZsewYN+OyverVTAaZbyePg8XmpEBgrV06ykAcspy/OxEOmT39+B7G6YEjqdaXTOZke3gSfo
g15nH/SmetrCYUeR34qWv94HAkwxyllT9eFLpyf8L/bOazeOLUvTr1Loq5mLaIQ3wPRN2DT0nrwJ
UDThvY+n7y90alBS1hlxynWj0AWCkqhkZri91157me+f03ShgV5xkNaAzS0I8r7Vk/iLO/Y7c5Wj
kGTmZuGSnZbhx21roJJIzxN8+PQ+ElNzCNolyeP7XIUc8MWo+73x8OPRTp4P9nTtYDUhJtJHxjvr
Y+0NOiDnrOkoyJLLbvziJm7W7cQUbZUsRE0JNENz2wbMD1NWpgkVjTimbG1mgpsWpn5WFkVEZ+ZU
ecDmLRqeirka3TadevkvN73qBkbksGxM2LD/fPAMzV+zSblao52MELXcKKbgcKoUupZBpINgIzVt
2YJRm1+JUf/eRKBKSNxoaIYuGyc3mgEV92krK86q0yM+w0xYaWtM/sIqHoBqLJMGIUGsLxl07eQK
EcVp1RZeCSUTErCZkqx+Z9J9/pfPhB+PcvIQzcKKMz1ZFZBq1XAgkBPuEhMgwa+P8nszYUOeiqyU
ODHayS1DfLwVKGyhVlgou9KBM2SolO024sfWNT58cbTfWZZVinZFGgURVcJY/Tw2ElhBGliyzYYo
FgRkHpddjpN1Hk01uhG6dTlOYvRFcpDk0va5P00IjD3pLbbLMuFMxLV/Pm7Pvkdes43SUDX9XS2F
zbTrlaQ/o7RcQRyi1lATK+VOeFbKKj8XEYOiRmOpTehca2r4mYXnQC97n9xEKSQjiGrSTOMDPZzO
0Grm5AxKVNxmcMMUKCborNNgjBK3T6C0r52xUeNbeC8VSuV9Xx3NWsjhOwM+plFW1yG+DMIs38uN
1j0XfbrCto8AnThDX8l+ZKwhVd29qr6pvPk8q1WwWJlibIBBIFZ0WUY1uJ1sMPoRCaFquYM/L+3b
eKv2rbSoOogQ0z4swULtr1DCPsiaMD1DmySirkYJrciJOy29pKx660hupnzXClMWeX0j6t8qlcSq
PQwk+e2+y6qzrm6bhm74RkDQtzVkpFrTNHpuQpF1Tos6rqkTU+W46OKCGmg4mGRlYSLWTr2k1WMW
I23LPQqHO1Iu2fMAvi8HTUNtlR0hfXYzVHW6IGBDJAM2jJRAHDS7FWyNXi2+tM7deyQJVWprU5fd
WWauLPsS1NZjK6zlNdX1SOsWiaDejUpFb3eX98lxqEEGOCk4RIAHHWUnebRmSPVJaHk4UHVmBPDq
RrgCipsCEiSO6PRxZQ5eo4PPdoxUm3sKKJGftJks0/na6UUTGCjTQT3JlWm1pznKEuQc6mmH7itg
MDNWlcmL9Dh5XiQ9fkYSBxmvtptlbS+AYR/dgcrfj44+hDOizdy0pUNfVdSauUXnbY3OEBDqC09J
DfM1hWMgAyJih+H0ZHhYt7rEyOxezftvRj3RKVwkmfpIKzOEqKXTztHn0F8aajqNYzXW8WQPo9Fc
ZfIwyXZhATqwISF0N1GI9pojq2GTOnK31LO36gYw8KpuVsTVlrEwvbGrlb2WrDE+JjFqqkjBp6Bh
lXEwR8lMZd8NdfEtk+f8ykIp+32Ic+sR2lU6OyvFBseobosXqVa7R2rIhPukkdQ3on4QX2D8mCnY
hQn0mGGMoAISlRiTnozq4gE3AhckKoMyO2U8grixViRjO/Zjd2a/jJpdlVZ/hdhobTjErlAhAOnf
kZSJ9fyoMIA+Y9jjoTtHQifaOorPPK1MiW5HdkB342ItTwgXDwB3ugFhPCQUJxrnVROEUGw0sicv
qVb45Gei1K+IIYH2GmMkkVhxJ39ZhS7AvRO2vqfMKAnCDYBQJlVdH4p8bI4R+ZrEQ5ldfV+MEcVF
Q5qNbKdbY+O1ykwLdUsQRSVqHS6gfaLWuhFiax0OIgnbR/K1q+aXoyKcN4DuXgSknfo9O6fyKML0
ADeiE1pMTDNX/S7so322NpDfKBnboEHomma+QF37uJ9ktvb+2q35eWeM2keum/ON3pSrDulobGW7
5RZ0UIv6VnRR6czvhMaMH4RRVS/lqZOZlPTtRxRQF73u9HlivqzS3FwUKfORkG0RWR61bZXmF3C9
DqMyz4ZTd8JieYkiY6gU47totB62rQ1lrUxdiXQdjTcEBLh32qh9Iyw2IWyarvMDi5BuBEO3IPIz
S+BqfEmQtdWW4YSU/mxm6RXMeFMEP6Fpd4OEyKJbK0sMS7Rvh4tuLWCLjbSBZ04tG5HqZPDf0Flh
0kvOBE8wgs3bSKJrNj1C1Oj9vaMsYALTz+P+eei67mpV6ui6Qs7rRSbV9Yk2Z4PVgL5LjlsqcpeB
kwFxyCGwOIkalh9Jgqtlt9Wax5eNSGcWlULLcpsWaLrTgpdGb+gkFJ/Ip5qLO+M2jTtpiUuwmRAN
uO5+fJD7AX6lBgzPRqUvvVObTn8lktYkPmK90wV1r9JnOBflJeg59GnMZalep4ZJbQ9Zp3yzEJaY
dwN5HZB6U5a/IC89iZR1W5v6B4ktN1Gaqjj0STK8KaGaZiDVhPkbVfqz6Fvc73MNaa+QW1cwanU6
+3y9YJPjhTN0TFuKBLhDpmBNWSAXyXgdp6FwTT2d8LqI63SxZX1epgqJU7uHwfJQjmYxUAKXDNTT
AAJQ0PiZqUCItZmKHHVtqBLLEdU7KGUxvBFs6O+meWCwbXyaWxEi7VscK6wIIGdbJmguNa+RPi6Y
xjRkJdFQ+2RpLhE1QNgoLp1RRIbBIUsTPoAcsUrxuJYJ63DQ91lxrYhIcMPX6BQAYnNep06WWtlV
q3b9+6iU4X6e++4NqFEIxqzkwTHeGLzwR+T+joVN/4YSJxzVtpOgcY1K+lznet36CitR6RgRzqYw
t/qLlSPWivBD3Y62Mqg1Hq8ijC9SliCoMAui7jGvoKhRe5ufZQYCf3ZsTBLyldXUcnfA5pgE/7Ls
PltN7I3VC7DIQhq/wKQ1WD5HjlHhQQ/FmJw65Ext1DezGJAs+qyc7ho1B8g9DbLXADlWdyHYI/ur
HsF9M40VMAka4RzVSkY59lW9RuIB+649hOaqLTtdGIZbCMkWGjZCXEHaordkpa0UUpUdTmGkgAHr
xhfFbLiK1oyrTZK9MDpHHWerwuiq5mPXhSbDIIqtFiARBE1bpV8LxclkLFDiwR9Bw7Gxhvs5W433
joq+1hUiNmPcls6aHTYp5ls+lfJj08yIDI1L+kLut70UgMi/zVNVvwmxFLUOmT94YXRfhlLAup+e
N6WADHWd1plgQ1SJL0IVMQqs2pAsfohMheXLySa1u0I/vsuorRPdsRVqGFQInUBSUisB2mMuf6t7
OK5ul7VEIMRmNjE6ufoo0uGGQkefh0ugZ9AjHQ3VCpp58mwm9BLiV5pg/JnyXO009smbbGWqgYBU
kwl+NlZV9WwRCE1c5gJFfym1qTVYYp1s3l6rQkG+yqKcXDCg1zY9osO7pBtjjAGiLibKmJVQVw9U
eK6ZmxEEQs2shwZHxTv1Y2dGWCXhbkbOe3CnpapMm+oduCmrVCqP6aiJgy+oaxUheAkz9WoylRm9
UZj8U4OcTGJlwUidg+qiQGchvKFjSg3yLl2uHUjXd1x4norpcUDWBm5Pic4TmPsE1SyAwGCrEM+e
+tJ4mpsiujOyuZ0cihTaLEJistWjPZFUYX0whbbRL3sq29Z9XTZrfjDKnC6oLBnwMJyEuEB+FCAc
C94wIA0eIKe6ZNexEiP4lqKq5kaKKIgHwKORfNAKLevf1RhHc7SlVshyFCs1MfeGqhgWYn89ZMYJ
bDr9L5SiWaEnwMiJ3HisR8TiM7qmnyNAzeG8o5ypgUeqKuFiHSjVLrqzVoJG7GBS1OE2x8cZjvOI
0imEGtZK0U4ozG49PltJ/aWKJuseHUxaLSZtNK0dCgQKaSTcntCZqIRLb6s6aot7c5IznipBoyx6
NAYTFi8IUFN8SkukqkXmCrp+LKAa2wZ+UzP3ndqgFlgCqBTZFlBdbmd1AYpXYS2VHF2GqIIkVFGg
ksiCoPmJwZIZAPubsjvEUlDtGVbkTw9G0rVjkFY9KkxLkxjjvQT+er2Cq6NL9T4C0UU7ykSPaILm
Z2nE44cZhtBCUbueSr9RhAKR6gmQ7oMhd0l+2WzIbg+B0kFbXb3WQvFAwHiT8RzQ5nvpa+oxC/wi
ti5oA6noeiC4GrUP1QTKyIsGCvPvzEgR0KofyQC7TR6iYZiMVg3+cI5GAYsQVdVTN0CEwlOIpcxX
wrXF29O1bVMGHJDbUM8RB+bxJfu6HqAv2ZYRNtBl8DC6i1osR+YPDceIVo2ItK7HPiTO/kkMghAg
xCJFfgUR3JrnlV70401t5poS9G2CZNocdc34QG+vsbkAU5Evj4vUj6CzDWMI20s0viiMgWWaVqBV
87hl22clVf8uZmaGu9ZTekrUXotRM6JvxQFOk+9BC43rXk4FTWbdkrpicWOhKXM/iaH3nlldnBD4
mlJjvJLEuWrtXleHZ2OktfZSaSlPsZW2FYd3Gou10jO1cXycUxkzbRqT2riq2QIoi/LVuqEUSyo9
BRHgasOrqrEHCWsqg6GJJbQ81d5gV2GpWiv6EEhniFJIqpmxRyyxqXHrECo2PpFHksKLuYMg7o/L
qtwDSkomp8SzX/wBIWA0lOXCUNweurhwpPSDll+xUFAlRTkeEciuSUf5ruchlj6g+wKOdZiWwEet
XNV3BkLFSk+rfG9UwdrMVX69dDAl4SZ3fXGepZD6z9na4k4A8ZlLL5JjZbjRWfaXyzkrLO2OB1LI
j5NaleTZIUSCsM7BzEmBRYtBso+GDL3VRJkUwe+ntv4Mtbl7kox1BRMutIOx1xctKmwxktE6HaMp
urGsuEN1FbnW1mlEZcqPkdBklZPUm2raQPXFgcJHBQBkMbCVIq0lSFdA3xYIfvLMvrUGdYvJKVGi
dgcdD2njKA6W37d0fOR9xZSd0yGrG6eal/HbvGSldZXRGhJ+S7DX8SFlW2keOzBoGXwyIhrIxopL
eRYrnaxdjJzxeiGo8jSdF1WnsfW08hbNUxxaNUd0nGalXS3ODPxuqlX9Ki40Aw1DsEuKgWO3RsUD
CoNC/bKmzfyRzJOG5mcZcpwb6G5L6NAlIRUeiFfxYJjtisXCATKX+wE5JkB8kahk0S7pLRCqupgX
D4S7K8ObBzG8UuuSjXoylKE31CkNxNyp9DNiLlkepEBT8eNyrgEPxxA8XS7dPOYEYPsj6qDs3XPF
Ug/ouENfzmZtONO1VmMOQD4vvUaLo9imElr+7CeJanyiCywJHTfyTYMwyS6sM+ar1KABgmmTA1qv
9AyKe9Yhi+jzeTRHyEKkPbG/rdZgHeb8HiWMePUKkNyFYzZNF9qq1qtnSxpVileNldwF3dZ4b7P7
yIegE5g11GQbKH63Y2Z8rm0aoOhW1QEM1/GsGjZ5sNqKhxdW5WKyV2kCMIVCdiPYc5ZmR6NM4KAN
rLiTl8h140nNKH5TuqSUd1W6TfBWhKjK/sywEp8CwMVNYAfcUX9BCIGO8fCmR78Z7LI2ya2TNsv4
pk+S/j4bUZkDxZzXm7ovFgJsotScGy16Z461ytpj36aoXhsaPRvNXEir00NIf0XZGS2CJhlnM2BD
WdYXrSDWemRvyUzY1nmyvBtGR5vXxhxFiFnQtexVWwvtTLZC9AGsGbEwTxPT8ZbwSCN5aiq1tzky
26pbyGsyOxM5kIdVUHJ6zSZ62tyJvodnoJbwzPRJbWVnSbKusSWlFj+buYRiOUtUDjjLJPbrLhUk
cpJCm9YfPLjcsJdFqEYH5kH0gt60QFRAbSfY4ZaaPkkJHGwHUUNWzciqy5cK3QnFr0dhAaGsj8Lz
VK7gPOFaZ5K06zXSuN6iRLgfKTvEwem6UpLscR4lbvHcqeSRy6r+ZihpVaCWGcaeNczFRycn1FKM
1fAkTfFgOJQ0oRS7KAJeecx+4R6gxJTZZkck1O0QkYtxBPXkTkzaMLb7nooNR17Gz7gkugMuPVvr
wEoj9b1VNinZnLFzqYQzjSc6bjGhS7MHukokcjguqia9C1o6zKB4jeFOmuhwmLNFwbEg9G7s8kG0
VkcbilpCvGOKkU+douq97DMDoF3VJk9lTwBpg93TACak4lqyCKtLhQSiNT6HZiYhVGVbOBoq0PPM
HGkmzmXjuCqtUoNOjhB1hP9G4AzD0rP7LazqeZaltnJUBEUpYUjyiM2Z0gMjzIpCX912ErCy0myK
LYmAyJQxsJNGJLNdptahEz/R4TguIYy9BkM+hqpVYM5TgX2QZipXeEE1mhxmSFAfr7CD3TtzZOC/
UeEkJgs2fRnQ+dy+l6Jsn6lI2NiogaS619Zh8ikUg4yotplqT3OGmocbFgNqBGoGj88dKonocNOM
bXwxjmGCkCMmbTpPzDzH+gDthYPe1jIOV1bXZziJMDNjgIqSA+Z3fVQVFJp8Y2mH0Ukweuww+6EZ
XODKCHcQWjI+IqCFKARjU+Ud6uOZclRbaOdISVbdK6RjMLHGWEuJ06s9gu1lr3ToMVPigo64COsd
Xd0Z3YFIU/PbWsyX4kIQYjPz5NhKXhiM+eKYrLWSq7MjCoD6psN+bKBmeiZR/hLDgfNAW5EUya5R
1UUUoKFQrx4s2LD1BzSZ2OuIRokESj/XnZ0qDdIIxNRHTFFpEa8Y5raKcV1RZ7TaQhbtJupb1aaj
Jp/B80lq6QkC+qOuYfXIaFSA/NudEJaqtR8qARWEBEFLrwBpTQOEGUU3ExmaW6soEJsdmtrl42mr
QZSxg1ditblkqyCCZVccpaL1atkaF1cGDR+6cqOOoWtmqy56o7Ykn8XYINgwz6sS73O4EpHusk0Z
59sWEvewqX9sMaNOMS6o+GJrotNc/AEDM2eTj594rDdxoEBZkb6BiI/L6PaKPN70g6HcMz2QkIXS
qqEXXEkIRQj5cAFfhSCGUGQjZSaC6CF4XUeuNCVMH0Je9ymcdpmxYIrPIW36iWfB94QiolD1DzIY
dmmQSDPvntNyS6quKWFwqTK0GQnHBCEzMw+J6xIqEW7btEgiFvdKfJPCZKNXEpaJ9+vU53OQkPow
bXks68u5JARwTumVOLBVGBa4W/JoHVNEdNdjMeGJO+x8xXJX91oROUtZYasiszPvYYgKLH/1tjld
aYjpoxuyGnFx1bLNuEgM3H7XQNX6XAMP/FajFoOyT99sMgDNeqeRzUQAqOwUicBakp+BE6e+QprV
jfmkxU+E8yDsZENb7qCzawkLGjeZgNLSXc7DsKLKi5TOFrWIs2Pb5w08VlPH3yXXfMByrk+NBsLB
pn6OAg6cu2kMiKcKu37eIMMV+vZErYSpjX9rP/mLkIyX9Ud527cfH/35a/1/tre+VfXSJlHcf5cc
/NNPl+NHS+39xx/4xe4P/lC+v/ZJVZ6+56ePQKbwj2fjvvavP/3gYYT75Xr4aJcbMgH5b4eLPqrt
N/9/X/wje/FuqT/+49/e4Br126dFnNaPiMWt9vH/TWV0qreq+8P/On585NCE//cf9l3+Wr53px/w
G6LR0v+dvmKFtiDE6nCeTFKKvxEaecWEiqlRkEgfsL4hvP6v1qMk/bspA+6yTHpVaI3iPX/kMwqS
/O8ykow0DlM2tOXw/iI+o/5zcwM92Aa9SnSO0D5CNRUlnj+nAlcVgO9MVCzQR6JnFCnix7ZHU0bl
dN+3rl4ggX6LAAd2gS2SuJv7na4cdWIUS6nYTXwgrAZjGdUOBE/rxBnXnTg5ik5fiK8Onq56pup0
tdt0t2MaKEIghLs280rD0ZqzAlSHBEtL94300JZ7ZToL9f0Ue8SttNzV6QKaj/W6TypUgncJmTxY
vd15fDQeurvifX7VPufXMhDUi6W4TtLnRd0X4RdsgO81WH9Klv75HTpp7JJRn8ZDUeWARojuZfkw
HquX5kXWHe0RlWaQ3t+k2jW+VS/Vy/DBErGh4L+RIEP2Gc1mf1g+lsRF6dVkCSAjWO0mokbwmtHS
WJsgXc87xVm2mMmevn4p2mnDcy58LplkF/RWQhOali/qIb4j6X5xSad9d0ZedwrRS3qwjae6vTbz
nQgKRbiv5StVty/WT+HafBrOijsI3M+KJ5BNfe6RzUEsHd3Khv0sMH27vplCGyeS1blFVIY3/jCp
rn47nz+UQ3FV0dfR/ce/fXmaJ8n4/6bT/GqAmPLPU+ifYIB8ZRXMk5KO/3lW4ecapu9GAUgEZAPR
0inPV04qKAopbwoa05UgKRvTHnOJ+mSFZgcCHNnSm1/UEH11tBMj/Tce7Xub/Yl5oB+TojNNV7ba
1xOL125hcXVM1GBw9IAIrkcBu5u6THqHNKYzOitfUOrdyI/cyNW+ME+URTFjfnECpxWDRc7mLyxi
NVCDyRM9NNfYh6rQ+nO2Xbb2tDj9mQiBADWsO/N1fg8beysXwSO3+RMuPvCb7FDfWptPDr0taIkS
fksO6HAp9GHyv/fFR3TdS3DqnahysnvhgkByf0zuxcnmX/yZfYy7XPzjDyqbPANhR5rgCMUS8rIN
L2PriBPXocZo96Gj30Vn/SddxsK9cJ7eoEeAroFyiK6i5/UVkP9A8e0FoJ4bsrDk1c4gpJ+1D3ru
1Ll9ZgBqf5IeuvcxyC6Xx+kYucVNQzGFndxkDVki1EPsO9KGwGMb6D4OpTPUKEyxvz6ne2kTprWT
z5hXP+u38q1+A2o3kduNiAfb+sW7eKGw7I7eInHCjlLfIxaXRk6eBZXgtJo7s5+lJ/xFPibUbtlT
aaN1Mtz2QVi7Se7ER4QmcufX5v3rx3xi3//1mP8ZH/NX1uSUdvP3tiY/19j9ZqnpH8FX3jiZGO2f
V+dmnCUzJl0Z1HL0QfnH1TI3YP+Mbt1ZrYIok0KU9dcj+6tDniwOf49Dnijt/vEy9Q2nQM+kSYH6
z5eZaTJ1rEqpBsRWndntnLvH1YsvnK9KFr880Mni8FcfSP69RY8KbjYl9HpseLOfryiRq5hKt0YN
xpA+ZMVEK6+kyI/yrHQnJ/Psd6S6dobV6Q41C6svrFRmtHqm2W270M8lCY1LyUqxXwj+HGIa6Rxa
9EIyuTHVHEhLOe1FU4+1o5uY5DTMSmTK7mZZzZH4ArP76zEBNv/P17QfL+fkAZUd1astlRyBpTiF
QwkarKWVXdNqNy2ngBAuveRunrgsZtTfCbb4NBPCaa5YOMKRRKhtzOfla05tjos8xleL7u9O0x/P
7+S5RkUuWmnB+aFdVO8FKjH3RGDy0klv20vzSd+ZO/mpZm9gXk7fxvM5aM+TL8rQv3rkp6Le/+SP
/LSY+L/6kW8j7tTL+uGJn3INqrgoRVnAzWteG0JjFMy8doMdn3+lPf/V0DotEP9HDK2vrvWkevyv
vtbvAPDTm2rQyALdGjQXAeKfrVY3xnm6TpkaPD2JzuVlZPf28/M9Qgq/NiffH86vjnNiTkju6SP5
FKbrIbrp97HT2OIhDKJdv/9W79s9fXie7uAg76kFtAMhQFnaRmPNns7qi9J+fT24noCegs5/Snim
tf2o2jpQ/guqNm3rS6f+BEn12wL14405tS8tEsIN7NKgWm0ELjdBXWe4tvz4Soq9zGkqR9y3q0Nr
fXldH5pLMGN0PhsUWt0b+1/fvK/O5ZRvE/0Dz+WrAXPaJ/fXDpjfXbd/uP/SSZSCFBOhyIIBM/po
p+qH7mXPIlMFqmXXuTdPX3j3X97jkxDClDadKLY8796d34rZtS7zuyZxNJLFsRsnLutdreCH2ekO
YKml3BH7H1encUlCbfmTL+Ef2wX+YsZ8fxA/dAH9t8+YL5/Y1qvywwn/rU/s+wj41Q068ZQ7nU7h
jLr5oCycKhDZFjvhTlVd6VNxYD8VVD7+zaPkxFz+w0fJlzfhxK7+PW7C7wUQAc/SeE7Mn3jSKXqU
FJi0Tl2tBq77gupM7U/B+Uth9+6Tn7r2R+TZndu55uWzc915ir27vb1QHNNe3N1xcZ5Qb7lP7d2v
TST9eL83Xf50UupJb1I+gH+rVk5KDAy7dVloHP2aOh0/vtODYbFHygb5qTtUx+7ARH7Sz1tfvK4+
+zd+s3aE3cLU733FfhD892anPKNk7Vi70Gl2md145n3I5uQ69K4fcoeyGW85EC/Z7QUH6XpX3xNI
c+YdBaQB5WUO315vB1eRnfrzMfY/EM/1Vqdza++jParkve+uCE0JHr7zR3UeuupVb38ITrDPAsOj
WNPVbcd7JoPMx2cO4qvuR85q5zmtfSD37cffWKq/RUHnJ3yqbktB4rxdaed2cXZluoaneXuLFYpi
fs5Dd3Pb63zq6PaUXfDfSADws+UkQXhWPiYcUne1G+NiC5dJgbh/TD/7w+A/kt48cD1vmfOmu2fP
k/t4YdqPhLecx6ubwglUDlfa1X5yQffYwSMvnXWUTaPMZNr8unJA6XZ1RL/al/bh4vYazSf6XnzN
1r1j521fT2Tm7eP7fJnZpLGd1u283j0OzvuDjOkv7IHFPXXeKQKykbOHdV+eUYHtPx0H+zzfa4w6
Fgh3cp7Oj+m+dRuP6NBlfHYsz7YPq93Wj/fTYXyi7AkRyMqenOWQnqX7oeWfZH5sGswdwZ+vZMKH
6dlyUC63w25nCE2K74fMpm6aw79fPGtBeGnar7vPwX54EK8TlwI50babs9xuuMdIIbvik/ec7XuP
Egiv2j+j6upO7npAIfSc2yw4s72P7AA6u70rnR2dPV9s3JTNNfwzs/jDRDiJUtXDGuvSNjs1G1UI
rpQLOPf3VYCM2fnsrn55NnnulRGQrz48d3tPOnCK/uJ7jvuF1/eVpVBPFvH/Ekvx1f05WejbHgnC
uf1+f7ZBFZ4bl5N3Ltid3Tgvkru6ll04h9flzPGUgDmAEKQfXZ0dDuh4/a1G68TN/5fR+pfR+p9p
tE58x3/kpPzKPpy4lf9I+ylvNRV/ZsxJawGuBAGIcsiJvymofbjGFcZqW8xaVwy29bHzRn/0B2/w
Vn/l7+Jh9mef3JOzvbYc6FB0Kavl31tGanttcVa/ei33ki/55mF1ZUdyNV/2KGjzMi/xUlfwxp1x
M+7GHcBKF4fGpf7UTfCotWsyPvIAD8AvHyjjdnT7bHC90dMOo/cKlcA1vW0l1YN0P3nC7cIqCiff
n/jf2ilc8jTs2fEYcrwarOkFcif2/avivNb8/7bFx2kIPihfuqpYHW+y4OpGdXsco9G+qZwzebCz
M+uieVOC1TljpUWI7+rs8VknKBDbuxz3Ae1Dy16/r9os0+/HB4q8bOIZho0HuDiafT3Y79v9+NxO
6PaT5ZvXJ17fnIr393eyoQcn9TI/8vOgwHlVbarj/drbbkvsdveNu/i6X7h1sDkFpmO4efDrxYDn
+cWzPnHlE3OOy4gauqDm6Q3cvcGhnYyv1lVYyrcneRzdLcO5PUb1MHn1vtybQb1HFcpTfAhQnkwQ
pcYLTzxtl/uRF/spP5XE1wsvdjMeuOIaPlWA3/+vCWJfIJiR+omHKjmv89s+hfLeuiuCjFfnXXbO
nre2XPGyoFvLo9cAFzTzmzPab1uKem31Ugpab/K7/eotLp5+6Mk2DBiPJmO86RofjIvhS+KsEi/k
MnS+Fw/vzTXwuBtvcIpj4ymXeiD5IoGgfD/6tUsZOx64xrA3eTIoSTnyrnacknoaL97ZzZ24Xy+U
6+qs2ctnfeDEHohXhwCwvXI60qHcJbaNe+41QekXnj/t+4v+QvRpgznwSefX7mCbTnwoeBdN/Qzh
zfXsXdHJcSRxDJ3kYeRnNNbdmU8cySb3Nv2PjOPeg6DvH4k74YDKQeWZns63wQXhtG+Th8DAzjiz
zhJ/Zzmjrd8tl4Nv08+wd2I7Db5SPPvaVJwErP5lKv5pTYUkbqbg1Mf/YVk43eyGgypkiYmpGP0O
Q9F5egDExJv98Hr+48IQMpdkbMT2ivZERTH2QXJFb2EGhoHo0KHvlG7qF4HgvI1sWBm03j5RHDq2
2A4MLk0VbsJ4NpiEuZMHB7c878+nvf40M55VOyQOux6WS8oOXGZF5JW+gvfM/oLZuzgk//lI9VK0
L+Sn+KZ38oO174M+YPL5SkD11Z6+qj1Jfcf8PnOwdl+VoXyH7P/qPp3shVrkKMt4atWAEvfvM3pw
2MmfT862PA6e9rb6o4syFsuo9pTvV6ySioVU3M1Obl+Iatm6MwS5W3D3aJT1crcLUj/mvkX8O8JS
Rl7o0mzG35FXIZGWeLnfBU0gfdtsb4ZlLbGvqVsF8e32voLqlO13k+uExZeSOrc5533YXunb9gnS
LvUb3h+7PBuvcBCG5YaPxyLYfuu336R8nt+o+Ir97c/oQAPaQdo1AX9zxMRrnC4oOO+E55L7jZPz
Z8aZZV7h1T7nxDWWrAIIOnAGm9UP3ZjrKAK+z4tgu54tchEdUnfd0SjMkba/OU+uBD14dzvy9+/L
bZ3Y3oexvRh3BSZ3M7sGDgTyQk7iXGX7Ap/hDNoK/kNuW9faodvnN+mN+lTtMd+srf1FdycdkKPy
zYCAzXcnZ2ZnvzkzGl+SOwQlTwHioZOxykH3ILZkOrqXB9V3G125/cXqYd2dbXWReV6IADAeZ56B
yCwJvdqhENwR3dBObzRHIqGQubEnXCV+5sde/J/sfddyHEmW5a+07Xu0hRb7MGbrHiI1kJnQL2GQ
obWOr9/jyeplIoDJsNqumaqyoYFFFgnh+up7jmWGYED2CWdyUO9MdRVQCKXtWsMidjyotMEezASf
q21EEn4YWHhfNlPVvsPiFDruFxg0rfQA9j660e38Q4Fh4VJ/C0BsE0wJ18jtrjzzmKHqx4kR5Ukd
/RA6gQk170KvuRRGCRrRqFVi58DhSJGSMRAFyii31RyFGg4o9zbVRnOO2wKqEm3aZNtBh4Ikzixp
ZD4ALQ+LBkgUNjHHtWfvy7UCFD+hA5N6KIRaL9bGsiN3bIU6NgZTxvTNRbNAPhcqt8EDwWzN0mrM
DKGt3NL2ILHA2IZFoPpaQjREDUZ6u3Ch52GXLRAKX1ZLaVVtBEd8kF/V18ocXj3czMqMNvqmXSzh
V2d0ZI42ESnMr4SsEcoxt6P9YLcWt8XRwvL0HFSpXXOr3okt+pFCPnx8xHT/hnQ6Pd7unkNye9uR
N1h9Lg6MNovwVt2Za2btCYz1moVYKnLDRgGqPJiwRWrAPNQQ7mG23p2xKE2EQUx2zUBfsTCuPZyw
jp0qYE8PuFrsSBVTx5eXNuJNTrfI1hkOhslCtltgXIR6T3CagYm8EKyeDQqvEN7rbGnlL1Y4SWaO
Z9j+jrLLhGw5rpBL0Q6O/w/xDTGE62ih3ZNQzcmWmiNg46SV+sAhNJQ6WBbdiaZCB2zMhvoLFt4j
luFYkpVceVcfmRXBiHBx91N8oK4NS2CCWsK/GjhCzVQtHz+GmwlZKKfyl0sidRLSkdEbmbdoq8Ib
YJZpYaFZ+SRMf1io7FEgg3LyT/oH5nuwB53toHxsbyFaio1WohvFFkzgiW7Q7UKbnbfW8Pd6yVsA
GfMWMmVvV6VbZqYqm9x+EUhzCylmplcnSxVSjckxWKx2akerxikg72C97tHg6KBzzWy2lSMQSDt8
HSShI6zRnLpgkjmEBM6gq5isg+WL2GbEqgTxATfDyKl81e/Fo3gMNs2jsFO20cZbomHzPnPQwIbv
MiwWIkVk9dqAb8BkIZPDAsHcmJSFZoicCO9WhSz88bM5/M3byKSExyTDhsW1WXi2jkfGTokFGGFb
rwWrp/5dZ+OrEM5FExLtrluqLvs1JLMTHz2LzbFeIGBrInBXW7Bg01vPjGFjIy59392XTmOCtgrf
yeOZ6/iprhU6OsRLiEc8QGmPuE3PJaUwq0tcT5wTTtB3qhc0wuDfxD38OLx/5gKFjrBENBS3EOFS
Zt3iz9ZmJw2uUZgbDUyNGrYvMzYQUz8Z7AUKeUoEY+Gd4iLCZnCCqwExTkCs2akT493oEI/4sIAZ
BNnEwqqQXdgMH7daQHy8gVnNQ8IaDqgxITl3qIW0tQ0L0monMebBdsenTHAG43e4GzazxMFLBq3C
Aq21BQQk+AoGfA6JsCfMnqsBgW3ATfWwIzH2PKbSdXIPMbd0aQJ3BmeFm5BAtDGHF44nKkZZAqPG
z2fuTrPkCYUEx3PSTqrotDMLDj9Se+zW3NLHYz592PGqddCsuUx3PIol07t2pWxxXCzoTvxncIZg
le5RRXIAV2mHFqgl/jtdRR3lqj8Uak/y+whTYE6EsgMCD/5jyjW6dZfcAYp5ndy2i37NFDO7cOwn
cHBN3JNRAaPETs1gwZxBtPXTF3je1RLwD0NAoIfwwU4jhNAW7Y1oa9Yru8gBjILOQdci5gKMKkT1
0Yd0lTuLwE4pjd8bBKp1nG6DREiB8zPMAFe5dnxAgRD6hnuMDWK7LR98h91q5iEX92y3oRXh7OCu
3zA1xN2wr2X/qtNqwf5fWYaOeGCak3mDvgM3Ct4gvpri2s0YhLM+9hdq3V8+9i8f+/81eAgz0bgp
m5GmavUYoyMfBjPa0SGQKxh5z0xMitu5okzgUc44eezzZ/n0X87LL+fll/Pyy3n55bz0/xtNtdc/
nJTzBj0WAb3kukwyOwIHEGWDiW+UGiAmvXQ02MQzTYBzY0wSNv9fY8w7YZNUwS8n7JcT9ssJg931
ywn7852wWSt6kqj6t6xobUYeT1s0eL4AyFiPTElH5VPeI1+yxHm6ka5Y+IpVjiH/SBCsQHYX/FjI
IebwTTXEjUdTtkTkMRTEmkbEYVh8+0fUCHV6uvn6zuKyEX3PgAH5dj+uEN5Gv6SlOB3CBqAvpz2K
HjPTQ/kbC8iwmMePOOua+cdzdV+zK53kOv6+K51Nf007Qf6Hpr/ATfadwaNKgNQGo6sCPMfPHmRX
tiJwkWp2+RGtQ7yOxdzu7t7uBvqCoGqG4oc7/ENuIpq+Rplgh98lFlpn8T7EoZaj+XIYyVWBL60o
guo3HLlCKcEqvUqvKke/ru/Fa2knbfu9fJNbOQLaBSpHNKSrKoSWyPX19Stgncg1opoxuUYoalyN
K36JmtTV6BSmglB/Y2eIjvq2QLMlcOcQWGclIcCRRTiM4LuBebt6jIm2//g4+uSINADmyplvgbn/
QA5AwhoipOoT1HncsbJNzl7frRH43jTEpW9vIUXtB3L5iP7fleYdUhuICypswSjhRFVIw/5kn2Gr
399hL057hJ9c2/gNX8GKCvZvl4s9vo+in53MxLePg8gAxmQjo1aZfayR8qFPnQXAf/KgEfsGjTj3
LfHIoSc3p152B8XLxNoQ1L9sUEFzix4ZC+BuZoCUB0vbtUiu2CmSV6EFdHG2lhAx17s3lNoMp137
QO1LaH3MUi8zsfLFqD5bycSo7qWBU3oR+QD1KX9w31Fm7XQr7Rg8q3t+L+7768rSUmBlmyJKLFUK
6pBeoBxg6Lf6Ec2BsgjIENZN079kryqSfGBCpFxIgePnRRSNg+JetVoAtT1ePgGJlXlemvfEUAdo
NuC6XLyNYScEyNO+sxRoQl8F5IxMgOdtA4/egrjWji3OjI7R0d8C/gmZuwAZIRbTZvXBl+d0arC7
NKeJWV+XnixFOcutIEMlU2SikAqR7Hqjo46L5fNQEEOqxanWhNZo4xesDJVAwn1nr1C7hI4pZDaR
BaxOSRkJdz7EVFETgxxRhxRmvEXOCFZT6iiPaFGdqTwGFtDMnrLPn0WswtTntYDD/Fm2QMd8WZIW
eYMtK/kZkLJl2QGWH0pRuAR6hQMrX2qRiXPvkPtBPVp9xarRqtsYf7L0Nksyu0g/s3Q6K2di6W9W
ZM/ue0ATZN+dMrc82ZT23g3jOgUMLTAKEXgeFiHKrytkMCsz2PSI0j2rV6O1YCU/Os2h7pH4xSnq
SJxWyPu19imdhiA0m3G87E9lSYYZoX5NvmL1Cq0lrXiYCCkSxR+5063f3lzr4+N28544h+s0IqAl
w/uDjApM/ObjDR4/DLNChRqLjrOYN9P77PcOkW/krZEoaBbs7ywLxGLlSC8iuF6e8slI2f6b10uc
tEg0chq4g4QrD7TUUw0C+nUXbHu7W2lREJY9CwhQnCFKIHhXK0iMY04HktNbntwm5u3tMTMT+7RC
yMT921uK3jsmIy+/g+8txJ8y5dSgeXaP+D4FGmODiRaH+EpWYXWh0sxpnYxVgTklDmnciPczg85p
y1OH2Nmov7Tlf5e2nL0Pk5L9P+Q+zAljcWI8/XmvZU7snoqIzy7uL7H71xK7EwvpL6bV5wylE1DE
2e367zCUGJ7gJeNtyg/6VzE658x+cWIg/XXN/hMX3xdTVQPdMRDFwLF56kI7uxVKVngAHYGpp++f
WlTuXGX9YnmVHqutsECRt/mOSgorJu/R1oMlh9oDs7lFGT0NVjAvFskKtT0ExT5w7157qjgVasmA
WeWo9rjNEIkJCQr12m10qqsAqxmMJ//WgOUdRNTf506WknBfFmQPwOwNmjVnTNnZ5U38s7/Z8tRv
U8s6rwkCr6KVdwoBqCdVEtTMwOJBs3HToERGvtfMB2aas1rY3oQxTssbuB9wQKJFtFZPtaIFbbas
DjS0WZtIC/QaUg+k0VBohbo91jxghlcosrKTrQGXn5UcNciQs4JLlPJQCWfq0d7x0EGQCaRTHUUA
e5F12ZCbXdzEWvhbLU76tvL77OQmVskA3pEUFFTA69AQ7Fjv7xDXuHuAH42WCh5REMe5lhFxaekp
OnntXO9ztMsIFP7IjDvB1NYXCXA2k8kTKVwgGcUKZnJlL1fHy2c4u8yJzvwvXKbCdvTSOieBAgU8
hGpTIlRTWKyWNNqNCNLYAaTXCwu+vCx3Inl+3DggEoF0W+4QsgE6DT5z9YJiR3xZRhFDY2GFwXqS
nGop28m1uFEX6lpfJEevJtni8u6xGV2a8SSMMLqGBgJhzBjYtvYaAb3LP17+1s0/O/mJFqujTM5E
DdKjNAAGRaKBRncvrJlM2MiUx58pKjCVBavQZJXosSksbGHNysaZB+/bvnmowCzzUaIrHxGLbgOq
ZQgHl0g0PowW8OVRy9x2lnu4PPGZfTGm/m+v8pw/Yl+S/SNax/ZzDvb3WuPnxkyZnPMCNOxSgQHW
NbqIR1SFAi2LgmePIoTKkRt2M0b43i+Iq9pL4qCTDaDYRLFfgIlP3vHr/RpYN7clecxh05YEs0RD
G4sQ+vDCVyU5QBeiwemION4HT3iU5X3MnK70mWz1B/CNfraISYEvB2a5kPexCEiVAZN/MMhDgQAw
ixY/bdm/tGbBylmh4Gtr88gOj3NKYl4+rLl3Z0zE+F//3RlMkpzZRL/33c1d34nAbf7w6zsRun/P
6zsR1/9V13dGOxoTGfy7tOOcAD5Fss4u2l9GAH8LmKfrSERpYLkF8uNEAqcRJ1QKGGOcFx/tSZWT
AbgHwcZ7yDp6hIlyC3lnopeCJalmOhcEngmMr2rx5+CTBGk81mLGgTXPyRNa7EBkiiYQDQ0f2xOy
1xXIehcpiu1ZOb+BZqoeYFOo8zwqaIR6WZdHryQ6SB5DKHIUXqOni0l4YGpIi9Z0H1GSbu92PNYh
mh8hVtE6+ppH+jckCbpyMlOiRx7/Oyx7h7UahQjYBza/AEUu8dBFgiQNC7SGlriI4P8kdmglKLHG
J9H9IcKABo+GKZrPzI4u8InLwha4mzObM5H6YJQDCqWLkzE1dFIPaKZhEn+dQfUMMCvZX3mI/u0T
f+qmYb016DbGv2jk4V9ZLNaFDb5GpMyZjgArNnoDngx8J/jgsNc/OnFYPyL7aU8Fwed+fPjX7GuA
Hwyn8AYtYCjiZ2X+OZIZSBlaIpKDOjqiQMKJ9i6WZQfkFvs7yv3RkYS2cA0dA+2pwaLDd6F3KiWG
86N6X1gJUFA98Ggub9l/op9+XqeJfko8IWmyCNeJh5dUkBePLAt6uPFg6sE0rEhq2uwf2B1JrHT5
9HQ/mPcSBXJdDqPn+fkNCDbQ4SF523+sAtz6nPq4DIk5d7azF3+il/4nXfxvYaPOJdJEqRalm7Z5
glM8mfMsUsE+2KEx8y20b5Y36CFCLxEayE9Gf4DzvXl5KWCY7T/u7gA98P4OFiQUgsCWXTILD/20
m9XHxwd6CY8L+sEhHcsOdwU2YbxnekSLXoAWnRx9eKmDBjeWrw1XR98ayIzMm13dRKP/vVY3L7Qm
uv6X0JoVWhOz5E8TWrOWwsTH/EMthW8NbUPgBRDaCKJ0Ck6cmVeuq4KNq4cuhJaq8Nw9uPDQVhlE
wupZtXkSr2Zk9LeQs/rZkJPlBiJXq6GIIX1NeOvBIb9K9BIELPWL7KP9tBVaJwErnxmBjM1OR2Ck
ygKgRuWIGLz80HUA2i+StKJg/rtOWjAg+wVtwcnkKFpUEaNr+bkZf2sw/JyxPDHlkjCKFLeC4AQS
SYs+XJTk+DRfSmTYIj5Yo7F3kQMG5PaZFSWsdqDPm6t4O0X5vxh0Z1OYGHRJqcmDKmMKcKyZiD54
FmuUY3B2MWGwMKxv0EOd0B7W1fEjRi3EZRtAZFbRpRlMrKakb6rILzCDLfOO3/ZbBoh4ZQPTr2ao
NrerkOxnhpzb96nZ8cfv+wnJ/NKqJ/ZElTd1x3FYtWAXsORQF1ZQxL4Q6ihQVlA4I94LA0YAkk9L
OnOHPj5mGiZkn6KaIDBRIDEscCTM+lUQ9keUA0VKH3eXd+p7WXd2PSaqvddbjhNTTPMO2vqFWZiw
ymB2IqTBTNoH02kp8Ihycs1AFl9lAAsx2EZnVzI/hDV2LxY3zBJgU+9YPIaiEf3u7uP4cXmmsxeZ
nfmZwPnjL/LskU406Z90pHNiktGenW/Uny8m517rRK4nXiR1UY47mJDt9WZx+d7M/PBpbfPv++En
ookLr/xUH3F2KcE1rPBuB5WE11LhAQuAKQEwCY224X1NNqwLPqDxLkNJVQPIMeBrAO4rJzuAM7CK
pzeWcXi0Lq947k1PK3//vDctzBgRUxD5P8KImNFGp807O7E/QBvNXpKJjE3GQNXykl0SngJKzEMh
L6wlaICKMuhbphM48tSb8PkdBUV0AwIgke3uUIvooJbxiN58OmOZzM5pKk3/CnOayNc/8jH9Rkd5
/eMtg5/ynPFy8tf/+D9NVZfPcfCc/oM05ftz84/s4x/HGryXVR28Vn8D6kvGHHOJ+jKLvuO7ZN/1
g++SExTtn5IogIZG1RVFVnV86gfhJQd2mn/qMjhddE0D6SRIL39SXuqgyeRRcg8+c1FUeY1h2/6L
81IU/mkAsZE3ZFkUJB2clf/rdAw/2xR/nMPPv//nbYuKBr42VREkQZF4A6l6afLGQCmrNGrpSoeK
E2HoRl4JivhMc2qFuEio8xpYDbueCON4PNuq3+7H+cDMjvupAU4Daxq2B9RqEqg7BWzMubZNYFwr
lVfKB/DVZGam+Yh4aqO/vDwK+ymfRhEM9CcASVyXEBRGs8LnUZS0DZukqfk9CMa3nFa8uwLYvQOu
X0XdmyeH6UoT+Bk98llzYmWTMScWbFbFZd6HPL+vfJckvgf8nSoB5AjvXet5OTPYZ03wYzAZxKe8
iB4MiVcn25hxidvWBgbz0443DVT9gyEuAis8WhuOCd/59uUNFT5XR50GVERBFxRRksGQOm37aJtK
Kt1aE/elFx1EV642pVss0yhaelx3U8oDtwxE6Gx54TY7pR59MjMBdiMnR6opiiBoYLEyQDg4kcCZ
BP5do87EPYaSNo0s7gJwVTsF12mLLmsQAQUnOuXbTATbdVofI7sVG1jieRreB0G65JZ11dbby7P6
cuaATJQV7IrO66KsTLO/HliohDwOtOtRblDfXw0DQQETgKFybVzofTF3xyZVqzgGDKjouiaCzUsX
lem5l61aqXoxqtepYoCtWQ+OpcCthSQv7DwcgAxVi+NNnPY98QuOKh3gZboOmPD5kC/FVAHaa5Id
vUbTZhQkszk/nQ7mhSY7yUBfMeh4p9RbvNhHXWKM2nXGo9Y9VpYAmX1KwqawQOErOL7Kb5pyDBdD
LJQzAclv98SQVV5VJUhFfYq/UsaeVjUtxta8apNo4YcxtNKt4PU2Ztvfa0Zz5dcAwBqVUrZkSfaW
BkIfmSYBa78dho3Ru+KME//dvTA0ZKPAKqwZ+il6fmY1cSLkq1eIOKa8jK55HXyxtde8R5z8mFa6
OHMLp5vPmHZ0XWKyTuTZ9n+Wdl3gunIHKXjQjebZKMRlmXN2yxU3fS8++WN92wfAHE1Hd0YInR79
+akbUG+SADVmiBLIG6YJyS7wc7S7jMJBNo6BlpFI90w5kYi38gBwhSI6oLo1NVEAb+fKJAwCU5rr
uTkpjC9zEGVoWwFqFVfv8+JBTCzJYycKhxZtGFsNNB3SiyzajbpTSoq78KGpdh8sVA7UYjTPqL90
RxLKv1c8nbbibBoT8RSXwRB7HKbhfaiyXb4KzQKUlGVLOW2lphQc8iHwEp/V0tSElTwXNJp4Brhj
7CTOhp9cgTrzEpcfMHwHgBNh4YmLFqztAdjirjpu4d3KwomieLyNAeT0kMbXFbpK3i8LwxNl0KWj
mCilJkxSXZZ54dCoCaitH1sRHXF6Sdr+NeX3OS5IacDvG+QZ4XMqF/4ysCQwBSyJqqxNVG/Lg5l9
CGLxIAN62qcyz1jlGo+qvdOOB9cDRKK0gGogUbcNq56U3dOY7VJ5NXR2F99o4P2SkXKVjn5jJvkq
AIV2RD11K4qLy1t0squ+zBTvRYLmhhqTp9dE4ZoyiyThEJV2jyxjS67U3tR7ClpsNF9pQAUGSDG4
wY9tRYvX9qNaKikwJXvYZbGdp07R7AqBiAZJ0ZBn8rZyV2Vm49NGI7JAjWYhjjNXexIg+XG3ZIGH
kIG1qIPC/fMLy33dTTipFQ8ROr6ixfBcihuvJVz6qAG6NKGBR7RFIGPyVhFa6Lcbvf3Y3fbAuU7N
fuvPSLtTFHi6h+fzmZx2L2R+mnEN5gNY8IQOHtV2erv10FEd2KpmgZw2jLaVt5Qq0+/tpLgNpYUw
oAO1ufKeEgiieJ/wa4Vf8AHh0InN3wcdKTNLLFYaiFJKGT1fTh44KpBMHyJ9H7sLtST8Aew/l6/D
1Exlr/Z8JRPZZfB13XA1djYYn2pjYWh2jGCz/twMd5J0fXmsLxacIUNAqlCT8C8EFYz3n49R5nzF
MFJZOBg1WGwkOwHwqrswtsaTBqqxy4NNYiq4M5PBJivrAC+v+RrueYPkuYRfpC6tQEXUU7O0bKUk
xEhXke/I0bptQUhMOdhP/XgIkJgAXUp41TY7dCLyOXDaC2DhZUTZ85sxAkkXqdBJfCJBFo7BEYxZ
BcLFD7KN6t9I3YZ+AEYWjkjdTSUtxnbrh1Yom8mwkTwT3xy8qpnpcwcxXV1e8hcz5MeSDYWHGQiX
b6rzYW3KnJwOwmFwDBQ2FDQBIuWr9NCptBJtN3BQn9hqZuBvioiWxcwrPQXmPr0KtuNQwvgD2gAG
8ufj5bpYNsIcO254TgjITkAGjiaTwEqKll5NsIZwlypO1qGUulcWfkz7NxDdd7pZCyTNtl1h+67d
BSERwzvWLxsTF2mWZJ+2poy3Fm/G6k7PiHwUFyiYlyKrfC+A8Jg8GNnB46iQ2T6yR/rNKKz5HCAa
emams1xZUzfktMmwqOABi6gyP5WcnBlWVV4Z2uhhk2OATI40QmnIMw/peaciTJTTRtgWni32qxSB
w13TklolEko8KjtUTb5y6jm9f6Lh/rrtPyc0Ubxu3QpJ1ffCQR9ogMCUeBfKmw4QwFdoOG7jbVFf
tcFVq66acC2oq3Q0G46IR6UkPgp4VRKFRIb89MzKNdMUrovZ41BS4l3pPvUz2rxUd9prbg4Hf688
qy7Rjrhd7ri0VZSzxCTTSXnQbfdBFYl0J0TEU4n8AdWiK6S7S3awAYwr4zpE0Whidy0VOSrhu0Qz
X3Fvl1/AJOD/26NHsSc8NE1WEaf4fAVFXuUFnuuEA3c0rpTX8A00r8pLIq5reckLtsrZDcT1plwp
7+VIvJAUV1h78gxD3HhAEVT2zAlmsqsPkpXfJTfFUvkod7hyfELSh0anNZTOa3BIN+46HQm3B2Lx
MpvzJqam++mGGbwgwq7VZZ2fRNdFLc7q3sAisLklILJRQ1ySZMcB4LR0coUI0QLHpr3XIPBK4VUA
rPLyNp4adqZXijl5MiIY8LmnzO9dZXCJ6vviwX9LURl26wPu1Yka0wDYSEcQlYk7OzZsCE0lpPyD
SPR1dZMecKDNMsnNVCaxDM9mW992PtFRj8Y5l2c4IYj7cdCKivANjH8RFsHk0huJVuaqjj0C2xkK
UWLS30D/K3srDGh1XaOp5t8ccCLcyjhpOJXdrLSEK0HU9xQUEDwZgB07kHErAzMUVt0caevsOid3
IY1SV0/YXXBvx9daJN2ueddvhH343D4bd/GM/fzFjYPoPttVdZL95tTkt9G8OxeYE6C3exbfFJ8x
Qgazee65wSZ5bm+sVb9S4LoNoFLrl1JDveEqy1BiNqCyLnvwtQT1ADGBPZWhWIm3ZY7muh1AA7s3
jbbIxGtjXOTujlc8opR3crqVcd1aeF7KlVscs34OvPJbA+Z8fybixQ85rpECiNoCyL2+Odym2SID
dnBAJGSAX5WQpOHcxWN2ype3+POmqxPbN+3qWPV8jOniHAQyDBZn2Gl1hI3JuZZ0y2lmegg9gqUr
124+99C+U3eIq/CiwOK+/LS3j/O6VG7GRDy4H/yzN6zcR0Ow0pd8LciEq6+CZMa2/urRszv4c8BT
If+ZfhW9Nq2MrBAPqmGJutmDZNuwk+EmxdoVkHLjuQegWxDXGuysiFdtMZvZciY7vuz42QwmF7Mt
jUqWNCy5vSlBA9iYPsjSAjJEN5dlyhfbm5kPEGW8prOI5jTR6Xtl1w+uyx+7Hj5jSeJmNRR2m4Ah
2BdJYDxeHu5rnGIy3nRdUZNqZYDxosGK9UWTWHXrxOAAUukIdpjErBNTLPaxZkZwnm/bfQX6QyuI
Zk54btmTR9TpsuJ2LaahCysdSNYAsK9WgvcYpDTRf7+UmSx68nyUMBt118donE504PAAi6aywZnJ
K8QDZYNstepVstWR59Utr1/yj2lMJG+rSshGmJFL8MsDendgchktVVoICGkijE9z0b58PKcg4adr
N5mp/Nl2USK31fMMM42BMl5TL9/4QN9vnRCRwp1fLb1snXvOAAaMkUilk+JB9K1IlOG1kHdyDhvb
DeABJ6aUI5hQbjtQYhW7CC0tAErnRNqD8SfeoFOIJJ7T8D5VoLhU2nMxVQtAmwO+n1tkAhig4agW
2jFp3y6vUGB7/WWFqiDJEoLVSPtMQg8K54dNIGKFbXr1lBvALgNUh7osgT8uPUrR0oBrP17HPa1V
OjM001yXhp7aC3pg8D6PoX3Z0gwn7LAJtEE/Eyr28RTQEDrXNvVVWbDzPFvtxGJI06D77TzjTcYv
edq3q9awefVN8/HgtpJhadWMuFa/iGsMKoLzXJVEXeHRkPD5EvkcH6h8OAhHROHqYinzTjEQX0Jw
xlZ8YqCoISbDHQfJaZhisAojW/MdAZG4zhbRX1lDay4TIOcDez43Q+AucdTVLDE05Y4oh+7R2PJA
d5dfuafh0cNd9PCja9OPCfxjgB61h1KyZRDxJNTY6gFBmLESYLAyQzUAjpO+MfKG1PK9Xji1t9JL
2iVwIGae0kknTk9blFTk90RJ1JDQ/LwLsRE2oldz/DEYCcYrkbbftB/o9h1tzb0y0M6XmrgF4GX3
Xxrk9QMTz6e871eggTOIfsMdoozEOjZgCwNP9i1eX0iV3eiL4NG7ibYJ3iXpFSvQQaDt+MO6qexe
J2pOPHAP9LcGZzXyR8OtYp5KGe0aewxJoBPRQahoxGbe+yrC8e8ukILgoyEqHM6Y8F+Mq9M9+LkD
EyFbG5VRNSHueyXu6xxuhBNwC3X5XCRoOeCWl1/XhM8PKmwy2kTI+pw+cKmK/UaQZVm+ajhqHdD7
BezHDK0dOdVBP/Meg04W1eKpI8JoBuV9B7/qtXwKIwJF475EcxGgb5484tGs5w/pD5S8fr4EvKLx
QTSGwrEE5VFFWo/CL7m88K/GClu4wqsafjwGmkZc0iKKhaTshaOGOjow1aDxIyP1W/ziiSR0aQ2O
XDSF5yT1Ft795bEnVZq/bfrZ2BN9IfWS4csJxg4qIt9p9/y7nrMrqNy39x36c0LWxa7BHX9EtKcS
qHfvMj7oCHvtEX4GIPg7pX6+EZNom2fwWRf0nXCsEzqCEGefKJQHTpUHDPnL6/7qEk32fKJFUmMc
uKQchWM1pAs9QjAPr9HkQbQlbDRodQ6Oi83x26GZESuzI0+USJQMPo9uItyowkSAq0BbBBgAwRwC
D0UkMqh2dKKAYmjWC2RH+UWenR31RJUkUShLg4KB1afmrnzEHVOfR52EKeHuuHefpwV4mnsCy2Rm
r7/T2OfHysTMmTGuVEmoaxH2WpEOEshtWtMrHH4HA1K6Gp7l96Z3cgknPc5cp0nt6L8uN0u385qC
pO5EghuxVkttxwvIh9AQJGcS5Qa7dB3FqM3hSdVb0vg3ZfaQaiORw9fAOw63Y74qpcdCEEgiXHcR
MjDIxSIV6AJNUaSqOBApKKkkVsiwWJc36vvr/3O6E1nju7nQ1hj56CIIINMceqZausId0o9NMRfm
/VbHs+CWxKMUAnHIz4dSxxxja8iFY1pbhQrEibynApAKWanBxs854gZ27q9mQ58nWtYv1/Bs4Mlt
KLhMzxslwyphtoMuvSVIGxWRGYuWDgxEmTStmbTmeI9ESCTaNThXG9T2m6jgN9AgLlkNyOYaywdJ
W7Qc+rWIZHjtyKEtqRtV27fy0QNmYbtsu5XSbMfecasZgf2tWvy5gml5v54GAlclBa6VTGtEpkvc
D0RDh/Cx7hejD3snMi/fjK8hSSauVNSMoO1CE+VpgUYsjHLW1bDIfG0pjQopw00lNPA/UlOOl2Jj
VmADAtkTT0t5MVSJ3cMHFCSqAqOxtOP0Tkm2cbxF0E0E2mlw1Y9bXaQtZ0oiKfNl0W01eE1adl/y
jwEoolprjB9ieVmmS1FfxGjujMZNnoDGPS6sNES8XERMRTj47iaojjOL/fIOkACQUIqiIjwO9Bxt
IpuHQAl8tYchYOTbDKadrIPGqEaYWXeSu9JYavU+zK/wWpNk7SVLLbTHGGnZvVKRXCVuRNOcdoFp
vNcGkBSEwfITMxLNBrYajDAYDzuOs0oE2lP4bevayWO0jcaD1Zd2pS27BxHNqVC92JAa4C3p/vLy
TlncTw9gsryJAuCUcajbCsuT0aLZwEOkFYAQnnXKgQWyBVYlGmjRBlvuEUXWRGy85WlrWUFAypZB
uKeQHGuTqQ7eP9FCf67RfYRgtxOtBtskOZlKQ4FWnJPnDtaeJAAylNNjyRM5pl21qDVi6JT3TWWX
aFQIKbam1E3Fo8loq9Fz0li1uEWIvQrMRjSRsS0T0qB3pSBBTyJs31NfkPwJ7msp2nE+EtWlsm6X
yn1ubC7v1VfTiO2VKhsyz+uIG01rmkshEFBp48E0kq1BtHk/ImN9nXo5qVEShC4kmVbNtVesRmZ7
9yu1nglmssP4clhnE5gYpUAJ7mq1gP2nhwu9uM3rnaZSTVx37swT/+rXTpY6tcRyRUJNFIxt3rVq
uJbD8CCoe1FbFjlpspXhLqJyrQVmlpnVHCqK8EWkTQafWF58IhW9y+5kAcCSgaqxaeAy9Cuec7p0
U7VLxbeV3nLdVVA6QrjzSkctqQHwWqjFudDZ1wKMyWwmAmAs5VRwQ184Jum61hY6shONJR+zN9Tt
FSgfqOZssi8WymTAyZNERY9cjiKWjwLHdHgr2mWie0SV7vnkkA5mUe2b5AG7DtPF7avl5Uv+1fFB
/lzkUdhkaCoqZr8UflVi3KejHB0TJQcbcq6nRK6TwKqN8dHVMiClxKMM57J58grDX0fM/aoUqTMr
Dd5QqiiKM5TuriuTlMrD8KGLGUgyBe69rNUn2HyDIyX/l70vWY4b2Zb8lba7RxmAQAxYvLdIIAfO
pChlStrAqAlAjJinr2+H6t7XYlKt7Nq3WVlZlUlkAIjhnPDj7mf+WuS7YRn5HSLW+6VtmgvJ1pvs
Ei9BcF0OhKCEifgseVlL9ZyUgXpu7EqqYPW0nRC29n/+Vm/xEFzHAwbkFPwNlOd+/vkvuWTHJ+LJ
nBfPtWCfJmcW9EXsQPB1HUpMKgu2oCrfxjjVQE9D5bRHUZ0Ml9717bH08ylAH4VPQ8x8cQaQTI1w
eZ7NxTObUMpUbZ6KmsnE9i27iprUCdCm4oiMW9zQjTt43m0rw2deBx/6sVwurN51N/xyRAkflBYm
UJWMwRqK/fNMrp6muiuyLH+eMEhal/q5mFq+8bv8x9g03oXkJzzbK+twNIoBSaGiR0EWPUsclbDU
X2KHdx/ILQtLNFwnXZHUXfgh0/lGV1F56ELSbCtrXmqFmxTxnXfT+stHNyCKVwP3NhGr6m2uzVcU
QPO+p4d6ILhtThFJShwsAR3VVcGovpD1nnOA1odfqxACawdpr38u3Jlnx0FkofG7cELpY6kBHzaB
jXZxpq6yTt9RjwdXNp+6Te0ZdFzNjbfLG9SQqlrVG87ccXa12pR+eBVWAu1YxQ0rZi+VHE7dtIeL
MyWX5vdM74tEyP9JswrBa/EB9dOzjHmcsz4Lee4/Tyy4L4y/GetIpqMo25tFZu+9UnlPoVlyVN0n
ftBFZbe2Df29FOM9lVV3M00AC0EvvZ1LM1/1JEiqjN6V4HVvZt8vHjO8Z9L3C7IARof7wu/H+9Lz
ZeKMXJI/7+Dz0w5vw0DAihk4xYxx/HN28WC9jEvqt8+DjNGjscDXz70WzgKT5VvalCBiyY+cBf0O
zulFkuUg0nCjwIJzyNka20/XnjcCjUJl2ao2u5clILh8YTsYIyeu6eqnLuQOSdAMl5ChQp8Jr8nS
cMLt+s+vcl4LAVUaZNHYZ9h/MV/ZzK9fxR+neIhNFb+TVeNuvHL8ECLVNIzfUyykxLEKfVjL/kAX
YKVkouO9KUBoIYFQ1zpQ23705DXRcoOLqktBd5JpSBDufz7mP9Ky3JVfG9e6H925auVXAcx/P1Tf
7XPXfP/e3b1U539zHe+rAzu9zIsOGo1/j5++dC+v/mdru7Kbn/rvzfzue9vr7j/yjvVv/r/+4f/6
/vO3vJ+r7//1r6+ut9362/LSWWhTfv7R1bf/+tcqR/m/61v237EgypfzH/hb2hKxv1aSEWIS4Qwk
D4F49reyJfL/Ar2DxFieYGAyFCz/R9gSkb8odDA4YxnOQBDXMX7r+q74r39FwV84Nmjo8zBY7Xtw
g/vPez/+fVj/SdaCR3l1qAMORIhbKfK4BCE5QDx9vbRMLWMOn+9mu4iuVns9S3/Yjbxix5K2Ubcr
+swHszIfCNuxqJk+hIMWL3ji6SoTTgJEX8C92CiYlYGnwxZoGnyfS33TKhJ/pFlfolNuZ2KVoKih
6N7maoS53DIMD1PI23qT5yFSapO34jNqxwTe+rE/w7QvrrM7K+K2A/u0A/en4A5FLaM4uHEKO+K2
6wKSbRABwyTnwaAeUKaTh3Lw49uO6fk+D2v3ElFZ/3CVHVPpFf7LsswEe7sU6pOLrYY2fdYgD3Fd
+PdlqaZPXT3wD7E1Y7kvskLCQ0cWsdmwOS/LDax5eLsZtVmizZSb9oWpOvhWWLNWl5fSnMIOU73x
55xAudwtBmlrMNRoDlu0ptgEXaM+0oItN7ZUjF2B/Qyvk0A/hFEjYOs5xs11CJAUfXBb6903mgJz
jp2U3wqpvHkDpGC+blgVw3Ru6DiaS49zCwN7BRVIQsNu1EnUeMOA+lSMc67LLFlrGiKMt1ITAoN7
21d2xyzBdbcqkT1VYIV+jlobgEvEdPPEfZ57W9L67qPsFmQbvoo0BQ7eiYdGEXDCdS4KdBkHhasB
3cH44dbzouZEHI2/6GlQ/qYmKvc3rRmDl8ELAoijCiPQObcYu+uhaAQ7gHg9wl+qkgZuhaHt0Pmn
jgBGctMvj6yFTGxjx3msDkJGst3kXOHo9kYLjvbkRshV/FGjM22wiA8i9q1NgiIk3mbqKThGogtQ
/rTclt6+n2LupVEEQdN13VYzBqK+gh7SutqA246iQzJkfRUeulrXuymK3bRBkBTDtogL/LKmbJCe
x7IJn8XY8Xd26oori4HfTdlUiE0ZWoJLDMEay/NybhPetsOHSTULug1zOWPO496w66WwEsggBGwv
Op/9ElUqxm9q0WfNdmbCmSQUWas3K5vDbKmpSJkUiwd6/uKYSqKRi3kTVhnAwkx7TGwUb5flIOsZ
4HhUNpQenGgYBC6WWLEpjCrK7RwF02cLbtanygu9Ook6ofF92qgFdgHJB/5bj/BngkzoS7N0+E11
38ebYq6au4XYgCZlIP1DZwattqN02LaETWO4iVnBi23sTfMPNQXlJ94vNWq5Q9eBRikbOiOjQuRN
Yh8nxGbx6+ZHkAtNEum8SKUBVUGeQneEt9HEczrpy4yeuHEWNMlokigFxFGNjxlFzbG1pf6hh9H7
bNoOfSXGpsq+d1XF3AY7EHnHEKJEpStGUdtrnQkS1cga/WjiRqP7TBkUJ6HicExGAvQx4VPh52jb
UfR9osogXzaxlhpswiWSNNGBALdgDqxbNmpdPImlsuXXNupQC4q6AnkCUcMEeCoasU9p7C2PYpqh
GKppYUzqiw5pE/Zo32y48Cw4ikXL/SvWilHuu7JBmaXSuCTu3OLCcTd7OY4mJhdGDnOswAx3c4fj
kORRo7fN0tgoKaPKVMlSjV6zKxbJh11WT+Cz+YOKPjra1IBoxFQeRefib6jI9x8R11DKHP2yHfbI
kfJwh9jSvY+nmZWJ1INih77qQrslc98Gu8yTfNyBiZtXOHl8Ir/icab+qmSmhKEta6PPUxz16P8y
6f5dwVUOgnHlDeOhcf1C9rlegu5d1BRYIZ43U/Y4ClaiZYrfFfPG+kGkduPYjlXKTau/eZK1ieR1
vJOGmbSq8qdYkgmncN0DUIKq0qjNoKqDBTN7QzOfJs1SYl4BMGP+aFxscipBaqNmX6Kr2O3i7J0c
URCuTXZFMfeitDfCzY9Q4WxjiBnqMhg3cAq7VzlJGfaxqYaHqPa/tlX55FM1bIgMrlXT70lflGkG
1mDBTHcY1JgSYW9YBVKoRImKxMtDW9ViW+bVTdvQj5EffZtb+zwpMDDGClBo+BLkj0DX74wCIbKc
UYktrtpOXlV5vJ0Hg/2AAyvXD1MJzKwuPjaD8NKO1vWBN+P73mYBjLrL6UAYmBXWvhuMB+itphud
iTtbkDDRNd36NU6Y/qsw4KEMg0vHGKNpH1TmBmSBMRPXMZEnOpNi12l/wL7UaZiZnbegkqlIlC5K
py2Zr8ulUtdRS7xrYfr3uYrQvylq08qN7gDxQgiGxuDm5krl8wpkikOTA+oVwzvAwlcDi6/joMLh
I/Mkmr4sg98lduTzFX7+lDX5qZVRu8ls9KxVeT3w4kYocquGGZQWsaBnmz/vh3ryN56PX1vl0VOh
p6/Uk3ZrhgL6xJEGA0yWm/Zo/XxjDXZq0209CJaKIcIeRU+4yr/WNrgZAy9IDGgmFY0e+mLEqsGR
4yt7lWctCo1C1B8bD71TpPruwNaqfX3oZXjwZ3GsWj5t2FI0yWyEOi4+au6semjDchuUhGwWYe5w
GJENmwCXFJN022JBzaawwZG7Dp4lwZrJ6O5r6cJ3DXAT8AxcnPSLDzap3tWufj+E8iPO04SyuLjy
bPiEglGD1MjhEAAQvYlqIJQ75D7PNXc3da1fQl2cpqwTyLiD4P1kCyCzQMYZEZAFFEDlPTHdtaPf
pxLEEJQ6pqehwO+ssIG2rq9B9IP5SnRj+uariECvdnwI7sYggOhy+hhVGgZ9kn3HcKkU6r4oG8vT
bqBxaig4vNQEdzKItqTI6r1AvpGGlfdt8WhqqxGw/ZJdh1VTPbcRR24SLskwedeeeowkyH2WvJMQ
I7Q67mG+HLIZ1fMh+tQ3wwJVQp6qekyErvuNsvNTGI07I4s0sGGzsQJzKG30aGy1B3rU5EN+BaDm
3i4qqTxU7LVFXzJbflnK4m4x3WYBEk+m/N5j9Kqb2SMHZIsMA2ydyk+tIc8htXNSjGMaMlgfRxxF
nWoBiaHycvDkUO33ASqkkcuAOStz6Hp/E3oKZIr8Rin2GAYA5yDwbrnaUhypuR8/hgg0NIbvchC0
SZ+pQ1xjseGemc9pIdC+TH8uUFTymvYDsoyPpUUaUXy1lbiN9FM530PWhOXsnvuZXLMM00+HF2SB
YC7HLX64PJB8GR/7/Kh1mfAAcHzT7fr4m+e625nJbd9l2Z1u6I3fyZ2nAb6LGRKu8PuIYoyGamVb
FwAS2mKqNggyFcj/EDrZBiq7vN1KO/jpsA7VlvZzFrvHqMr9YJ+RJQeKwtJcsXg3jOqBgsSpY7bT
bYaTOVy+qnouk0rRBUWBqAejGNmIv3TfbFvs3FjBhWrpkSPb6BAzcz/S9sZOjU2VxnHSlh/NWDQp
Xg3GlqOKN4rWL8ith0PsXqbQq+qE+XNcblhnis+8wwRd5YvPvxHdPQRjVhe4F3Sd2II5FMJ/qxU+
3EJV38yHhhn1OfYVSg6SaSF3jYunLRwWUIAoHEPdu8t6b4fiNGIBrHbK+2gYV4UJIFm7qZmJvjZU
mpcgMvOwhV4kq7aMZ9AxZZUxU5JRCtApAk+qSYdeBwfKBp8l8cQQEqHzhpysytqbSpjAbbypJde4
wfTf8W3VcBWyDIA6KzPoi6dKsCeZG/ND0wCFRjP40TP3hF6PxHqEqmfK7dHXvBhuPQglygeWld0j
j4ei2LYaZccqzAOADVUcaei1DIhMcp6qb9haPiysG934OzNw8Bp624McNwm8WFrxLtNJgNDwNI5h
2yZB180P2quGbmuCJqbp1JlpPCD0+CKdp7yvN2Mk1we0yJCu/YqBVFWIcM0sYx2ya6dK7zQuzrtH
ZjLXN2pmcGhsZ/4t6BjCTAWLKnCiPbl8+f84QzevOAP/I86wK2X5K8iw/u3/+Gdw8RdgRhhnrHre
v/EF6DH+YhB4Aj3mUP+IAKiRBSwFEMELwr8iFsQC9S7on334A/wPwIBb518ohQFshjJrrQADmP0H
CMM6yq+oMUc5DX4SQBlWeUYI84zXAEMtdNlRIGzHmdTzNcwP2o9DEXlfLPKnh4LY5UExM6cZ6sL3
HpC1KzUVUzLWoX6cuxGs6V+gmX8jIL/6abwB9vE8NGQs8CEqZTC7OIMFAeoXuT96/BiFklx1kesQ
paS7iRYeb4ZYdAiazoICF4qtLnWOIFqFSYbAcIHxdV7IwIOslgQckwN2Kf+J/f9SYciWkGQ27oNj
ZpHrF3nRpmpe2sOf3/eN1ncVTIJYGEBEC55ldM7bnjXzsi4csqMH1DyJKEE3PePD0rfgUFMhvdhP
rLsBALkkYbuM36eqQS/LjPIrJpXEdafROxPU/X4yOfRWdsmvxJhlBzvE4b5rS51mZphumPamnarq
aBf4RfvBdBXQDxBy4m1kG0DwJMwvlGjOAV6sLHSlhcHGahoTRm9KNHTuQjOAqn70rL2peg98g+be
BeVtbVFL5vYQ4GRnM0UyC+/IokzIDGleD0b+VB+KHJU+P9sBB92Ell8b43ZS8sPkhueOovbtZXsv
xOXeu8AIezvt61OjW49glEEffMYVCoEzkxEx7FiErD54uJxu5qq+RK397SiQGkVADGCC4Z/VWc2U
OYZrkDjOtKcJlwj+M5LcCxWhNxrOn5orVBRRjgOlEFY0rzd3TmpXhDosToOey6c+gPgDzSAnSFRV
rtunpsUta0eELI9zU/WAnsOxuSuE3/CEqcjW264JxwVWLHXeb6qFGbc18bzIC8/5m68RRgBY44gC
iRXnSiGlG91CI5EdZVV5QC6gHA/nll44Wn631bAOI3xwPwJUc76jx6rxAWl72RHmE8FhcGV1U4d+
Bf4u7VAmoCiHtBLZl6za/WInkcyAFZ7jWtlPNCzn1EPFKxmbotzNzn4rcf85jCjYPsqOqQ0rhi6Z
e0ZASm6hDFyGJZUVC3Zzb2zqFMx7zLxM16EM3T9lR6zTDBga4jqo/dbK1utptqYMQ8hq0CE00+N1
M+NNWDN/QQRSe8GAwPVOD7t+AjQra9XcWe7qjXM6eudJiDh7H3pXWgJ5+/PZtoaOXwqSXECQAk+X
EORxVNoAzL1+LDrlYOzILj/lYZTfTMB6Eu355EZktbuZG3CZcaw1d61p+/TPI5+VQv8eGfADD8Fo
Y8DQX4/ckaVnZSHzkxHm1gYxQwYnvzc2g2vOCm/8ebQ1JJ2/J5D5gCGCIpb/bLb0S6QADKwIGbDL
Yq1AhnAcotiRoNWsM7ip1xXIVmVNLgSO14UBOOescgDBCaSpa+5A1k/wy6C5Q7IRu1gcMzhj4XJY
8cSSyCZhZN1H2FBxAIz2RPpl2dNhHC7s2PXgOHtlWBZFIf4BnxJR8vXoMlgUzNEqnF/5QBNgIZ8L
39lEz+oSa/QN5W19UTjCMJjwhHEQndcJ6ygOqKZlfPSGpkedoW7ZPrfB+GWo++JQk/GWj4IfgrH+
IsDmfcr64LA0E03jnP8YfINu24S5R1KGn/spWw5eHX1CXsV3ixfighSqAbpj6+10pH6oKC7vSQR7
m8AqipsKDVNXZs0N7clp8Wd/W8WyAyUHZMOg9/hN2Trk26KpbpYAfJ1wYVvcXx9rHTdXzqAoMLrS
vMyA35POp92Va8Z8N7WVl8aNRJIfLQRa9tm/sPN+syL5am4RESSRIXStr6en5XQiQzXxo6VNvENJ
qAb/K0MD7dqguzgQ7c1ggOL9eRv8ZkVCfoa2OD4BiwUGUq8HlTT3K1Kx+EiIY7fTwEgacOsdDM7S
KzfPNMkXKOxXwR4UlWN/YUP8ZkkKHDVIoVCBBQPiLNZ11EffXq2wTgrib3oTdo8VyZ8C49yFzPAN
Lwm/X4RrgrBKjxBI1oPvl73XlEqyeC7iIysX+yh6QDykJH7ashYNHAo67hTAwmQUM0nUABEq68b5
AoXhbaKMhyAkEkiVIS/k5xSGCej66FHnHbUzUdp03N2aChUr1Zhpk3GCYtWiyW04A+QEkSHe9YUr
Dq1fFxcYP785bDHpqFEigAc8OGf8lGqIJuoqfpzaQO8jpKbArZy7lzN91y1+sP3zMvvN2oaWHI7j
yCxB5T7n3MAVLBqsJeLYlLAWqOC7t5PC+bcemdleyzm8H2P27c9jvklQ8FoRbmEIZpBnwCLt9YSP
emyWKBjFsfULtp1L+9JMSlwIWm+YfyAOwI8GQYRiTlc7w9ejdBwkAtWN5cnh2r9xSz1sO0Xmq3Fk
7F3Gm/YQkHi6zk2NeNa0KIEGoXddlXF3b9BRazuADnFpqZ/Tw/FM8PxChFxN8hBrztJhjfodWsK0
SC16a2GGMw+3chiBLqlMHzo6+/uCkHmblXUJypEYr9sxGPcgIs0Xpv036z2kAYLAajaJ3O08ZXYu
0CZ3rjxxu6qlddEBlUKhANfW7DOn4bAtJ273DqSlA4o96toOAMdqW3T7Py+Gt2kNGG4IwKDh4Flw
SX89TfAp9cMpq8sTcPDapXOngvd1kOMq3OpiQiczJHyoipu8OHWid+RCtnFGCVgjPxwSIZ9GwgcN
Ne6Or8ePJvQVHeJhOGWqXhJXoYoyOiijRAT+MLLT8TB62XACAQzEerXAYymLa+hjrTjJLJpu+2lo
PwPmrh5UFOaAOFF/EJ1urtsFsRCCafNYtqJNLSu8TQ9obDPMU3OoNTBkZWiwlzGMCK3y41TqZkin
QLELoeTtkQJBAk4U5Oog/ILP9voVA6eL2QW+OdUum9Kq0eFeyJClro6HfTuF04Vv+nZ/42KNRBUm
mxyX8J9r75cDnTZ6aStIwE/UDCW4RUu7J14RXYhQb69j4JEAUoixv9ebJT/bTKzWVi8xcaeZzWKT
1/Q6NDFsGNwybYmcSVovUw9muvUeDB3zfV2238Yy9L9Kpcsr1C71zoq2PIaUZBeebT3BXid0uKGD
foJDHLefN1mWM9rrTGjVKSxRhLO5U6lrHHnyK3jn/NP9g0oJ8mTkCRgN5j6vJ7chfTWFLrSnZbb2
cWxc9aWfZQ2RXzXui1aUT0HY9bsS9ouXTti3pxmU8QAmoJAHtwdF/NdDj9BVAGhv9QmWzOFzvqLn
hMPYy+/YHG6m0X2RGQB6ZI7uGxB8lqJIDIZEGwT/eIGvlzUQj6DmIPA1XRfkLwuuHmmBBqXUnrzA
U0kwZOCwwMiJ2xhFGb+6pPl6i8XgAKQMUN+qYYS48OyGSEOjpQ2NPZVkmU4dXSTsm/zupiMt+gsI
PjzVwYiNbhr0pgwlsJXJ1Btf1uEtnzR6ZGZwH4wL3I5tYbzrspqQ2ciRbKgu8ztwbHvwNRndUyPm
VMK7bxPP/XRDWNU8Vah0XVhCb3MAnOL4dOiOthLuzm/yudN+Bp+i4tROo37fSg7jligX6VA38X4I
2yZdqBSXMq71I73eI0ANKGw58R3x73PxjXFClEWm5QnBUj1mOuDXLhvAr6SfBfvS+LbZGk/ON3Ix
w720/JKTzttTChY1AAkFAiDO/Z83pV8WTduF/og6tz4hPnZpNFco5BTVcOHbvj0JMAo0c1icoJ0h
1rxemrPx+cJqrk6RD/ZSXUzDjZIV34cRu+T6+9uhkLn68SqsBiH39VBNwfg09lqftHMG9busTokk
HySFS8ufz5zf5FYMd/MoogHOX2TtZ28Vl/DbobMypzHP+S4ANrDz+ro98BFcMKE8tu9RB/Q4PGHm
bu4eezWBO9+PxbZhUbmNbTxeuEK/nU0GPTlOAaibkFydG5yBzeY1kTR4oqyN9wYYXrLE3qWL+tud
Ams8DgUVg60RgurZJ+ZBFsxVMJoT7CDK24EPDLY3k921rjAHsEZoiiYl44XT7c28CpAWOYTcwM4j
AJxng6LnDNFLIeaTx8n3njbFbmhVCCPDtnt3YV7f7EkMhSYLSJrB5Ya24Owq5vu56HzlllNvdLmd
WDxsgaYC/s5re50veQDmH6SDBQgzt7YHN7ofI3P154d4M5PwqsVJjk3JgFS8eYZwzUtFFoWnkcPb
wPIB8igrL7lOvJlJFCTC9T3RrSgIUR55vVkAA9XW90h1GsKmvPLagN76oDalUFwsu1yKDCy5Sl7Y
N68TMWSYKDThu/qcr/ixf/55VRCNTQ+W54ecstugl0/tuLpdFMGxtObHnz9j+Po7/j0YjNzRUopj
QvHcr99wjubOBFXefzCwNtYb3tEKApJG7eFMwBMQNua9Fh1LIfng27gJooccTMyt4h69QpAZbha2
ciJlxjYgEs/gHQ7tXpmugRUMjJ6afh7eBVzHCe5Oci/sLPY1bWlSt+10IVacmXriXQRM7zFVPhAR
iNbOO/OC0WS8JVv641x55tp4Co0fsEbuMr0SoOoy3MYztHXEq83W5UBJoKlpYXKLkkhENT+iZF1u
/SiqtlbIAYpYxFBlrDr6XNs9yCPNPZa0uNYTFduuHdWzhwR2K2qYSS0R6CGSl94Nahg/JhlP+9pm
5BSC1ZUAG5dfBcT+oPFNtQPQxUEwgr31jcjBeVgKGmxL7VdQjo48ZQFwxT9P85tZxpeBXGZdWmsW
fO6qp7sxmGvB++PYSvT4ZGAlViOG+vMoZ7n2OgHI8rBocZ/2Uch54/yUFSbuosw/zoMI8f4zXMwn
G6X94IaPywxSGRpz0F3dePSQlULjCjSXSHt0uQlx/7htTWN2Tc+gECe8uvB0b79BBJgYeQQWLjyu
V/76r+mfyFCRN2zEw8UW9jrBBF5d3scXNu/PDfN/Epa/v8HalwGKIIQ91JleD2Nl0QZlT/2jGHPY
9uAMg+ge1MdeR/oBpWq8a5AVYktIVyX4LvVnP/TEZvFmmAZRH+RQdFVIskoE8Cel6h5lhvHCl3gN
Gq6PCPhshRgoTOcDJMOvHzEqQAgvhRcclaQ0xc0M8tcSJFb8xAAhjZ0OGaib+97Lvwmwrv/Rrefv
0ZFMoTCGwvdae3o9epW5wnMsD49aTPK659D7lDkwSgOX8QuT8eYkBV6FnJVB9UJAqeRnx3fWVUsD
Shc54jJhdlEfZCnSWJsQ0EXuDNLyCx/2rLD/891whUYSBxVCDADnbECCqu+ESE8A0WfRp9lE5Mpv
SPUQr3IfChQhlTMcgFHYJ1eet0RJ2Jhst/RKPSrVTBdSgt+9PjAF6HXgQckRKF9/6cJXXomPQ47l
WM0pAHC6mXAB2hDVRantub0w3usU5N9vj2tmzFFTxGVh3YG/5MqgraOxQ83JEQd8doO8EGvITcF9
xH1z6Uuvu/X1NqOw6cc589M/AdDz67EgohBm6LGGQXDmDwuA4RSE6Cc25my7RCOHkKryT1Bd8B3R
oCbVcQOmrIhmADXNe1A4USn8QvatA7Hdo4GB6U9wKSD99hmxx4IA+lIC2snrZ2TagFOXRcFxHMLo
XUTsdDe2Tm/nqs93ArVeMPwcT92wyMc/n8Trl37zdaAT5LAsoKjjnM2EhxtTHtk4wFkXhrtRgVbd
iKW5+sejAMDwkQyiqQeAhXU9/DLflEM3u5ReBJp1AX6iAIDaFvqi/8Lbd8HyXckaqyTojRoH7HRQ
OXNNjy2wym3k7PsmGi7hwL9ZuhHydQEcBugXULDXrxJ44JOKcabHgBXsKve9/BD1DjRnCdf5f/7V
YGEP6VOAg4mTs7mZFShBZMFQnS0yCDVRqrTE9Bci/m/WHjDbtdlKEKBYeV6pwNWrYH0zRccSic5+
yTnfGyfpE0Qk6mZ21QRHM1SqSRP7l7bmz3PlbPUxqLqQlQNQBLPjbN1Lxzo5wFngGEBtAteHzJuz
rTRd/qI1Vv2mQFCBHUxQyZuyHOSHpvPEOyBX9TXY9eIrUuL6rtIsPgVwWLTJMgTZi2db7ykntHro
IBZo4RzPd13ko6Yua15mCQh5yxfY+0Cx4EPQ8rJ0sw22DKJLkYSKARdAtba6jZcw35F6kAgCY6DQ
ybsSzQtaHAGCBOVY3NhB0C3cseF/JSiuo3OfVUXaLRXEPXHT0a9ZmfEvcT2A+dwuBI7DOe1mclsU
JRqMW0CZqaZ95bYBb1l902hA6EkpGv8lIgP/5kVdRbfTAlZhKY3XJSpwtU7zQrXPc9SVzyTqqwg1
PJc9ZqS9K5yCGKQjs/Wvmi7iX9euNjChqNpxi4QRkiy55ICMZdCqCm6HTt7EVI0x1CwlPF+ZDbpb
VWeQT9QAy5tk8i3/NI9Ylmi7FYodOMOgPpczQa6c6aFdQKec4HlfO6Lva2Ri+6qBwiut22jpNj2n
zalTAhhUjQp4sRvrEeGUTpl9WQzYQR3KY/mVHUN8v4zM5NswdQC7kNbh8G0tu69RwithXNHbJunN
CINXF0u5Co8dnC7oUvjlIfT77HnA5wevW9nhmA8e+xH38DYsiXQP6xUFBnaI6FdDbptvJFv9Aoip
nIIV4hBCaMWy/kOo5WRT3Eu6D1UNYvq+C7r+o5gEPchwogHaOTT8myr0ckumFl12KtBBkZs5OaC7
e2cV0vZyLtApAUwcWMzQWidVBNPsaFiq/83deSzJjSRh+lX6tieMQYvjQqQqrbJIXmBFBa01nn4/
FGdnK1G1lca57VqPkZxmkwEEIjw83H9BOxqZ9ts6a7fGNKryboq5bNtq5ysZTOp6+tJXgmw4IsbG
hzRQ4FCNhQZXXo6DsbdT2a++yqxH7shSi3tVJmmVYwh1HaH6VTa/h2KkniZhR9HCB5iVZxMPGPRj
Z/gBNZzbyzYQxcTtp9hIXFUfzRu5LX1HlIzwi5RlSgvCtdc3QbtwrChfN9q+mOfi9+eR7PR2/Hre
c9IDBaB7Ji6Ng9OgKcy90FPGBEbH2fI0FhPwNqsaBd8eWfzIlfiB1+VqtPl82A9SbIjYCrV8OmRL
r2yVZaVGU46hr/lH9KO1qyryq2crFxAD6rX6d1VrPiiQLvYCGnluOXSV26eqvwsyWb0ztShHlBZJ
wani7seWNA9JoURnTsb1zNBLJIobdC5VCKRU909npqt9WYG61R4TrY+g2DSpZ/ax4agQCCEnLgYK
tXyu4PzRoHBfJcoH1BGp7p0OiikcIKwu68l2jdiJZUN0ikCePREHd2tj9PnPz7/DOr1cXpKqID3K
5SNoa6hRX8rdNApVf/Tnalub3OzHGHXErpDqHVCgMweafFp1ghG8ZBocZfT/KHtSWDx9vUrN9Unp
tf44zP2wUfW5dVPQrDdhEfW7mJPBaVA78xQLNHqbxf4u5I6H8DrsoLiMK7elde0YYWp5PHjlYX5l
OQIkey+M4ubK8o3JnbtpOnMafvBRAC0s2ctrU20NW1DTprFCLRqOiTzpSAOr5i3UTEh3Qi7t5Krz
Yawq57B9H3wZZclkqLrSRgYDfTpVVF6GtK3y4WhVdbWbTEHY9SD8bFCnkH5bGFd/vRIWDKHJ4QP6
xRBXy71P0rZRwmY8BoF+H8VyRQ800JyktA6BOtVnRlue/m16wUJAL96kALXc4rnird4OY7iBCtV4
bGoB2koYIk9g1eduGB/MIe9DMYnsneLfWmisV4BlJ2M1HvMWXk6vTdmhHfR7joP2giv6uc374XAG
3wrjDwlY22p1k67BM47k8TjHdYaeMorSGiDo/SSUPyk8FWd20wdzSJEMPA1ZGoW/NXqxGPth8Od8
Og6mGm6AKBebwgikp79eF5wOhkWgBkXGu51+KQRFTT/PtOkottqLlnawD/tfwTT+MsY+9z4f67X/
tFoWQHsVwhFdZUwuV7eRIDSNsQQzcsyMqXPlJMbq3RBmr48bdTsZZbgbyLggiPXRvu8jfElyZXSN
MA+cJo0UpxS10IV5/eXz51rfLCi4obfBBZXyPGv1Nay9uSRZUSrU8Ei7oxD0/aY0Y8VF19bciQVH
/udDvSs/LGMhYbrgFFH6AEt/Ot+05LQo8s3u2JGC20C1hccq9OPLodRLKOwFUAVlBAFqIaUqWtJ0
GNWm3Ppzme5bMvHtf/M4xAUq9bSB6IGePk6KyZJYqGFPPUCo9rPM0QtAYxHiUEd7mqk9NX2hAL0H
qSf7Iw473Vy5nZQ3u6jLhzOQqXel7tfZ0TTcvYhQJA+r2Sn7IguMVqA8DL76QuxhWGgjqawFDMGF
rAffMMzyrTilpl1mUX89Rr61rUxEOn24c06NQJUxt9nWooPrmEIi3zRzanpaqQnXXZOnhzmVIYIi
geMA/Bux1EIyrU2L4QxAaHnQ05WOQgZ1BYWvrdHqWd2vOivrewEQ6FFOZxiMhaVcJypXrDBsRdsM
Ld9JaSFcqLF6/PyLrqzHljNYAeDL3CHfAxDntQD8ZjGLvVJzQhf9kdCBx5gwzY+AUkmPRwPpYERl
oKKiljdo1bRt8HPcTpn1NYp9+a6by/K50GLDE0gJHTUQI1SbNcG2Eknz6oFWt6kIKBN0FitXg27b
1aG60aveR8sFr6fZCosnM+1MtEEV+lp6VNtSWHcXEohDWzHC2VvoWA5iJumtIMvNtsJK80xe9z5s
qgCyZBr69L9QL1mBSZKwBS47RNNRMyeUD5Vi4OIZaWe+7/uQsdjzUiBdiArkWKtRproQhyzS52Og
FZ0j1LB9AR/l+6odhDMh44MXQtgPRARtvCWFX5Kutx8U4m2staJ47MBxQojsEWM0s3P6eh+9EI4Q
8gLWJjxry+H3ZpSApiw38UQ6AnhBYBfWkz2X1i28wM77fIW+P0bBR4O+RVeGPITc9HSkRDFq+h8V
1fde2omJBHlSyu7KSTsg8HnOM/D9PqS1LQEIA4ZJge9daKeyK9V+oxwTPTFsARULB2/i+kqUqO/5
LUIRUyEWz6kI5fmvXxM4Hhhq4JE01tcTOgt1xx0+VI7WEBiPTaC+SKEo/hQiC4sfwxjORPIPvh9J
CUBjOq0U7s1VctKoudmWwaQcxUyUXJwSjW1kQhSVBb17+vzNWBHvoptK2gXHTmVVUCVbfUJJH4N6
in3jGJrBRVOVOdICdRtctgXFKvggqvE4xm2DBEgimA9FC2rEHdC6MZ150PODJftgyouJJLRrVZJe
7kCaQn3ARMrdGos85F4vxl8p1wZPtQFBY9eoUi25isr91YmtEvujLkPZoKrNHq3LfER9H3UkPNgi
PR9iD+0UYeYQRd3PNutOPRhDYtwDf+TskkvLbug0Hts2AqY4BQXVXlJVIOnCrmyM4t7wM9Rd5CjU
oKpU/X05pKiGBgMTb8vUpRoX0r38RS8kZdwb4yR9CdXqftBQULERtIlTAENC+jVWk7jbmlANWjvg
KE1xxZjA0JcRzxaMjbBf5OpwCEvbyDVKg+twJ7Z3WgwUn5rL1Ms7lSPssSNR/0k7WrgdxmxGgtso
/adpSpCZSGSxR1sOwNZBrArSqTDs8foA3r+oD9Rg8mvA/fDOqWlJHDlpi9xEYeFvNUYaFHcpoeTq
JPow3k2VSGFOm6NyqeEEyQXSVTjGJUXyVeom4TvRgQIcNLCSeJrqOymZiftyqQ+NrRVJONqWHGff
wAdRi1nqnppTTLPwNQcC+ojaB5Louo7yDOIplgkiqJ6bJ8q3yGtIQKceRHEMLlohSLf1FLQPDToL
3yRDGOptg1xBySSpNUU3dZj1rQnUM8a+Y2pHT2+gZT7lc1T5N9pgYQhK+Sa8FuJePyf3/0EsgTsD
noI+Lafsup8hUXsuYdDMxzxqHIQFkPpIEnPThoqwmdhnNo0rJGnF+MzWfn8AaFTvF1QtLCaRm/xp
wKwirUjHULCOSBnWu0lMdHLEs9yI92F5obtSeF06okDbVnu6VGdf6ItWOJKetQcUDputPBQCOrqL
MaOmnsuE3wcsxiP/hea5XODWFqlD4YdGZPbCsTTBLfsF4rl9o1w3kAw35+LVu3DFULS7IDxZy1Gw
OtskH3LoWBvCMWqQ8ggtafYkKpquaLS0dipFcIPYCu5jhNtuWrXNfwdlkLmWNihurJfCOVraKdpy
ydCWx8EWFrgc/dV154dOX0eaIAvHetYntw2r6Lap/ekAJ8BAh8qvNmz90J7VQDugyUORk9XttCh1
/fUtnQcBZ0YCAyAJ3MHpwpJyAekeOQieB0FI3E6dKVSipXhmlA8+NGcwlx4QQDAh1jQwqtR1NBit
fpTDEH6PkqIHMMnyVi+RA//8S3+wUxBMVEUYYDAv3hH+fE2fhMLvrGOcdupeDvLELTGJP/NCK57L
6wfUlzKKDmKO7ubCXX+bK2EVl5ioEVlwsUPfFjuEJscsazaE4AkNBhoXeh7K3hwMkt0Us4bw5CSc
aR+ucP+vD7EgRlDmI9ulL7ac0W8Striqk0QJ6vDZD3uw/I2R+5fcchB1zCK1CAAvLMck4jkCXZGu
fJoh0qLdj2TDk4wI1jlo+hKETi88C9EF2gkEfXnhVp0+DvKfYuCHBaRGo55lB35VUG3kudQWG1Y/
wuox7Vrx0FSBFZz5Hu+HpknHWW5SSuTms6bGB4j6jcg1mUdBQgo/omflAFW3nCbJviaN8guxJcH7
fKEtVZHTt0VowFrkAQAQcxSsrnex0IloBlJWr8ZJ+ZUCBV6YDU11DNVUAMHgo9dKC8FqC0fXIjlx
ihyU2F9fDKAvg10E+QqAEcDk6ZTrRWdFUStDDxax0VLbuMFxHPbB56/6QdHmdJhVhWjWAZ7EGcNU
VkmnSjdK2yB0XBiVLN0aQpbeJGh1PGUpOFgZBVsXJV7DRjgpvC5rHeJfN1U3UxWbZ65gK+zqsgOI
pByNNJ1lzqv1R+gaX5q7SMSdQ9aLDf9ZeqUivQsMLywvU322vARKkhtFWe3kQZdS0J3Hb4JcjXCR
49iVgiE4c/n8aLIoey9xDpQnwserhVFXlj8H/bhQXJRhm0BJ8fwlzxVQqMQSvaflkkv9tjWHXyCI
rZtSHXSXPJGYPyLuq5rI6bWWOfx1YOT+9toF4sy1CF6nS6XwA1mnw0QbqFcGm3IpAmZQ8c7sitf6
/mpbcHNckhUuBoBMVkEgzGA3jlEJj0DI4kehmoXfciSXkxdVUiqCkUd4OqSV7AadMueY9+Rol4kx
ntBlqMSWLauNdWvR7r0TQIsYLkJnOLHGo4jYtz8aZ6pNHz0uQgNMDPwWqtXaKo5LIXqGeWLGzwpy
StfzTHtOmJLgmuiOksIMQEYxhOa+Cf3ooE0kDCFKaAdVxO8n0dVmU1RiuRV1OMxaV8fYb0R9Z48A
Fc5s9I9WFTVnVD/opqF4urbamgxKXaE8ovg1YXWEbhJe06lcYUjXCN+D0e9/hmOtfi2Q8sIKrCV3
1xrsDilLIfWEjIZbaAV1HOpFfwdVX/YgARcgFW0ryl3GO9LVHHeCGo/WsU2gUmr5kLuBKqAWWFjh
mTW8Imv8GYsk7rVSi2joOpGIBKUKrW72j6VoZvtExveoVJvBgUehexWqPSg14utYh9O8bQJk9rrU
D27ADQwwlnVzqxi4tYwSkt9iD0uwycPwkFGNuK86bGtSMpinvjJb5BEHEUSEyN8cmLFnGZ3gBEGW
Hj8PrO+TFVpligm6C6A73dlVXC37sBCRT0meE8ATu8EIzYNUFC+fD7Is4dMduQC9yDUNcOdAS1dL
XFV9aRQGMXkORxmRzCDTXOqenVtL5nQuzX5/KAL+oS3CMiAIAMI9DTJyHOVodvnJcymFul11ouyi
iFdf1lnReiJ7YyeQU10WZV27gjKKB8Mfe0qKnYRuIWy9YM70G6iWkmdmeuMaQRx4jWLhR0R77CEQ
57Mc+iXxX80O9X7gadi5oxmwFjWhdJsGZT7Hz6SNOoBnP0q/ZOjFIxY6ICO2wE2qG7AV5bPWcRTb
opWk+75uUH0M1QktTkQuN+VYhJeDP/mP2mD4aMihx3VPHBmpgGpzcuxD37obsjK5EkbikD1PFC28
XC7De3gVaF+heIb+tdwp/mVs+Ui8otaP5k3QNNEL9U0keKMgYpm0FN0l5lh3LRQuHYO/4mAmOVJy
dAuyh1o1qxS13gnxWr0d8SC0GhneFJtXEkA89O1NLqXdV7EKMLOOUrS/z8Spj6aTFIz4D2h0ScRP
F0CDqjeia0b8rOVSuLG0rHZLqlLfh6QIPcb+WxT+Ap4DFI8aFJWXBVZ+Op6wqL5LKARC/NF1V6kw
fjFRRnJUtbY8eRrHMxfxDxJ/WppLAxBmBRFojV4vRsGYSyluUe5o0PwLJ9N6DjtjeuyHPqw8g4b/
FYR+iL9ZmgpAfsQI7Z4+T/1zNgMrR5IlGFoUtxE1oa1Ph8FabWz+Rly6KqF/prBS73MUPR8Lc7A2
5VAedMhDB/IP7RbagGgXZvCjCsFuY89ZbsSurvezpAWeOLHVrFEayJmLZktZNPbiYf7Greec4fC7
MATAkeMBNAJ3M0lbm5KaAMvHNG7RQMjIHjERL5LZHrJ/Z8R/JeX+/5pIOwWXNyF9EYH/t4L79UuG
uPt18U/2kv+P5p/0ZQF//B9x99c/90dHTdH+tYhlkXWB116AhGzMP2JqivovilWLYNjC7zLYJv8R
U1Okf7EXTdiWmJsRtBcAzL/F2vktynNQr7je6KRFoIb+QkqN+H8SZjkNQGvSv6ZXr4FxJjk+3afI
IHeCrCUjEsXdPkboqlaug7L4Dkeb6CfD3vWj20jRnzoEYEslPRhzd4XQJdIjFxLSGYjPil+NUjIc
QW8wWh1/BbOymbLgUnUoO8wYivgbKXqBCfhNgNiF5W0R2N2Ugjep8nozN80lNjDgAE0DIZjqRVa3
sryLH6z4pkm2dekOKmpWG9yJ9cLBS6h062armYfKvL1padMaxpUcOGF4OYY2LmKqlynOQGbfOjLO
cCiatpsptm0sCqfYS/O9iKx3CU3FLemnJ3cRt9Li3gdKWaKp6mjIiqNiTT+i2srJNUoklrpPH9KH
2EUS+sYPfldPinhfXWmijYEuPyoJOrrzZbpJN9oz90u8prJv5rQtcZOxESx5RENWRCyMNnn0K5Tu
sbMy7ccqvUYGQ05amKzYiHCiYNpYODMX0/KqirdibW5pTjYCHnAB6pgRQolgrvfpeFlb1U7v7gph
G3abqjMuqGRA0nYapOWlLRz4FqtjxFu/TJjUYlP7Q3z9WXz9efkxfGl///kxfJF/tL/lH//7n/53
/AIhdqv+6H+rPzRITPYgyIOtT9d9s/GnDf3c5FI2Yk61xKYzZisdvYFDWmbf0uuYKgvQSbn4yiEN
ETrrbflLCnDTQd3STh4HN7wfxX3SQtfd2pJT7Gk6jpkLaxzZ08G/wXVbovsZAjiz9eKmrpxxvsGI
WpHv+LsMacuPFMaz4sasd4YC1wOVWKwN+SHXNqHgjYP7dXTMHpQfJtaTMx8q/jQ/Jw+jAwIVLXLr
W++oN3bt8d9hzqrimWQb37ZZvYvLH7J5o+EdjRCEIm5xsjXQFBsBwLvTLe8Z+k6VOwk01sdisNXH
6Tb87osbq7nNogsjP4zyLr/wwcztcC5wzAY/pPQ+EH4EzU2mX8r7tNsEW/54ER7H8X5Uvmn54VYX
N7HwhaUaqJWLEBhCzq0rQ7MSY55wKjajEIBvNewM3fmu3+MmOBXkNhe1hnj6eBt2oPC2iO+ZoEwF
L+eFC21j2G11hS65gxic7eCarflXin/F1Rvb3o16QPLVvPumcWGxMLUMHeumbg+IgWKxLSnOJD82
wm3Td9iqCXZbu7F4G/f28Dt8jK6v3I1rcoT93ixW4ih1vlxxe0HNGn10DGaded5E4V3ZuD3+ZtdQ
sxuU0D1LuawBbj4KN32IQpsrTx6nXINxHdXU1j+k8mWS/fajZzPENm6iSXSJO3b7AhqSPDNzoDdv
Zbh1KiQMmOEuaSwa3LlTR8ghz8IOb6kUjV4p+h7guDc2B1wGk/aS0oJdJpdWXdq+IC7PZrVeeSu+
BAGJmy0fEYat7rPqd2KqdjA5WTp6hmwX97PeOmHZuaSApUmAwVDhEDfiDg214kIOHdwTewdDALvA
qE9iSTmt+fNmE2AiX/JFY3vcS+Dr7Ex0JONb4iMWbPyyBuEZbd1U26XlflIuMgywU2Skg8dQelYB
TjfKNhc3SY4yNXKtXtlfTNfmC8k7xIDGRjteng9DeqGA1RRNr9MpF2y69FacHmPZId3tg8vuyoAv
7EAowIL2zoLULgK2RQx7+UV+gz/i1eu/5t/9+R1cK/k1sQpZ1gV9+O//aY3T/CquyGWbYU9gnC/m
ZwwUiFMJ2togbknn3NE2b/FeBzEqTd9Z9gou8eP3Js3svLnWppSV9CyIXqC6UceeqnS7FVMCHSUo
8buUz24g3Bv1coPbB9h2qjyFke8bWmMwg+1hWCSIDz7C3OW+1p4yz8dt1kTS0rBjqksEa/1LIxJX
Q1sv75nVXMLHioWBVXfA3Hw3bZ+RScmBP8gOwia9DdkecSN0/BEcssov6YAQsZtvkp7SWY9B+It+
GX/vuF4mjaNWAMiv9eBYcCZiZmBhtxu7hgHjcDNfl5OdqTTlnFH+ktP/wpzDAWvt+CMiwSZ7R+Qg
AT8KY+G2NcC0iLEtVC+1ZHn5gZvvNmqfVYzpStXyrFbbyMbsxYW/wdv0d6CBlsYXWkY7Pe6w7MBI
OcGkSkq+c5p/jVPVQgZ3xF4yciItcetOvIU06vlw30QVW/v5TlygQUHvBJaCHaTkdKq0B0LuCWl5
keqiy8XNVYTUzYoaC9/fQ3BpNs+JMGzpRSwuUeEmtm4Fpcu8UFIjG1oy9P3oLtJy1RNMyxsjyri1
Jai21PQXsnWTjQ9SgJ2ZaXgJWmNiXrmkHLkt07Cxh37eCMm2E8ZvmtRfI5l8OWrpjZGOR4qTP+Vc
vQzUmzD/c8X+/zrpNEnQ/+/OQJv6V/4j/Odhse5B/e8fMs9//mfevtQ/2ujHP5f83+ZtJrr8ZX8S
UcP4FzcRxHdoIdIhpS3xn0TUQtQXzyDKHRQ7KDxxN/yPqq/0L400k94mVnzcxRflk39nooJqkaUC
l+Zf8lG1v8pDT7JQxDBguXArpdAH2g0W9QpHE0fT2BYwMRxFC5tHYCjJTTtL+ksvqmwIpa+hFCSi
92bibv/UEt7q9r7KQrwpMUgqjCUuX0gaMDy2f8ud+U2bBkltPx1Vi3Y1VZequ4aenhrfa+tyju9V
OkV9fdfI91Ube2wSO7BSV4ofq/xBjeAODF87bbALnDiy+nstL561gp30O9nfp8a4z8J+T5aWN/0G
DyFnUAO8wS5l67GSTCzOqF/EBBQMUtWG3LvLtz0huxQrLy63MqiA1jiH+11ZfjHJq9ddrgJvXlep
KwoptMAc48G8iq6BndkERlfYFE59A8DxLj2SNkkOFZb95zO9lLA/m+hViXsYZ0H0R0b29a4jaxlu
/PpLIMVelUe/u1Hbq83vz0dckxzevezqXlNo+CpkCkOW+8bbVN6mdTECtknSt/6u2JM2bh4+H/L0
JvVuetfs7akA4oIEAlX0feSlN0BcNsPFfzGERNFQZD8i5rJasFLXY4siY7swGj9mM/J0Df9YDHiL
YxZ//XyoNY7ozwS+GWu1WlKtNuB5MVZwnWOs/RPhgad6N14U2+FLfh38Cg7yDeeCepHfhdugtRVg
Rfbw/PlTrDupy1MsxoEAO16Badx2T9Ys+H+q93GacBPy8F83qdhxtbD7CbQiJVM7kmz5XM9ymcXV
aj0Zc7Vaka7XRZxGGVNJvD7qtjnGVXYw4qlEaWRz5g3fj7YUyV51+oh8AOFO37CBXQAgScodzMhU
J8BP9S6wuDMnU6i7eaEou25q2k0+lxiGWOTVyEiaL1OF70JTKdVFiRTtDS1Y+UbAg+zXRPfj71Yd
4RHsIWgEguVS0lpzMCRNQJCyJteFkRw5NWUk17IiGjDCFDvoAmBvE9TamZCx1CPffASwa4AvKIws
qizotb6DykqZlUoyzZQu1Bobilq9gdcQ7T6f/SUKvBmFhhvvRGGGnuByMpqrDZWiZxEDxZt2ujlJ
iSMXetfasZ5rj7UoljdwsoyLOlvETpNaNyJHnHX//vNHWC9x4CYL22lRieVX7OxVpGoreUAuyoLO
Al/Qi9VRvmjw3/E6tDAdc8CkFEh2clFpYuxOAay4Ihnje/x//DNN21UAA5FL4ZL6H4JbQO4BSJ+u
xLmw2jxognLTKvpMfX2ucMKpqj0mIr+UyBh2bUjL5czbkz+8/QLLoBy/0JJxDEAkylq9faEUcSvk
IYNOY/ZQZp24iToreUKWJuFCoUBrlGkauWrgm7qroTg32pHS1BPIm75U7U5K8nO9xxVVimdC8Q52
x0KYhhC2Bi3AgQyLoZqrTYi4o4PvaHLhGxh0okPtb3Ag+5kM6cEqIpRIAmrIrVXpd387LZQMQdpS
0iYoUEJfTYs2+xW9ymrc6LGFBrU65JJIOaFH4ALXwvA+12NI6bNmZuGuhCX/4Id19YJQQKFvrBwg
nh2Olf/9zFMtK+DNdqFWCKCGRYIY3vLPmmWjBkMj9JXcb4RIGcZNCZ7jQVPKfquUiXpvaG1U2aLa
l6BBoan80NV2FMiUhmgxONeCy7wh2tuDbAiFZ1Tz/BTJShC5f/mU7KE//GmKAuwcbZVM0v5vjcHI
9R1b378c0zr7Ig0JrMos0B2hn6RNokiNbWJLaw/tmO/bQdO9xuQmH02ows046m5Qp062Y9B2Z1R2
1v3i5eymtLt4+JI3UxBWTndZMimN0dHC2JUSqs94YFGYFEf0dhPTtNsolDdSXSKwKI3DoZB8ZVdE
db81zTrz4gBAaKj62OMY0zltr/W3XZ4LOSiLsGsBCXuV8HyTHZaV0gJSFvVdrCK5Ax8t85KgphYi
SuGZL/TBUPgvYxMiL61PWg+nUwCbqYugsxs7aw5+iTVMxAEysZfRx7bPrIVlNt+uWDQTkRADCERj
BF7PWgxKaqpqrLTE3011/AMbIBzzMt5HVtCw0dtceRpqVfkWV2lKXy6p3SSua0cDEONArg4dY6iK
M1t75eNM941HWjgQwOsRFnmHuUNl3TeNUPN3ftvGP8dUUe+sTtuLQSo4sZIU+ApTY0Ir1trkQi0/
SRNV7CGe2804RJSXfKED0haoT32oU7vszdaby647tPNsbhDdrO4rjmNP6s8KVrz/bjw5uDYue4tA
1BpQgLkQqgVN5O86vIAuowiW+thV4i7FfvPMElkdzMskAVSDVqEQCI13/WotCSzQKpq1K0q1ezTr
OIgpz8val6mEGeDUhpFt5VhKduCYMSCt81gznc/XzkcfiksxPBW6I0szZklR3uwIBEB0MaxERMpA
X78Ug5/cqaPW3JXhiONJ6kPNsiNt6lqn1XrhZ86einBxLFWMb0Wh2bRz3D4V0JvMPdoqDYbRKBMu
nPXUSjZ9iwV519fxS6bFWrEzMg3ASgOw9ZyMzboz+jqXFqtfomvEVX59zW3DvOoD2OQsuNDYZN1k
OEodIpApNq2H/Vu+wQgPMpcgF5u2npFTkI1u+/lkfrB0uGAv+laAwmh6Lb//Zi519C5nE5DTzhpx
mwSGNG/9PtUvMhmbw8+HWl02l9clmwNyRjjDh2gN80qrOBbjQRR2cVeGXqf0uMDJRrKhCCZ4VQNU
YCjEZ9FvmjPB5sOBodYyLjResBCn76g0JWKIVSPsRC0K3KJEtEGpZslDJyN3hSwXMWdsyxu81tIz
sOXVHeL1lcnYUOaCIEnHfbVS2bQNyPoo2CO6ohyGshFtH43k27xRJycau6+fz/A6UVxm+O1wq4+J
Y20mmglFW7aouavEUNuDuUyxGFEKt0dbyEW145yOzQcriNQUirREkxo981Wqnik9JwZ0i30bANFo
GwFR7Vi7Fg1YCv/F6yFBBnoX5Cp0qNPvCJoLc+JC4vW4hLiaCoxYNPCkhVNxUDJffdDE+dvnQy4f
6PSYItQt3VeuPNSj1qFGiGpDDHQ+YDtY5b4zqN3WUIs3n4/yPqgyyrL70N5nj7yCuN5sQkEZ6kFp
42A/zkn30qZdvI0mYUAPZYYXMmhK7pk12tnZ4qNZCOGZl3y/SgHCgkReLKMWfa/VvI5zGltZxbwq
oZnvBRMb7xjw3FWWRc2tOM7ZuVTr/eHPdgDasCTyqO6/qyrGZipJk8mAXQtTqKjTfSh3HcVEAc8q
Gh3++FuX8/QpmJlxu8atkz6a7KM5MrGTqfblwddiDM/d+V/Rr6vPvUiN0sRHRhmm1KrCQJDGgweO
0K4yUVAe1CbbhTWZp45TiKNOMaWHvNZcOUUl0mri6ZCEXMv0QOi2viFWdt+n/l2WJKKDchQuiGXT
Hap4mL5kRgzQNy98O6pLyAk1/YXIj8vbFFubvQEnZp/m0+im3Lr27RRkt9LoK1co8GDHp0QSGJO+
OoyTuYjutMb+8/X3Pm4QFkEcLFcqEA/aKkwNtP7Bn4vWbuxCt5avZ9LLVvuSV9dRL58Jxh+MteQo
5LMIiOgwbk83MX6qRp3VebCPIiO8qjrriyEFImxXmmZWiQDzDNfh89f74KBdqBqv0iqL9cu6ULLI
zcxBa9HMiv2fJQS5nd7CvVoC1s0sds2uM3wLMKOFX1qrGJd+Mflnpvj9HuMROAW4qC1GRut8t4gq
XNZlRIQSaMY2xbUXJIMDV59m2dMHzNc+f+X3QRmALpMLRG/hhK+3dJ7POL8HQbhHmbQ7SEJUXc2j
3F+m09SeqU68D15LkwCaLW+GKOE7nG07ddMQ5uF+NPVDULzKhWaIQ6oNxFtmk9Td9x8wckdsVR3O
SYK8vsnpll2qUcQvrJm4t60VznBWkJsOsPEeE/bxoVXpyOslurKwx2uH9T7vmikTvjd9CkSy8Oeb
vBCezaydn1AxPncWvv/KKGosAHvQbhR/1qwzIxZo5iRmtEejAp0jZFu/dumgXPVZGcU2zp3naFrv
z6dlQJiBkKJAiq2FGf06HpqZAthex0jW86U4vCJrHc4s3verCUo8ciHgqTkMid2ne7azzE7IK15r
yEXNA0Qt75R6BngxI/v++cL9YK8uAp5LhYXqIlC9VSyyamVA5jCN92nR9Ife1x5TcamyNSWBlsMI
1LuY7eNSRJi3lDF0gLV0ZvN89BUX3htSR2QZWDmcvm6dhJyUdRnvpZHYP/jUdvDoWJRE/NCRxl48
884rM7nl5sk7A1Gngwsphabd6YBEm4puUxHvBZTXXBjQiKTARvZUC7qBL/b5Q1f2MTiQKd9wdCHy
jzLhLmzbHsRwnW9alMVoR0fRdxF/XIyNC2M3tUCmSHN9b4hIXQqB/GEOK3PLpSnYCj6ijf4s4OpB
+fVF69s7pAHqp//mYxJvaVMuBap1lyBIpLDp8ibe0/WM7c7UM8+UqwnETo59uVFfVGEjHoax7Vxz
5DcxSj9HKV9ZnPyZXJSjON8WfhvqhKeT24lJNg1oNu/bDs/lkeK2y7pRcNVtJHibenwjVJNWUZcr
1J1mCO2lnGvmF0nqp63YmyG+6NXXbsiQkAt1AB+6Pjh6oGk7U1CsS0EN8Lon3z4A3wULVUfdnY9K
MMpqwqK/3A+/4vHr2KDqoBiBBprbCjafz/L7E5VmDILsKMFSAnyXFldLbAkxKt8Pkhpv2lLKvbma
QgAFuG/IjV9hE55PL58P+lFIWBDCSAZCDqXrdTqrqhQLvUadZF/pnWaLBfIr5gz306q1c5o+H2xH
qvAa4YeyrwEZ8nSoKGg64MM1i0goJDvyxeCiC8R0IyuAlTGOSM9s/w9iqswZzaoFH00AWEU7q6gX
/hiLVmokENIq4nWhVtXu5xP4/lKKGAaGX8Rvev7EmtO3EmajhLk9x3t/0NH50szQaSOIGU3KPbwV
c+sagF8Bz7vxz6TfH74fBX1jIX3S21/NZxvEfYnjbbxvJLO7kv4Xe+fVG7eShum/cjD3NJgDsLvA
stlJVreCk+wbQpJlZhbJYv71+9BhjtXSSOMF9mIWc3Xgo1Bis8JX7/cGTRHI+L3m8uXne+6tLV7M
CGW/b2ondd4UdTGgh5LuEbpo2JKrISzvXtlhMpBd2aGsXqkrnx8PugD3GLRUpymCsG+KZuj4PPsk
XRPNIja63UUrGmQmdtyvtSKfe3tUHbhNU2MtPrGP3x4ZjUbkOYzmSK14Gw9dFrRWOe/GbF412nSw
6/EmUnBJ+L/4UOmGscrhZXAvfTwsBj12E6KV2MeVHm/JsK03EfIEPwon5eAkqvUKJvrsh7rklDAc
xv2nbTi81kxMeeJsb1XYdtP3Ks/DlFc3eLLY9mLwXll6z9SSRFuDENFKZ1WcnhdGmQs3qbkMgXcq
qwH5526U1JEt6si9opoCp3sN6uWAUAokKX7lIH5mU6NAR1pEdwLq/WmRjrTOxvrPzvZ4Kg0gNdZ4
HNPmy0j/b/fyi3x+JKYOMiOVKv1kdcR0sL2sjvO91qfhOkq8Ztck9MyBT7NXlvtzFRXWUCbSCyB9
fFVOdpop7UdNtlQXsdrGd5kx1/tpqp1NPaf1PrG7ah+NpXsgOSpcURbJG6uXr17BlkFOynSdCoD4
rQW0xZPh8cyt8JkpYZmn0LxhJaq25HA14JAahTdvYqfX1rlTaDvmfrRKy1isItuImQZhtfMK5TUL
L2JFn/w96J/p76K4XLQgp8COqRjY3KO1xK621jS/dWLxrWhN7cIRWC5toTdN5q6le/aVQOGw3tpm
OJwTY2B9lm01gjfb2ju7HJtDiyvqTLrLqH9KFac/s4be+DiZQwa9s2rzy9kF//PVLJ5ifFCifu9m
n/u2vNb1prvoqrlzN3Q8i4cwKfHG06vR+jxGhnTZRtKAmyRmUNV8rZO3fCzbXMIkVJTrgjAHOIAx
fNZyKNrJzyzsvfwaJ3aCv0I7W+RP+AD7KEbboLdLKE5mHLljMCiGBJanX5v7oczltkvriuLHynCG
yVIJj9Ky2vxeGLP7EQCIE7cYu+HOrab84Kp5/MlUZjteVUVMF9oejNDvOocWfdyJQg9QSdnnaqNV
BwRhbUoEz1jc6JLdsGmikbDVie4NF6GoI0DUjOVac0Pvtp6E/Ail2XICjdQ0y09kq7xr+bNjX2YR
nFZ8HLTPhVpG77pRJC7igcWaqFZxFia3slK2NN7c0Z+7SPi5llrng1s9DEn6MXIUB2NiGKg3dZsQ
AaBPNGGPAO/DXa26+TpTQ9vwQY1TDUcLx9gtn7cDaTKRJK6SpPDWBe0pV0VHDQZmazpybTTJ9MnN
+uzOiVFvr21Oms+mcIYoKFp7+uxpre2c0QE3c6jhiXOsMHK/tTJ81/aN4mh7HHENpLw4vR/nVkjY
78VQFn5TJ024LS3h3ieiwETYyAVEH9yIwoM32s27MBs08s6hP2hrGNiz62Mo53DUERWlBdgkze8K
M6GH2oXCzdZZ62CWnMd9+aEwkNxtsWlpd2YsxPXQZPaegA4gp9RWDwhaqmvHbRrBtlfTiHD6vr9C
5odnTCM95BD53Gnv1ZDdZNcAUJ7PaqNe2rx0E7XsuBjV4IeB/Z09qPG2StQIr9Qain9YTJ0baNI+
iMke78va8+Bkm07Y+9FQt3UgdBVecmYV6td4DgmONudZdQO9i6obfaj6u0hmyJwr1alTXzZq9dmw
EvHg4cvzzrDm7nZWEw3SsBwN9PwTltB2NKQXZEWTEisny7qz2qFRof+iPCb33oVKG00xFMDRat51
Ndd13w1hI0JRtuxbKeOpWE1sQbdZmmGLpGAbd6NnDpjsPBSoKtykglBM0MRARGhOWxqSkLlXB6Hd
iZwEqq0nM4j2ZhXpixWQma4y7jaB18bmx8TEmLesp3RY5YnWoZ2OShyCEpKWv3hDrpOeKDAZAvmd
omRt6LlxFnN8COgU9QQSWmeGtTY5lW+cCcm+H3sVK8lM6FqtOjVuok1XYva6zuMEYcQwzegKktTO
LwujlJcijabSN0YnQksqm3shx+KTYqTmvhAYEflqDLfTL8Ne7r1hND7O2FR/HQCH4XMlEeaKWpKF
8M8zDXoz1jcKxLIYdWQzIPJcEVsrv0SpUTY+RoRuvdE8Nbwf0q79OEy5Pa1w7q1h8xvYRK/4u+Mi
iCGdmuTdmlO994j3/oi+uDjmQx0uwTb4z/hR0VrXKVbRNeogb7nwlg3iCnOo3icS3d5K75i6mw4n
7gdQYjyfcO2FZ42t12WTNrECsSBtS/z7eoupnlT4xtBO71ezZcw9c22KbgfwtxlrV9S2hBa02Xmf
ZuNdH5bxnTNpg470GdKJHzaq1wdGNnvXkxw8IyBkoRzecjsy3uedMyb+NERg54MtCapl5SF8GqYu
W9G4z68KtW7vLazh8aT5pM6W2W2qDFoPF5ouMveE/FZqUClDHRSwT4cghO02+HmPDQ/sokTEl1Vs
qptCq51yJ/S5j86kEjtOQDtLuepmw07XSTo31zLp4msPrc3dwIf5nlijc4woP3F1xL7B7jhsVmSa
u1Biy+6cfJF5WqdM4M9V11ffza28GzWPcNsiy2QyV0VZhPPazToyhLosSd6nuRF9xoEu/sivb0Db
TI/3NGdTeIaLg+f4icJiQQfhim/CDMnF1lql+FDAi/zQybyG5N/no+1rmCxXgacoZYRlKbUI/vnW
hOXhbFjX7tSJbT5W+nleZyZze1TwSiy7VmnWKDYJF6qtMGQyxTTWmROtl/qegM7exlm2npoSK3ML
U+T9XMje8cc6blFewWISqGGGKObPG719K4X2ue8juR2ioXd9EooK5E845L5lMhux7xiV02ObNuAK
Y4t2RB9hiPbYdixxfypt8bmoa3lRUSB2K9pHeKDbMQg0DnJZAYmliiCD6nWv3Six5R5cGpHixz3y
/2sm/ZLM86+Z9IEokjK5B5D4W7i5/MQPurxia2/gaFBFLqgHqc0L2faHcHP5EvU0iDecEmhQ6nJ/
+EmY16yFSw+LDhgL3iR96H/y5fkSvQ060sjwSeTApe9PGPPfe0R/V7pL/wzeIAwE+khc75FbP650
NXVI4zbR6kBvC3Uzp666GnNTVxA65WNCHWG0s49t7yR9M5/KxWAgl4GlkRBaZwVql6FV3QdC387M
flLqVe5Vl1o56tsO6KmnUtDLb7pQ1A6WejVWvoodIMHvDdVWraEWSWxlqleEEprnjTt056nbT58q
QUrqmpzQ4qPdafqHsi46Qmyy+cyrk/EtZl8kTmAE2ySrmg7zmt7asdLautt8f5N/NFsPyX0jpPjW
/o/lx+5FNTVJFLff1bJ//+uif2jarnn463Bbyb84tr7etokoT3/m0a+Q/+v7l6MHsUiCH/1jXWJE
Nl11D810/SCx4fslzl2+89/94s8J+X6qEBnfi47gH34bm2/5+1z1eOP/enZvu9vi9Lt/zGzMdhAe
o7WA52WrNNK5Hf+Y2MtXADW48NNl+d4e/jWrjTcgSDR6sLnDp8JakOWfKhDNeMNdFsdo2MGwacE/
/2RWn0oy4KAB/jvf/zhMG/jNj2d1tHjS6UNUXAxW1b53i67bYUGf3ml9g2w2MnriYHHu9HaImfP9
MA8o+8VoRGtOHatlTk/NLtEPJE+IcV23WXRdeJ5ybahTcpESXPyJ0yB5r1ky/BKJwViLivY3xdlR
E+rUb8aIOI4pMz9Eythhedgr13gSGUEyhuMHDebR7LuQf85jyPH3oToSQwSknYxZVvs6uTrOWjd7
Ea8Ga3bPCm5ZGNEAv/nJMNTnuKfoPwlu/y8mevVQvmubh4eWmf4fML1Rzb80v3cPt83Xv/Zykd5/
F0Ed7gNR3ua//p/8ffJ//10/ZVDGG3bMJcZuMXihH8CN/cfsd/Q30NpgmDCb2dPBov65qyuW/gZU
A6jIYVuHGb04uv2SQVnGG7hh2MEzXzkuWAZ/sgKeQFML6OstLDvo4DDtFqjsN46GDcc27ItC2StW
V2w64crDrInLJBVnyPKHzRDmYttZ04dBdB9++wAvf5wdj/RQS4vi7yOFFgbk78XvBpYWHEW4qY/H
9trZxRsoTM/6TDaXlSo9wb0/FJ/YTYrbvIyVa6GRzdM7UBf3rTlO/QqWA7fy3s7WcSlgrZuV9jbl
DotDOgypt0lc5tqmyVVxQ/JBFAc4vVQPRteZFXXSmB6mLum/xdzm3k+0jb4puLKaOZHiq1BDMgrD
rzvYlRbdl03xoTG1atEku0vgX6IrN5NSJpe5l2zLknj33DaKzu91XCp9S63T0cfdTkVjmKQ/Pqn/
rrp/YBj126R54niBAxiYSHErf668R4ts+dGfR4xqvYHhu/TiWDU4WPxzkbES3yzG6wv9Fz7ko0Wm
qW/osRv2wt+DIkRz5O9FxteW37XoExbsffmNv07WnzObQ5ljnjP5mZn+nfL420y3qS3wFMMdmfMP
j8ZTqYNnzFGWEXCyqytpnOl51gx+rRROHFSVFYjEq2fup0WC6CQ16o3poYtriMUqemM4LziKsFqQ
6l3qpNU+tqNLoLRp5fX6tZfjebPq27Q51jFqvz4K5/u+JiwTaHtK/NKcyr0ZyoPAw+iHbuGPZuX/
7mTb3ObJbfkXCVQPt91f4ttf71pqGok+VP4n7PsLHfxf1zXHpHt4NOuWb/9ZstNIe4Ppowv5c5ki
321Tfpbsy5fYpCGCU7NTLC+ePf/UuLrUQ9CSFgUoRnw0cX+bd94baAJs7Eu7YDEz/CO7lRNKMb6y
iyKBU4SOJm0xYLDHO+xMTG6Ue0r1QVUqvEH6WG3i9WjgoAGQgUfB7NTHNglLHVeLCbCrW5ySy0bX
tpxb8+BPyZjWKFLm6HzAxRODjb4YvlKwOAg+0upDrNZDs2rcSh4qqcZ381xkh+8f9x/Nsn+ztP5P
qziWFuwLM++2a7pHU2/5/p8bnm0zh+CIc7tbLmSL7ezPmnr5Csbvi70SzLfv9caviceexrxCP81P
GAbWgb/V1QpfROKJSIQ48p/F+h9teSeHu7vITSBoLUoIinhEMI+nnq27gHU1uXhcTs1Aj1PSJuUd
OsJpV7kQbTKujq219BXdCBOch0ap3yvq3AemNQdebljgqDjaWoBeuTfvEwHipIYOlhH9vTLrd/+d
Ze20//o//0Ez/qVZdpm097cJwv4fpe3jMnb50V97nW6y14H1YFWNUo2j9teMU+h9vXFwpFx4TTCL
qHT/3ut04w1zcZFwQT2ADrB0BH8Vsrr1BjQBct33fLClgXdypL50xC516t8nLKf00gOEf0+LFRkH
jO2T6YYBWtV35Xy0RqGsucf5aoPpSjminY9AdFe/fUjPnOgn/LxlPJekAo3SYvG9VE97qo1JJ0Xz
Yv1ISZiDMJv5WgfNXMnePs6D/kXVcphV3ODgJF0WxY0S1QvOrU/bl/+QZck+fnCs3ygvWPBUK7Sy
OUx+L+AFRoktMbXiWAHs1TMuWmGJLE4rxvhtLW9lUYZbI4lhDsIh3DWN9S2Sw7sSD93AHDvrWDry
qhNeuS2M4b0jZIJujcA7nQg+IjHEJhIEJdSN0az7ViUMKSKPaf6s2xUVSzKIV1rVP4S2j17kIk5e
TlWNQgm90mlHFYv5wqLLdijiFQYNHS5Kk2/cQ2iifbYx9bNO3Zn5mZnto3bTtLtcXtGIbLCK3aed
78B1Ulb2gzjjuGsIDKhupbuGjNrE/ggF2zrShvcphw6TOE+TjVuSHeBLxS8JbTEDaw0Lvw4MZxWZ
3OT9BZBNfbvc6F8tjF6VjY0c/DikMI928SftSz6tJsI15BncCDotQ70n/nO68MqPtlL4hrgvtTPb
hoe7X7hvZYAVAC5P1Yr8BzB3T91qOJPiRtpsijjAQxIXK2cIRmuT25y9i99LjEgwCarr7pImiO36
+VX1wflsfPZoN0a+c+kNvipXqJUK3FRc30sDEUIk95XzfmNv7wAqcPpyfO2TuFI+eSj5PLrUm7HY
hMp6kvdju+6xhI0PM/D5PWyuOlz1JDu9JS7oC1IrC5ul3J8sPyu2E4kWyN8P6cHZW4HzrnZXRueH
D9IBlgCn8MXb6I63Zr2DRQHFgXZbXfjOe8O3t+HW3MLsAAw/JJ/mKAinHf16HMS8i+Hjhjbgefc2
PE4kVbwXb9tNfj7eeJpvHspy1UZBjyXVHeWIu5rOmo21D69z00f+j2JurA4y8mFMGZe94muQrQOb
ttuF9znfKufz5+KupAu4LaoAfytiXlb6dviWkiZ2leP45J17exJvCbbyMZD9Mu3dDal4q2YVruw1
z7inq1vHPu3UFD80H0V+9S395o1++g0fr1Td9+4KY34/2oi3A/5Osz9fpgcTn/PD/LncIuYlBSjA
hLzbEK3xNduLmyndetfu+bz1Dv162HsP/TE/elcFgbbTKj/OtyzbZh0R2dr7VuMnl9q6vCqvzGxF
WMxo+snSePENyHrqqrJ+bGv/Lbb+8V1O96+Lrcvbqrv96/gw/LXtkvLh9lHdtRxoP+suy3uz+HnD
oSGw6Md18heWqb6BjI8RPIwiQM7f0Ry+gi3nUndxFgJqckr9fQpq2hsIpAAwkEfA/7kQ/MkxuDCl
/t49YS3SH4DUBC2VsLGlPnx8GgxY6SojHLlzidwx9VujVb6VAEmv8HxOUKNlmEV2oCGwoVHBift4
GFpnQsll5Z4rxDt/wLYbwXzTimNTleWnSNHMT8CQ+t7QCvVTHdv2K9yfp0+Jf8WitEDNgtXlaaKa
Aq1PWqUVHUp1brda5hZBMQ7XL5+szw3C/YzyRIN4h1/P42eMVYcsOAJrDviFL2bgdbPKday9Xx6F
sunkhXHaaShwEEEv/13+it/wN4VGbehNSXxQR5SYSlkWqDnnIlDc4jXK8HMPBNUU8ZjBxcBVT+ZG
1tVM66aLD+mUdveecJWNWjRG7r/8RM8NsxgrQPr+DrpQ8f3+RJg2WJPX8URjX2C9ONAwzC288V4e
5dTGgilIbwvocHk7lGKnTN2kl0LRejU+RJ7gDDDE7AsD+qwI9YdBjjm2nba7BvlzNwPofNCPs1g3
he39+VwEc8LHSgeopS4Gxf39cXsK3FAZ3PgQo7M/i11ctbvZyb+8/LiPy9tlXTPLTaAthD4WeMPy
9d+miTfRrh4NHWVRpn4dHNzqPLu6sipIHpM+2sHLoz3zCgGemSdsVVRozslM6fjMm8SzOas7k35a
auCIIsf6ldL1makPQIFFkbmwaXm4x88UNklv60WTHox5DLcjWVFBXUwPg0pq1R8+Dy2mRSgL1xNr
aIZ6PFKRNVqOeqY4kBMOQYeB5S70pPbKjvHkJZkLjuguYnWo4zi6Px4mbN0ic2mBHvS5SAI7KrKv
dlS1vt0V7pWY0/5PXxPjoTleXhDNWYD8x+NNmiGHRsYJigduOXEqiGI03GL9px+eDh9e5Z2T54zu
6mTq1Xk3EKppFocR5vB+To1+JarMeGWUp+uZPgRABporljSA1cmcExZP2JC2diAWcrHvMNUg1evx
a1IKbxO3kX4xzf2V4dbyW9U34iLU+3IlZvGadf2TuU8bBOQCNRCgrweR8vGHmlj5JDR0XwczNqd1
3ClfcRwa//jN8YBcGrWlQ88Dn7y5XOqiqxMWmBe23Zrg4CSYHC4ef/rmHo9y8ihCRlAhjSk+4C5F
7ptujmAq7muM/6ezfrFztkieYd5DGz8ZZYK/7JBfUBwcckR3CiyrDZy5ZO8JZQoydNQ/AMF/CaY/
2TY4wjheWF/fr4inqmIVa3MXG7ziMBWa/Q46Sx/6ej0Q3m4TM+n/6UfIUcY2SO8IEONJLIiSNUCa
SiUOtozHt20bIgrp8/wVreHTOccocDhYyMvOcQpeGNmEIz+GXwdXixSyD0k7lhPOuy8/y9MPjlGW
+AeKV9bzadHmxmVaKZolDjXi5WrV60pXvK1nGUarifzDaP/ycMv2/agUNT3AbZYtnXzgiVOjMSc1
ZtnPWXVwJEKDdVjP+cc8hvO5Qe/tHiMMGr5OSmcfxkpJXvNGeDopKUCosyGhA7NzND9exVHjmAJC
YH0QbauVAY7zToRrdZN+juPc+BLnaqqtXn7eJx8v1c6iq1ncQ3iVwFmPjmg9m0cSrQp5iDDtwHA2
jy5nWAK4xmp/mDhLegcKQhrKVD1QcSjmHg+F4gpb1E601D7a8AB/Qj3UIxlDY6/8hN///dUGZIxk
AGQPxNh5kgsH0W+atTLv0dk65t6UhJUWnURyrIThzcsf4JN3tuDVeL9xfcKmB/Ocx08lvKzBbrnp
Do1byCDnRZ0NY62s6L/C7tVa95XK7ZkXBsrFrYtCVaMHv6zK32qqSLSVFXuyOyg6DyShYQZls8TC
VKOze/nRnqyF5dGWfg5FAZdD9WQopl8zqlnXHaiCtNtBzWE/R32BJ60zHMu5EQnC3t5eO0VkvbJd
PtlblqEpCOkUAItSzj1+ynnWiUGWWncYMryea+wBvpQGNKiXH/AxCkl9ejLKybuz66SOOk/vDkah
fu7MEsq/mXi7ggi+9/gpDtBq0z+Muf05JvU1rTR6vO7JwWMgBZ91iJiHAf/8wEyUmzqNm7USTq9J
EZ+dKYtHG1d7Gi6nbTTCxqPeaJ3u4FXFvBKQKH1p4fuf2dpr5cezQ7FHA6ODl9Obfvy6ykGM/eTa
3WEeerGHJaTeED80nyWk+r7yzk4w7O8vDbshepOY8WqshJNZKXW7h9mr9wdXIe7Gr2w3Pc6KnZ2R
dh0dVLQf5W6sHMzWs8SDlYqxsv7g1E15QeCgdtXEVq6/sok+M1tRsy7UL7IoqWpP/qRKhc3OYdgf
pkE0TJrBhC6YvOZa8NwoEM5wxOIeDNZ8crWfk1lp55ZRZowtMMnuxk1G+bl+eU08s58tHBdnoXVy
GJ0KLpMY/e+kW8NBR7WxSjgGt2qDNsnR8vqmkzL94/2MBgCqPdSPS77bKZ1mmLxYKq06H4bU0leI
6JqVI2Fazpr+mmXN00dj0tDe5lLAnYD/PJ6lxEeWYs5N9ZCqDdtWIaWOm7ABjhEoNclHqxyBTPbK
3Hi6icKWgjHFMlySbvSTuRE5RUjMYOQdzG70pkMKqy7ZKm2Zk2FjuGG1lgiQevg5mJodcgAX55U/
4Okmx+2O9BpODGR02EY/fuou1tVa6xLlYLuNezY4lXaBB4PcFlLr8U0nPMMMUhkmrwn3n05XSimu
rqTLs487pzaIFuZtoFQiPGCJgJlz1ki/ITL3lTPq6SjL6QCSgdgabO10N1D1EI0g6SmHMGvnzUSe
6dpJxGsgFDAhn9KjuhA3QoK21IVNDIR6evexKsXMedH6Rd3zgV2NzqiYa+kOlosRLSqIzQKS6nDb
Z20+j7yGJASMVYRQ/bTyaFwg7Cr6VaEVcljP4azaLVTI3BWkuYdVlx5lZwCIGOagKnsKmsYIrCaN
hV8Y0YgKrCOpU7FLBZhmMsx8l1VhpQdNrxB7VGgRkQAhyjEZdPT3xsBU0divPE+k1pcmnYtpVYXF
/Ckv9SS7zLqENaYnlbTflqFMCPuOxqwS77TFUtRXq96wNk1fdOltkvVDuzF62mpEaLSxd5Gllvxm
yUbrUbvkSnxeCrciqLb0uvaqI4usDmYLmYhv1nau7gxY11mQmp28iYoZfcTiXoiHvhvmWPOPBjI3
ezFRJBzbdvvzRMurc1Ud849t6zQGPjtunLy3JyvhTKFqvh2NKdePcUas4kUs85FcxnJ2v0hgpU+K
DoC1nZFHxRtpDyLaztkQdp/yrM6U8zEdUwdXlDDCVXOawlC7SpFv1XRHSOa8mM1eGTZwrpxbw5w0
N4iL0qXxUUpRB+HYufOudqph9uucZJ4gSXsdf2Xhme2+N1NyjctmSN1NqCvjOwWJZx7gUp7eNG1R
EZfQOYVYS5Ojit6TYRZB5IXJLd4ZXYFsziItvgXJ3SttlBHqKaUq/WosEPQUKHzuwkG3r9thBBik
nOyTc5WIsHhdVSZtmDZ3cWNCWZSskpZbwzaMw6kIyDytzINS9tawyWZnIAjEk9SJ6xigAkGdoRDd
USsoZe44D006b5nTRbBocqt215UzG8lKKJ64szGku7Mbgo5WSpsRzmLKIcqusibRkcRhcaZ/GYHj
4ofZ8QZ9R96ci1YkVBFHjn1cORDqbRJ45tHMCFyx0lzdh0jxvY20kM+tXC9zLCKJsHRE14KR4HhG
11ja5N8QF2/4Vu52dI+8nmgHQj8NNcDhnjwGCad5QvtEaONbO3e81u/zpum+TJNWy403DEaySTKk
gci2jGo4k4vnnPQnwxrLt6410G2ryR/L/LSX5NI0ssyzg2UrrfZ1COVcVuvUTePq0I25NayEdPuI
86IO9X1rqXaytdKwUm7tvhC4fjte3i/KOZFviWX02hX0JfuKLkKMj0AC4IspbVhH1t6m9R5tnByT
re3chW21TzJ+2J9SbL7WMxR8+nntEKtnnJSmHdh9Th8PrCLBOKRTq0s7KgfbdwaaGxeyaVrsOUe3
rL6kaGqA7Gg7NOXHWevt8Cse6GV0M3FLGhp/zKOxCkpVLeJuX82ZjT+wAkdb3lZ5bbXXGat9Olcq
bjnbDNVze95WOJ3iYxKPIZonpIfya6ePkmlRpkJlz9qoJUa18RnSrQlezPAtCpW7MQZny7S8xbKq
I6u51DXSnKzPbeNcRF6cB3ZlvZsGmqBKCPlVNpa6dixZfJPdiHNKqRNDAg7vl71xLJRIm3Axbrqt
bOVx1vVPOPUxlcgSJPZDv2gTxaT1Omfph4kSBZGtJ866rtoWNlpWLwRlVruZhnYYVUecgoeNN5um
nyJw3aTC7HxdmwpfG+P6Kg0VGp5Yg/o4g14kldmuusFRdoShlMcwAa5TJuvbGEGAtBL7kDbEHnWh
hfa3FiRf6d4Fgupy3Q9jtJs1426Ke6JIHOXcsFq5dsuy2lggWdu206LAmGg54dAMFxfc6cY22p3j
ptXGbRPjfTeIc69PiXya6nCfzCmie70kRUfTL2czToOuLbXt1GdvVSt0lv9dEiMzN1v8ueVFXhKf
UtlRvDbtsjqYWvHFKCyNTvt0VWOeh/7OkpsxCZELw+68CYc0C8pxupGaDsymq4OP9Zh+Zsd5uW3q
dDO7xQPkFeJWwnBntnZIqu2qgqkp6UpAM9lpnVFbq8YuJm6DNO4G8a5qo5oUprTtxCUJed68a3PE
t1em3VjeSqkTTTljn/S6MzuHl7FrosKwVnYTu+IC952hvB/nch4vEY45VqAqjXDHFUGE5fAwNZPo
v2UYEPfXXiai9pimqAYfBpASY1s1Sqw/FLpaTC3nmDXP76dyDvvZV5UI/6Iab/TmPhej2lyqoiiT
QGVFp2tZdbl3hjQWLoqHAPZaYZ4723yYjWmrpV1R7BAkc2XrgY2sTSvzCH16XYQExsSctakbFBNI
WYcD9Wich5Fj3muzk3i3IZt0tEaCWHdru0yjzBelq8HEaLKkNXYpJBnQRlaUVa2q2NLz1YiHtu0T
CG7f9LnSDeecXk7ou3EaZ4GiR9kRnajXrAGqIKg5svc+FnHhcuAqUnz1vBJXZLclJvqtV2BG5Y/C
LmDRjAPBScAShbmLtR576daaK2/lxYXDa8PKm9tSqZrfyjZsllxDq9b8joo0Xw/oNL9wpBukYHkW
0V6V0sVncYO0xM9qA5qHjhFesamHXL0cu9bwVm7dmTxph1X/e7ON4/u6GKDMqT2nynmteSXHIOaJ
+LsNbace8erAWNgtk1IGfC4Ub6jHYb47uKx/hSUUaojUurnyxwj1MlFfsWlflmMxNzsvmRJCAUal
ztpNmMfetG3C2YvPG2K9oDaIRjPG87R1IkBx4RR2UOiNpuzdMcI4SG0MQ67K3m4yf27rvDX9Ih89
GQCALSE9XZ1ygNmFZV0hf02Jn9O68rrCma7hZFaz6SJGQEa+V21J87orsd+/bOo8bVDIYwIRpMYA
HYZtXYqjVxnEsbbNQCi0adV2vUu0QQu3gyMG/cxp4l65WmThuV/UagWJxbIv45w+q1/qA5p0nEs7
AjMo8r9Q5avFWc2S5EKvG2n7tYPRem6OUe8Qixrn+rzlsLDSVdtlWT8SvpdgvxvOoVVuFycAeyWI
dDW3WU8JusJFX9V9DmDi5ziZywpNsqROV1wUuxuc3/GKwwYHYYMv69ZW39IaGyafTCPd3jTsXN+m
nvCtPd+evItMiW64qcam9/txqSXiZqyyFe5uZCrjiDDqQZZYzBrLbArlujTqmnyvaeJcqCPMbl1f
apJtgqOlkm/HMq++Wkuhue/7kpikNIlTGi1jVFkDdkpGMmxroRnTQVPHSGwqnPbwzKV72231Aq2x
b5YpscpFWmRF0Ax2le29Vok/Jk7RwEcRwnlXIll3/VrUtdi6Xeh9TRIN+bVs9IGX14a0mptqjm6B
TepyN1HTl5s8zXTpGxEM9j+F7gHcaGgvpH/bgCS3IC2/wXuTPqRKFqnxMSkc7egQhY3TaDZW316+
5T+5FC7D0Cli7ya54on7O22BxNWI5D6WEPOPqagEW5hG8tlchOtCb6fJN7vBeOXhnsBE30dFm0CN
SW/ztEPL3SFrxNTFR4fTct9YZbJOk5FIPqG89jk+uesvQ0HdBMdYCOmnkAw4vaZV7RwfPdam3yhq
dpjgEMNOm0OdeA6RvMIBfHIRZUCwGWIhdDwHIbE8fnHk+AL5CT0+jiRy30RwJz5nHh45L7+3Z0eh
IQz9nrAX7dTTUK3H/8PZeTXJbWtr+xexijncdpwgdbfSSPINy7Jl5gRm/vrzYHzq+6bZPM0ab19s
26q90QCBhYW13gAfyHDCkzbpVf2gWKXtn71xwojs/QPJKrOKLCwdTkmjfLsPO9vsRFI2GCBZRvWo
p7gTGmMsjvdHud0QOtrB4G/l05nNOKvISEL9AI/f+dgWKaIQ4Ai23BHVhvKI/u6Vux5qVutV6xSJ
yXF0aPi12sdKzd0ztft8ZYcvfB/Z3QBrRaWJqtasuusGZVaZee9h/qo4j1XbQafnRbDSpLpdNrqv
tIhgpwIn0uedtw7+jKmlIjhhwd5vR7ReeBGZFVZ3aeXFL/e/0cKUDKkW6NGyB+01rx85naMnbeYF
JyTsVHHOgVBlH+mArekuL4Skq3FmO26yp8wLlSw8NTrs/y5X9lr9W3EK4LG+NR1qN2jevfvgn9Nn
k4rSzG+ubpkMjRvJ/OTkjibSIXrSZ09oEevRQ2+N4V/3l3Hhm72KGIPNwiFEv3GOaOpQQVknOoEC
Cx48gD283eL8o5PaayXHpdhH5MMPSgI76Oxdn91UjDx/8RM5oVv5uUk9Ll40jTc8nn4CmPjxH+bF
8mFQwzVCR+N6sLgIHQF2KjrldWqe1aCv/prqQWAoq6+1vhZ2oqyj0rTRZGSag6dy/HsLo0kp96Ma
TNoqOr9+UTwn7L7en9PiQLQz6B2yK2h+Xc8pNaMoNxozOvl+3vB4Vxz7xcC1t3l3TKK7RvGSQ0yD
BhGF2TjkWWauxPEpK5L2u4MkD763U5nm7y2Son1AZ5lwQViSCnLX40xV7utTy4bAUaPFJ1fTD6Pj
hl/eu2pAFaRdBxKq8ivNRqmbcCQ/hSXuimFAKqRTP2R2sqbif3uOKBcDKTMgMEDDnys6UPxUPUG2
eqqDNP45RV11sCAARzymp257f0ZrY8mi8JtkDGV0SLT2lJy6SJ+wibXNXVGr/T5Nk2AlFt1uOVlW
htTvQI9G4Go2VEu1zw+GITo1meG/UBiAD1xEznubLRD+ZJeONhXX7U0zIrNLqaCZxacuifD61uze
az+jAB5DUU4m11i5pxYnxacC2msBRZnHBtXXAsdqDWJe31MRGIZ622itvXLnyszqqjSPYwd1efjY
8m/Iwa6/ki7r/VZLWPC7aOAxCIwEfaDIQhtLdYsPrdvHH2IlVE6mWSA1MGiZ66/8hIWNAmMSUBuG
87SsvdnXs+qYOtBYxSenpmTOk23yI5Tz4+I7cuqmu7u/LeX/282EYeDLrgfXiWRivt2WZmCWfaiI
+GS2Rn3gFUST0y6brWkm8ZONxNNzkNf6g/Do+N4feeGDuliQ0dIh9ZT/uR456rCzSbMwPqFYBxmk
0pAh6vVxZZcujaKp0vAM+BJce7nab46d5Q6JiglIfIrAPH631RhxKv5lFKwc79t7Ep8M+o5yGWl5
zjeOT6nDtwbWEc+H6YvdmOWX2AkgUfg8h0rqv2uKmkvbhHDP2YNEC/RxFiEz/KimoFeiU1kDuB1d
pTukteI9NRDOVoKx/BLzPQL0kVyUNBHe1+w5guZ8XMWmH52SoG4PnIkA7OjHEte2lyJGRimecB6/
vzkWZyc/GHcAOifz67mnGp9GShSfrE4zDzC48idHGZSNMJx6JVounQApOISmClEXJtn1DhFRA25j
II61UZN+wRAifa7QtXrqm1zddRqq6xvhl95TnTjd/j/MEh6BnCjlEEmsfrs5B8riKET48WnQ7PoP
w2tiGAP11JQ0FyDOrRyFxS3qehq638QXItz1aGGYVaPLGCe3xdXML41yF06IauWdlj/b6mT+vD+7
xW3zZrzZtslKQWGLutcp65Ebi530d9AqCaqTcfxE4yr7oCVptoLoWNo3sC1BEsK6JTGerSg6s2Hv
KbKy6fvjsx+Hbg/nu81/+iHczZXY+crEmx+Mt6PNtg5lJ7pbsR6fNFGX5m7Iq3ZD88+/xG08HHPk
TukpUggeG7d1NrVj5N+hjaxlFpqxcD5pJ1PhkW6mEFGvP6znh5PXRw43cY/R0i5PnfzvKgmpJzWO
QcW2K4Iu3eY2TUNaWEX/SVi6f2mjMnjISiN+HIQ67UM8ONekm5d2gG6QhQBRwmZnLkjtunVv+3hD
nUatDfdJgafBIdcSCsTgGNrk2OfOLy77cqV8srgJpCkT/1uJjJptPKAJvt+2NMJbi15PkaN3GPvq
vkptZSV2LN0uFBykRhLwehCC1ytfuYrw3YbYYWCms0FYECG+sVMP9w/SUoSi6kTb9jU1meMF0BFN
8rod41MBcOakhnb9BenP+oNu9tnnyWm8Z8M3mwet8oMVWO7iSmJfzreTVrRzr1BTJGpZ51p8QtTY
2nv1VO0DvTOewJxUK+mA/CjzswSgBDUSSPgIZc2WkgusjUjDk9M0iN+Zx1Zt6mr6jeOu/pOi3HgM
Q3f8WbhF9pueZ72CEVw8Q4jw6FDHAHK/6m29DcWpGlT8iZ+cUM7xjjgE40MZTrEXbnWEGr8kZdR8
xzEupWvfa38PmfVzzDvzULqt8UWoCt3f0OqnlQi69OFhoSAShEk8ua/cfm+Sl2QcBaVjUiS1MKhq
Ck2bDn45NX/q/dhRQ0vzP+gq1J8VLOhWFmRxaBBb3L24q1nz7Kw3ks4rVOBwTuH3DqpzDu7pRUyf
bCcytcdezbBo/Gpq4hS7FMmvNf+6pdiBJpMUCDEAjc6TDsXwQx4DdXzSp0Q7V0ArvsEvij9qgxLs
UNqwjl7YoQFz/6gt3ZFg+OGuUPCQZ/p6xT00jKgVlPEpzZF53ViFiU4yvTzl3FHCfjRyTVk53EtH
DGkAqgOsNtnH7FZGsHZI6GjFJ2FoVbDtUbL0dimqmP7GiVJ0nO9PcGlZsSLh0SZB8GQe1xPsJl/N
3NTjygqFyzh99QshZnA7XhiFh77vvX9CXlov90ddXFbYkhR2KNhjKXQ9KmyZ1o4gSZ7abqCfOgUp
ulE6PdejJEi2B6PV6m/3h1xaVwnbljUrUtb5ug5NXIwxDNBTOxj52QmDYdyVIuhgZ/tm8uk/DIZc
Erht+EE8267nFwXu1Ix5w+PeEumL1YIOPBRDlP4STkID/f5gt6hV3qYMptrUa9FAma/m4OV1hVgm
QK+Cd4yCmDG9+D7Y05FF3FULtl1qap8itc53TqyHu3Fy6MsEtVNslCFc644sBW5AedKqiAI/VZTr
ucs6bOtEWULvtU1++lnTnJIipPpOvuOejGSozm2b+PbGoO/6wXIpWa5cHbfMKbkgxCqIuNxUxPDr
n1BBH6oshZ8gktrceghFDR+mzhp3cRVN59L1FFSNw/7SaI35QYkcDbkKLAi2Vt+vvQOX4iYIaRo0
PMnoRMiT8CZkd0EcVkYgklNshu6BlhuKGOYUVM9t6Y6Htg29v8whSz+WRWGv7Qt5iuZXqGQFg5XQ
0Xab54G1aEcsbRP05DPQqRuilvmjceP2h9JYsdjaY10fjQ77js3Ul025TfNqsAD/wqReCWpLUYbX
FFUM2CBs1NmeiPssTZKpReSxHYH3RYLGz9ZEeD3YTCP1yQM6kf4/ipKq00rutzSyQ+cMNRAM727K
oA3zyhXimcT4aChalLmKJanSmJ/TFmjCRoR9gQhGM671hJbiDYxi2YtECUZqEl59eHPwitHsFW4O
q0g/aDgKbE01rz53euSsvDuW5giHky1GYsZUZ88OxZ7CCCgHxVHA7Qd/aPItRS37Edyv8lxn4Uuc
d+rKui5P7/+POUvPassFFljmyUmlMvbcj8FnsAT5s4/p6uP98LZ0V1C1pJmMHiOYfPlL3pygAogf
8v/sHb+onAHv8mScjlXett7W0fMAZ+ZWESvZzuKYkBHRToTnBiT+ekzfM6AojWVy6nPa8RuzmVpl
wwmHPZUY3r7onLVrfylOkFDK5ArLY2teo0UTFQ1UQ09OeC6rez8rzWir5371oOuJ/dw7UYgoC7fk
TvHEWqtgcf+QUVFWkdm2If/8zQqHHeitTmf/KIF4KlT/ZMcDpA67/aREfr0bs7U6x+JDGb2I/zfi
bH1zz0k1d4iTU66DnzVJvXZ1Wfl7AOXiyambbjc5+c9MH7yj3nTTMQpbfSUkLT3V0AaiYQG1AsDj
7HxSswUMi6b+Sc9y6xh5arlxbb9bqbEsflZJTHuFC1B1vF7adApxYcnq5BTmGCBb1PbxubBdBJi6
8EMHZP3QNaNbonQC9vb+uVk8oW+Gnn1VO3R5QPkazQx6WcrGs9PwG9Z+YK1UR4KI74+2uJxSdUAe
Gjr7sy8aRHUnMIJMT6MyYUDndh2ZVVn1w1p1Y2laAOUkUh74AEY31yuqNxTktUg+zNxSKzaxbQ0N
4F8to6AgVDDx9+e1OJxUgQVXgirsHDNT6uUUxYHLTrXpOGyiPK2+A4Kt/1Fsv03/w57kbScbabJT
Y8zSxnSIQyWfFEJdm5a7Grz+dsL9dmVPLk5JCu+y62mfzEnyMAPqIvCi9NTQ01C3Zgg29mjkYfOl
rx23XnlBzYILORhtSC4n4gr3P5Jo198LlmkRK6k9nNMMbX3uSWUTakq/a1WvOGtVlT70gcj+uv/V
ZvH730GlXgPkEJo2cw1fB1xcVHTBeM7xEf4cdVPwDL/Be2iKqPtQ49urvG+b/DugibKk3Jjo9862
vwYLwa4w9j3nxIKPgRPnD1Qq4m++30TH+3ObnbTXoShPs5LogUnNl+sFtXFXMiYnG8+16obPepyA
gc0i++H+KEsr6BjExlfjMzAn16MUphFovT+OZ9MPxxcYb/Uu0Kz0qLaxv2thVa1UlhZmBVqMFhvO
f6+F9+vxag/8rhPl6pmXYf1FOHq2CZyoerk/q8VReOrK9xJKoI788zc3ndEiG+KPlXpOW+xsGiMq
D14D2u7do9BAk3V8OD3/Ch9djZKlaZi3kXa2+gbDjx5qlp6/V5JE7gM6ITaMblP3DAiI13Pp87ru
21RoZ6ogzT5JG1yR4Jjt7s/lFY/w5hHx7zC806mFUfMjIZoN40SB4jqoOMNFGY0dbYIpBfPraPUO
3Xf1lzK4uIk0lp1+GkVYeQey8TqgNuSWivcwClVPtrrvDS+jM4wTlSrK0ftcdVprS5+xd89Cz9UU
CbY41J8SX4i/HD+ym6eiijr3G5oHJapeWqRMG8MKw/gA/H21Yj6LiK9zpCSNIzgdHym/cj3HRmC4
1eWVdjYzPJykkQ2QZZx5nrRB077fX9CFgyVVeji95HqAM2aRYhAZ8SNWtXNaqA4G0ZYCQrbRSgNZ
UOA7e5HGur2SrN9uewsqCtcXO58n2LxA4Da2Hg5D3gOwSvSj7kbIqU1mvbJV5C+/3imI6gIvZRmp
DXPBXK9iomtdnjT2dPbsovuVWnV3YOMan/Op74/jIOzvZpOLR21UzfelOnw/jAulpC9MWcQp5pia
1jf8Ng7Zo5mvlR/AKGkvbeJmyBwla5NcWEqGomlGjgMzf/6e565pAMMzFNjd/qPBVnmKdNQM72+S
20uTwjdkUkqABJCbOrvTjP7UDqVxzvUChozVW4dMWvcNugi+JJGd/u3h+nu4P+jt1Cgrs5SI64Po
oVt2/f1iG95okevGGSUkD85EEr24Xmi9L/vgW7FHpIQIhDeexXOs2ljG5lj4uXlOVTf6MHQmR93t
bYw0HW/lDrs91tTDYLUSJFGh4u+vJ5QNjge1cjLPHkLMYgIqqbbleOjDOlpJchaipGyGQ7rnL6qo
Uib2bcinNA3cqjKsMwIgCaV5cq88RiMRaNSjZua0GiMTizPgXnqEAGY4TfUOoH5xVr3KFQilDuX4
PYoGz9uMnVlMO2cw1fghcLroUo1JMO5GoVR/O0Tj6JPTNVbwoKeqkcH8UPHOw37ID3Zam0UeZvdw
yXaQvupxLcuRC3Z9wvl4aNyhNsMeeNXRfTtLvKdyH6kZ4yzq6J8CytzWMeF8STaUHtV/jl34OCbi
OAbKr3dvTQxseVoYCImgETT7kjYQYdgvo342vML+MJmK8mdqCW3lAMzrhnJvoujLJcDDlHHm+XcX
daaYXGGd2zxyt5UZW6cU5QHsApvmk+bU9VnK2h5HQGHbYezLi+X30a6wG2UllN7uXBJXNPgJ1ejT
3DxyMuiy4FMq9+wkDpSZVFG2YqiKbZ5Nyf69S4tYG9Bb1Ba5lLjjr3duYxdB5huRfzYVLKwMfBw2
cNLWsMsLE6IC59BRI0LKFO96lDFQGzeE7XJWvLDBSC9XIcdG6h6f2zUgzO01BPseNrxESbNp5k9u
JRSJ15a1daZtoeCo1jbfbC3ptgFQUizK3NDC5R2D0t1gpOVK3eg2hDK2xFwSbuDkv3YV3+SXXiZI
+XLGLpUCtq1dBke3x6Xv/idbXExE7xCFoLAMMf16Md1WiVze29YZ2zF7CwPJP7d2XB2qwlvDiNye
eCbk0FcAG6vSqZETfjOhSihDXQ+qdR6rLAo2I3fEZy9CWTdk2+5wR86wTaWi7FO+CzZBYHvDf5gs
SQVmLMj1o8s5O/pmZIZdWSosaTgEXyBodR/Tzgu+s5nWpJYXzj9XLo0UujbAWW/MnnGQHj3N1+1z
EGid8+BPHULBSWV79UZzMGHeFl7YvwC0FhnJ65B2R9Wro+qjLTR32sGagtl4/1MvrT8JM7eYCixO
le5ob9ffTEanwFHJPpsBLqUqfbKNpo9fy7ram4VtbSjw/KoxmteKNFl5xSztMrrf9Ms0kBPwV66H
nsIk70m17DP4YnfbRaovqY7iGIlmrbe7NJQURecOZflRTbseqqZvIlo/dM4d9mdYtDIovq/5dkx8
8/P9BZ03y1hDGeFh7SALIvXBZ2NBIq2mKugd9lPTARyduv53nFZxss2UbPrUazX8JGdq0/PYJ8jc
2V7hJ4emaNrPdZzZyConehiu5A8LcYO9TeJFAeFVS/56Abo8ANxQhO65V4V5Krqs+zjUpf/1/twX
RuGNQ4mX9j0xao59tKOgVAKz9c7QVGAISwGCPzrLHt+/cSQYHAA1r2w+1qy5a4Pabyclc7lRkBy3
9XH83FswpLXQNldmdPuYoqTEy9SgNkdmpcs8+k14ciDoOm2nuufUbbpvnRX6z53WBUfNSdUN1s7t
y7tXENM2QIgmmjKg0WeRN1eKSqec5Z5tx083uD4n33W38f68P8rCcbDA5KF9i5K+VEG+nlXb1XjO
uwmKGFmOFqKLDLoGwRRXTlWspDwLW4JvBJCI8hz47XljLpgi5GAxRDnbqdbtOlMJN/Rz8vdvb8vj
xUQflFWjVnE9oQCetTKFNhsvsastDE1vi/9X++5XLu8xjhFpDFcjmfj1KAMaleQfCSJzZWsd86LH
8cDw3f39j7OwYpAd2AXsN+LHvP5se4ofaS5SdmVvpNs2cpLHhAi5Ug6zbrIYzqkqOVgScUPeq19P
xkVAxMlKJ7iYmdtOu5GgNX3TErQkNr7uQN/3HVugxuLn1l9dpk32pcdYGS57oeflJ2Cx+vC5yWjr
7MiwYOKSm1dDsWmUEekPiyj3M1ILCyfxoMq8XZbGSEVUSZsrD6lPreqj6/YI95eqkxvPZWRZeH+5
qn9pCC3RtkltqCte25coeVjdmP4qWs8WHwtHQErWgiD9nLdJO37tc6VEykO3Y9PcMgOjfi6F72cH
I1Ai/KTzKEFOX7fiv9Biq8PPERaCxQMMSpwpzRAKwfMgdfE2KjI02c9eqNH0kE/aaD8ruF87ZxDj
Bdb2k9H4O7XtXUQL9NHTn9OpnsbNgPIKrZVi8BOxC7pGMX/hUOt5v9+5I0Aj6SrGF5As2N9zhXFk
OSo3KUf33HL/77BAC3YQLdaklm5CnRyF1gDyQTI/mWditQKoCzcY9+wWbYwfd4BfexeYz6kxDHu/
T+sf752VLKTQ8aCuApZ0HsU9s/IK/lQ7x21UHCodpY5QmP8rr/9/iinezooKkFTNouxAUftGyClp
fXUce/0sAkfsCty8Dm4wKs9WOSiPll5NK/FuaTzkbClBQPSiBjd77WSxCrtQ1Ma5E4F5UYGCYK2d
DuIl8A1cIhHNqVbixU0pRwosMzNpXuVJtvD1QR5rr0EbuCODE1nm7CynrH6b6G+XRwC2gXMEqIK7
BTj7wV6ptBgz/AdT5JnuwMiBhABybq6c12Py3meV552Rqm7HU4mg9F+Jkyc/hNMnaMUkevtHESla
tE2TIRhw3/BqZJ48v/1dNlmtPCJArUUbw04VbyeRTtYGnImSfwttt9aPvBfFtIsi08nx+Rga/NpR
a8yRIYoxZC8TgagAzBUKWG1kFc0XDw7uP4gUO9+rrjVAgYzApDZq3Nl/Suny/3Wg/T+31rzJLKcP
Nw2GnS3JO7w+r1deU7SxBU1onsHilhjBaME59noLlRYENX4Z3fiSu91uTMIMG9uu/mkKu1wL4wxx
VTCR9TtSOso9ErA7l9kWoYEuiFZ4Z0BZ0bFvhCY2KCIECfqySbJSBb25MuieYKgJ3EnSaKRtwlUy
5PcGT09Re2cv0JNNz5tpY8bBHzbuNZtcqbBo1D8FLpfAOwMFD0P6vWhE47AFDE0euTc5WGeIPrWo
Tp11PWsQMOFJmgXG8N4UgnYoO5l8UirdgaS6HkUIJ1OtJIovPb5XP3qlSDfhaOkv9+ciD+P192IU
OIYwhAxmMq/uWtXUFB2aKZca3dijk2nqh3yYkgMVrrXn1U0k4t3OQFQKqBhQTZtHIq8HmdNO1F2w
z9xU9vBzSAJn6yvuvmm7NYzg7cSQ75a1Le4pifacjRaE+VAEZRlcRN8hdMyQH8q0NE5a1qbv/lK4
nIE7YAl5NbL9r79UNgxhruR6eImHgh5PJbJDl/bvlKEmLZKYVZxD6DTAOpwL/irU6sh0Km5C4adb
8o7wsYgDb+X5vbBs8sHEFSXhVbS/rudShU7hJH2YsGyJEezwZi3/cKdJ2Ggb5uGaEuDNVUHPhJuW
GTkAF2loXI9m+RHaYT23u2oF08bKABx7lfKXKLtnJe6KYxePa3TuhQnKOOmx69Gq52V4PWRLRIKD
2iSXKMjKR99C9Rp2ipJyuhq/+3n/dN2kzq/SI1xKcJsAVM8FJkJnCEwVFYMLyoLBR29qjK+xiXrd
+0eh9yqRPWCLb1ax00cqUqmbXZLYyzZj3Xj7zhvXvtXSXGT3FRIEx+rVVPBt1AuDWMuBv2UXvXX9
Q0li+GcQWvEf750LmgBSioP3OrmYNztLNrhhy+j97GL7A/Ah3Qs2SYPt1f1Rbi8ORkGQHG1WIBq0
k683weSok17UeX4pUhRu4FqIvTcmyCKMXfNoKqh3VWmnPTdVZq9BdW+3PA89ST+D3MoXm9eF/V4r
41INs0uhOV3/WceOBGpmGerDReClmH8d9bL9ZZc+onjvvregl3BNknbK6tZ8N9ZlWmsQkIoLEuy9
i4ODZ2ycJHTef8RontMTIjXiC6LUeb26aTT6CLsHxQWxMGTcDCvbWllTHr3Udt4/JTrL3F/cXBIJ
OjvNRpwVTlg1xSUvp/ZAccS+FHFTrOSVt2VSwGzSaoC6AdkLCJvrGUV1bLRgdYtLB9T8wU7M5BA6
in/kLRbt9b5ECSszzD3lcRfNMa3bd25vAqCy9JXwfHuHGjqARSrU0rKYd//1D+FsA7CDcHIp9bE8
9lVub7I+zPeQY7B8S2ij3T8ot4ee8VCcpGpI5f2mjlFUo1VZQVxe/CKKt3gUj5s2yNcS16VZSbF3
7ErBaN30YXM9NQlfbXkRiR6gWePF2xxO3zbRUfTNJrV+uD+rhTOoE5S5cZC7pUYzyw14ukxiFE55
4agYW8nA2Ud0tw9e2mJiN6nBvq+aYKXGtbCU5Aey5KmDY6GId/3piNv+WOZWdRl83dv6upVaW50M
do3PvrCYVLaoYANulXbTs8lpsWsO1qhWlwL67j+RnRefs8TOX9Cmdfd6Ga3hIG8vVJS1JIDXRpQX
j4DZeK4ueiK2W17yfDSejLECBDGYdGkM88f9z3bTGpASLLwppLC1hNjN0n0hKrONAmZGGcbYQ5Wr
ui2vHWfcVJib6JsozdRv9ogim9eFzaOIy2LlFyxsHIkXloxKavbcT9ffsG71qpumuL4Q4wpjT7wW
+t7Q+jZ78rCprx7tZkCGDcBmsZJjvoK+rxP1V10TeXnIFHDOdg/DKAYT1FqXtBqizuGCsspcbFyP
ltvTZIgKt5USYNSHEBq++Kd0hsk5qihG1hh9ot3LPVrYk/0PPOuielYGA3W/ZtCr+hlVOzV/vP+p
5ptQmlcjRMX7iMKNfKJdL1TbxzrBX0svnYMOIRYgT5hFXHIz+E7v+L0vJTkYABxqRfI1CKfmejBd
K1oNFnJ+CYta24AD6HY2VgsrV83ClIDkE6QklIm30mxKdVrqTZY34mI3k721LMU7stW+WV5ZbEFK
NCt3znyzMykuNZV3vEQ0oxp2PanSBLTpumN9iUrFOaKmgG6g12l7pVe7be8O6bEee3cvhB1s9bEK
3xn4GR7uMEkS6RH3+FynKm3KGjVg0VwMZQKIlmrBQbGjZmVXz2Oijk8KlDi8aIiKhOTZl7NrpRQo
p7YXVMndj1WvxtnDkFX9Wob82hZ5e3peB6IiIhl/8kE9yxPsOlUQ1W57JFQrFUVQIx7cY+1NKmKR
wYQEoTvFP01LqbRPodDbbtqVjQ2TDWRAo1cbV23rigqGDhE0LYPoa9wZ6nREUBJHUbfrKwsQi4rY
BYXxON60AN6nY+Bn9q8El6KvkU9tYpMJaYBduYH3Y/TK5owSsfLNsGtcbe8fvoVVpWzAu1eqfsgi
xfXWMZLcNIYqHy6Fp/yhd2Z4DIvYXjnhr1rwsyXlRUMgptzDe36OOjCqQHezqBypzHaatheDheJn
Beht3E1K7oqtNwxUxZShQWA1CoYgv6QGp/8YW4FbH4Bix/amEhQTN4OLa8GORpPRv/NppAOCYidz
bGnsUkWZffeycnuKflN56TyXZDvTnJOStTTu76/4LDbIshtYKLaVBkKBhs9sxZWapqDXivTUFkby
pTGb8acwvPAHTpymu61hjf8HYQEa5NTX+Mpge63ZXejnGmUa/BdOlqM40Dqz8th5jYNwE2rk2yIc
zUvl1+PD/XnO7no5T+oCgEyk5gpXyywogcBLXSOHX2dOho8Xr0PSZAHbI2tSav3T/cHmWfe/o3HV
S9goPK95LQKSjm8LHcK/SHOk+ju7forMNH2sxnw82oHQD43uZx9ixEbLjSXUaqdgTvQj1ep8JRgv
fF9KwYgEYbUHs2Uu+WXXvpJCmklPcWcO5WMrfERk/UwtdYwEJ+MrKM965SE8SzVeJ899JkHbNBFR
ars+xAB0YZJMPTQ+TdS/tCLApkCAH8rUzjjj8uEf0DwHTnt/zWeh499RaZlzm0ImxbPketQ6LL2i
HVQ+cD6Nyk6EToMsbq+7ayCsJbkBSC0UzmhngTzzZi8ZfGccpchFdhrEaCZ7TRASt7ZepN+oSMKQ
RsU9foi7aht3VryHKZbtwirAVAujzY9+WlcPdj4ol/vTX/rOUihJ5s1UDefNmUl4fgVpOjtRydT2
TdXh665oRXXEO0F9JA0uf94fcF6yf11wHq7oPUBtkHfT9YLrft902QQ1BdKbv23yxttOvO0Qt1d7
KaSvbhOrNVpajwghq6zYV1VJ8pVpL+01Kjq8oym8wPuZXcP0TtGv8zjWTuNNX6Nq+tNV0vFBMTvn
S4lE+4HttlbOnOU3rxN/TaMocXsSHn498SFJTaVHaOzkZsb4uQ1Ue3ouUWzh3oBGvsOT9nuCCtGI
emkb0Nmkoje93F/8pa/NI0nCKUjsbnyWyh4vAWvgVAOOo8BZ9rlp7SwYwb8dkXfNsze1q3n80lJT
sNB4O5BI0rS4nrYQRkj5wE5PtZJ23/R4Uh4zNTY/OmNX7ppUVR5CoFqH+xNdHJTsR5Z/VHxWZ6nr
wHvQEE2QnRy9K/Z4dihHdYywlkrV6gGt+uZnnyjNyqaaJwivXxhpTl7PMOAB0c62tpI2ftooVnYy
4qj4rss2ukof7kVMRX9UjaDautG4R6192igmYF5wR+UWFZ/yUZuacO+KwjwWJX4t9xdjMfJY9G3Y
MbLWOI88fqFExGw1O+UuqvGd0tDqy5U+2rrQM7aKhtWHb2AM0dGu25l6je4VRu+Y/vhb6iEgndUw
XrlXl3Yi5BmgoqQQ9JVmu2KMx7LXwyo7oSzm9Bsw4prN6rTSdyZSBbdMN+baykIsnUCpNCMJ1Pz3
HAmjNUXo256enZSx1A6WqPRHD5XER1zbqsNgIRPnuYq97bLBDzbYtYxrG2RpW9ImdMH9kk7csHDT
iMpVjtDYyTbxF9z1LdJMm84wyCORMJ+O3hhaH9lc2wpTH2xL0Tqx8dvZ8DYTW6Ek1VNci/EfUJLQ
2gfhFn/7TQA1R9X79O/7m0bu1TfJLnuZU8c7DIUyKaw1v43xghVm7KNh2pZq324RyNe+Gakw17r1
twmWhEEjYcUDk0LYXHQmiQeq1lJOqakQahj5R4tLsGyLJy2FLfP73bOioonwsdx2DDbbdtXUeijU
26jNpqYd7KoQpODRDKKqf3dawbrJRwJRgORxXrwwyjwz8wghNDdBj9rwi2yHn96a67i8pmYf6RWV
wo7GZQgxquvYquhGzWxhlKN5VkQofrqlu6O/GrWbPDLCl0zJM0xTavQJN5XqJd1Khe/2QEG9pAUj
2aykx3PJPqBtFmqgUXKihuVcPMwqpn2u8y78USqiRH4Ct6m/asWJuFqapq73NHXHNdTM7aGS/E8a
hfwlNWrlj3zTnK5CRGgipU9OTjSm+zSxmx7dtahIODHaiMhl5XJYqlT/eX8v3YYwWRrhaLweZ7bv
9bjYkQYFqQpMXjHo/hYL7CnYD7WbjUcrY/hd2Jnl+1WuGRT1bvD1gNApDF4PCu4ch46BLy7MdPob
WO+0dTqrO5qpUX2Aix39qLxuDay4MFMK8GgygYGiHzaXe1GUwC7bFp0L2+w9QB2k79hAQoX1Nsbg
0TafIPps76/uQlyQ+SiZosaVCjj8eqJxmIZZMsGqn1QcuHZt1jnJQ1oZlbFxM6X9en+0pRnS65DM
OQIeyM/r0SoI4IXvZjwu7d7AHQo2z2ZyB+WbWzf9CYGVZo1nszA/wJIS4U9zgzMqf9GbXVvQerFL
z09Pmt6o9uPUqFW/b1DcKV+w+BPvvm6Bs0Kew4WOAYkJ16NNZtxao27kJyOdip2Krd6pywSOJDRX
jibCNN/evZ7osNA5xXxaglVmZ2Mc3CR33RTzo9hOH+gCG5vM08ffuQ3VYNtgX7QWCheiAMAHdKOl
oCcYiHkoTEMtjqY2P4FR1ZVdOfhnH6/GTWaP6YPVtd6zl4L1XNmlC7ck5QGK9FQkuDLnCDpqFSHI
hSk/EYD0bwoeKb+qKhwf76/m4ihUJUFb4w4Ae/X662ng2NoYy4FTMRTFPjTqbusq/VqauHAGJDWW
5g8MCRRYZztSc7S8MgGQosbHe/hgRkhMbvrIivXDpLuhfqj1UXtnjZk1oytMpw0rXR4mtHCup2aE
gYja2stPYRNZn51wMr8Y+Mz9nkLf+pIWrW3t3ruWcL548dGZ5L4ErXA9YJyPgU8Foji1tq3s2xJH
MB/Y6ApO+XYtGYUEikaRQbYxF5jNA9OMQ9tllMzBjEZPMf7KCh/DJYE6yKQbh/8wK4kjRvVPJhyz
bxfTf25cjOFOttIbH8F1hA9GMa7c9rdH7BXrw+3Du+p/ODuvXbeNtm0fEQH2sktKWsVelEuqd4i8
icPeOWxH/1/jb+O3SEHECrKRAEY8muGUp9wFIOzmkhwUBWGlLm9DMLDZaxWtxTmKx5F3ttRRWO7T
+Y8IkqJ2EErtb0o5LKUTVhS61xaw1UTI89K8aUI8M8crvVntFTU0POAg1eZHrLz9UXMBcMpdSQkV
LcDNQqaCHE6Pkzbs7PFv0ZQCpuP7rU0pIrPz5EkDYr7bHS1uYIs3Tl2YibYyQAta7R9LT+Xv/HhX
3NmFhNa0VLD9ZVds740FCm5cUNAKdR2/gxGo+StUs3/1oqnCWWmO1L33w3EDw2akXw/0h0L07dFa
ahOfxXydwqSO/5xbkNqK2n+2rdEFTX4Ia9rHvj/u+x8xGHXhrcV3ObSVip3hHGq1YiNRGqlNEKnZ
kJ95vr2P1VgmHqTZFrTvVHnTkfLa/jBwWWIJI2G/EhG5uUfcCjX3Km8XTnip+lT/fx+09bcYCc2g
tWDhN2p7eefX5FGTHSpgGRQYSMxul1dYBgr7rae8JZ2D09lsniEaY/tWubxvq/beiOHHaMCRyGDo
im3JCZra46vTaMpbWugq6iPZgK1OOqzPPPh240fcDwcj7s45BWcCvh+JIO3ebSU2nYVaFy0ZJ0zv
1T7NtaIMfgwT4p9OTWbr4GzsDjqj8W7LpInJEUvfria6WwbCedIwYVxq35yF8tkUy5HG7L05ERu4
HnVGOnFbkbF56mIJN0nDaV5xdHQX7eSWrvKqFNX03iCBCXGrgHbm8EHN2gRABcg06BXIp7f13LxC
gCzOizbpB+xXua1vMk5GAWYu8znJ9tlmfNz20WhhvxtCBtF+qdEIVnwjzSgmwkSJqv9N0D3Uwu8x
34w/CCMCiuzkne4dmZnfW1jiWAm6lpnQtoCbKGoU5zMy6pQco/oMTKHuTzj7WeNb5tniP2wWFHmJ
Z7lHKSvKX/NTsO71oyUcaySbr9DW1lW1Tk9DXQ3DQXByb1a8CFIz9Yfmy+YbTt1SLvQd0VAsnGz1
Ufdy/0ldfQ20CLPS/zSYRKPK6j/12dtJRUOkraPJYOj+gh/QvCw+49zWfVnLcjnSy9m9DT9mxaNK
WUne1pvYYcJcdbAnBUEq2ArYa1ioN+EHaGR/42qUXnW7zN59HlhHHiI6WNQmIJ7eTq9s8K+kclWG
9BGkKcPkVMplKGsMmd97LyMfSPHqBzEIBYPNTTJmVZRYHVXFrhjG1lcbrVR8PHTr5eSMDYzqtpUV
iMeD7p4f1pPdL4E5QAFRPL+dnb2SP6ZtGYdxbSphqirqRcHwGE2brnxem/5PvU+Mg/jvzjekC4Ro
CWyTOw2sjOZFliLDHJrZnJ6HrjH/rL12+sKdnp2UCMGog0nujwPAE0IxuhW0K3gYbifZuDUd9YnW
QT5TlTh5tdP/rajx8kunLIB5Hq/ofnZ0KeiNQJol2iSbux2srVUTkCglgHJWlDrQ9U5tTlOzKIAh
BifBH9gq2+wgf9x/RpyvJPmKni8Z0NZmMPPMwrbLoQi91Ype8xUfZr9YzOEL0BHDH7I5xpkamamD
W/zOXCFJIxdL2ESny92UQe0K1dLVoeuH9MT3wUjSfwtEIX5zzapFs5e289fHa7v5kPRVSYPgYtPw
Q3+CFPZ2bVdEY3tFr+c37qEo0GTPy8WA9pQMjnawovK0/fRAyaEkZomWD2oGUKM2V6iKxiSUL3t5
q2Defu3S2qYKuaYHscq9UWheQNnnF1Oi2hy/YcVOtxqW+U01e2oM3NnnzDSKgy1pyltxMxl51CRl
QGJO3M27g/TI3NWJtbzRx9TywNCyVj9XXofjfdqyi0/e2Dtz4LTO8m886E3tgza1P8YkVEY4YV//
pxbXzpdaHdr53FelAWTQKCKcc9O+YPnx7FX8GOHM0e9LVINfJhUn5lcT/vPw1o/s3UDSy4oLHVtz
etIXo04uagHM5yq6qR1Pupl43z2nNBdaFhPpkr+YThx/zGynT97yxu2rs9cs3RTEaqeyUiYJz7OK
OuHyUnlt+WsOGnv1o64x5svjPbfZ43IjUBQGuMadBQ9hK9e36lqDl62rvrWi6l+iovHOGhzYy+pl
7bkrW/29PDAIUih1cNlJGQ0oyrd7XCtzBTL8pL0ZU2sGmtFYZ6kB66Ookx3ti/22gI1AiMB7SmN1
W/anmj/aqEdpb2o+DMCTQQqsfXz0rsk9vNl8LtradOjYgsDiNnvcdDDxzrvZeBsouGJE383RZXJ6
7RxruQICT/w7ZJpdX5YRp5HH3+7O8WIhZVACz5tit7w2f4q3DGUay3Qu5rfWqsoTVKP4s6oXzsEO
2Vy+7BBKgeCUKHZJ4tQWi8dBUO0ZN7s3z5x+sVO8hmdX9dsq+R7jFegv0VE2sJ8WspF4RRGnAzqg
7Xk7LaUSk91VivaGDlfz3GfVr4vZHDmH3B3kh7EnhQUZcN0O4tW9GDK7RaFyQOkcDnFy4b44gsnv
b3TqybCYgJOjwQNf+XaUoWgGA5q18QZwIKovY7P2lo8GNTVlYygPTVfufCpTSkfSZoLws5uU4wxt
tESj+TYnnvanwOD9Bdpl+kqXP35re8O8zPmSHbySd+aIbDDDwnsFmLS1G1YsdELwMzffSCSVf0y3
i35dpxQfjALM9/vwVuxFtK85bQgB0Jg0t61pa1q0tAPI/obJcResipWfzCbBhAOn9FNEI+vghO1v
R8aDEvbDco5awua2ykt7iiOKGG9ZlE+nOYKx4sw9MqP1KBC9iOfPj0/0/gPKWJUGncwAKGNsoqsU
DrJSQj54I0p1xiBajGZ4cRRXigV6vdN+6LEzQNO8KHPrIIrc32MWcF6eAcI7lL63UMVBJfiaVs16
S9ulDqJZjf6HJioAI7BFT3MXL19MTF+CWRuPTJDvLLIU34VBT9aMDp5xe0gyusDx4uIZTA9yOjVZ
NJwdSrU+SFDXr5BgePdHpdIgAcwU7+XrsGkOwkJtG/yCqBA5ceXjtJU/5WuaBEZa5OBwx2X89/FX
3d81jKeDI+JKw6pmqx+0eCtaaemgvLH6aK0OFfaJbntUst/CIjkcDCMF/pgYvYKdXzEiDzmyIsqb
pVhhZebrqR+bvyZL/dcajBj8+/A1TVzEStXlOmnWs5vN88Emkvvz9jHkJwD95ZAyW+6920+JvDYg
SSKbUJi2SEDbR/b0Na85Y7Ffee6Q+Q32a+WT8PIk+i40LYJppuI5f3q84vtzBHCQ5gXZkBR12WYp
q6m3SZ7mcei1ETqCnWg0ett985fd4FPUZBi8mMncHhUm9tMnhZZpkeSQSqXY2+mPDtIFtlOmYW0v
9jMa6v1yNpuyUf0+0e0lGEfV/svQF8vyG5Q6fq201vz+eOb7vSapdRxk2bzhsd68OI7TqU46AelC
Ysh563MtO1tVOx3s6P2Rpf4iy+WWLFNwQ95ONJudKC/A2IaVoqv+lE2v9Ftc3xuVV3rvR1n8nTlJ
SSNIcvRJySU2B5bLamizeCjDacGvLjcq8+x62fT8eOV+ZCO3m5dJgTmEx6chirWtVSf9FJurrtQh
hKjV1v2W1cv9rqOY+CSEln6vK1NdT141NVXiI+dSTq8xxoHTya1EEtqNOjqBXZq18RV6qfdPTGdB
8zUPyG6Q9WpbnxbNi40XbhzoOI9//L0lokLL60upXZbbbz9ImQmnroRXhpkmoDlFhRI4dXzUhtw/
9YCCUEeiVEt1Ew7B7Sje3MZi8aIqdBTdDJTFtU9TVNhBg6Di5Z0TopoO4gnoKyEnqd0mPhPRajeV
E9XhoHlpMI2JErj1mBw0IHf3BKNwVthT5ED0zDYTqqNMVFoxNRzYMr20HVo1SbfYih9FUTb5AMjH
i0Ay+GCr7b4WJAwpeADwhKSV7Xa7joYxFTaGj204wBkKekVgTmRq8/ndS0h+RT6McBb1xG0xsSjn
NF/ihkYkzNNg6AdUC80mPT0eZbcnmIu8Zeme8Z7aW12+0Y6stE0n5jJFxvO62NlbQWhzoiZz1Kjb
D4VS9I9YE21eJME2yzavi26N3tqE69TbT70wndMY27i7KMm7HxACIOgaUBqoq0nU2O0XohKTG2mS
taHQZv13vk2OWWSv1+esXWZEKiYR4Q666u+Nb+WwkLp0qXRMfWYzQ3XIkItoujbMdAPfkWHJzuMU
rX9GSLNcvLJQ3mnqgCgLA9LoJ5Qm1yKAuJ1nOrSyElG1oeoWzbMLsvkpyfMBgTXnna2yH0OxmBIv
SZeVet7tULOlCRORdoZKteZZzfBf71NTnHNqQx+yws4/P96Y+0OG9STBEJU7MjxUym7HM50mQ6HM
aEMgvfa5Lq3qUmrKO4GZ/zcrKoQcAWDylFBuR7FaYcIr9NrQWWz1FLta6ReTvaJQsDQHcevdCVGG
/CGGRqFQ/vlP6b6j5fY0rG4brpYW/QU6afrUD8t6EMLtr0SW7adRNp+JNlEcKTjUhlArrCC1HWiZ
RqZ3iU9MF/+jWNPfwh6zX//Dx/Jgz3JX8cm2iV2LuoOG/1UXrrEbv06z2QSGPZbvX0G2O8APyV+U
Xoa3K2iZQ4Qort2FYig8jnLWnqIkXd59IxKRSDgwGQ1vyjYhjkqa6Z3LRu8jtDRNfRWh28bzq6MJ
49PjZbtzIyJCTdNJ2jPxRGz2OGC/GLLX2oYxQrBfi25VXxYt+RAv6XjwZN0diZqCFKgAr7ot5aaU
7axqcNrQXVRxcnuErrUkc4MlpfL/eFJ39jmtItCFUoNZQp5vvxJhzGCMZdaFwxwrQdno1UWPjS//
YRAqkbKaQMdyG8GWqi3sPqm6UJOZ/VCukz8s2tFh2sXJP3YCoa9kWFCE3Nzn3WhMeSNGNhwn9aVt
7CloF/TjCNbal7is7P+w9WA7Q0kjirVQibpdOielquWJhVml0ZwRBy5CuVRKOlzFaNXiYE/c+1Cg
7UBwSa9FCna3oxk48kTlsna4ZBnNEwz8yu+s8UhR/t7O+2mULZ4q8qBzdZnRhX2aorxnLVXQZiKG
yxh/f/+eoIMgpbLpLdM3v50PvL1hpTDZhZ2Sji/ZtJpB3M/R+T+MQobIR2L77WDCsV7V+LV7Xdjg
AH7qtOVvDbOGg41w79OQAkLeAupJRVAu6k9vRdq1kxJPeR9GemKe4mmYnhAJe3+QTvDMy8cWAFW3
w8ti0O56wq37EJCB+00zRst7MeeiO1I3uTsbSKOSF8Zbvk1qlSHGTCMq+3DMO1jnXj6rtt9VVftu
JRzOK/g5blJ4WFJp6HbZBs8aIEGlLFu5LCdSA8cXKc3Gd+8AwA+eZK7CYeXNux2lEBZKDSYO3IWZ
Geeo6Zegd4Av/IdRuEG5BaSk0BbqW4zgia3OxucbyaIgy1LlZDTi/TecVGZFjFziafi3fjuXeMzs
ZtUtkPZ1XX3S01T9G/aY8Tleh/xl5hL66/GsZDx1k6RTVmI+9Pkod1FV3zzhbjXWzuwCYF6dRhXP
dTK0ytcpWcT6Fk1L3b5VcxTZl9SZ3O6ZFvEQvztEp3JIJRgfDVIQ4Ma3E55KlnxGTTXMu54SbYJA
+vemQFQmgFGl/IG0jzi6AfevCFkPIyJLzN/BdXs7pOllqlouJseMCEYEVaWY5QWEwfpkWAVUXyyi
yqNy8H5MUkZ2J68IBa0dgkkVkCszoGVhvKhTgiBm0dq/F6sxxr8qZqcYfzV5Fh8UMeTpuv22t2PK
3/TTpRX30zhT8x3CQaj6x5zi2MlOyuGPJX+3NAhZsex5kq7Cokb9YfMVXXftTSUSIoTlpJzmDuRx
0cbNwQN5bxHZqthWUCuj5rOZUDpqw6j2rQgXI/+tNHuBL1X2Uaz6i8jqo+D23upBFSQ206Ds6tt0
v661NaekK0KjS/tXBEX/Bxp4eXLX6MjJdzeSvL3Y0eD2aWvxxNx+J8Wg8tcM8xC6daOcssKpIPEY
vZ+uS/feS4x7ixcZhDEiDUTsm+9ULm2d2ko8hlGFOTI6duKUDWgtP75U7kyIKBDQNAAoiTjeXMh9
O49aqlcjBpFpq/vxkP4z51FZnXILeev3j0WFHsACZ5lG52ZPmENjtZOrj8CD7BpmdwO/M6hHT2uC
Vq+odT0ebndf/kCh69xTMg+mNHz7rYibrK4vzSnU3YlnQADPw03Anu0O+Wj6Wadq6VuUapFn+q0l
5RMHgch+aQlEqYhzeQEEJhO/HR/TQck7NtXQLor0PFJqCXotEk/Tah1pFOwyVyrEbEzIbZxt+q6b
YBvY0Zq0U2mAjC2XAMm8muzEzS6u0pqhXnTO/wojSt/b/aRhxt3Mm0RpCnGVzVlw47mlk9s5oXDh
EzzRAYqtJ9Q6teSkjMpyZFC7i4TAM0hFfPYO3TJ6oLfLOU9izOOhdiEEj2owIAzuq/rh7bj/aDa+
VzTh4ZVx9rZpi2IIa/CMbA2LBDr2qXMHdqcz9G51ngT+ygd7VB6vm3sf6Uj6VjTjgOFLguvtpBot
c7ADX4xQj3TzlNRAnuzF7S66NauX3Gr1oBcp/WSKwHhJ6kcyUbt9gzc7CvYyb5K3zFb00U7AcJTC
WUO8sFGUdKeOIXoDSb0PtLk6y0/KUmSnFTHX7PLO08nQgEbAplB7Jo0ybmduasmUqFGthaD/m+aC
elCiXbwmSfQzJ3WcTzy7lhtYyVys50bpzSNP0t0LRTsSSiwFEanLuIOQtDZRVK2NZpihSB9Yued+
0tDifUumXvtqFeZRk2X3qYGdgckhV+AfOqGbm3YQpZeuq23BK1K6Z12JcvvFQn2fNiVv5BkZ/EL9
NLUO0Ahz0PXMN8mUjfPjVd8dIvkjqK7i4chuIzS+XXUFlES5FLlFgQGxGq6k4nWtLP2gt7A7RMDm
NaJVqZLFDbcNMcq+Wd0Rp4BwSrT6dVqc/NRQ9z8JDNHCxxO6O5RstwI355L1NgeITglJi+ZGoeUN
5nIZHD0vg3j1kjUwRSnerXONBj64CO47GQZTQr5dP8donXIeByecvSb27bixz22aNk+PJ7XfmpBG
SPbAfJKVQee9HaVB4lUsueuEI3W6q+N2+t8OQJaXZsrrN6+s1ANhnf0isinIlsFdspB8uNvxilEx
1kG4XpgsmBj4ERICAQ3d4rONO/V7bzxeJ4ruslsv+e/GZm4dIo+NKPoohH+OWB9yJt0JybPmrPam
Nfhq745AJRW31M+akthFkDnmerC+d+ZL84mOJ11D4tMtNyBrLJd+Cpumnmr1udaEOKVl7Z5HRyyf
H3/KH3zrmxveIPqF68frTNt5p8RnG4VkKEz5tYu0dvAThV78U8aHN6652orubKdcuKckM+cq6IgU
hovadZ351IzLojxzIxbkAlaMKD86d0nqZ0aSLb+ii1J1FyVLp8jXq8HOP3QoHo7gNj3r365v8TfD
lENbJqjX5YjnYNtksZ/kniF+w5/DZBRHK7pTJgoxnJYiqxE1QoyzxpAj7qAiwoyqol9y04ymZzWv
3djvuFAUf9Ls/mmhQB0FSPGYxlNuDvNVKwHvf448O4peMgFc7qM2KW33psVt1516r0GDYq5S03ip
dKvOArcyB3SZIeCWv8MJW9ZLZ3bRHCzZOpe/CBTozKcuVuP4nOlDv55Ui7zId7GQ/gtNlCoLVIMD
cU7LEh/1JoPsenbLeHb9yV2N9nPe66P1Yne2pTwjWReNAedsii+sq2qe1xyJm8/Y+00tnl44T3gX
NXX67vcEcx038wuyMQPZjRbBiWunTO2fgu81/pqNnVt+m3UhUK9OO+rAcRPn0S9z6yTWGJTRnESv
rpFW4lM06+ryxTPqfgGTkmrxyzp1WuM3SDo1TwCcLOJfIk/7M8BZtz5IvvbPOh0Z8hT8XrnCYQHc
nufIMFFtVuSlaBf6SY20+pdOLar2XOEaZ/hmX3kWhdhs/OPxZt+/LtSTgf8j3SSrSVuCFloDaYcN
Q3ZV2mzChmZB8T1xW7s6iKz39yPVeJ0iFQeYosD20m/r3FQFN/11ygc2JiLwxb8FxNPf2DFgb7pC
s5rz46ntrwyGZEZMj3IfiO7bJTUSvVWId/Orkq+1ftGx1yzOFdTT8SP6A6t78AX3K0lqIPXYJXlJ
Sp/cDpfWFDZcFRJ+2fXxuRgX7RKV7+VWU0SiNw6yRIZh/MdWWbyaJ7yfZhGFuWEOTw14wi81XmjP
uFXE5xzcgPAfr+K9aUmSrlSmkNVzuXF/KnPoZmZmZbtEIfQs/cnLquw04Xb//sWDtgeygRv+h8TT
7SglZZvKttPs6k2meTUwnQocJXYORtlvQhooFMwhR9D9J2G4HQWAdz9iKpJfyemMb1Pbrr8lRmNS
acR0WFGb6iDdcvn7bh8SSkR0kdkXNEC1bV++mrUVhbCxudZYbXzQCIvHU6Sp+e90eJJXZqq+cSmM
3/tZmw+qU/eGlmV79orEeW+rHnkRl3M3mu21gvU5PjdVYag0woZVPY2L4dRPC+IYw+ukzav3tNJd
OkDO77cNCv7kCBIDQbdla809OilhWW001yQuYO/itOU3etwfHPH9KKhtwNiltsmxI9W8/aCl1ZdN
IYrpSmFRfG5KczxjR37UNb8zipwEdRDgfkCu5J//dASKWF+pGtjT1dQr6S1OIb+kMHOwOe+Ngo2g
TK/kIFtIa5RTxLetYr7+gHe2pZJ+n5sG0/bH53l/K1Jz4FokZOQ441BwO5kKyBiMoHG+Zl31IYkU
J8iHOPMHB1LN45F+qOvebn8J7SYjJ3UBHbyt5jS2NfP4ZAuW6dBYQOLHyZfWXsQQOMWqV6dRn1b3
U9PHnXom/rDaT3NuD5o/QVWZ/opLhfpZO61V7GeWwF/FipzpozXFivXPqou8PNhMd1ZGcoyI+aDa
8ns3F7jiFLFG1LNcCYBkJbJQn2dtEFfXIZp5vDR3vjUOBjxNEswlGxG3HyE21FGsEN6ukDCczo9i
vJjOij11/eXxQPfmRKBDVofaDs/gJvkxcFCbcitbr2Muxlf4g2WwUFY8uaujHSzfnTnh4icDdLxx
OPryp/x0SqIux6RyyMuruqja8xCvSRDnRX6wcvs4iRiJVwJXYgqgZFy3ozipaqxKPJdX0Y7iWc/M
5jcojNZZoRzoewg/ngohloMuyr2pgbzmAkcunUd3M7UUw5B49gYGbeCsN2lVBjql0aPzcudjAcCQ
euMUq0EUbMoNcTeKTMmq6po2VBE8+hdPQJAw6VKN/JO5rM03AWe+9OGKTU9RN73Oqjl9wyuqeC3q
uf9A07w7xzXoNtssj4QgdmtAjRKiGYU8eMw4sG0WPvbSRV8coV3HsqI2YLm9ryqO/vJ4v+5HkZVz
EKGAeihVbg8GzTh4ZXHlXpMFqO6a5toZXzn3YKtuRR05cVTOCbQlDUkCUDeTyUh161wfRFjo5WL7
nkns/R01BNF/jFerVd8qQSb7TCd6gYm3Om7zVCju6r62cRXrQSSybDh32PrN/mxPI1WTdSmPNNB2
20EKEBEJsMupNQL6vN3qtkZvUHSdCHVFb/0sNYDXoX/jK3quH2y9/bJLdgGVNSD/lIi3NRLAA+Rd
EKtDGihdMDpJ/WRkuXd678eVR1YagTGI1H25nVCBLq9BAjeGs9kDLfH05ImiaXnwwO3nQswk4TgA
jKkS/niVfrqHVDPvNSD0argqtvaKLVh5UsWiHGyhXSgpicWUIqTeEL72Wwgzrtoz8PiOUUjTfJFZ
/xPG+ly3SefbUWwfzGm/FahdsRFoS8je3LY6Z00ZOWdhaJS4vQhnvxwWiNW3OHyIwvj98Ve6O5Zs
kRvwpByyjduvVEc9zE2UIUOlyhDi7hIzqBXeDc+mzvt4qHufimwQiTZ6tugdbl7cRaOSgV6BFk4D
7nMa0vOndG2PmsO7J4NPBeQX3jBiHVzim8d2zYtp0FcWT03s+jSJaqEsI5SvgwFjpzPq5qLZ6RH3
6+7UKNiqMtfd5/OzjRg8FUMtXJelvxgVpcAE08x3n1tZ0+Q5BLxHnL9NaDQxxH1Sm1qYGHYZiL5q
PxgiHv/LZ5LkFHS8qRFsqQb2MC9zC4wzFONgBVGWtS+K0h8Rq+6umPQXk1U3UC2bUCW3EtQsF5d9
1zlqYGbcy+2gHCFA7m4GaFuS8UJRYItBLJe8skfypbA01zXQy/Rqq9EvRY2lWd28jVX03mK33Hz/
f7xt9T5RM0tFgk0Ls2b4VsWlwKczbk5WJY5A4LtmhRyJfItWN7kt7Yrbc9ujNCzMRdFCYzISf9Td
5zSunp0EZQ4DD+J2rb9FIvocacgPPD7G924MVhMCLBUQaeK8GbnorCFL2R+Ig0dP+E4sQIu96rkg
631vPMskJaoKTA1ZBXXv26HygW2xrmySRHh6IOQJrj1MK5cJv5zHs7q3H7lwwX/zjBCRbO5BlTpz
T5dWD+HBdH7nlcqrDXn66fEod9eO4oBEv1GQ2CKS0tkUmHC2ethFjnvODe97BCri5Mb5UW/9x2Vw
k47xgUzq2bRzQZLQq7hdOzgcWNOLeg0rI8eVqpiBHC2NHhS1Uz1NOD9cxZrMb2LUxkujDdGFMmfz
XA3xRPXTORId2i8v2HDiSPQxiMbgZt3+mrIyFstczTWcrXgJqsJDl3qtjHd/RPJPoFcSqkPb1pDX
wU/BAC2fLkaRUw8rlvUUD+M3a26PVAn2U+FaZD+igkPfYCcYSac3p65kLGGsNMpFi8f2g3AH82Cn
7CIOtESAYNDlljxzHufbqURRIrTES5wwbe2Pi2u9jcAC/QSlK7rOR5tlNyWLJgsKzhAjgQKBxLgd
zJtR3hyz3gpRnzJPU2kmQVMaR+qU90aBTSmRhTR1+Ea3o4D3HTNvHq3Q6qzWt/XRu5i5OKJF3x2F
ujN0VVAIADtuR3HdDgwO9IAQdnsKV1gxPgo3jr4+Psh3RpGSFPKRRA2APtntKDhJquYKNzSMDfzr
sOfWzuOgzKfHo+yuC2lQBoSDIikw7V0IPS/e0M9K5iIm1Q9f24JmUWrkw9/IoYiDo3NvKKjd8DL5
PBKZeTshFzfHteOHhKUYK79e9fHJMektpl7Wvbf5zKzAMUGe456ltL25aqn8Fkg7lTQYlTw51VmO
5IiKlHdfrkdosDufCedPSQalrc622wyV1vVQKj29zFjFBUlEmnjT3GF576svJwRpiDYAiQ4N2tu1
6xLKfKmRMiHP/DPVRPJiCA+1AXd+b9FQ6jUASMKHk1gTXYPbgaoB+RYsYOOroWji7Db63zX6bQfv
O2hD/pqbp4NMgF4DuRtlvD3xSq2IpXRbuOHUdUt9anQ3/tQ6ejUHghaZCbpZr50rj2lbnJIFm7bf
cJab3c9OjBfia0yzZPq9SNW8Oi9Viw6ZTfjYBPQW9bDp8jH6XZumZvUTY6DvWWvKiGN5NtrGS2Mp
buejqQ9DxR/sfrbPSBt51dOQ1Xl/Kr1lKfzaVWPlpGMnM2NdRUR8iYait31NzybzXKvzZFxKbxra
i6f1U/kUJ1M9v4rRtdsnz4nKS4q+F/57dIhm/ctS1uv0Bxg3+qp2O7uvcZ6Y7TN6pV7yMnl5/W/B
GfxOAGtol3XK3PijVyVmepFa7GLwZ3NV09PUAGP5Ms/E7Z+j3EySp2XSOmo0Srp0H/XJtXAGoBg7
+JgGFLNv9JH3rS4FG54A1VNh+mOWgHFXVX61E3CfwdyY2IPX6OpWH3nK5+7Smtn6RS16589cm4qa
X1s0yWleFfOba1I8OLtLtepf7dGwhue0dAs9gPGl6D6iEC06wE7U2PrZBrjQ/NOXIv8MQETTUP8g
9LpUg5Uml7KrkuGaaQiPvS5dM01Pc48z0SXPYIM/R2SH6D6gVDZ+nlJt/FOhuAtEhrfQKgIvUSLz
O+XHWA3sdS6Wf1s3dfQgw7VjCKq5bPqgsLPI+bISYnmXdjSbMajKcR2fLK2ysufBdmZY+GW9TMob
TyI0RrMz4081S5T+z3OmKD+rVM2SS+vmxh+JhWVYAKevaM7elJfOZzVfCkjeY5R8iSfFK4LG7hsF
tSW1bU+jk00qG0OM+mmak6T2DSjbpnQSzLXXcoqWlERx8bJPA+Tk5dnsqnz1+RgK3ffead2ghNe/
BPT4s+RfXNQGN/Dirvw7ivvqix07lMgsYq0+aOIp+yIWY1Z/KVZhvC3qXFiRz07TPATCbDULlspS
6lNmJvX6MgxqOaDwT4Hks7WaRXYaElNJr5pZKNlTRm4ZPwEOsZPzqtSufl6SQQDGkJ/h97bRev1C
gUC3AjXLpuYy11mjPgENEXqg5fjM+vS5vfmJtlC2+ElarN9Q1bNH6Y7BefLNNjKLU4q8zLdRw9jn
1AOFaHy4+rN+co1Ws05N6yrWuRt61f6uaW2pBonR6TmwDE//1Bpqan/S1Lqvcx8iVv9HzrnVAtvK
Yx3QWKENl7o31b8fv4z78AjEKBELUQvx0c7ciliibSdb8cJORNlnL3eyi2Y2yu9DQtcJiu/66+Px
9g8J1xkSXjTrIent6qGijVOKuRq9xKn6ogAn+FVBFPPLOwchaqBor8lSE92tLfKGjr1Ix3ytrqNK
c77rEUF3dGUKHo+ye+mBE1JmpLZnA63D0uf2EdEmdZoKpe6uMSWzy+A16bOVKvpv3YDa7uOhdqsm
gyPcJcBKSemNrakypiBWovd9d7WawX5OxqkMjFEzTo9H2e0FOYpspQGc58XaNuyqge5aqYru2pJ3
vQKc7yA2klWBcL+gSf7P49H2cwIbRc2UlSP+J8K8Xb5W8SK1mDJx9eppQfbMrn0Vf9fz41H2NWtZ
TUJkE1Kj1JXY6mfBVXNEzKfCcbGsJl9TcKr12yaGwxtlmi783DXc5NznpSj/0bxFilfmSgRaKZ/q
/mNV5PV8KVo4uW+5U1jCd3A3PeqU7LcSP5JSJbePbLBv6W9aw1+cRN50ZcepvAxddsoIN/xEzO92
7CWbI2ugXQJjASmeTcAdx+1gJ7MqrqW1jCckv/JfESQ0PjS1Ig76P3dm5dDNloAwujKwqG+/sJK0
izclprh2OEA6Afxt0mYrjvFZrtWutS8Hn1pGbTfhFlOTDRDpW0GAt5PgaYpB1Rdnug58xfIKK07B
rWctLMT2XJymgl7wv71UVufofm2Mavuri6lwD3CsyRzUiLU0fi7Ular0pCXpUb67iwb5eeBhERtg
G+Kwt1kOd1KGAcjzeHUULQ2MKSM2oFXxMdU9yvpWC/NtVo6quHdOGUUfCBaweSle/PBG/SmTTwwE
FBaaW1facyLxMeCwPkWsycHa7z+1PMvsKMkQ22c9S6F2al6u81UXtN0CQ6nXK66QXnoSy2oeOW7e
Ge3/CAWORHLuSjJLma4a9Yn1CvdseU5TAT4wStOP0Cz+93hP7b+ZJKFRypIZCXo/mzveq/HZLJdo
vnJbKZ+RwYutF+qS+qkqXaO8oLTRLkGRT/+PuetYjhzJkr8y1nf0QIu1mTkEZGpFfYFRAhFQAS2+
fh3smp3KZC1z67ZtZV3NJpkAAiHe8+fur4qvHC5f3hueC9QeyNgB2820+fO1A6eXEKXgrtklVmdq
Ttb34kobrKG+Ao98ecDZ1AMVShyYIPmgXHZ+HblWhpFD2gvHXqjXeRJ3GQEnnd1i2FV3AAHTi/Q2
j5zvx/ULzwZGxNAUKWCIzx3PLiU/KY2HsOmBypRGFy4M44VJPRotRjU8D5IcfLO4QaPeqhV+W5YJ
SjjcN0DNgp877NcunjcS4ZI3cV3f5lwafHXuLAmrudPvPh0ycoCSn/CMBmL4+aCiq7GSzSaNW8UM
BU8XVGXFQL9wNG6qXprIq5TCq8uqe+W381pgAYAFYQGM5BA57vmFlbZEVqE01hYt7HUSgWS7qtE3
8i/c4e+vw39F78X+ry21/tc/8PVrAUdSGsXNxZf/2vH3/NRU7+/N5pn/Y/7V//nR81/814a+Vgha
P5rLnzr7JXz+j+s7z83z2RduDjP98dC+V+PxvUbXic8L4E7nn/y/fvNv75+fcjPy93/+8Vq06NWN
T4uQCP7x41uLt3/+AQLLT296/vwf39w+Z/i9/XP63H75+ffnusGvKuqfmFogsgOahV3OTC3v3//6
jvQnZCfQv+A0xN4/r+W8QBT4zz/MP1FGh3XuLJWACebMtayLdv6O/CdcmOa+wjBJgJ0afuCPfz/2
2Qv6zwv7Ww4ybkHzpsbn4r3/52TETAfKCisi6FLhtwmWxMW86GSIIYrCGNcWRYoEKU5NYtVEY02J
gv3L0XGVK3Axo8rvkYPmC6Mr8mfHSxi8ziv+fEJaVqKzMeurdS63zO50puNskGEKI4N9/NOr+PHM
Pz/j+Y7541KApsA3AysXcvXzS3Upmg21fV6tixAZa9J0OvoY6tT9/iqfcP/5UAIumlsPzUxSUA3n
2/jpQKVRHbUQ7LRrE2gMESszhkpXS29hDdMtGyr2npakkuw21WC6jczArxl0NUZer1r9MwVC7PZq
revOJJeVL0xyiM63UgG/Ynky5F2ptEhre1UsHwuabDDfWjSwa8bxVurG+j7pyv6to7HwaAjoG6VN
paUROrBuG/Wdfje0jWCSJpKMVRQPL1rNxAMk9L0jd0MLZ6hQLHMSKtnwZE2S8HuSkc83MIv3ASqh
Jg3e5nzW/DQ0slRnMrKiZp30RutZPRr9he1wTQI75wUXLwCJA5YFatIY/0v/PZ2JKkTEZr3Wpviu
Kx2l3UIRyH1FD+srp9Sn9eeXa80KYtj+Asi7tAqo22igGg/rNUANrxxFW44ypwwVj+HUb18j5nFZ
g1UBsAoUnkat8tqu8etRhE86qlHVXm6fE5EtaFm8R4Lqxr3pZ9ZOqQfSy1uttlBPGu0Yfda07M6E
ULMtM9JPnd0ra6nad3QpNjavj2jmQmLxSaX3rFvWhZ3mtgDIKzZEN0pkFwJQmIi3ntAxwiZfijnm
3H0d7lgxHuD0BI+QNYOnwsAOo/4eNnfjxFY9BQW68VJpGcKDh6O0a4x2r3uKid4HXY//fEaH7x3A
0SBvjxU6EH+/ki4cvf+aLnPHt7l4jeDqUsoJtR90/rVUr4uYSj6+9HQzFz2W5O80KUZ7TCS61qPp
OSvRs9aYLBiDNF18IyXJlqKpjKeFseBk6GO6Kir0oshCkYB4+IByodep7+hLX9kpUycn6/LqAHM+
uk/mVoiWoJ4aQ5oADymKLdUDmr/20lvKtWaRoLXFyio6Y6OrdUlyoZScqkzzk5LofJEMtMebQgNy
OefxFQ7XZ83yy2Sb+T2ztybG5CI0SZgsctbqzVqrTcUxENB62IXG5cQnzVZzpfuw+gEbt5F2BMQW
5QF4mbzIAY+hPaqFXq2hXhKKhkqOBjDHFoAjoF0tmvAAE2ztEFtMMIQ1PnnmgKpqcu2FflJtLx8A
YQ9MG8C1meXc5+tfaGNtdrFv1hnkEDZr0OS3jizdb/iourXZ535qjsmqN2FJyqX2Hpn0tc4F55nB
X3MKU2qmbCLfRB54fgto4tyJiZy0a8EcsNNZAltBxqD5phZeK3T/8lI4UFFGQF6FGub5pXI1Lst6
atu1VaJH76COkpvJifgYt118Zal8VnUvRxYMRzR4QmYLf+6La4lSY9Zay+t1ysVmm6FvjqOwTDn0
XdOvMBgKSeLJtI2+StaxJHK3lMGJBTQ6gslQaruxLXRPbliNMD+Tr3DmLwjL86CDwIDzECkE/o10
5XwkIgPIf41KwzqqQtmtYx0d3nQxTgmruQmcF3pzIzKB8jbKQ1hSxUHuGwZa3vdeLk26r6f9FAjC
bM8wdSIMMMZrRL2v8Q8IWTiuAXEi/0bbqPM7RIPpWEfJh6+LoSmOWV6BVp0M6VKfqtw3xjhZMGC5
a0lpcvvKLodPPntzKJehjj57NKrI5y4TyDISpdZAp+PVmNSma4wJd6LW/D1LG7wB9D0B2REVx1nq
B/O98+fjncW7cmDqKhOrwRMzdK5nc4+X75/ly8mLuh/KcrOdJvTEX2q1eoQ27enYTatslHyFV1XQ
TqKEPgtGCcT/B2flt7KM/zV3OMs3vs1F/l9mGXg/f/93OP8ly9g8V3X8nKZ/W9Tpc/5Wnycc+NUf
CYch/WmBnv6Z8M2m0EgrfiQcuvjnjBzMEwIdpT+9dH8kHJL6JxyTgf1hfwaz4xM6+ZFxqH8iNQYs
D9adDGMklLB/J+M4nytYYlDzSiZIirAxAOJ/SY3t0V8i60WaHatBrGyplMgkmqeu1xUCT2bzCopx
vr7/utpM6APWi95U4Dqdz3+dRf2QCjw7whwt8bID+kvveoUB5Gs2BXq6EPTdvNb35BfXxM4PWRSG
GLnNpSlExsJYbrMhOXajsRuohdO1GXxeU1fsCsOncrKi1jVSxi+GFUUNsCXgkoJw9HJYO9Q420JK
06M8aVPQNeaiGax7BP2AFPRr0gQcLWe7F8YVjDHACLjgPK445i7G1VByk6WifrR2WucBh1KoYyZv
4kCkAc072RvVNbi3P7TRSWI7Bg/EZqfkgQZH5dAWI0du7El6tibCQqeN38zozSxuhxLy073YLZru
Q1EXJnOhy21iL2U3ar3T41VqAg51aWcbMfpp+mb9OMHWNo8Q1Va2fNNWizp21DU7FLE7Km9jcaN2
pzgHy3c3GY9wFZi4b5p+qB0VA0X3g6geTY2RWkL/KVkmPT80ouCDMtEaAfUHORAiGHnAtEQ5muFC
8Y2lAsk7GsugOG/dTc967GRaY+O8oI/qffIiczsR9pP2mgrZhurchuS3LPZ9TW01ezfFx9E8aeZz
yVCrRAuBnB/k8qVkiVMX8EaX37vwqUEdM7dI1Hq1suiKHDz1FHzDh3A6hLmDUrzYM6K1HZ5Ygwfz
g8FSIin3Al1Vw1LXJ5yUnFjSSuTA7Ei9z6kth+AH2EWETsaWh7kAumSVrFQ0Wu0fW8HWVR/Vflos
jGtH3EXc99csmUnPABaQlSEAPJ8lsO2uogwR6LGnWWnreqhCeDuGzog2UpgIoeqZNVXWeV9Sgh5S
N0WjdleO2S/rAosBIRgcPmYh5Jf+JaPRNEky6uqxMZ+bsYntpq/ht8x7iwASka/EY7+62szxmaum
8yK8iNQ1ARqIAtz/Y9pat2HMY2LoLbfzjq2HKr5mOP9lo0G7xE8ONoIrAKaXngVhb3RCqwzpzYC4
lyhD6aiNcWvwcNH02Uq36O1Y5dfQFOkCGEaMBAMPKKBQlgKi+EV5PIYRNO9oNXBTjdpjYwRx1pm3
VoMci5pJ6UoImEgV6+illPQBbIkwl3l8Q7PuoPe5SerWVBZZkxQubPAcfWDHn47EX6A9n4yj/wRW
mHQAzmDnBG00hBcz3nM+6aisCVkiR9Yp5xuj9fG2DcVu0P9TdixkdZSoYjAmgeQNC7F3eQjeAom5
K7wnmIQWEVsCtgwSwYAJNvOyTbWSluVCWxr+NJIWqWZpWxu9xTPa+MGqIvg9qXfKjqAmD85DSkBs
9UTCVFKKRHgT1vWyCDRO9G39Ep3ipbyqntJl5MV+6JaubNi5QGSDSMwJj9rj96PxuRF/HQ0U9hCa
od59eQBGHM3xxjKxTuZtP9rKK1IvhhoXlkAFpM8OP4xVcZs2RN6nKwwE1COh6HBwYSwC55DqDtpM
obTLE9/0K/ZevOA5DE4AJ3x/n5/axe/u8wIigtFBD3gjtk5swdfqSHrTjheVV6yKQAhybKMfEsb2
Aa3uvfDQPUi7fD0uW9eAV/s2kf0wtsNNvLACdDGUj8pCmd2fPFoEVusWqSOUTho7IPNMyZqptjnc
NrGDrsJ9SYaGaLWNE6wzSQIchhiBsQoX/V46DMdRgJCTcEAvpTMAT4udsvVTtH+bduqwmjSvDjdW
sR9RnCgem+aYl7ZSEfUh3Yak8NQANhcHvil2cmIXp2rD/GuR96W3xudsBzz8qT+dXQIv8toEdeEM
CnzzRO/EpbSTFtOOretttrWIFgj36l1NskNbYraSJCHRQDQwpGobzFC0y2GN3T9lgwvUyCzselhU
/b6qIM2ycwnsCBu/l1Z+i/SEesiV4xJyf8fsbdo6I0PqbIectDBkVV0ptus1W6EjT/6EcwfUayFe
lhyLzkufypOwbBfmPXvS76VNt4U2fI+DR4EI68AGsH5Ij83j1IpEU09Wt4g1B+uhLAJFdYQCDh/w
C0MXNxfCZ7EhWUyuNTH6NM++nH0zLResEEhbvvikjWiHKmeIeU7hJtzQu3apLOLb0OZOui5jWxxc
WK8XhRfXtp7bVkayjb5ovXSVr6hfOtahWAyu7KkePHDle4Dm6eaanwWcVS9CLqAXSOeQMH5WqDR5
hh1+AlG5WkA0EpbjITV9mvmFtGQWgU+WjvUYpTL2/1XCQ1JbbhYtomjJ6SI1YF9zYPlCtJZ6v6r5
o2rdms2yBoMn2mgjLEScMQwYtctXbnpRR5pi2XyMuzh0hIooh7whlUhkiahvSUms52jPP2TdbYvb
aHwwqx26FuD7ABnTkbAYqgHbbF3NsHt0T5C8qnCofJoKpy6dsV8WbIsyQpU6IfXT2ENJvTFyxDax
DSMsYimQNS878dbIJHigbKdkw0s/Rm0Au3G9o8wgU75tVGq3huXI+a2uQF3nYGF27Ttuvmx8gJ7s
CJJY+1JLRNFPSbtislckh07w9fFlRKyo5zC+q51Wz0lpKG6CyncF1neq4hFxM2pRYUgRCTI7zIiA
PRIu6JiieZwQkaHzE6w2NDDJIgJbJ1IZ62w4GvG+azewxPY6844aN2BxkoxhtK7Rii6DCxjp6Qjw
sdTnuizUDecTIMzkGlqNWDzCOAYczoEtQn1U3DKUa3sqjSsnx5erAbBDnQnWPSjIonQ1f/+n6SZm
TNVRaKiOAGje6gqhm5IkjIhgZuG4vAoVzUDVzysQRROAIAraLyE9hLHaBZCF+oheQ3AdnZielaSV
yskBDPyKcsIc5y/hDSTa1FjkXaesI5ANwYl11Cmq4A5kLKtCuaYEu6QHgewEWTSqKLip2W7vklkl
9EylaKktHuGsdV/1seYhcATGis6RSpuSOAr9RsGhKmQgx6G7bGkcNL3IkI2IB2NUr7W5vIz1cDsI
a1ARn7tKIxm/iCyxNw0RSsfTETplXwU5PVb7BgxVcHBRsHGmrAgJhvgaS+QcyzQxCjMJf1bDzbUO
qGHPZ8FAlcYwi1Y8tpTXrpjUot1JUQ3yLGbe9yHA1ycEOQ/UPEjd56T5EqEVolSNIzB2jw1kaqQI
3WZANRK1nBiZ5ZOiMN1JJNX7/qIIzr9MPNRwIGVBqRX7PigxF09YyVypOJePSbIsQEFli1h9s1LF
Tgp4J0M3F7TW1oiewaMlSmehjIJNQdyiZ6ZmJYQXj1p5ozbHkN/l4n4YVvlwGvndWL+UDWbJcIrT
dd+8UH2lNmtEy0m+SqbAHIO83IxTwNEFWUWZJkYSBwtVNbMfMsNpss5mC6MMEhlt12tkeOZugtXT
FFSMDPxgUKz6fd5uND3IxEexxAaODsflFKjjJhE+CuQcsGW2a5kS8AwMHL3qgx4dW+toFHelgUwo
MHAj5k6IPFl5TYs7bXSLYVtHTo/WVTkky4dUXFjaqsocKf+wDIZ4YK1bMG/AQ2eOkPoi7UgHpfxI
JsG1hHuT3crTVo6PyLAN3QnxTBSjKCxl9R2Wn1r3LBWQSh1oeZMivdWbJZP8uOdONy4YxgrtM0V4
4wtrigoZz0y3MkNH0TbQ47SvcYEOQPmzJGFMtSeIaMAMJlz3U8mOa5C4D/mIZCeoqF1oC266srpA
/qwbN117E+NHaaLblXKC1/Zg3rWWJymurATAKGiIxHneq2vuKqh9aVeobl9ObRSdgc/PPk1AX7Ge
zqdXSfM+gopPPcY0SpGwQ1bKudmQHF4uZNSEyqYSN343moZQAppLEASwkeKyl7FCPEV9O+Sicpz0
t7wjWYV2MpMrlugDV6yS8qMWtmJCVBS42uigNMsIrM7cl8KNWt41mYcNpR4eBdNLjU02bMB8pDIY
9NrBRCqgHUbpCa7CqgorL09H0Fgt+xTlRlLpy5Hta5WhBoGRHZclml5aDnwyjHVOMuUWUd20D9Fn
3DpYXeuKMZkLnJHXKZ4cOqJg1+YSmh/CxWUuLocaPUY9VXOb1C3eQt0XMXbi0jp0yWY7KaTqdzF7
KEaNaGlFSpoRqV1P6oEbBTGqO0NZRh06su5SxTMGktMrIhvweb9sHZCGzr3W5rISEL+LnMWswRYd
c0U+UmWJKi+ihW6dLkCjc1O7/5iVF5upI9UDOhVJqLONJILzCmS4XXgQp+VQlARsecUejA2P16n6
Mn8RQSNOszsUpbLOQYPViTuyQorBBqFfOI3bYloyYxPnm10BrC2xxTZH1KwuVJzNyvgOY0aIHh9g
y0+MAn+hrrHIJO4pHbHSJ4s+owGoBczHQtnPH+kppq48BMIL30v1xhAcKVpFnZPrd+F427WdbUag
t4/PkXpQeIdEaQMjQkHfcYUoiANEKbOzHhtCtRvHZxMVr0JEwnQUaIs8et05RWmHzVEUgNkVNmik
uYnGatANaqSbnEr3Y4Vk0U2tFW7YvkiooTIhIVp1A+HyPGQj8sE2CUQcA9VGRnLNkMNTeE7aZTIQ
3XDGO2ndyptS8eWe6OJWpcfquXciad9DmzC1xBQ2qa6SqNxp4RZNvRwKLUT1pmBvizdyOwS0geCi
19Z5ta+1OykKgyRCOs53ZeM+a9B1au1LMWjrtqELcCaJOZSED2ClOZnxLuoxKTNO6in2pMLPKzBG
S89oXkHjNLIQ+7oHa6g5FQorf5ygDamwZyYjEdSbjC/DcTHA+qMFrte2+0gZSaa/8PRNU25kAiND
YfC1BPVvxMwBmzXAOAsQ5nuFSW7xMv386U5+EbgHK/gs9ETRYUfhthUd6Q38AxPJS+kpvWsVtpW4
1bBJYA9BSXdotsOEFNjrsModHDSpHy9G5oWGX4iUFJlbJssxdfhtA0dFGwlcSiZ3UHHwECVaiM6a
p34Pui5Epm5Ub2jrxoanB5ZTu9gf4sckIsVTtLK8Yps8C3s0UMgk0h0HF62zA5BN6l0LLFVfGMBd
jvETunAOAhGD8kQZ7m5UcZbZdMFX7F4lYmiPh0p11PtrXmIXxck5tJnl1bCgmptuIYO+wIkKxPJZ
AsnQkaGnrNtRLqJJZGcjQYwJqoUgqEroEiTmMhYocK0obR2rsFZQ2KhoLK5vY1W6rQVjXYvJlTPj
SywM/HBmIKJmN0vq5Hnf+Sn0Rtk4o7CnH44sTls70uTCSfKO+t+HPl/iLTw6ROZg48CUU//SN11p
aFiabBSPDKxywrX2TozFPezTkORPz4047XtmXdkz4ZJ0uWcCqwRoORujYOS/0FfBEhJkxkbpmKVw
jIe4yMnEAEAUnbATeGXuAP8eFFeXglzeMsGPMU+nuxR7LFB4vjDfJeq8YPvhzQxZtDBplo4RK+wB
xKeytIduSzXsGasxfm/1/dS/S9mDUa/E9KVr9yXbF+wu7z4m00NpvGM2mCDGREqBoNKQMKfVbMSc
ElB4YpQe5gCLvXy04QVrDW6BSIotabVAw9IBzKnWTqmNFdPDQGQkqDzE6dIErOyBlBHIKwAaAQKR
Q+0imbSBFzqArnzJQxd4t/NqN9qah/Cp+Ahvkw/+ULiaU6xQR8HPoWrkla7udo/JffYiPZYraSE/
jQcBf2v7HpJR0IhElFHg7OXgTx4Fk+Ql07ETghFNn4310B9y31QCnr10yeuYbQZ5JXagAW1Etmv6
hVDnaOCEk4YHnXZi5VosHmAGX66xwCfZg3uHlKwsgDjRIqVBrnhW4oObgQMb5mEiRGVwnDyKN+Uj
hEzZ4wiYu7AN4J0SdjZsgQQCPOORvnw/YZHofp08YL+gYD9zdL9mI2MDCqOZttMxlhylDAY9QEMF
VfWkwQstF0El/r+qOzJdoARHRG5jYqtPFjzMVbfjN7nx0hZbYPHmtGkQWEObJfkdJTx2Y/Rsg5cp
0jcGR1O7PqaPwgPP7GJb2wiugRCkRD81odtLDstceReexgc48yajVxREO6gP3Z30ER/zuwyz4RCt
eYAbWpab2EvwAdZTigbSFSnW4a71DBf3uMjv+LN21/mQm+dE0OzkhO3+Q6sI2FZAlWEqRiWn5YTi
BoN4ZwQpJ+Jzjg6+gb7gcFCQbvSd7vFl/ASv+1QlqVsvmg8ggTg4JVI/apsEt7ZRNppr2YKb+Ymv
O7UXrXWCw8QWvcpFBiM8MwA0WFDMVp6AtYincB3eiD3wDqA+4pu8iHwGjAeGtYyUG3hZb5WgC/S3
Gru1W3jyi3zPViPFIMDLWL0pwbd6wJrKucsmJ0ncflxqwFAld8oDETWr7o0bh7FbjMop5pOvDWsr
9lht43tUhSyOxDkxjuJjfp9s9Me2hxkQiTbZbVkS/DG4iz9V6OhCoBcedHBSQ2rdjhO7LOwel+sD
a5aFrsxuU/Qi0LqHelz2wDCxv790geGbmd1MQO3dPvbBOekO4MFJt/2b9t5t5AZVDFLhk0ySoUaZ
wHwXyyaodDuN7BBGDolfa77cbJMUHEzPUB38MLhjOWxe32OV5NDdM3tgjjnCJskLtWVoORVbQduq
wcBUWUiSZxbLuD8kgFijQG8/VIp46qSgRNwFtPRrdQNVuFLveqQmzG0aB/+zNQg8s4rCaXpsdQS8
rwT+DqmDImKPqgXKd6hEXskivkIgsLWYKz3wR0Jfbsixzs8hVasyE3Le6Zi1BuRNPVZ4SIeUJB3q
HXFiLJvkKFVrXW73eeGCpSg7Av6xM1EDxKskV9w/vyBSuB0cG/ADkGF3hYLX+e1USjUUfRtLR+nB
yq3RFTWOCis0YsjprpxTKPV92WpAnJm7Y846ekADF2CbmIYKVKt8Og5OFpTLdjus+zsQKj3L7fdY
GrSE0NjO4mU73PDErmDVDYj4Vt6rNyMj5h4oOev26ADIgJgLyEeQCXvUInVuy9Q3Y2K+Tregg9ra
cwbNnkb0xka/qRRicNOrMbf3suFmzS6t7b5zjWw+oFrmDoVTIS2DSfiefcwLfTc+tl2gsJtI3Y6d
q2B73o97vpIfqyBaZOvGnZaRT33rmPiC26zGveqg4/mG3+Pndtje7/Lnfs23stdjX1K2oAaWbGtg
SoZOje7REwR4y5H6TbKZGvhJbjIV9+GoezSYA+KrlvN2GCoof7mCcZBw5Ei2auDd2P1euJ33xo24
x+1HT5B/R7fiHvU18UH5ELBHpivgxEZEwsdpclCHQUKEPUbfK0fd0Z3ClojmTWvEt55KcN46sjd9
VCkRLSLc5i8WsyF4xv0mtz3WnUnKdwz0vNUE01J/iI91QehNcYNUSFjyQ1pigXb5fGpab9a+F2xV
AgUNjX9I/dJh00IpKUGCQdqPws035Y4+ADZZmtt2aQX6kb1HOJ/7ZbVOb7TXcSlvkhdLAXBMjD1A
YfwtDEt2qygoKztqixSaNNJKU+alCgJZ2h3qcGXW295yBC8plmkXjMN66A5ts6fqJlI9Co6w7giK
wyWPmth0sD04qeBbtW8pjtAGE/WhIIfLAlAMdMjUnwBY6zU2bidD8waG2UKSeysnM7NAILo7Nnve
bmQ5GFtPHo+yuklqG0bANZ47XwvtJm12QhPaibax6B2PlmFNjCsUwF+sWVQqQEJSwFCEGPaCAWC2
UL6FQzMdpynjOwHG4KsukwYSdoPqlo02/vYeATI2XKjAhJxVUpemLgyt11nfC8kRchfdbqiJHbMq
l4WYvI2mcI3p+eludYZaA9xBzAGGHXRS2CcudgmLcQVqeTM5sjrkDjwLXzQZ1ucKlMv22LyCAxfS
EVlS3BSuBeKDEcPhPs1zHKk6jqsmk4E91SjVj4LfgL1vcwvMayuqX78PnS5fA0YeaNCMros6vPbl
C5CzHKAdaFhGj3yyCpR2WkxTXW8cJDv21Mvt4vvLfao3fh6X+Xpw0IDWZaZBQPh3vlUn3MomXqf0
aNKpX6XluB5YaHpJHdcOpdNrqSOjGplC3dGcUGiJTcMDNJzbBZoEr7oKOSOepyICU8NAt6DWLDRu
rGE7c+WM+6Qen90pfF8kuBHDiQMNYDTtYmTqTCjh6apMJ/mpxfUkAg51eiPsVF87hb65zNzigHpp
fIqWxbtyj60eRVH6lCa2kAGvJRW42GyvFl6GACzHbuJK7TYD4EI9gXpJ4iAk0UJHBvQjUZz/p1bd
ql1gHTO2iqRVHtoa3I04KdHloSJQICuaZ5l2N7ma2ZE4XUBi3VYIIjyUPq0e8bVTZptcBnh7EMJj
j3CfubR0gQkgEBlX+E9FIPSlcMcDJAOlARXPvEsAyegUQCQ2RbiEWA7n0X2D3Q8cK8OmzI7RjBJB
oGbz/soQf5JeLocY2g+UdfDP7KF9MRnQfBrwayqeJg65T5sljmIMmp3GOCi5MMgEq/a5g6824Qmi
q0zcqVL4weAMskBRZP/91LzE7HRJg6cBSPSY2vAtFy9iGqTCsY4lm59kmUqo4qQ7Ve07P6SvkHwj
ar0duyKAc791hYc0f+75IOC6kFjN5gPQPX+mNj/l9LkCLwi9pvmpswSvkUDq4gObCNXhfS1TGWCW
fs3M+8uix6OC9YvIDUjCbDRzPu6CKjW1pJTZiaHNgVsZqxFKGCR5iOZZlnjfj+svLjYvJDTBBv8G
JgEXOPcQDRrlmoZxZeUDjXME2Ir5jr4it2NKr0Wml8EZPh4gAqgNCAfnY+UiElRgiQFwO+pP4ZQA
cstrxNoySjbfP9LnYXHxziAjhnQZ8wS02EsHcaYqQy2VencyNwDdAL2S4SZmpEfXrQnLH0GfbSLp
pYGZ7rXaiUQXLUc0EFrz25YuinzF4qNg7fiw4prLQr+wNFtLvVRz5czhaLM+OPAWVqobXjtp5Ei1
PwiOpQZ14jQUIpZVI8FpY5Fbq0h1oZSopsAKXUtDidqRPpBOomo9IFSCTixy6E12I90Zgy3qrkJt
vkXshe+nd0lHxIKUsSuVdoTos7NhGF6gZJhuC8VtaDBkW2Z4/WcSD+2QKdgdqDelB8/kyPDZqskC
MfST3u82uX/NFesShcKrnPlyCsjH4IJ9EUuoopDBMkVsT2IywRK126HGRyYLPbi6pnpotWIXA87/
/sV+4SXqcJNCIyoJ02ierJfGubkR93kKJcIJogWGNHBw4DYcu7BvA7erq1UHfriAhLohyNF91i0L
fq28/PWx58a5Cija8EOc+zadr00xmmCapA35KRXUu5Rm1K7UOLRZiQ4lDZNlhxUfkHpfM6v/ukqx
BYOPOeu5Qb6+FHXXaKlU0Y5Xp1Gv6mVj+gK4eFqs2ZkUCVfwxV+MMvpCwHgBWxCoNeCZnT+j0Iht
2FcFLtabpxIe5nUO652i/Ij7fSHkHKdtm9qThRJSyosrgeAvrg7mKTrfIvxAaAa3rfOrFzjv4xze
UCchFy3ULCany6ON0mqlo1G6Gdd9yRiKgNEdKnMP30+wr8OMBpnQOsIUdZboX5qiyirlUWfm1anO
6lVZy8hrRAv7RauTwaqv7lN4kvNtClcDLAavt/9m77ya4zbSNfxXtvYeKuRwO5HDIOYh6RuUInJG
I/368zQlezkYHk5pr9flsl2WqAYaHb7wBonqnxeyvV6tgfhZzT3QivaMQlbf7gZYgAuh23tDD8Ml
pLSRBnPintpIR7caYhpSnl4WckGlGPrhJIe8jaOUdMCybATkVqsPIXjoXNxDN73Ia4REO52W9NDi
muRxISxBiLrQiXe2FwDBLFN1g4PGxulN+76hz/7xZzgKz0GoW5DZuO1p7KNOPrvs4zJVAOMG6t1Y
oSUVDOPPsKuajV2UzUJP6O4TDDhA12ll4irNydySRFfhUxvpNLvMzNy0rijWmU24Vxp3+HaJdZ2B
eCvjE496tGKAq6I1i84OG5NIffakXT719pDb5b1Xgt+eGjomXllpS19PvqGWckph9ugClZhshA9Z
oBpCkXOxA68RjZZDz7ofncEAUg5uJfVFemIPWjKyO1iZaLACoaFuQyMAJO4suO4t1KAbPY3uK8Bq
0SLz9BdDG+6acNqFVVRc2iZotWCcaAKbVXlhWzyHp6TG1SDsa18NvBso28nGn4D3DI513iG987lE
CfAi0agp2NOz6Wa0duvYvvawFVuISaAhp39zAfIqof/VC0Jlx2NQLaUorKfDZ6+yqHYjI7hM6xG0
gUqg0prKuZL4xR2+cqvYaPkA04T7mKM2t1j1rvzW7W4nZ536uncHrGC02uLGqVA5bKMT4elx5sSU
AUOEH8P1xOU0w/k0EaKGoknj+6nN4iWyv8YSOZpi5aRasVQnSn5R3PrnQiQ3HOYPkH/6Rat6P9RW
vUp0f23gTv2E/ORyqqkD1LpXb+BMmydCoxklVcpN8Zg8IvsLLxyS+8ONj1dtIDw3j+6tXom2Rt8Z
11pbKOuga/XFiK9ZKvwCNEFJSlRQODXoLqo1ez8UlbIqDS1ZKU0HGhC1wAmDlt3kRZeZ00G0NcU2
Spvm0lSCi9bX9LOPD4Wjm1eKy0ueE5MMNWAui22IvFZCq+8krsvbGiyNSzpsi0AFwO5CTV+kLspW
fz4mx6SMOhygRvqsTNDjkK7pblff6XH7bUqbH1mYPqV+sstcn6uQ7peinpL/RrvsaPcR9TOYRNR5
8lw5/EaJYdS6nbbDXR6tjBze8r3jCfg5+zxHAUQsAu3Zyq5gI7XVeWaD3AGhGS2YFTLVYNlX1TqK
gkUAq2fMlirMjMhtVgb5WjOCLvCnRTAByNC/Oi0g4K/2gN2ecVFT9oMBpHfXHeqKqXkW5+jy3enD
5w6MT5mc+eNNm66ccY3rBYiczts3abXsysdM+9pX64YmnrB2CCZ64U/Av2lIfdDe+tTVM/PRLs7c
p9xe9fmzYVz00G20BVip5sZy12KkHwbsh2apvbbF0ovjhRh+KuVdQo08q1b5AIv7yrSvnfrRp4pn
P5mpuXaT64AHru9Qh+yKTRks64F67OexXI3uQnnh7KXtFVk739lAZ2RTZRVOpVAsuNSBQ26xtPt4
tRzfBfhds7l02KFgMOdQSCw7kE20dc5JwwA/MVDi9KPPAeDaou9O+b/8kvg4PKQZjp3gcSegLDKn
wEZWlqlRZfZ3wtz0+m1hL/zpumn4eGq1tJq1lVIusJ4d94tXXiEECjTvPmyfQ3HeGC+G+UMzfww9
ha7yJih/pMpV6C+qaW0mTxM+zy0dtwtfpRPzqLmP4ygWZvwUdPqyFd7C8+1NRLNMiZetT18DaEUH
cqRPdr6468OrQt8G7rPwAEqV3/WmXk4GVQy+EIbAS83GZKkqWc9Pnn8+hvXCgtPT2xbSj1TXqacM
TbvDNHht9HheL3tgdGYvKKD0lOYoLyeoTnaAJOioeQWshrhY4E4C/QGZUrqAIgsWivFDs75HSrnI
tRvveSClqmF/YRgCpWfrB89VkW07Hn2kql3zqzpEpt5HvtHeg41ZqNGImyd3SkKbu3ux/oJA0FOR
rxfxvgOylC5197Yu7+Lku0kLOdE9qgI7F4K0Fzx4wW1UvxT2nQpuJkRAdeHZF5VHvgutCLhbFt/5
PIzp7bxiK8oXQFSAmYdVaoChYMWKLcJCLuh06tHVztUX077g5lv64cLzMIeQ3TTxqP/U7odwRR9c
M4F4JZc6fAVz6fDA4VqUt8otvcHuq3GBXAdV+mhb5EuzXqMzSD0K/a6Gqg0YNn1VgOfjqlRXifu1
1/eKt8ZAj45QFq66fiWSdWAsq3Bli60Tn6X51iND9s8jwIz9X15DYXKnO7tq3MT1ppecvLEGFoI4
hfzfw3jd1kDRYck1w5MajnTlXkTxMtDNBYvbhytn33+fnBVNPeFuoRjSpq31By8599NljmJu+xy4
O5Q5ne7LxMp0obC4BB2yYy3CNX65qJga9Ea9bSHWOFC7wwWoeI5C/s67y1q5T8BHJTsys0E/T1Lg
A5eZWMflZxu4SN58TWRXeVgkzS7Xbk0eXim/d9ptl977w31My7Gx1lBG3Hpnc68XyWMeXmGOYGhb
PdiG2bkZbP34MhHncXpeCZnkY38CRjKfrrX8wtZWubnJrLuxf4LOZ3SPIt1kO1Fcj+52MDdl9FAn
EATvNHEjaP/7TzrbYxp2lrf23Evg7Jl1hroOYhAhYKhzm7Zksf742DLlnT87SKDR4/gFFk4j6DuK
YYu2QK+pu5toA0YgTNO4XThI1GxGTb2P47TfTZV0fWsrc9FkwWU+6NHK9/xwG6rUUiqhUx1OBo+N
AG6uSgiCnc7A3czOQDPgtjrZC+F1D26cP7S+7OLqxTp1VDAQEg6WA9lqs3DYVkNAHaZDCKRruKZS
T00w0X5CZQDTPCerwMx2sE/ctV21yyi1QX1OxTbpAGh9PCXHSSiREbxDmQ3iyIKI9eEVrJQI7Wih
kt7rvtrf2GG3qox8pZt+t5g6jcu4g9LiBl8H0SAZhHPn9sQDHH0THkCyBCUDUubgs9qrJbTOmSwr
vSeFMy+D8oaawLgpW/Nn1AAgbFtEhNKaEnE9Dv0SPd7vUMfpPJUs9I8fRX79g9UhnwS1HJ0mkBQM
nwW2/YTVToo6yT0+cC+BNXF3j+RdBQHv1kbyBjPpU0HqUQAkh7QNlbaxVPmclwDyzEibSTcpgDbI
7rpF3i/bxPlmlPicZ2YAfULoO7vOM1Cxjb/2zfoaTd4Hg8vwvHJHcH129hjoNT/mjjUhUN4t2xpb
NP2Hg2j8Eg70cGKWXrFdh9ME10CKfhH6g0ybB9bR5EfJGFUJYDjWR6fl4bYbVH3Z+6JbaX3Ursu0
mxZ6QNJkg9mNvSy4aQFaBDQdRZ52GzPwtO2oqgLnEHOBemSxTESgbQK/sTdWXnhb15FMmCwGktG0
zbbRSvtsLMBehWH0bcyd5nLUsm0/6uqJtzOP1gCuDhRsgUKbkDnm/p2YKw9+YU7JvQ61YoFU08Oo
xifie/0owJdWJm8GmRV+/MBKdD3xgdM0Ku2OyUGPXKtL0DT8w3Th/TnoJiORT0E2RQbMbrznSlzn
Q1puYketNyl5t9br14MLS6jvAH7Re1qqABpWUzyCdgXr6w8wmDLbhOKnuGelGUBOKBVn4634usbm
462jHe9iWVLXX6U6JXBxtovLCG1qK5yUO7sF3lQ44bSu1I4SgRv0u7AkabGJC0RwaQ2yyBsENeRa
1wam1bsnPuFMcYbMj2YCuq1AJmUj40jwv/VMH/HWQrkTVbq1WqPboigYrZXJ3BWWDlVBL8cNfs5L
M7GWujYa117UEiTAllgHFkGYldFviZ1TcMZ3HwyTSakzRnUTqYrDszYv+zxO61q5q7xxWuKycmdM
1Y74IF1xtkEBztuXTvirwecbZqFyoVJNWDojWKlOGRrk58L7IhueP/52r7ndbEOzm3V2Mt+NlH6W
+9Wii+IRk+z71HfzzxP5rG2IrZ+6/cWU+zvbR72qTNxgOZgDNk38riWa6vaFZWl4wF8MxaVBr9RU
c+UsaNqMWMH+mXvhuKnGXF0OsCNeH/h/6ir/phH25tsdqas8FMmPmYrj60/8ElVRKCN/0qDdycMZ
QgU1z79VVfgl/RMqOwimUhShmyGX3m9ZFcX9RFXUIOmnRCq9lqQJ5W9dFcX7RA+AggB3M/VflS75
39IvN79W0C9tzf9HyfHwcAXMTC2Wu5Wit4p0qjknMungiMfJLtV7Xbs18CkOVv4mzm9H/aLQL/pg
Z6h3ZXAJX2GByTz5fpmtm3gznZveon7ykuUEB8E7F/m2KM8DmpH+sAh+AisDW/JATF6sOBa7+MYZ
PsP/EukqMK+zcDloF60tCZBevw3G9WBcVp65gH5jTwgAxVzyC0Wg8vEY1i9qtMzKZbWFzdB27oNi
l6sW6pIWn1v5TRT9pWgvdn49qFfedNZU16l+nUPuUcGYuvaVhrW5SfKJZshono2gh4L7blhARlxU
1011bmmnuoyzY/f3jFI/4ZNTI7XnDdRe1dvCDTP1vomsZ6sLotWAseyFMTl/OQP64K1HN0PZ9E/K
0FpXjoFsdtzTy3+zCn9/6LfylTMYnnwM2SaiiwBUgcKbMz/Y8sYtjcac7pNQ32tCc+9wgIguKLZY
Ufzcu8UXuzQfM3VQSCfrra5KMW0jHe+x/V0RZj5+/DyH9yuPQ+zG8pJizvJ5zFlMW+CQEIyG29/X
eq1uRBl5m2Yyn1tj3GaxfY51rrIDKfNbc+Z/5xLnEkfJ/6/69FDkwZe3Uk+vv/+fU8n4RLkYoSHi
AhiaUiz/l9YTpxLnC9E64CvOHqq0fMi/TyXN+iR/NwcZNyaoF6n+/feppJufkAqTgiIozv86sf7g
WDpavbKcjdSrREm9+qfPskIniWILyXTrcXAL79Jsi2bnxZmyymMIidhzd2do4+UPSMzCqsZrpzgz
c33YjTXUOIKceiVaNL0XoVZP6zfT+M7Gkgv1PzczJzhtCRT6pFED+C0KYIcBQzaUahBESvvoq2FN
kZ/SXmVX2g0d/2RTK+YpKfT5Af06nrw8UA1HZGCei4UdQJNpDLpH5BnFOu0hVGVxo506LmQwOH8t
oBE4K0tpfci7h68V+mWi+XnYPZYO6Otc8Qo4BaGroJHh9XeuQA4wjF20GHXbWLVO0y2VqhY3H8+t
nLuDh0BrByMloBnAZ4n0Z2dWlMQmBjxusVcsZUTUV1eexwpSEQKF4mms1RbAUiZu9KpQofeAH/14
+FnizeTS0yLL5HaVlzLp3+EkKKbVTFoha90t3E6/AGMr9MG9MVSMWAvL6aB6xPqFUTXD53gwn0UC
VeDjZzj63EiwEfBhxwdfmzaw/PW3iJ82UaYmDdp9res+MHSKG23t/JmT7euLWtz5XBLsM/1IFWIY
4r7SwqHdVzaWqHqUANwPhbWt45MK6TMglxzLw7wR5gUvg+SXjIDevtFUdr1WmOO4H7UGFQS0/bdD
4oa4ArneeadbYbgoyhB0dqs8470OOxf4xFmk5NGTH/h6toyM1D7BlTosK/x6Ji4jhCYxmifon5UV
TMo5cSbqfm8byl8CSAAtpfwsHqxbdN9w4ylPddvlyjlc2fi6gB4hg+V8hD51OAm6O5mdXabjvhjw
rBYQy1eB3sNayKJTDqRHQ1Ez0jSWL4JLYPDnMJW2ssbGSotunwpIhlkEj3TyuhAuXvNnOphMI0OR
N7sG40nByNmlnpdVXIZ+L/ZCybPN4HgKNi92vfRry7orRltda07tLJQiO0X7f+8lSYllR1Eqkc9r
AnErwtJM6mGPRLR5hkyvgr5GkW5MawzXH+/IowNf1uBUWzqP4M+D1MvhpxsCACHepA973/QvnSZ5
1rogXQxOhPRgY3z9eLCjhclg3J8URBHmspnUw8GcUkeOt/PFPhlKOKvEVfkyQV/9rByz8nKKlOxC
5MCT/3hUhNVJ0Tl7uWP02XespymhgBOq+ynJ/K9Jj4JGVNOgjXTlTBFS43dUjJ8fj3l00BFgUM0B
RIt7DIWr2Y7gKcyu8yp13wUQrj1MxJYTW+rsj0d5NU4wUUEGxPQqIPX2OO16FNBaf9rbTeitQ6tp
F64x+JuPR5mxQl83AvNmkYxJXBqRy+Fn80fsX0qrs/dx6V5lUI9K3NbUtrxJIwjN9Voz0DxD2Ts+
C9P9oAYwREf0HUdIyYQPw/7jx3lnc8hIATqoVCEhhjt8msrAHC0tMnvvAs5tQD9PxbDSp/y/eWsJ
csRYGQ92ZDgOxxkTB/EtumJ7xDYASvRIDl5EV+49dn8GEIiFvqu+oX4WfIde4J+Cxr73km8Hn+2U
QnNSL6sbe597V6a4dLD8DE/weY6H0HUycBaohZ4LAPjD9+uMPFfxemuf0MROt+lUZ5sscVDLTq3k
j9cpNzEbn7gSiDr/dTiUgreriTO5t8c9rV8nOtIDQP3LE7XtV12vg2uIdq3+KmUtsZPkY4fDaE5c
R5T9vb3rdvjChWnR/gj6FDy5H9PKXPkFDdOFXUwV4gxpti3bNvxZ5Sldu0AbYmdZVKb5oorMo2Tn
22GyAoeQf8+sHM3KvNVA5fsIWVOWcpOo3YZW6vgwO/F+X7pGO16YZdXdAGgDse5CJABoZ0oveKVQ
z4KoYq00ppQENJB0++kWUXbqoDs+dHh/ZCXBFsqWwmva8eY4sLSkogTeO/u8SYt1mfkGTYumP3Fj
HIWxzDJnN3kCCDsJ1Tyc5Rx/mlp3G2+PwY+xSnwNMQ2/LRz9XPciSq+VObaXoocrHfuJFD9s0uyP
kGHyQKKVhvoP9UPMnantHD7ChPwoQvRKsLd63dsNdIpWupokZ0pf5OskpBX58ZFzPLFoOuIoh9A8
jAjUnw7HozxfZVrdJnu1DpKVM6G7ZGfwGD4e5XhiGUWWzKiIyXrtbEPqg+YPsd4k+5CbGpCJUVpY
J1SoL/SddZMHXX0R5JRHjWoATxQE5YkD4d3xZVoKDIgUeN6YQ7rSTCcnT/bYD0SfyxarzQpSRVQQ
5NiZgq4YVqPhwiiU5yrUTnWmZtAc+VF5ffC/GNAxujs3cRrS3lXC0I73KZTRHs1Zrtf6wpEud3h9
lg9xGCBzMdIRhkCVL218uc6qUTNPrK13vjW9WgqTVHN0cPvzr+CXplUqfAUoPNN2iFpgkaI45ST1
7ii0fDRiHGhBR2W0KfCqymFFFVVLzTEdsJNS41MKYu+OwnmL75chbStnPZK0z5zccpNkb7ewePo+
LGEmOs2Jc/eVKXV47spYDhtEVQWawz453B7C71q/69R4PyqJi/Zn0VwpVg3dOmispYiym4l+jL7w
RtN7KvoqvEozL3u0kbz+pnroABe+P6yNHN1NZ+h+OqoAtTj0DhgXZcrHn1qi6FtzMCZkUNp6XKdR
gtyRD1fY7zTQLn+8C3kZ0ODybWS6fvgy+hDQuvBFvM8mmjnCYa8PPsWWRtHARYy6uVT84muW67dl
N54CxR2VV9kEsHBQNCNw5KvNU7cigyBWknfv87S21swdgB6l1Ha1CucpKbV4i8Orc9ZXQt1UVm99
Ljp/vBt8NdoEiR/+F3sBrSbZQKKAb87nwqby4/VZHu+9VHV2eIIUUCLMfPvxjMsZPVo+xAav41Bi
m8XKnecMddtN0X5y+2TpJwM6iF6Q7aIsm3ZTYQ0nxntnkqX6MlMMZQFK5DxspllWs1zrZu/13Uvp
IC9QhLq16DV73E2DYT9rbffcmQh/dUUf7zShQpNXu+bCqIvkxG16VJWRbXgiMMJMXMhgaM7ePowy
MCFj3lLJ17UKcZe2OSdRytaB14RbVn3zxMRh9xKYoK/KUGLzK/XEoj+qSMqn4C5HDY/qDPnubNXj
L9pnieG0smTg0smo2ifC02DXq2B/ehV+X5bDhjDrLN+MeDZ9bYUxPviK/iP3MNoa2zv8fLwTBTNH
BmxvVgZ3gayvIDco9cKIN+YBXdG7WAf63bPDbX8ZiDJ+tpsGlKEPsQw5IMdFgK6pwW0vwAdaV4Gb
Vs92NZotysETQkRjaqSfq1z4f4VaKyWTMCW9sp3QaBZdD6kFcaHUBtocdNpDZg7gGpUxLK5brBuA
cwKSeUY0WQyLqe3zh8orQIgphpXeNH2j3VJuA7aEBbv5oDelgb+2VaHXVRdB9VcQpeE3ZLjMhzQr
YvjjUwN+biBNA/1WToCAdMuv7rpeyf/Ks1rbj66HmK4lsPdZmIaPxidgvvCLrrYTUMMw8S6Kwc6v
oI4E37CzybmV0MD5akwIuhdaaHyHTgDROsaU+avRuREiRfZgftW8oLrFLBxxzDKnRbIoS5VgdmIt
oSlnhN9Kz8lQ+OgJzg1LSIiR59UPSlMA+8tibCNBCU3I0BVhGb+oeeb/Sg3+18KghcEm+qCFIbov
qTjsYfAD//QwvE+yowpEx0Bo4rVR8duvwrE/qTamQdzqcMNee65/tzCsT2h8U7p/9TfhApPVsb9b
GJr6CbMKGQfo/BgR5J80Vl+BA292JkEL8m6cnFIFg+TRnCUBjWOWrVVaLZg70IQZ2NyLwQDVZ2XC
PItE4+7yZsi2dlAXN3pnlOdm6ZebdLSnm8YYuguRJCls13wbBHBx3KJKLj2vrR40bcgvnZyYz8Y0
4cysm+ki0iYV6S2r8REeRv4RO4D6RAhzmAvLFJ94F5VNCuOU57kXDi991awthPgN894CFrQKstxd
x677DV8BZffmI9/8mqK3nUsZC/1n4n6PhNsSFTCPitucZSKyxov7Ulj3egbnMQwHlysHHavcKjOQ
rKF9VQppMeil2nTikH/nJRmRvIng2qN1OwvTQrcsBjdT/XsrQjgayd/gIvVNEHCWPZ641Y6GYpFJ
517ekXwcnP3hfMasm87rsupB6W3ssEf7S2aH6lIZNOvElzNkPH4wofSq8GhhGUKbBM03u7mcQrWD
zB6rh8RRN1nQ7Kgbb9ypvcwrdV0N2Qb7loVl7PIgWXbmEyf0rVboyxiquf8FvTpqa8taac7Cvj0f
sxu1BpvbmbvMpByS3mMD/DhYiJFkUmuouUAv4KLuQJeFyMYJXTtx48mHPXwZ4AqGDDxBJ5KIzQJ2
dxhjO9TTBNu2HmUtFZza4Of6IhvbYhmZyqki19FqhIooNYYpANEtYWUcfqeyR8YtpkzxAErS3k7+
AJtWGdAgyfx8Vw69d5soDpCl+uQKOUxN2AeMLHug7DzgUxTZD0d24niA78bVKRxKQkGZI62i+9mJ
3TYHQDEMWRwqwTTc4LeojnyMNyURrdRo+MOnfxC+BoddCZMzkx7UNskcBKHcdAUNpVn4AdjioAay
hVsxyuseYHa3zNNbb/KTVTyc6aL68ofnAFpvngMSFgyNlC6eHaDlUKWiiP3gMfKDYumnrbh2NFgv
fgkIXoNRsu40mNIOAjIfDzzL1ph5mRBioA6XFwQd1ZPZlLQTdmO2VT+2Jqh7kP70qOA59/lt1YxP
tdE9xOk4Lp3AU2X89LXFmqY3UGDLTB8dMHET9oRPQMS+FG25TYT+I9CMdkGt9msBo9SUWXNJzo62
2sdPPguVeXIiZdIDcjKpYwI54/DJFTCqZkBN9rGy9CsfL7Q+LVeF631uPIwYcnNptfkiUswn7bd4
x/+ilH9zbL75CkcAsCestaLmXzhr/WsjWpGzyn95A0sD4Nef/SdgsYFIyIoyXC4+zn8MtgBduBIl
JoEYb1FgmvFJxjX0g0F8SS0cjoB/ghXzk2TP4q/FqW4joKD9SbQyOwUoLZENOOQSNrUJKjvzhC/A
YTWKNLV9jEVMGF4bWfp5yCNHXVoUD7eSLbyIhyBI1tOod18rUaOB76oNIGfDTh79qq0+p4OR3Wmj
Om0b8scT9+Xhuf/6gKBKgDfb3JdQ3+V9+uaY6oHVqjU148cqRqAI1Y1zVLJcEMxZZZ44Eg8P3t9D
0T6hs0Hxn+91OFTbOT1w4Kl9HJURsci+DtaBGsYnWtBHAaK8/UHdyd4X2/VIKr6H1aDUMA/2pNBi
q9nQGzI47gPghiVMxgqCrSihabY+l106up+nSrlK6vSiDn2Ev7QgJ+9OpjXi/tY99vH1WtE8zuJx
TDaOf5c4cGOTLi7P4oB2dtmE/hYapYUlhqeeqhfIFPw/t7KcMsCzRNaclqoUKJhN2UhkWI9ZE+4d
Rwm/OyI3biilNUuCLPLyqPQgFmnng4lKuTDHctul0zIYE3WVtRh+1Qj6pU1WQwF/sMwuXndJEP36
qP87n/4t21IfJFHhj38tvoRfsi/NwcHED/0+l4ChOrA9wFoR4RMovgGDuSpYMJ2CPmoExKuv6Ojf
mZTufHoFqFKYJbT8dW79Ppt09ZOMN7m86WRRKaZo8QdQsNlutGAFcfax8WWSh+e5d7gbrbpvRiSj
yq0XogZtGb1cMHZ54uacLeDfo7DZWckA2+aihYElBLotRrkNEBqnWAuFS2ovJPD+FkMx5qsWg9YT
gfm7bwYUBEssG6joPJSdinCaRtMut3jIILxUQ1VUVERd3nzum1+b8G06NT9nXl+N/FOVWBcH3ZRZ
UiOCom2E36ADqWUV9hdRDhtADVH0KlSvzZC9LtRyYbYRMN+0VRDmD5T0nN5nZG1qrbJ2lVrRThFp
9jXSe69a9HkhDBw3WhDpeumY0SIcG+VyDHNFvxGaBU9CROMYX6Ce5V4JOvPXJf6NZ9SllBNaAfNC
JS9HJ4/oEEwp4SKx2uHq6IvJE5C7Cgy7FPNG0QGZLsw81LEHCvVHYQs88/oSl6LWA9dcq92ZaZYx
1LIcBXSlcvoTsz2LwADr80AmgH3gPjac8TmEzfYoT7lOVWxpwdnn2NsNL9GAUOCkFiCgFC+9USYj
wTuvQ9XDzZHoUwfzRJvqeGFRFyHfo2CMDQuRxuGkWAVMsS53sKL10/4pspvsqnMglX68sA4zWN7U
gByG2q7Kv1x8K2c3shKhphT0QbqNKPNjeV2k56qtuIs0UuoTs3q0Ozl8qDnLLhADgWw6fCHTanWt
USE1mVleXWQYYz61NNJzGFj5ozoMynctqNFl/vgFj6aRUR0YR6bFJiX4mqUBY2lUI+sm2AZWiP6j
GuPYKJImO/t4mKN5xF5Q6mkwnXw2Us3Dlwt0p6u0Vqu2Ed3k8zBqkzW+1ggopZX7p2/0OhTZjeRs
A0+X8/wmiPJLLzGHpq+2StvED6FvXiBFXl9//D6zSI16HH+0bI6q1N8ATs0O7DjX096Iy3Ib+aAE
6nZIzvR26K6z2quvUmE5f3p0o7bKIcBQVOZBac2OgIjLy7PHAYKA29/oRoSZQ4xXk9Kts0H5hlrS
qf7X0bpgQOqHuKZRISJrns8ip+CU2wjrZi6eAtmIGWluoIb08TS+P4pUYJDdbrby4bcihtIz23DK
rZZD8J500aw1DfrqfzEK7yNFQyhGzTUmnAhYkpOa5bavKx9txf7roJ1sf84b13JJyH411VWuOuAl
s0/kt1VXsSp5F9OYYFlDrde1CWr2pO0zbbQvXT9Ozip9QnQoFdFGCoWskWG2T5wj780p+BfZv5F1
49fE/8361/MutXSfL9eXDXLdqWdsptw6iQZ7Z0dLFLFkYlK9Acp8+OngYdpuo/G6nu+h49siDx2H
HfJt/f2YdQ9hRX8hohVhqMUW2MvOL7W/kMJDsLq20mWh+cgeBfWJbfLuu3OQMf+kmlTHDx/KtOh+
om5W0h4VD4qvKxuzGk+FUe8N4pJIcjGQCZDrHg5iWE1EmsYgZdnmW0VBOReWyikgxHvzS5EGiSCJ
w0eU5XCUpnGTIq6GcuvXuXomEnjsCaca1i+IBHy8P+Qf9SaxeV25XOSUGyXonwj4cKiRj9GR65Kx
FNhL+bmbraFU5NgAx+VSDAnSwVk1rmt1PIXVOt40NCHgFwAKgzDJ7Tcb2rcDPzbLotzafdO9xMLK
z/OGDmMpmhJllsi6EE5f/GhYwVe0JvFUoiu2tH0rOrFy5Ec7mAOK8bL4yfkgoctzvIdCdRKOPnIR
elD9VFUlXpdjl6791kdFWZzUFjm67GXKAOmd1+dcogFwOOWN7wZNliqQlM2MHL/Oq0BfdCzfz7Hf
9mcJnmXjOuvM8fHjT320dhmX9o+sgODrAW/2cNzWAnwOESvf9mRLtEDZtakXWCdux9e+z2w2SS+0
V3V0k0NxlioPtmpBAxuzbSogkVSuO+68MRVnfp0pFyP4uKXbjoDEsjDctoqTfnYa11hnGcGALbLp
hYkbdwhYWeUytXrIcGYfD8hhFd6DI8znzExHStJcg+QuHRz5ho+UVBX0GdjsQx2U54YicJJS0StS
FEvc0nLv1kkAQx0euHqRiylEe6WG+m4q0dqgBboM0Wzati1nUhIIf5ulQwIRcLJX48S59sefAdgS
1BqyR/6aB6+K16S97oz5NhxHC5sPQvQq7l4+HmQO2CVWoIlggxsHaU+CO4fI9rqipGMy5Kh+pN+C
MroebPzLoihSlp7WRauky29CQ7nP1Wkdo2eFPgu+Q0L6nuG7oOUlFkmIQAHSPhVdHJ048slImz3c
VeQhOosuhI/pkVtNLH99ELtJq3EAKQ0MQvQYJqUWsAN0iTOItFMk7aNjdTby7Fi1Ki92QSXm26zP
+qXorH6RJyOSLhFqdh/P/zt77bU7KnFXUpBVPsqbizhANAPIRI8+Rz1Y69zGzbOCrL74L0aR5UKO
Ucm/nU1lYpSGHytyRzdC2xoZ39WY/P2fDwIBAU8c+A8EvbNjQ1WsKoJEmW1rDdmcSejOougRkvl4
lPdWBXUJCoV0vyS39HDCYOkEjl/GfBuCi43vmskzxAtrNTZ9cRXHvX3eB223SCCg5f/FLCKzCnOF
y0g1nNmd3iVRJNKcVnWYm9HeTNUcKfDeOvv4Bd+5ZCRWne4FBSWD5PLwBafGH6ks4lCrZ5V9kad5
/5lTMVwVdMCQtDdD6u7/VMHeKYu8M6F8MIovDGjJ6sHhePrQDxVqN9lW6RplaxkiWtC1NLZx4YoF
ZX6x0jvkxrIcUZ6PR5aB++wCoNFGZUyqv5OHzUb2Ujft+qJLMQbP6pWFXNdyElO9MgC13dt8VPRz
83oVNJhFFGWpndDWf2frHQw/23oghPISTke6VSoTRje4guVgI1728Uu+8zlNXVYGeEWqanMDw2Tw
9dKHhrRVgMqeDUSelKHx4tZCXWwso25PHCjHk8phCdyCjjDxEtXow885KQNRdRGm24JfgyVaPPec
Ci+uG9tLT9jcgUVoXiuoAi+zoXN3H7/t8WKS/CeiUVBqlHTmrdreCNSusFV8u6vkmjNaejk4yjVd
EjyOyzzDvqZRPzuoNX88rsTLzNYSQDRKekQuEhfpzA4fzaj6IAow5asqYLhXSVb7+MrEpoMERFoZ
P3Q+LxlIrVTN7SBCjPgs1DSW/eirCJQGg/c0pDA7hTNwbNhjbb8AFeucFTUu5Usfp0680Mb/4+w8
muREwnX9hw4ReLOlKKqrrVpmZDaERjOCJPEefv190LkRR0VXFKHZzGwkZWWS5jOvmdGM7lK3weWn
76iCOgtgNpW2N3rRfU/aosfAPw/TOHRaqLtp+1dhdZi1ybj81seOGA+VW1XYTY+t+0KeE+i1Yrtf
jdjF0EQpx+SbdPPm39tL83ab0zkjcKZYRLIHtelyQ4xdjncA3Y8TpDT1K/i3yu9EU369PcrbWBWN
RHo4FrrIVAO2tL5iWAysALrypFDgiOLpURs914+M4iPSP5Wvtzh73R7xbYER/cy1tsh4kNG4Ly8n
VquiTdxGFCdQ+D2yYCMydir8Hs5HfO/pUYohyVgcp7yKqL40evrSOnjB3P4Vb+e9/ghiJ4KUNUfZ
3Nb51JZSbyNk7Lw1Os+8AbObenHPQJJgceQOJgVq5C7/3B722uR5ANnoqHCSjfzKmX6LG2w7SuIF
id1TJxwZplWpPvP0K4HpNCnual33LGApf4sgKGMu1hZhWqfL6faPeHvV6LAc6HeBEGPy26jCU5Im
V5OFlwN5/o+Z4YhzLLru6CANjTFqgqUmtfwUGfduDE0pnZ3xry/Cbz9gswPKlkgG++781BtT+VoD
f3ydTEviljkqQWpZ1UMMfSJUpJGB5ynxdaANt7MN3x6vy0XYHK+om1Unmo38VIv+e9wVqEuYS7vz
Rl8bBMYsWAaqe/x/c6l3LeXtQVfXXWYk79rBVNEJyo2729/z+iigd359UTbW5YFKYkmftSG+cSJT
DTot19810ezunJhth51tuBIRV6EVCjCoNq9H6retawxe25huTRiVrrRcc0yQmpq7gC6C8tRZokDJ
bhreFRHpfFFkC6HdJP91zcw4LpNiPxcVpLN47mVgyi7946Dg8sdt1qC3kzL1tJbP6ZbLSc8KbAMj
Zw+7bzHFy8iHUVY6B+xE6hpbS48EWEzdayxBYVYZpkd18Qg3TBxTM9nJst++i4wEKsIBF0Edblu6
jypYSL0JgW1ehIZtCfI1ieMlx0o03zqn2MsB9obb5PQKlIiJx4XhcAA7GKWBvUITI9NkuOnZixQl
uL1lr45Hh2cV2iCC3LIFW2SqajHk+UkdwEflRqmdlDaxgwTCDFVpjOD+y3jQvOn1UsA11w/7294d
o9x245nxoqJXHjO8qY/I8FUHz23nkx6Nw5+PtzJ/GIyoiiba5nYpilZNxpnWUiKK5WDbiG26Vvl9
0Zb2wcG0Prw9vY3a1to5oLuDxAaAKbxP3oD8lLhE+q1U5Im3bsCJT/7sKpTfuy4s4+JFUQXGlQvB
q5CPqVLfi8gF64WnmiZDpYwfS3p9gezTUNhFkJXY+GTliVAMa0812fn0V25/BBsoXSPaT3uKGPvy
W+h9J4bZqOVJTz3lOE063mdQOXj/h/GuW6pHc1aeIivKkb+ddTzjjObD7eV6e4wNztYv3i8kEa7m
y1/gjH3fJ3osV3nl8mhQK7ozyrk/NK5m7cz2bZzBUDz3kFBIrkmyL4cyRJrYs2GkJ0/X23slsbFW
Ggq0lV1XHltrQIu2K/+4JwLWgPIeqAZUSYk2NrvPsfE9SCWDzroBWUHRmoBi2Z6Y/tupQUQlciIN
XG0GtmcK/d+lGCpawSZapGiIY5NsvAC5qA7ujEQUjIc9xvS6WJvrl5YVHw7NC27g7QvkxLGWdJ4t
oQ0248lw8IpzO4EZeJs+xXZh38fOgvQh/eLj7Q1z5YWld0sXFe8QpN+3ufYQl0uhlJM8zWNvBUqV
1kFbJnsLuhUaWU8xPo+ExOutiHzQJihVHHUZyyiRuA4W7iHjw4YOUmAvU+fBB2sWca9HzvI967Dv
9KAsPavD5J1xgcdN2xzcZ7ESym7P/O1RgdaNjg2IErq7JMKX+7f1mgInzFSenNJSz0bREaqqGLQa
GSJn/2GoFS0MZNWgP7kZqs4Glyo9s8eYALC8mlLBiLv83Env8+2RrnxOHh764mQhpNxbxd5cr4HN
tm5K0hnlQWnUTdhJN91Zuitv3Mr9XFnqK8NpW3Zq1dlE8qJMT/nAznEHDVP3dFCDPoqWU1EPycfb
s7ryqTwE01ZfKCrevxT3fn/jAEgMJPbrVRNr5j2drCl0RDPfu32xx0K/OhQzo4GFwd4bmgF093wS
epeiyjgshAuokC+zgahsn5o7gdCvHbY59JATV4MQdgZY0U3Ymbda2feDJ+imaONHr8Y02xtkebJA
UQeNzNu7Rm3UO1ikSWjXtvm0KDbucHSCHww3iV4TYeIiRWnzH8OJrRq/SuvfBjkqdPEbEahDLg+2
pBFkIJTwYMvMRkg9wo9p0SNMuTFEQ5I7+1N8C6o2MAGRVaRETtlnXd/fwpEeCc66xfrhNNG1Cuyh
wprY6uXOgXp7QUObX0G5Gi0vHaDt5ShaHrUiGyq0y+tlCFFzxVrbcnuEs9PyZNtKFNZEFjuhyNut
waNAmLXOig7nFkhpzEk35FmC8yoZXSjAweIjBfDKcYad/X4tkMDjAXXYX0AN4LOX80OKOFETx0hO
fVMqp7F3ccQ2Ov2+L7HwGmFvYI1cdy/WSCtoBPCPXVhTBLcP3durhEYbyD6e21XvcoshGsjRa4Bl
4tSAHQutMuuO1mSVO19yy93kZWAYiKO0FXkeSMAup9r3CsAXz0tOGSBHYrlY0Y5NqkaBAqGDrntk
3GVAfR6rvCzOSdTEL7NXfIujynpcxsHwZzbxgzEv9en29N/C1/hhfGZqSNbqebPlOGg00UB56+s3
UKKzIsbpgAx5e2flCwIGRTE9F/rQHXMUsINMX5w7JHIsf2nEcoxaoG63f861zUf11OXxXJWDtzUz
y55Gsy7t5BS3tvU1mmek0Mlqg2SS1g5v+m0swldnvgR1BN5vjjCKvoRGnSVPuNTklL7byk97WpBz
XGKFXWBe0cVT4VPJ2quZXknEf5mqYOIIuAZAxDamLGq3WGozPXFfPi9T6r7MuauevQQ13UqTWLyn
VTcGaqQRyKsKrlOtMQe9MFu/iOKaxqerPNI6eIA6U/31x18A9ATVAXCa6KXZm0c8MeLMdqclPS3Z
/Cxds35M3aHyAWuaO/DzKycPgh1vAoQ+2D9b2o8pta6yszw9GbWNo6Sd567vmH2b7Oypt884KDo6
LODpf4FcN3c1b7iyaFXBC27MyBGYduybov031dUXtvueU92VO5vRCKnB7HGhbHsrXaOriQWW6EQG
GYVLaxJqiRrus5nXYeLEWYCy856t0ZVjQ3j3v6Zhq1Xn5qFIM8+rx8kjUilKEVaVHYe2R1BkDMZe
33Rj9LRmqiuZb+Wt0mcA+bq5yVRPaMmoRmwQRcNPxfZF0z0TtzxGaNgNiXOXWvW5ldRGI803Bue9
WqMUUbbPrmiDIqbqPjbPZjR9crCNv713r11mqM1R3OLGgkZpbQ6W40hlJkZITxmlz4MUpnOwpwo3
Bk2MAWowVjimTfW8wMo+M8X42EfLcHIU/KsrHQ2wnZ9jcKlfRj4sFdE3aCdiLBoBl5d+3fKUyoaz
lA5zdRR4OuFG0sA4ruS7uB3fj6mlBqDBaQwAWz1Iu5vw17aao1F3bZhIGmO3f9E64JsftIoIrP1o
IMubw12A+1D1kYsnrRzzDNwDk5BKxaunUPVzlRt0jxPP/lzqCS7fS/Uf3lo+Cvkm1FqYNNuiyuA4
ZaIOfB5vrMgBtdo8lAC5dp60q5N0SGxBQOPSvWXvRmVB0KTMjELb5JBQ8fxLdWctoBpt4Rusq4fZ
HbCSHc38uS0xkr69xr9m8WaRyU7orGJ+S5B4+dWnNI/RLh1ITjKNmDd57fE96Gv7PGq48anusTZg
EfCB7d57MQpuIK9OX6gJfmzG6rRoUVipTtC1OERpQC2EvNfd7L4z5UMLJsUs0h+drB6deHgEuIjU
rHxVq/GnNVePhU6jSxdHy4o/xuX0blbjZ60wDmBkDqBmPN/O0tO0SmZ7+rtpkp/zuvyxBjsOrqnk
VPdAdkMygCfD5XzMeJop0UkdJ5QRkoexWANr9yzrKhwN6y61h0Mloge0WO6RaHkaO3wccv2cK9q7
ys7P6hz/UOT4kKDFpvTJiy5n3WcwLsEMbdzyMNrll04x7gbXOkVTcY7gEvnuWJ+Vtv5w+5tceWpQ
vlxLD9DVVpDu5SeRgC/QoY8J8mZ39PtexzXFldrOxruCl1sR7zT14W6v0rybL69mBuwJwQdsFJr5
Y+3lR1t28i5fpuhMQus8ekpavS+LLDrCYcZO127UU96Kn7en+/bFWzMtAk0HkDCh3ebFw3KjnZ2o
5vlJ9PJRWm15VyuGjlCSV36va8PZuXf3xttcK2qvx41KtTF05nQOzJSewrRI/GeTGV9uval3OBdX
nzukFFcUAUjareinY/RxPY7cq0lBe1ugjRfmXSLYVZ738fZSXtk5NLZX8CFVWeTDN1NjxZbek2s4
pGjuCWUQ4cd9tsfZuD4KPtRwcHhbtwK1tfTQBCnV9FQgOXU/cjH4tqKX/yHgQsOGwu1KDAHZeHkK
6snI9Mwe05PZa0sQR2oaKPmUnW+v2JWPw72KgjL8ZUqzvwADv6XG1YTyTEFP/rTqxQAcw8HVlUWE
MNJeg/3ttlsb3wAu6NBBZNzCJa0B6+HU5KKfbXd5HBRpHlRZumejlCnWZVW5kzFc+UqE66ugHahA
gzrf5frlFPy6XmdmGU2Vh37s0+fZjvaUuq6PwrNH82FttK9BxW/rRymhz1WSghPqwNhR5paNOSUh
1O2vdHUUyOXq/9bPt3vBIekYs3XtCmQZHmzEJvAIaPOd2s/VvUD1EeoegCq4fZdzIQBbdCPp01Of
anFodvkcjHFRHS2nio+3J/QLdbB5dkEtoidPv00HuLldt0EVo9LB0ElnrgduX5HXB9cR7XjXaFXy
0it5uRyF7sgmBOnXWYeFUvF435i5C904iZYHR1HNGjFUo8QxQdXl5ybR0axYvH+saFmOq1vCX5Ow
6+woHQXsZTF72ZM2g1fx68oZzPveqnTL5090H2K4s+g4a+MwnqbZTkndHG2ODyYNkh8O4OJQCg8m
oRqbXnHPia+110hvPPM4DPnwxW5E2mP1mo/dqbaG3vEF3DmcrrQBeeoSuDgSx6X+VSV7x/OvNPNz
rg063WnD+gG+yELpKKdBVDhl/tJgT6cXULkP7dSLxS9pj74bXdA14Ej17FvVefr6++bpzo4Xfmrn
WYM8tG5uf8kqVX3f2SUcO7frms9JrbV/LwsN90OCArIXEILJLxyZM3+z6H0rs9BeVTOrxwjYSjsI
uIP91ZCp8b4hq7UAtY1ytSG0MW6vpYMB2uzY5WsDmPeuz7UqDdql1x5Zs365b6o0/lRLtz7PFH3f
IVDSHHvUn4BWLPpTPWp9qFpzfucJR6iHWOgTpiCVRk3TQXvws9FOLi2GSEny4PZ2u5Lmrb1IKiZg
MCjsbHa20mgRLGlLnHKLAnHluf/2qw+A26Tv1Kbq78vWNXfCi2tHljwKk+UVsErX9fIwNYlRUCag
su502BBMrbIcE2HvKc5eu1Q5Rejvrwa5XOCXo/Rxx3oCBjiNpO6Epro1nJbKmkJdi+anZdTq8PZK
Xrsjfgnp8cwCw902ylV1VMfWYloG+oe4mrL9zJKyzJi7n26PdO2brVoGK1OcL7fVcyyGfKFkNYmT
sNMuVGLDfa8UM0X2fB5PNYn735m9RDv30rX1hNu0amI4lHC30nFZrw+RqACvFyMGjOzP4WzkU3kq
0+kHXbY9HvyV1aRUjBI6uLP/L0n1++vRRL2jFXZLUaVK8oMnrTKoKvHPQqC4M7FryTZD0eohqga7
soUAuPrStLKkfmO7Tf4xynhMVLfRghpkFDo4teNroDqORptiHhrF9kOjV+0xRizgIR6wK/vjj3vx
a9aF+e3ZdPO0dtDlI7/BD3Aoy+5gIQ8UDLEE2C2V/OyZXHe3x7y62Kj4Ujom2CdAvByz67gnHcw9
T22feUfTQroTXSgrXJxyzxjiyjZCo4HADeIUKntYLl1Mj2s/dnndCHkXmd3BKlDDOE2LQ1eb7VFt
qdTfntqVXGYVhfi/ATfP6eim/aSD9z45C7DLOJ1AksUmzfYmqgOrwH2DTqdyLtOiCPVqtSnLHO8I
C3In6Fpvtc2zTtmcQI8KIeXSrRfiaEEulhp568rVCYamqyhNF9+wRFePKbp4x64165PaSOVOr/q9
46Sv1azt8KssKw0sakqQci7XHRTbVKSOzp2hFpLWU3ksPfcwyvqxs/t/F8c+mrMIbdn8FaFCCbzo
kQAObUYvULrq66SVXxw9Omd2/uLg3Tll/Ue99+Y/fxlM2KC02FbOEvCuyx85wHSL67VPNNptdmjS
wjvKvhx3dvsv4vjlWiCvQTWL0gr1LBSsL4fRPUahDm+GsKKS95WRLBYaBRISdOR2huMvAG3757Ya
qo+097Hirlqr/ChQoEZ5qIx6I6w1B2kXx5ubgRe8MB66pHXnYAFT2QZVbI/4rA8pAIRlbh2sZw0r
V/0B+er3UcX6+lkrpvTgZSUqvG4z1zUF1j7FZKdv1DZo+8n43ntW2eHSWjSJr4JFRvldjt8hOOdf
hFN2REi04bFDNtNmCLqlXc5NYup1mLboRwaFOroZDoDkSb6mKEs4T5n6HptUFXVRBDfde7eIZH4X
WWXtHQRL9TiILuuD2FZywlrFWnwtQ5w4sCdvGQ5WHeN8j1B3BWUtn2wZIGmTvU4SsZvjPIvP0lLa
6qgirpsdnEhRv8zRYL5OrkAztyomZL7otExuQAd4dIZWCzO0mfPA9hYbNNCQT0/8+hSB/7wx8Swr
ZIRppmrsoW2vtCxWETCKJ/hC4NFgbK4DXclScHmOh4KBfpZGbyi+YjYeyrelkR7wVmmOspznkI5B
5GutxFfE1CtKLUK8uHU03AtPWeKgaPsa0Yc9NNqvAvdma9KjB4+EQNqvdP1ya6ZTo3eidnH0ctrZ
r7E+AN1Y+kZhBWXiaAcCp/eriCNApVEBjYdKcbVaapu0vd/bM4jlqH2onOIDO3PnnXx7c3M2NVA8
yGus+cka1v32MDkV+tcRl1fodMnjuBjO7DeK+lqIEg0shaLJ7Yv7zX1JcENVBCFWa7Vf2QY5cVen
SVIv4mTG2Mayo1wM8tLhyTUpBE5pTMs9ao9Cal+naun+NCpeB2eK9FlWI8ttgXeZcqMfklac4PQn
fm7E7+yx+EuTMvdRTPyJss6727N9E9KtA9ItXIXxaK6qm4qbUBa3HiukGcehik6ZLLoP9gx1xZup
s5q1he+y2/1xhg6oHwQTzwKLTEi3uQcLBW5cMjBLtbd58sbMOxTRvLen3+ybdRQePSp4yOLBwL/c
N55czWxiplbHWnWOLbygFyVLjkk7o/aLav/O9b4u1cURWsejsrFapFIs3ZJe8bR2tCyp18Dfea5L
WL9UIdynaHVKAHDnHAa9sta2xV7X5k1esxl4c7XUQ9xMvUOEjG6j6ufo/IbR0O4hf68sJ/VQ4jSw
+2CGttCsyTbbQRczfe6ywGF+kU7YLRMuuuo8PUlrl/n3NoCCrGwyHodxbWdv0UNKHCt6GtXJKap0
vFP7zMDGcjLuq5id2rqiOndzn53mwYoetNjB+ULgyJ56qfLx9hm5sr5oRyIcvVLIwRNuQphqSmsl
KeKECGr+UVhG/CxQoT/fHmTjXkxbkOn+PsrmUCBaZDWKC2M4Shrhw4ZJD7rS/ktaDzuH58OnD3P2
6ilMYxoS1ISCuZzTA+4Vhu9F6SHp3OZIL80MRqkeI3ulUGGkNAs6DoIXfVLV17FN33U5TRNwcr6o
ncYH2/BAFm4f265rdw7EtR0D5HPtJQIQ4AxeHsC6r4bI0WVyalsFswNi3qO01U+gmYZAN609Ut7b
fGpdQfTvYK2RD+PBcjne5ORKunROfEqG+h9HZDpCaqbxTkI5D/LIem8ZszwCNUoeuYAxEYI3HM42
PKvBsPYwvlfuVd5RoOsgULnitsbNheHidxgr8cmrjPSoGGOMSlC7HCJ9JF/ObDN0s13X+Ss30Foy
RnNgxTzBrrlcAFKMONc6Nqpou9ciTvWPXtznHzQwAh+1xKwRZ6Oa6GeVE+3t3ivzZWhydM4pLYWt
6RXVgkWbhUhOo1M+xNqS+DKKasAfGX1sh5pTJ3GXyaYvk9NzT0WvmeOcDbv+QQL8T20RdI31QLF2
+GknknZuRrinDN8pk9/FmB0GbdM/QaFIEXyqvztW2R77vOiQVFUOt8/hlcMOAZh0aYWnrf3PyzXs
+9K2Zo81nAq9Cz2nw9pbQ6jhP4xCtsF3AlSBEcnlKFTFhIBdEJ9G8o6AHa3DL5zdnQN49aMAlaKH
AIGCY3E5CvLTkgYi6keAYZYDcgRqgG2Mds5tptYtayZByWVnK1xdQHgbq8oE+JdtK0aqIvcGx4hP
ren9qDvsYK1Y5Dsx4du0kkCaUw7+hSri2ly6nFrZRGbqAjlA6SGtXszaxogDBe1jXCR9WMRGFpB+
yyOoMeWTUtXdoW4y9QjkT3wA0zQexmEyKZGa1suwdGZA+0gjhm2c5SFFEtefZM9/FWTzw//w4UEz
IFhA2ZN63eXvTlMhok5R+SS9N/q2jsSRPSQ//8sgiAESkK837+YpqWQZNW7NIKrddicjza2j3RRV
8OejECXDuADRQu1mMwo+CnKkCcKHXhCoKGanOfRrVHB7lLeJE196hcqsYj9QJrcRat5LjOedjps0
xnylHrGbz1TaEfYikOAhqQ/Ah4G4HwHDLtX0io6LA0IABJ4EQH03TvOAu2wDmqUo6p2+7bUYhSqv
yig6Apo05C4/px7TqI9hn4e8Jf130GSGH0P8Oqj4qtyrVpuSSPO2gE03/dnOoBr2dpimVbu3SutA
m+CTgjMkQCSa6Hytlr+/J0nLUoqil50SznnpvcRieqxjxb1b1NwMrdTIX4pqzA+JF/2ki5H/jMyY
AGAZptfKKrXX25/syg2AnB+RPSX2VXDSvvwtWHqMTeuWSohZZh0gsKX5CV4zO1N+O8rKWyHaBkK1
ij5uHru21ADmLyg/2Zk++WqXNuckk3uCGm+vUEZhPdcblPO0ZRaa6mzLQluiEMCfHjTVPN8JlPkO
ui4QzAZfclAxLf7jk0Xrkm2POQ6v+BtFRDOjU5VJ3QtNYdfPgANKnzLAXjtk/QyXW2YdhZSF15rR
tkpaFjVdT0N8MTQLtAOGxmhDQ5uyJ7VKm6eCUN+/vS2Ai7wdkUUEHYniIHpIW12YVsxGY01dFGY9
EllCe6yMvPpBS8RVj6opx1MFSNfzK69sjAMmAtl7K8IsyW9ya8LZSV0ILSpHfQ98cH4F/aYQWqgv
dup5H+LBlN+mEoju0QNxSjNk0fOPSWLoP2rDnpdD5fSzfVgGoX7rWd8pqE13VqiNdbl5nppJEb5H
3zI7RJHU+yAzlvRj2sxZBFdT4Gci8iSKfccACRm0WupNgbDKOAqiwVK8g6voTQqiJ4ufcFMUj03e
R1+nUUnWMlb1XcT9nPkyhZ6Jz1afvA59ZX7Sxin/WXR68XdaxTV+JbFqjXTnrIFD6gmyHUX8Lc3O
exbINtlBW6gMFVHtnTi79kRc6YwVyA0bGv8yyORH6tac61K24rsyelruI6ogPsd62f9lLzN8fpgQ
f/HNq8VvDHb2KU304jToXQ/uCZbUj8nU+hdbFB5wUstu7mYMhl5zjXYnWCpdedQaU0RHA0jSXdJD
cvN1Rc2+JYo7fi4qs33NTAwd6khtX12aKIfEyh9lnyvIxLm9WgCDqigjFWP00R5q64E70/mYgbN5
rdM0OuYUwdqgKbz5oaT76911SipMXyLypgSN21bq3zhbd65vjp4QBzI9q0EkVJIAoUKntH6uRN4Y
wl6Pv2nFMtRBr2n9czokcj41VoXw/P9kXYpkUK0DpxBOAsO8Mr1XRdrF86AW1qcM7ZXcR1M0QsTZ
697HoMpiv3AlXDwtV1zKXqqMP7mZrbyOIs//un1E1jtrcySJn1dIP8SI1f1vc3M2uERFMo3CuEXw
NEqQnehLTT85rf3pz0cCwLLyalH2oF5xORLxUq03cQ7SCgmVh6pNfna9rJ9/OZX9l5FwFVw10OE6
biKeMsX8ZJgSRiLhCes4bx6WKrIOba98uT3SWzoEoOHVkRaXKSqsAMguJyXdynUVNmhYYbR+Sowl
/6g4NLy5G4w7nsc5SMyWhjew6SCJB9ifMt97MH7NZ/MN+RH8ABzQ147H5vUbKwOA4Bh52HTYS5hN
du5bkzeFpVl80uf+Afo39pyROx6sqP1epC4lm94rHxoFH0/vW6qMD+iFfxWu/WAnhv2zr5b4rk2N
aid2ubLXKI9BtCM/V7mSN4s11avDI+YMYae0wwmf+H/Q7+6PsL6jnYv/yhtq0t4ErQRNgg7Upg7g
xhH4JSOLwsiyy2DILbpeveMElOdV9C0yTKVMABE7idzV+bEHQJCiEgZs63IzxJEYU4ah4I674peh
03Cx1dPxjj9r/4elhPJDVYyDi5D15jA5Wmd6ScFQnkxUnmqJrr4jalQyu2VnVlf3OLE2+xu9/1Xg
/nJaHt49IwolXjg0I2iRMsqdo6dY7bFddO+YgTbAzkwFMWppQ1Dj73GuiY92ApR17bZ7HGEgMlcU
fXUKgpc/wo5FPFN/8cIl1bKQUih9Ykx+QrHQt0Xpt/lYT+RcmVXsfdWrI9MsQsRqNXPbFnUtNU9S
JaMZ0EFZPxZFU/uY1br3yoBgrBRj/Gku0+aoS0vf+chX4s1VetOFgEelXNtGtW6MSEwTQ0jtwe4f
56rS6Np4expa13YtVikEnJbDbtpin8ea5pMoJi8slEgEbWpH36E+PQIyc/60L8xlqa+65UA5qM29
IS83aTIBS/FCpUjqF29G9CauuupYlkPOeRz0YOiM3DdaI3kpmnGvMXztUuDeIU9gVXVr25YW1pIl
as7wkeGMZyeZvHd66ijYDSHLQr8LDpEqps+3X4hru+e3QbcSU2OlRUCjGLSlK/mjtaP0wXByEULf
yl9nz2ygwjZmoDj2x9sDX50tlVCAfFCDyMovD0xnT0sDkIVYm/4ZoiFNGbhGlt2pXd0c5i4pPyDB
9eP2mFcqynxhHWzn2ksi5t68RL1tpRFSTuwlLfleZuQvpOfJP4NpK4femIcQoZSl8YfC1EMnjYv7
Bs1eP1baPIw6i9sMOwhAcMpM88T5bClN/a61OvtZX+C152yREI6nfVebHoAR+sMhoGn9nFFcA8eH
tipycAV/1eh/NEUev789u/V52l5BsO8BK+J8RBliMzkzncqkHFlRq1AwN1IB6Dz0rUfIi1PCD5Gh
oyo17MRVJzZ8zYuaPbmVKyeV6i7XMOZCPPVbXYOkWRzyEi7irmy6J1UV2ZOY3P6pccz8sBhF+aRa
Q/7odo7nt0jX+3VSj+8UMp6g0LDNsKWTnfN+cu9GpMX8uR+iY5ZDvpVzbR0GFQheh1fog64sqj8i
uRUh3nmHyhY6kktuP4lMw9Sk69RPljtMflu1TuAh8ndU4zYJVB34wsRvOdiLrj0gMYhqmmbQWp7E
Qof72Bs0UUwUvmigmklXn9x8KXBhF/MXTYvl+fbXunJ5onyI3C+wBwpf23BTxWtTURv2lNXlw1Pl
Dt5RFYmxE2hcOd6r1DsdKhSv6Wdu9kSSWyLS3ZrQy1KcY5xPiJ3iJhvETUupaJYYYeVdHpZcu+Ht
+V2L+la2ALqfJNOE8OsC/NakLoWG1SY9HrKPND9XiVEPD/Cb9f7g2pMaocJZzd8yK9XOVcyB0BOJ
Lls2OUeYYNN8APdhfi1E03/oKlwQDkg+qY+umpRYPRltiwSz0MQ5WRy8Y2//8ivniB8Ok4l7iXh1
26iQs3SVTFnXrNCMOyXOuoOjTxV43roMFt3sA/x7kZvjNQkVr99DnV07RRj0rOWHtcq3BS/GYD2m
uSkJZ3IwmbMemX5XtdmdpUU7V/C1LQjCh1IRFxDoT+PyC4nWdZDBY6KaGOJQuGjoxWq86zG7/jOb
e4mizfqoIZOBi45+OcwkcpG3S0Ms1IyjCLVWYBYNQBMBvomgJjuIIR0+tE0Tv7aetdyPUSayO6Fk
gvYHYECyBYxmpd9Nnvhw+1P/gkq++W2/nKuovVCCWV+p3zep5yhphOFrOHZ2gBvutykFmqb2+bGI
rbuqlA9DmT17EdWE2HyPc/Xfclieqjm/j5vqta/H41iJg6UWHwYK41VnHKQz3SlaedSRMlY82Ngx
G6Y3hgDSR+PjHLQnWnblIaXot8IGIGtSj9uE2iKzewkm3g1JJYBG9uBT8qo3D61pPWpe1wXOiiTc
Wbdr35TG/uoqCjrD2aZ02azKfllsN5ydvv0YidR68YBNFBS9J8l0687zyXObv+E761+A6I6N3/be
d6WheOPXg5hfZkR+fkSA4ZrAnKanlOp87ieWSL/qiobA5YxS6udMWl3iNyUaqoc5ivQvMkq1PTbv
tQNvweWF30kwQhnuchNMPRr2STG7Yedhi5bjPKpO+bmoQJS52GYFjSptP6kbeTRioPK3l/JKj3bV
ZrKA6wDBXA26LkfPIi1yKggIYUo/2HfS+kGL2pOSNh/V2KX1rRWh0mcfCk97n9jKTxNuhS7aPSne
q7vIoXVEJvHr+b78FRpyyLEEjBbiUP+sjclav194LwsRHz2M0Hwn+vf2xK/dPsCzSRzWKBA40+WI
Y58hEUQGGVbaiHRN7jqYDXMF3R7lF3Jme8K54fBggF5sAJu4HKYUKgIgPc9bF8/fIO26Ib7LMBlA
FAe6zIVfSZrhFQ2V8ySL5g6Ian/wtMT65EYT5FXhmCdsyerTsqyNW1GMd7Syk8cZxcYHxAiNMKso
dE52kj2j6v7nDctVVH3FBK0gE7yFLn9+uxhKgcm0G9aDLh9o8emhqo+tn8R6c/KWVHmK8bnciRqu
fhpiZBjPUJJAuFwOSuV4QdBjcUNqGCm1vtoGbFlbOxHCtWNHSQ96De1Kiu6bd8FemqoxotENM80t
Q2guNgXE0QvrpUw/WZZoH8UivIe8GNwPTVZnO8NfqxtQLlh1SVAmWMnDl7OMmqH2MoXx5Zyi0EE4
Riwpxf+j7jyW67bWfP8qLo8bbuRwq08PAGxwM1NUsjVB6Ug0cs54tju7L3Z/i/Zxc4O7iZZnXeVy
2UWJC1hY4Qv/cFmBjPD6MHbeW3kyEQVMqytbGXVmc1B3HuLsTAvYF0g+bsdt81OqE6BXI3UCO9YV
dwkt/dgjdea/vQneHsWRN1vNAK84U2O2A0lru5uhK1EMcKT+77wLeDkFgBk4b3szn9Q3FkoRHUtV
GbAaGBTLj2y0P/7Gu4BlQSaHkBYo2+lXy41MK/RhZG0mccSBbL4vUUPcOZTPLU1AeBDMIMYIDfTT
QVS77JEM5jSc41K9z+01uVsdAjFpsdOjlltotc0dwg9NpR4c0GY773guT6UrxBOg4AcZccvyDy0t
q3TUltkasYU8Udqu8LyzAXODxra/9KaT/qpr2Vy5mCrJq5vIhpR53J2zcWWk42q7WPfUES47Zfj7
MFKdch2pGm0foJFFV6A0UB5VFt4jaioFkbbWgRpqpno+ellj1fcrPnGRpw3825WyRvQcLAcfzMSO
HjUn7768/VHPpSnE2vSNicHgU2/uQFAZcT02OTFMBT0cYrFB9MCtAKdvOqbk1IdeGwxvlq3l/dsj
n7v3BKuU3htnEJD80y+dqWpj0lDnFlqj+KHFDsJvzOxXpW3f24P9GFvrHijS5DduL6SXI24WsJ7b
AFxk7iG0lH0aDt9yS12PUIW8dVqlnT35Wj5O6GoIDBiyvhChtgyvph2SAa9eDtlJKn8t2mpu3Bpd
70PToVURE3ncrB3qs+UifYrN3rmaUKf0Z83OvMEevoOu/2GDQJ6Ia13QwUBKgCc+nfHWkexBol0Q
RIiFHctSH6/+B1nHme96MspmB69j3EaROFgXRAkuUBPXA8TkTPpvXfeQRUtyL8l/I59CussGwURR
i7RbO30z1u4kOeKY1ap1IhFYF88UxY23V+xr3ScmEB0doXHzjPPZLCATX0KlAqpIcUkd3xmDExOv
FI0/x0p86CLF/tSm/RIsXdj6nb5oV5VW6l/p1I33ihHmV3EmSd46ALt4+8HOHJokAgIVSvYsU1Q8
fX3UYvV+rFCoiVezdTkkO+E5SaY0yIZXZAVtJk1SgtHQPttyO358e/TXIjIOUppiTuDUQ+HeWlYU
JCIrZf8wIGUcW89Jo+kWT9mx9hL4Gyi74W/oZ3YXPSqN0E4RLPAY22jJul77xsDpEcywa5ckKL5E
f/WAGVMeB2mV5GIvsLvczM71ncc+c/LBviQ3FixCgJGb88eaVUNKJ1FxctTpdhmG4qqRmuGTk8fI
i4zopVgUvgK5C80dxYMzQQGFe7qqcJuBjGy7kJmsUDgbYNFTOxq+K+k8eOLm2KFrnxnlGQLJTreE
8q1xuiicNE9Hc7WtQFnwanUdu9Y619Drwn3787/e7/ATAVoKYhen3LacLOdWq1XdaAVh5+S+LGXx
Y5y2qWfos3Uxk/a4hRNmjz88qGhLgC4CCiNAMacvx3Ks60zBukQP1a5xV9tZHipH+RyaantT1Wv5
rbVmcyc4OHOkUzaEtScKFui5bhsieBol1J9iK0A8O7qi4No9Lga1BTtSNCQ5qZc2Sh3etQ7ojHk2
nTv0JuqgMmn3dTZ9Xt2qfzxhoEzG1qeWKaCuW0xQPNhhZHeaGeROmB+1rBkucLhtDm9P9+ubk1Eg
RiLjBq4LcZPT6a5zPU7wLjMDHO/yY0s84SM94SPENpOkVHvao3vDbZZupzldz6oyA1hAptfJdXtw
RhC8sjWEvpqMPx6ls/1J9gA4aegXPn/3F7WoJJdaaZUWM5i1ur2Ye7qVeS1NO8vn9YHDKCJA54zG
7HHbZWo7U8PSoTMDM1QzXwu7+d2oRRoQPInxsES+sejNe2sy70m6iPk6DXwoNILF5tanKExr+PTz
5VHtFPlSmwEIaMlb8g4ZYj1vLpPMGvdaEa+H4vUAPjChEIe2lc06R0+FANIIkmpSL2HkhZfynDXp
zqFz5o2EYgw2GfS5iek2oQw1gyKCdGUEeSxF11mSqscRwE1QNVa1c1qfGQoaJo0agWSEhbW5XPUh
Rp2gjCECJ1KFdN7aeDiPOH5drXuloLNDCWE74VUGkGnzneIuTrp2cvSgNJIqkCaUU6NJnS4UeIQ7
i/HMqY0nmCnjeiFa51s4No20to9XXQ9wwUbdKAsR3Y4j405ek+yz0iryBSW7deernelMMI3sAh0K
LiSoLcdaVkiacKfWkD8lCW4mpO3m2vbD3NKvxjxr0R8f9ccpUr+ljpa8zzQAd3jBJMG8Os5FnBnK
1Yr4hG/meh9EdpYHddfKbo/6zY0VTp/ePvXOzNFzkYx4Gfc4hM5Otw0ZSUgSuNJrKHSbw46zIfB0
MFvHtgjj49uDnTnzyDtpPzM3Aict1saLM4genWOjF6QHuKJr14QexoW0SCM6hxigLFIx/TDqnzAL
IAzZLpLoYBFPx5vyemILg8gNVwCOrYK2VGEXyc5bnVnRzzwiDJ2FjsF281jpmDZ1njCKueiPppMv
hyhfe+T+Oc7fnkDxwJtDjkQWZjfNIyDgW0AnjuR5qaUWVcGlVe5Dp4tgsSd7ofYZsD9qS5ziaDfT
zKalfTpvTWHNBlL5aoBZsXQlOXb42GVRTVcK4YvMTXSpOthNPV/iPjY/FVW7BOWsz5ctggL3tGiM
a8ekHWokTbWi0pLnCBooGd4rSewOVrx2HvBB88HI4yX40QmiOUw5U9R82XzW5iDrtabqzdpWg8yg
yJ7X4TfbbqO/M4jQ/kAMFF3UbQ9NadZiQHtXDfDzHgGTVd0XM2rKD2+/yuvNgk0yaR5iRBSJ6Luf
fgS9iLIUCThKyyjsufRhYm/te9IEYBSICyd7zn9nUpzTAdXTAaUJknc6mxbqCFJ/teRtRe0yLp6m
Kkuu4psYrp8yjB7pmYU2yEAmlsxxgI7Q9FuB0xVscMt57LqqOVgJNU5yyPKiqxHYe3teXm83HhMc
uigf01DZNvy0ZG2At1lWsCRZ4zUDgWA9yQPO8PD13x7qDN2AsdAOoIjLecVVcjol+BY5oJ2w304i
pBChnrW+UlWKJzXpHIRlTaUc1edLua46H2mfxR8zXfLMsil3zpjXG58HQRNfVHJJ6LbUPt0hQ4Px
YQU4ko3HKUSSXFucveLRmaI1w8AkoB0AYeYVRikq17wLaV/TdYig+0NWOkZhPLiN3ZBdGTVyIQuS
jTkuZNc1uGEUIhVl5/uee1Xhqin6jSDOtjD5Ko1Je+j5B3Fk6XiuxpWnyYP+wycpgb6A4wJfILXY
thjl2lYqYcgUJP1k+eEyLce0tMrD2wtIhGin5zWjQOJFc0bILG7Xjzy0MywaVVDaLOBytjIfldV6
mmKLpFtVYDxNWXGlEgPshD7nNolQxxYlXiH2Ih7sxU2LpGwf5o3OJK61dd13RnjowhyrcKXcG+rc
OcXpROgNGBNJSO10KKT4Nale+F7TMJf+mNLRUpQkxVW551I39B9PZJ5TNFpEYE0FAed0PAWHkU6a
Jysw1aW6VIckd/MxtndCh7Nvxfkudr04gDdvNSqLgLjPVBZKy/bomtSk4Ul5TIrpozY3+cPbC+WZ
IvZqpYhGHKUawsftBk+o+8XgA9l5gJoOVdnMXugMKmjdJQzUSIsuV22khUQlAphnMl+peENCj6jz
YzGjx0ug2PuK3OuXcqqhGlGMud9LyXeYiOotnTwFcKxRHZVeqa/6bPxtzSEiOArYhDEshvuytLQD
9IDIRQsk8hUscPxeAYcSpWEJJn6NL95+4XPzSxWN4ExQfeRtX1prBq1eVioqUpurQZ5nYUDZgfFA
z9N+1JQd9OVzeXQ7wRxrwluTPgAK8afLJqMBKIexbQZLX5XIsw+OZzGPfowVgxdFWu12EEmOaO6a
x4n4K4CjgZ781Mb3iT7Zx2YYNVeK1iUwVnxY8kGfvEWGczF2heIiwT7eDnjF3ETcj/RN7O7KCe35
aJvj5A+rAHtO0XJprU7rAQGTK9dBTfhYtyH+yBhCaB2qtWZlu4xim9WM7VZqXKiLll5XM9oC/1Yr
bR8lbWsFWQGBspbW7ipPufdWmoyf3/44546tl3O1Wfy10sSsMRpEnaM2btsX2iejN5T7Jkw1r8EJ
6AI9MsNzAE3tnFtnDn/wXCiPOaS8FBHEsnlxbs1R5eidlXAsj0ZzM8xoqyt51x3ffr8zpyPoOK50
BDDFGbkJrUDJzpkJuzkY8x7bx9yoj4lW3czG3O0cI6/TK+y4Xoy0WXVFoSF1nkccI1FkeJpaTjgp
AGeWViBHloRlbitL7d+ZRFgGxMAiSN0aYkgwH/qmS7l1jHK+KJ1aomeQ7tHLzk0i1XjaY6IBZGwL
hXETR7VeUyjM2gGFGlkqEdia1KteMvYwc2eH4rQQABqwvFuj41hqk8hQcotgM2v8xlHfw/ZNj10F
SuHtlXGm/UHK82IosUBfLMCqyAcwu6YZSKZh3TpWXAddWGU3OmylYHbC+otU5b+n9ty75tjEV4lN
rDeUreU2udxeD6X5LQcavxMT/TePRf8DYbEzJJd+LJ2kLwr2hVbK8oWlYJrpL3alqoekkk3XhiWF
LEUyLfd1seqtGxpNd21Pet35Dc5jR3OpgJ6hc9T8mvXyvFc8PZMyUn0XTU7gwVgQbUWDELji4498
Ij02kZ6Ig7qar1fH+qI4630sgaqSFRIYHY5YnD5ow3wc1fh2EojnIUsellq6NJXyU2X03qLJd50l
edOKYunbn/c5eNzcAiKIhqfNvU7+LLpMLz4vpQ5r7XKKvLYkhfS3h2m5doxoPPRJj34VZjxBoXb1
McI3za3Xajri7dX4RHf5YZm16SAhfH/IiiU9Snmu3zlDut6YkwmCm0vikJqr8vnf4HgqYLkNTMdr
rJvl0poOoDN0F4bMHj7vDMCLiadmLTwOBJVtEw4ta7NEVqabgdDn/rbUXeWiEjP6qayjUB7OvSdp
o3ohqcX6EDsl0EEnIYUvCuNIe3qXPX7uAAdvBg0ZYRBBNjidYFxk5yVNHTOIBUKjawu0eNRIvzBC
vXDTfEXn1JYSrxDa5nJuPrVjOUKfzjOX+HR0p1Yeghba4s6RKL7rq+9OSQBANNkTx/7pYzkS2JSc
Ky/o4vCGi718b2ZR874f0XCtZfnJTKz6WEDxDLQVYb63V925OSHXoEmF+BP03811o05jlpppaAYk
PIuvJPOKU0uy53J8JqKivA+oV5CviPg3V+eghFNHCZd2UYXHrBEO00255B912AaHtHd+HI8DHQqL
LFCFFlnGttEuCAdD0lpmMMShdQhnLfEbFQHht6fuTDuKYXBe0Kmokj9tpauKLtYUaaJNUmbZ4CIG
lHsUjj+vauP4C//9ZVoQjmhb40qLKuR27VtbMvx4mD+9/SCvZxejdCTqEfSBkYSe5ekCatVOMaN8
UoN5yX8j5VI9Q4LwGmFND7Cq7HfW6+sbj+EgovM9KV6jE3Y6XGOM+PuapRroqyQNLmWQwR3zIr5W
zUr/4XbG6Vjb5cnNgHZhRjkrlOcb0xy/WypS/H9j/rDNQaSX3Ydz1ekL5VWYGa0JvnBZ4CTagyMf
tKWuDlbbk1lZy15+f24CDci2YhKBn+siMHtx0GMsuwjYqxLMVt27Fapr9wRD5aEzlPnw9qudG4oy
lEyaT2WWGvrpUKVcoIuAQhVN9lI+DAlAKLm38Z2ywmxnqHOr0BSvxSECNW7bxEPOFMIwYvgkTLp+
r1V1fYW6aX2IALNdh3XZ7CxDsapPj02k90nt4VmgXWBtkWoc10sWJxWvtsoUtiaKU4cE30vylr44
hHJT+BJSB/6cO3s74PWhydAqlW6Yl3SLtiZ8wKYTtYtyJcCuvb2o8OFwS2xadib0/CjsZ6h5aMht
ixdrLy2NYicKnrSK7vUDdRK47nvuqOdWCJ08EhrEc6BobVZIPbQ1Ipx8NiGGDldpWfEtrLFC0Zt2
54XOrRCgJdy8hP/gLjabGQVhBX5UowRy2uVuGs2m38aD6kfkr24PaXQnwTkTfwByVSw6ypTDEU4S
7/5iowms2TpJqPvmSp88SDayN7ocGW6GFP2hYAHFroaMsm86oXqUG3m91NWm8drS6rxwqsudFfv6
/XkcInjEUIQ02bYBEHYkW7Rm5YB6iHlYKnsAi5ZhTQb58QBp6OuP7v3T4TbXQilXCvQ+HdO3zobI
IzdJMHFfBrBKP7w90uuVCu6IjS90T4jLtgdaB3O+KEpGEvoOF04TTodcKZsdx43XK5WGGDcPVUPy
IPhVp1/T7kqEYitnRTKtKy8TI4+CEhDjJQWkvUbpmRcCPIjMEFEZp8szSvXFwumAAvZqZazBaiA4
jM/N4MmIOO8kdGfWA6PQLbNpAbNCN1vPDmVjQBh4DYwubqjM57dhFt4pY2fytRAo+dGPRGUI+AiE
ANjYr7qp9RAyZdqsBoOqNQESGDnSK5308e1RnqmOp8cySDTkh9CPBRZEC+r0KzllU0Rkm3IwDF2o
eZM8h1/WUjU0v5lQ/nFHqQszf8rDlXgWV/XrFKBpHURtFQ9X/JEpOoxGlOn3c97Wj/RNos9FJ2Wj
t1bW6se49d018TSUeG2soIB7s2/Rpy0Tu3tUpeEbGOD6Iy5hqeKG9bB+Ttewndy+HSBDxqOk0ptI
pzy/j+2J3KlQ0kZB+VdiKWUtoNfZqj7K+aTAdNMm/YvRDdxbs+i0+G/P0+sVZpLJA0KhYiDY3Ztv
j58T3VJzlIO5K/qLdk5kstM4/u3tUc4IZnFPiUomvQrKIVuFgJiAHhIacuPhLNHxTab4rizXFuk8
lAPSG6NepBSGQ2mkPiZmDeRSe+wfnJRpd/NQW24SyZiusyHs7/s1C+EEgrDa2wbi3D9dMqwYil2i
pYIz0BZ2sUJ34lsrPbXkGRlys449Oh82asOTvc7+XOnS6hqSassXzZhjkB6GDmDeLjeNiQrIpPe+
AyL0mmJI+NXo2qQQtlh9flmboVYcLacnrkr7RgPVkHQHo7MQCNWaOvlKi3h0LqLEYIAY+djV7TQ8
IyFj2VAyK1BXpUsCWCou4IO68fSuCo9aT/0PzrOq3kHwWW8Sq7MeZX3Ge0xu+rLzQwuvMBedsrj0
0JkcDoqKoIenhIYzu2klj/C6RrW7WdI691KYqnCEi6z82hklbqCdLCm/JQR1t0mFOcdxKRbqNoiR
qwcbr60KsAgYdS9MUSJ2u7jVZz+3jWG80ZyiI0vVYjRFYhqR1IApyL+9oF6fwdxcnIeCTkTZf5vy
KI0N/q4zxkBq1Aal16h736/4HLuypHU7W+R1gAfehwAZbAS4KX0LoJzkLFHnMlsCbTbLa8Gc9bUp
Lu7aXgI2UzgxlPOuvDezeU/e9vXmZGRQINQpSexe8TnUSDSbHQAArSGPRxXwq6/Z5biz7s+MQlav
YfpBZGKhInF6UpIE6NKUcvz3QzohWLuiyK/P5g/DUPFSEOeM4HgSmG9uTcVoLOT/+jWIqj65NkGi
eYlZ2H/jXV6OsgntsgZCuta2KxSmZvCLZqkCR4M19qOrj3cBWkIsx4ShU3E6Y5OdTRJKVMxYVjZu
1Saaq2fl6kWcpjvJ/bOx4eZQAq4HIpHzWSOv3iSFTd5qY7OooEf0geJPPBf555ast73KJXXl9JHy
5qab5ai8lrIWbnasTdifRPJSSW6qSbZ56Fe9/1rX8Xjj2HocXujh0nx0qK7HXltLMOxqqIdoazWO
5DrtOmANWJXqXR/CzPXHRkn3atVndhSrTVR6KMFwGWzeKcvwLVqowQaLndlXy9RHNIs6Qd+V1dIr
7U46SMVC3T+OrZ3NfG6xc0ADDEJe3ALCc/rp8nJKMWpJ+XSRLvt5CgmfQrX8d0YRuEQBqbNJ5U9H
iUAPW8liLwGJKtVco5h8SQv30r/XcZugH5BP/wv/cjpKK7cFVEkdosGixZ9WY+wvQEPmFxWCPF7h
IAT39rI/w+SkAks7SFSZQCVuE4dpNfN2oOMbFOCrr/NeHStPSdbPkRYi783mdueabMVZFOMTnCzn
AYvz+sICkelq9lg+tuXaXcpVNOJQhUOENMrIsSUVyKlJbY5625Ah1el3vZfjj5CUyp0j6PV8idOH
05TIE3DEtl9tdrU1yI0+B62uTEG6DsP1oObah9CYVeyDB3Mn8TkDjRH9M5iNyF+iL6GLxfgifCeQ
GkP0Y2Y0mBxw4mkSXSVxF17NqvzRnLU0QAoFmgoahEdywsJTKn24TWptJxY+9xy0hURSJPAAVJ1P
n6NZwtSU534CFlvWvwIOy6Eg0WN8qOqo/V2SKJoBRZiK8qA10/KuVKzWwqbM+lrqU7EniHHm6gYx
gBQZIadgXG4C8zlPDJbGs2Y4nUuttYYbA+E3v1hy9YdvA0BJlJy4tQVu3djcOVYa42WUM9Q4TtGX
cZEGvwMktJMPnpteugvU64gNBIN9M73YMznmaOZTQAPiA9I9oZeP9ISXFVmaOb9Ze+Nqtibdk9Tx
0ujTf1IO2oPbnSkxEBCR9JL2EscDvT79xOpiWGO+xFMwZQhnGqwkrP/U6D7Xtcal9lrRpHG0YC6H
wuunpbsKUxwjqiTqvSIZ9Z2TQizs00uLp6GiSN5KXknZ4/RpsprS1CgRnhWJqT3WXb3601BFO5zF
57rJy2EEWVEUKIVsJ+n+tv41TZDBiaebQJlkFdO2tEf4S1bjBBHjJCZkjtq1cmt11HpoWWVxHM1q
uM6V5otaFIN+gPqcNt7aVJkObi9aC3eItOlTW46KdIX7XNoilJCXEDsIk++6Ph4/WQj8fM/HCjug
Ej/cdJT5ljhFmXsZ0/aOFO9G8ZJzQ/SJwOaeTqFcl5KOwBYeNmDNDiPK0r/NKDN/G0oN27Y+tt/l
oZF/saUsutSrybrVa6l2UXGm65agcl3rY3vdFpa6uGkmO7yUYh1B3wKQjqGUv30zbL+3eFjqx5S2
QBsJvMDpw7Z1LZnhPDTBpJeWF6+rRTgxrTth1/b8ZhSOMDRMqPajHrXt2YdWK/QB0iYAMwZJdCDR
yeO6csNk+VKCI3n7nV5hPcVwFMbhlQHBFyC405fKI7vA2hpQ09RlzqEYlsUf9NH0JeHsbK9GB5yy
0d7pc6wfZRkDTKdIpWNnNP9M24krTo26g9kNnatmau9ma9tcoqijHgCo7qVDr3rfPKvKPwLUi5A3
AIDNs4Kwi0cCxaCKzfjOWprkRstj553am+2lIlX01XotbHGiaKtH+JjLY2pVol+ygFFJ9bRWvbWr
tHero+/Jop9ZG/S+aNKga4Ebz1YVvVzwQzfqoglmbNqh8WlxkFXRnq/Dme1CZMIoEAsozW3rGFYj
YwkT1hhRL21+hzx7d4vP1OgNSWnc1mFp3qLYmh1iJGh3UtFXgFDmHisBbJQAnIMG31KvwkJFDBmv
kyA3ik+FWTlupMkIsbSZPLyfMWa+CzsIsHoX/lZnJurM2TztXEHbOxXJRdodsk0PAk4RhZbTz4/r
r6FOljYG44oNedKa3VXTxtIFUhp78uJnhxI9PiFZJJDXp0OhFiolvY3O2prZT122aJdLlXw2i3qP
CPFqXsVLmcTp5D0E66iono6EVnhV1FYxBk2Ic6UcY8tjZZn23lza6NBkSLXMyOb54ZS3HzK5XA+6
9sNkAp6BfFUETQ5Rtra9YcyI2VZGZwhWG9SFlhQ910W/d3yemVORFds6hWsZZ93NnKbG6kCcDAeo
rmUGkLILPZKX4bogL/ffPtXODQUpy2BeaUXQnD6d1LgDjmdV5gD2JJd9RY/yq6pamqt52hPD2+5I
MXVgQtkX9BlwQ9isydXQ5imOgCrEllx6kUSHarCN7Njis+xqq9Y9YvfaB6CE9mwVXxmHiaGxSKdI
z2VBx3Hzkhi2ae1Ut0MQJcuAaZimuEY9QKp3otZV4rWkXhuXzfsuFnmxvF6YA8izQWnr6yV26mOo
kney3YxA04oMV3l9/dCEZbqTj5z7FsKyW1T3RX1f/PxFejDS/QljAKWBPAHmMJGov2ijejwAFjZ2
Pvv2EAZsIkDWRBMcESAgNgkpUfYy4EbeBE5fy96iExYNU7h3ZT7rjb4MyBjGoGRF+VTg3SDmnr4R
dU+gJVFVB5o+oI8NWHX5osmsAjdaLPtqxmAHVgwGm3f53HV4LccxvknloraKS3U7TdDX1KbwUJem
6uexrrWgAK3ebyEPBdaS54MQGQ/ri3qEzu6SU+u/KUNH97peE8yNo6yrFpLLCRsGlBDrq0XtMfmT
k4RjQ8Zn2F2cqQN8lbZJ5+VmaX/nF8lPhj70H2tdiyI/HbuxpEMNKc5d+6S6SPOxRAc9zOuvYWrE
tlvqpQFEyBzHOHBCAzUPu1SGd8aoYM4aaZkQ7EGSX46L9UORhcC8yD7cNtF1ny5fNR70VJagCkiJ
TdnDrLuHae2woH97o2+DJT4FKqoiHhB0z9dXgpPqk54adZBX4+zLWlZfTI6LOVOtJNbOWOJ82nx2
gjIq++TWdHS2EuEIhyzgtYs6APfa+oWjhj4quBlIJTr+tSWFPkKgezf+syjY6ajw1kwcPLnz4Qds
k4yhhvcJ3jvhDTsJzGii55lfmK2wrx5X595ocmegxzqlAIBDfozsYSt/M6wYR+J1gaySmEv4BWWe
dTosZrLcNUNWGRd61XdxoKu4EIRtaGb0+fK1PsxIzi+XptMmjwvs3dGVYqjdh6TpQ9UtMXw4hE6M
gJpGOj17UqrNmAuRq6k+XW+I91bRR1ClI7MfAmuKkgz1CEVGvF1rMCHFMWxeD5OdaMtlm83LN1kv
xnfLbFaXuvC6XGT8sRhGHz5IbHT8yNfRqbgrDKgnb6+cVyVHwyFYg6GMKh/XLlHl6S4um14upLrL
KE/wOVMppQ1dDMP6kKx1VsA0qTJXlVutZB9lcX/s+1rrKXD10pc1R6vqUl7H6kkb1gS4IJVNdygK
xJv0RCbbShuMwd1uXHOaJWvXH9K6NotDlMprc0SLDs+DqVyq4uHtl3qVIHMgsUSEK4xG/5FpP32p
OB60PhvaJOjxUoanNOrD6uua1DyEiyNZ2EYmTu1lUsyNkUOga/1xrp3cq2d4ZIfK1hXKyWH1R/D4
79/m/xM9VQ9/LNfuP/+D//9W1QsY3Ljf/O9/3o9PbT+0Tz/dfq27n4Kh/P6Vc6X8D/FL/vpLp7/i
P2+Tb23VVb/32z918pcY6c8n8b/2X0/+51CC1lzeDU/t8vhEfto/D8Aziz/5P/3hT0/Pv+XDUj/9
4+dv1YAmE78t4uF//vNHl9//8bMqGsr//vL3//nDu68Ff+/916KisPbHr/rrzz997fp//CwBmvgF
UA2XJFANWj3is05Pf/5I/QUsDdESV5vOkv/5pxJV21j8Le0XEZGzgOFqo4wtOnnQZf/4mf4LOm4g
H3CDAjdG2Pzzvx7t5HP91+f7iZrIA1Y1ffePn7eUCYIoUYF9plMKBvpWcRfIiFQU9qp8UEvEXN2W
/FR4vq719zoJ8XXsoWpIkRLNXjrVeeXZ+LaU3pKomXVZjnIzQZAn1fcKy8FGe5oKWn+5aT6wr1fL
K2WtE7faolp+CpXnfbpKX9qxk7li1Kn6pwwSc3HLCmbEIUSo7pFbGZuzUI/Ry1ZzIbKC9Ev8vYDv
abCvSgO8CyrBNgYdef2QaHoRNP00IguvjvMAoaJppN+k2HDukznqW7fow/Eyy0fLxEMoq9xmmded
nbkJTZhB2moC3cB3pMf2nAa8iIJavix0xVz5kMtUzjp1wD+j0MedAGhzHT6PQjpPdM0ZAP56s/3z
Nu8HOq3KB/Ah3aGMqzaYNXwXJDVGsnMs9mSfziwMXoXeHTmSqA1uzxsULcsVZ5nlgynXy3VUVuNv
s2ZLWoANQwNuGseF3FUxbcEKVI5ZDIo1FaLt23gjneaDVvdh6qZAU78Vpdw/QYfBmNdwssryemvq
C0KqSn+vJzYLTq315eNgLXjWzZq2VAfM6QuikKkVnnSOSRBsGBnauRjimW42TGvvxTjjmq5e6Ol9
p3ROw2FYL6qLa/GdhF6J4pt6XV+rodU8mnE4f4mj3Mo8qRu0r3gztr/rRSaOc50UzdXHcNjTk3n1
xQgpcGvhYFWpwjCLpwf2hLxbP8zm/KGPyt9DYbODZ5qHoQD8ozAJno+cHzqH/9sz9eQcvq+fyvd9
+/TUc1z/Lzh9AexxRFKYQPabBSkalm+dxl6e1DX3UVX+dNnlX8vvL0/ms7/rXye17PwCcA8tB/Rw
hOjHi5OaH3EGE45qQlkfjudfR7Ui/wLcj01JPgvjAAjlXyc1P4IrKagsos0PGsP+kYOai+M0SN1O
w7bv4ERdghKbnl4OxXWsYzOoPBXCVQAnXJxUXWW5y9Ajnfyl8Zb1YxPBSTg4hD/GwY6xRbnKEf2o
XJ3dpx+q7Gh9Q5JWly8d87FpHswQecKLOnT1/Gitn+3hJrW+J7THykVxk/5bo79T9Jsw+jCGl3Hk
R5ZH+KkYX5P4vZ3dScOdVV81IEfMh8q+0dOHsbvO+Pe1FF6vyX03X9h26eV4yiqtpyZ3LQokFgZS
a38HlRQihitn/7TKYxg+Ts4nI7mvpKesLd1Bv2uRjejQJipHrM9ui/RBHy9NNMDCa5IYs/wwA0PU
PLXxpfSoYlc2fVVH+GwVpLKw89LhsVjex9qHVb6UEARZv4wZxgi3YXcs+kuTg42cld9D76M+pvmF
4dyYMPHX/JNjIO7q9TPOT/fzcmEmAb6GsXOjTIc0v4Y+MsdXGnpb48Miw2vw4/hqHX+TqgBQnYve
lpY+4LwQakdrPLbrr74RHaX5SvxTBav+OZ7fDdkHSO1IM14XxW1p3LX6+6Z7H+a3aXyUqGpS7bMP
AGdo0Wer36cXi3nVSkerpiB7WytQ+C+a+I+U/ofOkQ9VwT//C44GKvVvHQUf/t//RchqeXp5Ajz/
lT92vK7/IkrNgMY4YNi4ojvzR2imGr9QoGdT09zHioDm51/7XVd/AUfMj4QMCBR9weH9MzLTDH4f
rCgo/DR0COn0H9nvp7cHxwZRPoRyRhc1RMLE09vDcgbwBFwqXlanvw3xdDPmCNk2tVvME9HoX+Hq
nzHhyxjQfMau/Fcm+sdghKDifURjYsskz4ZO7cvGGL2+kor1fZHWMIi7UhFSHj09V1etZ1W5JaxK
f2/XtrQvClAa40HpBvsod4WE7HYBA9+1lSGs30l2MxiXWRSl3YPaGHZ5ROKojyHVZqV02XRwcK5h
H/TN0bRo/JAYNtU9iZh6Y3RJH92VcZos/vT/CTuPHceRtF1fEQF6s6WRTaWUPrM2RGUZehM0QTKu
/jyas5npH5jZNNCNrpJEE/HFa4NhFefc2TLBC2PWeSwbP9tic4K62Bma3oCFEWuaVMJUYGNDff9D
jsmx1SbfoNpP8zTdisn1WC0sypJOMyh+FdUoK5sD4ELK4ciU140634Fo+FbiZ++b/iuofFfw2jOP
RmL0hB0OMudSlPNo3cou88EgKuxvIQqaoGekzGbGz5oA/KBTuhFLvSQyZKJpQLss66ofAR06xCAT
BzEUapTyCUSXndE8yL5wWjuuZ7DVsAQYmo5m0JZphHjECUKC4ecq8kcjGPY5ZZRTaCyavkZjxk3E
DlgGXoiyMntftlm1R9VJ+4PTrs04k2nfWdkkhqE99dJxY3hfzM/NtMHW91qyFKkRmiPym9qm481a
7n9TlbZYjvlE6Xt7yhMSW2uNqDbGCT/fisBmch6D3nvO3LyPjXR6DzTrnqnv5omWm585vXPQc8+9
WVzsze1Dx6x+0+OnqOGo5FGZZVxUiFV54o/gLc4xaJw0LLIGqZ4KMo6ucxWWhTgV7nwKNr1gjjR3
kONVaFjTvmtEE2kOFXWedpXrcpBSLXFBaR4L7hBX1fK0ivJMOWcRU2e0G5sOcRFpBXOxpjGyfT8W
3OelGbNQH/8YdNzSEyG3cL3vBaoxL+bqPNutCZZhZj/z0TxtXkatRt3HxLHQ+6TShjjccWcL5+Zj
vSfvsI9LQ3uUxh1fH543I3uEJtMO1MKcKMwLUx9dku6NoDjUP7o2yb96XsZru+09wijU1l4Nxaf3
nfvQufLmmPkfHAZRlg/D6zDLF2vWE6fdHjfIMEJo0jc0k2fdRj9qlyqZg2nh2qXEBpTl0a/1PDS9
goIJDnI6PWl8pyLqpqWITGIahky9NYF9rWFTw8xbAQInNUSGrzEHVE2LlooI0LrNP+wh00J6Ka7S
37rIm7QhRAsRB6TDtFrw29CCLsyC9ZE6rnJPHOqfcTXRbKbSC5ctfyFsKKaXjkAmYyUbfWSval7d
ih0ZhdZ5MdUDecu3zsy2EOIkkkp/XFNKcprNWfigyiYwu2wjyDDyV6yuCZHmvptgGTGA4xoGatz7
AKmOO33yRR9Mn58STPqvQKsSQZTITRX5X5XNL/OiAaYGFLEJ99zW86drrYfJKqi3ahk5Cmf8zodA
RvkGdUHtgR1tXUphxmBdtMA8oz7V0ZapNWqY75O8KsvL1AsVb255s/rOpoe8vyltNMMmF7/npdLC
gaCoUAp1mDV8/lbu/YEi3zWd3523KntGnLtGwG4L5Q6OCm3RDeE8DH7UterBRvkXNWanIsuq/soN
fEqK4JsTciQnjd+aXgDWnGNKhmCStk401P2frghIJjABgEgu3YEDJ85aUsGJWDkc/CCuC9QEo2dS
yUwl3IB0ccz1fl9gjLeaIkfaSoTpAkmlShX5eXPKYcSytDrrZdOGVTAlukyfxopwFiV4VU2veSpT
hAVD4dBQ5FBtUlnOe+aj9jU9mSPOsP1IV/YWN6v7knbezXQq/0ZpPRHMfYtPsfNebWMIDrlv7RAX
vY+CiO8pEwdO9om/iOOm+DRrcLfIrOwi0nJDPVds05R5jpfZZ1Atqp5SJaSE+2Vq/241pmLX+90u
27419DxWem5FHohZZKW5FrNq/FK1QTeeb4Z2sPZRW830nAusd/zrgz5SDmTbsgTR0E6rT9fxBAxG
UIWo9Pf8npE2e/MuzXoourEgOu1etZ49us3wS2BuSDtZh12ROwkNFkkzOoD3mBIifSteGz2IzXFB
T7BMyBWdATp9zB5H4Sc0c3qJ2+QraXF6+8hD3yWGvgzGZa1VEBnLqF11qxnjYM6z0KpLEXK65t7K
alfDkHqBtiZDmjqw4vLcifokiEaNhsD7ay1UEoRGVbEvZmadFL4x+VwWcfRb7STKVj87/tSR8pVW
h7lb8wPwz1NWD1+E2l26xnilpozHuvP2A02AS4Qi4qMNhPVnLBvtsSWTIFRLffHq7kI5eB92lnLI
LNl2/ii+gz5/Bd2x/2wNHJ3jiqvnzttTJbZ6j4d0x+b3rbzua+pZogNErseS5PzUrNfYSXtKUFsz
LNveT4alO7aupqMBT7+3NTsswvkrCaOJTNn7h9LO+5tsyuVsuL2VVLB5bJFt85ql7Jgz2YQRFREW
F4qb1OrrW+thZ5hlnkBVrXfq4tl0Niu2C+OicPyDeIy7YO77cN2sx6LipWrscSYVHfOCppophIxn
mx3m60wsmwmCMbRx1rQfLbNa1Pej/ziUaHFIxX1PA3Cyex8VJJGjhW2TbicPgm7OguGoM7hGQVOc
S56NsM3geHKv/Gqndj72uvPpbz1lTp36kfXNE0WE3ylaTeiIYLiYjWPGVlHZD3AiKjLXuQilLbQY
IOSg8urkd8WT0w0X32tfyG6zEmPL3PsGiEE9N+1nFWzIGRu9jjKl1y++q74c5E4g+PY+7eqGe6mT
kUI1X2zIZn4SY1+ebVO7IIMKaJ7Wv6g4ZfU09PmBFHm8X4hIk2BptN+LVf+a17V7pBDr2SmIv0g9
Rp7A14x3hHS7doEIt/tOizrlfqkWxgW9urebcrOjCpbbLrTNulrDRP856QutqpZE6umxmqzEb3Js
ZfOVQ/zPxV4vPOH2gysbGbtpvZtrqAvNCR7nZuM9ITYhqiZ2iaYyGJk9L5wqjq22OhtV0IZdK393
ep0QeX5GzzeEVlD9dCvrqobgWk7Fa4+kzNDry5ADVWZ9/asKCNFPkUdnnavHhdIP2EFvaAyeJrr1
NtP+XFXNz2XEYJBjGfQp8lhr/efkF13Yzc47v7YLfbF+y8V80z3AycJbzs1gvOLUeG4gJE727MrI
J2c9RiBUXJum4VEMBhl1o/jqS1o6ZpWajx1fZj2WQ8ZQZve4Pvb+sPb5E1AazE3uax7V0+7S/ikW
06uOeU7zBw1odfNMTlW1XliYFyMqKqfJ40E5zrkvGt3da0baaqTmw4Uf0Krp7c+K0oAP6KeOE/UG
NysjOwusyzgjPZ5zSzeichj5S2yvbccrjEr6vwzv/8nM3U8mdxEe+dHQ8KSc/FMXlLUml49Sw6hr
0KmGpTS7GBxxe2gl1dHg0Ns6RCWlr/+D2v6HNO/+wWgQMVkivaQYlBCx/zx/4X2VM+nMAI9GB6VD
XJ4NsYNYr78no1XEBInAK6Nyw2ASlW7DfYdXJYK/2oIxRlVQvZDvLveaqC0qh8wcaZnR6v9i0agM
nLBCUJXd6UyGyjnn1DKGjXXvL9O21gLFxDHxOg9d1qM8kOv/gKz/71XlZEvEpK876G3Qd//njxOt
h69HenM0NUP9PjpB/S71+qA1VGIfSOv0Pl1R0R/+38+Z/9CZ/utm3kvCsLujMYXOv595/w0prwjE
sTJ90SO3lHUR221vvVnCsMfdsK5NGg6m3HALAafXYdOsnDLWDaf/fX2pI5555P3//Rv9p8Tj/z9d
d8sIpx+IZuOfZY7IeB2sbPjeZp7mc+O1/nmtRg0ApsTmiijwIjqPyFpS+f+XZOb/nO//BTrYJNPB
GQA3/oOjNKj3ngMw8qiGS/2WGTXLVCWpgcoMUr/6aPDoxvofHAKAxr/R3JT38UnUbZGzTfzfHbL8
z+u/mHQXeqmdxXOtTo13aFMqC7vP/35N//XN/x1MAPXGM4BFHnkOmRH/TE52Fos6CK9rYuMl2NWx
Ol4bN96P4fcPeWp33acdGk9sGoaIdTOK/AOL/u6/fwUkc3eB7n9+CeQQKDl8nNhgPv/8ElWJitnL
ujSacnGGc3jNU8Yv+k9kbHld+rLmyxDXGsLmvCJNxzn2E0tv4xfjYatpcmfMu+/L4KqQyUbUwW6h
gc7/utp8TLOZPP9mKhmgOqt6MgeVx8ZYowoa8o+p9yqWebvf224de1QrKKKyR0ADB/6rq52TV7i3
HqeSawyxq3WP02AeYLPG0NWGYycsFL/lFKUtsSqT9NmvLQuTByPig+9WZkL9/H1iX260TX4OepoE
TvMC1/pLWc3Zlz6ZQV36WLvLx+CsJ6fmKjub/CAr5Msc1y9d9h+pZZ5KC8MNq2tcTmXi9ZwvV0Mc
IZJEuGrBK3nNcZNxj1LcyIW774h+1Q1xDaTtnUff/1Wa2k5NQx0tGagURDhjSF2+oCF57Emq2Ypl
PyKZaSw/dtclRkX0Y0nFSz65PwuRPixVdtgW67nogmiWxcBLPn41BsOhNXxwVV47Oc+w9BS6BMa+
3IpTozmfTGiXUcse82aj15D/WcumcOjnD+lxWCmNNuSAtstsbe/k2q+K/dU0CjDyXv7p7O6VdToI
q0ntaYk6pQGlErydsdalb61PtJLfT4nKx4gW++fcMj8dDEbL3LyroDvNjV2Hrl7pYb+OO6xg8E9u
WKbVsRto9e2Dr3Z1jpliGSnFo7mVH0gk7rPxoZJwpKn82SyBDGere7aK5aUu6S5trEQfjR+a6x38
MWB+5cbKWl3HsX7NM+PU2IKAP0mSri0Xtge/66jCbDnLlO2XW2gryX1AEC5jGkbn/IWB8m2ZRhGD
yImo1nmKaI0znmYNeGHBeWq1r9m8LTsh1jEs0qH+BfXq7QbdeEjLbk88+Jkqm6S7qz8bS2/iVCse
bOWd1kARYN1wj1HrqEQAWqjc32vDRmJDNe37Wj1sTmFFszU+aSgVHttVY/KdykfLH88ciK+aGHnk
t4YKqdw+lW5/5nh6ChTv2bx55a4PuhIHsfL2M+3liZaZxSFvqu1adf2DLKt9ms4KpKKUVCct5YE8
yB2FHXcRldqO9qC92aBjRxtC+wmU5i+yJ3U/N39M9fSjsycvIhlfRXoD7j/ztpGpVXwRmfPqNmkT
rZu7xiPXAu/qnvWAhKoND2nOotE23YPWuvR5VVeua9x2HZGweAZogSXWG1Zb4jejpAHZah7pJnSA
2IbErouLN6aHmtT1d1jnkr9xfg16djj8LHHjyO7DB/+PBDDbw7AEadQxJiL0m+q4xrZLw+40n8dV
/E1N59TOmQB9oZ9RGBQKeYN9CfLgeRnnD21cnpd8iKioJXkptcrIs8DKet52qsztT3vQxUkT+UH5
RNNR6xSZTXDpyy0hl/4VoxQN5+Q4oWbU7vXCZJ45V92Vj86afY2VGc6G2A8mqaaNA0PEJD06fZiC
Napueyzme0a1szN5Uoau+Nn106ketAQPeSzBKDTcK71vwCNV13krvmlETfJOPxS1fVtdPRp8dR43
siSMut7pQbcXvvE1q59GbnzMqi9PQTnZw95uai3/ICNd7qcFxZpncTxYaHwe21lLugUFPz8448sV
Ipm9YG807h8XsXTNgb+/B1dsXliUhTqmTmuha5977afX3j3QQ7ZE7lC2L7VXOM8z0jogYS56wNqY
mf3Z0GT7JKaif9S1Yt1vAUVaxE28wzyPPPxb9U6C3BL247pG5CiUr0ZQiRsg8u9JM47qbh6rAiN2
Fu2vNrsOoKBcndi1sGYfsYITRjJMN6/v/MhYLf3vqgBJTvk0g3SmNUDc6uuXruKk4Fc0YhZOFpJl
5ofoK6gRLfQ3x5TGs04USBo2hfc2F9qclKONPJAoo1tLmXwQmfzIsz90jLOWN30TCyBOZdlvF+KA
vCKsM/IxW28jQsSfrgt4yl7UI1qx4ozGA+PPlJKv4xPspbBeEphJU7KUIllq7cFf/Nu0kAeQcjyK
UXBiiUvZ37O5PLWZYYfMAti+F0ZbDNXv02h9inWtiRKo0I55oxkNrtBOli8ex3V52uT0YG8teUie
N3W/zG36bTUT1QGpa0RSaKDByJhAuIwinb4Ceqgiiulq7Ru1pd+EG9a7UCqcfFsnvvSF8ByEc8oI
c5/j+XNjqAKoo6mLK1iV/ceAddihHhA5XT22IcPRbR2gxSoX6rzZExH9o9pmwoxoFn83i/Q6cGjQ
yF/FSwMaQ2tSPOIaryn8TtcioiRq/VHk9q85053mEHiL8TgF9Batfk4Pj9aku0wDsLirNPNxV9AB
N4ZV1ecX8BM3rPlnqArraeuXYdel6Z3JXAieTniXEXFJBYha+2Z33dQ4f2aiFo/NbGCUFL42orDx
9bv4wv8e58ZLKln3z2vfpMesIKIgZZix9PXRz2WhHSXSQxJa1jV4lswXr5OWDafBrBXVlVPRPFXz
xoNcGvEKbhX7fVo98DCiUx3WnT3mt03SiuNr3bsE2V59Swt9hWzS1NsiKUEpI7Q7ez+nU64rtOUj
d4ZnI5i7KF9YAAu5uE9CNHWEbDz41KacmASrSO2/LUjrq2oGe0s2S0X2Wl4bM6WKyUvsXujJULr8
jcJ/F11vhBqPY+QNbR+JYS0PgdlCuaINqF8YRerQE8qHEHbq56BpcWRuWGBeg87Gv+nL7Oh4+npZ
CmF/tDO5IRxESeFtbNpKQbr2bRlU8V2HHflmut5KY3H2lQqWgx3M1XRwqMXac3wQJXCgZEE3bDS7
Fu/zQQa9SNIJjHTN5APGnuUTXsyNVzW/wCWqM8Z7IAiEKuAjVeC/su5fB28RJ8Id+jzsGPCioRKL
vWPELvd+B95n6efK6X9yab4QGj+W9EjCfR0H/KmlWvdGRlO58JZyhwYUubJlDN4Bw5z/Rzp5C3Gv
dqXX9sDrjk6G/zyk+4zn8r57SoohLFPW59VkEaX4PQsVjNgZjkiEuD25XaXsYnuR6kj8xFNaIYXV
1L0kyHP6W+dtez8txqfWGZJFNQaEd4Axr+6PcCMEYdh1d0awc+EN2agZm5FEi2UKx6H6ye7fHGYd
9WouKHfuqp8TlWvhFNQOQXPLbaT6LPeNOzXgka07/8lc59k1tZGjy3Ay2/JhMZclAvW+VX7wS5SB
QgYw41wsnFg6U3Z3LW1wTMahFGU8WEC/Gl2dKNqWi94iYCqX4FRqgMlaPl0oRrxllRYVaqwOtgxI
LJHrfrULmawZlB6kBrthMRyobMGqRn3xm2+kb3bmmhG03Yx6bnmt01YkltOx77b3wAsKlPOIBlE/
HMfZ/LEwhFXhfaK0llIdOjeDICwLVAW9sBXXOnCK27zAuVLcWjMNYBKrHP82kCJy8WbN3mtUon8C
V04ngpBIbGk8HIJBnUyC+ZVYjIwjtKjbGUJgFZGnBsc7chXaMLDFFo2td1hWX0X1rPRfAw51mYUQ
Sb8LsqT2GnDFdWqtJ7LH1seq9a0XfdGqUKz+jQbxZkfRRvvDXcaLXBuJGD3fL5amnkTLpJo51ZsI
yvfJKbbQScsZzNS+eqk+RK0hFmQaG53X4L/ZMvzw3WlMGn0KCjY4b7x28yb/tpXoY1aWr7KU3qkk
KoIUD/nZVimHBVUVD03Ge0Qk2XZwwAN2Ytj6KB0ZWZcM4ms0izK20w51IOLdsJHZbUsDaA3Ne+z0
rv5NU8H6ZCJdjA2vRzV3RxvS7qgcsa9Y85iyoaGbadeW2rtqvadODlxuQnWCOXKzuxKmHX2EkEb/
XIwqaqc6GfElNwSp5NN+1Wb/+66MBcVMA6a5+1CSbe4xJy22iB12vQLNvp29WJasXzbbWd5dObU9
wSl2Ot8wdyJM7qdWi9epThPVMs7PG1iha7OZ43bJUghTNktzId5oKZOZ0BXm6/6grOIJHhOBz3h1
lbiuQ5lUWv+MXCjqgXX2emeRuelBqQxj8Heo/H4Op3b6sBdNRsvqRcB4+nlYU223GUUflV2vRTNx
ELuxbNPIRONJFoqZ0KbZ7DNCxw8ufBFLy09pjGVY6ealM+2zMXcnkKVfUBl2woJIkJxnJ77Lfo1V
tQldr0d3vghSYtbhRjP4eR55AjpZvtRt92BBeza+qcKgW9CiOi3CQPg0LxsexWQOt9UOzoE3VM92
TfAZIQzRQPX6UYrlVrtY8u5HLwEVIcibpYyu6fWPYptYJTPruEqMtTiJjXgwzZ+iNt8cLXWeYd4Z
qOxp+fIM1INeQbPz1FYZd7n5wBqH6nSbvjoN3wQEhX0sCvWqbUH3FGQ5g75t+cni+PhxNnrweH2O
zoisvTAzPCQ014VumgvIWBIawBmNR4/Fnaia/FPvGBeDuzPDc8oHa0ubZHaYsZf5wsZnhjyTCAza
1CUNUlo7E1I8DArzKRuD51Tjsgvv72AaY+SVwRMVcRlCfodZqJuzyKaQkAycxwBjyr72pyqpdUJs
2umWq+BMyXtzLJht6IDiQFRamTrVfbElpczKE+9ui7BhCv5YhXZrmMRn5QwYstuf1uieRVMOt6oD
G5De+8QWzJHCOg5Q0sd6tE60xWonw8p8Xt7hndiPnk4jL322/fJWwTNdZNb4gMgLfQ/L/CC12dln
FRHACzCqGc2B8s5iGcC7c7wvLhskofyKXXkbo3Fo60M2m9shldkL7IYW2hM4PEMIGbzuhOCt1J6K
wTnOmmw+qbXJQll2Mto0i9/bpsRxwGT2SxFOunyZaGOP/Gx8rOvRf5VOCUteqSxGl1Ekfa0b7A24
jIQ9vpPNvh7oMnVPQZVzphq39jA40onyNj2YXfFtq3b93S02mUKtE5zWSn3rg+mfgm6L6rz8EsIG
BvL6r8YabgprdDJlrnb0mqVOqiUf46bqX1Hd/EmLKg8Va2zSNneZatVGvT8Z0QpHPuaLl/glioZ1
REfa09cyCjM01+xWF20Z+RW3adK0Hf5SHLQrPbwgD6YtX/x1vnKFili6zWGV82Gc4Xtyxz1bZr6h
DRTVXrAcAzxfS0lkMjqj4ApQ+0Pf1BAq23/bZuMvfOMcal131E37lpOJR6JP8VmDA+45/2pJMQ+E
pTZuG9Es5O6Xpb5tWQnrUiv/EDQ5+1QBEWrp4rsfQc2nCcKcUf9xtO0bSLWI2r66joJmx9Lm+jua
8+14JR/h2flRuSqLRN8/V9LyIyRDdWzM+rlt5L6q8ZDQvVme8sVof9d1a+4n/oh0y0+KaxErLN5D
x6t6qfv1hbBLAmJ8Tu0Yrwg4sPkmdNXFudm/CaG/bYF3y5o1XIvO4ouYa5w6xLdbtvlqoEyce15o
Ta+foL1/OBOzUOCU595at2ixBDKLuTgb67RaIUHTAy+MifpyNa5OX/0m29OMCcmK88rqeXoYERuh
Iz4qLEBmSarVNtyPOb5Du90ibebzNNkUO8o2BFNs899IE9sexq1/y0X9ojx0EqLUXkdZf5CydeAq
OiGC+YO+1be1bz8Zfo+B4ITL2QM4EQN6vKHn4BkJ1lhYhCkAo8FxTBr15f2LXIa3moqEUBvFU0lg
V9j1w7kU2QVH8GEu5XBI6xIhqT7f0tQ442y6+LRHtmXdh8PovNtojKJBw0hW6s1HqzsgrfWViK03
z4a+6gtJdPF2XNP6p+2vb2Wp790AUVZhNZ/uUJfvOp6pcCHPLefCPMAWjEB6TUcgQsUIOJUP64zg
1QBm5I4jhtUd+5dY+zLKJ3LwpvZGpQGfKz8dBtSxrDhiNCX2vapDI+p2ZFjYYGggSquzhza/uhka
iBmVeZDdezHWn3IgKkyTTB4lbuylDiT/Cjjb9fqL7PN3kas/vNz22e7qMoaFqpMsFQnGvRSEzH/C
bPCCgfM7MOCaF8+QO5LgDsZcXt2ViVJzhjR0Vo1zIJwC8xd8Pgf7XT4UNw6GBSciZTGx+LfNbggz
VHW3gzFNmolO6aA0l1BYdReTiHzIV1h4f9CsxHIbkWyaz+PUlj/rbHxAvCf3HHN3vYkeggL6nPpa
eROuaEgqch6BEJ4X3/kUAVq+2q5C3q54aoNYEXNer+B7XcEfLAMgOuTNjM5ucOjqiuHRHoYfzjr8
wp7v7DlhKVbFVYtslQHJ1JaZmnHeOtNpYSmOTWsl9XvQbz5H79BKHQ5taXrdnPph0+UDlNclE8BT
1jDTE66v/rPnbG/LugyJVc9feBsreDJrr7vpCU0f+WikpIWdwUCfzl6oN37+mCsZIM5zf/qzsbF1
8LFN2qekvC1PWInNcPKQYZEZQ3hn3Z2qYHknw+e1Gzm0BqJ5wHFaxIVevdqbnfJAtIcaF148lxRc
wb4Ciy6XTBeP/eI/9ql11jvNivO6qBHlyV/TyBKQz/VL3ur72oYHVNJnYBLyuNjqJKqRGYqQoFCm
ox1i9Wtj1envk82unvsEK5RmMUXLJoDKzTqWS4GXy6+0OOs5USAztDgFU8MKQkMu8GHV0JqgAnky
FQUiNQzSRbfal00slLbZmX/IDA4EVtEqLpXpJPSTvGvUNtD29zMo8NaYY7peydfjYNbhhbOtWxbk
driNrf482mx3YWUW2mlb099yQAFhCtV84x3ULt5EzN6sB4mxpGd0eRYoaLs9G6kCyw7mczcELoql
ro/WUQ/OeVdb+7bX+mgZkICXOhhZ6gA+Fiw2mze/jil4ApZYDTEhcma6S3ERGf015ZEN7cJ14230
JHOnj75vzLX+Hbns+Oqm3Xjbaj29LZrRJf3QzutD6qKjMIxqthi25iVcJ6/Kz5nOjsnyuZ9ARTmc
y10RoONGmZV24ttxZzuyIP0erDwIdkNHpw68q2ooTB6Gh23In4tVV5Fo7J916W8Hqfz0wNzHWV//
bNf010gwxVE4zpsSqE7/Ve1q+PXvqsmKCJeSEVbu8qUq5B8qd2/VqpMMb87vaBs+igAHZskUgajp
/t70fZHAm/1ust5IjFlce5eJxFJwQ1ZvZ/t7T1E8jSt44Gb+qDND45Xl57vTdFjy9XnQCutIhJCZ
uJb5J6iMMpKmwTE7r8+aVCziPtorHbkIxgHxIfKKyc/rEj3zz5tlqlOvZW82B/kdIkTSCVSbQBdO
oW0wts/mWu7Fv3QugGPEVIQNRmmOEtqFNrFlp1zJSVQikKkD49jk3KnKY4W0ygIncmqj2WOoG3Ab
xbNuoyL0nG8i5R9te8kiUFkvRjjlPE7G1F9wxS1cmG0IRyfnmhmn3hf5owYWFlvZAMxtbRKNZtVW
ZuQ5AxuEpeE0a7MRyUYvrmJp39zOWVh961orY74bAXqDEuQTW5noItclxCqiJckkQl8WpEYNNB9m
oTHc2SSXs3nDzOO4p9HxjCgzBNKvO4ydGyPH1qo/CLN/bFWDmyl1u0SJASVfDfkxudZN9NBWrDpH
2Xq7PmcKt2SqdgG20gCLr9PsrJ5ByABWkQbnW49TYTxrW2I2ywkO8kNq7nfTkwTJ3RFR3wVvphhD
gglfNCD0OnsDhLgGc1M/bqht43kLxIGFvkKwaR9W5G8IsyhfMHNswPyYCs+4qZgFSyMFgdLMsFbi
OAX4gbPmy0mDPXg4mJNTY0GwvbAuPKy+2nRsFFK1IF1Rfd8tEsErftkCPMX80hb5HiztRbqcLFzO
SqAW25xGG9drQhOVfaS5/JQL7nEf/H1tCI42VPDmWePLwnPr9ZTogb8D4QbJ2vJ25syU/4+481qO
G+my9RNhImES5rYcqoreStQNQqQoeJvwTz8f1H3miCUGOd3/xUR3dHRIZGXBZObOtZcJ1bc86gW9
rmIxNnKKTQuRMLFcLLSD8hHGypaElMOUBBddL15G07htRv28MgMDnAEBhje1IcrX/pLsAN/D43aw
zG1XNeVKlultlqtmm7ZQLfnGP6HPXgrctfws6G/SYTDWhZ1C9sxHjEStbFt75j6c3bOggaEmE0q0
NO2/m/nMatTrG3MkdqM26bqNoE9Vf21G33KzjtYANEet8Laulm34Zl9oOt8H6nWYOPVycIq0fG01
L2HSsnV5xrTW4mhfOtbXoYxuS6em8xYSClvnZyEIqjLUkVPlvhubb/o8b0s1b6u5A0dq6by6t12d
RCunbS9SGwWKE12NwAO8NQfOLb6s4m/OrNCKQCg5ZEQxE+4EVXM8RLp1yJ0o8r3IuZtHyE/KKM/a
YCp2NRwsjpAz3Iw4ec2C8Gcl859aPV8H0rqiKP+SxtmZXoULlm0+hiKDYIrvB1Qyi9J91mCuOKk+
nKNfhcorqfgsY3hI8umGIqxdGRGqlWg6I8V5Y9VAncIpsfZJBtvlxgD9rlMxXxlW3F3o7QTGlvf9
U23YnAq6rr6VYRXcsUbRok6HOMUGQj+mVUN7vtV5B80q31iJBtY/us2m0Jwu22Zaa/9UmRE+YJ0R
7tK5BqUz2nZddCIfDgHOHrMsza0xFQ9GPM8QZ3W4cvR8mw5yxCCcamPmSb8pyApFEBQVfm9XYrMc
4WM3CtZB4LwE4VDflQUo6aqL7GBtZnIAddKdbtvPcot4gMtNKnNtR/OhbfqBV1I6cbGGIjOunRBU
Jhuq3jct8Q20tGE2RoSKFdPVjCcO80XoPoXdi8oc78o1q6+zRUtHBPFlGyE2YhtV8NPcZCfabhvi
v3sbh4bcmJN9PsM1gAqBSTpkHyIY6Fk01V1c2wkk85yZZw1IryBDm5X2w6hid1NgpIeyHa7aKKvy
Mqp0m3rE8yFK+2Kc+61jzBG8WvmC/Ud12YfWvRNEN4FDJdfMLyCZcquXtbadrcjhikPQv+UMZDrh
DwKNmo2mnPAwRcaVnYSPhEIcMq+6U5U8DlW3TmW5LJMi/17g6dexTs+xYdJEpcXShF16zJvqK0fx
aTeOCiQAXNY3k057TmbWca8w6l1Vmy6IZa3FcOlssocgUgP2uerGIlF3wxpfnA1ptM+ElhIKGZ2j
fqhXIaRorYRiS4ZLuo9aJCYlp8F1l7hfNU17mO3qSkzOsB4N2nw5HqNDY8u1LEecP6SzdWY6sFbi
qVWFg91GGhwxZu+GCmFDawXbj8i8yzMPyvTYb0Kt+BIW6qVOc+q1kt6gc06i0yoIZYKwjvlqtddd
2RlbJ3OQMmTdNpvZ0UHeu1WY2Bi6SXqdFKJnSYXMw8SdZG24Odu51RwJi9viEbPT22DctkscWTXj
9q7q7jC5Zr7lmR+Tqa4PTQlCngTaZdMnR80yv+QFTFGleWIXq/B6Nrv+QpuSpyZuH3Bomw6tcgMA
iSRcR52cVpVsb5202HkZ+Z2ZikY85VJmibB2TZU6W8S+EU0/QoHmAMJB19dnQu++wjTnNeNjcD7j
8jaunjXrwUI5XuA2eZa02g6zG3sFbzW4I0euW4Q2X2HTYGwQZ9cJeRFDagfQeqzxh+i0L5Pq+MYd
6RE6fRaiWkyHw2Ec+dwNLLpdN/k6WuI1asz2zuoLJA2FYkFOjZmePPSQaaS4L7i/osrPZMKpysw1
bz2lOEYQU3hroAbAAE1Jdhr61+sGptU6iiZvWeIeSA88l4vWvVAU3qX7qPKmo0/GeTX1UtroNbti
DYRB0wlPWPDOQ1ZGBmyv+mhrs32YYqqUUeT3HHtv0tzON7GHlaSaaNg5hdT0NeSiLlnjvZ5xuifd
qAH5rQQ8Og3PfR86poGxLtcUnvHssf2IKwdKcwB9s3jSMzqAq6HWp+mst5wQYBUTMHmWRQvQJbq0
25iQ3REGpXljXBmZkOkF+S0MUswjqhkttPp1VXcivh/JKpy3Y4oK5Uij33O2uiQWJ8ZEkCj02qQ9
nqKEijYUQdN3x3BQcrelXtlb3ebAtJUDsWnQPexuO7shwso+1fLXvqOi0eqKRbtu+dDzWDqT2jqS
kg6xTcpUVB7FBSeoJCHFaUyKx2JkfiO7gFZEhmXcda95ptjqUc7L/YSbePOlAWnN6AU+goty38Ou
Xf4btnAuC3NKJ6BnSbVU1Lpm7sfc08o1sN8PqzMNGjgJ9Xip6PwGfZnn52Pk9s2RnhAMIz2cvKew
Kfheo93PfCg09+dab5PpBRuC3n0Z4Z08RkMg4q3FHOBroSnezyGl6W0/LN6WxpynF6beO9NaT7LS
H1FZTBei8zJr41KkF749hGa9hQyMDAQiFmwNl1MSotsGAc+d1DHLNQKna3Z9F7nJnj1z5L7PYggI
68N48RqzG887w+Pc7Z6o9eJyraB2lusgy4W7Gjx30L5iH1yJ1WjTVmSitrYAZ4jA3zQ1lyY1M+3g
TQy5fmtBGUsha1QBNVljzn44ZbD5AzXo95YTePEWbYc++7hNam296lUXX1S2o0UHrxvwKHZRAOY/
gGOi0Y+AZSAYJXZHYUsEQWUCxKZFHxzpqqfJesyGurmSaKfyO6XZNiUVreLxpsxpSh+VBeF+Q+6t
YR1D4lqNi8FBIgcsQq8jqBJo12ljElqpTWKU21Ef+hcArGKg0HIrcRH1DrW8EGkCZC1SQ9zq9iS/
tmEzTFuz7iArmIre7w1e81kBjy4Zdm5oN/RCI6XDpKh1Y9MttNGj6LCNhwpDfCsHu64qu5Vr9YaD
xIMThnGlQ2bvb+1stq29CmOeDJ1iJmNXuaVz7nCIO8wQcQl7xTqWU/9YTf1Gg/zm0t7KEu0qLqjY
z1MsJfmsxpnOSmzijIPU7NK5xMyY7YMFHV60p5f9sE9nBXNU9ApcVYsgAqzwJmbhgEEY3VnpDAIj
Urt6KJowknTLsrm8qEXlniVQe35oU0XyNxtLuaenQLDYIC8Sg97jiv0Pwkmv9e1NXpHWtS7HgmQb
Jaf2YSaJkiIhhcsGyqfB5Q/VjAoD2PrYV3mPOC4Ik12uCkK01NKxdMeY7TADdMYyq6UtCzWCwGJH
hknc8y7q+TNkEf05TthSVmb/i4lJRaVh8NBK67GSvWgQY9tedWGkSTyis+mzBpY+d+c6ZylbEMjq
p1momXSLGIr3kp4BSy2By2seXGUbXzSJiAEPIgd5RzSQ6bAKldslBwilHNsTI88g9SVtL/eVGyNq
6GxtvJV2dJ/GI7zc0UBaNqyMYDCqIz6qw8+QcdPLArAEpC0i+WLbWCVi+TyiU4Uw07pXoBw1JK1U
tluDvIgZXUTcgFdIK3pxxtq1V0VCYlxX6O73PMXehEwFdS0tDUAnMhIacsBXwEtjOD3gq89U9lTa
GldjwtdZ0+PKDjIZXHuTJFb7QmwkdPNm7DLjooflt7eyHI3OjDcpIjiZt0cKhpRmjBIsnmIM02MX
NelAoWbC3aJk1tQaijytVys2uL9wR1g6dShVSBx+Ed6xnCJ+juwPf8mUoe3RLHz2CSNVTAiG+hJZ
M0skXZWHtlUIXkxD2Vuy49N6H08YCq69aoyh2bqtdi/RC2FeZprmnqyJ6LwF770uBeonHMJy7Abg
H9S71sn1e2Pyup4vK2IUKlp2ILliuuuiUr8GyAArr2qAynUjinzj4hYRHkrdZGr2AIAW+BQIG355
BSsbCSv9FZys8is8W5YQ8CSVglVYVJamIAF4Mw8h6yOnp6DC1GUyXxGemNHGxAxt3capTgRjMGn4
dYUwubuYTh5oT9HsKmGX5008u+3K80iwznW7/2r3Lgx23FrZh8gM7/dlWbLhli7PaSzt4Vtjl0m+
tq3cLTmDSDmsLKWri2iyxTMUJ2r+SitBLqwovIJaw69ZrBIIXUZBnEXhZV60qoNe/MyhHK+9GFU5
8Us6Il03iV1rFc7AmVuWl7HZxQXKsdWEtDIhIdPrbTzrqEOOws012CPMhlUaKe17Nif9k0pGWLzu
MF6jcnbdDfV99ki3MJu2g46B/0poMEVp8YbWZdrZrOG6GK1gU6nS/SlU1V72HmoxSt8KOpRi4zT1
qV3st3L3qS/H6h72E87hDrLlpuZFWCNO4F3KjQzhahwq+04VNlxPuH8o+KzJ/U4am/UVch0/WxhU
ENcup6xogxdmStMl0KJbr6nw0iOkJLsPInVutRlmXZzAqdNVO94X7RR99VQNxiWc3IJkkkYZ2SHC
KG5GTYhnmUE4yPouf45tvQaskyi2tVTnENXOFZhP1uW3NE4g2gmtMjeQmkh8Tiv8KVTX2D9jIu4v
pklQlbQ5oYJgb9kjrNQICZKMQp7MDCsnF70wN4M+yrsuq5W2t+iyXIK99FtjqGquyIyGW065920m
DRYrHM29VSun5H5qguK167PvHdT/rQ3+Nm/n/paCP7w22I1uXFqGKblADbzwMfZQcEceYtzGbtY1
TVHIJaQUm04dXddR2Z2bhEJt0sxJHDhUWns5x1kH0zzSo5c49AIoI8S2PMRZzLFyhtazpsuXIgLu
XfYVfW5uYEi4P7js8AYnU7hFbVhqROMo8dB0TvxSQjbRUNR1nrvr6QjT4XMkMddofLtD7IKYUw1o
8S4KQXRhEgpe7SSz2NIMc9HlZs1k5xBY5uaSNKKx2c5QoEc/A9RgQv3SS8xu13c+DkIewGWuXxv2
zHtJtcd7r49TYcMNzZO16WZ0GyblhcZRawv5k968dqWHWQKeL5Ax//V7fUxe0RotCBEI6K3PIHZ5
37q41V/EjBqNBHWvusWYDXcSuzUboBPoRodUE6wZ8ZizwpBNxGscQBD1zcCEaaMcuPwqqdl8SnZo
6EaSHxPLfMrwWIKKiRP6wRA09geF+ncF1RHKVc0xJgxGCu5IhR2fDkIA4b3UJSyUJEmfG/g0G6kn
8kzUNqtub2XetIqAw45FTWDbqoWs9TJOvamISZFZsc6RC7xysAguSsTHGycep50gZXaT4N6wpmyg
C0iSOY9xFAS3rHJtsbarqJlr0NEi8bFJ7NVKocsttkgys2fsubgpdBOQFE2BIg+7nLR26wF1/4Sj
bNgrM9TtRxJ4cpYyPasH1LqOVa05KETjncJFnO6dWTRQSWvkId4geuNH++tmte0czY9gKNkjE1jC
Q+QoEq5IJxqBXAP0WMWsd+yd1M924xboEzPuSKsDafG/bnABTVzbCAwK14XnjdeNiMmwXUGJRoDA
d8NqIM1LJGV5Ehbeg+2GoY/S3LozSnqmYzfKx8g2KS5zqi6xSjjLfbX0sUDTaLmQluw2uonUOF9C
rjJuSJoIGxIii4WsjnA0vrGhyOKuI0VtbT0i5pEtTFF043TkOB3NliyRrgbayGgXPUaeg6Igbh6a
EoJy49bpD32uQ3ZjCNTguvYFyD8VeyygqyIYa8i+6WxUujWa+mxX4KsAQiZ6XhfSYZk/c8DZblWW
NAOJySy7Wz2fmmPVWPElDc4XHdMPgtlCbB63YY/hxmNppJO9Ra/BA83ylH0kbVoDm3Av0hoSkBe5
2xB30KxRYzK1Yrjtm8qaxuu5wxJ17QYNb3gPwtKfWSFv6cobJSdK55fkzVu2motCacrc5bwpzQrX
AcDlXx8A/s2MKBHmwjZISjVe23VIyWV6y8nN7iSb1GCU/Ik1jkz8NMWIlM6XqYs1bpMRAVFQssRz
urwrEOxRN0ohpl1rz4lxYeNAnl60kzsGu1m35JnsWs9GJdNzRWlQ8yEoPtmghnYa0z2BwrW3xTxE
wsiYO07GRjv06b6KRn7+r1WAVgyRDC5uAiEHpLTGLqCxsJpDKcsChsIAWzMwqD5210E7QJbrIos0
XZnFBoPBjoULU5YMiYFgOg9MOho33dotutISe+ibUOmhKmgt/LMBPC09zjLlLIHhMiVUBsQ1WWuE
v2D6a/dXQahYfMRDTtBYdQY4YObXUNO8hOhLyIjrJVE83YX44nh7LyL2zdfthQpJJqbnY+7H4jXN
zAtIzln6qOVxrdYgvjZ9XIg9vNVQNF+9hv10NULjwBykb21n3bUUUqupDmaxLiLOVbiTxjzJSVRZ
cV5No57su4yxV42WFtFG08rmC++QDZxJ8me4HTMM+A8NlqXlinx0aOeG5YV3rcLDFE5yGx6ruCCp
SLeVQGIdpwg5asOYMhpFUKJX8wxW4pPUhgx9BSfQaB8kJxB3S1mEfrCrbUhS+A3w5iRkTTz+9Qwb
4HeFZ1OYdvu+SIVc1fw0vlcIk17oTfamDwZEO1hgBnxtEP3Xsaq4LR4HkRDwV7oRTVAWBdLdJWSo
bAaBdP2G80Lg+DZxdOgShjx/MW2gTdb8acrXxjwBtMqhFfdh0Vj13QgxJzhysuf1s5qR7gt8qPRR
mR6vfAzyUmxyJw0O7F2DcQXFIsg4J0aYcwArZoq+YIqE3+vGwturUTe/UeW7XwmT2iauBn0qRlmz
EHm1MLzVKt69ISwew9gY2UKyy36w0HiYHHuAIlaEmoe3YUIDG5FZC1Gp/Wk03hPKQVZEKdmsd2TL
f/ml2PtHtlP+a7kYaqpT46k37nX/O4877Kv49/SDlm/z8puJ6d/fbvN/aS2KKeD/WDUtX+SNs+jq
NYvnt/ZV/PzffnWu81+Whxc2Ql6swgV+VP/Pvgo0/r8MA9Nyj9gYD69Q/uZvZ1Hd5ZfwtyNKB1d6
icvd/9hX6dhXuQ4xyujpvEVs/U/cq94qTSXOpHwAHSz0n3wWHMq3SlNyfdnpTaH8FgTIjdwNx41j
WH8WqPFWx/z3MER/ergsIm7VT0Ta01zjuzpPyu807axskflMz4H5wxyjazgtn6XgvtWU/j2aFIwk
l2wY72S0lEvSA2Nxn2mcyxDj1nVcD19jzWnWTk5J01g0VVOBu8wEydSNrpNe+6YH+V3hAIbN0WFs
bi07wpY4VM/C8+5bpT3+9n5c/yVw/d3K672v6JnLLefVwDls8RD8TWGtSWzNMmdUfmhYuV9Bm9zG
cYC2AgJMWnqAALYOwYOAGLrE/zQ0bHno2LMDZTqW7RinCciicys7DSqaqk3s00biwWtPH1/fH5km
v14stOO6xEUIdyDmw+8XqA+0e0ePCyS5Ml6R07U2K9Nd0SED9si0u0iv7wHo9jLUbqvUoFTFdJPe
63hNb+acIxjleUSPRoLvRDWogDbmn6mPF2u2/689/us9WeL1yGtaRMjyRGYdWbKcU7tWvulY3SqA
E4joYdcjKl91CQcOCw00lA+3oqSbk/GCjl27MmsHb5R8T5CzXAute4qa+hsV9d0MH6ks53HliMDY
fnw7T6cphY8uABKka5Muj9v627uJgDq2IjNRPojwWTepfSxTX8eM6uNh/kzCWMYhXopoY6wwSTA7
Gael3kwK2u0YmLyGhVtdAAeBr5tZsZG5k5FQAE80plbdzHFI8y5pbj/+Cotl35uHslwqvSLB8oeJ
KP+8/QoyL3BBT7XGT0Hkz9M4GbZNXvXP7jBRG+Zlox3Ddpi+xFUMI08L9CeOZhZexp17TkeEKFUb
lsVrX2UpQTlO6a5lTjN9nuxhr0s+amdLTX0bm+AiqL3LqnbyC1k4VMiL91kyI2SxdIz8OcilfaX7
NKqgkmocVsNQbJAv0AspdyMH24eSdvaqTcJzghegIaTyXBNNv51SDJ4CfQzvrZbiaHQT1MlkKuJ2
V165FfZKNO0F2rUkgXGFCF2JCJm1lm0HOAHtBKN2oP4H/6N9B/X2C64GKZLLsNiG1vhs5ahgdEjC
OBdpW7vfm8ZgoJFovXPpRZ+8eIst6h+PQ1os3JaD7QL7xdvHUeadS8mtGj+rcZk2EuhIhHfClC3n
W4dZTQLCbRt5sY/yBMYz4Y+d71ArHaLaFK8gbY9dZw5XQ2eiieTNhn6YOz6eb9MKRhPs2T68UL1c
0fRnQeaStS9jw19WDTJaIPzwW5jAI42Tbs8mIjf0WmZ6wO7Pj1+79yYYIIapY/QgeFonLo5TSAti
VlnDekxCdBbG7UU4q/u6y17/8UC2YeJWZXmclg3zZM2xa7d3Gq9qsGtCBiHlhb0IG+vxHxlmsFAw
iyQVgimwChdoRd8+tgHEAxEpR4ZKZOketFvjoDJm2rTqBHtN1g3ttlfZU8Lr9snQ793K5RIxLSEf
gFXk7dDCLBu9arlChU7stVbuRWSP+lOASuaTkU6rCi4SR29hLmkQGL+cjhTMSrbQCysfCdC17NBh
VJl1F1LNWLN1HQfVj4+f3VsXkl83leMMSQq6IWCRLIXcmz1N64NiSEXjiza2tsp0jvo4404HfkHH
78JK9XWLLdPHg75zOxnUIbVHJ8qQp/l2UHDkJAN8b0jcNNONZyfn1hBNK8Mai09Gem/1tw2DB0eS
uW4wGd8ORefGheJdN77hVK/hlH43nWFGO9mte48cNDmM5Iq1P2uhCsja6cvHF/rO0yTZAyMfqmTM
y6yT0T2i7dogKBofHX6/wyn0MW6yTTlV2Dlk+n2lF58Gai0f+XsBwAtE8oSkBFriIW15+kB1GIFj
o9W+QVLMFztc/M3VIYo9Vt8pu50mOrWaaVcHeryEURtN8oSIazu0drmT9jAfCG2zLz++De8/BaLL
iaw0ADlOH7jdaZWLoQlPAUcPGNEeGojpe+W9NGOBVHZGwGGJ7lp6hloNras+qYrefQx4DlkGjhOO
u7hr//6SL7YEcDXR1cohuW29wQ/y6dywi0vMNp9pJISbj6/3vWdgEuFDxcFigY/v2/EmWwtZyhD2
YaV3NOryS53064+HeO+SzCV1Go8ZUjNP693QTrosmIfaD5vI2lmwE9cGjhi7QZ++hiI867RPBvyV
CHP6Yv02onOyBgKtFmNTTIxYwm+HudNfQedK4Pf33zFlMLADdEBmITjLjTOovaSUox3z1CuDRna1
9xI5+oGjvve5Ae9ey/l5LDETJ379+Na8t7rgSMfOvui2cD8/ufsKq6ui75BVasmjkyGzNutLmUQ3
/9kwJy9Vim2TbUMr8m1Vi43WEjWRgdYGYog+WcTeKR/t3y/o5HUqswbyPPiUD0fwBbXONu+1q6yz
H9t8/Owpn54fluXj1wbkyMXz/tdM/u0QNzgIFRE41n5ilnioWOdpB7G+SfVL5coL4WY4mWd7EVul
T9P89uNb+t68IajdhipuYVB2apw0jHE8EPhQ+znt421hu/2zysfqE5Ooz0ZZ/v63SyzbeDQiKjN/
cvs1WMEWpem/OHRwIR4XwcoPk+ekxCxsWOtz5VR+MI+6rxVjuJ2nW6Kv5sPosA4FMYQvW6EkKTLz
EOjW/cd38sTu7K99nT1PZ8HDdIvJ8PYicUEIIAvm3MpK/0aH54sWoSu1abHrYf4w1umTVcU/WyND
DpjSpsjxzPr4K3jvzMPFP3wxE+dr/GX8/ft9pusLYR2FcYnsyJ+b7DWe9du+GGnxScQdPXjkWjrZ
DaJL80jK0eC3vbGNYsvZjhwZN+Aa6Q3dnMjX6+JIIzZBYNNnu9EDka/wzKnHNIWuiK64APdvyvkS
U4Rw1/banWoidaaHw+OkNf0Ke6Qz3Caw5W5VuVlC2X3HDGIcmHooXDj3ZHUxf+3imONVSJBKoUFt
zXlicOQmfLLwdoqNgJ5UlSKTM9O7IcqyjV1a11XjHJKojI4IkoYNuLYOpQNHfXry55ZIEQrPyBDa
8H7sM5hsqXkcm/E8xBrTx+ejXoNqJ7TD0GPkGiRwC9TEop2ktgkt5V2v1XcQHYzdpIX2gZCaq2hE
ZKcI3MESeIBgN3v49ZUBUr8Gz6sZM3T8sc57KKu7SWj22q66YGXodJgt1cJYblxtgWB+5tJ5jlV6
aRbTgdY7AnqF9EEvG3nW6bp2KEPrk034nUrTxeke7zemBPjQyXo5ekEdqNqs/KZDilsOT94436Lf
vnai4E5AstpI7v0nS+c72yQxRzp0Z0MXbMgncz1ICtPLBW4g7YBKdabrvYrC6EaoGOVRcstv/YsB
OXCR40axsRTxb+ed4zqjlkR15RedN8Hpc0OIxGIb6Hijzn28xjL4k/tqvLNkuwZud4Cq1FbyF/rw
2zyzmiibMAkvKTJJAq/lhDDClQmkcLifiLy/030ofbsnh7fy5A3Gnq9V2Z7z1YoLPIZg/lZRdsBv
xdhIGrFXsi2KZ0szzF1Hu4NuYwZP5uO14b3lyTXpJNMY83TWh5OXYYL9M3leWPm4IkDYr44djYcj
/KWFYo6NsIuXSpDMRL7Vxs9ec++sZug+WaDeWZ/wNKFCcDgbANAs787v920gXbbtnJLdJl/jJU3P
gTxfkqPcT652eclOKif6bcsi7HHJQMZvBzJVVXVDOZa+kebf7ETuOCN/UmEv+8kfQyy5MUQ/EOp3
WuGCVtRd0vTlQoF9VCQXIfAtHqH6wp8iGHKpfuzQvHEUwcsfP8r3pjU5odQMGB265h87XZpkngkH
yIfOeUxd+ZpVwb1U+TUM4mtZygmOQH/x8ZjLJPrjarGfkctxAszo5MmlLsZdotW52hR7gCmY72qZ
b50YKasVDJ8M9t6tpZEAXrp0O/6AHbopC8oRsoWfSfsagxfi71Aup6Z9VjnlmWY5d2Zt3yWR+CSg
/b0bS/cCH0ubBF/wqrdvjaTdWmqWXvk9Dla62lYGTbSsjOl11/pWTrje42L15eM7++tEenJrASkl
5pUu6UE48rwdNe0VFuLspj4CgvRgaeocWjuEFiWfzRQpaIynyModF14SPkSz2hRpekYuFhJyNXNb
HA8TcgezlnDA3wHHFSicLSnFML/YY5rkxbIqsECNvDZtUCifTHwQVXPnpKiW0/bJqWYTJrH+YKad
pDPoXc5OqvnoAqCwl9H3yjRIiUzIUcDY/QwABSW9lS5i4TRCSgdHwnEaY0dkorbp4/ru49tjLOvS
H7cHKI1DJGamjnWybsnMsitvDOBMo+xeC0ezVsZyAKsUdMe5lEdr6pDeBQLxFCVJpBn1twxxE8yK
+U5E1qZFVrJ1MMGQc5lsdae0uBm1tU5i6wm/pXyThLG3K238PT7+6u/shETKGHiFAUOgVT15sG0o
YyzQKnYJewwRyWYzhJVZ3wxqDM/diqfaYUH0ydx559D4K8dt2Q/tJcT85CyWZbgxNIic/Gaw2l03
YvaC0zpccfZlIBDM8eI5x6QbOxQSlmIdNwBOFgke8cj/zAc8ZZ/xAHvs+mBYDWK+SSrbOo5Yj21F
6X0WO/fOrrQUCSZJ1fSqPHjxb1/+ShEE4HRW4QtEOU2b3JtFgO86ZjrrWoTj8sd8zRb/2AwrGbOr
8/1gDPon+9KfC46uW9QqSxgsrZzTFXVMahSa7lD4aC7PsklcChGRnDKRC6Bvisk7H2LqZvh1n7wh
f6I0phCucCzQR8tjD1lWpN82RNmMsSTqtfSzrsKFQSeTK8LucVr4BuFzE0R3vKUIjrqLrP3kmv/Y
i0+GPjkv1SrGVEGgRTDaaZ8GI7no9A+q/pNa6ZNhTiFxt0cf4tQpk8DrLwjlAPVUvlF+hjf9seEv
V4P6xWEdZZ2wl7//7UaGIrc75MelP4xWcwjsujzLdCvffjyj339e2OotLXODCvCk1jQgHNqujncq
56Cd0Vp3kW1doi9+7j3vGgFDtKKpdVY39d7o3H81OBu+4Tg6deeShvX7NVZZj15iCBm80jAINW+6
IPkxpS0GaNX3uq0PYRLBt2/uyaM9fHLhfzRwlvv729gnF55oSFejkLHDuNtJ7Mcae+lkctKc7E3R
9/e1herK1e5HVZ17uvxkovyxlC7DWzp2kksWKu2It5ceFkvoMU7+fu8+R/g2NXl4NtSol5I9vKZP
Bvuj1jkZ7AT8mclC4NTuFIgwG8xZDBxSuyVpikZL9h8OdfLaBoLmIefRwlcC75WBPG5WPx1SL2j5
x0/w/YuS8POo/TFVOVlpTKuraltngnQtFl2VDZOQHg4JHM48XRo2xgT/YrwFFGFGGp5zCgnmdCQl
FIECA1WC7cmPJVIcg0oiqnP0NCPihf9svJM3xBnSvjOwdPfjsLp29OFCNfWhdmEHGu3+3wxFewGj
cWb7aYMjmUCHMXQufD2GWFG51qWnStJ58oHy8LNm+h816fIy0lcAvBYcck+fm9KMIvC85bomvDps
oqfxHb7EwW+r6vmAZmaVaubDxxcIQ4j59KbootsHywZCA6WL/os39PtSo1qUEGVK0YX74rc4Flh6
Jbm9YwtD+Fls1SAiTEtHnBzN6WWqEtqAAGMbrERMICJxl2r1T7eEihG7Ru87btIcCEfFbqCu7jCP
s3fO3OwnQ53VpXmBnuVmKlAgJ7E9Hoil73dDjIlGhNEbKtIRVa7u4VVsVA+gOOp8KkPPb8Fnd6jy
rLMgL9C1moDDaxwKymLdBTwYurvwtNGaxb4iSO5n2Ytw32SRPC/7GOqfdt13GKgjLJebEhOINfTj
o95hXz735llAoM6uV153PRfEp/Veuu8b3fALh6tP8/lH1abWZY3bcggKtBnpHtaygaCct73vWtoD
ZnDZudL1b/gSjXctx7l16YXzyjCreT+GDb6vU+Ds7QoBi4FXzWHAHA2SZLv4FiVn3TzuyyqDnpdr
1NdZV99EeCP4XeEEV5aV6z60LpwibUgBlqTMt/V2g8orxuZbPFWqux+QaKzMwsCQUT+kejVVNKMM
uWtUZdMgN5yniHHXsTTUee6YLbCYNl1MqRhwq5qDGxiOPazIpDnSdnXXdSO0Y9QIeyUXiG2I0vRV
m00krcZUXYqGWqlrEZh0YbP1khZ9Qmgk54u6DAtu69AI0pIsuxWHoQj/m70zWY5by7Lsr6TFuPAM
7QVgVpEDeEunk3T2zQRGiRL6i779+lpQZMYjXR5kvsxJlVlNIiykoEC099xz9l57jwOTYUWW9nDa
tA4OmXZrjMGrn/UkCPe3kWb0u0izM68D57BonOS7NFO851P1jX3hxGljwaG5BeJyapD/p3O0W77t
mVKvwE5lfLSJmZ6VKVvk1gRVxdqWAKGFqxtQvN3RIL49tpYMII2tIuQVbTHuXe934SaCJAMPNbee
xsKkDT8EcXuOmmTAg2346zRuJuA6et6vsircQbqp7zVUGUhosTO4NuhFLcNUbU9mTrxLPWwzml/Q
BUtk1EH+lDvggQIjTha90/fXTtNBS9GN9kypfQyUo/rYK4G1C/QgOVR+YcC6bvFn1KDCFGhFe+Eo
GChMs3/BdhRvJBe+XqnMk411J4VabrsBco/ARVvRZIWoSCrq6LmQEHU7CNcdWQ3XrWz1DapjIFAC
um7aWcTHKBBIrYkA5Yw+4hmpgyurruNNDK+BH88fbBWoVdbnrxay3zM/tm7Y+CUPDONU3euQ7J2V
8EFeQ6AMq1in00uac93/sEIiiOBsYebauXrZYy8eFYztcXuHJWxrs8P2dJz/s3W9UPpFhux7nRIa
sBt06xmbgHZeqliW2iIlbM62pytUXrjHA2XdVtwTPOts6cq6rTBkssXw8pGYRzkBL0i1ktTZWOn7
vR4Er43aCyi9LAiZYcF5BpE9XTUFeqhN4CBkN6nTL+0MqnYBnAoupzYi8AYBgpNnAuNmOeAOFoVe
o6kJiBLbwJvooW1Wg62ubPiZV2CXugs7c7tdrfHOrLW4latMKPVtNEIGh/QAd6vPzOj7kPtXdugA
O+hwyOEWJPuQ4IVrpVMFsU85X7IRrh6Q/v6s6+tLI4To5pfyzWqVwVoUYRSsitIlzU+JLJpofuqL
M622gnqTJ1V/aUnrJgFXUjds+VzaBudJArI8K3xzWSoYKBPzKmnjA9qz614z16FfPBZV/AZeFVyL
q5xbaXrpBOrWJjfBnIoRTqbIlzYUkUVbaY/KNNFHUBnmtw6xtSJNdyOCjc1U5+eOSK8nFSA4Zke5
mnCLLSmYnxig10shRbNOVO0RBmazKlmpF2NgHBxgpN7QtdoGg+iBJtMbUFAftfnYw8cKzjRMUAuW
nAc95Y8R2P/kQMAB0F41ZXfuF9G9bM1lbzx2DUYLbt9jLbLHUGUT2TkKuzq1uOnd5jZxSPrL4PEm
Tb53InvVKyYqnfKma8xvhBphaSOqz59GpqgRpAZzrY3uNTR0XrEHtwWQo2CZTnO5dpz2QopgZzsS
lL0LfAgWlYUNks6fABAwx/X5TfYj7riA7kOI6aQs3HspozXN2TPYfT/9ONjEWX0RpCGpp+1qcNof
airvkWcv4Rr2uynR5+4eZadA5RQbt7amnGOHX2jsosbI2tDtvTSCZ+iDKa95+NgV4gIQE1zNnqTz
PpEH3Zi2ruBbMASpvFE03vRkyh4g4YI5dTaalV8x3FyIrrEY2Cjfw87v+LoGl7ip5pi0Z8UEo5EM
+RnfGa91nBfeqZekg8JtJ6tm0OQ3lw4VaJFztaocGNM3whdrRRuwtOYYLzJxUTUakJ2Ox7EnKnNM
zV0DFm5r8AeD4eeHOAjTZWlaWMAgBydWt4ooSJbSbYD74rNZmM60Mcv6JpEDZJ2625UMm0kdqPtA
4C4XXVQ/jeHQRdczrbjKrwkhHMIVoj6xDogg3dFy+/l5gXSimJ61Ua5pMuMwjOMeCxYxVTIRyjcY
33ekCpGPqyCEqtZqqX9RR5/acs6lH6sVIUoahpWPWx/sP8RQ2RzLnrGIwl+L8VWXD2ZdEBwpSS0M
DXM50rwqnK8mK/OG8qgKRO1gqrZOa4LZ/tGG01TDUoDaYVNtiTNH6xa4Ji4mxfqiEzGfwfFh3p3h
sQALa5Mvo4bDwBg4DyIaoRBGWBKKsx6yC96UmoGOvcND+Nf3DO8v7fEepcbiVmV9mGPWc++0ql5b
ssCXJaGENrvPn5hTl5K9kINmnLIasfbHuzjg4YHPyf5ZkeNc8FxTui5yp/0ix+zEPtmyNLKt0V3x
uBz3kgM91/A9cUZtD0bFfdTTnt65sQ3rBEC0/dXM/URXAP0zoo9Z7KVD/fh4ViZFodr48yaP+Ip8
1JVl7YffmpIk4qA4U8xsX4Zl5AUYh2Vj36Zd9cUQ5uRlffcLHO2fW7Mw8frTFygj5Pmp2JoomVKn
v/n87s3/zG9PKAHgdEAQMyGg+3ieaSkmPrxswqjowx09fABCSfvVFvbUqz77OwzMFLbDhT1q3foD
gA+wDHRj9Wo/h6vKHrmr86z3V6OuAsrKHgITLqsTrT4/v5NHRrk+G0vog3KaH09QFXiKC+gpGz6w
O6F2uyzvlC32tm9TBbeLiT7Q89G4D8pwJ8he+vzwJ+4iB2WW6pj4UWznaO+OETuBupLzHk6YnUUz
JuvYFhEEHM384ltzYmOLG2buIOEoYxJ69DUdi7qLBjznmxBUF1ZBjJhZpne0w/tom1jIiiZwjVAk
G/HFIOPEM/TuyOAOPl7iQiFFdeafbezaOZvnWb5jbj6/jieWpbkrwW0k347J/9FdDCZRplPEhxRS
x7kUW8e4NNgvkOD2xYFOfGbQ2CAwIchAN+1jW0YmXNjaPWsSEOonvbypxuQtV5xVWQfndi2++Eyf
ejwwmtDXxbfAlOzotZgUAAYJ5fOGIc6iagToTrJYh6+u3okbNG8AwduSFMsQcP413rWQqyidRj3k
28mQ/KWaxXKWef35DTp5CJrUtI/xCzG+/XiIIZXQwIms3gzReIGrtvT0xrn7nx1jfkjenUagDxLf
PytNnBHRC929Sb5qg5+4Ia6OWJr2F/9t/hrZvTsEOoy+oF8BydFVH5w8eusKcxuq41cDtNPHmR1q
7ERRsR5drm5wskEVHEfa0wPBv986A6c3AuPV55fsq+McXTKbhJjSKlhFEI/Abk26Ze84d+BCvrCU
nb79f57P/Fq9u25KPxpI0TgfTGfXqm1cQ6f4qnl98hgWhpfZ4UPy5tE1A7ZVCSAuFBq2v2p9fVtW
X5Wkpw/BrIwOoc3H5mjVLxzs1AzKaUk2Cgwnue86c/v5HTnxJaOXiMwA45fFuRx9LFXAWymfAonA
Jv1JWMbFmIXfyjrbT+5XA+aTZ0O0q2mwvJPOPv/9u5uiVX4quP1yM1BoEnrBKXV/WT2BSAO9BjZm
br5jH8faai4Rvl0i5AZlzKWr4LXtHMjoZbRQY+eLkujU+cybBUxeNop/+2gxFT3gEHzEHKtRr6f6
JvC/+sKcel1MnAS2iaOUmenRzcm1KheB1XFzxmw/bxtz0qIyO/pCjXHqMHOiJ4oMXePuHB0mRdLg
BD6LjGHHnpkP9CCRUxrVF4ORX6Kjo+IO2S2KD1DDWCiPl5cSULrCxjzf1HW1cENnmzbKIlHI7uwv
XV8cQGUCDuXQNQirRPzQIms3VvZ1o9nnU/2qpsqy+UoUrJ/YE7GG22wxGTJoSM4/PpXkawKfTnkq
aX1f5SM9zHBNap9XFOXSLqy1EiPUghvRVBYRJAD3An3T18+JiDwpCK4p5SL5ngECJgvdM6HAT7q7
SfJiyW5rB8PiVubTSrGTbWXALzYuOxDGn7/CJ2qED2dwVIyQd8bA3DXkJm3Iby+/NaALYzW/0E3C
EvVq8984moXiC98hD83xVpXEHjWyC96wqIqWQGWVcYSJRrZp/jMizefzg516Mil//nmwo/UiG3C5
OREHU0M6xMTQhbDpbfH4+VFOXkCLBOW5WkVseFT2AFWAvzlwAQcAB7zFi0ENNwHy8IKdo7D/eg3O
9/zPox19NrqOTneRc7Qpt9e2MW4skIb6FzXw6QuH3EGfRWS4ZT8+1T4svjQrUHs4ELAVeU0A5DKp
yi9O5dTiwTbin0eZL+y7LzpBoGptC51dKamrkOmnZvAcGsya+T88naNHvEA828EgYyptEBmYfU/1
Z6vUv3jYTj4GoNINBysNI4ejHQsLsNNlrTYXJ/VG6X8aotzkir2kyUbapvvFlv7ktfvzaMeWE0b8
UQvkUfKg1ashICAC2yTYMB7xv6zRZFF05yUeNQXb6uOHQYAiNFQx8jAQWYw6eZ059hfX7uTz9u4Q
R09C3QaO2ikDT4JNEEu/c/J2GRr/recNXysVMSsu+vuPzxtTpMhnpiLZPF9YZNdHATEFKj2Xr0x8
J28Oqy6UNv7jN11kYI62FDZLO5Fr3mCL1ag1C4i/npndff7t+f1IGMU1tuSzfE3/rfMn9cJVYchR
eVtibRjlWQ2EPC3bq5huwOeH+n2l41C4qlQ+cb+cph+vXqcXodbiDNv40CSdcnxAJQDWhQiAJNxk
xp4hsYybLw76+4PBQWltClVFz4qk5ONBCXZMBeHSlDDJtFLtRxcuSlb3Xzx+v7+6HMViPRKMtGdX
4sejuFqLtDnjfhH9t8LuwdgxWyWElHU6rQ7xxT07eU7s5Wn742j9TeBd4r2ygpL3qQF0rWECSQFD
Z/2w+vx+nTwMoRKzZG0WPxx99IgRASvjQKwNfKLk9Jb8KrlQ8Kp/fpj5n/lYlWnUY+QSYQFWUSMc
Xbsk0X3XBy/LlINw9EiHSspIaIKnC36wC5d5+dd3m3ivTCATXD4XUeLRERnqpkkYjxllrQ6oSdlz
S72ylV98Yed/5ujENDzivMYst6jI5uv7bnVSJxS+UeIQq1dDZyVqVW3unFjEX6nET9wnvNvo1GzE
9nPu98fjBLJLo8YFC5Ll5q1pFUtI7QccNX95uzHL64num7sm6FOOPn6EU6dGahsZClICyRwLjWSk
WF8stCdeJEtzANiAAkEPfiyTbJy4K4Zmyja6O64sPd9nqrvvxnKlw2CRpvz2+bP31eGOzolGRg9T
XM02ZT+u6cVeObruzVsAt4yWVV4//zcOB8AFfg+jJDQ3H++UDHNV70TH4Qpyx2Dv+9a0CaVBOIfj
xYxaPz/ciQ8urWw+7QJnBCqfowdjdMFEVuSib/oJ2J8WvFpTuULeB5L3ErDbth3tLenAXxz1xIry
4aj6x5NsRZFMYy6zDeKORRFNqNyG1VhHGwjo//hC/X+61N1Y/Pj7377nrWyq8eZHQLYofCjZRM14
9vb3v0F2efck/IaXevxRN//mvcrkt5/5B2LKsP6YeUEshg6mGTZRfLl6fubvfzNMWFGslHieGBIw
8+SR+g/ClKH/QaQWbQDc70ycWMH/SZgytD/oedBjF3Qj+OCxsf73/w2TK/iRH/7xQayP/vd71JFw
DJ6QPz+cME3RovFBm9WL9jwPPfpwiqQzUD5gINXcZIdu5qExRHsoosFctkUSbEU59V7X23BG83Q6
d6bhAMc4h4+o2qACTRsJTxfA7FbFvlUrc6MqZIG6iTEdcmEO2yGKYT+Yg25uLHNYGo0KQV+dowYy
QbAS5BIPkGy00utSWxZJkq9aidjEFRgrLdM4r0Y02gbec2sNYV+57Cf7AQ6fs1II4MYhKeKf/phr
V3qjycdEGbVD3hpzsJeoDm0fqTtb9Nne6ujXerkE3UleaBU+aiClX4glCbvLcVrFADHQHvhDvrJF
syPS7kdp8APsQG8CVVHAt09vht4SF5V12Db6MfPM6kWPnvQ2uhWhvQ+t6kxPiUIa6zNCE5NXX9Mv
iG7BOSRfEU6/yKn8VlVyl+vEUNjuee8Xeybq66hHWBmIgxaA3Qb77lmoC3pfuxtw8yui2Agf9MxB
OvEtmHQoWMyMSOi+1AMKnwhi+6it6io4T9Lh0DtPcwwUhfOiqtKNM7h7UQ/7ri+XvWyRquXKS9kI
wm/07Lqpg1t3rCoP2chLM5Q3VpM9Cmfah4l9Pnb+c5JPj32dYuptNmNewwHUVwGmEKOQ12NQrW1S
WRcyCNik5891tuoH6Hf4H666DkZMRjBfrz4b6T4ofwzjRGkR75Myv9FzIisKusB27q4HqJ7kh+rn
9MT4TSJ4JFr2szQQ7MyxrwoMoKrawim50kuOCNJ5ssd4i9cUHBDBIV2ybOIrwm+RsV+1gbUqKx/s
t3yjt42V/VrR4yuwOMQ/oknE2K5tLf3QynpJeuM0PROF5ITDQ6iRGA97dtmNym2m6q9Frm8T48rU
xogopWrjuinOHcTEit08KamyrgAC1kF+b/l3ubExzfSm0iik2mHT6jEB0KTTRodICc7Ik9pUerxy
e/0S8Ppl0zmXunTWZf4w1Y9scM5MkgAnG8xzZm3J/1nlgbgYu2kHTvklqoJD6CcEG6RXqJ2gNucc
qQSkWDY1GV6zif2l7rSdX3RbsjEXtjouBuiIMIhCuqEb0I4XFJzBpUMEWFaEL5b+OpOMQSOvtU59
TvTn2LnRQu5TSRw44r+s639GSnqtJv2t7IAqO7RHkpJUQePMlk9SQYshhXVuOsqKqOw592UX28U9
ySHLuiG1zr6osUI5CUnJ2g2M8Uctttdmf4FKqLXI4XULJGfjxh2HfRsm55V4cGZiNiHJRlKvzBG5
pzQ25Nut6jp4cVP8PZb0r8e0v7Xnly90UBV027K9McsfUDuXRryuyBuSVrwemg74Ef5H54ysgbWj
1vCY4zVWp4tcoPajMYeStY+Jn2VlLqG0QK5cNSmiPSO7IqCUlFSSL3T/3kagit0RVHU2LTTFve4K
61wR111Qchl0fBfBmd4HKxgsMqtWo+y2WBJXVvgymtahbuoaI3KKb0J98MvukirlEVPvd22OfSHA
lVhqiNZdsxrKC0tALLZlsGmI1fXsYmsGO/h2Zqc81LDWW11HCwQ73KtM954a+2C4hB0oMKsoeeWC
XBkUzBpucu3b6IwbcijAB9vrqdqUPL6IS1d20j3oEEf5Kvg/QxjUrjr5iyZPzt04OcPhQQc08M8L
Kd8Kdg180P1s4bTWlt3erpq6tQj7W4EAYJmiV1mpGtK6pEjdR0eS6emoxYvrh9XeDOMCYVJaLmpb
Padnf0Wq+b4cA2x3vRKfEwjqXLXEXHi2bYQbDJ1vYdtd+Vq6F5DNPaduY3TH4bUlImuOp+ThsLcZ
P+oVAgtwo+nPiZxuGwtad95d1ikirzKslFXTSJW0B63bN4VuLcRoZpcmK8+NldX6gQGRdqmrT3C6
rRrop0Hboo/VRRDdAyWNlkUdpDy7pbZBvbau3Qsgrq8psAo45Nm00zXSXoJ669vjdZPVxSYe83tg
vyvSBeBmZwyFNwqSsqtYJmfNQLwmkE/41JVPcqffn7upCiN2UNduXuarMoge+eani2y81f3lhCZu
k6r5uU5EUhl297mJwjis7PsqKv1lz81K7ISkt7LdZ+SyzmYJnTDABWV9B+hn2HV6/tZ33fepNe7C
qmNb35cLP0i2EPGv2BVh8tLUp0IU/isef9jngH6biLdj2MluyWvu1UFI7zMlyCdsi2BJWGtMejcv
SN9Wj1VLpLCaEejda2KlqvEjOdzNmWLEAeKl4SKeXm09fCJ6c4Fmlcj0TZY5HrboaUkA/Jua6FA+
XHYvwIpk2S+TwBjXxImDSbPSyzkBQ3NLoOqptei66UltjZ/KWKJB1UiBauIEz68R+J4YKvi9g7ln
W7tPUv9Om/wXAL7XbhFedtJ96s3+tXf1A5lga8Ns3sIBru1NkANoDF1l37Ao3fUlTdIY4OzSsDp1
14eowPVcjTZ9jnEjLARo+jn6LCZle6kMZHIrbnprpMHAks9YqUtrUp6mcoOLtFz78xVLVRsMt5v6
6zzV2osmdHinx+ZBlqaxhB/u77M4NDybzKA9vsWLSLB+d05QPFk+oD7FLLsfptLQo5E8DUNbiWVa
YDVN3KjZ2U34JkWPOjOZ9nj9fJJsySgkaKQ7k76V7MMadjxCRnWD5LtZO7PEVq0bxxvjwgvaaquT
9IX5lKuMEX3doOD1hDMs6OHUm57uUGooxkJtn4rhuYzMfWCRj5G5/gG4FLGmgbqjvCAyiHG60rhX
MNjOBj4jBjHGVd14+dCQaGGql0Hyzc3Rdddh0K6ATl86ZLmVIzqzHrvsnI12nUg/WKFjvlMTuRu1
ObDER0haduG6MORtOYT7ScYaH7YGgX5cFTthtc65bGIEwo3ChK9w6uGiAZR2cKr561kmwljEbMbX
uTbK64zdT+Iau0K1rp1gdM76sHhqFCVYG9G2JtX8ZgJIeg/5bSRD1y2g/KkDXvzADHywydzxvmzY
LRKBtIGP9ygL20Z9qPz8X1nuGhoM44GAZfuWAJezUSXa2lHQd5ZKe1YqgsfahORcjBd6pcOjyJY6
1PWWQtMsfMJa5ebXHuMvbcb+axTfq+KHvG2qHz+ai9fi/wGY7zxZ/dcw31X6b7evaff6llfv91vz
D/1J9MVsSrOO/qqB4GSG8/5jv0Xi2h9o+MBLYGWcm6Lvkb7mH7/MxMSs8zcIYtgmoXZuwr//TTP+
0CzmRExMZyskLtaj/dVn+y2QNR/2W1i3oAmTTmLyb7L1+60fZpvTQPyXsNZkxN+1DHNuyX3OX/VK
TATKJH66Vn2ybVp3DhxjDYkNvouOtq+0rDqQBZEuROSkxDGbKh/yWle6ArqRNT7nWj2eC1HM0Tki
GK4Ch0TBhUpVAhKjGZYy0uQ939zoxReGvKmFMaEhJPDlGosNpm9XS86LPAu3rF5YSCx9EF424P22
EXYts9y2v1WNGy91awaSs5MS8cqvUlLUZpUp7XnVeAwjXlTPspLxScZ1MS6TUBAW5dd44Qn1Ua7j
amyuszkoCQx5aS7dKdT5QNUlOLWWPBgAu51eNljh6wALArndWyPVLWRdnIe9TK3IdrfxgDjbKzNd
FJ6Gy/iZIm7aD7qWrEtUAi9RY7oO34wUSFBqmjnOiNFyH4s+MF+TzBp3c3gXpYzsX/R29F2vqA0+
J5m5jLF+k2jhFG+KTIl5towRnmdSzGYgbkCGczlorlLdqDj1wbjQGB7GK8gBLCZET8q+2ZHdJ8j/
JrElsJq7QM/ITG6Y2C67aaK2LQcdsiiS1uxCI1eXBTA7mBgu33DKD/h0KhGTA+LmHTHbWR3A81BS
9T4A0eUzoW7z15xYaHwWnRtuGwlSSh2bpyEpCy82pULmdlJ4TVHMx+yrpR/rz5nZGKSSB1i/Yku5
9KlyO6/ruuCnTzcAttgYg4rV7hOtuqzVRr2o/NZgAu6aL2yUX7A48P21FAK1Y1Kpzm2lDANigMA1
lz2ew9KONkZU7CClyXWPaewC/QrRd+0l9e/k2UlmikXmDDUXhcE4ugc4l5mSjuRxqOIiIWHUm/1n
d/T0k+9WQ+VkjX0WbawC2wEPkOM8TpNGVrhG1glf2LspzIM1/udi2xiNP5HW7oA1MnSsbtTdwyqo
GiP04tDClpXGtx04jc3gWIsg449dp0lXmSF/ih4/iDLo3SqoFeWHpQE+GOr2tSIJxFPb5qnXx+s0
ZyujJhrjf61r9yGO+TymHNXD9kUMGallnPVSasY39mSEr4aCWl3Hz2/X9qot0972fMtRtnHajmcg
Iil6wqJeS7euKO3s7dAQbukn/P9jTd4lpfuj1njY4ftnqzavDmRDJsu8ICwkr3lOFY3MC2hz4F0n
YgiIH1Fss/PQSiirwtSGbZ8E0UvuqupTZRJnEeg9obzmWMhNInSSzVP9OlcTIvqIjVw6RP4RT632
V40Jv5m49ocRzCr7gsH4hgZGsPBrtfFUjZ3FA+RXLaxoJykWpYxdIv9G4S4yXTtUrcXblCgmz+po
LEcrB3GhAM9rIBMvtBLHWyXGbjE5ir4LQHqvEp/FMi7m4HCpuzdk37L3L3PSvkYyWSOFyns0iS3M
fS0PsFwQAzAnM7oP+mBre8UpyMmQKimqg586xpK9q39n4umzllMZsdkloITMw5F+r2JERk28s31j
FpNkLGD7zWGwQnxTZVk/4pPxb9kv9+YBIz3mmXlnQ4H8LTERefTqmOzcfg5sSmNxixTTipdGbw6H
JApFvAw0zFZTXee3QeH6d01nT1szaVzQ5k29TEwbVJJa1EsC+YI1FoSImn9Qbnp6UUheiLbBtWLG
RG1OlPJylC6skni46noSmfMhpWgr04EEzYnBsdVj3GEbBPZmsgZ/Z2n2cCB7hbo1rvLuh9XObxg2
8ddImqwZ7iD9n7TJiuTgB075WIGf4w0WhbiVpV1r+9RuaPq9W4v/o7v4vpuo/b64GaywlLwWQmDN
nlfR91MYHcHPaEWdte5COjdBYXglKZVqQ+JspO9EIFuPxHEMUE6wimwYmUXSwhTBW5+Xj4lkDkAD
qj58/lv90oH92eKcl1zGT/Q3LQ0WNyvv0W9lxMiuQqw961YJjQUxdY9W2j9MeS+8IioNvLET2wnc
QK38bvAwemWas30PFXLqxCXitoak+7hd5LMvmTp3aVpZ5qkUxQbu5MVUtz+RWU8e1r7d/PB8/uv/
Itwd//oacmAGQuCd0IZ+vKiismt25ya/fssY0kUrjpz8IsA16Azs1GZMkXDzA7lXg1fo0SZOVZMM
O/YsQ7kCXLkJ2M5vkWh9wUT5bZ7DZZ1tF7O6V1g2WQcfbrapCNdt0POs7ZTcNnwYD2mYGV5jESEU
MEYn33T761L8par3dCrF+1CKf/+vFcb/Kilj/m3+Lwu4mPX0/7om3rSvzY/sNX19XxHPP/KfFbHz
B8oGFN42sIdZ8f3PCYTi6nPGBcKUWY0wjxn4q/8MubD/wFbDsHj2veBemKeDf1bE0GCRqFrIJZis
geD5CyWx9Us7+e4BhyaGbkjnA0jsAZjJ4xFE0mcMISaZ4EdjECB/LXfzwkcxcVAjh6prXhSTOPhJ
3Jm8U+1qbvwr1xg7tnFMGrU+L6owlwMPwch4xs6Y5lxis/o6rMM+iodelgRdjQG7WkDn3/QJHPpo
FpSeY/+Sx2yqA9Z2sm9aHIwmJYhiW2SpkyTsdE8yy2IoPv2rVvTYVBNKJ3twulU5juFC78ufFoUq
KgRargxPFhNwxQ2Ie3r1zO+hjVN21O0IVtap52xzNC2EAM2VizYXMRI9zbrpSbGZCxwjso1lOhc9
jVuqzTINTEmDqMIBadha8n1s6LmO2mis+WtxoXfDeF3EBR548lbTrT8vd86vmqv3+SRBgry0C+1y
mAszZy7RTGq17lfR5gDZi9mDi18VndEX9Xn7q86TZDpsQqOyXsq5FKzmojCmOiyoElUf33CWJAKu
txL8hHdENVm47mU+G7Jb7N3BEgDfs5OQqKPBx/aSuSSN5uK0n8vUJOhx90cXZl1NazMzrfsxG+8h
bKCp7tXgQoZtdlZLR3/NK0mHpBwJt4tYsl/SHhs/8bg6/d2kq3fWkD5jPx7fLLus95GZijMswuMT
sen1N5J3XtVplOZcvYeNZxulpYK4GroNE1OCxxER9JPXZ729iIcqOustxb3CIceSRQd5Z5OVx7BH
lneNrkSLQtSKF7mgtQs9JTnez86cRGtJN82rc6fuxRuFTevJSiRvEYUS9XcJOeM6FNJQLpq+jJtt
M5B/3Tcs/Hu/bxSakVZIDFVnMcjoBr+rFkMFjBOJpL9oh6CU2y5X8BD7TpqQ+jTq8iYMqEQ8fHTk
zff2tMgtu9lPgWXssZ/fsOXEYN7NDidpd2C8QnhHlfMo+vTSdeB9Ksa4yIr0UW96dnRj8UBRWS+N
aryF3GXeojlImMqEkm1VmbBFamGWEmkW2uP4SGPYLJ86Jc0vrNJwtk1FvWTJtn4clD5aR1pkf3eG
OC6WEMumW1EnPos+NzAIxPioUiivB6KQbmPAkfuMcLU7Nc/cTawQI76oBss51yuynUiK79Y2er+b
JK/Sq6GOsidj5JWlQaPubXWKjVXUjnF+pY/0lgiRNyLS4xzlMc/EwGhHVwpvZAvJu49NOOQeKvGm
UwAZFFZ9XVXDT5Vwz8XY59rCbtjuCadNl5OmaaRmGO0uctTIC8PsKvX9p0Qdlkpnq1ulvypzu10O
lpkwWsDHXFbZj3boB8gHhlyXnbrOYpg5GTCmpSGVhHhszV2Y0hzutHScQ9npilf6SmbBuo0JVvGj
4FKP6zdfNZofDbO9dRu5WkgShZnApD43NYIe7+Fhksm5rwIlpflYmElkjaugryeirGvUMDDWhOXr
KD7rvmgfEDyeT+zvvxsg9d5IuBJPDCDFwa9Dc1eWJGJUzWHCbLpoA9qEbiNAIDhTui1LM9sWUwWM
b8aKXceR9b1pRqiZgysWOiQOGXbuKjWJP/aDsHsgQN24lMoNES2jWPiCWSqMv/6iLUlMTtlE7V0n
CZ9jt/GviIXoLvwoCy5asgXRl4AjW9O3F5dZS999VSvGGqLwfuijfePb505Le28Y5Dd9NM7gijHK
qiVknaKllTZEZ75f3eK91pa1q15b04BZXdrLng0jbfEyWZC0OqyVpEx2eflMZ5G+HSSeACveOdxv
51ClPizbsOiu3DhLPIU9+kNmq+TNpziQPfBBpBVosap4DUrwNRvAxMvVwR4837bRWmh5Hq3gaiyn
avqe4mcaChqxnmr03VmRFTq9ltD42dnAAqFbe0rbjdfzNxMtCKmDps2sbtLOuV9IuIWan5HINnhW
WZJzgwXkTiTlGjSAduWkitzKQR3edKKs131di4MbjNpuaKLb2oTLaldjfmcIBuZ52zcLep/qEhV9
D2SxCrbgtQPm5Hax0CIkBZ5s1Nu0UvKbrqa5Ew3lE8P69Jz4aHtF1+eN79R6KHMFSBxvXE4z37Nb
N9MXEH4Zu2juA+QRey1lyCjWTWC6pI8B0ywvN9khUiczfFTH6oBbiudxGJoFLXKPodPeArf4gtSI
YBRkbp7hp+paTP0GwqJc0kbe+FqfrsLMZTOqYUfTk3uTlNxNKbvIq0qyxh0zcdY1a+Wd3QT3vlkS
QBvX/4e981iOG0nX9hWhA95sq4Ay9J4UNwhSEpFIuIQ3V/8/YM/EEak+4j9nPb3oXnRIQMEk8nut
H1aZdzuMCy22Y3Y7UApKkMc4UDnrFAd7eK/Z7sWuJ80jZA9C3hxdtxYsBWE21UUy9RdtwLBt1KYP
GaZgqkiOPaL+nE8FgtEDZRw0adp8x3Si7AiTminJDDwZpTPoG6I3puGBerlau/b1HlCkm8utJePL
LDYushUGqPp22GU2omnfGxoI0Jhuw4mFqVlYqboMFHBadrKniJfcSSslNKS+EVPfUqHjtqYj7RNr
EPYgNpYAUNyYs6FEJOgtRAiRJxkzrj+YoQlS0r20rSov56C6LA1zZ7LFyPLygaXb2diumW67oTOi
KdXIym6EJGPUBEQa7EejMx2MDuIwBcG56dXXFSzS1hjmc6uyUU8lgi+ge47fZkeKc0j1eSh1qFgt
PeK4phQTUesWFGYnqaSH4OKz+gLCRGbJRH5LkDHj8lj4EwXbK7eTdIhs9e6iXWLAy1ickh5zLEUa
UeC8aYfmOzSUOE+GYLrVRnHFVvQmJcBoJ5iRDlpW6aHZZtQKWXzt4EsIudjwzLNy+XH2va6EcUuQ
EGPJuk8Tst+YY+zcO6MSIZ2ec5hUfXA7mtBU5hj8dIK+PO8NeLJhsr9PhH/uqslrrrWmH/iIxJ0i
HUXCUPo6mXC9PYymCIN5TmVEK7hB6leP6xgypBLpct40iUm3oT9V2YXdAkOfZ31bEHhqOZP04JO6
cdyIlL7roz0LOTxmwZgG3+e5hXXe/HdcepdlfaHYYiT507x0qEqYl5f213Hp/Y/8e14C8LfsAKGs
z38+zEt0AlokVOBn4pVZU4oBQP5nXrJpUrPxP69DjGcgAPz3vGT+FUAtIdliel+ZB/s/mZd+xwNw
JOHzQOPK+SFB/SRsxG/X5yJz3d00j3MEQr2xiaY57XR5bWmErhONFfaxS4mVD25ZP8Zj7Z4sSWEe
B5IZIiOmH4xt064w0ptfruM/4D/vitFfJjkHWyGcC9l0Nll4JI+ukMEvKtzUa0ezs1m3l9GIv+Vx
GetbrciScqssK9ursU2myHPa4giGqednipABtBckuh71WJtvl3RWUW317Z0mhnbNh2/t0NYMNm/G
uFyZXWcQppmgrZHV0qmVH7EBFqsCzs2VjEt9Fcc/UdpRpyvF2p4bsw6faTbplX/+qf/gbyOgHLG7
xR0wyDD4pJtrRWMRQkUBriCd/m4q+27cxXy+SRQySCBL0YWlhrYcfY3U30br028F5OqwaWfBoECR
WnqudaiTUmJb9n4c+D8IpTHYlqnoizP9DZSzEEajSV3Dl/nPZ8eTYM4b9CAVezki3pOFV9z7ThA1
xJCcQIeNl0Mz+/eToM9+aQb7cgmUf5SLh4mo6pK1xZrCvy6u0lN3mccvBOm/ZyRwQrgUsCOCNUDb
fbqObjUhLJnIEleq7W6rrp7AAHV/Oxp5cShSlCugsJc2EC8BUPBgDj6aL7TjfweMfnhubSo7iYkm
IwIDJj7Pj88tqTOYGprEArd3tfyclovEOkkKX0XSzp4SadNNbeXzts1lEwqntbe+XmXoPO4XWCvM
VqVxmtWLyZZ81M80hzzWehy31rDASSRDdcPkrZC0aPPBRQ+/c0tkaFbqjPvJNpgu5fPcNgbFD7p8
IGmcMl5VZvR/N0DGHqFbo2lvG228E65Q5zV4ycaezQUu3+jTO2EhZNiQDDdgmaq8F/wKBoXTmZnv
Ys10KoKIhjJ0417cF3qd7/VGPyM5cvE342CDQZf2Sp/MyXCsmiDTNsnc6VuJz/Cxj9mDYPfCalgQ
7E2v+qCCXTDoUWDIO8KKppCtu2kQlmh/H6n2e/aNrD4gXGFvZHQuW8KEUI9mmTzeZeiQaMwdMBAl
xuKnpuXGtjYyh4QRru/YNTHiJwmpOSAIf9BlNzNpUAy40P7xHLiNfaEVa5QNTul9Z/ZxpGLmduFM
1QEZRfsSk2gji7Q888mZ2NXzUJz0GZXGEmRkQ49Ecyza6mIqs4K9ae2cld0g95WbuwzO5FWrQVMR
+d9iL2ajPEOwK34GSMMi06+Ho6GpW4tGs7BoAIQgAHfQq+Ne7+fliaZjhRHFDS7puW5wRA0pWFIb
BM/dGH/z/fFqmfWh3g69Y91VcDRbzGd36TipPBT+HNxJyr3eklxJcTppgXtBitO0DUhF2XhmmZC5
hBlkM2dce6Td00ViCmgarTGLW3dWQziXhrt3mirds+W+nQtV7TIPXa3RUtOHqT3vNjg574SQQcjU
NPe0Vw/TJi8qjV55buJkVmJXG5NxZExPf0IkO0jEyjyqRv/bTL43ce3jtxwdzU96P8mTm1px5VjV
8yQgodyKi7wQcRi50o0RQwbftRkuJZ6C45SPzWU8d69ssM3tFCiUgZ6lbavB3FYyGSJHI8KQcrE6
WiSyzJQHqWgn83RYtGtRy+s8dtqrjH2+3bj9Mc8WJB9IKnZ2H3c/sty5cox42Y+1uChUMu4E4n4S
FL3vqDTQ69DQTIaXD9meFnQjBil3zEybrUl3ziYWsUGCX2ueTkMs3oBB2gvWGh2erRfmt3Eh/7Iy
MndnxNVwSBeMH9tqaQw6KJP52IwN450KfvKpbjekxHVbnsnxUs3Zsstk2t3Nq4IsqWr7qiY2voTG
IcMxH0LVOGROpWB4Z07doDJ2ylSHevKmZxIRg1erqO2jHIT7pKFweCZh3N7MgZ2exQXU77ZHcjYS
Xw8B7LTLTWUGywVZksU+x5xw6dfl91nNj0kLXcR655y1ykgOJDzHO01V9kNjLe2tEPHJEufLSVUU
8XU2QZ93xbiGaboHY233kPHsEstvmPKQBRI0w5F+ClFeif4t4x19NkmQ8InIMwFKkik5rHlXu7wb
Ga5mSej1mIdGssh91xApuWEgV499Ka2jLEZeN+LK+nzu33RnGS+YMJrIWZpyiao4h41O3ExeBW2r
bcGNn6Saz5p49I6iZRkjLrLe6CB+JwIpdlRkQFZzq2UX/pK4jynRCuW2HqfytCIIhqEx/dbS2Z41
mqCz268v7CTJD8ytvdgUY3lieIgQPH8M7saSMCnWXeOmNbsq1M2WLnlXsIXSJ6JiERoIFTpJepmI
3tpVXvpY4RZLQ4RBrQqLoSfT3cab2CWDhk63NJq9XGp3X3ldc6JbLf7pdUjimSi2+JeqhB7x3IVT
pzZo1QtRdSqOhVHLp1Ea6T0qKf0NWHc8Zzx9xVmXnnpOoI6oA527iRjUsEwC82iM8i1w69s+Dyi9
Cfqn5X1HJRJV7gRJKOcJlbHHDH/jprKUd157kDNlM8SX0i2ui6V7kPScbWj8uOUzJU4sazKisemn
Yx4EO92skGE145l020tvdqyI8fdCAVMhPa2cbZY2zdFTBbiYXRuHLF28UztZTgDYrss+78mpHdWG
qDWswk3TadcDXQeY/ed4a03pFOpNKnaxjF9LUltD0VJkVNRufkhmRGb9oB6bOqlejLpGXmzKPErt
vtoE1tCEWW87exhEGphzW5LKY09bi9TJg5sFCS+obUZTMAik+LV3bXe+CMVS57six3drFn2xyf3G
vuwLWefb2ub55ss3HIiazE4rdnz3c1DShFF4PyZTQ9Ka3vcSY7Axx1f1MKioyXL5hsi0Py9ttziX
sZce/MkpGf/jEXUE+fM/yzbN37ykHy/qoU7CRnVyU0IAQ6qX+tUkA9USHqYVVWiSyY9SQlMMiO0Q
Tyj8ko7ly8C8jLEimQaKkBham52GdN0/bVKCdqPSTyB/62HWbQj1QTMonZoqpnLyUXPrdk69BqFG
GuclnVV1LcJRS0tz4/Qdqaw5gHu+75VVfC/5OOXn9SBH79QtLJzWhk9v04+CgAgVpoQ36VudB6g6
lFSj2nuFZj+7BXArzow471mfAgDjwXW67oKCjMo9JHW7ajwQaSVHXZ9qd2eOVjMSkTpDAGiEwbLl
8VqQSsinc8Mek7e+maHHA4HO2KzYX13wmPcMMA3FOpMoKc9tJ3JEJ66HSfMjWf59bCGWTuRwtvYk
FuFizu2jbeTGfd/Av9jDkF+o0mfRnR0t9NIieNGzzjqgnrCiUvoeqSTD0nq8sAqDAMwP7d6kGUMV
EPewtXphR/0yo7Qa2mSmlMvyaP0zoNG3mj5M0CJmtVSRIM8UsWrlwSx1XSfvPTKVtKvC7m0Cb93k
qhdpthtQtESsMvrp0uvWOfYGCPixir95KWXOUWd6mQoHD99EJETK2hQ0Eop3UugkACDiE63Q45MM
ZEYPXbstjwpZ6K012PWJ2ffEHps6WIVI6exu7H5+5QqwT8NIo9iDSvcG4XF8ItKBvdlS0E5mEqRK
5+vwqlozPekXzWi2TZymV6YZW48VgNEze20LlfqwvCLpWqLYS0pS07TK+2mVnfC2Xtrat14x3jYr
h9BX5UNRN1WIuvsx5bqRwzVtXFNe0Lf82K5MxGJbbFhXdgLz8BSZWXsz1IN1hikHDmNlM3qa4BEe
6yioTbcub0icTOVBUg8ACTIaVXlQ8RCjKEGuLTVi77Yl/XMOghVHnhSiQ99te/1QnKmcwFInjgXp
ullPdK+Iu9a8TpeA9vAlbbIfY0C6sM728gfIen2q+2TRA5kVx2bldwRET7UyPtPipYQ5u+pOq1wI
oDypT9RAU9maMXKpDRLeqGtgkGYFmSTfiSVj5Zjcd7pJvlNP6L6goUyzfBnHsX31g3Z+oprQPdoe
vFWbNfOPXMpv08ppVe/0lqgUgjqa357dtGIAXposIX6jM18k0rUj9EZy3mFVPqTxQHhc49xbK5s2
9sl5u2rCjFUdVr4LxdxVM6Z1q3zMXpVk+IgEEbYI+rstkeeIzci1QnhmrRq0AjEaYiJ5wftbnKt3
qVrP6ScwfJZFNgJA+Qa6ib0NAjeqadywQPI2IH0D3tZP9Hc5XLAq47JVIyecurusV90cVwIJnf0u
p4vfpXXTqrJLV72dQnhXrQq8wqo0NPerLi9YFXq6311bcYICr4SGDXVZxo/Zu55PK/0OOxkvjTf1
xeVcQaOCNMek27gbijFAJGUO4DoMGir/gGYu4OIp8LUQGtjYGk2gbWyl/cyHfrrMWnnku8sqF5fd
W/ouLlTe4AeH3rU7L2y0ziVVteyqQ/cuS8zzMYA8mjMqRI1uaY/KVu051/yt1FPg32B2DlbV6lu4
v6ihqR45fL4dW0scNSforgO9uB67NA+zzH9M6nrZ2m3NZtJqXpI2GTf0rnlYm9B1xFN+ncnMOJ/I
4L/3zYXIGXtVVybvQss8sGPaboJiR1jw9MqKspCdmoWQ2gg6gU6PzFhqK9XobAKXGbXtfXFMWIDD
mK41iKrEBziyM8nDD0acuGQ7B4EAQ1qFn6n05EM+Crl1aracbL6Hs2pViLKly07tVTVad9N4RzP5
MZ86JKp1fjvjNNzghJujWLkMc6iTynu1VFMoJm8Y0OW1jkt2tWbd4pVYoWIKBlCwYjHAPWA2p4Lm
oY1Zs5oHaM8vJmmbayGpFbUmsbx8cUBf5WDuG7zLuyql95AwV+8F8P1B5a534WaxfC2yoj0txmCM
4IMEW9b2mKAFtDU/+xYLgqn2eo6BIWgs+R1VY/soJn/cpVQJP7Cx1U6roDfOFF6ol35pm8tlrttQ
twinWc8sE0fVpRYt06XF9oEc6+/6mADQG7PydwWmlWGr8zEgnBq52ppDE3qBUZ2m0pQ/38Gd/ypi
voJ41zTL/10Sc5F+f+Fl6T9IYqjo/h9NjPkX6jTss6Sk0FP+nv/yL5W47/1FGwpg0Cq3Aghb8x7/
jfE6f6F2ol2cREM0Y/6aGvxvjFf/y6OUg4Hq/6SJAW/6gEehxiE1CziK46OM+YSjejld40Be7Y6h
qAY5cZxbhOPdzorL7Avw6zcVF2p4nVBUm3A7VECfAw0q11KOTINmN3rVsS46mqmyPdTXnd3Ep52n
/S3h+mBA/lUi+PvhuOTgpaZrk1PzW3tXpnR/phyi2bnYlezYjyy0MwzDko7eOT9fZJ58gTD+Bn+u
N5k7vLaJE0j2GagdmtZp5p4jCj5BrMJ1NA11xLb4q4zA3/srORLIP/mdPAn8+5PO0FFVI0t/bnZ1
EreHlYEndBvxNYULycynHbej47XdnYM7BxJ1oKEcT6PjPg+2eipmd1+y6TA33hgsm9ltLnU7VpFr
xseSRezG6Yv6i+TE38FXFwxbD8CyeMZWduIj7ilN4mryAOul1Lpzt6rP5qLFjRzMBM8xqAh9CAcQ
f0yhBqnzYztGv7yV/0AY/M5lrCdA5xMv2xrC9LmBaGKYJiDEJ5nWaKhvKKHNTnHAmbuAb1Tqabiy
MFoGhoYdUdsuhXdGgMnJlDgvuj6eVsmkbTt9+U5A81fNnutP//AKQmAEvgkqDW7Oa/3pFUx9gYLc
K4pdbGbkyCOqYGRPLNwUXV/qgF6K8BlLAVqOpkO4fKFs6wvhquvDW304CRYiyyTdkEWFAJrfIkFX
EN5O0yDdFezt3jQ5O8/LPDtiGyBXOGom/gi8gkt2VaZ58U2Lm7t4XJYw1kqAr9Ich2hQC9fN9J0b
/pg6AXDRd5Tc2TvLG+76uEdqNCRYsHlDwkBVd8w0x9lJsieYDXOw/Dub7GktAoe1oWfJ9B0JwJGe
GclZUjJMd93SnyG2ggeFitFfXdV5ww3OZOPVL3P8DTGdzXwYteBbU6fdY8s/j1oV66/giqOCAm4W
LywZMVB8zDX8RJkWJvvNeN61SiKJ7hv2EomLodYgf5HWkKK88DDgNxtBiTJVzIxqNAz0cb312iZ7
aWkWeGgy6oBZhjIrqqcJj26XzzsExtpeT71qekSPZ8j9HOvzyoEMATg8TljPbdahksC7C9oTqmjI
NPWz4GB3FoUz7qb0/fxM1MaqW9a7N3PGfLLJDD++yNuuQk3eNmc0aeg2m8u5djY52wZzkw4Lfabo
l/Izq/G6N2GO0ABaFTyWQbx2MU9a8VTipr+gYWM8NzzKWwcjN495l2K81pQ9hKWyUIl1mU87e0ME
zokQHWDTYFfzoczJGti1KZvdjVP0tBHk1PuxN8NUuxcw8P2+HX0QEVyHwxZy0T0Llpa6GZmb7atK
hXaZ9I6aj4KO65lCFbTUEcJJcIUGM/GyjS0puh3XclWN2QDzJ0WtN0dy2hQ/0vEzSHjUJ/V8ZBQx
siMAEdaTtBPOFk7c2+HEyLZDrVDVEPZY4OVP0xlMkvTtOBysDCCgd6tli3rOaDa21d3biSP1MLba
6cW0axh8Qyq6TrLGCNxoWLo5OV/aRJPMBJIivyyT13FmqwABYqHdJZUPQtCwNw3Lmo1t1GcDsmxn
8QEeoJtc0qnpSKlozfKc60mjmPvor0BNtUI2jTfbP/13HIdICgIfV3BnAY87rx2/O+fCybdmBYGc
2b+KZxRgGETvSdw8z1bAaAE5UiuE5JVFdqrlQX9ILYyQsd6spt8VdoqBUDblCkWlKyg1DhbBSzC2
1/MKWaFENyNnhbHsFdBalD5t6XeQp2KFu/IV+PJXCEysYBg7SmQzS1DdtytURk30o7Y6NE1rzg+5
AsgoVmgNJcOrnvjYZlbYLV8BuMUA92tXUI4QRJTjcoXqJsAHXlb7uhqmEwqMvdNxBfY0IfowX8E+
SaYHqkPCbys81WRWWZFm9pez0Z8ZK1hYgBomspiOUm+MaBHdclgM/5ZITMQWOCU2g4a8osy1S72y
mNGNRERT2xnHsfeKY1f56jyf0nJnQZiRzgmgabrUxpa1eWUCdUpDB/NMmf+dFQfVdEPBVIKNTjJ7
rVe0VC+t5W1aEdSCdfOpWVFV6oSKcOjKazoxXISfBSt5seKwxorItlyTUK0orVVIl1CxnjCQdxA3
XfHcckV2p3huVKjeAd+xyB9tUlV2LmCwuaLCraoAiJ2/wWIGj12zIsgNUPKYpoDKMEDBHdiNHZZA
zmVmIDV23nFohp4LBFniJqOE1QOstjPTZmtUlaeukwFl63JxHmv0Zxcxhb2n6Yp5k4NVnwyi68Mq
ZXTSxso7WvN4psZk2pVVnl6URXo9pljjNu47rK5WhN0nXeBiWFF3bM+0t3dpCxky0mr7Ds6/4/Tm
Ctm7ysDtluTHYoXzGVi9XaLaH9Au3tY3m/rSoH61ZOrStT1im/6tQ88bbPJ3nmCZm/zgjWwrNgpZ
7RbGYSpFEun+tJzZkxtcl0UwnxhuV1NGYssTT3rWg2Cx2NODSP8PAMyZ0U0ATDAZ2UppjCu5gb9i
QVCz3ATkpB18DcVPX5FkYloTlNCy0iP1SpQkHpRJsaj5Kbe68iRfCRW36abnPPeXKCDrpNikWmWd
ERkACyNSviu+yue9osDoqq7YFcqVvCEcdtkZK6Hj53m3rT1LRgMCygi78Iy1OIC2NHXic82VHEpw
xOy6qa0iQy7WJrbEN8BXa5+1/YKkbGWW+CSjLkqDir7fpj7TsRlHfmpSbDPF/P1CLPt0Jalsq34d
yuVkqJaXTMGbohzNt4qfAIwQv7YsT5FflDdBay0MsdaV1ZvbXIjmpaCgZk+HEuStqgAlmiQyhrS5
WoR7CeN6W668Wq3M74nlE3UCmBCJci3sijM63wxjC+qD9G/AJ+TIPMNcVr+SutFcNiuTF+uoZGlh
stH5wl3F+zLrYfxSvtu5O5ZbLudzMQsB11kSRaU67afpyZuEJp8kWJAm+iKPlMG3jbrk9KdbK+PY
rfh/Gojgum/yCemdP1FAhGsJiVZnWxsCnpuNrlioctvtdxJgwI0DYi7Mun8R7yzo7AAMLys1Kqgb
Q3xmNvYTuw33Yll0KrAGk1fmMPUyv0+1rkZeDfWqVg4WNb51N+R+X2/9oL+KycVRkcjsJsxXKrdJ
8JMDl+S3VFUPz0GjpYjqmqwnVLNK01OmfrQoswi+Ldni2tCMdq5vOs3UH3gT0iNKcrJ1EHDWPzPH
5xEKhNM9LbMhrg1tnPapihOP3GC0BxvVZ0YMWmTH5TYdLJyaxtJ1fjhPfs1eIrXY06VKTxXGQ5RH
VD8FpMKZWVIXWzU35qUjnOpKW6YejWfRVA+xq016qJzJrKHPyV3YzHWa3lWpRDRgtCN+3Va58sEq
Shsc3G/at7bvJ5JZtKlyNlbmp9WmcVp1l6+qBqQ0+XNVl33oLDmrkNKMM5gC+yIF/LBPMivxYqhE
ObV7t2icc98n2gNZR55E0JTWsXU764xmN/+gEru7CeaCdN+U7/OjZA3YtnZX3k59FVmFPZ0q2Jtm
4+pdyZKlx9/mjE4CaMrxFIPDeED+o85TTAGvCB7ZYW6ctgyewV/9t7yopz1P+XI9ekl8KGmEI1Kq
rUmTmUhvRlBZGTu6mOaARsnc65EpL8DHfb4kkT9n85U0E3e4SQN/FmGf6gWfQNcJE6+z+GtbOWyn
3gsUiu8iiRZ2OWrbmywyFTEVZ5nnS4qVVTk9GWMRnOt174ggjLtOtzYNoCthr+TsF/dglNN3j9Hq
p+r9+dYA9g3CLlcNcRp14ITOlIBrmo2ukyMwsYazTapu66TMxdWAHxypb9DPhJxMMV/huQq4lyRg
3dQ5D8R+Rr57gYgGGLIuphwF5lhGpiHaJ02YwVPL3y0i1HBF6Hb5cG0wI5yklehuynTR9vmcd2fe
iDOyxcOYsqFeapSv8B0Pap7pCGzqni4rXKiTg0g4qKqjbVWJzb5zsZZtEU+D+5CnDhsxyrLPTcJk
KEPspButqHe24dbKXTFLI76AbZwRfAinUT9Z4Ztu2aSWUfh7S+FGutPbXOQP+I4hkwfBjiCYAi0H
l3S6h0wWyVWBhRp5sjtlN7XZgHfaMx6LsaZ4q9ArsmnrhqzqZBjCRXZxtplSU+wHU+Mb2Cj8GVYe
OKdJ2fIrGcXr28UY22+y64opNMbUezODbDxkc3+o9ZkpZNLb+4k25I0XyOWxS1V6MMe86Ldu3i17
0y9FOCRBdXTHFmHKNJkHoS3Nhs2DOAfhH/gmAHUnJbkrcbUm8MRe/cOMCySl8ZCUvDK9jrPZ66//
CxD+f2lAV5vk/w4QXr2UL8VHdHD9A/9SgHreX5hXTd+1cQGt1je0nP9GB62/QCpABdagcs94N9P9
Cx0M/iLtjsRdfW3x8E13lQz+Cx3k7yNXhNB923Lx77iEAP4HjjmTw3+EBYJ3TGKVgYJEug5n/qvM
ssSM2drBZEd1J8QuAN27Nb0ZpdTi1qHpTyZKKVJKBiYJaxuXWKyDVb7tgHmfWZqehWaPhE12OllO
eEj2HXXxLWEPnRYGrHt7V/D3JNTnUkg3lV8oJ9/7cn5FVojn8A0TqSyFlUj+rBX0+EUkSuwBeYRx
YEW55vpXhYjT0wCTgdwWyZyGXel8q2SroxhftWBeVoqTGSXFxlI0p+A0oKJP+qLcDXq6wy5tR5NN
6g3RLdkJIrtxhQKeW1HdOHCITwyxfJRTvhBwQ3poSEuOoQn5vmWJnPa1JYZTEehzGPPBDYuAzP+O
5NALfSjSQ1VpLZVJGvL93jd3GFvkaVMU0xeQKHjyp7tpWjxIIGAewDKflI/XwyE1tELUY0U+Ju27
XKUt6b99nZzGgWg2c2plT7W+mNOmb4bXXx76q78v+q9o7CpK/nRsF5MnOmbwSvAufT23X+4FQ2hB
6nBrRP3IvxYZBPcdhT1h5acTikyqWb0mD71+RVuG4UFj1Ca8R33/82l8BoVh+RBdkpCJ3pqWZ+sT
cFoJ5PrU0nQRozDSkgYfmD7mb5rnP9hmsRy5Dunmz4f8jApzSN+xV+zfxf8Kxvfxhw9KxH1Xex2s
vI6/yfWfoK9vWp+2yj8f6Pe7y4GAnn3XcaiO8T9BrKVidXcWt4tsydcV8/5S7ePK6XbMtHaI0QDR
UeOb1KNI5z+Fd9cfCXLJO0bqDDzTp2PH3NlEqb5DH0IJWaFqFflumYV+m3hRrjd3isi/zYRTszWW
h3XQ+D/8+PVCW7AoxJ1/vsqthpQLY2MXVU78pMfVC2KQJ2mxUa7hn8fOAAb/KrD7cxI0PxoVL2v2
Gv/jOZ8f6ZRqWr0kkyZCbe4c0zRpt27mq/s/39bfnx822SzmBtBpQATA+v9/eXFIImvb0kO74ZEF
ESLPQ6A5E8RXZna6/fOhfkPpsZaAa2Et0Anu9lkrPh7Lc0ecs7AYa27GKYEr97Xh/NSY3baprqvN
IpuITQqyNuZ2s2sfvzj8728nQcxrbzmfN76Fzqc1orUX6DKLw3eW+aPJqjN9ap49vXu2kv5gxOA5
xBPgJnNDeOtbXQueR4k1zVlI9sG4u68TpD29n5EZ6H3787n9w134cGqfHnAgULpVE04NbdyJWQZX
gd29cmsOfz7MPyyTXALIHdg/lifWy493wNUIsEGHgqnAnm69rt37lfWQrwOe3/fYFyUuAIG/Gqc3
m3BqYCeMWn8+h98fa05hjaDiwbYtys4+nkLK1lRW/cRD4JMi6AF2Yni06i9+6W+EA5SHiR0/WEm6
1ejy8Sh6JUm00AeOIr37ZPbuurx7KPnaNlMb/fkH/dNjxQsEBcjySETyp0Vf2jmFj07fRNaimsOS
eE9phd/URHi1H5zOWUvu5y8u4j/9PGvd2RkAR0QXfLqPQUPq+iRbqnJUf5dgTNu4onntbA88zfrx
59/3T6+taXmuR0ozR0IR9PFakgq3mOCGTYSmFd24Vk9bx6drL5mBjYSS4x4VwYAj3H+qaKLWgWa+
uJv/+NziZuDX2tSW4kH6eAr9GGt63dGS3rj2ecAn/jRF6LcjeyCc5v7nzG05MwyZhhNFTexbsdk1
2hfX/B9PYg2WxijDd+C3OlOQ7Ko2RYnGd6qeqP29mYlGno3uThnqga0d+Vfuguv+zaa2zZqqly/u
w7o+fdxvkm7PzOitJDAto5/uAw13RY+upiHMb4DeGLSzINOrPTIREXVOuWvpZBkyVHpujSxowrBM
AKfliFAz12RRQMVyNrbE+chNXGuk15DBSl59qYd/PtHfH04shLrFvpRoOAy2nx5O3S89sUDQ8+Gy
idO1fHKo/b0HX75ZBlrc/3y035dOPiWwvoydJH9jwfn4aGDUcvtO5mjSnXb4kWXpLYJ+TMvaV9vb
30xhxMCQO+KzbHqO6RjmpzVFytjIpszWIzwACJLU02Jl9nYu26spYV+Zxjg3k2bGRF+UULtmENIo
Nh5UkYe9jjy+RFSKbGjywzLznjvXHw7dSFKcKgvsqw6bCZzy182w9plRbrZBXdiEqpuhlnp76+nT
9wSQ5s9X7/O9wthrWnz82dOsO/fPq/HYl8JVmKKjngGKIIfCv54SkDOfaAgMIOVX6/Ln1f/v4yG5
ZPJkkNTX///LdkMUnRx01RD+xe78tJK6c90msfvFE/h5SV6PYtM67OsEOK171o9HyekmL4C9lgjn
MGivEq/LlD53tjprCzw/+Le/OODnV5MDWsyBWAUNneaEzzqXSY3ChzGcIzPxkidVExYr+vrFbIzv
Rv7/qDuTHbmRKMv+SqH2LNBIGodFNdBOnz3CYx43REghcaZxMk5f38eVjaqUVJ1CoVcF5CIBIcI9
3I1mz96791x6v+WQoiBTTvWH1/1Nd3B5YWpidO28fvBb3Apuhj7rfX/aFA325ZpTyFL2Y9R7gLkQ
6h0t5nuZzJ785Xvi+g/o+m5cv7qKqIBwG75aGCOwKSXqD3vlrw8lb4uLAnuUR8g0FspfDnkINn1X
8SxsApDn62iKnQNt4iAM6rk+/PMKFpcl8/dtkdfyMY9eLkBgxuwfVJ6/Lal8NnRfIMZmD4yLsF2q
GKA4EAcPISXK8nyzEMu0dhfxIccI49Hchdz8jNBRDtrhgp78+CfU1X+xHDA5otLhuKDOEr+sP904
Ca+VT5uMjvGWdi9++KZj0uotH0w0XzONVCFOi2T7h8/istn9/FkIDklugpIt+HJp+Hnh07NhP5+y
keiM/DvzYUB9ATjCcg1GDUaeny1XY6XVyS1gfQxEsnjgIpv+85/fhvv7V0KhcMmjx2TMhvnrV6IL
upexNoaNU4z2p6xh8A/pzWhaehd5/bd81O4jLFAZ464L4vsWa8wePvq6tILkzvDbA11t/0oPudpP
rRejUo4vOhADRk3jYO90jEXdeUab3KAKkQcgd+IQVMu4UWZRvcmykXtlL+Z7Xy/WLnJUsINWhOe9
rZot/pQu7CZzBTemXBfdUJ7VSEI4U7fQmhlEMASyDsgovkB09I5EHNsfDHan+75UvEkN65MsoG1l
Wc/NaE/3c7FUKx+Qz95yO3km3yFDKVGom5KQxl2CwGWD0oIJ/wCtYx1D4bsuckYOpNbQFXHh2pym
UeRPuacyuWN+ay9/eBh/3+M5GFElocHhIQmcX4onOt8wJ4p22CBRlZ8+DtQnS0TVvlzMZ9kGf0qA
+q1epBdF6wOe2qUxwWv+svqhXs+Z1EhW48p+lLHzxHf4RXn1u+7gBaaXWezS7ZlEbuLZ+PrPS+83
LC0v7npkdMC5IXSEzf/nJwB4cuUnbjFsakYnzxCjrVWZenKNzij6mjJFS+EsNEZoFcZ0D5J6fCkM
O3tMitY7xZ5yvw/ZwELMJuN0YaSTlFBA0wlBxzJGiy67WW7O0z29dCtkHgWKwuMXmbIzd7WtBKNd
ne7++W/6fTdxeHARcv5oCJDL8/OfVMh5DtoRDRRKZZw5dZvetkHq3/j1xNpxk+iACzK+mC8wefzz
S1MIXFbHz1sK5wosM6BL/M9f0LO/ba+JiPoYdU+/iRIkTdscOPxKSL88WMpn/l8DZH9TKXif1RBP
Hr6DVJYrYEXlTSTL6nPy0/QlrkAPjlOaHqpOTrdLBDMcp6V2Tkx451ffZbZm1cP3Qk/inCV+d7Jy
UQDfFtycmqiSDho+dOy9Lqdha6SzusX4+lYJcTa9QuwtSzmn2leIScbyaQnKD7vCb5o0vTrYXWe9
IJ/w3hkx1WGt1MUXbWMMQzUDS8lqbvvC8kIqluB+mJ36PDpW52N/1+j90fTbF3h6u0/8zHpUl4j2
9WDgKOG83WO2qd+S3hS7LHLxxDFWW9lV3QyrlGPmNSnV+ETfJtjk6CFA7c4Kw1CTxVlIBK8RbGrb
5IMomXRepV3R3VwkPBhl1KBOESb3YeV1w/Jh5Nr4oM4Wj91oyw85NYx6jSDn1BYEoGyyXtRvE8Na
qKHjhM5eF1vshcvB7Jn1FpE/34khUuFQgx81OsujT54xUUwsz2P6rJEcGvZgBvHKl4vc1BgE7HXX
VM25jekmb/OmisJkzqZrjP9qTYZh3GyzGotqGBmG5SI/6/ksmBg9ln0Pa2eMzfoNb2K97ZqSTAhh
k38iUlFfd3qKVnmbVu++3SQnifprWyjmx0HsWpe4BkzTJCRkm1ahhQJjVJVv1DKSmWMLnidB9rCH
Z+xdTGN6M9sAzuY8y/ZW2uSfZjzoW6Z7bjjnAZG2YkzORTllx9mBJull6cgMYcmwvMMV7cySpTaj
hkhqga/GRIlhqDxZ90PgqpXd+cYRrJ38NvUz2RCxa8Z4obnxMmLtaXPt4Ff5TuiiI8GvFkHfnFsu
xVvlDswqwKnk1O4IqjKm0n6zNxn7bbI8wcaRDaRauZF98Msm3Tl+qnHruukxyWLChVukIaZhJS0D
9ABmUDwW85GsmPjOcylaFlkHV7nNbG7J0geBpeKqkWBx+7o1n1sIXkhraonfeY62XWuKcmOmlT5O
bd6sm8oNmDkGw3Zqfe891S5DdbheTegseRJO+Vxieaqg2RnVfB0ZA6IQy4CuZZaBdRxBzoQYIzdi
9jWEVtfgIYO8ARqnPjrKC57nAbAWYRHTfWtQX2Am85trYo+IFBhQfgyzxyfSi3NfxQ1STsu5jtyZ
4JBuPKpceGelWlJsY1+s3aBPdxDTdL9qUU24aOmkceznsTlLN2sfeEzetNfaaxfJC/E42bDrW8s7
BH0eHE0/NfaL7NP1Av3wMc17j6jSKHidRDbdT4m1fK0LvswhHv1tzaZ5n9NfvtZm3a+rIvfPc1m4
154XDdetXrwvFqfA16AiCyeOyuy1lrmFrpzvdOxyd1NMF5NfOiHF4qqmTqIOkmnv9Xm+7sqWq9+c
Dv01KCemVVgtxCNzcooGfD97gaI4TFOzOfnoqm9IaNkEKAVvdWlN97CL01M0ZWo70NjfWl5EJK5F
Vg2eHRc6FZw5PLBoFsrsY3SnQK+wjRmhaWANLFx555Ydh1HdBhsLoshtyhX1torzCIt3ycx+ZS3G
ctOrxb4eey/DmSQUxWKWEw4OjSFPcXNr+5r8koFQlmJ8Ii9ng7ZxeUix9Z69jPXLS7T0TeG2u1kO
y7ttW9sOf5yCiJIYdw16iLiQpJYaNxFn7VsBHvqM87N+s3SbnTASuZ94nBHdNKM62V6d7ko0Zpuy
gumywt9GqB5pTOmrMh3eo5iG6iyV3rd9NBybAm1Q4sc3Q+C3W7AUzdGhnXhO88K/MzJEHtWsm3sN
ReGdmKD0xZ2d+a4KkodqVMY3d/Ec9h50E/TQxNmezTIssqHCA7foWw/QnDgYsdDzdV0xZtd1d8F2
V1nt3dRZ1gJMHir/nmZKfVzK3Nq6s88PU554T4OHcXYzmWQlrSsdD9O+gjR1Bx5iCraw+vSaT3iU
XBFFJdZ0abMJP3htrMYGbsMOtyVa0xz5xAozPWkNeTMsh3oR9RY+XHVX5yTSh37jqrDN2qdiMscw
aVv3RoHK/JYJY3q5IA546W4Yt4OYohfbwEAM5go8wtgN6jWjO+7B0zBcnJ8ESBMW0+aoj5M+wCth
fi6aOCE99Ns+JyDcRjCWox+V1/jfs5cLUWGXRh7E5wIKKoD6dLylOT68e7mRf+RmiUKnnuJtWdkI
ZoNptHoEm1YHj5C8qTfDGapmDWDar0N+fbmX8cJ+YxaHMbCLO+aj6vtS2XmIQLCC9Bfo8cmd7Pm2
JncHwSFKVYICFPFhWW0fRZI121hV+jS4zGTyeoe6ftxAEnA+xsDqyS63p6coCuqFZCEjOUfKsb+Z
ZvoFb5x3E/ey/TTqgjpRw1p7mkb2FKaz83Rbi4mqJq9972lZLKaHSppnkPT5Ici0ReOxB4loWh5m
+xz4XJYVb3oxA2IOWgCqVYfXDu59q+IHMx9O3Hc63OKGAIgRnwCh3rlyqFbBQEizMfGwDgQPHOg6
+vbGjbjg7ARszSu7hkRmyKm6x91s7Uwx9uuECeT7lEGhe0bY8janTmJuOaThxur2Ulw4A19Qp3g6
kyQ4zhO4curwfTm1OApd7jw7VC23xWhUKFdkzwUmsRpOObuz2YIdu+Vo9yrmCHwm/nQ7jlGC3/lS
BQU6Rn2S1PKgMOgtqFHKZi+m9OjzHq8pV7pbNtJi5fXecykvdUxbBCfXBsJgZsPdKOJ0y9Gdncjr
PJm6hMfuNv5jRjUtS7PbeZqSGkss+qak2CPGLtlAMfNxzetW2vJeqoiAtoTZlDY8wYFsfY9YU3sp
q2VVm6Uky8vblIZ2t3VSpigNK+iQanx1M02qAJqq1TTWvKDMk2c+ofxL2SQVMG+oD7nvxecmaKiu
/eCQSxIo/dLqoMr77kFfmkZtk0wvrlumx66I2YHaaH42TWiMwBG2vUJpPxaI28RoKpijpHLFk0IA
Ovn5wbTtXaORXtndSP6z2qf1NK+dOHvkYS7CPF7OOTZvcCVEp3Wzfdu7o8mTL5w7PxITvcQJwOI0
p3rbp0l1k4/1fGstdVdu25booFmwg0oGhndotNRuwdtzXubshrMNSCyfDBUs2rld2VKOjm7QwS3H
DRqw0d3JSTNLLUp5lXVpcz/acXDli/JrNEAPLAoaWGtXu/7VdPkHs+2J/nLMFDeEisUmAUp1kZ/6
m27KW/yigBm8oZmOyThJ+mGxfuL3nAaeriME0v7StRf9R1x+zB4oc5jq41qxamHczFRkdpTsGqdw
qJOj7MrSBEyPXc13GEfNJo3KM3QCcTYc1mZGjWEAId5HXTRtky6oVgBEHX58/Gq7sAGB7c5n8J4L
cj8xHswxt58MfBxXRRXP9wOo14Pd5+ZtjOdiN1gmlxylc0JwhDlO5ZqB6cT2KeYrb7EI1Gmd+ckF
zrnKApXdA7xH1kHYRhd6RFehLlOVvLbjKrdX6OcxvCuDVb9wcUNr5TUnZiRpuwK4Z3srEkJ4ePQi
MmKjMIpvg2RINrGNrC0cMdNhC7eXb2Bo6nFdugEeh4U8Zer0pndvkfnbLB2/Ve8ZbMCHwcjrA+Ln
SW3jaPThFuNQv+tq7rlhZgImaTABoFOzpm0DVRZENH6RIFTtUj7qIjOuCtvB/qAXlwJAEc3Ah/1a
o69Zawe0Y4THD5mvM93jY5Ef01Bi4Gmks6WThZl1MuFWp6aHqM0HvYwqZa7JiyOhHEf8ZBzjhVw7
kVfZfVogOxONCN6S0q1eyoGQSGbC6U5dznyRVJQvRcqHuqAzdle9p3zUvVSCEMG4hAGPvzHdCq8s
4VH7TlkVnVxZE3lkNHChg7AaJHkLvYlfv5M+RF4fcg6zIEK65k0JsmErAsOPwg5W5WZMbW8/kIKy
ceei/jqzvNZm7Mlt5BM0LqkaL6bgGctGA+PwVpYxKnNDk3V5EdP0Dq6AfCnRwwHVMQkzUe7abX0C
DDOyA2PYaDBMa8QmSQ/tc6mINUlRKjWFt+5GSVFnTwmmD1jcZk4EZWHx5cDxPzbBfGa0J56X2vj0
qix+HkY7/TL0prlddFx+1UaJvIPsCxTWfXU/Fjo+dlIlV4TSsbcj6F8nNWxP6YxEeIxVIB4CB6d0
WBMNORuXt9S5dF6G4srvW1GvpN1WEIXgEbTG0FwNvrUbbWq6vq+NfVPnzaayPH006V7vJhlER7HY
xS42eiKjweKtY7/mYb0Y0a24Gk+azYp0k5b7i0ECHQ36hbjspUUnQtN1L/sAkiYVg8c8RKFVXuVN
3D8SZQV03MX9Nq7yMmk2+VjsWloi14FJh7a1JUr7sd8tdkt5G9uaTxGi52GcSNyI7dmF3GkPL46V
j4e6JtqRnJ2C9VvBNqLDVp2MMuC8a631kDwu0kmOWC4UQSkJBWNU+Ixvas5TAs1aqrvK5iKQPcZj
GhEaasbripYEHYj5Ie5S9zgPMXAsH4DtpYesD5Ethm1ll3hUAK9sc5MtKShUCYDXXAiSpKTe0RlQ
YUDtvsmyMcfUBHWrJgdDc0ZlnfCu2rw/64nrIsdOOMCG+RozqcfUFr0FFtLwuXBpRiHYu40v6mo6
I87qwvwKhyi6CjwEZ27fjdslyoKNbajDshCYZjjGK/BbdMvJt0pcvPvO5RI3Kou00cXdTAvIJ6qF
YNf2IHk0STJj1CyPQ8UP20lGYM4kzENMvkpmMrzirhJ2Qz6s1Rg3tEHmhSc2yDZ1QiibMmGw1TAW
EkYVqwRX3a6Z8vHKz+j4WQ6YnciPsnURzY9za1dr08NXCnPQuxY28DSZ1ld2lacbsiqwlSQCe8Bs
MjpJp+uKxB52wOI+wji2kjBQWGI99e60s1yTqEGSBeLsmQ/qeZb5fiTpdJ7c04jT9LrhRHY2QxvX
zTrFIRShmCM1jR11DuRKewiMfceYbu0i647CoghaFvS47JTjqnEkcKgUYt6tv7TTnZM2aMtrqDX3
0AuaVRNn1tnnRv8tDVwCdkjuXZhRqpWTQxfrgN9sg84gyNrpY1LqI73LpsD5yvOEO+Oy7UPpsnDI
EGK/qmkWhTF3y6oKenR7sK4LF+acGOyXQdiP/gI7byzL+iwR9a1Qeb1gMExx5M85ei+xnNDk4kzg
29ynaPrDNLC5mQVDRyVEqHYhYu7zqR28W93yVOA62xTc2jlFyQmq5+yT5kQeNkH6ZE2GRoyZDKFX
9J86gq/b4h8bHS7XtDeJJrRI0E3JzrlOPMe/s33tn9NEqLWodbZHG1eeY0McLpFHiJSLKFlVoyYM
zy/S52ieFcd3ToJs0lvXRR0XZ7OBPdg38dYc7Vc/FrC3KmoH3IDy2p3akodrdPcuBOFXT0zTXugu
HBiUnwdKA9R9/fQlGI36XmUTUwOXq0u0iOVIj5v5gWvTLZOTV2NHaro93tTybDRZRMRhEXzxFGww
hJVkDa34AOimFQgK2jBuKoOTIjHd9KmnyQONw0en/lUuHgdUIVxgHlyQ7fNgOhTEcRyva1MnHx49
kVPDM3Hn8R2c4rGpTpVpz/7aX7zuW+DOCS+XZIwl5r7fV9kc33gehibJmfwJdt54qFs7/x7V5Xw1
FXH91pV2fo/4HveYZ9LR8hoG9vMIbBPCuGbg31nrC2d9A9yYxaNiubbbxudRtNrX2OrmR1Gl7W6C
C/XULY7CJ6jhIvY6TfYRQbm7ODOzKw+f1IZRfX2qFGyWDfedibzN2T3hGoy5n/dOiCMThrSdqIU4
UE9fE9uVMkFr9SFrfvA9MqRbneNvZ3gsyAKH/gwx2V7Fw5zc6sgoH2AOtvs2lVQ1fh4zLm1wKjAT
4H403RPrhle3CQSN9ly08iNeUhoVKCqDzVBOfE2akiE7AWYFzOF7xZeg5ZxavJGUsEnK4LFxcWo2
dlmHS1E6z9Vsxy8GpY2n5mDjk9kMA8myjbXfNApk9cQxUS5GENbgnp7TzqaN5k3xA3v8PR290HS4
EjPypzR5yOk+UqjJbeM2uwnuNoJjHwIJB5jvE/okEjMUgmWig+K9L2k+dMCXGUIY30nLilZmUtPh
JlVmWbSzoa29Txg2hFgEqzU54zR9fZ65Ju+fU7858Ojqr62mWdMWY7dWiXtJL1D3tWroCEZgvpok
lUeSQeoVODMJscQg6cIL1GaZiBkvhrw/JHSx15JD9psZcUT3srS2ziLlt3kC6C816CdNoQcoksJk
DIYTIPH66iIAPdCvN0IjtuS6xfLbrZyhLMMkqIow4eeOMIFsxUdHp48WbPegccWvaF8N13XMRoEb
VjzmWgcbU9sAsgdZJVS5MRejzodm43YA6RGtuiymyb9raGtd/bhwz0k1PpHhKq5sOx7WwMr7lTmr
ZO9nheTYHf1T2rlHILYFEHFrO+MiJokObfvOIo78QTii3A3OPGxpVhfGCgF0trOHItg7o4bUZPf1
GxgX76MiKOW1FX33TF8N4P2IjTdbZ1aiTuUwEWXAlOAETtQ+YGkWBKuT/t0sbg20Ps921Rzfzn5F
hFY1J8//PHD5jb1w0UVcLPK+68HtQGf087BnZBiVJ6bVbEjUckKjay7m0uCpyulJF/VNFYn6QfKu
npi5fON4omixSLBHqmcX8sO9lNNj7Ls7r+GqX5jFE2Q9dewUObV5WiX012Twh/f8X0zgJfs8QhLb
ZeDLwPvn9+zQYYpGO0e9qTLnaU7J+komgpFHYsAJLkSo1V12HEurz8TmQeoYGpyysnOua5+YgsVC
9Elx9Ce08e9zM+mhxBY2GADelfhl7mmbFU5aLyamgZZ3h9KEedRdxAUTG24CjQqk8grCW/EnQdJl
xPjzxEwicMEjcZlCwkL4Zf7pyYUV3aeQQJUojoEC9Di7JFzBKvIe68z+QJ7+NKMnDv02G7giUKhL
BgarvvGr22KpC1SL8oPWQ37NINI/j6mjDl5DJt1iMG0rF0shnzUvQ6pWMEyA9ITXJ/neIr5d0dH2
qNRqtgEztr5GbXMmnZ0g9VpsqmQMdiUMo1Aynsc9X5VfjRnXgAdl94gdLOdcWBTXbtd9pB0DzXpY
hrc2F8u6jUq9M7KOmLpAFFQz5ZuP9QAoSCbcrwvPDi5+GuDOEs/f/vmh+E15B4gbugvzR7QN7u/K
3WBWKEZH5KK1Ief12JK6DpTlTCc+32FypBvUuF7yqH0jZbshuUa4JuEFkrzrf34nvwkbEFZYcD4Q
+TDC8fxfvlqIaWadalNt+tl271wS6ZhV2OPtj1f5b8GQ/v+yv/4e/fW/HlXJf/8DInOtCzT7/+11
evjQn+m//O/240uKdPLbD/fU4fPf//XHj/3leJLy3/B/YABBd8Mmal2e+b8MTzbBuAHCfeDcgIiE
d/mX/+t3sq0fwbioBtAMe5Ll+x9+J+H+G84padFysdGUsRv/N+xO7g9Z7n/uDJ7FXJx7GfU84nck
6M4vsih0yHHRCcdYFY1Qxi6K4/Jb6gQjisDWk8dJwmG1Wgy/oYX/lorD7ufnZZlLcRgyowlC/I6A
HUrBTTQOQN9bTk+ikm9lOysBhbEyzAQFuzdGADODuNmTYkVcT4aZkmZ5G39KRm8HvzOeqsWXOIfh
kIiSlklo2xH3iazx1laVGp8wZ817r67EdiTuIeSDfrNHkn8W9HtEj+qx2CcIZi7m7Dz+mKzCfZtj
dG5QMop7nxRrJKaMwA6kSc9gEoMr3jcx6BiqSOFoa0t+R8oYYINsh3Hd6Mq5lRHdyAv2P6wBYt4B
6M+SMNcx3EKbgfiucwZtX6Rqzm7uGC+tkunSOQRbV2aHuikX5xR1k2cf87wg+MhP2uwhpSIedvY4
zfD1iCftr5mq0G6yO+s6oxGGU7Py5KvZe+n0ZCHhrg7cn4sTSMjuW4SKZOckBOmsEz+ZOEytpoAu
r9JuPQvcwA9lFjfxyGynIa2D6jInq6occl2Uz1XXwMBYR2NUUi8ygXKix2HxZ4pzWdeNSDZwPXUz
fB+TiaMLTqTp112LMqakgWJ8E4Ey9K0FL4vuH18YYtJNxf1RtQbg7tavTUh6AEsQYTMHjs+poQtF
hpvlGWq01zGa2BxtqiXo/1xnvo9xegFAA7tXOxG38crUn+No0L4iVTe7LjLZtYex0YwWifFS/pW/
dOSseu4wRBtDTO4L8a+xsepcGOIkIE9xtxpHP/jQmtbqSoH5OHktaneQlT0+Cwh4Vau3gCtLcztM
yN1Y8lYXag2f8bqnvzvcu045sLRKBO5vJIjNoJOjcl6Bhx2CFyTt/qPf5OrsQhPXWzPpcybgpNXd
i8yo5GGM6rZ7hjfuPkdLkH0mADMcsq2G+n2ac6LmuKhNK24oRcyFPwjGcFKlvPVxiwPQrg0SfNym
zJOnbvTyeTdovy/D0avGr25L7F6Yk0qNfQwd2teOoOAZmo7VJ6fImhYCZUBf/wgT7oJjMebLa29L
ed0kgMpPizXSXECeQV68h1k33bQVbKE13AQYDIlgGjjUtH4W35EB9KK5vQM8bD1JOVsGtJlmfqv0
wGszXkywROca7CpGbFAqfi+Owh8I4VomnzwDOdiPTTpH3IZ9asQsWayMGmyGFKIgJwLKxdDCUT82
02aJm3H5MP2xHTegsy+6BEQFNaoDLDn7rkyTKewL24TtG5MU44vIbNbTYuTLY5XUXFrVzFpcjfRv
nRtEHYzmTTrZn+1U0YRiYjPHa2ts60tHOe4PtZ+6S9jqMpnXoIvTEsK1O5CuZnF9jqCrEIbYqmRc
1cJNPuq8dPY0/xLuwmJwGBwa4A21neGjwFhvdJd+F19KhLcZbj6Nz1Xmpc43SnL7tma0eAwkU4uV
ipvsu+dPpt6OhSK1uQ8sKPHekpjpOkHJpRiGCTIQYrN111Pnkcxg6lqtZxVXz74xW2QXuTHw68VX
L5ZnybdJcFsGY+umMf1OFAirWkadZql4OYGBadr1K34a/ItNq4HEOjr727lxdHzK7TpaL3Hc3Cza
DV4MNlbABAHP0DbpnfKAJA4ilt+IPgpLLpwogej9X0KsmwsPa2JMWqIl71N3ZaU4HMM5glND73lQ
62rolzg92R3imYPVBIrYH4PowD6kuParfjVUEctnZ2OdQF6dGgTVbXsGk0toRKUJYSkdZ9EKqEeg
VUZQwHScrmrlZipl+3AY/6zyuBvfSwa7m9RqbBA82jI7A4Bpmak6syTtr5lcv1soKQjhh1WD8BIw
NlNsPtOOh2RcHPccOWgy6QmblcnqaFqr4+5NY5KoBwpX7W+Q12VeiYPQIQygcuJpWsGZb9r8kEka
NaHFsSiuKrOaLJPIPMHv3STxYI5qO4MQXrHtgNK0ZOmBXC/yuJx2vlMsZKaYXKG9geA+4rE0OWme
PZ5KmUTcjDCj4ri/NZwFqv6qpmXVINYVxleZ2CVMFhA0zRX5w0RrV5V4lyMclYfZM0D7S1/P5A/4
bfWQNgFtXTfRJvI2Atld0Ktl395lvoo1ImvHG/eZDJZ5L6eu+17Iqns0MGagVcZwE/MG6/JbUiaw
AiPhdn0IQ7CZQ2VP1nsNC2V5xARYVmFbcNnGdF/P1ZprU+TdWDlZ5afYsdo8zCYivXgsEnB7PiOy
hK+ggO4X+oi9+h36GsUnwzPYuWhS/EG+DqWsjWRFn2bpb/pFA7lhFGuCugFr3209IktSO6R3BQOG
7mbwYltJ7x7sZXbLq8TU8WFO2UiuEJSakm4GvxOGC+w255y5zWTdLibBPOFUtAlR9lPlunfZFAvi
3lFgvscdSg96aAucK+bNWXdmHpnv/XH2mbVabfCMlVf5bCrOIM9FEQ3OsTAHTqi8zY1LfhiOqOqm
z8U4M3My5Y1ZeTmSIt2XDOcud7WvHelAKvRBybwVjRG3YUlz/SxpWT8gR462XuKwbbZzmjjJyrGy
shcrYWnrXaQts242HUe9K0+nr4XoaYARYwI1grbC4h5KI27Su6BOqgcxm5Z8NrLJmwkIGvLCOrJz
BA5yfMYVRRiLoP3OkMBqnxWwm2CjsnJI1p3fN5JcC007+tQWiOh3sG2LZet3eccdLOrGoQxTnggG
N0XjNIS4OGaGbmlwsb4O8bIg5qi6+ZbGWBK/M5wu3jN3khCEMpKnV1nJ1ZPhfcV8TFHypofZHjr5
GFeGrGkeS9mXW2pDMqLLSeOQ7tF5Xukgcpd7QQKBeEznxMxQOarAS0HpNtZ7RVh8d1vOsrrt68l7
zwrHhEHZQUje6R58HRoiq8YdxbUfN5gNXZ2PbRnh/cDDAD2jcXvY7A5dIWndBHrYIwcp7HDIPYMo
VDOe0eJjqn2NWNvmdZmAYNmB6F2SA1KRGVMKCjhMsIuXlR4RLj1/ot0w6gedQiuQBqgkByM1ZmdL
3ZVcC4QnL1UxZTeWMMpHX/kzbs4I0foGvRERop1LMOmuFxzBpqIe7pLZ5Pf7DAtWTQHAaI2QsH0x
g76uQyfRWl8arx6N8yV385tcYve+EYLYypXOq2BP6pPRHeegAAFgTTRHp8LUx6gz/Y+o7qohNGTj
vwPV1Ex1WTTugzF0ZQ64yOP2D7iF2f5Cge/2dbyPtAHDPdNO912Zcnqq9SB2A2F5yZ6wivp+4VGd
tzZBKq8FeVUFJEdfHmJrKDbIKM27qF30TWuI7tNLUrAiwkwBLF1qx9BYDJMgPdiwBIFUDusFxDKr
HhC/yRahUihgXYBcf8MUHUPjalggjG99Gm2nJXEm2PwdrLdPjAWN3MrioiqzsDxw0pZlFxyawXZf
lZFnJ9UPNuLJyMQlnaMHJIueKNIP2TazA8CMLiZzRmehzdoVoFxmgSb3yndVcm2ISKhQda0EeIM0
hKNBae+WKj34KMtcbTOEmXLV21HaQZaBls6F35nGNVXu8JjAYdf7pU/mW3fQbDxz7KASZdGx+JPI
DTZe305fcpNR/qEcAErQlDLsZhsoQffElKNWx37S6CfH2qO10Uxs7H9oJvysrPagRlAVQqsN2K5M
27vAOf7uhWL+XsAiqqtwmoqcueci4wfQ4NW6ABmDhsCt4CdSqd7aKcjuhYP9T2zQn9sZP96Bh0uF
CzTYXBdz4c/vgMOyWfKUjbIGyw8svcQRg3D5+99u6bd/3W//Ac7w1x9qu5BDcPxezN+/dE2W/8Pe
mSw3jmTp+lWu9foiDfOw6LsAQWqWIhRzbGCKCAXm0TE//f1cmVlFgmqyVL1qszYrs1KmUnS6w3H8
+Dn/kMvLyKgUtGEArAROIyjR93bi3eoTUDzfU6oeYZmFbqHMpXittcZGhgeck/mRSikS3qe/0fG8
TUdewKkqwYpAOfZw3l2KcCcksWqzzIa5Q8MtvSxDILZvH4V6KGblBu+Nuh4l0+JqcGJyeLznlyuu
JxTn6N2eEUc4pFrJxbVMDX8Jihe2ZztrmQBrcrm8pej/ofctTMKorgObKJv5E72lqDrDRTheOccB
bMvyUSmx+ajDlYMdG9qgSUrSIjrz/myZ05b2AiDR02t3yFmRs4IbqJsA2RCbsOEfHI4z0Ezj0OHd
CMOS+nGlWGSNkJAxOzDqcpsZHb3500PKj9wvzkjlDqSqEQ/2bJtS9upl8DTH44Cj0YG0hPjdJrbx
Dnz6cKPGsJWA0RQ/CfoTCFv26Zn9eMhXZLYy1mo6LGsN4CXb5XC2GRV0He91vOFNIMzY0Yju92SN
LDDlAaJXBzUEizK0pYYzz/No97DISJUgbaFZEMZe+IV77I7KVmt6kiZ1hIxOE3g1C7CdLooet1qa
299PL/FqnhTeKD5DnsXyETUNKrmH87SLaKiGsE42bWTo3/F3zL5MPE2ugFYATnZGm2Vm5NODrqbI
oFCQSKE00zIJtuspCstpR3wtaCor4y8kYGfIF/2vXLenM0/xlYEk6Y9ru0k/BGH1w9nFMwwHvQUc
NxdL5uc5+BAkFzHB0bP5zFArjtXLjrEQ2uHFgJQDz2k1ll4ndZGgJ7lBZo/zG1QNJyzCLDjQDwX5
Kg/SeR8ip/fZbcBAXlitE94ndZZ8Pb24R++pyaOEaku/A7kFHT2ogzNsFmpKR9UqEGFCPQW80cJd
DOeQOEIHQDZ/0Rs+GxxW20i+LjYHpiF7Og411dU2SkKDBXYxqrE6y/pcVI6GFwZ4BAs+X6ni2ulF
7pLGEE28qLg/PeHVQybqqQZ8U/iVBCYi4GrhtRQ3ejXBeiQfnPAGGeq44nbtit9RbHIXfNNgcuvC
nUXWx2BfQdzTD1d3VMdZTUhe/SmsaR/JvZuTVgWe/On0UJr8rL3wJ8dyPZpVvJ5EX6LR4Vh5CL5C
GDYGyQYbVwMF5VKoG7vhDrDfkl6HtNLe0+0N75eCKwIcMHzlNu5ULCE919zO78BL44x4+mutlptv
JWnVpgWvmnbaEfet7Aa3BpRKaXPhOoL2cOYXbp9uPfnT6aFWW9lAOwrKID073YYNb3irIDwLu1dx
sYw3OVWVmx6pYdrsrv0tF6x4i3/yuai/OkvlgKRcJAi0KdhO6wFrL+1gX0EJq2BgXPapNUhw1Lks
5GhaMuZyssgmhsoyrl4Wy4VmXHtKvOmyAsMvD+LXYgqMWaoRUzxbnc6le689MoNAyxVZqqOtNy3+
grFUyqXl3wyfHLD7Q9F/Uvn59ON6bRiSV84umqyau2ZFpgk6vmVMybzTUsRltTxHmco1fa9r8+3b
h8IjA1cE+I/sxdWrQcPPcYfMhYsiinmDO3Z4D/V1grvDT6eHWoU2ud8RkUGmH4g5CubroSiwgLbW
QUCRZaWXVJs5DhE+X66gmKSX9DeiOwuQ4c/To65uIi+jIusFRViqMh23NctMCXEXjXAwjZHhVLlr
3o9W3z94ouN9x83sC25T2Fa6tHM6tynOZMqvPEspowdtF2kXXsFVUOWyPLqNYshja6j1dw5Mh+9V
Lo+0wi74QqdnezwaU1UtEPA06Rl3dWYVRV73ALIVv2nnT0qhUPi2u0//Qkw9HohWH6I5CDR4xJO1
vKGWAsYGNUqhc5le3gQaZ//Wm2DbBMmXdBwUxnr1urqaEtvq6XPYywAw1Zw/N1M/0Lbip7cunU1e
jtwce4V5rU/eETHfyADHC24CxWtmU6jJ9b/zbksJPbIcjVsp4PjVC5dbFhlwQ5/UNYHkUG/9VRhm
eYN6/6/T8zkKwUi5IFMgpbCkisTaL9mKlaRNO8odqamll6Y14s51NlK9MohU38Qvirr58SCdU8xJ
lbqhDymy/GBasfjNG2Xu3jwVV97ikbwiRB3JxRVj1dAJkvTawYjec06XN03XnztNjre0I9cLzRjS
IH6Uv9+7L5CWJbCNutDXK1s3ApO5QVgzU2lmlQkSz9OTenU4hLU8bumAP/TVcOEsyhCAmxxunD/l
47RcNTOlCvyxzskWvDYUZkWcyVymEdBY7TmjkZLW6CL5bZGFeAt4SXWjZlzcwdy5zplc42hLUH7Q
NEBTpvECm5K/31tGSJveTNFb8dNQNXcK97+tGrP5Tq/e0ShcslBD8Linsx+sIyGGJWsHk2H8RG43
QcU1qGe0Yk6PcrRwUhhRR28E8UuPW7JxOJe+RonKbsFSRVzax8se6beBW3rhPHL1Ms9Z/RylM4wG
iIMgROrE1WN1VEy9IVw7whTaSbLks2FUYBdUo0GLC4XkMLWju9Oze20NpZgpDjrEvaM0A18OZOpG
w/NfSsqKrQ8B/nvp5ZtHYV6GxKnxbY9yppAksUrxtvTjXAnnGxWZg+jCDacGOP1bR0Kbi8oX+Rl1
I+RZDp8WXJi2NpORN6po+ozmGhYPeGYUXntmoBdjoYMLBVtCZmZIgFjEi/W+wABwLDHFlmGP2D14
2XSXhKH+owCNcFsLicMbx7p6qOFK0BA0Dem0PKfgO1o1df0lziCY0iCBA1AaqnKjzkV/C74BSV2t
K5Kt5sz9fd8N1ncL8y9lk8W5uHe0YvkcezNXXgqf8LXMrqpvGjzjs53TpOTwI/YU72lpU3HsIos7
a5zZTXSVCToNl/QvvzRgGdPrIrSib8Lqpniny6IExNA2vKemLgxwelY1bCDbiU/jUrvRveiKEMpD
rxrwYHV3CQSAhltv0gCguWYk/Txx46Wu7Ore8zJMduETy2EHR609IRk4V+49NhYafC6FdMd1eoo+
b37u3Ja53FC7k+WD1XsjcrxRUlTffUhEdD4ypaTxdHYfH7+dIB85S+kuUui11rUWTJtq6MwcD6Zb
UU4y8gkzIK8nhxyV8B5bweVM0W79ehoqqoSoVCEKKO8C68pZ1Y4It4QYDUDcE78nrzAv8nKIzqik
vTIKgZT6KhUyquXrAnYKrnCxOkbBEZRUPCHNWizw7Kcf0TqQMhf0Xj1qjwQCSnKrm1qYJ3oP4yCk
d49EUwrfrfZFHnIDKOyzF41XpiQRqiRYpkyE19fCLK37BFQlQOxRgUmELug2onH5ZxB4E5Lxdfjh
AULxvwd2lN/mZ4U/BHiuTvy/F6Bj9FwFT93TwT9sXxCD7/vndn58Fn3e/Y3lk//lv/rLv3CHH+f6
+T//42fVl538tCipyn1IohQI/q+BjP4TLibJ0R/8BWFU/wCGqDk8f+r5tKRoC/0JYbRUwIiyyq+R
pdC5kPDBvyCMOjhFfkdI4xgmiqgcwn9JtuvWHxIGjRAqiFUEydFi+3vef/VuWDJWkBV7rZejcz7s
R3VKQyCqqRFxdUJhb10ltxTLgHQ6NwEuQTiZpMVv/DKSp5T383ZplDwwUvg2GXrmFyGAhO8omUS7
WTFtjK3hR+8t2yvf5kW6av1tpLw9EAP+j/T68DRD+WRUlClpAqVe+p4aYO9de20PwCKXLaVoSsIn
xWzADIiODiHQakhb1E43pRqmdynAke8WLaB3blP/mKu8DOg7hdChLGNwA21BgWdS6JErkal86zNo
drwu+maZZl/tneQBCMP0tcUoW+U4LapHe7K92G/7Wg/aDBV4RM+VlsuFbSvSnzv0ggQBuw/zYlVb
gcIPHegswaS2RJbY7wez8fu4zLpN6zjDc+7WHXYsqomijm6P829EFSMqHVkxSSDkbH+f287zC0VN
1TNn90rq0qG2ynmr014zqYnRYVudFi54glSJ6zZooBhphb7VmfY8gdgcwV51Sng3FL9AlF8MKG0Z
4nuJ34UTPzZD5pdqtKucD2G7c5xdAtDNS6erJkd9rQdow78GXLkJsyRADwGCnXtpVsobc7aXb/+C
2yVJ5FBY7YoFGk0VoY4bNMjOBUgRmhsUTcqL05tPfsp671GQ9IjW3PE5Hw73nuYslIHbvA2gEJpb
xeKZluH7vrjNneI7rKQFyCMtxtODvtSXD0Y1YW+TwqGGjnMDZ8XhqJHRirS2uxbySYM8lVmooHBm
hLiGRDbW9dR4Znmg9HlaVL2X6EoL1xY1/hk7bfVUJbF1k/dAc2mDx8ot1fv0S9ogPxfPuRE07Zhd
TPZs6UHq4oZy5ruvy0wUAyVmXsqJcWRjBXn43YkoiyVhwkGcD1PQGtR3rAwf9WXpcARK7WrXQhja
LEPo7GwVFatkNoDVqPh1VZo7XVkiHjeWgv/ShMen3+m1uFwMJcO8G773nLfXli3eF3mHdQpUFOQE
LcillTI+jCDGL+xafYQKjnZCGpUBrjbnGvrr4h29AQ5UmrCGiwUCEfJwfqCLaAT3YxOkg9le6m17
xdVx2ACn+03ROXAdYDunl3Sdb8kRgZGTNnIBkwD2wxHzjEb2UDAihOuPc4Mn2EyACjIFFyNhnIm2
KxoGUYHRpNkFXUo6IBwnh6MhyaW2wmybwMJqIO/Q/q9xoQSzlyhBWhjurpmxIqveqZe2m5lBMv0+
PduXcH6w+VENJiJJAgbb6KjSBYcQB1wT6nFkexHMjwJgWF+EV7mzhDC+rTCIZ6hT0L4d7MTBy1fI
boJLdOpN13HLAPItbtXB8wIp2OEZ3cdlgIVoprG3UbJODfQYiVYbqw7fQJXNB4E78mm2EXiiEbh3
q9bHYnpvutB2ulFT3hUlLOCY0iqODwhZCjQHPg5xX17kITIeTtoiQ4YlyNaa4hlUaedW4MwdFVeh
YdPSbPCT3JBaKHn1OYmb/lqrgE6B5jG2EzXDP5ECb0rG/rVM66F+Lj907fNzd/dU/w8gjli8af91
urWZ67YX++mZ/O//zLaghVDFlJwPjliDkiZv2F+EEf0PUi2dhslL/ZbS+D+yLQOWCd04NiNdSDrZ
Nn/0V7YlP488hCs2+JI/bXVW2dWpbEsno9s/YyjbMK6pEk9AB0Bpkr/fqxORkA+aCBMcqYalhYLg
jY2GkE5W4d7m5v2H1hqG90rWarce0JIfIwdSjHiR1v6YUkSEfKcV+qVTmPWnFDRcg1ST2z1Vll1/
FaEDzrXpNaxDuBfXLSom6Mqga5ot50qTq5OSWSAVRNRnvSzqKPYq7re1M1YqULSNpc0IIiXQZBWB
DWy6mA1vYrQVuEZGaf9t7ym/kh2+NiysHcKxVGcmXT1cPG+qLXztPW0zk4mhfBAwNYgWxcMyLdf1
MNyNrX0Ot7K6w71MdX9MmT7vPbBpgsBZd3JMdbrSwtry4YAA6QY/eXpyuvykvVj4MhKrCV+dkjL7
dpWiqW3igCdHIiIhXefAq/SC4v+QofOVloPysZtB6wG/J2etemk9qwBSnpZ+brdTEtk3ilJZlwgr
I08zZLqV+KgEoP02Jn12pcFdf1KtQrF8Lrwo54a5V72r4c0AEdaAuQanJ/Pymq1ng4Q1vCjqlBpn
izzo9tZNgwKkwzxfNimKNdCMa1qmaFGoPb1ujeooVXOkwCAyUvd1CgMmi+EU+Qc6H25yqXV2erOM
g3YHWmgZd63WY0zbRc3wHJszb0w22+m4VRzQ6gEKvhUyNHmNvoP2MkW4w9oTAp3ZVZfVIVpTfc5y
uLRVAKXJVRrlennRiG9GyCKapYG7bP6ytEKuciLXu8nmqPHzl8cwKmOzpWQRImVoupGK55ORY6wW
F+bznFagiBYN07lriGIUkioQuE0A5FmRV47ptznV2CjAlO1RVxpNEsml84zfWY2zHTBzDUXGTleQ
6Rn00Gw2tTFQrwYuZKa3Im4nPryYSlpnop24jjWpPaMGQ3ePFVl0bYtqYMxznY0uDDJajemH2euv
kbJArlor9eF6LNNwo9kLEgwlaLIarYli+oJZF63qDPkETs6of8wRR3xMa9P6GKdY4N3FGri+d2rk
jVrQhXnxSB5WXcXTAB3bWsS4/ELqDUn2cUoT168db5ruJwCkcF9HBbKsO4j5sXIhKm9ie0YPjBZQ
GF3QD+VuhG0wQHfMEgH+uh0QXJhErTYEbiTyqx5eL9buESK0PnoaCxbS04yRdNlx8MbcnFBjHap5
A/4LObpRscaP0s/iGsGnorjgr9ghiMHqywbzrQUI4mKJD1zZ0MsQYaT/jrENHaVMivGMXKClBagW
GKSf2dA/IXM0fkawbkQeIeFB51GDcr9IKzhoEwl8ulGAGgTTMDTtTcFTw2WZBuSMmm49hhdZoybA
A1u72VR91XyFXtE9DaiMNBtbRm1bxu/xJZRDR29/VEInwKO4E/4IZdQXMv5Tf+0+/F+A2dx74Fdg
IiulZaMafZdITTSfOylgf1OdFNiqQuWGatiZ9zFJIc2dyUe1o/gHAhEkK7g97o680TJF3nuPR9PV
x9iJ+BK684Amzi83nSGMuFxUqz65Ra6HQ0nXf9d9GIReJ4KltW9NVKg3YTQ8zjAlmrw8k7fKtPsg
UkpUJIV11+Qmy3m6ipT/XJhEOMxYf5m8m1F/tl7WxHpZn7xTYg1KC8s2ywV8iXD/m3v9BwqHe8Fe
ltL+KpHdPxWUyC6elqf/Qy6Z1PsJ2Msf/TMDo2v5d92Ke+E/MjDzD0Tk6Shxt5ZdrP0MTPuD3g8Y
CZwDIdljhPPPDEz7g1SJOwLASMA8tB7eUu96AVzsbx6qbdTL2cqysiZhLYcbGl9NG6WmqN8IK+92
A6qD5T0NVjQFJSDLma6V0EAXI6q9K6Ej+DfyrxzbQuaEAtQUaHEDrEFyJO7EoGc3FtYs804bi8EH
O7CgaYgz6oMwZu6+MY4JhEeOnICLSoGV+qQoD0IV2VWIWjnxr0ws5CcE0LawtrXoEkkFOAJOWRHA
5kVUu//dtN0sKeNAhk5t2qv26bA6K//zP7erbVBpBTAvWeGEEmBbf29X0/yD6wBuFDw4GiCaRC38
zTD3/pB0b7QDAJ7IPycD/md5VoIp0CUkzX/5s7ds13UFwgKUje4+lwWbZsIRhg11a0hwja7Dtuzr
8HoQenITw2sLL2HOIv1kVVXtXOpQPJFg2VuhV7LtVeQHGQWX4c+eIjVM7wWxuhf5y2ZJkswM1a3Z
Jyls13T+OJoDlN9BRWDz9FjraVJjgTOBBAOqEJQB1r36AW1j9DttqKVjMe6EMH5BR5t2Sx7ZX7Sm
q+/jKB1v/40xNcZC+oEm7brcZykZAotwDAPXRF7PMabmWeliBIbqTLnPmvoR+T/zzJgy690LPriK
AeyhzA5wBDwxHN7D4GP1aPEK00PssY5g9YVdajxks6HrvlJOOXJKlPhOz/K1EUErgasl5gHyX52V
4yyWNo+rObDGJrsx1Ca9sVG/3KmNMX5WFdFfvHk8Wc+kXkZ0pYS1Gk8guuYuWjNTDYxu4iHbuEMc
37d2hDSnqp/zinpl36ABAduGLijogXW5rBWeSJJJnwMV1UHy7vlBU/I7dMYVH7LNpeHGH05Pb91l
4wF67FFTw7wB86j1FXRGH8XNIXYFiW5/EkPqXVuoOZxZw9cGoeVKfcClxQvK83CX6DBKTVu0c7CE
qCwFku6J8WrlulenJ3O8eg57AvCFrMLJ3uHhOE1WN/AntBkTk3bpLuwWV6MH2tp6tOsVvCu2NReB
/GZJRTFZZ26I67EJqyRvoGaInmDqDLkGe9FFx/sM0Z52CYZhVjZDVHeftHhQoStpjR8l5XK9lCz0
mTizXlk5KlBMYjPHP49PVhj2Rl2yJXRAsmJaP6E7HJh2iGZV7GrRsju9tEcDEckIoA7KJOwVoGKH
A3UAaKoY4aDgRYsdMl75HlWn5uHtoyBkArYOsDe7X778e9NxXGXEszhWyce1+TtOAFIgLIo1e3N6
nKOHhTC3zh2eJMzl8rF+zYYGdbwUc/DA6u3sF3oo+hasQIF6a9HfoAnubOguoOh4etQ1J4JdIRuT
1JpkEQGwuDyh9qbn9mEeiRR1Slu/qFH1cqnAiukCnNqlULjFo4wZ1v2FapzbJkfzxSab5yeNRSn+
844cDmz2M+TBTMx0y4zoFpVhVK3dCnVPtxzMbWRWyRB0s9a9Oz3h9YkrsdUwvzD1AR9H8WQ1rFN6
wwhFQg1Ct53trYmsA73KNJwxaMzLSkne2lZjPMsEs46/Mm//+jQqAFuoDUaMoFYaLcjtqroMvSw9
8yoczQqACup9GqUgRHqQyz9cTNCsY5u1hRvUkRtdwozsPxfu7L1Lx2n89MYFZCg4mHSOJeaYN/xw
KKU1URBdYjcwYvSwF6yQIt+JR1Sak46T4sz+PHrHGY2sUKXjRo4Gq+NwtN6ckHKglxgIR82u2g5A
6IKuzNvogNSjGUVn2QiTwJvXtdY6SWNE4Vwn4Nbi/CzVqvpppgKVtZziQ/D29ePtAXBAhRes+vpR
TQ4lVqCYwYCNzbYZRXJHcTy5BuE0n9nrry6e5KVwh9ek2frh4kVOBrF9YfH0KK1v6C6JzYKR11sD
pFw83id4qiTk4CgOR9GF5Y19mrlB4QwVKrg1OLAoPcfYXOdYL49ob5TVXOyCphS2nIxi68oNdbf5
3WwAoF3iyKB1F+dntvmL/t5+GvnngNw6aUwYlOBXz6lVzHAgdDlBa3fjJxwMkg9jVBk3WTJnOy1F
NI7f6js3E+p1ayh9QGULrTkdmjqGIDs1GrIzgCo54tE3IgXT4ZKydV46jXuhOs5qx5kLdo4jhmKn
oJx5i2KBsxMjUpEt4kQqWs2fT+/WVTvgzzfjhdjDsQTQUgaevTH7okT4rtCcYDJ0w1dHJCu8XCku
cqdXPkdG9Sh5+XddPjmXpwd+LaLZoG/JyyltcVYcDhzjEuCgv+JQix2MS63OF2RMhmWTo5p+5sIg
LwRH67o31OrC4JZLnowLc+xR37+NY+1R75PMj9GBQEysuHSFunxoEkXfVUZVnXmor76jtCTwfTRt
icc7nGflCYP2Bw+1TaUKpbcYSHV55ywvX1/Nf4yyruahOWODlHacYDGG6cbsYxSLPEQNrBppsdMP
7tUJyZBNRKDWtHYdzgEtNiRNPDgUJC9KdBW/O1V/7o7w6r6ETcGRCpWT5vrhsinUja0oZdkmyy6v
PWPBxDkcoy8T3JWnSrPKa67y1oXbmPqZ+P36yK7FsQQPgg16OHLslupYYGoaoGGlQb5tKu3SVhNl
Z/VVfD01Jr4PdrLsxnbIfr59acl2yQ95JbBkXx2GKPvSf1EGhjYS5wMuVNV1ok/Rmcj32l7ZH2W1
tLMjRtUQiwM8TEt3FNbMTaMJIEiT158hbr22V/aHWh0dXYHRI+peTlA6g0AQOcV/q+vP1ddfOzpo
Z0IX52ZJjV3+fi+GOaWKepLOhOam9AJgscNGeCRjGs3bFEmxSpzZIq+u4N6Aq6NDNVoVJy3dARiX
5z9LCxucDKDqZzH2xr/xtlG5wt+aprck9x7OrQFw1E8ex+LQtsZPpx3mq3acujNH/GsTopBC2x6o
jmk68vd7K9gIM24ii3caqj0yqKoW3ui1h28bT297eo+/OhTWvBSqwfVSpD4cqsUnL64h/gRN6dZ+
UijVL4de1WWPLN7700O9tvuolHsaN1WaHet9QXtsabkPOAEu3xr8vabe0rzNzmyG10eR5CKJASWJ
PZyQK9W89VZqntLY3qG7W9/O1difKTOcG2UVleZMcIVReEJzmxLlo0FBIqwq/q1RwExRSTS5Da/3
QeiqyTQQ+6pmwcEJjySkvtPkzBZ4bS6SagjWjUSZ+/DhimVDuJhLwVy4JENN1aOC2G6cK8y8stGo
t3LqgosCF7zuUQgdqmY61hrOtKlXA1Kn/43ZpNXurFC6Lp/ea8ej8VaQ9EsYsCxYrGIQ7hlIEoay
DQq+Am8PFIWqoChsNLLVyhLlmZTmeAktdH+5LvHCWnhJr7aDpifYQKixHijonu5IpVooDK7hv3lS
sBVkOgpGRdbODx+UcHsALFQcg6prcjxHndpofauNBrAbboZRxenhjiclxRsoUVBHg9u+pn4PRUNK
QfM9qBLV+kVta5ZG8niPnXlWL9/7MCG00RCXGj+6C/lwDZCuAYXPNerKwTLM2fgjLBu7wcLRUdT5
KvPmbm6g2JhG9iUa+hhXnZqEbTMUOsC1VA+5S3AXmB3zkXq3nuwqN3fRSNIylXZu6Hrpht9pqBQ6
jjKGVMZVT7/oezc950N7vOckqFJ1SBQ4+I7uzlEL5KlrDe4LPe8sw1lDtOkNs0FjKyurx9NPZ33K
wr1xbOqpICFeuK6rQ48ntnDvAU1Y0u0vgFygRtk3cZUHEX8HeBAriPTMk1rPkDElzQwgBrRAykjy
93vnUi+gGOSl6YE0XDz3ph4NAxyFayhpkPVlca6Dst6AtOhlMxNpHQo5lI9WodzykqnxMp5Z1MYO
hQjVNr+19qCfibLHKylBXxKjBGeYTu1qGMUt27Tq4jBQcthXgZ3XzvNcsD0iK6y/W1mvjcHpZ3c8
MVQs5P8446lJrDG4FIFHysR6yIs8tpeorqEOPAr3TLiQrw8PZP/N4jrHx8OFhTNKOXXNPBLtKEoa
QFi+6XmZPeXILzWX6AS07WOig3fZRY06gSaaw/5rnOZjEPd69pBT2XqIBmMCjxUvRuI7M9aiQVTF
3YcmzcInMDIK+jhKhwGnZVZfsXAHeqR9LKPKvERvIXR9E/NNpFYKD0YVesM/bbsY35Ho5nAMqLx8
jpem2wIWSj/AuBePiu41mLFqEDFuAFfV9c1ogcGeyK3iy7mf6NFlmjbfl06Lc3NnJ8VHq+vHC5TV
zCs1J/xhFZdaX4bIa8G1NvO9ojfPNUKuKMZheOi3Yaz9KtIGkJ0m0u/a7ImbWjj5uxHlYFpVVRt/
NPqEKGHgi4E1CxQJFySWac0/sqlEG7g35+4D7IIqxg9xLvFWTEsNHlSjOJMPtiZNEHBzo/oiykY7
2qpLgR9TvQwwsmBJjJTrzOXSHgs8UTulKGAcOmDIFFMH+9st94Wo0q1jYeuC3l6to3vZqIbP7We+
M4ZeyoiaGT6TWVjgdQmiHroefDmUBENxN0eFgaMiBoHfcISdPqdY1+xAQVlYV8JExHvE63dKHBvP
pj7ow4aWfVxABcTmoK04GIdI7y7TmHz3c4cbSAQeyJIrVUaRcx+n4xhvwD8h/VREVCJ3qGCD3XeB
6TtfDCMfLb/yGvXzWJnO1zEerdKvFM0rgtrVqqc8LUElZ6KMfuedVt6A/or6j4qWV8BtWnCvFU2u
iu5i5NuusDUsrPp6fC4WJ9beYTUnysBodfvBmTXp6+UVguLkglc1slO2Xu9oXdEZSxGy1O4ao9eH
LRj7+jKMchOvh7yrQRJVYCv1AvXSm0gt0gEEczzUDw1Bx7pwCitRfw14XNW70mucL5kRK9et3i3J
tnej4os+pY9aPEv93V581WfdQVlQQbrPLyq8PbdRt5j5Zhoq7+eiddm7ue4XMBh5rG0ArmV3o6KH
kw/M2sSQMO/m960ADko0q+0xoOgJuKwpE+RfN+VY4HrQJfMcXcI0GC3gcEiVwuPcJZi3IPCXmTMW
WPUSYzeUePl9VC0ZnkDVhJPT2Ij6vhMMthltMGB+UyGrEqRQHbNNxbk736V1khnFY8U1hloLfsPZ
9MnoYYBeGJBcBdpM8L02RdHM8eOgtX260/URt23HS+v00QYbx5s9AvWMYKyY+VA9eE2qYKTUCSXp
NyyH3mElFgm8l1HDtHwvczLTB+ouPjeoZ7gbR3hK9B1XqdK4dLAhhEORRgpMALcTDwqQOgkvFKPw
fDOa1ZhuZ12Em0RNaJcM+IgOgVdhuecrTjfwwUDkkEl1RepsbReh3wB8FTC4JGs8IOrgrXYm72of
jGqJSXE5u/U7d+BN2sVTvryLvMUtg9BGxDqwppmrltFE9q8ibIWxUSD7xwEoQ0PbFXEHssVtxhA1
5WhOyq0BhaIOXEyw3W2Mx+hnJUL9DYtyD7tBJ0kjDXnbKX5IkChC8LYta8Cbqv5gTeGYBL3aKOh2
a8K0/RZk0W2sLYkRuOOYXUERtaeb2pu9r1HL6ReArlvcAJvMKSGfiXLpypWOXuC04fJjlKbGKJi6
w7dh0TPnwkw1yQWrRPRkw0Qxg6KKVDqtMRAHRJuTlO+rZfEXu1UaIJ/NOCpbuvtKsoNiNl1I5dB4
oyZglf0Ov8DCbxe16bCva+YbeNm4B7cRDSofKnU2bGsVNaZNHRmoo0BedKc0SOwpda6cURvtO852
arTsgUK7VmHHZDu1SJzbbE5mb+N1Sg9xAdG4MTDNSf8SRxh7XXRGMi1wZ6DJ+0s5zL9VcBLxFRJL
GUaXcWTfelnCkTVYNdqfhjtpSNDXc7LR2gV96aSLnd+9lnn3pE6GeRknvfXNtrtFvTa6dqHfNaUe
Kho1aMtNj7Bo5uMHoz3XYzIsWxPN4W+6QwKK2+CMIH1Y1om7mxyt+7J4nQviNlmy+rLj6HgP1lXn
gKiW3tsgk2mMvhU6XrjpmtC9Denb/FKyyrH9QhtH00+bTiBU3IRYzmnVbIhN3jv2TzZZFwERbVRt
qy0aM6iNeWgxh0oFlFdU6NOLeGiN99gEpdYubpRC3WBEPf2qqpQY5NqziIM+dzAvNM0yToMymkYH
sUzp7kmDyMPbQBcvHO+UfFSwG74bfKIOtCDMxw3wMKPbxq1QvqmtaXzHHJYq8FAUxtfULDKLFRVZ
doGNYnEpLKc10L1Eu9xfCvhKvlrr3q1mpVEeJHUbPjeKOSHJjxS1gx65aTXovcCHxW+Qiw0U4aRH
tV1axjmVQi2Dyp2otuZs5tjEUJl1N4gy4fkklDn7hFwv9ogt1mLQ4g2E/3f4RU4/lpBgfW8j9Psp
RBgUR6osHr+bzpLdZl2O5aqZSIA0Bu7Fs9ITGzd118Xe+8oel3SD7zoOxNosCikn3Y0VXrdT7PqV
GnO+DfhXhBuv8PAnwKPFUS6qOSxgD5ZpU17M1ZJUu57FtjZ1NjNFrIJr1cfHSV38lvb5T8udDOOm
cSoHgmZZ1iayAO7iXcfqjIMVhpEuSpu4syWbHIszBAQy4iwybUaMjZYTGSn4f626j4cw00GEK4pH
CpFEOHKD9Zov27lSd1VbFdrG8ca2/6qHRPqroc60NJgx7dSfwn5Ote1iYsxzX5ULvXq/Qjd33gIA
H7GJiHKjeb+glpb1kCKrOP3h6ElS/eomxQ4pPzpJj6XEaA+L+DRxyRHL91AMOh1V4ChmWr4HJT3q
4Q4fhTbUtuHUjjXXeUVrKblkem61GAuigNBv1XppsLipbMUWedAt05D8QrtJz746QLiho07oeWs+
QnqD4xfhNOKQBv+v3NWFPc+7HEe4MLC6TPR+EhXo/Yd6nl4bfA1bRvh08UNh5s+E6y7aOk1b95sa
OXJg4wVVKNin0kutTcb4WaRRiNWtPjUf1AIU0860FuuipNGQ72L6mwj8YhGB7UXo6HcFXR3O1IHn
6RvEvWhT1uRBdy0K3N5uLqL2m8lnK1s3rpULo+mG8UIpuq4K3Jac1C96TBC2YTGN7/O0M+2bacyU
r4PGIYmaNcaLQb5AANiOBeBob9ek1oTdiBp1HyqjSHvQ9AXCeYXi9sMuX9LoWo0arbzqq3paPrXt
ECNO65q1+yWvlBaqQ+UkTwMowAX+aMfht3jD4u2yvmhRR0ftod2My+x+wHKtbDasoFVv4n7Kwl00
xXhpGjqubr6RlFq6/f/snceS3UiTpV9lbPagQQTUFsAVeVNLMrmBUSV0QIvA088HsurvZJagcXbd
1puyMpKZuALwcD9+hGdO/l3SqvbKJILCPtcybTqHL+MsASvH9FkVlvWc57JOH3LMxluiR9b8Ol16
ClbXZsOpU/NMsrLvWYhNsZimYwSleXbLxaxCE7giQfdgkEM8jJ6Qe1103o1UffliFJVyUQP0ox5M
KDDpnC3kvJHI3eWuJOTlMwXRfKikodBjmnGXELOa524A38Jh37o6cyjlkL5s/ApxwIhs/IrPNemp
WuqBbpJj2hwVEqJ4BwOufCHwypkCcBqyJEg1nW4WUXhlYNdG/C03nYHRpXHo3Fu1Ft8Wj9NsV6dt
hy4PbSax3iYHcz2UPSNcbHQnKVO6wmnzjN+XHAh7rQAuiiyD4MqgIONS7AomHlLFsmL6UK/2+3hV
DbmkySd7trpdX21vXJCO6kdCjS8DmbaYucz85ricrg0yOq47b/yKaifDPEvllwvxd7Q4feclBedO
3d+kPOoPzbxkL3Fmm+NZ6owSOefY7p0qRZdFk0DuHSdhf1DA/3t2Kto+LxKTBrldq89kX7fvc03c
L8xB2J4QLyEDe8zwFWoXwzqgDpBRTj2IkPW0HopCU20wl6NHtOOMMlNGKHWax3fV7OkIepDsXnix
drbmXhrNZFo8CD1ZLjD8acJuUN6ll7rt3lS+/+Szfzz3aRHC3pUI10d91h6aTGrPlSjk/dyM2j4z
O/HQmfN0O5F4TnaPn32UaMmYQVekLMFCBIu5fW1d1Kzeekpp7w9b0kBA2XLfJ14/31ck/YaxuU5X
wiZpVpLpyayCDMKxq4d1kUdjbCqoKsN6YU4ORuAdT3aQrmTITjp6NjqfTdSWi/cZka1HA1uBDysH
yE4bCj8UhBHg3b54l+gyspp704ztgDBvI6wLdd+7HIcIKMVpVhnRhwDYwTLoF+jYz10pDoOrVAA7
dQhkLGpOQpA+30GUXsy4TUNcMN/rTNhHt16KQ10v5jPRFfjKd2X+JGWBEMhJdPd6Tddp3y3e+YLB
zKPSHLAyHSk7+qLuPBb+SWMZ86Kmvj2bp+wDbiTpFdY1VdgIjOWbrJyDpbS19ymORReqs+UDrk3D
ndIG5ewnEZcMrLOpH0Wphp3OrWitk7W3Cvd5YtoksVY/Y8tUv+9GUN21lPnORNEXqKntz5lBM8XW
VfefszZ3071Y4iwkFd0JRNV5uMzkCfb1dXYGVc85L/tqffE8zToWbUlHXRAl6zNFr7P+0Wkc7a70
i/hoJoN2nmcgg1kDGkHoQJaHxpLc1IPd34jSyB6yzOnbcBqLy3RZtDNgieWoXIIW80l9GyFq7Dl/
yBnJnfEDcBSa9bEYiLvsiy8xqfenmq3jRWnXnyStF4MF6eioikTUTyo7J/wi+6QlVf0A4dc8Sa3r
d20M4ECinsNn7Okl3Nh22udExBFKJ8gTCGxAp33OTB/0PDJnkLBuV7/zz8UE4TUUjuxI4ZTcwLKY
zV3qTE7UsJc96VJqJ3j1p6mc4zPh1MX5WNhPIra0m9UjwkT2ojm39ZTwdLEu9XuMyd0r2Dh3FAz3
W5ULzgYnsW7cIn4ZRP9+5D18YvqoiZ+wy/rjUvoYu6Medgjzyft7kzitU4mz4tHS55tSjhbPDUU1
UC1ByagirBvYGHRdYpifSY9HUrQyAC9jnKFmwos14VyycCytGjjQGPonOEgVooo/GJYqUmYoYLJQ
jX0zhaY5YASGiGg9lk3LkZ0tBd7EddYt3aHTe1Knad/Gu1SSZM4satxNSa2TG5RZdhf6+GvW0RiP
hQpEW2paQAff3y2zTdPqdSUhxjW4bdDMwvrQ2FVNpEDimJ/hYlf7VPh9vC9EjWxrHZ38akl8OQag
Q4SBekRoJVHLt5WHDSVChlaJDIsHvvG+GJTYgkfPsQ9o1MzygG8A0WYER9NuxX2BGA+xtWMFmZAg
snMK2JP6ZH0HGfdQGxTajL2aIFA829tdbuB6UHZ5E2aNNZJPLL15DFebDy/Q1EJc1JxOHjmZekrC
jtOU7o0WZ44Xtqvm2kHhWepZy02VIlJ0yHwoSeN5X2sJec+sJpyMGdAchsDT7fmyFq2rwtyo/K8d
gfGfnWEYbkqk+j2SQkFa8ETV/iK1zCsizjai3IbOJ5dmhWWHq27umv0uc2rxKBtCI0LYlFlBnpPX
cTDRWjaXIyiKCothLpr9xETkR70q25wQG6e/l1NNaJAPHcMNOH0HbgXWdp9KE3stFpGdi4fVPOAV
SICtDR42ywIYykg8+3ZQgmjk3kBjItk5xcGS5fOVbzeGRk1PSF7GLqt5dAcFbCzXPn5PEvbCeUuW
ShIJWrGXsSvQvdXV1Hyqi6mtzhb0OjC859h0L3H5ZMJR7uCtJDrENTxiAd0vMKWipRzp/AnZiNv2
uZmIkAoqBWjqTwBHAZWWT89MGhJbPGSWKjQXstQi3Cu8y0mW3t3aTn63r/K4cAB3OrVE7sIoHuH4
pemkUqzJCt+gm8mOKBCZYp+S53tjnCiRmYTQH8H1WNyDLz0HdWDZ6dWhJvHoqGL72SI+N93ZZZIX
uxkUdoCJjA1OqFQ3rUe67WHYldTtJ6e14m9JzskTKqeVdx4RUemFSVOHYGhb1AD5lN7Xhs3ktEvc
QecWTNL4DiMHzw0108Qkoob1We20zIrXkLCr5LGcYoBsbsCcqY+YjnQH0WvLUQInJjolIT85EIPo
eDpNZRV7L/any7XumMcIAAc/arzKbclvl6SRm+BHXtg3usfwWLmj+VB72pi85HlRDDvi68z+zABz
uyTothnv9bUWzUGreaQYRtrN7EAKPoy9l+lzA0BST1WEWJ4DRLcm246ytXHqcJF+5pHdN2vnbIfq
rzn7m5koLoVKyuhIP48U7JCrtpD5J2Pxcxm2WaquzUVRAEd8NBA5rWTr7WJhD1eEN0kivCzs8YIl
rYyHaXQT9zCMahIRXDtB9FMDNzfEbS1VwdQxkZ1aafDFR206N4MTGLEYOX2GZhGPAwug4rZre9le
5vB6HBGmZlmutG8lS2CPsMOXVpUMP9g31FtiWaM7QVI1I9FudTeqR28otXInqXXAtY5bMOewuL6p
x1KnMW7LxQpa38SZY0hGMe98Zy7jy1bZrhGAitqwbUgh6Q+yKXpo65DoTYhZTT+PGBTN65CRNTSi
uXYH6mggyFfyCFyuiuZGkY1tXOpKVsSSTUPNVFJ1ow40bhXjwYF2zSQ6t3xOsZVU7tky+bKBU0Gn
8F6BDk7RONMd7m0y3CYZxMiF9KcFtx/b3i9kny/nvnLz5QSOOQ03fd9kGGS0pTnd273HXLUbMXzn
m6yqLHcOdUbA7APxzKLiziGt6jZWlp68dLVeaacUTlhz8hYbah+Fpe3uyZk2IaaR6ed/rlOrwW9c
omoZq9DIhGYfbBZD8qyny8VrSBpOIwOevKy9yoD86iogdWkiF0avWCIZwdKMMwaQw1o3yggr/Npf
MPtZPjvxwFLFB+QgLtYHU9C7/eg7emEBWNtm+gTYpc+UsoooHMygyD1q8axMiKJOAhI6e+fRXwpr
uSZ0xfXvstIE/DEy1PXxcRSpStgNC4tBgE7K8E9izjXnGvwc+3MtFeSoBK2Rk44b5NpqF1fkyiVD
t7MYELS7WZVGf1GboEVhorUaM6Q9T37GcKkWh0ZPsm0KAK/7pUfaZ+ftoUlrV+10t9PcE3FuGjFy
liJczo/oAZPqqWqXeTy47TLRbmuc5VzFzFJiwpHyaMsjxOM8bSOdlKtKI/TKr+dDH9u1f1Plg1Ln
ce1nybnDlE+6ODZURWSxKchY8E9dXnK4+XNx1MpuaO7YTsXm3paFPWHCatYs4v2xbbxTEUOoXYOx
l568bobabT9Jg2XXvSr1trI57xataQ7fl33/q6r9v5jDvtp7/kVVe9Z3n76VPylqtx/4Q1Frv3M8
CMyofjz+g6LkT4ki7iSMnuhmgQQtzFc3U4k/JYrWOySzAgIJNFUkdQ5/9adE0Sc6F/kZ3uAIu1Gp
eL8jUfxBbni1OYX1h4EdQomNc4jv/VsivEirPnPdoQMlXfIcJ8Vy/UC6dHfrLeb6Ia7HmJknnvpv
yrWaJ2lqqtwnszm7t6TpdG1o1Q4BqmrzQYtWcM99m2qkpjlxZV8Z2xSvF371MOVwDIOkt9dmt7Ap
e9KL7uCyPpQRoVQQG2zEimUwWUNv7uJaa+s9wFBLscVXdIZIVS/6RZJb8xolDJZ5tBSZZuwzzyvP
hVH3mA7l5uVKzKk82uwMtWgWFZm1E/oLkBCtbr+J3uqJb6/IODkfBJGHAcQK4R80EC2TvqUS9b1p
xWZyNtcpqd+wZYdLDr64PovhYRjse4ex21vWOKgwyfxxJQPQ8IZwkGwSt5GUKl8XjjEeLVDB4mwZ
yXqNqjlvPy/OWC40+dJG5l6XBlBtwsYzmiDsn4jiHJgDVU9qXib0WMdSALQ4jMlWqPB7s7dCSdjc
bdu1cYorezYfcqdEFrjK2B/DZRz7bLPqKAVEamlctnEvn/pGutWhUb76yCjl4m7HmjucspW6YHqV
fWENyyz3vj5b9WVsjZ9Yiw7zESe+lEO9sjt2TyS5pJGTZ34T9rqEYJJ3VpEHs2uV2e0AtPnV19z1
rrKA7wI2QPGRfE3TDnIr8y5quNWb1SqtVDguKEkokyQjTt0gnWCoEpCNJs58fOHQxDKhZI4i17S2
2eosxVStBJhy34Wm2/G+DDpaOviOtwq+gzlHuHYZ7q1YVDS0jgl2EQQA11+nqba93aAK7SPjJSSH
0q3Vwe0GiMmkxxLh7lNNQ0sSLukPad+x1Br17kgEqhCHfrW9D80kmtOcT1sYvJoTi3DTXMqbMWny
qz7fgi7J4yEkFDIIexM9NrQXpUR9gc+hoQ6iTdXCdCLj5iBoaQHYsr5lyZTD4tWJ4pXG8EU6wDWX
yJDn80wM5E4DhHRKfij0dvQitMFtfIIQsvbANSQ7HZrVjZ0DA/K4sOZMAcJMYwUFZku9nCbWuvld
bi31iM+ckhpPDlFrp1GXZXo0TU4rooQaIfOjoRWszzuM8LEoKQDaw9zO/Dv4T7I6ztJUK6ui1Wzk
hUXAQv8VfnoW4eNpH7PWlCB4bZ1EOoiWyUDWGivOkkb7UHMnXMlsyS7aga1UkLpzd0Dx7O9XiFWh
P/nV79FGqVlIn7YIM3gsBvKaN3zlqsaGRoO2EdLR9LtlJriu99Ua8AQa/2vTlf2hut9IMv/s03U+
zp+y4adDbfuBH4ea8N7hlU5dZk2OOGzj7f7w6RIOjlvbybQ5kG8RHZx2f55p+jscumwc8X8o6zd2
3J9nmvfuu/iEYCiMqZBZ/96Z9t128dWZBh0bPbG7hQgQV4BUYKMlvaJvqcIdQdnYWZJQvGADwfhE
6dMhAHah7m8QEHQQTEoJbYbmF3ajMy+B1ugtlp9xpxvhtCRZFcqkwKjGG2rspJ0sjU8mWt4slKQD
V6HjL10ckNTcQFweU0o6kEYSX46FU7SRScsoj1xp+UJyl2LLHhNhHXZwrKwIS8TltO3hpsAjK/oW
aX3CZAp3hhaSdVbok9nJMh3uHrgGW8QmaBoD7o6O6R97zKlhN+m28gx60KIFRtPpl1pMmtBR9mV6
0WWVYJQQZgoEsIjspjLdVZ7NMNXTMM77bopmSfxmRJEadkWpsmt9Ha7WofCullrXLk0fjIc32In8
FvZv9pwsmp3sGGjn6agB9i403NlNuvjx0xbjBha88r9yYDgMgRiEulvjxWE4IkbkPnbiZPzqj7lm
78pElu4pxSfWPsGZmZN96WD7tVO4TEatqjNwYTcWCYnxqmuuEk3VdmBPngmzVccY6mqcUmYvQqHr
cKJAHNkvGSvFJrVSbMT9kWTjxBqOmKoP8c3QwZPZzWSfnqzE9eQxt7AfX9pWis8O7AawPGMwXyRI
C4eDn9+USHUbzLuKgu1+5tzHhlFe9F0+wV5YVsWfTh0GUI1nSdZpS/MlLQaqjjRd8cFOzPmIcRE9
i6maK9tSnwA3oUxXfIyBNdjsQ8UpLrvyvVuQohuCsmKwlVhlAAZDcO+YkygJy4vUaMQpOKqr5Xoo
fUzRxnl1sNPXW5mEPu5t+OCS7uAf8vqXgsXv6tifHx0gA4xeeIZMlPlvOYKiTn1uERLSmyTL9gmn
8sHUIaoGDGwVsZjgJNBOar4iDrWJoQ8Lo0BK6Rzt2WrOYZ+4t41bC+QPTXoZSwNkfvvkAOqWX5EL
37I0IZ/ymCO1RUtHE/3WHkEMKtYLJKlRAs0kC/LciosbEkg9j286L5YgZ9Bnp7roJeRDs/+4rKu+
nFuNWfg7ZH9TVHSwPCEPiLULOEbmF2dwkhd/i+5tNF8eCY4X92ZalBBwq44Ftpvn9XlqSieSqXxx
cu/Smt36quZB3LOjocmZ+7Egs9vzv/nKzm+bZh0+VoBabWBOEttJ1miWS7itET9VtqZ9U0lc37bC
K68qB8pPELcWrBO951eEJDYz3C7Qxg9jVcBrITUdNPZVWb/58d3+FAj6lju5fYyO7rqQ4h0bEur2
96+qJV6E7jSTfYW8MLPv6qqbPoyt81ikmXlUSTmc2XpShLJL1a51APPx5nRhWI79DTxj48yZsuEx
NlItKsidP/ewt8LcfyB3XSOe4d9f69+8VIYpXImo7GiFrTe8XH8iKoAUXFhXnTm+T/k2dnPerPt6
1E2QQqfdQ7CFpcij9Cuv3797MtD4YLLNiedACn7zMfl+l3qVgvFFmp9zJgu2OOTP+ez7VfPgaZNx
BTkIU6Ksr/bY/4Dd1djJrT79Yr2uO8agb3GVaBdCmdWOXYB5WiD3/UIV/tajksfW44Tlw2GdgLmN
/qY18nK5VLWTjhFxAhwnXdmT5djH9+zzODtW1edhDxaSsr4aTWTj8biLJ9JdW7f44Cf9fGS5KT4g
KcS9rTW1qy7W+p3hTdXRYR1L5lU5HhJpGrfEs6R/mAb8FoLw383tlLX+q3v4L9jAxbfPn+QbO/rt
J/4AB5x3BIz92TzhZLp1SFhPcJNtXjqvAAGByalJai3eVxgM/GRyar3DAAl0AWwBjy0UNL8FCNib
hOPVCYBg9I+uyaHD2/w2fi4H3TDBVK0KI1ycDJwsn4rka/l9amLbWVzq2qbLz4fiudpGK81FGBSN
3wcunPO8XbmNYWOeGXM4NWX5mA1z/LnwOSIjGIDGTRzDlITCoOFIUUGl/5hsiyPwfZLJ9UIrLlB+
FnKfdNUqA6yFGLMZQ9gLsyXwJ35nHmPw5RiwEnU/nl/K1rcfZennD/kkiwcCatOJVYjm3tfuvJHe
GOcuqmqcHzDmzq60aVQDltBZcoFn4eDsOZDjNLIcLPAMbdG7YLJV92GwjBiCG4tKHIhJ87pKES42
oesARo4ThshRp0m5HJjCoHAbLMJ2vliUZANW1phd2GNDz6Dm4jnJmq8lJgr51t/s+A5N2LpswgA7
Kp0UO9H6VFczYdMrVmVdug67TCs1rkobtGCnwXOUYREXau9Zo7uT7TgkezOthwh3wtbEDNTkpENg
bRsBHO7JCftF10/gBRLgxqzw1C/1ZA4kxdmnpzQGjdVpa2mBlXrkvRuJzIeIPwUiFOAuYcJaxAlT
o5zvp9xj5u1t/Zq9ea7x5hTbubL284JNCBkQODwbenxA2WnfZb1UHz0vrvwDhnNiCWI4MwO4u5x3
VVmzM0qSMbnZEiaLEG8ZjFizopnZCLhW+ryMdaxC6fQFm4Zl9lWIMQtjfu1W7XE0RvNLWU/FQafR
bPcK0ctLhZPE1ywt8/a0dn1phIXUnG98Xm0Vde1IcoffpsMQIm0/o2XVZNAQOP65U32j7R09B4kS
i+9DlMwTJIcdSVo50zUkO9xvi+4262EpBkPMypUGw4sfdGttX1BqCxmyvB7IuLGL/gGScnVfsqgo
I9aRFQaPVtOeug1JWMinFwdIwgAM32vIbxXK/5nm0Rvm+a8F9VCXn+T/uR8/f8VytMu+/DSi/vHT
/0FeUYOgHkPT9VORdQzkOpQREmQ2bPW/JtTNTQ6sFQMNVCQGeWD/mVAtExSXbthDOMPv+h0X6e/C
zNcF1sY8yUayh9CLXGscNH4usFnTEtsBshG2sb8GbcW6i/LVhaybYP+W+9z0LlbXeG8P1U0nvkl2
Vjs2sZfE04pdPfTnduUcGVKgu1XXmuacKHFXmACde3PxlDXpFZPl47TAZRtaF0v2+TB1/dEopsCX
5melJ6dO6He14EmDvcXNXNlfq5Tt7lRUgWW8QDDHp7Sv5kNZls0BOu5ndvzOt2aaesIvcK19ZJ04
Hmy7lVckVNsndqVDOOeGdcY2MA700hmfhqKFVmiWy0ddxWhILFLmNUPzblPpfC76T0nR1NdIyYh8
apwvWNcvUZqjY1RdX53wrZ32eNym1wi00iOeKfD/Gjz9AraA3plj5SXMqs65W1Rxn+h2/cWlIlLL
BiPSOESvhny09zURfyO1wG1T6EhQ2uEY2Edduu/bqu4x5/e9MBdbPoFXpiEKTZP0suamS9wzK8ez
mG1ccXDH7r4xXTeYoJl/sUvQ5Jp/07vzqaj65NavmrOhJQChgsCU4SQf18XBn6qdU4/nOXNqXjln
7DyPbnEOO/mcDo3VMTTC6qkfhrNtZxPrcq91NafGepVlbdCoNA7zOH1SycQ/gCUr2HD7oImsVfvP
duLupTne8NU/Lw0evqRpG+CWdbFffdbKQp6t5YESD7X/3q0w05d+6EgZ+LwnMaB+8J0L+vUtkWW8
IZtePjc5zNXAoqr1bGaT5ktvwRLN7XTdGTDIzwxTFk/WYA5EOsdXVYNjzlp2+0XqHxc0dI+xau57
dAxHpHj5dVtcgoCf7Dj/JiZ0MKgrDLF3c1ZgmkkYN0lfHC2Fyw38pSv68sa0G/vYj9kpn1DyxLzE
qp2A8McZuGNS+8JAXGEZ8iv3Acivu6CxF02xZzJtzquyvC7xT790zXgI+9a+WDqTkg/ZGj2FWEOc
kDef4uRaQDQKkgIDRLQTH+KUDf/vl+X/dv3rFhr0zzDgdfXGfHP75z/qq+2/AybARoWelGb1u2PT
DxRws4B8lYVEFhBm+QRp6Tod3n9qqkHzSy3E/MVwUDQi5Pyduvp9TH1VVnGUYfahPiMBdLHEezsb
ZgNqlCpHXEuR2SxhMQYt9tATdfIiFmXcsPrQhrNp8qb2EsNGXwbFuMAIhquGOEZrOgsGx2I1L40W
oyLQtSa+ys16iinRI/Salm3Bxuc1fHiLeIB88foBN2uNULqtkzVSeW4XFQkUnD32PbHA05Ou2tSG
31TnKnA7U4pI+A2IhKO3+u2AxfEHua422obUY63SM9EtAbwYYnoExhLFESceuzzP1zo1AVq65bmC
8N1F5tKxUCAACela1radsbdtzSl3w2DU496sc/uEoVEeH6qWMNxwHpt1xUqo2/h2qjeKnU/PAkJj
l1mx74sssx58uEEkXxSpix7Jyvn/JefxyBL2R5t3O82l148QEjEGEoFgq6ad3Do2i6iYU+t+MniT
Ya2w6AOZ7H5hZfMddPrpqwXg0Vmg+uhjiZl86/xXxgZwA85I0Rz7jTzi+2ujWJmraj46cenc5rSk
UUwGXDSYqXul9/rghE6ZQRo1Ztc78ovlLyyw/qqlZZ0LHxRbTlzYsGH8+RDHsT6p0tlnvzcW1pWh
OQveBTPAU7oMJxNhzP7VU/c3KM3fXI/tsSu4KE2Iab1RQWO+P5Xm2nK9pV/3I53Rc+wxBFRD3X8x
zLz7scz/x2ixt9iah9EOjDJgfCZA03prlzE2feHhyuVFuLgu+GAl8wl/tjyMs7j8xVujgLweOK3v
l9rcmABVBB/mm36oZ4mzheJ5kaYQbcGJqr9kc/NLN/S/XIbygyMu/yXNj/Zr+4RfwVzZPJBokGRu
lGho2fCRbPdpgtvEv39Ppvlmfsb/j9AYVv3wnLgcd8jP1ynmRczZigX9EKMn8XfOYmtYTyezpU7s
t7P2Ee6kbj+XgnYIHyMze2EEM5sd7UbtxdChO5vpqRQ2+V16itHt9TIjsoTTRGzGcy6YKIPEJLdA
wqtrzDgAUCJCNJ/1RB4Lu9a++Ygpq0s/sbTpOC6r817MkJp36zByAxF3C/8Q8qlt9gGCRSQ262Bj
IDN7NJTPqSEYT0PS4lS1d+x8cQdmaNQye4hG5f1sadSIYeoKOPKl2fgHEsRicSs1ct1CpFKOTk5D
lVoVVIIp6c5BmOBvERQ1ahCq+4kCbLPahnq1EYdSW0FW0RY7TArHLY+aJJNqL42qrkMD4n91ZazU
1mhwxlxWEFpYD5yPOIdxJ1ZVoe8S3Rjy/eRmTSkDsGkVX1RserKdDcOwvIpn1KePThVPU+jBbbI/
03BI7PHMvmkPqdf38lyvZfwBLoDWR/4KD+vDgjfAl5V9+q1dFIj0AjIJsuFmJZg9f6r8NO9uLdWO
0wMhvE1+9LKizi7XQjYTCZGSPhD6/OyQg5fjX2zsRR+r8TiszdSiCVjy4inJlMjvWnNoad2sLs2u
1lFqJmaty6g+02NKXgrJ7v71NDoxTpaV16V7rujVAfTODJVkJuzPqihLVLeJmgNkvvaEOImcyq9I
JwuW1zmd8ni0NeVbwerAorIDr+o07VEbS999RE6JRCvLRiaOOlt9wX6HTcljn461uJ/QhS9PsO8S
uesTb0EwWZW4pBmepqbrsl1logXswcr4A7Ow5ZzwUeiGADmAIT/yXaC+OqbD7BqwiV17Mj+Zyehq
w6Exlqr9gg2vO89hAt4IsOz5GaLexJo0SHKZYUbuxAEKSwBiMyapRRIRyzfJ89KKPfYQ3dirI8Ir
vzxB0nUPiD8t59CIGhZzsyBH5hDoG+/QT6OnB4OmWe5u4HWz+JYrmTptt47msfGL+lmZ3JPROhZz
EoyDL5eI9f5QQjpL4niXFSMK73xWDSACebPDyRvElOzKhnXXTrDPmwMn9mAfqji50CXavt1i2RlR
c7xVfzd4vYFqYRYdyhC3ERFxIMhetFiyhhw1w0zJRLOQOCxSsb6AZQFzQKYp4gingbZ3gaPGkux1
z5jUMTUb+zzH/EnCA2j9jxlJPc0euYubMPFAaN23beY6Z04F6BG4MLv1E47dFlQLV6PVx3tHXpoF
uVjXEzQWckLSxdSOtTXqE7x1XV71E8lc1CPmCLSIcfIgJt5vCA2Pw8XjnKmK0Bhzq1ovleiaUkOd
7lsVL3l1+HJ55aXLdUYosGkGeHe1aGRaBNXSZaZ/JPuRnI1VrEkHJIJviJm0J+gBrVmN0SjLklWg
l7V9BKGkITc2m2Vs/GaAOcgSmzOPAwcvLoE9/BtwXMo4SYmYT6FkSnHtL3oVgfvNgbUa2i8Ote+m
ia96lu/XslyOmu0Ipb19cwzQpzU8cvBn9G6SexgyFXKKeY6EWdtPCsuPuwbSIH9mJlexp+m7mnUq
C+K0Ofv3E+lN57C9EPC2rT33NqdT682bxrCgt4aNr2sK5TpHinjyWVBp4CPFuutfeF0sfuV08+as
ZeTjgDVszHvY5nvfHfZfn7U5ez+hCTFHRjuraJDUrXKpf9O3h6vQfqFSAUJxiWD1mTpeX2VaLLbv
E2T2et6cfbE5Pkw+9KZ///z++l4EDrh8cpudvovT1s9XaWs6irLKFBu/QcfTQJhns9a7X/79Kt/j
+l7fL7wZVnBEySLcR0vydr3E6TZIGK0zuUQuIdxBNZNIf435WlvsRgJ6mqel0ub1zHRQah90LTE/
DlRw/0LW7TRctAVI2KGiqLv7pvW89JTmeAM8/vur3LrMn17k5kPPqGaQC0W+69sHyOrNeWnLEsC/
Ld2d7bcCp8fS2Pu1zwmx0Yrw+cj+P6bq/5lgJwymV5//X3ZHt8S3dD8xcLZ//8fwbb5j7Gbiheni
4ZK1OTP/MXzr77ZoSNzAALpsyg839H8N44aH7xmbJBY7uBLzQ39ScMQ7XP+3+QI7sY3T81sUnDfP
jAWPZ7syiyzWyVznzZPpCm5Vo4n7qO8acWm4VX7KdPP21YfxNyPRXy5CfbHZRQjKDHXtLVVhZNzU
gFi7aPNRP9nImI9tq+LfK5/ACvz6bR2LRRgw8lu73tzrtZr62kW4Hejn7MQeUpzI9tmk0TfpmvED
2f/HuWvbrr16wn5cDu4UHx0GXeTz/VxtepHFkCXZrNgN9LyRjoXy2ZoXq6cMJL72jIxJZSfMmryA
zvq3Y3S/12wecJ5wGFRvTbjrIdYVvUcXocYtL/I28c/grs67ZMZQ3SIgDBKLUGe53asfT/k/vvG3
A+f2ObtcFpds4TBEbWPVq/FsUgaOPyVX9ltEh/OMjGXCdQOD/+FXAfJ/vZSBvRwH43ajbzfRz5fK
sBYuJ0zmoBIrUAudRqr1+y60od9H/36PGn8DS8GjxGuLOxEjDsw0f75YxXDR9xkIU4nUZQ7beqww
V3WT+8xIHbmjG+w+eizoeqAcy8hChQzu7P+xd2a9cWtZlv4riXynQR6ShyTQ1UAHY5RCkjXZun4h
ZFniPM/89f0xbGcpwr5SO4F6aCBfqnDTlilOh/vsvda3ErNNvySlhxnZDMAFRLjZ8at03ifGt0G+
rMY4fAH/pqMnzayHoYxznJcDCQyoRpgf8G2vdBzfRc5WjKDtun4YyWP5bHRe90XRgvDOA/GmE/g7
tZrrec2ctprUhkfGWiDMVWAM6Fxtv0JWCyp3H9hm6Lnk3jd7tpqSBmpbGtVCw1HxyaT2ePKmqjVW
GCcSGsiRoLjoAuG8DHnoKK4s65HxZ1kTj0T33zu3Ig1wR+fYF06k+5AcKucTwm/vxcr9LnHbpMi+
0bUqtV0f1cwEiItN7xn1TckSazfePtLu7kNGbHejORr3QZWjoso8ObDptsSEN4jy46+IXIUnMdKb
WqYm0wmK3TS6DGWvjIs0svAfjk1AvpnPrqVdmmSdkOftmUOz0IcGSNFU183SbCRVrSEn4Awqjo5H
UstaIP8yUEtqe6mcM0VIq2VWNONTITP/WbWU8qKLo5Jwg6oMHoidC+/UnrizhV6Z8m5q9J6Sl9z2
b3bYMxal76VeYFoBRhCN06qxVATBCMwzopiD4IpYcfUsZfjRLgxFUXCAVDZbf0oJAlp6OSnkd+pN
vwb/w2R8zDWc3x35I62pK9syTeSlptf1sEidyPmGK6a+DlUVNouKjQZWRFLRDoUNgdkEXEPrBsUU
ffIYX0f4qRrPQWCD9IcQPby/RRED8sHgYp7HOlSMtQbBRYWVWAxXogZbtOo0rEdqiB57G0gjX/pe
Ce8X2WS8baD7fwM3lyFfGyd6/K2WoEMZezm8dHaVf0r6aHyskR99VtRqylGVTdghWZpxNA9aIR9s
sxSzmyzvWjeyOvGZ3Xfi6oWWpOswbyR4kMreUOJ3X1u70W8qtaiXYT51L01TRwSlwCFCbZ6p16LV
3kVjnjZ+WLqdWQpr06IkgZze2fGbDg0r1xsarOCAEfZBdipHGwv4feYLbDnkOeLwrUHOKK2EFHVb
lE+9fl4nqVs6l6azH9IrrAJLJADMmunWEBGwHupkc1iQ/jM5/idGmVdr8y/F1O1YhY+vi6nD3/9e
TBniAyUL7xl2GprsTCl+FlNIclgHWbjZABw+F9zUn3pm6wNCZ+44P8kaeNDx/CimmBbPGmg6p9TI
czqV8yeTDXqdc730qiqg7IAkzMeDAgRbkPELELU1qyFqFGI4dSX13UknOxeQo6o/z4hF9C5Iz3Bs
h7VIH7U0q1XXqKN2rdskv6wTvMTFwixwJ7uejIGK6Y2dDisYbG2D607NUjf3+QXO4beowrUCzN42
JE9vPVRxPxWLtm1s5cxplbCJ3MDsIPHoqufdE04Sz3GaldonCzAaBfSNUAYWqcetKgeMqE2pleFq
1Joye5JphmRjwTsaoLfAG9RkGcxEy2hvQ6sZUMnaYzM0K7zxEnqi3yBDetHTqu9018EOsSpbPCvb
lIiA+mbwSho1WHxMfVlWlWC06TTxYL7oGm0y38WrM8QXLSJt9aOtaN7XiB6+xpI9Cp3uajugevlU
Jmmb7WQ2lGIzNtYU8u3ymJIkTlfZpQu3aPLsRUpf+gvYuvEuYUx6hf2Iz58H9K4f/K3F4OepVuSn
3NMvG5/4XuSBe5E0Gzi5AJP0Zxgj12XSW6FL45G+a1uytJWaytfHSTGX5xcK/dv7ifESdNu62s+z
tJWZEzGWOsqeX+uzFxtcU4QDF3VsnHWRf47B+XHoL8eCZmkWnMephFpktS46lXGHEweooxFYN7Ix
944PDAVJAXZoOsAGVI14XdZSd+F7fRqn8qLgCosLJc3Ls76qryYATt1yHFEoWX1w3dOcXvNpYFCf
N+3ZMNSXkyfMdW3NInNYx6hoxvhhMvLhUgamgURb26tNi3Bq6DyLzlVs3vb8kgut9T9J2IzbCjPk
dSo6fdGNHfRRB99QX1WbdBj91TBTEmjf3DcK+JQO8w0+rcDbdAXj47LxzpIoQqQ11uIiHhLpbENP
V/cg9m7Zwi9B5X4qYkBjzozZjKvWDF3ZDkXp2lMR3GO8zc+krBzAWKUdEDAanKvOs7Rsf5nRrWE+
jk0VfFW175XSZTyAIkARq94D3DdeQpaIzFWu68Zd7sP3WxUoYytcBoCJcYjhhE+LbWjCHDWmamFZ
XrbuquEytLDAO9z9BaM88ipVLEuNg9zBcfMqyLemHG+6Et5JETZL7MbZBoPDPQKsNXrRZpF6EEX5
6BcLcFiGS9nIsxDOED42PzszLjoQyenYXiQ0gPgfx7MgaadzDxTDum75P1ZtmVjTpPzYKl6k7NQS
rWrmIQgYyTvB61t81bJmKbIy/FohSi1cetzfLNAghQvL8xEFmL5v+mJYEpijn4Vw6c4tycZOhj0w
n3jYFp5eAmFrAWDa8SQQU3hGsZiKviL4F/bSlOoXiDvkQkaKd1G3huOCDDCXnJXzUYS+0a2cSJM5
vfLhMdaSbz3T/nXRpNolGbZJtjVyZdznXaFtoiQbqJIDfrrMCmvZ96qy6glgFmck3TbgkmQQukqK
VqTPmh0QiH6VtTgs1kKPah3rQ7kZ0w56V5m1+AXwWDAUwe6rdwsRA17e9/CW0qu0VF40pb2qg+KF
pDFRu3qowAAZ8+auHjp7SQP1LraKgqbotEBodq+WQE+IIyv2qumd0ed8GK0sUb6SMAN6SNqLys53
kaain7dV/OKal+lPmAzRPfYZ1gulci5Ik7xEXQ9LCeolg5Rc+WjI4IxA18sQ4An5NPmiLRLjKukg
k8aQAljR6BapXWPgD+Fu+kxK3AIZD1J8B8avHaPrKJ+rPvVeqsD6kjjKSu+gRjps5xbAOe31OHif
vW68oA2s7AZSl+8FwfNY25xyF3X6JSWlHrtBbuS6Wxdp/Jh7SnblZ6BCyOwOl5XB3CmLwKN0l2Ps
V9j4YhsltIVDU0FwuBRtbrsNiulFEZr+grkZWxMTfFHcn2vRdFEbnb7ifeKP5KASGlmGLpiSQLnW
GD2fM1tIWGro0ZNpd2uRlG0DumVEybSLDGmHjJzWDpgh1OpGNwrzkiFLsyvQkSylDOx+W5QsGdT9
LwP0DtYcANw1Hww/r1M3HK1bDwGi6fUPlplb+5G9SFZuc9jaQ1cWjHTq/YQYdIymHbb19gGkhQr6
q91l1d6cdgM57V1SXsUlxC6gGFhiYY5OefnJr9Tm3AeT5LJtdFa08M+HmrjxNnxipSMcLPDNC4ZN
xo0+GP43vXtO8J0ie+cKKnUdfwxZHBjyXDsNyEVt2DRevLcs5gZqUV6Fk4EWM5XqF7MubwAX75NA
v5H2Y9GY3d5X8cjW1baavCt2XhdAneqtMsIYlXmZrA0oq18JDr8qLPOsD7SLtNHOxii5jsUOhe96
SACoQKH1wZxidhmqfBmo/QXw070/aq2Lf/J+HM1LWShXZROkrp9Vu1T4zyy+vb/Drpi5wgQLip9l
XTnR3lZeCu26zfmo1Mma4uBz50zgbGWEfZ5dhlPEzsIK442Rhkm4JO8STVjh5sWd0L/abIG7wFhU
0bcWi4U/5FfUBmsV75ZaXaDQdAf2JUXm3yHi5DXTWIoa7P5QIGvNVQAmyeayUm5TpfpctrtQRNuW
TzUgnKU/PdsSG36RuNJSlmS/r5Oo36ZZeyknFp8vE95aYOxIf/m2S8u17EsUMRe8sh+pJ90kpeTB
ClBOkD/ans8AizGRq3ENHznszmoxbBut3EjrKanMKzvUPwZpvopBxEL24DEi0F35y1T2qY5USSsx
n9kR/obOuUjbeVX8HCfWUqZEvDkrYXyrVME6JcKPOKG4Xv7ZkBdMtia5qjz284j1baXcOzQbFp7f
dx0fbSe/Jo3YNQKDiZBYB4L6Y3CuCmbNdUwAhvxYotEyeR3YEgfYqLO8BarbM45goFBcR0hicZxS
NbsQhnoX10u1nAfgmIXT3aRvTHTPQ6dvAswGWsHTkrAVZid/1rdJTPTZsKHbdNUPDKZkqeE5c4qC
z7A/1ddTqYgdtMvsLFfMcOuP1KV2uwbxW1/kUcO7nzUP9Wjou2jm/y2IP80AdHhhdS368CatriwC
77ddqpX0pKcrYdfnWtWdi2ZV6VjchJUzj4arwhKZxzcmKsRPg+50W+lzB2KsdI47C4Zz48Ua44+O
M+x8fmTRg/BBX3LrU4mgDDTbLeYdAF4jjNy4Oq+QF0BgG/e2GtyWOvROk+8d798uSTY5CA08XD36
YogsZpw9GFkfnPV9zdNteBC2K9jui0ilXWGL4DEQcmdZ0efcx1CR9TjmxmAV4O/SS8AjVr0zzORO
cOSsIgxPkeqGDs8nI2yXRAZg5BCXRnNdivmJ15Nl0errMLNcvsXLGV7e5+NeC9WR+8uFAaEc7QJL
ifhiuGlhbyFijuvJb1YexfEYmq7T87CGwzYBdxckSPOxl4NwBGPipetCUR906HcxCrxZ84dn/pLE
tB5MsX5fq9Xn+adklXxSh/g2jJQvjhlfWF1zo2jqS6N09z0c5UVFSbBwsMA1Jbq+hkrqaurZEIM4
LpNonQ7lhZpoZ4qenlkhyCyiWxbqIG41o74fVDDZ+dcaYarPyHnBjPEcvSlPgPyi1cNfTtv/ZVfW
hd+qKzlluK8HZw1IZJOFxf2Qe5dGa27b3JdriC4pm5HMBGyt6vc9gZ+ulIq3Qrc78rMlay56LIWm
j2tiAduJ0FhZweSqShsQc1rIcZn6dCiiyYbM56/ZFIRuyajccJwvTRdWGMWGcutV2rKgomcStsJr
uWqbctXoybXvnTmZ/pftDecxz0oz+KvUQ4ZLZ4lfVqxkUjnrKLfPfIQPSlqAzwbmBqdwNUKonODh
wlYb621WqI9M4JZEQgBAxdXJ6hghdjU8uQzql6AxziBJLwG+Plq1cud41p2fdLBptAVaBQybcvhq
xueeImBRF7R6hAYOOnCuZERkOklKJKtP55GjLvzJNM8YyJNCPFBdG2axdXTBKqRTKTPujwXiN/NB
7dUNs+yVEEDm+wK/Z96DdR1vQivc0YK5ZAoPNpjdA5UKq8yqrPMvSSyhAXkArMHoWZA/Z8GGmewR
2p0F01UOPQKTJVbwld68+LmyaqfsOhw71HUt1ICK4q9ZDlwjI7tSU+CkGZxSk8rY66mqfPV6ElgU
zW5r8HWLfeAGcbNU0+gLDbALRSqIca8gMt6WZnBR+2xW/MeeenIJLXvtS3kRB90yavpPOeZ8N0j4
ekyYVe6K0eb7oFcTQEf/MqoDH4WU8iJ1wE52BWe3mkjF9cdzqQ1mskwY7sP9HMvkKfYdo917lkmZ
p8Y5OxyvqiEg+Lodfbba2GIhNAZqcdpK3lMShHT+EHQM040CWaYBz+ZLnBcAKzQ8pqP6bNWReNL6
xr+pgszgxLVQPgZFlX5x1Do1ILk16UvlgddxS5JpLgAfO+OtMSYW+Xv+OJYX6NminX7wdSAqyWIX
HUYJ5Ovg/YA2pF117OGgzZmoSdxI6lXuUmVVjwiP8JCIg5/E8nxDWcRonxSai7PnRBt9/Cc8DcEX
qMDA1WqjAlJ98KqobQuozjl4WOyoVlSUv7PBxZq9LmruDWtLVhiM44MZRmCLkQd/zOyUaUWgftEP
9pn2YKVBIDf7hBQoYKtyyFZBRZFMnKgBwAniRQ5Y7ODOIRWABmqRVh5qM8ap5xkXl+rq4OtRcAjc
+we3D8u+f2mGHc379uAH6mdrkJG2s0n4YBsSelvLdTy7iSabCIelB3n8kl+sv/OVttj3QiHfNiLU
6Da1LB6acPYoRUMR3yHiMO9xs/QvijmbmSa1chI2d1kcuijz8NqCPmJn0Q8qn1czMSOkK0ZCASdy
AzHBBFtroqk+i9v9zkRFYbFgWFhT2G6yUUYc76FUubOjCc1KOnY0e7XC7JU9rUmQoM2AoHZdy6xn
gEaGQ7zSp2wAxCJDs18QzKlfGUaR8Pa3rXVlw9CizVSgaaeytIU7aVabu/HAxxKnzgiio/F7E356
qEW3WsP0kZIACCkVP+7HRW13/mMI4emTViWjT8xjHKq3fW+G86pnqH/RHNZMt0bIOC5JYHiC9pzw
AMYpfH/0DZnijv2IAfc/3dDvdAeioN7qhv71nD5nR93Q+e//GC0bH0z8o5Lpn9CFgfDhZzfU0D7Q
3ebpY5B1aJPyMz+6oa9oDprAxkg8EH2qg9RS/EnzUxwARK96n3Owi2Dby5CbiTLD63kM/GowWABL
ANFGByV3lAAOdRRUxUdAvEGIR71xeKmSBGlEBHKecIa9MP0UcpmVTlfWZCX+TlLY4cgzhFJuhI5/
Dhzl1BTLRKQsnRYeRHRgHZ7sMvDHzzEr7192Hk/0ELw4/2yDeTEXbQ9Xp+BFzhVIOq2fNzZfeH1+
sr3KNjoqcPixJW2neBz5RwL0hvea9Gm1+UkZ6EAuEY8rL3Eygyl4RwNM4NQ0AdJBuJiRYPOlhIKU
Y9VHvu5ipc9jmMIRxRxYvGAPmFDpL5I+zEimhf3OBzUZI4jA+mTXH01iI4ydP9JcyxbjVNECKkZm
go92o9qhawdSx0eeWSEketKmYmZIVmwKd4xzMOWbqGeotw/apqEn5Kkhr6DZt+ajB0tHvQM/bA6q
GxNoTYskNAGTBucRSULpJ5DvZfdlHOqhuqdTPGhuUQ0pyxXiLUh8ThCLiE4caLkUG57Ux8spoRdy
7Uye82VIQTHtvCHvgoshpDsF+he2SFQtdUSLnrn2OYVIuNF3JZhPAw9dWHoQiWFRSSFs/5CP5b3N
k0F3raj89NYZtcgABuNBEpyYgYJw9IruhSTNET8lstZWGEstg6B+T0xWKsvNFAWN0y19PSUuEv9n
Q1DAPilztgeLPCu9+El0sE63JhkXFFkg0I10G0m7Cl9oBivi1jf8bDOFVgW3E2TAvacWzWNmyYjC
MaFgdUBjKPRTouS8TNoi2iEyrDCsBL3K1yGzzAckQZW+JadDFmeko2j+tg7E6Ln5ZODabp3kuveY
LDWGU15j5WYtl0EOvLrupXaNMLfZNaLrV6Wdtvei6J2HRk2Lr+yur0RVWJ9VP2LoKWPduM71Kn0S
tk9/29BbKMJCbasHthphdTVERvJQqIN6W/rUfhm7o78mX/gXvi+sDEmCBn22NB34KXmbrftQudVn
UgnNy+R8DBPZLIzRbL705lBcJ4RyfBFGRU9K8AmGT0q26lJLJn1t92zRG6WHmg4a75w4H2U9f/v1
rMh2XjCos0OVb/agU3Sm5stkVPmKz7OJ5FC965KGXW4r5F42M3jdENWNb2c3kFtpICXG8MKWuDof
QZiumL7jAgJqujIitY1v4Y+jLAbwgEBWFeW8S44xaK0IjVLluYVjLADj6kXxWWmGlnMehhgJ4bX2
jb3uHCC3l4mqDRH0wCJIH3gOov6bkAyCQLqj0b/sujQpGTf7eLP8aIZJRuNA65/Gh0mpHUxetiQW
OFUup8GrJ1dhamVdOUpjSeYefcnkZIqDl1iXtBsUTxY3neycj8MQVl9tsPfWIkAnHbj2MJuxMmIa
7h04tJItodLxS1RNx8PkpFm2qtROU1cCQkmxzNEbi4913wQN4TUaw1fVV8VDr4HmXGmaDutW9IUB
wpZsNwtGcB5mj2kdxNVZbPR5tAWW42sr0sXZBKZzNHa+GBwAvZ91WdoDuMsuxzzXEmCyLwubmsAb
qnpqSKMiqvTZgi0VfTSKsijWoNyqSt1OZTVOt3Cc8NE6ZSmS8yprUq5Obet0+vSuo6326gv3G73Q
iRCSDD8+XmBKMBo4lC+n1ChyJJzeyAxnEUDbRIkexOey1T1U0117lmfqtz8+HB9BYEiOhiMAYdXx
d8tqbD1EAmotkkgJPw+loZ8riSPOK0iilzrIsHey5mdl0Ovv5MHeoOpMsRx8UAjLj4/nT32kIrQg
KcBhF4lP8lEIdk0SMAVA9Az8SPrOEU91NIcj4uuaHSKwJk7VgH7o69SzHLEUeb6eQF4u0GqSEaNC
snv7Yv725AyEmLOezAbUdHxyppHVXYIXARvUwP4t7nu8CaK9sxAOrH0tCu/xoOvvST9/d4LkGxo6
Ezd0TYco91elRyUTfxpNtM0oiruNwnx1JYq4XNdFUn+fy/+t/Gk+geO7pzkUOIx2VVVHPXei0rV8
P/NY4rFPdX57HqKCZlWtu3fUZaevAP4pAC9E0qr8P96EEzESwUX0ny0sulXSBV/jKlY2DvPiVTMS
vgCOxlu/fdt+ezzYFDieZ9ebNv/5qwsYYUUY7ajEim9F4zIwqnjThsb40OlRjpzF8tN/4zJyDWcz
EWIM1NfHB6ThImLTajlBxuXQbK1IzZdFUTVPb5/Y724XjwWaahYSFLsnajWz14bJ0vEGTnQevxZB
P37VqqD746d+Fh07NsmGID+AhR6fzeQPXSJxHsxbKX2LeilEaZtkN7UE+UByRn0BUTG7efvUtPlR
O30UZ3WcRgmvId46WbiSngR3VmFvIRjYu83siVykxLasiB6KVsA3Q5BQOtPYvHRKNukF4qtCNaxP
b/8ev758yGOxhiLX572Q8uQSkz9oRXrN4NLP/M+2Gvl7yml6YPZY7d4+0q83E+Q5iws2VfTdjjg5
YZvaKMw1phGNnzl35uRp66ketXeic389H3rFs3cPgQHizkOE5at3ARpn1NGH9xaSQDC3dkRNRlHm
7dE8FO986X5zQqaJ0hud9vzSnQrjWbMin/h6b2FWXn6OcvRb0Av/nXf7N+eDHgVdI/oX4LXGybud
SFNtcJkic1I8Nji+MQNTQLF/FDHhf39+Rmh8eRYFoFr2gvMZv7p4NNYkiZegxtgUPCgqtLjJj8N3
noPfnRF7TbzDPAOwok/OqDChooRG7yxI3CH8kt5UE5/HXcYsP8vr8j2Y1W/ukqQowSeBhoiC5OSD
LUem/LyEziKWNbbdCsuQp0zJ6u2H+9cvJ+uGjg0FxC97eeAVR1cubCels9CR44RFeQe5jNIbk2x8
Z4ihx0EFTXpG4zPI/zeOS52lziu/oVsnF7MZOq1C9sfj0afGXTIjwaH05NdZZTZPUGO6WyD21TsH
/d0lxZRraWjPWTJO1wwjhJau1I6zaCAxkF6ZqPpXsO/Z8u1z+92DghcZjRfPCfXkybklrMu4gumX
S4WRD47Fb1Rl+SZyCHH4N47ELaHhwsFwEh3fvS5SqxGDt0Nsm1b/xXa6KhbGVBtbk1Zs/M7B5l/7
eOHnu0kjBF8B7GnkbscHG6RftZpEuJh7yUYkk3RnnwvOvHpDC+MdU/evt8qQYla04TPVTZo8xweL
rJxYR8gU9FY61Z3DeZcESzrvnNKhRDs+p/kwKLBVPqFQtk8uIIFwQxJkFiku3kTAcit7Jq7tKNpx
KZUcMEY32lzTqLOCBwUZKi1VFcnKYra5Fmsim3rTFV5g4D31M9V650H67UWYlxuVa2DBaDq+CCY7
TdIAOWurkCXM7FZdj5IQ1bcfol+XgNk0bxAsjWEKcO5JbQlXFNZFm5JkVcfKPp/G/KOv6vFSs+vi
drSa8iHEkfQOie7XU8OVMQsqZwPYfH7Hp9Yrltd2U2wvai7rBp9vuqydJHin3pvruaPbi5+Ng0BN
4w0TmDSOj2Kw9W2ivoW1pTERc8OEyaQbirQslxUqNeUyKKPU2JtmiBMy1Iv4+e1L+8sro2F1gwlI
n5SqnaTz4+NbqAPShoSmRcU4Yd/6E20Lo9KGLZ5OUBBER6Srt484/4snZwwjDCOaxgcWO8HJS9o6
XhEGLPOL0gqM7N7wyJhYUE37xm7Sot55Z8fwy23UYJ5SFDlADjjuqZNHFGhFDQCcC60hpc7xGKWQ
yPVe2f7LEzofhRWVDzw0ygNJ5PXnPUGBCC5UB+8Tx/Vaz3JtYxJW5Wq50Fx0SsW30sPf/PaV/LXQ
BYqEVps1j70iCJOTzQKZkV7VGcwCYwfpUaYND6HUPmWOdWkH9Z2Zdl8NeOuG1d0FuWzfO7r45UbK
uRFBc4hNO5Lfkxekaaam18YEz0HHmMsOBn9H5DNM7ckcPvaOEd5K4nUJc6xTBBpQnJRa1NuWgOrS
+Pb2lTi5yVSlmg58ge8lBf+8Pzx+iiMtzzJHJxY0sjI0Wk3fuDTEB/fPjyJxq80F8KxoPjnhJPbH
qQjRvJpDObphGZArPBH1/fZR5mL91fsB34FmC7fTxnRDusKp3TXMRM9q1JOShYYGdSzBLo8oWMJq
ZWfk32wblEY5/g0cIesRDm+xlniByi9v/xYnb+n8W8Aon6sfehWUlPMD/6peNQlGsoMJ47hO6vMN
HxEEH7kuBwHoCRXznxWuHA2Rucom26KBwFduvr+vjibplvnZIIki8JlIkIeOq0TGUZuil+ntaPn2
uYnTx4WDMf85+MOgXLCbOT7coE1eFWrEmOE2Bf9FywLG30LOTKxNhwaxOcPd4ohlrVVyvEO5LVAz
ZDTp0bUm2FyMypmAk7YMSeRjBUHfWhpd3ZRLS/hkCck8DSoyEAZHXgf2KNszwdToy5iISl1FsQZY
XnrahPSFjKU4f/Ai1YgeD+f4H5vEPzVqLvDsrEZ/D336P1/bf1y0NdcMutxPXPy/fu7HlNAEO4oB
lQhW3rfvNtMfBlT+RMWXyUbNMnkNZtPqTwOq+QE6k85Sf/hovPZMCP6IfwaDPhUhvyFthz+g7P1C
66XwoCig6rF0/lk2qMfPqIJqolcYPC1L7IP6qDmoZjw0TDqpnpPQVmYwR4eZwa2DZEAhVXXb0eJg
9BSTmRvEa3PSxu3gA/qdEFvUJqyM/zxhP4IF3ny0qvbr8XP1c+ysSHhirJY4+RFQHiw1P+fOiqV+
UOfFlE0dfeYZwvivR4ppsxRzD1qCAOeu22yjf9hw+CM6ICqbWxpo1GZwd//gkTp8kP/7y8KvRWGC
UJcOgZyt+vJk2VPsqGF3GVvLrNfSa1PtmUlPk7/t4VQHO8LP053sw/SutRX/DH9BO23M1MrcQpni
u5DYxzM1TJMlquAVQo4E/OlQalcFSW7tkjfWPKvIFbyUSmTdiN7Obju6cPlaSPp//2OPXvdcQQN5
/sfFY1H/Y91m3x6bMM/+17yOPhHjVYV+0Pzv4/+sv/+3/5zPHqyj/1gdVpPr9rkab57rNuFHvzfI
57/5//qHP9aku7F4/q9/PjFnbOZ/jZjZIz2Dxt15Y4HL/DZMkuMHkZ/4vrQpUnzg682myWFvgdxv
1hx8X9tQ+BPaBOKJJ5FKhhYAC+lPCYT9QVBDqfQe6EFQ0lGa/HwS7Q+Mnqht5yGUTt/Y+JMn8YQt
wm9EU5R/g2eC7RweNB7519/7Ke2ytpa+sYRNkSyZ/n/2HZ3EoiJ/yp3mK1ES1205akBj4uIMDo6/
GA0IM6+u2MfvD/4RN/64Tzz/FjN2Wmd/DcRUpyQ4/i2MpONt7G0DcZSqnrd2d2Zn6XMdRXeDUp+j
/syQMiO8zbN8X0/gRN85/vGm4fvxWeThq0jNsviuHR/fISFCq/EhL1PDVsIlZRjUfiMur4rUDBjs
qlMDz1TRIE6O0lIL8qRLxVxMddyv+ySj3Zv2qIt8TO5UojFYGFmSKCiqvNoCPi3y73XT/0RN8f/v
a8fW4e9fu8Vj9fXxW14f1RX8xI/XDqCkQSd+bhbw+rGS8279eO34I7a7tmAgjLfWPOAufr52B2ov
XW6KmkPBwb7i52s3o9HpBTq8y4ewGutPXrvDXvf1B4BfCuQf01x6NSoFyrz1eFVmZxEeLlEYCqlJ
WNwck3phprGtppjQqpV0UqNaEcinTBirQgREda0IxQ0MEzJWKkV1FjRj/WJOXStcmuT9c6dMJARU
pGmsAtMq0UToWv9N88gjqepC3udmFl0whURjf7js/3kUXxWsM9j57x9F96QMmf/2j8fQMj7Q00H+
pjKR/bHE/3gMbeMDa65g/Z9H+4ci9efqL/gwzDM6VG+CZ+M1W0WjsKFm4OFlmaHC+SPO6fHmyyS5
Vc74aJZ9Hve5v3b8EOZlQ7Rp03SburZHJFAQ1sJATN/Xqr8dR8+1zOtHfT4KHytak5ifeeFOvjCF
kltFL5GJKwU2zQEtlIssPFqGiu6sXl3333xH3jsUL/3rtwopcs/LlqJIN5wns9EgedqIdvwqVt9p
OR+3Bg6Xbl4GaJupeLMp5I6PZNs9mcBCtGTKKyiR8tl102HYWpDJXICOcopNWqv1mkWo/qt3Kp36
4V9P2G/O9De3zgQJNl9V5owsIsfH10Tlsf8lHFQiXlqoihMtLE//8Zn5k1tH9cEDPOOkeIZPVqm6
CGrNi6FPaIWigBQswzM/FcqiasY/w3x9v6AGMwOm1FREYM5OTqhPbWVSs3YzGyJnLbq18gJwg398
2ehM8TAykYDLfkpSy/SWsETLa5g6e85VYjTWLXVY9n0/9reX7Tc3Zw7BpCVHI3fu3hyfS2v1YZgU
BohCuzHOx3zwrkenfq8HNnfSTt4r7gtFJesD0CZ7fhlefULyRth93otm4wsMc6VmNIuiVO1d0pCL
5VNZuq0VOMs0VN9j3/3u/GxaUtSn83Bnro9fH5lITAvCWNNs2nZsXSU3ilVP5OIfv8wWF4+lk46x
zWDs5ImwJjUPy1TAEfTge+ZDqey1IZQY26bqj0IA54dvlicAI+Oe8Uaftv49xxzVuhiKTQlD4GwS
rbUj+aa6LC0z2739BP66RJEjp/L0qTaYah7242sHmC1Acg8zBdgD278aY0euCJKQJr7vbx/q19t0
fKiTolYvh9FoUtxNVlPrWyD95vngp++d0HtHOVmJug5zQkEq6iblc7VwGBtdhLkfb98+l99eNthk
7OdRPVjGyUoUptGYlr7PuUz+uDUD8s0cXH7LSMU0/PahfntC/32o05Wo84IGmw0n5I2WvbN8c8LE
Jp7fPsg753P6UUQsWBY5gU6bIkoZaXkIw4Je0ZZ13TXvrHnzbT5eJw7JhcwGEIQBBJzXkVfrhKpq
aMFUm5lybVYbv0mJ4FQbMDd2+sRqmLxzp357+eb5y0HtNpPYjw4X+ApRLbaV48sIlTXxoThuFCv+
45uEacCgH0cBNcttTooKkP5WltIR2cRB86kdunhVOEa//sObNO8Q+F5YTM1Rgp2qKjBfitBr1GTT
2FjIyCZuvulBU669opLpO3fpl8t2ONbsSrBsm6b4yWXja+XlVIrJpujk8Oj5uO5IVArfE66eNDNZ
6jgO/DmNCTFjeXpZx7cnZ0uUBlmTbFQ7Di5ppIV7nH/9qo/NdD9hp7zSZDBcEARf7sskFlcx+5jP
LfS4/0vaefbIjWNr+BcJUA5fK0gd7HZ7xmHGXwSHsXKisn79fdjYi9ul0pbQcxeYxe4YMIsUeXh4
zhvSI3SC6tAa8fLe6fE8ho2bPnIDtH+WxlzvAEKvdq38nSw6HV/4I+jYXP7OUO+hB3RJHvRR730T
XYgFNHTzQIlMB8NzvIluf+uN9aemAmKB2qAshawCjKkDP20jB7CCpnyZcTI+5aqzazPIj744iuBX
AOiojGTyH/kofX0UM0yWLYx58yDDvNHHjmg404vsd5bu5bpaD8M4NHEAe+gkMJfD5IjbQCxVsqDl
M31HQdmQCAWj1FHqRvqjblMaLvUoVITJiukvw4i9oAH28IlIrh9inVY+2hP6u3FuHMjkLATArAEj
g2JocfHAHd4f60pDbGIa6o9v/Q40hgGCaRLpSdNndT/qBsbBXCJZgJkoejl9V90JZd6TwL/Knai8
yjYxBSdAsle9fgX8V+82fQZRsg7/nutUO1YjauF4XiWPYhDiXTjO/zhL3P15e3ovudHlt2FkTIE4
6VSTKU5cfhujdkrFBWgQYHmeTge8EYw/LVB236tawAofewemCEW76eOcwuU8NZJ9c0RCP1re1S60
pQNaFN63bKLPGMX2PMFnbFVYprd/5/Xx421Bfmd6rBJd7dWl0VvUoDGuzZBAyRE6ydNvVgwDGlz9
fJwXY6+DvfU9ADJC9QJWTKtVns5Xd1TuRZUn1CXFfhXpgaK0urMlnx5Hu0vCwM5q8xueg0hzz3b5
+fZMrw8+RXggCRIdS/VvDb+NdZHOCJWnwRTaMEPizj5SpMyC26O8HO3Vd+fZ4ThkslgGEH8vZ1jC
ShoTkacB+iEg6KF+QKIZiukP9PRMuOnCeJhnLUa7CcOeagGCMTZDaJ6GspvuwRm+DYwh7wEOgHzT
vWD8sbW6/D0wKTWtqu0kaAs1Y/Oj0y8SuPS3p72xuNKrBZNNSm4mh+5yFLHM09LnVhL0sTKdI72o
z1qKt/j/b5TVXaEliOKjBpME4+wU54z7HHBitivDfZWzsWQUDqmVAL0lgK9CU1iZjdvPZhzMQ/HB
LVXjzzjBW/BgxRaKRbHT9O2xbmYT+RAFbde8UvujWelV7Luprd4nnl2V/E9P/6VzqH7XkHnc09tX
ghYldSUCKGjy1Xp3VaJgHO3GQdqP812xuMuzmRvp+fYoWwshkTW8lnirsxyXXzVrFi1KqUoGsHDH
B6Sbm4Pi9RDidH0PWCOPxfrYYJGgwROlOM9OuhwqHvNWRwAoDqiu/J5S50OboGiUd87nug592MM/
bk/tqh8C+URCtzGvBb0CCmIViWIU8hcxlXGgoCgRFH0yR4ibU55teMJ/0LQF8AxAsccJNgC2NxHS
UvgRPvMpra+3f8r1KnNyODggG+mIXKGzNL1SZ8AmMRlhvnyy3VQ7xXC1DohmFDs5+3W0vxxqFZyq
xehifCzjQCet9h2vyO4srZ+DKfGidzZ9kf/neKvbBfGNQW1CxoOPnvk2sP9fSYaaEdKI0wEMuuHf
XkqZvF3uIr6qzO2A8oCkWcOFUnIdlE+rODDiULtrMhURKBQkIjzM0XTFwkkgf+rU5Qn5WvfvHOG+
37d/wNa2YolNsPokmQC11vvYyJSm1djHUaM3H8XYV18cOpzHPgwNtBKT+Nw4RR7ks5k9eFETnlGh
8rJDPby1/EA4fsFRuy/1KdQkLy7aeKocL8ILOphGjToex+7YD704RDbCM7fnvLV/Jf1IIipBUK0h
wCFajlqEEE0An1naBSfZAUYzTtR6vQfp39q/aCnItpwUz1yvLm48uG/lThQ0ahw/GPE0ngthhed0
TpCYwNdzZz9dX2uUXHlE2RCDpM706mtmg1C8JjGiIFvi6rEUg/Zbdcpypyp1HfsYhZyBKjPUeVwX
Lr9VM6V11zZqFCBeMXzFJUMHOIwJjO5gjzPxLjvVUKd3vtrm1NihJAeoTFPFvBwUcq5Kqlkiq4C2
4J9L1Y8fIZiPOwFgIx0yAAfim0HRjWx23XZWFHxgciVFYi83i4/Zks0/I8ICumFG+KSPmE22sxOf
TZpk1MfS8jiUzvQMQKc4OFW5R85bQbvlFuXnkNYB+6VKRWXuctZxsxBA0oKlNrzqQ0YG96WMF4Ub
FA02LGqNP1S3ROfPmo3mH1ivxlktZvMuw6Lwfa1H0b1RoupyuH2Atj6FpCxJ5hJvFNlWep0UF6o2
KonSRIGoPeMfVS2RWcKWKN8ZZoVd/c/kMS8FVSA7kuvm9zwac2t3Mcbw7IcfFUZM51yI+tErFuux
7u3qfsaw/B5Lb+VcF3X9cZnmaS9T3P4VUJlowqP/Rb3lcrbsBa8P8ZfxDdTx/kJKxDym+PCc0NVu
jwi5uJSAvQyL9DR9gh+PoXPiVX+9ecUpOWBaQGEE3MX64Tw4hKwaBIBfqE72UYFDcXa97D+Ou/+1
PbARrWjgSeULQsc1sVAeO+TaR8WPlu4Lnn/t+yQu/LKxJuKXt/Pg3BqM4wWuiYwfduHqPMMbNpZs
6NB/TrMesTzPOZNPWM9WXrqPRP3sj7cvIVEfsJRjWqpjrHLx2MM2sc97Jmd4y2nUsvGooCLzJkbA
y5Y1iY0v/BwgXMYqNPblSOLUC8VHOQbGoJ2SC4bTXrlmIwAzCs9f6D+cjzUqhSZHvIiGUQZhpc/R
7BZnr5VnX42QHMej71FUbbIzNfnTV7nKxaCrcwDLVfQdglB+2i3m+64eu8emm71gaCvzh4P/2V3r
ukMQ1qHz9lsNcINOpg2LTNLWLk8gntfUc5JI8b0oNgN1IOovQ70EtzfIRlrAZoSmwiz5glfemhl+
60hQe75W2PlxEkt0hKsDpBm1n+PtoTYCKPeYRI/y6Jax/XJCA3Jp+RgjfRbHg/vZHZvlUYBI30mp
Xkisqy9GWglrhGIbT8N1S0fvKjTmRQ6UWBjIXdpVXJy1EHXVMpnUn8AwSh8HuOQXYof5cpywsvtZ
mb32pC8qnsB2hkIyd+5z2xtKdNAWR2iHmkB4bIelfh+Xlnua+37coZC+MBDXv9rmoQir5uUlt1oc
lUdN6ISJ51tZXj+Z+diGwaIZwpUCV32BKgnadHiNOipqa/lionGpxsnPTEH7EGJ0+BzP+A0eOk2F
05jzydEHQNW1RFxJerPf/pIbm0amzrIaRbkfw5nLL9lkXm8rWu/6ylBqaD56qBmOSn52hNhjru0M
tW47qqMX2aKbXB81tukD10R7r0NvfN9MS7jzDfaGWh31eRjD0EH/x48zt/1UZmhZOPRO3jVxP+5c
8ptDIXig4owiO0GrsNxDd06x73L9XhWiPxnIevfHzBDeH6GLZsntr7Vx7lySVr4U9EnyqtXWwhTQ
GqZZuH5ndeiSxO5y9kZUCP7NKBCTMSXzgLCs7oCc4edUsCeo3PeIpSISV8foz98eZSsvYTL/N8xq
62U4aatT3ri+MTTNl2ZqaHuHivlOq9Xf+CJq3w2Uy6kJoHep9jZygbbdZm+PzNJxjW4XgRMkqbzk
X5VHRyfXEDZr2f6iQPzHMpDkm2ET3p7q5meTZDB6RFC0rNWCLouXaUmGiLOrJVrA/0NZsyyiu38z
CvVWhOKxItBXm96d0zkcitL1KZL/jpFZ9LWyGXZaIJvbnYe27IDwUFvrs/QUcXhvst0TVJWeYhSd
vowYPAVtHe6V3PaGWs2nEhhqRjaHuMm64hGmnRd05ohrx1QXp9tLtzWUZFVxefJ04mxdbgPdHmIJ
+kE+SI1Qc+7S9mGacePzxs75F0eY7gR5AMgInmkr8EVL043aJke4gjhIBlfBeXIhHt2e0EaCJfUY
HAumEf2qNccab9IuK4eUzzQO1kMzJ8lDDlrtDi47aquoXj4OZVx//ReDkuEDa0K1BKDO5SoOvYah
NspHfjqglSo7YGcvNMfHChrdB8rGHa0GI9kJ9fIvXd+20OZB7WHqAuJzdbZq4TmDO7Pr6zSzn4px
NHzdVeqzlfcO4l3G24yQXxJkmPKyvE+nCX0WedZfRYwhs5Za7TjLXSWQnEykgmk1Nm//ftTBkWwH
PQi4YH2WTUNTZ3VgFE3NhvMYqe6p5E1x0uqmxH+yaz433i61fKt2QL+GyjOwcSow672JWlwtBlYa
PoOJbh2yz+1HPUrKyrf70v27RxLrYNbYdEcAX/06kR01tM3MxzKL9HuFvGVnGTbOJWAyFZC/RJXB
EbpcbEPtzXnGZxtFlRCDqLkXR1UNGx/x3n/zXbEEkho4YP+peF0OZQLSFBkek36dieTjAOsIk/XB
3UlpN24C6nbk5rQ7UE1ZO8fBZh/VlgDkdw57tFfT4pT0bfz2+8bjmgGAikYREMpVjIn6pU3DlFFq
h4pv6vTfF/xNd54bW1OxVRtaGUV9yRW9XDB091SURzXHT9p0ORtzjneCBe76dkzZHAWwuUS9yDe0
DHSvjpvrLTockdHxDU9AF9UxxhnduN/5LFv7DDSK4VIURCxiza01NCUXdtw6ftvO7h1uzdpDqMTF
RwxUxen2hLaG4g0IOEh27zjilxNaojI3xjl2fOGU9smOcMFWeIX4ZayaO19oaygXnL5Kewj5Vde4
HCqLtcFZpsjxQSygXYu08F2NzSPe6oj63Z7VVhleeuhSmiBikdatjo+mpcD9gXn4mrDuE1SXDzr6
zxSp/3KULjookfMZxaL+2JRIvY+t/m3smh+3f8PmdEGZsFFM8JNr5FI4JiFO4J5N9EL3EFlMqnqZ
icZe4407H1GmpqtLR+ZAGqULQjQEm8uVtSa3w5JpRpq31pXHqLJ0ZE5xVKlCTXtv4f98mLAwOYsu
Hj66WOr5t2e6dSi4Xy0pocX18JJZvzoUESZKCkfPxo0ZTV88fiQVXN2DDlx/U4ieFKvlReDg37mW
XKoUfBKSobF9pUIpeCwTlEchjDm/FK3RHyFfmqe6DTE1qNLqcz+aA5r2fftspou+p45xNWN+ivTd
lRm0RfNO/vmrGS+Npk/Z1Nt+hyvLo2kn+YM9qDv5y4vMzsVnpbqGY64UkpPlhrVsw1hPijGAa/dN
u+oxYmp69PZHUQC/VIce/n+pzb9CIyObanAVnagmjPHT7C01gn5GnAssCRJtOnVjVUzB0KnegDdk
W/6uRqRcUYZ3uFUFQqePap832QGx5Gz4cxK6+tlpadudB22szENpaUOJaL6a7YQ5GSxfz0/KrckK
LOso+TbrNDeavbFGDHYIHLep3re8Fo5l6SaoQI+LelcPpBVqqiv/3N6t63P5MipFItjG4F1o1V1+
u9qKMkR8IUPYomnhhufRye4G5ENF255vDyX/qtUEiUJcRlT1eQatm9owLkLL5a4DC1J4/mDq8fOy
mM5xinTlOa5NFVV50/2OC1q2Q1tYLy1VUXIm6FCgi4k9a/SfF2P7qpfLAD7AnH9Tl/2Fa099KkTU
3GW2G91NuNl8vz3b9cK+jEnlmRRRDuzIKPXqUMTOXAp94HOaudDR2powjIgx8QFet2f8us6yqcCZ
KM3RLdcAuzqSNfl6KAv5tcgokeENuUb9XGNqfaVy/kE84nZRejvLuQ6wcjxK+WxVU7ZVVbncr6am
Y3hRDEPfBFOJsFE16cv9EKVoV/ZJNp01abdKC92+n7i3H2mxx+bOhbYOOC8/gIegTrQhJKwrnI2X
5m5o59hQdS1S7RYXHPp6U7FH0LzeN5KkSgOB7EN2sFeHw+3RFiPy1oHnJnjA1aU+/JzsQVIOqjK5
d7XeOBXgSIO3bh2Gpe4u2VBc22uWjRki4W3TkgmyIUfw30Ubu24+oRe/x1HaWEfKRRCuKJFRHVt/
SKN28WjT5iqYSKnvi8auDnOkzHdvng6cdOCsshvO02WV8C7RqNo1nqMBtZ7x62iEyj25d3lCkj7b
e5NczwhamUdXE5EETwXddrk1Fy0TXjinZRArRXswnVY7UIzJT7dndH3gwOzplNfJrqVw36oioVaz
mlBEKIIm6pHn1jrzSHMtGE0NvyQl/I/G/n/tnG1NipcPFT/efeTyq/RtQrIsK3npBUqFQjGgochH
pWkPCrwxKR6uFpHK4GQRpa+WLl0KhH2D3s6+2sViHNPMvGs7ZMhHRX+bdJ/sG/D0obwIXVUKOq6x
KWhmYBVm6VUgJnX5aHR46Iye+lZYrRxF0qth+cEYezFyfx2pzFCxBq1BWK7B8e3dmGvTF6NS96R1
r0O9ZKRTbkN0g+REXW2HfC5nkXcmVINFDX0YUJTptcEMpsJoD7d33sZWAEUJ1I3wS31qnWqlqtVk
WIxWwVAL7JTB/9Gn75c3prBy2djdAFgwkiONXk1IoZBt5VMOTWMcsZKslw7CgbLXeNvacJKCT3cW
JjAgpcsN500VUaD2ymDEy+uveG61cz979jnzsGUWTrPnQ7+1di+8NG4N6vNrLGrea0XW6EsZIP7u
+a6Dum0RK//isLIRwHawpykjrtUip74e9RJyfFCBLTqXLd5jql05OzfgxpajIQRhAqIAl7G3+kJI
c0dCS4wqiMehuOORUZwXlg3AaeftDHXVCmA38HBEhY76I/rfawBonSPBpqTcElRou4ObuoCUja/0
an+IOP9d5MNjjBlzNXuPdSJ22sIb30xeHSB2GVwSMi/3CMq9+UhxoQq8PpqPqTbUIE7RHLx9qrZW
k0oYbGQexxa37uUoOmGxDc2KUaoWQHBHgE3b/GPiir2wd506UfyHfM97ydGAXa9G8pYGfywrqwJg
6LEfNtjEua3RB2Hepk8GTgFH/N6rO2Cf0R9NbrY7V/HWctLTp9sBSROKtvzzV5kblF6nbvqkCpzK
m49CwYWWZmi3s5wbB5sOBFcwWFyUS9f3FYlGoVoDLKW4s9rndFEAeeO12PCSyYzigFHA22SeX24T
WpKwiLDTI8yvK+oZCtzKQBwO8nZuHnkf8vqLKvO9wBsTfzfYwgcABs2eWOrm0fAIXoR9BA3Aza7W
c4raUgljQti00JzqE+VzJMrswRW6+XOqzATj59h47pJSPKAFPX/pQfnsXAnXSSoFHSA1EuhCr2yN
Y0rMYtR61SsCrfOUh3RK8/emSs27tTr4o6k+vAcR8FaMATEBjJ68HRCPJHyv8iwI750YazIgAXLs
bs5iBDiVqHv7dkX4n9Rbqq5LAsnl8iZEa9cq9CJQmzn6uMR1d1KoLJxvn355z7x+l8q58BFduVfl
d1w9n2LHKfsyH4sgbLrkQ7XU+gf4qpgvt118Cms4l2kTY8XV9NHp9sgbcQdlHN4WbCDexWusaFf0
emqIpgiKGuM3lYfSITNmjAB0ddx5s11h/V5mycOJ0w/fhGToci35t4CHxroIFNv+icfkO0vp3neJ
d0pz8ax3+DmOhUdG4d43c3PCUefcGNGdqKuvt+e8EYIoS5MzU4gE27Auf2ORHJUdl1bQ94IIiHnQ
ocuy5e07B7oxr335kgL+vIqzRgp1COuBPGhMLSFbNjDDsds9rO9GoGMxeXFIjDMF8NWaqpNotLYA
wGz21XIosSq+V8CcxSEu5Y6rvLUfzieULDp2KtkFScwqQzfCSeu72smCRNTqKW9K8bc5jMvT7Q+0
EU/kC0qKdEmFjHWKWTjRmBhalgWWl03f4klvz/My4Fczpd5D3gzaQzpE2h4R9OXqWZ1CmaC74CY4
h2Qbl/szXry0jCFtBOBRK+ww+ywPCug6dw6mOEGaRuM5LGb946Lh5AohgX6zInJ/bE0atZabH6Na
GqmGjbOTglw13lh2qaoHxJpnt+xzXP6yWcm5sWOSq8qoBjxxQ+eQxWUE7sd755rpUxgmia+rEUaq
xbu0HJ+KxsXT0pp+3f4wGycHwAdFQrJLsuY14CoVpTlYDeQ0xcZquG+9xp9nHG7/xSigbunrsQe4
Sy9nS51x6q1SSQOzGVvg0LZ4CDvr5+1BNgIfbEb5qYFCS6WYy0Ewcndrc7bTIARqd5piPEG9FoJU
7/U7I20cUfo5bGRalByeNeLamMDeLumcBva0ZMcoIb61WN1HBzL/5SsS+HuPwavCPNsFrhQmb1JM
FIra1dzGLB8SKG/ugrmwZUxldcCFPvkTY0krqL0pPymYEZ3a3PUO0zzHj2Ku0uNiJ8XOzt3aMEjm
SDKxJRta8s9fZXsyU5o0bMQCtOLFeakK5aiArNzB6299S8ryeEzQ88DHZnU8XCeO8rhSU2i3VeT3
xdDg4VaD3jNLdSc0XU/opXpL2cB7qT+uAqA6x+aIf1IRQMBS7s1w+tGOpnq/szfl2+kyEjEKupvy
VqazvZ4QdmWG15dxEdQl8h7Hca6T5qNJIjefIZmF7bEcqy48Z/HkRodxqNvmwH2qf5BwegCy4bj8
oPabD9LpvdYpCNENw7llEh/VNmsngkdV/8AnPfqVxfCJAfoXYfe42C2K6tiX9faxAGv/a+qM5NNY
iOl+ror5PKi6+JClozAOima0pk9HoyyC0ZkXzJ6SfKikxZTxRe3asQpafDaPDOyd5lAzvjUGaBPk
CIzijEy6+j0Jx/wfZTbV+eR042QcXeGpP+JGmbVzl/chHq/W0pz1uipw0ckcoJu6GVVYwwon2Qk4
G0k06827i1AgcbjrKuusYqba6Qb08LRevg7Cs/9uUks5upoiPtYF1uoa+nTc30J/cEo1RHU9e2s3
ljSW3/CirAo1mmLd5VHh/Znrc2px5dj4EE86lmxTbbXo4zp7b5WtTSw3Ft0sBryS7e/HrFdbD8kD
vbHjczWH2YkH+NtfetgqvEi3Ui0izVpNyKsN3BQ9kQdxFhp3VjEOTzm8up2zvzUXkkk4tVKOiQ79
5bKZUcaSLiMMrrr6pA6QKcKwUHZS1+sAg2rMq0FWU4n1OYmzmUGyJKXHmbpZUCd2fKRxvsdw2hyK
VyTtIkq7V+TDMlr6yhFDHgyR2sIOa0IfT6nw0E9ztzOr64uJWQHVeSno0qFYhc0FqM6s2pidx6Iu
H9q60yHTVoV6zHtRx4e8nPYYL9eJHSNyp1PNke+pdfqYIjntiZQRraY18BQHSWnNo3MSLs5zUpnF
H1JMPHei6UYwRWyN0WQPBQmIyx2SZSmFTC/OA3tIxoehMhKasUnNJTzvdWs2NiPsEpTWeMzRHl5X
5d1pHBZU2LNgTgqcPgvd/p41mJnsvLe3hkGkCAIX48AYW11CTlsADhQGw1j6+KS3Vft3V0bFzi20
8bE4UWQRPC7gTa6xSLwqyP/hkQRplUfHuG60+ybBOBHTaFV7Pw5YyA/CcXfwepujSilqXkyg+te5
P5TI3p6bOQsiqGmYJePUrXVT+mSHmepXkZl+sRfPCm5vkc0FRQsW5QsUjuAXXm4RRIN1WZXKgq7W
hrvEw+iycZK3qpMR4TV6UFRMwYRwqa+iCEtpam3VZcG4NNG7qQ7z4lBZQ7UTEeWxXSUPF8PIyb7K
ueYuts0J5b3A6tz03ibPxXGvK34iKpP5XtLaQZ56sBzmInYfjC40d3bnxhc0uEkRySHxA/Ajix2v
xkdecw7jJkyDpTS7pwGFr+NkRs1xGnr9NOAbfq8URfTl9hfceCLRQqRwSjkIKTES+stRk3Yu0rpp
ELKwhqQ5c9F4T0kt8MHEnOX36Lri5yBU55G0CgclBO7vYkXRA5Say/dqkYU7O2ojjNMBBBmD1SHZ
+Br2XxA79Ump0wBe+3iEcJmfy1lTT/gIxzvndGPzIkgoZU3YvOBzV9GgcMNZzyceZWQV3SGNm+xc
pv1ejrQ1IZwYKByTkEr04OX6momKyD+0yyDMYujcy1L7JSbi7w1r3GsDbk5IdmvJf3m8rJ9muJGH
WmMxVNx43yLbLdHcjvfYXlu7FFQEbGLuQIBaq8PYTzGMF1dPA8MNEzDjzXSuyzl6Z8Yzcq+Rbd+D
99x7mW3NjBIxGRc1eNrQq2QlDYuq91g2lAXC8YD34fjHNFTN59tnYeNepxfIJftSIfXWjy50zUJT
L3hwOlYyfsiiSDyXKcZuyHB72EuEhrUTcbamhTvTi0Q/VgIv6fWrE5/OTd0NkaBwolVuYClm6yuz
uidLuJWl85LEqoKlA4q7rj7kiloMZjakgZcP44Maj9M9LsvJO6Pus+cogq9NIpPjy9wl39t2od4W
F8t/JP//ayd84xywtNiJIo9FGWStstamLVDnJSLOuIv5xVPS5NCoqFYIjDB2uBQby8phw+tJKidg
XLo6cv3Yj5NbzElQVmr53UtMdmfr7fmgbY1CNkbnDFF+pIBWd1+qjwC45wylGEX71hSgMnES3rN4
2lo1cB6Sk8TFQK3yMnpQVqbOUcZJMGWRcqSsNxxLzZ4PhW50p9u7f3Mo8j0bZXUp/b66foplLG1R
O3GgxcrfTTSFp2TUnxUlDd+eV0rxIt7pLJqstFzOiduvHmYHVZrKsaNjNbfq2Ziw89bCN5NCyBwY
6qX0RjP8SozFRG4FVQUdARyzof4nwK+aSuSeb6/cRuKA8hTlVoemu8SuXk4oFdZQ6OD9ApqAaEZA
nQgT36lxNjzzTafziAL7fAxBvyyHMYfhwWNcsXY2/VXw4u0jHUfkPQ4hdi3HJ/GjXdRyvlDQrD4k
Q9oeB5C7BzJF51QUZfjWMr0cD6S9LK1KAtYqJHudJtC7KtNgcJzC99SxP7hmF+2kA1eHjASSpARR
VYkep3R6ubSmjaQuD+4k0LzxZ6P0w0nV/tcS4r+Gpittc6k+RM2PdwF1RqBHq61PM4ASctIkgUIt
oT7MSQsgREHrLo9b4w838bIne8RBRTeFEjip1ieHQuh42OtoDEZtmxVHTxt6jFOj9pA3SL4KY5zO
E0hCP7cU5SSS2DrGmGIoR8do5mc8V+2dRO7q+Mo5eLIMQxaH+vFqpQpkJYXesVJm3LXtqWlKbPsq
186Tw0RCuxMsXgxbL5JlTMtkYZJ+uEPHeE1pMRMzw9xpRJZF1xF4wJk0PbshJdIHldpJ+NA6EnGb
iwleQTg1v8QyR09eNVbI1syVcnBDzX2AsV3+im1DCapZn7CsjKzqfVI6w1OcIQvf92HyvlpGB0hr
Xx4GlAOPpbGY912XukE5qOKuGE3jvgmV70Cq98j013uPKaLrAJcS3hVR/nLvJZpaasAiUHLCv/5p
ztr0kJl1snOOXihH65VEFBsgiAOwFsLk5TB2akRanvZxEOoJhpCL7qu1/kfcYFYfel/aXn80nfAZ
Gb78YBamz6v43sN+4hCW4hiX8/NUDp/Cgc7GqI7qQYzCb/LeOMxo9VTGtFP6uF4TWZGSxBQSTFCH
q5MC9dtTTDqNvlkO84AzrFk0B2gWys7+uo5mjCMfAKBHoHauUxbsbZ0S9QLXL8LF+DNx0vJHRdm/
oFGfF38sVHF3BtyamOR00NkECsY/l18ha51J9FwNfugNyr2X8u4ypjh/a8IHaE5CHSSxTraOV1vK
8hIoiTQ74DeI8d7su+QkZfb+zVwAipCgy2rAmhBuG1W31AVzwbMnfh+pzXioizcaBvNJ0GtDC4c9
C2gKKJP8hK+S19jVqyEboYV0Td2c7CY+DG71Twk6ZWc6G3tBZnOg81A4o1y5OiCdEXVV3Lq2X0bR
/Dg2OU9ww+HtMVjj52a298799njcNRJ8CPx7dbMlptUVDVmWX0Dt+Tb2qGzaBQpQHaqb57HSrC+3
04eNrSdZeKBRubchoK/O1JKVnYaol+27eqc/hrGVnqkZTf7tUa7vh5cHqISzA99EN/zyc8Hc99Au
k7MygA7FAFLuWmOeEAiy99j0WwvIXUTglDA3sEqXQxmzi+6gscBvofr7sCyN8WHANXNc3lkird/6
ikfxmIIX1AA4nWD2V/PqEquqjDAxfKHP9iEWgg81KsZOine9erINR0uVYiiX3dq/vEqtZWIY3Xcb
78diZ9rRok7rC/gmO3W8693ASCT6ZMc0AYDIXy5e1ww5EUHXfeEpOSh5qz8VUR6+ORDJUXC8pMWA
1NkaPj4bkTpGkaHThk7x4sp67bPSav2nt+45MEC0Z4CsUQwlYFzOxUN/Mq7CUffrGe1DhGgSP60t
9c9Wt8KdoTaWjbtTMmzBH+AWvdpzi4kScuViMUk98r4dTOuxL5w9FcDNQfg4IPw1coL1XpuaUEWf
mEHsvJyp9jvuQzIqe12m65KczDrY0aQeElaxrqqWQ47Aa1Fo/uKW4pOIOzApBPsu/qiYJPbPWji2
7SFT6wySWljW6qGGWB3dV0u7oDK1oPl5Xmxr2AuM19MnC3rBBoLmlOSDy8+pRkU3JhArfDOys3/w
M2/p/6vNTqf4OnpQNlelGyJ4edr+q7KcV8xFm1ulyiLTX3PdGY35KH83xE19tIpc7JzszeHgctKZ
lkLmaxlteFnQXIpI9Tkwy31Zm7qf2AgzRUMRHya12BNlvVpEScAhASC3ISAD1r9cxCFMTGGWpuWb
g+0dwPOXZ3Ux3wxvYhQwotzKPM2gGq6iSK0uqM/1ruW3c/LLHDrnKNrZRDug+6koVrHz9tyaE0UK
ngI2/qto9FzOacLGr22EavlTbeZHJOjrc4Qn206kv/pScs9xR/LKptlwBaBvoCkmtWKavhfbUTB5
dAHMYRnv29oBM2rGexqcV8rzL6xbjBU5iy+KEqudmPS0bXrEUv20Cekk1svQhZiHtLk4Lo0JHMA0
6zqmNK0j7t4uufSlFtH4BScOKz2hO1fVR2PQ9f7oxmOnnfNKUwwujqbqMH7vQGTnYz3vNblkDnnx
nqB1wMMFIDtsEJrzq1Pap2RSqdaYvojy6WsJ6OI8l4p9Mmp4bIgmue8mYAOH25H+Oma9jIrEMBUQ
ySRdZbb95C6qE/E+Ge1JfMu8WTl7KH08urk73MUN3hGHzK7GkxXVWONJBp5PIbB6Mqs0/DEYdn93
+wdtbEkKG+DRYE1LJefVMYsQeRjMFJa+V8bm04yE0EHN5/at1yizlgYF4FtlerqOiJTLOrxlOqQx
OnN+Z454oWuho7/9eAGx4D7AqBqTt3VdXxh6gvJHZvp4HC5Ha0D+ujfZYbdXbGvfIKEASJGnPcyo
1YrppZo5xugaPq4OVXgs3Hw6aR4sqQNGxuKOJ5F5T0Xvza1fshxQ3+DieGZDZV3HjsyZtdwgf1No
JB4AI8DW7Tyxs4Qbk8N6m7KYZAnIwHsZocbS7NWmV3XflLLe2N7W1RmlNe0Ujtznh4SgeACZ0H25
vaYyzK7OItIH7BBQSWTUa9U/e85NxDZnEgZtig79POWf0nFyzlo9u5S0MM6r3FD9GLrz79sDy491
PbBslkD9kJKcl/NtNAfRcmIPWXHfnruh6J8yhOnv597Wdk7adfWMAhDCAPIFQ8xBuuJyrEz0Sd33
s+aXiQrJWsR1fkR+rWXWU61kp5CS28/YTK0TcG33TJMav8DUSc2juVTdGT058QB2Yzmlcy38mZD7
kEcxni9Oh8yvQsPM66vkseGAHOJZL449/tvtTlF6I17QcwWgS8ygeY9H6cVr1kOZS+XTaL5nCftO
mbL0GNIz2Tljm6MgH6IzgiSRrJaqLUyVAkqn+YotPog2dJ67MNV2Np38S1bfnttRRn5G4BpY3f1V
Sy1zUnvNT5SFgJsMP7y60JEaG+7nlmf67Z22OSXSQYeGIIWANSi8TIy4D9ta8zsMUA5qZzj32YIx
1e1RXuzh1pOius5lTBiklL+aVIknkMinWvXV0iqtI8xo8TeGYlQEKYS4P5SsiL9UsZ4mx8lAw41S
4jS2fj5QozxEaa9CiXS19ndjTGF9EMh9/mM47fJ9DMWQHSY3S8wzVAiRHBVhWvlRALFOAkT8uLdy
s19qhLY9+7tV1J53Mo0ZPTP+C9JtZWhDQv4dGuUhSc3yWzGG7i+Ppt4/Gs/fT4Ppjp+nTklMEDuG
+TeWDdl0gN1tfTWjFuoA9JdOO6iw9QC26i7otdyM1OlYIHH7h5sNqnvEyoTOCLzO6s88GbO/I9FM
0dEwC304Dmq1iKNWu1MpyTJ5d+CH/w97Z7IcN5Kl61cpy3VDjXkw66wFgIjgPIikJGoDoygKgGMG
HI7h6fsDM6tKJNOSV8tr1qtKlUQiAnC4n/Off1ic3X/5jedl/lAbe5WUwg3dFH5wqDd+/e2dR/Nm
uUGbZW8Fb+KcRVX96s3xy3aF96Tv6cq8nTmXbThreUsw1Pyee9NbJQRNJDApjP3NZZjYjZfX0p2x
L4a1W/cZfVAX0fKtx3TsNcduVeX98dwLpeESmIkxLsfU/UToSPvNbKbqdMzrZIyWcgIgtYu6efzl
u7CZOzF7weKIhfpqfc5z14oGyRJUzc6MAsSQMbNDIzTb7j3s/e3evsX/MtiCXsP+/topi70vDXon
W/d9Ykw7XHLtvab7E3RB9d4Nf3tscqmtd+cQ27jIryrgUZea9BtnwXIzoeU0uqS9NlZ7gU5qp9oV
pl3E76SLhX/V39/Ot7sKoASOccwJ8ZuAq/XyQTvSKbPEnpf9MgXrSdEkPwJn0t8pCt7eyM3EbSPc
4OeEc/mrQzKtvMkzZL1w+2Y3dAwt2+cSP+d10N7zefiLS+H5stFaNg8s6BMvv49LDJHyzZLvAxxL
KSxHzEcbfwBedN6TRL69d1stvun1bcgtb8rFEYxiMkS77PNG9VE62sFlNmXl979/Qvg38Zlfbsk8
Iwb5uEIjaUGm/fI7tSvh5LMRDPukmYrgqAskRX9lEzm9s5Jl/mo7HbxrvUmtJnRl4H5SuS90FtHk
wlruhiSJs2YujVg5lTBD3II1O8yl1eWhYUxGtpuD1jF3FE2zTUTw3N3Owdpk0ZTks4DbjZnFEXmL
YH1dFczdPi0HRPwO5s27ukwW62idsraI5gGYOuS0xEaGoAWRRnkCYHjRVhXpMctaeiKqHDP90i3K
16LWV5kfB3Xrn0HfS+0jN+1g4Xp9E4RtMZm3+jh2aaimSqN6S0Sqdsrtq2KXpFV+7cK+rphUpb6M
nt3w42TUUz20zNm3Qvxa+qe2N5IytozFbcMiMasvnduXt0gcymvlp+73Lhm1G8h8eoFRXGvceJ1h
fB6t0UfH1tZWFRF+1tVhNzSOC5/anM7t0jAhWjtzcFmPfZOEQeEJJ1qWxpv3Q9aVGEB72tqcVbgr
MY5eGzRAKteIRscmlD62a/0gv6BtrXRs2jx1wytvGiFZAfpdp/wyj4rWUgVWIWtVhWvuVEmYW9iT
HDq3zSqUb2YiYsaoxkd76nNrN5Xm0B5VWT9+spzMemCGLDE12cjyee+qC1fTsjL0U3acuyRvCUzP
VnPddXYwZZuYrrEOki9LhrpeuLHw58oPbSe1fwR94jqYBjkLlDw7Sy2S1RbjUk0cT2GRT/on8mvs
fk/9lgY7Vkp/XTaaasghMIicMlZTAie5WSBDbxHa0dAxuA0xwtQSTsh1uS+GouOm+Rp7XDZqCwlk
7UAbq4KW/S/PmcKVjZO1EbnDDUhwun5TabdkdP4+Fe60FsMZcNJq7dtBWbdKBeVI1apnkn0ynYLI
NWfTJZJszH7UVmOfmc6UXzFoxfNCK/38qqR2/+inXUkRHXi1imXnM+LQhdE+9utE4tPolRNfSBuS
JmITmDBhHy110mSF862AQ8EkEKSU71MFq71LRbr8aPvCuTEn5XqY0JsGIzvpLlM8ebRFEfGyQLSE
BWVs640/rkeQkoYqSmSqXylXQ9Hvwm+IzCoD3ZmnLJnDyvdneEIib3+YjZN8xRipu699xJjhQA95
PTAesCKTmPoe+YPRnw/upafSsy5vk9up7bQftJdDEXVqHOoIj1rvaUJmcS/EaBqHPijtZW8qq6pO
S9eWMpxy0T+i5XJqMv0yP9ubY1bkYe8rcVHDRxaRZy/+Q9t16ikHj7rm7iSIK1g6c6RjE/vUBNno
RejxtTqcCBp9wKZ/vF2WSW8PDd7S/L9eoGRsVYbVRCOm10m4toW4BWzNy0hnGmiENR4E34YAZGi3
EOnpxOOSsC6K0km+8GM5LLhxcsMinUQW5U7n7aBJunQxjuZ9lNqCwZ4jCj+0jEFelVaLlxkhpB6L
ccg2n/s84BkMtZe1oQV59zSYzKQ7TnBuV3tepODSTW2fQLV5gUlgG02fhoNrMoLN8Qn0QoDE6Zbq
ce1DHuEkKDkN69Rv3OWjVQk9moSFhnnSF/ukWwODRWtk/nQymFOLCJiGUUZ40KZVyBecyNXz3OFU
c9z8OnHlXMdFXTpkzyjdvkmypLp2s25weYSNQeyZK40jhxHJVRO46KQ8xkpUpLj8dLvBJpZBC2QN
XXDMz1b8Ym872zTWveu1TndSk8zXRUOucCRehmANolwV2dmWdMPasEGU9k1beWq/zrKpD2oUbQ30
V/v1UdH2CpJNXsGQnZvhS8nMY4gyZrAHP0lt9tm2xvq+GibnzB971Oul2RkXOpwwN5oqMZ4b3YD9
WUVG5IHUTzbPmvDB/IT46FSSyZJNxsFxFVtlh67mti9E+ZiZ2pQenNyf071Uos4PJT5ftI60AtYh
d6aAsr7N2JFEmrdfucAMyJtR0aHUDYwbwkIK5ve9RvHUU7zW8Hy1pYiwrjc/rxXRqod+VJ5+RBau
mYUOT7HgweQokuagmp3QGhO/CVGCyi+Vn+u4OggdKVHt2esX0rwJhFsraV77ZlEeWyP0iDCfumYO
LQuzgp3w0nw4StiD9dhMR0/DfK7xblLM0t0wMLr+vOel8048r9V07NTtsgxNUZdPZT72eJphqHQP
P6A/bbC6TWCmGT2gb+vRuixru1wlwaopknPqiq27T5w59IRAZS40u+YxY999XM6JEzY0UIex8/Ro
TeUZIq3hSk2ao+9Xyl8RmmSjDXunbRW3AHMMItLSLc6TEfp4ZedzKkK4cen94GjVGDm9Qi7AAE+c
6KPTfm8AJOl5ndERobB1mhJaB62NS1HTOCTL0hlh2rpNHi+Lp52NFU6oQFBOdm/Z0j1fl27KD+yU
1hy3mskxlhmCG6Xsyo1k3xnFcdKJ+coZxXBfNUnZRFbj5QubqVMgLZuMNolXWC1F2EyTo2JemDLY
pZWSDyvDmgPu24t/MmV5cdT1nB2x8KjrHwqncNddXkypcZzVWvbV05XdxlbmmCKWRkpS21wZBznn
zX7IW5RqtlV0RlQvbXXGvRS0rnkzNFG+amkbmdj6Xawl4txv9jIDR4+FdG/b3rGessBFD+wO5aTv
Suljn1/zZcdQGJzSoe73bA+ycYfLou+7J9lx0h3wXYTfZg3JQj/Mtjs8pdPocyzpoNh1oi+fDWuu
ntRqmBQFXb/Yt4XSpkfZf8/KvSGq9TuZ1f79XK41dVwLVj4nEi6LCenCDzXluV3Mc3MYFpOhed2N
vnyUY6k+N9h/l2GHwvlTPnvqOy0dRV3rGu0ULuZAUWdjqFjebFXJdTYuWnZQZYZbZkBQmArRP6Be
6R05ThF+IXMWrfOKIkkPcnXb96b3ufUd+aXw82G8wA2hfkQnXbiRPxheH1aJ1l9485D/cGRtfjEt
u6WutpPkBxsbZ/Ng2iBVBM5WacjvqT+Odm3cFXrl3ahu0aENVRrm9fAkyi6e2ea0mLexDI4pntx5
VzTGfOyuLCc4x9vqKRBVYMySoa/1U+ldEzRWlOGctRlaU/zErvWmtNJ40mR93yaF81SgXqR0Fiq4
0xwzszA8cKqnIQm0y7pf6nMxGfMuV0ax7Gqjr7ach3x8qKqme1w6iYCtSpJ2vZ3Q77Ek8jm7aaaA
Ut1LC8Mj2xFZZagSvBf5DsWCfLpuijtuWKFOFCYyn7JGy0vkH43WXqxdb2ix0oFzY4/9vg1B+TiQ
RJE73qE1DFBeLChSJy5Taeb0dkMlLvXJXZq7IWfTiIbeste4mHWIoewE8hrP9b6N6sBbZFixVC/q
vtevl1JzCeHQJ7Y3Sq96CVtw4yo0MuJkQ38UwRIWAR6JISNLJz0yAxLwSMab+zxk/N2Ou0L66Sey
dYPvDRM5OIbenK2hhCl4U3QugUHS1bWvFWEtKwV0mX2cTE7RMM8B7+beTtbQzOAUhXOTNk2oJTxO
Xsc6rU8cacwZkRrKuqjoPc3D4I75j1nWI2CEWSRxIObKQxA3bx2HsAwZEajRjlGP/ah2MhHVleNf
4We3wiuVzf63aPMnwo4XdRT4q1x2FY0zyZG62zG+J46VYyYwNQe81x3bvZuseX3UoX44M3spl7iw
BOD6WgbFPsnNZsBzz3J+bIHU1KJT7TvHzdjM36Gleu1JZVtpHw6al4BmmWkVFYgyvlhWw5tUSI+D
pOnHebg0iTeujtJ+LIOon5y8iI15nT/VlhwfEgibaVSMKhsic5LtQx7kfRrB5/Qea7GSEDvW9eqG
fsnzi3ISv53Q1mT/WeqMEiGWVf5D2Yw4E6K8BaKrKic9w6G+03a6dA2xs4Y2IwOPk9kKZ0j0aVy6
Qk9jbU0Vt2fNNyvDtFirgzIr9B2mp0ROhAuuJwfXK3HumNwRjDoVjTVdYLFRT1dq8Nw7zcNlJzKX
au3j1p7MB/g5k3XrtQAeqYOHV4RxKWlOCPiDLAT7TO1Iz63yxtcmTl7QN5dZU+IDC2LKixMg2psF
Li5AY+SkqtOPuqG0zPuSFJbxQhuG1o/wf6rPsyXtmuOgWLKLiqrCDceituuQXlXe42ckr3qDbPdw
XhtHRIFG6RqxDyAFXB1zTKLalbjGlCZD+tDvFkGRL8riBiur0gpHVQekjQ7jMIUuDtY1851gmA6S
xeEf8oAIkchPM5WdmrUVLKfUUURUeK3hH5ddq8P0qzGrjUrh9TelUYw/6oL9M56Kpfs4MX27rsaC
FkGk9JCnIhlKdhoUG2SftY3MzrRW6+fQX/pWEbxZFdiN5zPv55xNTR9ia2Q/ILMfsrhwnfZqnglv
OdIoGg5FwXR21yg9+boUPJe4pxAsIl92+nU7dpSY1qQ3YqdGpfXbrfHGawD+JohlMcoh9Negs0JR
W9w4aZlpS/WpNyMVz8yyA0SDYgCx0DFOi5xt6iRTvWyoV9L2s6fpMj8uEEXd+zoODvG6pv0aV0FN
0nk5LRhIUm/JgxyBl3FkTkgtlYs3P1X4QJwMyqHDVSthZCG6O1yN9LarEjY3v1IhtgHp+YAe9srP
Wvfa1Hw2eKNLK323+F1ihsql1ganFoUHmJJnAdcaizYKMj9oQ3Od9Edf9fjWme0sv3eCmd4R6rtk
38xrkMRuPdSP42D1evxfVqaally2aV9sXXNTmJSanTbrv5rGAW9xg4EAZ3VIlJA4XuJBRq6Wxlrq
ed8r+xxjTpfTdwCC/mVo0PMg52Gc7KLwB3N9eRmxjJpqDX3a6+hTYRMjo6r15b1QnbdDFJKPSWhE
j8fslSXz8irssUOW4ipPtNQoziuRVVd9FZQnRuJY+67xrXcMH/5igL6pByDXbmYMuLW9glrXvLNW
x0mn/WQTGejwJla94jSz5k8aZiqhX3d21OEIHTorxXolroVL1dz/apyigxDJ2rSA1jYOgy748ov3
UnGCp6bEyUhMR1NLAFSNa8IvP0Sugv0OvGe+sfHaqKEwEemk1iT3iD7RaPfeQDlAFM3fY5RvUFes
N5mCwevXN0bEayIs8FeZN6nCtDyZ1LkoyaMBsHa28rmM/v5Sb0BXIrJhpzJs2nw+GQS8vG1ylm26
qrLad9Iboj6r86thzqd3QNdtivASckWdA/EKSz1wVwwXXl6FD29XA8+Fh1MyKFKUdq54nBMFrKbd
o16DK/4eQf3NTfQ8yGWb8g6kHJj01ftWjgRHSt3hUdWiiIxKaLEHty4CMP5lmR9gPOuC0oNXgALm
1U0018FZE0cue5vYmzCnNTmseH2/syrePKrnqyAbQezBcPx12FMpqnoa7Y6hRqutO+rlNVyN5k+D
sP9+oSoZ/vk//PmxaZee7F356o//PM8fydNrfsj/2X7s3//s5Q/981I99XLsn/5x/tAO/9iP9fcH
mTf165958Su40p+fJH6QDy/+sCOFVy7X41O/fHxC9iOfL5c+Ndu//H/9y388Pf+W26V9+v23RwSO
cvttKR/rtz//6vj777+5rJX//vnX//l3Fw8VPxY3VV7njw/1Pz4+teO3Mn98/bNPD4P8/TfN9T/A
OcbEcTNvQR+4sRWmp+e/8swPnCZIFpkwbkawG7mgbugzf//NCD5sgjhoN/gGME/fzpuhGZ//yvsA
98fcxvn2xuuDzf+vT3n1x+v0x5Pipvz553/UY3XV5LUcfv/tD4b5z68dMnb8PlBlsznDNX7NUWm1
0hSLVU475lK+dyoAkpZ9I/El2hdFKW5N8PZphxMIsNCaDELtB7gLXTgOXXk6GHpjxpZWpM3J4JQL
/zDQ1WE0ALMiAuzzh3U0AbLXsrG+A5ETwlQwca7CtrXHu1qwgiNvgiYQmjLVBL1d3tfHzMYaNy69
3r/La6MBoMS4hjJTWnIJ89q3i3DwRIcRvbcAjKBF84vzuqyGNOzVFBA/NnqJiBhZL+lhaISnMXEu
rIvClM4nwxWyjUivw5bbqGbcVvt18Npd0njqKRgdD2BFq+fbXs+96qjw/Q0lsV1bXXRZhdVeooa2
i7Qgw5gmCJLvmz3YGCJMMu1Y0Q3cQOgs3fPaGNogKqjHzqdABeMJAZLmEi7t4NPo9XNV8bKsJmqJ
CTwVJya06pFB19jvpeHn1QXrVU5xXSlrDOGNdP2OFk7BqmQMcqUc7KvjifjVB2Ouizr0XH4ygnw5
Dzt87rDvsdxEM6NJz+spbmY5Zl8zWeuXdHJ6G+ar34AcchqrC6o9ezoM+dR/HipHMTIJIO2rnZbD
Bz/q2ra4pb0s7EjlQXVm5ZmaQ6ZU1XniKf1h8nxxSVCB9w0vaHsIE+owtP0kFc8hufS2gYJmEZel
HchPbRcUfmS1vp6H9Yz8Ls4Szfq2enO6hMMs1ruUSegEWJ3MzNJcyDf7DpY1WKO2anm0NAOsgL7F
+ZdA087xroVHXw5ytSrnsGpNZ53YdpaZ1O5ToqIGkR+JRI4xfERr73V7bOWS89ZR0oyBObynbbxf
XgC/mB+lIqj7TNjKdI/a0TKLeLVXn7jhOSmq2K/mEnfrBDngaYN9ynRca0BHkTIXc6ItSwYZD3Ju
06iUKQ4iwsCzMTJUF9h7TCIzLR4rpyzitrDK5KB1vn1uu5WQUSoHKA49aWjWYTaYlOyLfIEIlzXD
+HEwMo9yPvGmR6OaZhW6bDd2CJiZqbNaMpWA4IsrYkbBP0cB6GgbembvO5FWqPV4tIcBBxV30jFT
cS1lALLV6NpBbLsg9vuiucEUKgEpr7U0iPC3M9AHlpC97kdHS3wGOViWh85caJ/lgKluODiz9qnP
1TTFeeU5n/xp0j8HjAuTkNK79njiW+4FKBurNWdYY/lz9xg0HcZmttBJG6lFvgAg9+qbVxfqSpvn
GVdqtVjMr6CF/wDAwUt8KSC74HOz4cmyeloSKI6H2V2XOVrzIjFCFfjYh+WEibCB9lVUljOp5kWW
Do8SVomMpnL1z9oUrkLYiI7Xxsvy+TYbC+fCZoALsFYHnRHD/Kn2HqYmgE/p4gHnN216XJV829iQ
Er3kiO9cFTctifEx5UHbxKbTBzD6DEnLUrFJE1Rj92SdIFxjZBGQo7TsQMC8cxB5o400z2GQEMxA
klGt8nmGylJN1qmZOjg/VLr+WJnJ+FD3NuCoM5Eph9a0tO1wcdfROMzow+5sIWqgBjI+bhwWYYti
M8uB3VNn/Ky7AGRhKvEWgdmzzDj1oBpv41yxdMPJzhg/+/YE6JHzCAxIqmn6LU0y+1yXhTOF+mha
ZM+rIqiidHb1LvQbDcc0WxGctPdHqxDv8J1e1yjYUUD2xIKAeGuMf167RrhontbVkRgnrq2xS8wk
CAHu3gsReObSvzzYrE1dR7XlQashT/xlPWn2ejYOcw+LBP8hyUii19xIl7wM47iK80zoPQNLkXyd
isw5NVYmfLGNuGz/U13wFyfs6xLT5VuiLECqhuMwLd2rui8brG7qXKvbuU1lnADdqXunFcNdl9c2
RcW/S5C/uNRr0sLWWWEOZaGsQJkCefflN67rJDCGMm8hY495FSl7doZdYUw85UC2vnHWdyUUr6wy
YcpBpdDHaBBN/qdx7f9Vhz9Vh5uz+b8fzVZ8vqgOD/1T/fD94eeScPuBf5WExgdcFYj5heVFdQd7
9t8loWt8AFSlp6MS86CcbXq5f5WE5gfMj2xE8NtDpvajef1XSWh8gNtJluWWfMJppVu/UhK+XrD0
6ZC9AQe2lh2Zyvb3P2kfF/KA6tbrRGwJTUSD3bk7zVDDkTNLL/7prvzFgn2jtN6uxcc1//Dn4Ru/
vJbRYKM34zEed06gnZcAXWGS2G4cDMtXs9jg1aLMdpsqiRzj9qoEiiTTkAmNv3AcwpoQEbmGh2lc
AfdAFDci4QAPSRsPU9XsK9UIztw+YI7CfKz2iyEk24dYjJLZipu1nBxBs1I7Suv677/a626Wb0b/
BbqCZmCLiHulVPBIXgyKhMuvmlHuJdV/ZMxDs+P06EILpUdYjoEbrtQF72w4r7fXP64M0LItMWiE
r/Y9Cnc45pgX4EZbpzvsG0D3dHt5p9F8dvr6eXvlMsgAsaWmF+G/XrOwGaIY+RgEeTw5QvVx7+jt
rhizMdYDdBkc8VYfm8JPSpJB0uQRLnB6v2Ck2E1i8SKj0NwbeDsnHmf9AboSQyaHJuFHNvn5NVwo
WYcGfJuRc6xJma+OozidfUN8Ff3sxaidwFYh9VinFgSX43Fy5s/PD/D/drGfdzHayr/ZxcaH708c
Fe3Ti42Mn/nPRkYkIQxGhCj6s5XFy41s0xiD5LA+YMT8ZyNzP7BcQEJAruDVQxT9z0bmfPARQW/y
OGAZg93sVzYyPlj7YoVuWReU+LS2XCh4Tat26dqCxVJjzFT5c9Kba9iQgRJPMy0ONId3XojnX/f6
cjB4Sc/EyO2tIJTeiykiLWbcs4OFGNH4cse+MH1NySA9WacBqTokQRLgnNTLvhMW19ZHbW8Zx3qx
Sj10jVzPwtwbzfveLBk51on2ESMoZpLCWOxrs6ZSi2uLPiISfOUDnOv+wNREpzHpfIQeXX6CE0V9
UpameZvB526jmdyNPFDIseZKP16WdR4i10nkGC8ODVHqLlmKqnKBI0MQdHE9ZZnPFDxQ4p398Dnk
+fXtIfEcPREgCA+FQ+/nY0VLsAmn4eX2BGX3te6r9s6dOB93rgaB3ew4dEJ3Vh5ZT7X2lf+y071p
l8zrNVodunyRwRpcBbfAm3U63sJlSBMMTXon2ooxEwl7Q4RJCCLptV6N0GWeBXlIqBFC4KqMndG4
xvdBKSH2I3svk0ixMAESThfK2j2adQm90XOFf6rnMPymxdLOGtQl+9Vb+U3eZJawfiojvbbSrPgC
ayRcEyzQ3jkUny02X90pkCKEQ5BqTUrlVyj1uvZlixhlgHS4+qFSpRE6zMorAjFJfSbDR7RneGVq
BwM6ljTI6ljHdCczTDrN3DBPa2Oeb+SkOwfmaLA5B6igeqF/QkeQHqphLnc/7Qp/cYq/sZYGFUZf
QnQHnW9ARfPqrCtTb2oLs5QxFSiDydVPjtQcfMl7yHTQeQfoxwwMrVnP4jpf5b7azBrLolfvzBne
nHzb56B0ggflbfD7qyUmS4fu0EllvEpp7WhhLQylhveKljfTjOevu9mdIwuiiHttpyFE1/llIWSM
i9rWE/dz7EMPBeS3h2iQ1nwUMHzZbcrVkOyU5AR3FTNyGgyhjDJp3rv7b7e5zTYVOQwm9RYJO2yn
P79Y8FVrz2zQK8Mr7M7MpmyPYSWbU5RtWEqSTdW1biWQjeuKUbUw15OFluV0LPr60jPlwVL+Wu8F
vz0LJ1Un59PYd+/pvrc1+3JNo7vDvgc9Pj01xe3LDzlL5vV9og/xOrlmXAb5+WrUJxJs4mT0L+Uq
zT9uyy8d35ftU30j+6cnCfr8GnJ+AVr//wtTAxH/9La+6USOHnKZ/3x8P//7P89vz/jAhIBGfIsx
omD89+nt2WDMwNWcY9gncBjzRv/Zhpj6ByagmFGYKBh4E7bV/682xP+AyYzHsgbtJvkFleUvINPb
pvHziuHAJm8B/r0PD4b/4dP9vKxXv7c0UpvhuyvwpjBviAfK8XU+bpbcTsLUDJrzOTFTGbKIloMC
rCze2Ym3S7z9CMAUwAiYb7yO0TFFVzTw17xdCido33eWFdlZbewgufyq1nazw9820K3j4ga+6tyd
rteSCp7QroJDFOvt6sQZgPY73+ftLeWmEkeEGgSdHoZqL29p5peg9aNt7zRV6Jc9cYEDU9cGXy8B
LmLvzaqUR5hraRcuYQufIZ2a+f6n1fcXZ8XrfWDTvGxNLEIi3LmZdL/8CJC+4fEJE0HaluvauoN7
Xi5JENMEViB8UKAtPdGO/v6if7jovnySKG44TTE/YqrCR3h1WbNKulLvnZ1etyINmyzP9GPNLiEF
r5nZBrtgNvr0WPbGBPYadECZie4A5AZt0VymUrPv2lWfllBBhz6rWxcCg67c7qHIZYDSoElTQF9w
wdPOWOFgtQKjYk7CGtl8YK1zEeZZsrrIFmqaGT6pIQ+9n9m3ur+l/ubObHph74nc/i6yQesiHyX5
tEcDldxlVi6+8LDER6+07G9+0RUKJakRyKNKGLDW3S5wP6ZLkH8FSXfcawk7o7qzITZZYeBgXnbk
j5p7nzpLYl9YJVzxu8JeSIdpxKrIJy4MMzKeUURdVuoz8cRgi8ZsB+0FjlTmTep6oI/LBkSuz5gk
SCf9KxgkWGXzjFvWG4QJXct4hIyikyy3IZzNM9qZPCOfuEDAH+qeEVGbiPFzqPjgpESCgZl6Aj1U
OArpUOr6ZQmuyqKw9vUz3soAAux1y/+oYvMZk62aqctiRBTpcd0D0tP1bwguUGC1z32Po9gel3UK
y2R0LvwN+E2hY4IyVutKtsUGDXsTkrqIrDr/sXrGjjm5wJGpn+wY9rg46M84MxgsmLPLiwKgULZP
GhP5m/UZnVazQPFgbqB1hw1nhgRiw7K5neqqBt9unpHuUjT2CJXfocy2NzA8kUkVrfjRHPXapLxd
QktyXUovOwsGN/jSpyp7QmaCYsLS9E3J4a8WzG/VHdqhlAfP1vzTqlg8dSq0wL7vmN9dmZ3VMNOB
qnkCMclbQ4/hyvk8Bz40/9UIrhWmL30M+RHCDmJtiGFFk4Nqm96wS5ggQBevdXuNFEDxxWxkYxfZ
1VwbcQCQmIeOqWWf2kJl121ZlNout9tgPCJ0ws2jcijTHeF7s/hUKW5aHaYEGbsnUJ4BOlq8JOqT
2RbJekZsj6ji1qyCj7kXdGOUwZYSUTMU6wGcFqsZc/GdLh6TGpRnHbV1jYescZsjeyrTb7ZaXBTY
QSngCEEfhKqspB12QSMeW6/BptCSq06QBOMdKG6Vq1mXAhZGEi3kaMldAfpygYhVzlGO8dpHxlLN
vc9Q7hELrhzqWacl1ySe+JdZITxEl06b3nWjxxqHYjo8eahLrwJU4HqEGEtcL7kh051I9BKcI6/E
sPcdzflkY0j7tTfn+gdTNHi/QVeqrwMl8TcD5WvH5mKgtXDwIyUKzSYQ/og21UkuVdkvOlxh2HYR
ZhPjGImymY2QvbwknVmfJ4abTcF7YngiuHKhYMnYVDWdbUW6eGTUIxogxi8NJNO8Ni90KawidH0a
hLgYF8l/d2gB48ykvAvhlhiYwehNa8fmBO64TffW+05zNbzOSlk/OGmD7NbMZCP2dTUiIgwsDc+J
RgGl8bKSJRfnvpWRRTb2i0HPNQTMEbS1TC+tFkvcyCoq5ceu35JhNiqL9ABt0mHJtwR6QLfL8ynD
x0MhS1iMLiPUwkxxImHYY8+hq/z5YR57zYuLxmv1nT4T+hFJz9JW2lM7TXed6K0pJiJYz07shMI/
atGAbLw9v37wU7u6Wlm9CErwMLFCq2/WS3fRaiPCtSN5RP0sNhsRNd6XqabfdhqTFd4IXHvC2fHw
Q+x1E5XJIFojjbGJ630GMHizxUHfF0E8DbVzSyCK9I7qxhJ9XLu+ak6mUbIy56J370agAhH+L3tn
ltw2lu75rWT0U/cDHJiHl44oEiApirImW2n7BSHbSszzjB31Onpj/TuUlRYpW0qVs+PWvXVdlVVp
DQB4cIZv+A+lnNvQjcwmeUmb4GmDA+FOSIocFgBLsIg8CvwV0+6gdKL4mnaDBEi8sRzlsx72DXvc
nDjmKcfwqJ5UcUbcTXOxqeEwCBxtxUbQvRBbHGchpiyQTqLuYerUr4+lveyC/RCGlOFJVWdcps1l
AZpsG89peaVbvLnnT/Qf3U1QjCkkEB8SpB6e53MBz89sYsOLYMBdAF2e3WGQ7FWvpTqdnfbu+ds9
0bE0haIRPVikPCAM4wZzeL+6zueaDU33+jnoLkM7ysNFaHQW/KvambuFAQqzXg5hDFQiRuY6fw87
QfJdmpEtyEkHVKxb6WY5wXhr6Lx1eQNHJNACf8kBkd/VPZzJteYAMXXRAGymJdCFqL3LOYy/eVG/
KjP6rw7eofL36A0/yYq2t9kt4J2DvEj8xkNeZL5BJEOlmIFNzLfi5QNmBzgPDRukALCkNtEy+54Z
KTYNGrSbyMItyiAUur5nRtabPRqQ6WoI4S/beU1mhGYH0+0gnAVdqGCeA/4H1QhEiQ6no9rCsXZK
JV7Nioz2M5J60a0d6fSBBxYn4WeRl6Iy4ShXhSInkBKavOpdvHH7aZHK8CKWiHXgr5RlTQl6V1LY
cjsAw3RCQmsHIk7LAAMLbsCo0U3vzFTaWFGKUO3Q9dP73HFmf+GXVadCauuT38sW8zIPt95t6IfZ
1ZTGWrkELYiatxnYKYxmjJt1Co068WoKxY+TBTONwJstGJqLKDC0mwyvJ1Hf1LVd6qvFhyqlKAlW
zuQBVc0/t9MiB6udoH+H1VznxOvKaJSLZpAzZxNq2Xhj2hJcJfivcwXtVe6yZVYNOgSxhngJBL79
toD5MgLTUca7QHFGgqYqG98rMYKRo5Kk2VLGqv2Ev1L1Y7dXfseITf0MpwxVK7p10W2nmvWwqNQk
QCUxMNTIazt1jD1l7uQb0Lv670kTZdEGrqzz2Yqq6lQfBsPykHyVyqUMSUZH5hVo+MoqTP+z1DoW
HIfCTD6QiuvASmD8ErR1IS+n0ez4Q2k1nHhTSLa9AN7dqItK8f1pYbXA+pYgJKRPcD96BUiOb+ir
ACq+V2u1dVtIqo1gnhS1H+AIhF9EX81eFGbpn6sIfUYLHCJqzcXgsP0EFUzTwCWoKCCVVPrmHZJM
8QcJpYZlw1Hcu5GSxERsRWuMdGSk6FOtS2WykDKj0SGDOtpdX3VjtESMbizgX9fxqmmM6EOv+lrq
mQFQJEmHE7cgZR8QKoesDT9QcgZ/2fuhcNzsev3SbKBYYc8bDlt90jGm4wborbxweDxJ6/fKg/TI
Wal0TI/lLOKigfoCiWIFPDL3Il4iES7SeC3n9Qu3eppxo64GxpROA2cHRcnDhZp2URrUBGwrqKAX
kjXHoNoGLMSMWvJgxYrjIOp3Jf96ocTycF8PfdVO/29RAxNIh5/3sc5ua5yMo6rj1L+Hfgp8Jx5G
f274pvyGwoDoYVF/AXFpEG982/DpyFMi49C3aCIBvBSQ/IeOvP5GVOnBTsrIxVN6/b7f62+IQfkW
hTWK4pQ+X7Pf753mHm/3QncfsLoQcKRYR9R3NIuaDhpIEebUhCqYW45l+ZsYMkK3MOnovMv6UIcK
m1ircdBmNwy64XdzbvS7zAz921KyNp0+YRyslrGDrOCoVlAZpXWOiS4qJ6N0rbcI582UL95FMdZK
1hCn604dqMokZf6p6hr5XYE45l1TGpdBYFXmYtLk3kWcuzqNezU8Bzfob2GahEuzqC1toU6N/tYW
ag1WBjUaDpOtfDWzzvjAIqkvpl4j3KcVdR2UagP7r80M7LAjrb2OpVylQVamf4CUhGpcTUprgPnU
5RuFNPfrHMOVXgys1EswlN0i0MoWBu+o6+R8EHugQxpQDNK2N4qV1jdQfApl8nwtmD+Ypo+IE8fI
WUEh4pOfVdbCqQc4xziBWatusoAhJnAjTgonUb+mRR+sq8RZQYG5KP1BeQ/zpPyq0cG40SQSTsG0
kzeWiu/7OJekQ2kJdYo4uDoBnpbKsKpnfYvkBnIH09gNixBa/5dHM/kH9TTm2EEkQN2fUIRZizw+
XY9jDwGYSopOSSl3DbNxXFiI8ok8Sba7v8t/byRHmO+9fcwzG0kBhvqurm/bw42EA+ahI66+gZEh
cDq4XeH5LvaEh41EfaNqlHb3jSMdRZ5HkaP5BmgYrRtyKDgIQtTsoaRuvqGBTYjHF4FaAAB9zUby
RPSTcBYdaehFGvQfFdT34UbS20NDRkgE1Jla8z6Gk/8xTMZ1p6cypDl9ULaDNGiXWWUWd7AdzQtU
1sZtDhBoSwGt+2gGiQqZLOlOVYS8TqZITa9MhZLM4vXz7b96iqIKGdGfz7XrWwD7v51Gbdv8dpt/
/e3tXR81j6fd/ve/Tzt6FCQfooMAzlCU1b9PO4yJFCGmJQSHQUJ+P79gEoAYFCL31A+AN3OuPMw7
EhY6uTYEYQWWAXvMa+adKg6oxwcYRDYOMJAgAIYAvR27kcVlNFFpDWQXPdH4zCz05ErLNVxe4byr
FzEMcCzRinBrFJESeJpR9LQkGh/NPQw1crIaqR2xRxiULwWcgpVMrH4TUUsvwKoa01sVvxYyE3Wu
skVmZNIpYnqf7KAfP6MhaIL7wv5sCV+mvkPn96XCx5N2MB+OkFjowqIHT2fz6HR2TPBJ+TDOboCa
yC2EaOWPUTGlXQwwhgaCRIcfRL1yIqHyfu3YmaOIlkD0Ya76Ex1Jz/Y+5vzvzfpos4av8vIC2nVf
ooM8f/9bD8uGsM8S7ba9J61AMH1fNsobmf0WaBNFLYwDhU7597APOUDqQKjhsWag4H1fNtobi0oR
Ku1U5vBa4wlf0QHd4yYeLxtHFYU9gQZllVJtOOrX1ZPR+iV8YzeatBVY/MjxGvwDVzJLxalG4wv6
OtU1bZh2lyqQ1AnLGuxop+KUQCBH0sTQ4fu21nSZz1AOFkamz7foAoS7dhjy3WzKMYX2oqpgkPth
d66O9U7LHP0ikVTnFqpAdBFMlMqlKFKWAT2M6qyZQhgVdmtGMLgb6dKvmvCTkk3yKqO2kHutUfU3
SLtforXTJUs59bPN2P4z/LN/h8SGZvBzU/xdTVrz9fbr/oB4V3y+DYqDE0L89veprnMyCENIEUYc
ZTiCayayVEie0CCZzw9THaQyWxtoYM4Pcg9R7Xo4IcABIP4L3ESINxtEL6+Z6tzi4IDAb5pdVFyI
M0w4axwGJmRfwVgFqAWGw9Ct+75BZm0cX/LBsVnPj2+DXDwGFwJXRSVXrODjBTVEimSOCULnfuy/
izTKLF4Km71e2EMdfkxCXZJwyJIq05WneFS8uWceL5R2HM8nI4+mFRTOCKgeqgHwrEQNejVFHfwt
zYTv04SyOu5KTe/OsZufUm9GSeyzjuYMcRUkuXUwZu0NmRnZBlIEsuH2lTqVyyZVmo+zUdYXqMoE
wWljzlgewaTSLpElUuHaYb7cLtmLJlCyCk6py0YOYuPER9ymO4mtqr+IWfopNI5yfCugEKbnkLpI
tNSnql5Wvp7vspxiFnIBeUfXFtoPDR2dj7eUUaH8Y7CGKliqaBycJ1IY3USI1cZ0N83upiLWGwS1
LKqpoeXTDje2WENut9ZP1DgBTjRE9ByRUetnD+RCNSwyml7JQqg3GcsigTC2NJJiEj2mDvo/Gcs7
jBxmyS0M3XwbovjULKrBoL2oS0OCNF/qr7Q8R4nQH3XfXuptas+U6ugnLXUpUd+CX1A/J4FN3ysz
R/vro0V0cb/BPuZEHk1Gk7VAlVYh8AbfQqmTVfQYeYKMYKtaUy0ttblxNs2I1pKDEPDq+bsct2/u
bwOSH34Kkl1gEw5vM+W+3Tpdg+FPkw8nmEJdNb2iugWaNac2HTSkHH3/VImLbsmyjXejj8bH889w
FJftHwGYnEGkh1kf/3v4CEFc0p3PSozbjLA5S8da20RNpC5mPSy9LgKp9fz9xMg9OtD292OTYXxZ
imwqR/drdQ0eIaLyyzKjqqdDAnLTFqW8PLeU9fO3EuX743tZOrR4QS5gjI9Z+FUZ+lFjY/A4tXkk
rSs1aj5IU4+sDnQ8VPcQATFmV8L9hs6o0VwUJPN3A7TfZKVRvt7RQgvt5ZgX/XnV89xrn0qps9C1
Plq2Q0vYRlGhityS5WMvJ2Cj3khX6pSKRnIZIugDfb2o7/1DXhXb/ZdPjETv8KXE6CbKv1DL2598
bXj32z3jJsrvDnMkcamHE1B5Q3ZNAQT2DMk3OLXHwR4pDiRs0mzSIHg0309A7Q0FPApvFHARPhb5
/MMBCB/Hxo+Y8JAwEDTc63jYR9PVoLBHEVHBC4yYD4nbo90AOavaluYGmaE+N8l4spwQy3R65M5K
B6o1+VCiAurRtJt4wvcBCbnGvujbtHkvt9VCpgcKwqRQ/ZVu1Dheq74Rf6BYJsO0HYsdGVgbIi+p
Bu9sE+068Dnd9dQW2eR1ED43caO+4PW074k+WuziE7H2wAnSZsLk/PhMjxwJeb04T9whwrMxwPHu
Qi8R24hjLVwaUwNXuGmsd42Deqo8FemZVjf6ZWeXyZquMRpNWtujM6tcxJw/W4A0cFlDpMfMwIA5
2EybNq+bzaOp9IOtX4zy0TPjwwJ+H7tRGk3yUb0eYTjZQK0wcZF9zlbtMI9eMGQ3w5z3oEYQN279
ZrjP1w60FB4fN8cHgRgo9K6R86A2I+yDjxJIXpKjQSqOXVD36vsknm5KWK8LpYPRWVg6UlS1uYoJ
w5a6aUWrEsfmF8Si99r8x5+b+rJKCIgIB3QlxuUR58uqyoEWGY9Q5sAdTS2ElKsr+YdR0bplaoTW
mdzYtRvCwV0rUix5CZ6WKIG3kmdCITgNI5JcrUy+lNkgLWKgSy8M0g+YYrSnxEbOicnRcSzdMtM/
y7rcYpC0m6g/6/oC1vS46NGX71FzqmrkoeJzs4mWszxugf/sUu0r1Wao42h8+YY7qWspyNYpf507
29Ws3NWcj5MdQ9/9vRytBYj6VeRc151+X8366Qs+OmXF+0VeHETsntSnHj96FRJzZaoZu40ElX0e
a5BXyKDCWACj1uMBcfL8JN5bjx2+TayKNGoHxDGCY3tU5rONXnc6QGyurkrTarDTUxl7v3UBUdtL
sbU/Uzvtc9fGiKqmBZINyQxvfEB+oVE69OYa01y3fv9aiyMIYxo1TENEG5imHdtedo5dp3LHUzn1
2C8JMdRlUbb1hj22cCepa9z9MLzqrPy3SBIFjvfn5+X7699uUJ+L8t9OmpRK4uEBKX734YDU3wDO
5+SBmLVPA9kEHoqIBqBvQwcODgBGmHxydj6kiDZFRLz2KCsLP05kTL6fkBbFa/ylSOhE44wY7FdS
xD0MnCCVlMAWh/TRASlRQR8CcKauA/xVjab1ZPveo4H5we5/FJ5CdSU3fHSLo/DUJClwNFSJcX5D
5KsEl1uyv/XO9fO3Od4P7m9D4IDAPPWlYzu/luwlaGXZd/10WGEyuysKRAwN50Yqupe2gh/di/xd
OIsA5Ae2f7ixOwYAdnmefNfGiT5UWtQr8kWioDzgT+sqR3pX608LZFJ03CyjbHrbTvpmCrSNGF1n
mNYyPM3nP74Yxce7k/j4wmFQVJfJshzt8JEUNEGwtsCCHW26q1JLN+EQwFLvTgPxYtF8wdrrBdu9
l255dLzpajCBDx98N5OD3/OJ25Ktj3m3zLt4KQEIN0bnhfBHXPK5Tynm2qMTtbVR+8PKxHdL0C8x
EMVQT14IVvYwn+N70GMWogIWEkHHEym2pr6AGMbL9YuLWc4/IY2zkbgX5ZozM9PPerM7bVoEFdvi
QtZfcox8WvnmTcLZVmCkY8TL5n74GWvd6NQkqZHk6z+Ven0+t5k7NekmyZ2d7UdbIGzb2HCuBifd
VJn9PmzaF3gTewPp4yGgP0HbA6MG0aQ/fATHn+xA6zPfnTKcbOf4o1pnu9Lae0q+z8vZLaJgIXeD
pwVowygqqonostph6naK7+WgkANAH+TYJ0yFXep0p4lDD1dONn05IE1aXDw/+cV6e/q8vDMCPuLi
Y/vLqi5zEy16XtlknrVNvEylwNNx0dMG5xq9zFNwPme53Hx+/rY/2tmAjAkZCtKVJwpumW+x4Iac
2ZgPnxGSvSiL3qvN8Or524h06MnHI0oDmYa6B8fC0YzQAhsroxY3+QTIQFJe5DoSidmseWVboGkI
ILRHnj0IVnIi7cQWA6wBLz1pp07ObsjTyzKf14iDLKRodkcruDSTwctAALQSJEZtYj+axrUdByup
SDdOWZ2jTOcC0kcLKYMvqW1llIu4OQr26+c/21OlLLFx0UODu4y4Gl2zI9TdHNp2IrWW4+aK8y60
sgt17E8pWp6Zje+mvulS4EwWqoaWe9SejGYZLNrktmsCD5z7Ntb0hVREH8cRYoLug1NHpWY8r5h+
o6Qvy6lf6b6x7BHSX/jASK0a1Wp04VOKMuFgbuY5vppq5mWN6GYieVaCegegUdVKN6PaA9SjA9UE
6zwzoIv2nhhJGe8AX2VnRRlLaYbPVoMaSmVsakY04OuhM7w1qurczz5V1kglrjlBu3eHWMIKjNrV
NCDoZDizC7G5WyQ9YgtBtnOs3vMbY+lU8cfRDqAVom6bFRes8h1+0ksL7EeASn5rph+rqT3NLPvr
oEngwTBziODAhPF2HtWthC2BD8afCs4mn7qVIde3dMy2UZxf9BHKvFJYn4NSP7MD6F1muDZwOsKg
Esqzf4306a1UQsgq6/GtOrBsdfsmU6IrK2nPoyo13HJO3vWYCi7qPL2IHX0DaNyTgtDrgvbctqWT
Lom+2nB4OYzWRRB5adkD01N/j2LeqGnfxOJcMND1mRwPj1Gziz1jbWhnSQ0pl81DbCSF+UfI2Ip9
V4w1VsAULj29+kTTEBuNnC9pxtcx0BEg9zPKruPGMssr1MJ3NUYpGWqX0jCcppG0qnNpJ65V9PM6
mJtzJwm3Vuh7TZvu0ADeZoMQbzWmNSDDdwj2eX0QbgWnPEHSKZPm975mnJkGE0+aTzRSpDbowNyl
u9IZ1zliyajubgDeX4pdR4rkdaBoZ3YarlVTYOmNDXrzC71DCDrHUkQrnXwJNubzhElsbPfinwWc
JI7Nhopz6lwbhvm+QZxjbFG/7QFMLgYl28WVvC5hJGcW61ZpThq4JbKvk5uFW6kdVnkSb00j8AYI
LFrRL5Vmcku/PUl7FGEHCB8tA2uZJ1HQXflUoO2qPkdiySv0ycUGwg2qzM0HfgdrGnSx2iXdji9N
niFFL0MSVOuTrtG34lWHKX83Caxs6QaPsZNBHzylSjZygE9CJXThJLx+x1UfWvaicZjHfXfSDsEV
wfE2mWYXiOt+DtDr2lKW/2OCp1KpvpeGs2upwbUZhp6Oe7E4WE31na10S0yytga+VQHDWotXE0DM
qKOPDbggPaMuzjzpUaM3FP99po4v7FA/2uQxlCJHxomJROto851rROLtVnXQxKrPLWC7QQ62w1Bf
CDueFHbEPihKYWBJqKVRsjo8c2NfT8sKcIk7OMkfIau4NoNFkBYXqTG5jaJvoynbdKJ+NRWdV0n5
BdJwH8SZKhv+7yFwUsTesiuoKb8jYrqDaId3xuQ+v10/sVO7f0rkRKlrCCenozCz1eIwz3zbcSUF
+W1EddPF5MxfBkPfxKq2Hfl/yVG2mNV8nmFL6ca4tqhWLYLiJRDoD+MkqBHk4gRK9JKPghTVSIdU
S03HnYbwKmrtd3o+f+6Sad1mmWtayERo7Wk+VLeR1S4ri81Cl7znh+OHc+PRIxyNxthnUoYAuOMa
2vjWqvCXCAvI4NTfnr/PjyYHMBMd3zGqmcyRo0nYp1Ukqa3muPOQfixl/cy0cMvVjE07O/s1kve+
Z1mT27ENVVr4YarP8a1ZaexCjl+fSHK/qh1nV9TRNutYtmH3UrFLnNNHMRjnt0KlC2wS/3I0FmYw
1WhLKo7bFQCMp94Lkb5uJMmLsV0w036l1L7XSfgNBMjSIc6+eH6MfpCTCdUT6IiGTntpj9J6lBpI
saWF1Sg7bqZ8GpvQs331S0QclOYvpX8/yHvAI1BYRICUsOy4qCyVUG+SFLE/NT7JOg1nUtWNfRsS
HmSTUmdH/vT8R1OfYBZYdgICgR4Veb9lWEeDm5rAMtuIW5Y6gRgHR2cYS7tGPJFAt1awfLGQuRff
FFlnNAerTrNLsD3JRswIuHpLvTK2kzZ4k94jFaFujCndmGa6QzVii1riSdMGH+ZoXJWFvO6y3quG
3ovNzB35nWzsPYsoqA6CMwrduyySbspMuh6T0Iur5lyZYliOzi5KOPxCY9vWFHYDA4mGaNtkkqfX
8WUWDwurNzaVGX+CyvNpGq0bOa12NQ8tfr8d4d/GodeW2qbltAGDtNDszkNrbyuN4QcRjXXcL2+6
U2zivDJtT/o8OBvjGN3R9lyffK8nCpxAhyryvLZJs8UqgdLAeVify+yYTqpvRLA0DB2+JsGHQJfo
VZGxtPEW8ZE/ejvZaOTKejdeVc580eUoZiaIs5olIWLUnCjEwSLSsjhs277ndEs3fih5oSzhvInD
jxKsOe3A2Y9fdLU9nYPxrdi/p1rf+uqnqPKv5jKlNiidNhDrSx+eiAhF/N7e4TOHy82ZGeaflC5Y
+0hzVoV/IzeE4Ka9owyxnHpjKaJRf26XTckscKLLgOizIuq1ioCoxtlNFiJYdbgdYGGLMezb6lzO
gisHyi1cs7X4vWgmMORElUcDTRHtTHL4Z5CucZH4AyX9bRF3p5n9ru4nMj1jSd1z1coRHkvtiZpM
LhL4l0mRurR3rmbL8eqW+ClNXaEYIAIZPXZubLxGF6avnTXS6DqB9d4nH/Gd9tzKp7d91J/qCQd+
zDtlrgUoNstJtsMa5a2Rnc9WfBXXBN3NJ7ANy2rILkTNyPYJq4xhrZTadsj6k3IKtxqnUIv3By4z
l/MULYNiOM1JTgsjucxJWGMHoxypZtj45RCRmu1chteiFiLmiDlOa6HQ3w9sT8xBccRmTnMyWclu
aua1LmfM18Fz9PbEZHdtfeYnkB+1xtkmNJbi3dSY+tH7WVqhdG0VDJBE2om3CQKfG6UmkhvesaTf
P78jPD38TMTsqSeiJweWinrBYbRAYyju+OwOQytdi3xA1bvTmahSTIM81jdRElxb1ryO9Gnd+ISB
mvNCWvpkw+URKFpC4kOPTYhdHD5CIVdyLWuj4wqucp+3GEnAwjHSzZR9A9/9tNZPpnt8uohiDHQA
FZkMehXHn1fJMWFDT9V2cTHfSjNGEOGEuBkGEFeWPLvaTBgP8fcStLwH+mMdV8pNFY6fELq9KqcK
TL+mbv1S2vWQhEhkFtI4fDb1aIkjFx2ggpSTvUGhiYZuKpE6jN0d/jPbfkaGuLVFmCMGlyStLIN1
FxkbZSIpiMBKqsN6MLGTotg1w1aFJTquzXJaDwOCGmhXbXy/O4XIsi0s7axItK2hUT+yoivyj6uG
pZPVw1uHFlA9Df4ixIsD8j3B/6SfYSeZuxGYkiazZvp0we+xPYcL05zf5sr0dmhFBpqyR2lqOy7G
nF1wznZ6bZ4Nbfgh1zC1S4qLts7yhT36Xo2oDiIK8RIxdvZY5mpO4qj6V/hLXmObuMgHyWMf3n/6
FjnXNJeuJQ5biN/hFZLTdPnldKPr7WepDu+m0dQWia1tzLy8sM3upGf5SpQimkC6SmJsGKXevy5M
Y6lovIGgknZZEvzeamSEZI55n6MPXfUeO8E2iHBXieKtDx28NUjqDI6rkGRNzcmBi34VVOBdmiC4
qlp5xY6sJZx1rb0DU3cNeW1LyexS8duVPKe7Sta2sE/ObPLpVHI8sS4aTfK0XIeQNrlMs+1Eso/f
xAag4KYz+lVbhtsSmfykDq7ENmuV1ntsbgD6dcu+rgHplJK7v7gTb6IxTVAajJYWZCqjSjetyqE4
1xvMsRI0vHHLsNtrtTTEEYyEguZ8tUzweh2uOUrYSIs2rLSNDqkR25oEEOAfoH9KaHm8XN0Pt6mU
bJJmfKvZk2u0Brik/DZJ7Ouo7pCaSC9BW22sttiJxDtmU55JpEq5/RzWKZ5YGb4miTRP23JKL9vW
uoGRddWo9lXF5uw5XcaGRds4aPz3IsUO8XxZjpbwse5WyAW7KlbRkpl4pR94ZspJWRjLbqCjVZJb
F5KHjuWJTJ6MKu8nE/SkiLdTxaGxzp6Jo6B/WijalpL/NrXMd6glo4U8j28TZDQWWEzj+VJpKWd7
/NHJ+3CloV/Q0SI5FSd9nQcvxM4/2DlsGcoA7V7A0k9q9S3lLYyx0ae1nYHoiMHk4DXFEgS9lVCd
eH5nfno7+pIU4lnQFD5J6Q53RTkyIRm2OQlS2p2K+CQka7bz/FbM9HIcXrjdDw4CIOrwHxSM6gAi
HgvNT7DyTCiOlluw6ack2HUElSeZ5TU1G1ySkk/yFF4PdrKLwgwcUoch4DcVulf1BP8afuZdkfHf
Z0Wjfnoh8ThfHvkmfHs8QUP+j3IzoPX8aHY8IUQvivw2qu8O0KPiNx5ag/YbxAqwk4b7zr/sqc0P
rUH6f6LFB2EawfZDQrT6hp9kKsvMLpvSM7nAd/AMrAOsbjQFXis8/lehR59ILwLb0QRZG8QJCd2T
qYUVYSyDL1HcMmuV30MTFvDY6iMcs7ieqVrilO45xrx06rS6AYsqX9e67p80kWmfGk6FjZs8f/AH
HY+yKrG7paw0/peikbEJhBVN13xIcRUeDC1cNXj+gWOcO2/O5ZbQOUHpoQugWw/16HxM0tw+CzLd
vJOiIE4Rn7Crk3FUsbYZE5vTbjLN1WRDw566LFwxMMA7h2LwP1qNMl8/eocX9yntY2TJcfonhoVq
EHh0XJngeByt8DoNZsXwVUyB+8qntqkVbpr3pWegSe2OiFqdNDNK7Rm2zuv9nf8/rLP/vMprGpQ7
9tSfd96vBYPn7Pa2Rqfh8cr69osPa0t7Axwb1WYYJASNB2tLe4P6I41iwKGskwPuKVprdL0EABsN
9T367M+1xbfAXKnCPgScN736V3AQ9jJrB8USE8yGQwMfaBI9NsEROuhjFkUYoxuluUOG2GGtmD2a
UtWNEQE2K28w7UgWfpG/63Isl5HW0pdJiv+QJZMjR0p/gtg7iW4XviRl9oMwm5Ae5CxwBZTZnoCm
hpQKSm70GvLOqMO1TZ9vjFo+7dLpc4gokgfz4BMwT2URpvNFWdbUIPFS0NPiZsLR88SijZAaEpZr
9ntFqeXFQLuP9ODMCQjLrAD2JrBkY5Fn9sWMvYNrDVbqGUlfLetai1dukKBkgF0hyJkE7mkzkvE1
qB3Y8EKlcp48WHinREnpfV3zVSvr3wLVIipHP19by66+/XJ7SHcQv/GwqOw30GEFYVrH3Ql1Q7a+
hwPLeYN0BoQ0kaHB6xayOQ9YFg4ssfsDcwG1CNSMRPHhwNpLrMsOHAoBquInXrOq0DE+LEHCDgIx
A51TEev0iS7AhIyUFKK34CqqKn2FCRa+TWqcJE/7spY3CSYkLuYl+apEHGqZz/LHGXzgad+MlgMq
vcKdM8BNdrILxfEivNgvI3gNy1kpEafQkSbCq7Ns6utA6WusrXy8HPu4sDZK6NCeRwJJ+6NHrOsE
WKNveIVdUBPIIq+PIUSd4YN7mtRWAn05mj/aelVXNAGHxvLkhkKIHZIPFEpGwqIPRMdD3yFUiBF7
HVL1odA3tn63ffRuf3CQHSfw4iCjgsBgCDlIxuxwE5ot+OXId6mukxon4aydouEMFhb5HSfL6vtA
9VUr7Keh3ePI7j+xuZUhQKg/X1335NMFJ1f4f/9PepdNj4+v/e8+rDP1DY0mQXmjrwFqVkgXPKwz
FXId3EYiGDzJcNwzvq8z642APQGqxvpKnHh862GdWUJTAZ1GliDMOyBCr1lne6rG4em116WC4sdD
wDw4Kj75bVCPdjKoroqP6LKPMdkdWyly+/i9VuVrOVDXVWvdObCBzChLceCNJK+ux63VIZyNhe87
f2fXtrPSJ+fDEKuWmzvaST5hWBV37U0r4/iTZMUZ83JhSQnScq2UL/ve79x4npF0VKR+bY1WhfHN
WHu5UXyc5MpY17K1RcLtmyzWq6buv8PhIPJj9oiXJvC98Mdv/3NV38IW+F+PJ/G3K3yfxuzookCJ
KgjzT5h1PExjYjACM3Yf8DoIxghg8sNxQVYkBJ/2EkxYIDyGPhKDIduHAwNiHPc+Hq8IwlgOhw0r
YjDA2YihAxsyOJgOtz8cspt2lBFHmjAf3+BLrC9DbZapEkXj4tEw/WCnfdq/E/EedwIxiNadbhyB
XDQD9csxdjQ3buZhgz5kVkNKwItDxwR+XAaDNS3yHt+N2kR1omypbo7pyq55Eppe+rr9I8KWaNMm
MxZTOjB2OQpdvc53ViK/6HQhCreHy3tf16W8q8vsQMdWJardWhx+muY2hXWDH3KyQGkk3dl2eFY4
w2Ise0Q4iPCQa8XYsdrIGMmt4xHLq6yx5YUhaf2y7BJlUWn25ySq3lnUJJZli1+cVQkdQHxwVTuu
WMwSOoSJtsLhvF0HobWltjJCh6NFgpYjDveQ0Jt8mQelF9gYgw0zFzKyAldmNd7isXtaAwDXouhr
aPtXWgUmwzekd/jhbg2/MP6JI+xfaR/4toGJsgMdqkMHxz/dCsV39zaF74p/7oceVtiPL/RN+ucF
10cKEYfbyv6J9oaTz10gxdWy7b5iDKmj2CF6DMSR/+M3FMlQ6dt/XX2jQxeyAJCRTe3/7G/0aGR+
9tmf/1hPbTCfXue5J4dExfsQgkhi+zrYUV/70U0YUcJGleUIOZ4/hGmPRkByGBpcPejCqH9+nxv+
Cw0BRJxfHAPNwdwEJCzxzv1nJPI/GAOHbB+sLvJQ97Pg/ob/QmOwT6V/aR6oGualDxS7xx+efIfR
odfKf/7VZr/g/P3SpzZQjIAGATiNLFH8OVz/igyRkIRToJH2fzhY/+rk/wuz489ddBlG6df9/hnd
NY+Mcl/8gYdt5ukFvm0fYo9AwYh8+eBHxYZ6f/H7rUT8/X9/eeyqu1/hj74pbIUf/fXgZ5snP/zt
w+8f69u9Hn/p4KMePNjDdx6+uInu6tv6SzjtvzF9+1T3dr7L22O/NrEbfn/IJz7Bf06V564KKfUu
F5ybh0uJIRR8h1+98NndGH05KH7sV+2vXvY+7btgnDBsFqJDZ0I0jxX88MT7KSAi71+90/sc8dqv
v123t+1d83C5/dXFDvyrV19ygfo2/e0f2V19JPNKdccWfY39qfeDWICH+UuvdnlbR58/390eDI1C
DE7RiSTzhev/aAL/eRA+XYCHZ/zrv//tccT4wl+Fc/CwJB4vqmcW5ZM1+czP/gct4H+kn2/zQ6Wf
v2Ga/iP/WiD39vA+xQCS/v305f7FufOPrmnrw2cVFM5fveziLg2iLnu40H41ccj88mWLhoHdbweb
u3q+C7BtyA+GZC8z87MF9RfHhIe/rbvDreBv2IFRRglYqQePK4pEvzoo7l2e3dbJw4XEWIt+9q9e
9qRmGA6PCyEG+KuXBU1XHC0OAUv61csu57svOLg/XEgMgijy/eplV9GTM1OgiH/5srd1cfcjDqxo
APzyxfcVpofr7PeJv2FFr6PPHGPtbf34ws7f8ObW3V2dN3fTwXWfOxb/4ipe39XZbX542b9jHIij
vtwdPOzfsCqWdUHWfjB9yU0f7vKD2OAvDgLUBvacg0FA/+LXr3vy5cnmgA7d33Dd9jY9fFqhy/Or
K2J7Vx9NMLwM/4bL3ua01KfDhvq+gfCrD7y7bfuj2SA8LH/5slEb4t5+fOW/Yc+5RoAYf6nDCSw6
jb/+yOzrYBaa9i76f9xdzXIbuRF+lbltUhXXWlRk2ZdUkRQl25RkrkhpK3sDOeMhLIrgzo8UKpWq
XPIQOee0h9xyzE1vkifJ1xhCYYNjkiY6lleXLdPramDw0+ifr7/m9i06uoVLL/+U3AxNmaVOFqlL
sIy6n7vfPKBMY6yJE2TlWoKDQOPkDOgoz906ELgiZ6Tb2WRfCezeeQI+pGyF6QFAPzfU7gt8brI7
xXWFxNOMvIRn9aCnRfhseyYrylRNnCR7HiTc7wuDV45fPEQ03TC7Ly/d6MQXTDjK0Bvdt1oTbJEs
ZoAMrIDoGYiKnRhaYQD+3M+AlbhVcOiy2EmygilXFbwSd0nMHw/LvxEuVhf31a1zc6ymLHChL68z
LDEzf1Bc74bZfY0XMZiunqax4W4jVSiGLskVjKsRzh1S3kxjgCImXDg0Mh6oJM34gZbwavpJNvTu
9qHAaoN8J4nMRxgv7LZQmzUZxVyMIXuUxL6nB8iOhD2Hynpzy1YbsERQ8QgYtg9/I/Vf55ohjULM
lGCtJagjiCM3D/d0oTV0zAVDS2hobXn+dLcRWl/+qw6ZMi6yz8Zy/8f95brAdEuNSae4e2gfRgGt
3Z7PvBgONTkIVSQn6l4hUpzpmZNl50vZxVDR7+C2OylWKBHjBQvNM5Vwo0PiScRcf3aTs3Ml/pHQ
ub43WewtgYQ66pZ36Dvtpmdnuy+wsqcJgrw8GwGOGTfM7i/hB5hzToqdLAE/Q5f2B8AZMifGSqWM
YKjUvipjHTUz5b9RAMqFC597odJGQ+CSLewMmnPUQVfdlZQPsU2GrsuPSV5ELTVlIVkQG4dL/mNy
4xmMEpHecxPh0H2XR77ng2cufM4n5FBF/XIYa0o1jNhVRLmOhFoGpH9Y92ajowa6jEj4b81hGZ2V
uXLrYS9RJV1gjf580el3Lq46R3+J6PAgIBr1/fN/CO5oMCKi8wLQdyDG/z2V0Kw/qnWP9ZonXDC1
h9In2L/u+V+X2oMNMcVXbEjrmRHSmxv+zbeQu29+9JO8QPr627T45C1DuM0pdPeI/Bcnp3oWqGES
3/4vlJt7ngVoDMIkdsrMzJhvWGV4g6aJMA+8ibrsuYV/BMm2yU818daBKEPCFqJvyvo5A4JOaKOQ
bftAN4HPGLVX6HEMYnDwdR+CVgC1UWFj9GAupL7vhgoUcMQAdANa5tdoLoSes/4oJaAO84sEHUin
+ZanG2dGeQcRlKrA6VMBJQo2UeSF3hMCA7UQ4NSjGpQH0d9QvSYIgg5s26q1D/W233WW5GZmCnXD
twpK/ADFq4BOv0QTxX0QL64znLceTKXjLBm6VSL9gBaQAJHjOKBkD1S54KOUGOgRaYIWYLWRXRTe
go0LQPR9qrVFRdHaAEv1fU/3SpFu3uaNWjrXv4Y3aJICasReCwGjtjlNYcgtH7EVJbm0TFve/pYp
8jvA3ZbFUl8friB3kIvINfOiqFIiWGiZldNYO0F0y6j4O1Rse6xiJ4VkSoRTL5JZOZxA3SHIRx0p
2sB+s3iZRGruKLkxI3hQGGbzeAInsK0AoTPc5d5sAwMeliZmXQCqbW5MZqCLqp2kPbDteCm6Nd/d
kX8E/lmTcPq4RmycdS/blneorWZJdJVkMbO81j7OW0o++qSRGy3YiQdvevCJ76TzGfMCqXQ99Bp1
fi5VASI+QC1BJDRNmE6hktvgATJdZFysRCy+gxJWM+Pq2hYPBx6/ATWiUTdeaIZK5kMX4kQN+SV8
LbB9J2PvGVi1wcv/WZdbHuDVgwBUbPgCtB/+VSRR/N27W+PxlKBrSrj4bjKds9Nb45h9+Vqc6qFv
FaDBSvhsT2HoFmP2uCAVIyBXD71VsP2TAm/FmYpVqvKRFw2VeEaABDJFwZQwijXDFwLIDHXHdLBt
mBh6iyHWEypwi8/wkI58dIrAlThTJbSv5phcdBuXWF2S7HvUIGUQEG3uSf+iasHJItNiTwJEe65h
4jOpEk+Glcpfoj0JEG2lhl+AVjBXJZv1ajDkyxXbxcMv5dRrx4vSJzfO7gbcBTyTmCli0GOEi+0n
89E4mUwSZnGC/0NAdBV3WolBghNLQDhhHDiAqSEB+exTiY+KThPj4UqICzlUy/WBjvLjexJ51X7p
pSoR6gif7cBwL62xL6CG+g//MBHo4x5+sXUTvezhn9OR5nFa9NoVmD2uoRfKo068wXs4UNN7X0Fb
rufQw3GZrlxwCZRtq8yuUZUSHaucmUUNCcQqSgS1Z9M3DgQWuYM4DDIxzCQASW347v204oOg9ZqA
WH0zVMM79rQ2JFLlVex+9X5LQFZbOosGMOYYIAPx+vDlaA7nCdu7wwaIyEDuBsopYK6gqDf7U08X
h60KIUMjscvz//+hldCp/p6fOoHb1zZ5oaILL8cncq8nUV9NbhVqB90pIyvU8mkG+lInCLgkeF6Z
ibSalfxyi+6tmcaUFlqeMDL57ufuFt05FjhTaclmjFaY4ZJ7iF7ccLFEDLb+hVo+sB3aDGDpvk56
HgmvN88x81GbKj/YfHSebifQ+uNZ7sTHFAE9AH44mE3g4W8C2j5U+hMXfLDprm1OAzQzYKu49ysQ
EQEMLJ2oOMnHboakfiWqz87miup+mViJCY9Lf9MEHrgWUmfcQCES1fXqcfOWISM0NDHfMwkLvp/p
6BT4PabQJYKlAELxZKeES4DnMo269J9+88Itqg01SYQr3oF2AJ3s+SLvUfvP0N2DZF+qgH54r2Zc
NYCoM3yu3XmWzu99dQYDO1x0BXDqGi+3tLcvsMSVM1MjW+BKdwGFv0aXVG+1Je71qeLpWFRchK8z
ClKUWbkixCkYepBRAARshHeWJYx3xOhjfcsDhbbFXfCMYbXP/TstkYU9T2Y8RLh3KLB1PVjtKDiv
RfgSy2vocvRQurxykCW4DXogwNKzGdLRzJlZD8baMrkJRvdUzaA23Pdbw4I400OXYzBW2oeCg+1Y
QLD6pFdXGpEKCdEa4Xonp7KxJGaMWB6Zhf7paEhopMv7YVKzHBLV51c6KeCRsvWQUHUfAOE3t9G7
AlioWfR91AHkwhTl4mYuD7cHYkWBDVgM2C2nKh8jfPZ95P6o6wal9ttuFrvHCfozwJom8zp9A6yo
hO1zpuMYNZgdlRduunRmq7K9z19gaJGtGMEWq9ZH/zZgUKdYtcc/ovbTq29HLABQVIH0BZ4rNVfY
oExP/vPXv+fX9Av9t5BzxwzeAjZyo9yuMX0IxPUrdAJ3K7H7xg00oFwvAEngefhDsHfvv5Q4GAmc
gmt33PPvj7Qyc/hLOvoB0EDFwv1v0HDS9u0OVcdH5jo2WMCBuoYbqXmYCR1rAFsW2LyuKnWmWckS
Wna8BJG6gK3YUy/QNnoEgia0jS/dPlc+ih1DYO/BK5DWSBbQQadqVow9s6Zamo0P19MFlh75/34V
YfVmVg6Zty1glqNwBp25K7Y4tA8YImW7fD4EvEJgoks94QFwCQOMZouIPdOREnXzhAlEuTUi1Uy0
hIPcVnPUENa9mBLmTNs7HcQ6H65Wb5Dv5FVVEsbDkank1iN+qUF56MxB5eozxEqUOCKfE4NgteTQ
AAmIzlsUYLPs5J7EY/we59jbP7RACF/eqlPDCm5LAhNOVCE5wV2Y1be3tuJoS5OvBxq9wlAOkVkh
DYkS3oqLt6uLIrcYkvMEXZvdQltfS8LUr0Y5LUc8koJWCm6oAMMQfEM6VrGd/sAMUd7mhNr5S9CG
DuArVuvTxrk0eZ0yRB8ZN+7uH1Mt1JVGHxE0dYM1b2s8Kq2wEmqQQM22CHyZj6MrnaW6VsmjNjn8
uy77a0cQeLA/21oyMBX+2Q5ggXL7iltFjUMB/WZbAXZKhDR8RG1DAu1ZnU6YMJ/v1xS6Kht6GYaK
BxsN9UrMgIda269n7ThPZ/kTmuZZ5pRxZEFBy18HCUY6ZGA+msl1TTyJuhyBRP3Nq1fgl3r9GhXn
G93Jp9v3qrg81N37BunUs5QsZp44lQjCtZC08WhWJQiHWpm65xA/CRhvG6kEFuqXiJe1zcT4JWIS
YeLOCL4ER5y9EnDZjuH4jMZU3+cVi0mAM4/V5JpCo3Vm26GA1XZSArDBIhCIr4UbTX1EWxHpZ0dj
by2rwLYORQWVm7sp2mgddTULdV97SVY6KZXQjUp1MxTkMisR62GTRdczN8zutvYVqh7u0XeEbRz4
DTZJfrpnoI4N5Bk+ClU7FfAkqRvDNkeiJqUF7ng/XCjg4PRJ3ZpaB0oCSdI25HX+ppsAozxNf1un
yCS8QQtYIYoqmMikiOvGkWC6bhvjbDIWbJCguz7Wn7S7wqSDJFAKx2DzJUI510rIMqzqUbYKn1rb
lWdL9bx4C6mN5go8SwLRvJBvEUS02fQyPlJRETouZpsi8TAgAMky1qs0RuUXl4C/TcDcvDih9hvO
RkdgUJ+4v2MfAboqdyh2fzG6SKMN4Vo7SfaJk6ivao8z4BAQu198Dh9AYObnyV3UVpMa2l4JLuNz
7RXCSrAnXKkpqhC4OSERIzlHwTGXKnFnaYF/SpAl5211QCvs9nL3Y9fTxUhpXNQqwc/PtQTtQ0/N
kEyjT6ihVZBJEk/88mCBQ41HKkfyth48JlGtUsW73iYTJGV+FzVzBGVzlCNXkWa6sUiLAQDRLqdj
ZqeA2yx81wfmGrYpO6m2sXiojT4ApJHPVgKOOihBpe9NVsBG/xHbq6vI+3FZACnk1pVUL6jW3M/d
L9eKkdmQgFy0CRtIWRt3ad1Ead4H4E87PASZ2gG4zV8C5CHR3OJyudUhOipOTRZ9KAF1gr1Ypzgw
KEZ+Cd5R6h4OesHNRDpP6PjUEBSGOj7LX0PHZ1191tcp3apjR/y6X1k54xSPeuzt6iawjmbrJDHI
HrG7KYHdvShzD8jckEguDx7+jSruebJ8JcF96X5+TpUsn5cO5Qe+WklfHY2l2xa7V4vjuya+u8Jt
uPw138bpr+PPfIZfWUPe+fy+so4r9Bv7yuUL4K4z72NN/2I0gZP5h/8CAAD//w==</cx:binary>
              </cx:geoCache>
            </cx:geography>
          </cx:layoutPr>
        </cx:series>
      </cx:plotAreaRegion>
    </cx:plotArea>
    <cx:legend pos="r" align="min" overlay="0"/>
  </cx:chart>
  <cx:spPr>
    <a:ln>
      <a:solidFill>
        <a:srgbClr val="4B5945"/>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breakdown Komponen Keuangan</cx:v>
        </cx:txData>
      </cx:tx>
      <cx:txPr>
        <a:bodyPr spcFirstLastPara="1" vertOverflow="ellipsis" horzOverflow="overflow" wrap="square" lIns="0" tIns="0" rIns="0" bIns="0" anchor="ctr" anchorCtr="1"/>
        <a:lstStyle/>
        <a:p>
          <a:pPr algn="ctr" rtl="0">
            <a:defRPr sz="1600" b="1"/>
          </a:pPr>
          <a:r>
            <a:rPr lang="en-US" sz="1600" b="1" i="0" u="none" strike="noStrike" baseline="0">
              <a:solidFill>
                <a:sysClr val="windowText" lastClr="000000">
                  <a:lumMod val="65000"/>
                  <a:lumOff val="35000"/>
                </a:sysClr>
              </a:solidFill>
              <a:latin typeface="Aptos Narrow" panose="02110004020202020204"/>
            </a:rPr>
            <a:t>breakdown Komponen Keuangan</a:t>
          </a:r>
        </a:p>
      </cx:txPr>
    </cx:title>
    <cx:plotArea>
      <cx:plotAreaRegion>
        <cx:series layoutId="waterfall" uniqueId="{8E35005E-98AB-4180-AE9F-4AA286F62754}">
          <cx:dataLabels pos="outEnd">
            <cx:visibility seriesName="0" categoryName="0" value="1"/>
          </cx:dataLabels>
          <cx:dataId val="0"/>
          <cx:layoutPr>
            <cx:subtotals>
              <cx:idx val="2"/>
              <cx:idx val="5"/>
              <cx:idx val="7"/>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59171</xdr:colOff>
      <xdr:row>69</xdr:row>
      <xdr:rowOff>21070</xdr:rowOff>
    </xdr:from>
    <xdr:to>
      <xdr:col>13</xdr:col>
      <xdr:colOff>152497</xdr:colOff>
      <xdr:row>85</xdr:row>
      <xdr:rowOff>147300</xdr:rowOff>
    </xdr:to>
    <xdr:graphicFrame macro="">
      <xdr:nvGraphicFramePr>
        <xdr:cNvPr id="10" name="Chart 9">
          <a:extLst>
            <a:ext uri="{FF2B5EF4-FFF2-40B4-BE49-F238E27FC236}">
              <a16:creationId xmlns:a16="http://schemas.microsoft.com/office/drawing/2014/main" id="{75192BF7-57D4-6D75-6361-EEA90EABD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433939</xdr:colOff>
      <xdr:row>1</xdr:row>
      <xdr:rowOff>14897</xdr:rowOff>
    </xdr:from>
    <xdr:to>
      <xdr:col>22</xdr:col>
      <xdr:colOff>362391</xdr:colOff>
      <xdr:row>4</xdr:row>
      <xdr:rowOff>109219</xdr:rowOff>
    </xdr:to>
    <xdr:sp macro="" textlink="">
      <xdr:nvSpPr>
        <xdr:cNvPr id="2" name="Rectangle: Rounded Corners 1">
          <a:extLst>
            <a:ext uri="{FF2B5EF4-FFF2-40B4-BE49-F238E27FC236}">
              <a16:creationId xmlns:a16="http://schemas.microsoft.com/office/drawing/2014/main" id="{EE1A77A4-8292-BCF8-AF95-3830CCF2A701}"/>
            </a:ext>
          </a:extLst>
        </xdr:cNvPr>
        <xdr:cNvSpPr/>
      </xdr:nvSpPr>
      <xdr:spPr>
        <a:xfrm>
          <a:off x="5444350" y="180171"/>
          <a:ext cx="7165712" cy="590144"/>
        </a:xfrm>
        <a:prstGeom prst="roundRect">
          <a:avLst/>
        </a:prstGeom>
        <a:solidFill>
          <a:srgbClr val="B2C9A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3200" b="1">
              <a:solidFill>
                <a:sysClr val="windowText" lastClr="000000"/>
              </a:solidFill>
            </a:rPr>
            <a:t>DASHBOARD</a:t>
          </a:r>
          <a:r>
            <a:rPr lang="en-ID" sz="3200" b="1" baseline="0">
              <a:solidFill>
                <a:sysClr val="windowText" lastClr="000000"/>
              </a:solidFill>
            </a:rPr>
            <a:t> PENJUALAN PT SUKAJAYA</a:t>
          </a:r>
          <a:endParaRPr lang="en-ID" sz="3200" b="1">
            <a:solidFill>
              <a:sysClr val="windowText" lastClr="000000"/>
            </a:solidFill>
          </a:endParaRPr>
        </a:p>
      </xdr:txBody>
    </xdr:sp>
    <xdr:clientData/>
  </xdr:twoCellAnchor>
  <xdr:twoCellAnchor>
    <xdr:from>
      <xdr:col>0</xdr:col>
      <xdr:colOff>421397</xdr:colOff>
      <xdr:row>6</xdr:row>
      <xdr:rowOff>66629</xdr:rowOff>
    </xdr:from>
    <xdr:to>
      <xdr:col>5</xdr:col>
      <xdr:colOff>349848</xdr:colOff>
      <xdr:row>13</xdr:row>
      <xdr:rowOff>155470</xdr:rowOff>
    </xdr:to>
    <xdr:sp macro="" textlink="">
      <xdr:nvSpPr>
        <xdr:cNvPr id="3" name="Rectangle: Rounded Corners 2">
          <a:extLst>
            <a:ext uri="{FF2B5EF4-FFF2-40B4-BE49-F238E27FC236}">
              <a16:creationId xmlns:a16="http://schemas.microsoft.com/office/drawing/2014/main" id="{99416207-9BA1-2BE2-9DE1-F65B700D28F3}"/>
            </a:ext>
          </a:extLst>
        </xdr:cNvPr>
        <xdr:cNvSpPr/>
      </xdr:nvSpPr>
      <xdr:spPr>
        <a:xfrm>
          <a:off x="421397" y="1082629"/>
          <a:ext cx="2733034" cy="1274174"/>
        </a:xfrm>
        <a:prstGeom prst="roundRect">
          <a:avLst/>
        </a:prstGeom>
        <a:solidFill>
          <a:srgbClr val="4B594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D" sz="2800" b="1">
              <a:solidFill>
                <a:sysClr val="windowText" lastClr="000000"/>
              </a:solidFill>
            </a:rPr>
            <a:t>REVENUE</a:t>
          </a:r>
        </a:p>
        <a:p>
          <a:pPr lvl="0" algn="ctr"/>
          <a:r>
            <a:rPr lang="en-ID" sz="1100" b="1" i="0" u="none" strike="noStrike">
              <a:solidFill>
                <a:sysClr val="windowText" lastClr="000000"/>
              </a:solidFill>
              <a:effectLst/>
              <a:latin typeface="+mn-lt"/>
              <a:ea typeface="+mn-ea"/>
              <a:cs typeface="+mn-cs"/>
            </a:rPr>
            <a:t> </a:t>
          </a:r>
          <a:r>
            <a:rPr lang="en-ID" sz="3200" b="1" i="0" u="none" strike="noStrike">
              <a:solidFill>
                <a:sysClr val="windowText" lastClr="000000"/>
              </a:solidFill>
              <a:effectLst/>
              <a:latin typeface="+mn-lt"/>
              <a:ea typeface="+mn-ea"/>
              <a:cs typeface="+mn-cs"/>
            </a:rPr>
            <a:t>$</a:t>
          </a:r>
          <a:r>
            <a:rPr lang="en-ID" sz="3200" b="1" i="0" u="none" strike="noStrike" baseline="0">
              <a:solidFill>
                <a:sysClr val="windowText" lastClr="000000"/>
              </a:solidFill>
              <a:effectLst/>
              <a:latin typeface="+mn-lt"/>
              <a:ea typeface="+mn-ea"/>
              <a:cs typeface="+mn-cs"/>
            </a:rPr>
            <a:t> </a:t>
          </a:r>
          <a:r>
            <a:rPr lang="en-ID" sz="3200" b="1" i="0" u="none" strike="noStrike">
              <a:solidFill>
                <a:sysClr val="windowText" lastClr="000000"/>
              </a:solidFill>
              <a:effectLst/>
              <a:latin typeface="+mn-lt"/>
              <a:ea typeface="+mn-ea"/>
              <a:cs typeface="+mn-cs"/>
            </a:rPr>
            <a:t>103.754.869 </a:t>
          </a:r>
          <a:endParaRPr lang="en-ID" sz="2800" b="1">
            <a:solidFill>
              <a:sysClr val="windowText" lastClr="000000"/>
            </a:solidFill>
          </a:endParaRPr>
        </a:p>
      </xdr:txBody>
    </xdr:sp>
    <xdr:clientData/>
  </xdr:twoCellAnchor>
  <xdr:twoCellAnchor>
    <xdr:from>
      <xdr:col>12</xdr:col>
      <xdr:colOff>231045</xdr:colOff>
      <xdr:row>6</xdr:row>
      <xdr:rowOff>68270</xdr:rowOff>
    </xdr:from>
    <xdr:to>
      <xdr:col>18</xdr:col>
      <xdr:colOff>409919</xdr:colOff>
      <xdr:row>13</xdr:row>
      <xdr:rowOff>157111</xdr:rowOff>
    </xdr:to>
    <xdr:sp macro="" textlink="">
      <xdr:nvSpPr>
        <xdr:cNvPr id="5" name="Rectangle: Rounded Corners 4">
          <a:extLst>
            <a:ext uri="{FF2B5EF4-FFF2-40B4-BE49-F238E27FC236}">
              <a16:creationId xmlns:a16="http://schemas.microsoft.com/office/drawing/2014/main" id="{5AFD4156-44C8-4C1B-AE94-41117C3446C7}"/>
            </a:ext>
          </a:extLst>
        </xdr:cNvPr>
        <xdr:cNvSpPr/>
      </xdr:nvSpPr>
      <xdr:spPr>
        <a:xfrm>
          <a:off x="6962045" y="1084270"/>
          <a:ext cx="3544374" cy="1274174"/>
        </a:xfrm>
        <a:prstGeom prst="roundRect">
          <a:avLst/>
        </a:prstGeom>
        <a:solidFill>
          <a:srgbClr val="4B594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2800" b="1">
              <a:solidFill>
                <a:sysClr val="windowText" lastClr="000000"/>
              </a:solidFill>
            </a:rPr>
            <a:t>QTY</a:t>
          </a:r>
          <a:r>
            <a:rPr lang="en-ID" sz="2800" b="1" baseline="0">
              <a:solidFill>
                <a:sysClr val="windowText" lastClr="000000"/>
              </a:solidFill>
            </a:rPr>
            <a:t> BARANG TERJUAL</a:t>
          </a:r>
          <a:r>
            <a:rPr lang="en-ID" sz="1100" b="1" i="0" u="none" strike="noStrike">
              <a:solidFill>
                <a:schemeClr val="lt1"/>
              </a:solidFill>
              <a:effectLst/>
              <a:latin typeface="+mn-lt"/>
              <a:ea typeface="+mn-ea"/>
              <a:cs typeface="+mn-cs"/>
            </a:rPr>
            <a:t>           </a:t>
          </a:r>
          <a:r>
            <a:rPr lang="en-ID" sz="3600" b="1" i="0" u="none" strike="noStrike">
              <a:solidFill>
                <a:sysClr val="windowText" lastClr="000000"/>
              </a:solidFill>
              <a:effectLst/>
              <a:latin typeface="+mn-lt"/>
              <a:ea typeface="+mn-ea"/>
              <a:cs typeface="+mn-cs"/>
            </a:rPr>
            <a:t>861.114 </a:t>
          </a:r>
          <a:endParaRPr lang="en-ID" sz="2800" b="1">
            <a:solidFill>
              <a:sysClr val="windowText" lastClr="000000"/>
            </a:solidFill>
          </a:endParaRPr>
        </a:p>
      </xdr:txBody>
    </xdr:sp>
    <xdr:clientData/>
  </xdr:twoCellAnchor>
  <xdr:twoCellAnchor>
    <xdr:from>
      <xdr:col>6</xdr:col>
      <xdr:colOff>209123</xdr:colOff>
      <xdr:row>6</xdr:row>
      <xdr:rowOff>57687</xdr:rowOff>
    </xdr:from>
    <xdr:to>
      <xdr:col>11</xdr:col>
      <xdr:colOff>487122</xdr:colOff>
      <xdr:row>13</xdr:row>
      <xdr:rowOff>146528</xdr:rowOff>
    </xdr:to>
    <xdr:sp macro="" textlink="">
      <xdr:nvSpPr>
        <xdr:cNvPr id="4" name="Rectangle: Rounded Corners 3">
          <a:extLst>
            <a:ext uri="{FF2B5EF4-FFF2-40B4-BE49-F238E27FC236}">
              <a16:creationId xmlns:a16="http://schemas.microsoft.com/office/drawing/2014/main" id="{D1618F96-8AF7-494A-A19A-311144EC8F08}"/>
            </a:ext>
          </a:extLst>
        </xdr:cNvPr>
        <xdr:cNvSpPr/>
      </xdr:nvSpPr>
      <xdr:spPr>
        <a:xfrm>
          <a:off x="3549397" y="1049331"/>
          <a:ext cx="3061561" cy="1245759"/>
        </a:xfrm>
        <a:prstGeom prst="roundRect">
          <a:avLst/>
        </a:prstGeom>
        <a:solidFill>
          <a:srgbClr val="4B594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2800" b="1">
              <a:solidFill>
                <a:sysClr val="windowText" lastClr="000000"/>
              </a:solidFill>
            </a:rPr>
            <a:t>TOTAL</a:t>
          </a:r>
          <a:r>
            <a:rPr lang="en-ID" sz="2800" b="1" baseline="0">
              <a:solidFill>
                <a:sysClr val="windowText" lastClr="000000"/>
              </a:solidFill>
            </a:rPr>
            <a:t> ORDER</a:t>
          </a:r>
          <a:endParaRPr lang="en-ID" sz="1100" b="1" i="0" u="none" strike="noStrike" baseline="0">
            <a:solidFill>
              <a:schemeClr val="lt1"/>
            </a:solidFill>
            <a:effectLst/>
            <a:latin typeface="+mn-lt"/>
            <a:ea typeface="+mn-ea"/>
            <a:cs typeface="+mn-cs"/>
          </a:endParaRPr>
        </a:p>
        <a:p>
          <a:pPr algn="ctr"/>
          <a:r>
            <a:rPr lang="en-ID" sz="3200" b="1" i="0" u="none" strike="noStrike" baseline="0">
              <a:solidFill>
                <a:sysClr val="windowText" lastClr="000000"/>
              </a:solidFill>
              <a:effectLst/>
              <a:latin typeface="+mn-lt"/>
              <a:ea typeface="+mn-ea"/>
              <a:cs typeface="+mn-cs"/>
            </a:rPr>
            <a:t>525</a:t>
          </a:r>
          <a:endParaRPr lang="en-ID" sz="3200" b="1">
            <a:solidFill>
              <a:sysClr val="windowText" lastClr="000000"/>
            </a:solidFill>
          </a:endParaRPr>
        </a:p>
      </xdr:txBody>
    </xdr:sp>
    <xdr:clientData/>
  </xdr:twoCellAnchor>
  <xdr:twoCellAnchor>
    <xdr:from>
      <xdr:col>19</xdr:col>
      <xdr:colOff>250572</xdr:colOff>
      <xdr:row>6</xdr:row>
      <xdr:rowOff>77213</xdr:rowOff>
    </xdr:from>
    <xdr:to>
      <xdr:col>24</xdr:col>
      <xdr:colOff>348953</xdr:colOff>
      <xdr:row>13</xdr:row>
      <xdr:rowOff>166054</xdr:rowOff>
    </xdr:to>
    <xdr:sp macro="" textlink="">
      <xdr:nvSpPr>
        <xdr:cNvPr id="6" name="Rectangle: Rounded Corners 5">
          <a:extLst>
            <a:ext uri="{FF2B5EF4-FFF2-40B4-BE49-F238E27FC236}">
              <a16:creationId xmlns:a16="http://schemas.microsoft.com/office/drawing/2014/main" id="{76A512FB-866B-41F7-81A3-FF09C2C4B8F7}"/>
            </a:ext>
          </a:extLst>
        </xdr:cNvPr>
        <xdr:cNvSpPr/>
      </xdr:nvSpPr>
      <xdr:spPr>
        <a:xfrm>
          <a:off x="10907989" y="1093213"/>
          <a:ext cx="2902964" cy="1274174"/>
        </a:xfrm>
        <a:prstGeom prst="roundRect">
          <a:avLst/>
        </a:prstGeom>
        <a:solidFill>
          <a:srgbClr val="4B594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2800" b="1">
              <a:solidFill>
                <a:sysClr val="windowText" lastClr="000000"/>
              </a:solidFill>
            </a:rPr>
            <a:t>NET PROFIT</a:t>
          </a:r>
        </a:p>
        <a:p>
          <a:pPr algn="ctr"/>
          <a:r>
            <a:rPr lang="en-ID" sz="2800" b="1">
              <a:solidFill>
                <a:sysClr val="windowText" lastClr="000000"/>
              </a:solidFill>
            </a:rPr>
            <a:t>13%</a:t>
          </a:r>
        </a:p>
      </xdr:txBody>
    </xdr:sp>
    <xdr:clientData/>
  </xdr:twoCellAnchor>
  <xdr:twoCellAnchor>
    <xdr:from>
      <xdr:col>0</xdr:col>
      <xdr:colOff>343187</xdr:colOff>
      <xdr:row>15</xdr:row>
      <xdr:rowOff>160891</xdr:rowOff>
    </xdr:from>
    <xdr:to>
      <xdr:col>10</xdr:col>
      <xdr:colOff>78288</xdr:colOff>
      <xdr:row>33</xdr:row>
      <xdr:rowOff>113082</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F36A3D84-12CA-4588-8179-809BABD25D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3187" y="2640001"/>
              <a:ext cx="5302224" cy="2927122"/>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218336</xdr:colOff>
      <xdr:row>35</xdr:row>
      <xdr:rowOff>8700</xdr:rowOff>
    </xdr:from>
    <xdr:to>
      <xdr:col>21</xdr:col>
      <xdr:colOff>59584</xdr:colOff>
      <xdr:row>54</xdr:row>
      <xdr:rowOff>58600</xdr:rowOff>
    </xdr:to>
    <xdr:graphicFrame macro="">
      <xdr:nvGraphicFramePr>
        <xdr:cNvPr id="9" name="Chart 8">
          <a:extLst>
            <a:ext uri="{FF2B5EF4-FFF2-40B4-BE49-F238E27FC236}">
              <a16:creationId xmlns:a16="http://schemas.microsoft.com/office/drawing/2014/main" id="{DE302F8B-7E26-49A3-9535-63140CBF6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508733</xdr:colOff>
      <xdr:row>35</xdr:row>
      <xdr:rowOff>12132</xdr:rowOff>
    </xdr:from>
    <xdr:to>
      <xdr:col>33</xdr:col>
      <xdr:colOff>326344</xdr:colOff>
      <xdr:row>54</xdr:row>
      <xdr:rowOff>95684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9D080A4-31D6-4115-A860-5F46D9EA3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9692" y="5796721"/>
              <a:ext cx="6498159" cy="3223758"/>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94124</xdr:colOff>
      <xdr:row>6</xdr:row>
      <xdr:rowOff>19488</xdr:rowOff>
    </xdr:from>
    <xdr:to>
      <xdr:col>29</xdr:col>
      <xdr:colOff>39260</xdr:colOff>
      <xdr:row>13</xdr:row>
      <xdr:rowOff>139973</xdr:rowOff>
    </xdr:to>
    <mc:AlternateContent xmlns:mc="http://schemas.openxmlformats.org/markup-compatibility/2006">
      <mc:Choice xmlns:a14="http://schemas.microsoft.com/office/drawing/2010/main" Requires="a14">
        <xdr:graphicFrame macro="">
          <xdr:nvGraphicFramePr>
            <xdr:cNvPr id="11" name="Country origin">
              <a:extLst>
                <a:ext uri="{FF2B5EF4-FFF2-40B4-BE49-F238E27FC236}">
                  <a16:creationId xmlns:a16="http://schemas.microsoft.com/office/drawing/2014/main" id="{AE99C522-8CF0-4DA5-95B9-0AB6A6946657}"/>
                </a:ext>
              </a:extLst>
            </xdr:cNvPr>
            <xdr:cNvGraphicFramePr/>
          </xdr:nvGraphicFramePr>
          <xdr:xfrm>
            <a:off x="0" y="0"/>
            <a:ext cx="0" cy="0"/>
          </xdr:xfrm>
          <a:graphic>
            <a:graphicData uri="http://schemas.microsoft.com/office/drawing/2010/slicer">
              <sle:slicer xmlns:sle="http://schemas.microsoft.com/office/drawing/2010/slicer" name="Country origin"/>
            </a:graphicData>
          </a:graphic>
        </xdr:graphicFrame>
      </mc:Choice>
      <mc:Fallback>
        <xdr:sp macro="" textlink="">
          <xdr:nvSpPr>
            <xdr:cNvPr id="0" name=""/>
            <xdr:cNvSpPr>
              <a:spLocks noTextEdit="1"/>
            </xdr:cNvSpPr>
          </xdr:nvSpPr>
          <xdr:spPr>
            <a:xfrm>
              <a:off x="14011932" y="1011132"/>
              <a:ext cx="2171986" cy="12774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239918</xdr:colOff>
      <xdr:row>6</xdr:row>
      <xdr:rowOff>14682</xdr:rowOff>
    </xdr:from>
    <xdr:to>
      <xdr:col>33</xdr:col>
      <xdr:colOff>137583</xdr:colOff>
      <xdr:row>13</xdr:row>
      <xdr:rowOff>115736</xdr:rowOff>
    </xdr:to>
    <mc:AlternateContent xmlns:mc="http://schemas.openxmlformats.org/markup-compatibility/2006">
      <mc:Choice xmlns:a14="http://schemas.microsoft.com/office/drawing/2010/main" Requires="a14">
        <xdr:graphicFrame macro="">
          <xdr:nvGraphicFramePr>
            <xdr:cNvPr id="12" name="Buyer segment">
              <a:extLst>
                <a:ext uri="{FF2B5EF4-FFF2-40B4-BE49-F238E27FC236}">
                  <a16:creationId xmlns:a16="http://schemas.microsoft.com/office/drawing/2014/main" id="{7DB5A7B1-19A8-4679-A217-BC8133DA39D9}"/>
                </a:ext>
              </a:extLst>
            </xdr:cNvPr>
            <xdr:cNvGraphicFramePr/>
          </xdr:nvGraphicFramePr>
          <xdr:xfrm>
            <a:off x="0" y="0"/>
            <a:ext cx="0" cy="0"/>
          </xdr:xfrm>
          <a:graphic>
            <a:graphicData uri="http://schemas.microsoft.com/office/drawing/2010/slicer">
              <sle:slicer xmlns:sle="http://schemas.microsoft.com/office/drawing/2010/slicer" name="Buyer segment"/>
            </a:graphicData>
          </a:graphic>
        </xdr:graphicFrame>
      </mc:Choice>
      <mc:Fallback>
        <xdr:sp macro="" textlink="">
          <xdr:nvSpPr>
            <xdr:cNvPr id="0" name=""/>
            <xdr:cNvSpPr>
              <a:spLocks noTextEdit="1"/>
            </xdr:cNvSpPr>
          </xdr:nvSpPr>
          <xdr:spPr>
            <a:xfrm>
              <a:off x="16384576" y="1006326"/>
              <a:ext cx="2124514" cy="12579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417534</xdr:colOff>
      <xdr:row>15</xdr:row>
      <xdr:rowOff>156573</xdr:rowOff>
    </xdr:from>
    <xdr:to>
      <xdr:col>21</xdr:col>
      <xdr:colOff>226164</xdr:colOff>
      <xdr:row>33</xdr:row>
      <xdr:rowOff>34793</xdr:rowOff>
    </xdr:to>
    <xdr:graphicFrame macro="">
      <xdr:nvGraphicFramePr>
        <xdr:cNvPr id="14" name="Chart 13">
          <a:extLst>
            <a:ext uri="{FF2B5EF4-FFF2-40B4-BE49-F238E27FC236}">
              <a16:creationId xmlns:a16="http://schemas.microsoft.com/office/drawing/2014/main" id="{BE0F3812-E545-487E-992F-05F42AC96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43492</xdr:colOff>
      <xdr:row>15</xdr:row>
      <xdr:rowOff>147875</xdr:rowOff>
    </xdr:from>
    <xdr:to>
      <xdr:col>33</xdr:col>
      <xdr:colOff>139178</xdr:colOff>
      <xdr:row>33</xdr:row>
      <xdr:rowOff>86985</xdr:rowOff>
    </xdr:to>
    <xdr:graphicFrame macro="">
      <xdr:nvGraphicFramePr>
        <xdr:cNvPr id="15" name="Chart 14">
          <a:extLst>
            <a:ext uri="{FF2B5EF4-FFF2-40B4-BE49-F238E27FC236}">
              <a16:creationId xmlns:a16="http://schemas.microsoft.com/office/drawing/2014/main" id="{5BFB5952-E1C4-4754-BB0C-C6B30604C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313149</xdr:colOff>
      <xdr:row>35</xdr:row>
      <xdr:rowOff>43493</xdr:rowOff>
    </xdr:from>
    <xdr:to>
      <xdr:col>9</xdr:col>
      <xdr:colOff>495821</xdr:colOff>
      <xdr:row>54</xdr:row>
      <xdr:rowOff>17397</xdr:rowOff>
    </xdr:to>
    <xdr:graphicFrame macro="">
      <xdr:nvGraphicFramePr>
        <xdr:cNvPr id="17" name="Chart 16">
          <a:extLst>
            <a:ext uri="{FF2B5EF4-FFF2-40B4-BE49-F238E27FC236}">
              <a16:creationId xmlns:a16="http://schemas.microsoft.com/office/drawing/2014/main" id="{39453C69-D6DD-4A05-99C1-AC79F20FB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zky Aji" refreshedDate="45699.822401736114" createdVersion="8" refreshedVersion="8" minRefreshableVersion="3" recordCount="700" xr:uid="{C7769F08-0DDD-4B3F-90D0-A43570902FC3}">
  <cacheSource type="worksheet">
    <worksheetSource ref="A1:Q701" sheet="Order raw"/>
  </cacheSource>
  <cacheFields count="17">
    <cacheField name="Order ID" numFmtId="0">
      <sharedItems/>
    </cacheField>
    <cacheField name="Country origin" numFmtId="0">
      <sharedItems count="5">
        <s v="Canada"/>
        <s v="Germany"/>
        <s v="France"/>
        <s v="Mexico"/>
        <s v="United States of America"/>
      </sharedItems>
    </cacheField>
    <cacheField name="Country Code" numFmtId="0">
      <sharedItems/>
    </cacheField>
    <cacheField name="Buyer segment" numFmtId="0">
      <sharedItems count="5">
        <s v="Government"/>
        <s v="Midmarket"/>
        <s v="Channel Partners"/>
        <s v="Enterprise"/>
        <s v="Small Business"/>
      </sharedItems>
    </cacheField>
    <cacheField name="Segmen Code" numFmtId="0">
      <sharedItems/>
    </cacheField>
    <cacheField name="Product name" numFmtId="0">
      <sharedItems count="6">
        <s v="Carretera"/>
        <s v="Montana"/>
        <s v="Paseo"/>
        <s v="Velo"/>
        <s v="VTT"/>
        <s v="Amarilla"/>
      </sharedItems>
    </cacheField>
    <cacheField name="Manufacturing cost" numFmtId="168">
      <sharedItems containsSemiMixedTypes="0" containsString="0" containsNumber="1" containsInteger="1" minValue="3" maxValue="250"/>
    </cacheField>
    <cacheField name="Selling price" numFmtId="168">
      <sharedItems containsSemiMixedTypes="0" containsString="0" containsNumber="1" containsInteger="1" minValue="15" maxValue="350"/>
    </cacheField>
    <cacheField name="Qty sold" numFmtId="0">
      <sharedItems containsSemiMixedTypes="0" containsString="0" containsNumber="1" containsInteger="1" minValue="200" maxValue="4492"/>
    </cacheField>
    <cacheField name="Total Manufacturing Cost" numFmtId="169">
      <sharedItems containsSemiMixedTypes="0" containsString="0" containsNumber="1" containsInteger="1" minValue="642" maxValue="968500"/>
    </cacheField>
    <cacheField name="Discount %" numFmtId="9">
      <sharedItems containsSemiMixedTypes="0" containsString="0" containsNumber="1" minValue="0" maxValue="0.15000000000000002"/>
    </cacheField>
    <cacheField name="Discount Category" numFmtId="0">
      <sharedItems count="4">
        <s v="No Discount"/>
        <s v="Low"/>
        <s v="Medium"/>
        <s v="High"/>
      </sharedItems>
    </cacheField>
    <cacheField name="Total Pzie" numFmtId="169">
      <sharedItems containsSemiMixedTypes="0" containsString="0" containsNumber="1" containsInteger="1" minValue="3000" maxValue="1476650"/>
    </cacheField>
    <cacheField name="Revenue" numFmtId="169">
      <sharedItems containsSemiMixedTypes="0" containsString="0" containsNumber="1" minValue="2580" maxValue="1476650"/>
    </cacheField>
    <cacheField name="Gross profit" numFmtId="169">
      <sharedItems containsSemiMixedTypes="0" containsString="0" containsNumber="1" minValue="1335" maxValue="632850"/>
    </cacheField>
    <cacheField name="Order date" numFmtId="167">
      <sharedItems containsSemiMixedTypes="0" containsNonDate="0" containsDate="1" containsString="0" minDate="2013-09-01T00:00:00" maxDate="2014-12-02T00:00:00"/>
    </cacheField>
    <cacheField name="Year" numFmtId="0">
      <sharedItems containsSemiMixedTypes="0" containsString="0" containsNumber="1" containsInteger="1" minValue="2013" maxValue="2014" count="2">
        <n v="2014"/>
        <n v="2013"/>
      </sharedItems>
    </cacheField>
  </cacheFields>
  <extLst>
    <ext xmlns:x14="http://schemas.microsoft.com/office/spreadsheetml/2009/9/main" uri="{725AE2AE-9491-48be-B2B4-4EB974FC3084}">
      <x14:pivotCacheDefinition pivotCacheId="13941372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s v="ORD-CND-GOV-20140101"/>
    <x v="0"/>
    <s v="CND"/>
    <x v="0"/>
    <s v="GOV"/>
    <x v="0"/>
    <n v="3"/>
    <n v="20"/>
    <n v="1618"/>
    <n v="4854"/>
    <n v="0"/>
    <x v="0"/>
    <n v="32360"/>
    <n v="32360"/>
    <n v="27506"/>
    <d v="2014-01-01T00:00:00"/>
    <x v="0"/>
  </r>
  <r>
    <s v="ORD-GER-GOV-20140101"/>
    <x v="1"/>
    <s v="GER"/>
    <x v="0"/>
    <s v="GOV"/>
    <x v="0"/>
    <n v="3"/>
    <n v="20"/>
    <n v="1321"/>
    <n v="3963"/>
    <n v="0"/>
    <x v="0"/>
    <n v="26420"/>
    <n v="26420"/>
    <n v="22457"/>
    <d v="2014-01-01T00:00:00"/>
    <x v="0"/>
  </r>
  <r>
    <s v="ORD-FRA-MDM-20140601"/>
    <x v="2"/>
    <s v="FRA"/>
    <x v="1"/>
    <s v="MDM"/>
    <x v="0"/>
    <n v="3"/>
    <n v="20"/>
    <n v="2178"/>
    <n v="6534"/>
    <n v="0"/>
    <x v="0"/>
    <n v="43560"/>
    <n v="43560"/>
    <n v="37026"/>
    <d v="2014-06-01T00:00:00"/>
    <x v="0"/>
  </r>
  <r>
    <s v="ORD-GER-MDM-20140601"/>
    <x v="1"/>
    <s v="GER"/>
    <x v="1"/>
    <s v="MDM"/>
    <x v="0"/>
    <n v="3"/>
    <n v="20"/>
    <n v="888"/>
    <n v="2664"/>
    <n v="0"/>
    <x v="0"/>
    <n v="17760"/>
    <n v="17760"/>
    <n v="15096"/>
    <d v="2014-06-01T00:00:00"/>
    <x v="0"/>
  </r>
  <r>
    <s v="ORD-MXC-MDM-20140601"/>
    <x v="3"/>
    <s v="MXC"/>
    <x v="1"/>
    <s v="MDM"/>
    <x v="0"/>
    <n v="3"/>
    <n v="20"/>
    <n v="2470"/>
    <n v="7410"/>
    <n v="0"/>
    <x v="0"/>
    <n v="49400"/>
    <n v="49400"/>
    <n v="41990"/>
    <d v="2014-06-01T00:00:00"/>
    <x v="0"/>
  </r>
  <r>
    <s v="ORD-GER-GOV-20141201"/>
    <x v="1"/>
    <s v="GER"/>
    <x v="0"/>
    <s v="GOV"/>
    <x v="0"/>
    <n v="3"/>
    <n v="20"/>
    <n v="1513"/>
    <n v="4539"/>
    <n v="0"/>
    <x v="0"/>
    <n v="30260"/>
    <n v="30260"/>
    <n v="25721"/>
    <d v="2014-12-01T00:00:00"/>
    <x v="0"/>
  </r>
  <r>
    <s v="ORD-GER-MDM-20140301"/>
    <x v="1"/>
    <s v="GER"/>
    <x v="1"/>
    <s v="MDM"/>
    <x v="1"/>
    <n v="5"/>
    <n v="15"/>
    <n v="921"/>
    <n v="4605"/>
    <n v="0"/>
    <x v="0"/>
    <n v="13815"/>
    <n v="13815"/>
    <n v="9210"/>
    <d v="2014-03-01T00:00:00"/>
    <x v="0"/>
  </r>
  <r>
    <s v="ORD-CND-CPR-20140601"/>
    <x v="0"/>
    <s v="CND"/>
    <x v="2"/>
    <s v="CPR"/>
    <x v="1"/>
    <n v="5"/>
    <n v="15"/>
    <n v="2518"/>
    <n v="12590"/>
    <n v="0"/>
    <x v="0"/>
    <n v="37770"/>
    <n v="37770"/>
    <n v="25180"/>
    <d v="2014-06-01T00:00:00"/>
    <x v="0"/>
  </r>
  <r>
    <s v="ORD-FRA-GOV-20140601"/>
    <x v="2"/>
    <s v="FRA"/>
    <x v="0"/>
    <s v="GOV"/>
    <x v="1"/>
    <n v="5"/>
    <n v="15"/>
    <n v="1899"/>
    <n v="9495"/>
    <n v="0"/>
    <x v="0"/>
    <n v="28485"/>
    <n v="28485"/>
    <n v="18990"/>
    <d v="2014-06-01T00:00:00"/>
    <x v="0"/>
  </r>
  <r>
    <s v="ORD-GER-CPR-20140601"/>
    <x v="1"/>
    <s v="GER"/>
    <x v="2"/>
    <s v="CPR"/>
    <x v="1"/>
    <n v="5"/>
    <n v="15"/>
    <n v="1545"/>
    <n v="7725"/>
    <n v="0"/>
    <x v="0"/>
    <n v="23175"/>
    <n v="23175"/>
    <n v="15450"/>
    <d v="2014-06-01T00:00:00"/>
    <x v="0"/>
  </r>
  <r>
    <s v="ORD-MXC-MDM-20140601"/>
    <x v="3"/>
    <s v="MXC"/>
    <x v="1"/>
    <s v="MDM"/>
    <x v="1"/>
    <n v="5"/>
    <n v="15"/>
    <n v="2470"/>
    <n v="12350"/>
    <n v="0"/>
    <x v="0"/>
    <n v="37050"/>
    <n v="37050"/>
    <n v="24700"/>
    <d v="2014-06-01T00:00:00"/>
    <x v="0"/>
  </r>
  <r>
    <s v="ORD-CND-ENT-20140701"/>
    <x v="0"/>
    <s v="CND"/>
    <x v="3"/>
    <s v="ENT"/>
    <x v="1"/>
    <n v="5"/>
    <n v="15"/>
    <n v="2665"/>
    <n v="13325"/>
    <n v="0"/>
    <x v="0"/>
    <n v="39975"/>
    <n v="39975"/>
    <n v="26650"/>
    <d v="2014-07-01T00:00:00"/>
    <x v="0"/>
  </r>
  <r>
    <s v="ORD-MXC-SMB-20140801"/>
    <x v="3"/>
    <s v="MXC"/>
    <x v="4"/>
    <s v="SMB"/>
    <x v="1"/>
    <n v="5"/>
    <n v="15"/>
    <n v="958"/>
    <n v="4790"/>
    <n v="0"/>
    <x v="0"/>
    <n v="14370"/>
    <n v="14370"/>
    <n v="9580"/>
    <d v="2014-08-01T00:00:00"/>
    <x v="0"/>
  </r>
  <r>
    <s v="ORD-GER-GOV-20140901"/>
    <x v="1"/>
    <s v="GER"/>
    <x v="0"/>
    <s v="GOV"/>
    <x v="1"/>
    <n v="5"/>
    <n v="15"/>
    <n v="2146"/>
    <n v="10730"/>
    <n v="0"/>
    <x v="0"/>
    <n v="32190"/>
    <n v="32190"/>
    <n v="21460"/>
    <d v="2014-09-01T00:00:00"/>
    <x v="0"/>
  </r>
  <r>
    <s v="ORD-CND-ENT-20131001"/>
    <x v="0"/>
    <s v="CND"/>
    <x v="3"/>
    <s v="ENT"/>
    <x v="1"/>
    <n v="5"/>
    <n v="15"/>
    <n v="345"/>
    <n v="1725"/>
    <n v="0"/>
    <x v="0"/>
    <n v="5175"/>
    <n v="5175"/>
    <n v="3450"/>
    <d v="2013-10-01T00:00:00"/>
    <x v="1"/>
  </r>
  <r>
    <s v="ORD-USA-MDM-20141201"/>
    <x v="4"/>
    <s v="USA"/>
    <x v="1"/>
    <s v="MDM"/>
    <x v="1"/>
    <n v="5"/>
    <n v="15"/>
    <n v="615"/>
    <n v="3075"/>
    <n v="0"/>
    <x v="0"/>
    <n v="9225"/>
    <n v="9225"/>
    <n v="6150"/>
    <d v="2014-12-01T00:00:00"/>
    <x v="0"/>
  </r>
  <r>
    <s v="ORD-CND-GOV-20140201"/>
    <x v="0"/>
    <s v="CND"/>
    <x v="0"/>
    <s v="GOV"/>
    <x v="2"/>
    <n v="10"/>
    <n v="20"/>
    <n v="292"/>
    <n v="2920"/>
    <n v="0"/>
    <x v="0"/>
    <n v="5840"/>
    <n v="5840"/>
    <n v="2920"/>
    <d v="2014-02-01T00:00:00"/>
    <x v="0"/>
  </r>
  <r>
    <s v="ORD-MXC-MDM-20140201"/>
    <x v="3"/>
    <s v="MXC"/>
    <x v="1"/>
    <s v="MDM"/>
    <x v="2"/>
    <n v="10"/>
    <n v="20"/>
    <n v="974"/>
    <n v="9740"/>
    <n v="0"/>
    <x v="0"/>
    <n v="19480"/>
    <n v="19480"/>
    <n v="9740"/>
    <d v="2014-02-01T00:00:00"/>
    <x v="0"/>
  </r>
  <r>
    <s v="ORD-CND-CPR-20140601"/>
    <x v="0"/>
    <s v="CND"/>
    <x v="2"/>
    <s v="CPR"/>
    <x v="2"/>
    <n v="10"/>
    <n v="20"/>
    <n v="2518"/>
    <n v="25180"/>
    <n v="0"/>
    <x v="0"/>
    <n v="50360"/>
    <n v="50360"/>
    <n v="25180"/>
    <d v="2014-06-01T00:00:00"/>
    <x v="0"/>
  </r>
  <r>
    <s v="ORD-GER-GOV-20140601"/>
    <x v="1"/>
    <s v="GER"/>
    <x v="0"/>
    <s v="GOV"/>
    <x v="2"/>
    <n v="10"/>
    <n v="20"/>
    <n v="1006"/>
    <n v="10060"/>
    <n v="0"/>
    <x v="0"/>
    <n v="20120"/>
    <n v="20120"/>
    <n v="10060"/>
    <d v="2014-06-01T00:00:00"/>
    <x v="0"/>
  </r>
  <r>
    <s v="ORD-GER-CPR-20140701"/>
    <x v="1"/>
    <s v="GER"/>
    <x v="2"/>
    <s v="CPR"/>
    <x v="2"/>
    <n v="10"/>
    <n v="20"/>
    <n v="367"/>
    <n v="3670"/>
    <n v="0"/>
    <x v="0"/>
    <n v="7340"/>
    <n v="7340"/>
    <n v="3670"/>
    <d v="2014-07-01T00:00:00"/>
    <x v="0"/>
  </r>
  <r>
    <s v="ORD-MXC-GOV-20140801"/>
    <x v="3"/>
    <s v="MXC"/>
    <x v="0"/>
    <s v="GOV"/>
    <x v="2"/>
    <n v="10"/>
    <n v="20"/>
    <n v="883"/>
    <n v="8830"/>
    <n v="0"/>
    <x v="0"/>
    <n v="17660"/>
    <n v="17660"/>
    <n v="8830"/>
    <d v="2014-08-01T00:00:00"/>
    <x v="0"/>
  </r>
  <r>
    <s v="ORD-FRA-MDM-20130901"/>
    <x v="2"/>
    <s v="FRA"/>
    <x v="1"/>
    <s v="MDM"/>
    <x v="2"/>
    <n v="10"/>
    <n v="20"/>
    <n v="549"/>
    <n v="5490"/>
    <n v="0"/>
    <x v="0"/>
    <n v="10980"/>
    <n v="10980"/>
    <n v="5490"/>
    <d v="2013-09-01T00:00:00"/>
    <x v="1"/>
  </r>
  <r>
    <s v="ORD-MXC-SMB-20130901"/>
    <x v="3"/>
    <s v="MXC"/>
    <x v="4"/>
    <s v="SMB"/>
    <x v="2"/>
    <n v="10"/>
    <n v="20"/>
    <n v="788"/>
    <n v="7880"/>
    <n v="0"/>
    <x v="0"/>
    <n v="15760"/>
    <n v="15760"/>
    <n v="7880"/>
    <d v="2013-09-01T00:00:00"/>
    <x v="1"/>
  </r>
  <r>
    <s v="ORD-MXC-MDM-20140901"/>
    <x v="3"/>
    <s v="MXC"/>
    <x v="1"/>
    <s v="MDM"/>
    <x v="2"/>
    <n v="10"/>
    <n v="20"/>
    <n v="2472"/>
    <n v="24720"/>
    <n v="0"/>
    <x v="0"/>
    <n v="49440"/>
    <n v="49440"/>
    <n v="24720"/>
    <d v="2014-09-01T00:00:00"/>
    <x v="0"/>
  </r>
  <r>
    <s v="ORD-USA-GOV-20141001"/>
    <x v="4"/>
    <s v="USA"/>
    <x v="0"/>
    <s v="GOV"/>
    <x v="2"/>
    <n v="10"/>
    <n v="20"/>
    <n v="1143"/>
    <n v="11430"/>
    <n v="0"/>
    <x v="0"/>
    <n v="22860"/>
    <n v="22860"/>
    <n v="11430"/>
    <d v="2014-10-01T00:00:00"/>
    <x v="0"/>
  </r>
  <r>
    <s v="ORD-CND-GOV-20131101"/>
    <x v="0"/>
    <s v="CND"/>
    <x v="0"/>
    <s v="GOV"/>
    <x v="2"/>
    <n v="10"/>
    <n v="20"/>
    <n v="1725"/>
    <n v="17250"/>
    <n v="0"/>
    <x v="0"/>
    <n v="34500"/>
    <n v="34500"/>
    <n v="17250"/>
    <d v="2013-11-01T00:00:00"/>
    <x v="1"/>
  </r>
  <r>
    <s v="ORD-USA-CPR-20131101"/>
    <x v="4"/>
    <s v="USA"/>
    <x v="2"/>
    <s v="CPR"/>
    <x v="2"/>
    <n v="10"/>
    <n v="20"/>
    <n v="912"/>
    <n v="9120"/>
    <n v="0"/>
    <x v="0"/>
    <n v="18240"/>
    <n v="18240"/>
    <n v="9120"/>
    <d v="2013-11-01T00:00:00"/>
    <x v="1"/>
  </r>
  <r>
    <s v="ORD-CND-MDM-20131201"/>
    <x v="0"/>
    <s v="CND"/>
    <x v="1"/>
    <s v="MDM"/>
    <x v="2"/>
    <n v="10"/>
    <n v="20"/>
    <n v="2152"/>
    <n v="21520"/>
    <n v="0"/>
    <x v="0"/>
    <n v="43040"/>
    <n v="43040"/>
    <n v="21520"/>
    <d v="2013-12-01T00:00:00"/>
    <x v="1"/>
  </r>
  <r>
    <s v="ORD-CND-GOV-20141201"/>
    <x v="0"/>
    <s v="CND"/>
    <x v="0"/>
    <s v="GOV"/>
    <x v="2"/>
    <n v="10"/>
    <n v="20"/>
    <n v="1817"/>
    <n v="18170"/>
    <n v="0"/>
    <x v="0"/>
    <n v="36340"/>
    <n v="36340"/>
    <n v="18170"/>
    <d v="2014-12-01T00:00:00"/>
    <x v="0"/>
  </r>
  <r>
    <s v="ORD-GER-GOV-20141201"/>
    <x v="1"/>
    <s v="GER"/>
    <x v="0"/>
    <s v="GOV"/>
    <x v="2"/>
    <n v="10"/>
    <n v="20"/>
    <n v="1513"/>
    <n v="15130"/>
    <n v="0"/>
    <x v="0"/>
    <n v="30260"/>
    <n v="30260"/>
    <n v="15130"/>
    <d v="2014-12-01T00:00:00"/>
    <x v="0"/>
  </r>
  <r>
    <s v="ORD-MXC-GOV-20140101"/>
    <x v="3"/>
    <s v="MXC"/>
    <x v="0"/>
    <s v="GOV"/>
    <x v="3"/>
    <n v="120"/>
    <n v="180"/>
    <n v="1493"/>
    <n v="179160"/>
    <n v="0"/>
    <x v="0"/>
    <n v="268740"/>
    <n v="268740"/>
    <n v="89580"/>
    <d v="2014-01-01T00:00:00"/>
    <x v="0"/>
  </r>
  <r>
    <s v="ORD-FRA-ENT-20140201"/>
    <x v="2"/>
    <s v="FRA"/>
    <x v="3"/>
    <s v="ENT"/>
    <x v="3"/>
    <n v="120"/>
    <n v="180"/>
    <n v="1804"/>
    <n v="216480"/>
    <n v="0"/>
    <x v="0"/>
    <n v="324720"/>
    <n v="324720"/>
    <n v="108240"/>
    <d v="2014-02-01T00:00:00"/>
    <x v="0"/>
  </r>
  <r>
    <s v="ORD-GER-CPR-20140301"/>
    <x v="1"/>
    <s v="GER"/>
    <x v="2"/>
    <s v="CPR"/>
    <x v="3"/>
    <n v="120"/>
    <n v="180"/>
    <n v="2161"/>
    <n v="259320"/>
    <n v="0"/>
    <x v="0"/>
    <n v="388980"/>
    <n v="388980"/>
    <n v="129660"/>
    <d v="2014-03-01T00:00:00"/>
    <x v="0"/>
  </r>
  <r>
    <s v="ORD-GER-GOV-20140601"/>
    <x v="1"/>
    <s v="GER"/>
    <x v="0"/>
    <s v="GOV"/>
    <x v="3"/>
    <n v="120"/>
    <n v="180"/>
    <n v="1006"/>
    <n v="120720"/>
    <n v="0"/>
    <x v="0"/>
    <n v="181080"/>
    <n v="181080"/>
    <n v="60360"/>
    <d v="2014-06-01T00:00:00"/>
    <x v="0"/>
  </r>
  <r>
    <s v="ORD-GER-CPR-20140601"/>
    <x v="1"/>
    <s v="GER"/>
    <x v="2"/>
    <s v="CPR"/>
    <x v="3"/>
    <n v="120"/>
    <n v="180"/>
    <n v="1545"/>
    <n v="185400"/>
    <n v="0"/>
    <x v="0"/>
    <n v="278100"/>
    <n v="278100"/>
    <n v="92700"/>
    <d v="2014-06-01T00:00:00"/>
    <x v="0"/>
  </r>
  <r>
    <s v="ORD-USA-ENT-20140801"/>
    <x v="4"/>
    <s v="USA"/>
    <x v="3"/>
    <s v="ENT"/>
    <x v="3"/>
    <n v="120"/>
    <n v="180"/>
    <n v="2821"/>
    <n v="338520"/>
    <n v="0"/>
    <x v="0"/>
    <n v="507780"/>
    <n v="507780"/>
    <n v="169260"/>
    <d v="2014-08-01T00:00:00"/>
    <x v="0"/>
  </r>
  <r>
    <s v="ORD-CND-ENT-20131001"/>
    <x v="0"/>
    <s v="CND"/>
    <x v="3"/>
    <s v="ENT"/>
    <x v="3"/>
    <n v="120"/>
    <n v="180"/>
    <n v="345"/>
    <n v="41400"/>
    <n v="0"/>
    <x v="0"/>
    <n v="62100"/>
    <n v="62100"/>
    <n v="20700"/>
    <d v="2013-10-01T00:00:00"/>
    <x v="1"/>
  </r>
  <r>
    <s v="ORD-CND-SMB-20140201"/>
    <x v="0"/>
    <s v="CND"/>
    <x v="4"/>
    <s v="SMB"/>
    <x v="4"/>
    <n v="250"/>
    <n v="300"/>
    <n v="2001"/>
    <n v="500250"/>
    <n v="0"/>
    <x v="0"/>
    <n v="600300"/>
    <n v="600300"/>
    <n v="100050"/>
    <d v="2014-02-01T00:00:00"/>
    <x v="0"/>
  </r>
  <r>
    <s v="ORD-GER-CPR-20140401"/>
    <x v="1"/>
    <s v="GER"/>
    <x v="2"/>
    <s v="CPR"/>
    <x v="4"/>
    <n v="250"/>
    <n v="300"/>
    <n v="2838"/>
    <n v="709500"/>
    <n v="0"/>
    <x v="0"/>
    <n v="851400"/>
    <n v="851400"/>
    <n v="141900"/>
    <d v="2014-04-01T00:00:00"/>
    <x v="0"/>
  </r>
  <r>
    <s v="ORD-FRA-MDM-20140601"/>
    <x v="2"/>
    <s v="FRA"/>
    <x v="1"/>
    <s v="MDM"/>
    <x v="4"/>
    <n v="250"/>
    <n v="300"/>
    <n v="2178"/>
    <n v="544500"/>
    <n v="0"/>
    <x v="0"/>
    <n v="653400"/>
    <n v="653400"/>
    <n v="108900"/>
    <d v="2014-06-01T00:00:00"/>
    <x v="0"/>
  </r>
  <r>
    <s v="ORD-GER-MDM-20140601"/>
    <x v="1"/>
    <s v="GER"/>
    <x v="1"/>
    <s v="MDM"/>
    <x v="4"/>
    <n v="250"/>
    <n v="300"/>
    <n v="888"/>
    <n v="222000"/>
    <n v="0"/>
    <x v="0"/>
    <n v="266400"/>
    <n v="266400"/>
    <n v="44400"/>
    <d v="2014-06-01T00:00:00"/>
    <x v="0"/>
  </r>
  <r>
    <s v="ORD-FRA-GOV-20130901"/>
    <x v="2"/>
    <s v="FRA"/>
    <x v="0"/>
    <s v="GOV"/>
    <x v="4"/>
    <n v="250"/>
    <n v="300"/>
    <n v="1527"/>
    <n v="381750"/>
    <n v="0"/>
    <x v="0"/>
    <n v="458100"/>
    <n v="458100"/>
    <n v="76350"/>
    <d v="2013-09-01T00:00:00"/>
    <x v="1"/>
  </r>
  <r>
    <s v="ORD-FRA-SMB-20140901"/>
    <x v="2"/>
    <s v="FRA"/>
    <x v="4"/>
    <s v="SMB"/>
    <x v="4"/>
    <n v="250"/>
    <n v="300"/>
    <n v="2151"/>
    <n v="537750"/>
    <n v="0"/>
    <x v="0"/>
    <n v="645300"/>
    <n v="645300"/>
    <n v="107550"/>
    <d v="2014-09-01T00:00:00"/>
    <x v="0"/>
  </r>
  <r>
    <s v="ORD-CND-GOV-20141201"/>
    <x v="0"/>
    <s v="CND"/>
    <x v="0"/>
    <s v="GOV"/>
    <x v="4"/>
    <n v="250"/>
    <n v="300"/>
    <n v="1817"/>
    <n v="454250"/>
    <n v="0"/>
    <x v="0"/>
    <n v="545100"/>
    <n v="545100"/>
    <n v="90850"/>
    <d v="2014-12-01T00:00:00"/>
    <x v="0"/>
  </r>
  <r>
    <s v="ORD-FRA-GOV-20140201"/>
    <x v="2"/>
    <s v="FRA"/>
    <x v="0"/>
    <s v="GOV"/>
    <x v="5"/>
    <n v="200"/>
    <n v="350"/>
    <n v="2750"/>
    <n v="550000"/>
    <n v="0"/>
    <x v="0"/>
    <n v="962500"/>
    <n v="962500"/>
    <n v="412500"/>
    <d v="2014-02-01T00:00:00"/>
    <x v="0"/>
  </r>
  <r>
    <s v="ORD-USA-CPR-20140401"/>
    <x v="4"/>
    <s v="USA"/>
    <x v="2"/>
    <s v="CPR"/>
    <x v="5"/>
    <n v="200"/>
    <n v="350"/>
    <n v="1953"/>
    <n v="390600"/>
    <n v="0"/>
    <x v="0"/>
    <n v="683550"/>
    <n v="683550"/>
    <n v="292950"/>
    <d v="2014-04-01T00:00:00"/>
    <x v="0"/>
  </r>
  <r>
    <s v="ORD-GER-ENT-20140401"/>
    <x v="1"/>
    <s v="GER"/>
    <x v="3"/>
    <s v="ENT"/>
    <x v="5"/>
    <n v="200"/>
    <n v="350"/>
    <n v="4219"/>
    <n v="843800"/>
    <n v="0"/>
    <x v="0"/>
    <n v="1476650"/>
    <n v="1476650"/>
    <n v="632850"/>
    <d v="2014-04-01T00:00:00"/>
    <x v="0"/>
  </r>
  <r>
    <s v="ORD-FRA-GOV-20140601"/>
    <x v="2"/>
    <s v="FRA"/>
    <x v="0"/>
    <s v="GOV"/>
    <x v="5"/>
    <n v="200"/>
    <n v="350"/>
    <n v="1899"/>
    <n v="379800"/>
    <n v="0"/>
    <x v="0"/>
    <n v="664650"/>
    <n v="664650"/>
    <n v="284850"/>
    <d v="2014-06-01T00:00:00"/>
    <x v="0"/>
  </r>
  <r>
    <s v="ORD-GER-GOV-20140701"/>
    <x v="1"/>
    <s v="GER"/>
    <x v="0"/>
    <s v="GOV"/>
    <x v="5"/>
    <n v="200"/>
    <n v="350"/>
    <n v="1686"/>
    <n v="337200"/>
    <n v="0"/>
    <x v="0"/>
    <n v="590100"/>
    <n v="590100"/>
    <n v="252900"/>
    <d v="2014-07-01T00:00:00"/>
    <x v="0"/>
  </r>
  <r>
    <s v="ORD-USA-CPR-20140801"/>
    <x v="4"/>
    <s v="USA"/>
    <x v="2"/>
    <s v="CPR"/>
    <x v="5"/>
    <n v="200"/>
    <n v="350"/>
    <n v="2141"/>
    <n v="428200"/>
    <n v="0"/>
    <x v="0"/>
    <n v="749350"/>
    <n v="749350"/>
    <n v="321150"/>
    <d v="2014-08-01T00:00:00"/>
    <x v="0"/>
  </r>
  <r>
    <s v="ORD-USA-GOV-20141001"/>
    <x v="4"/>
    <s v="USA"/>
    <x v="0"/>
    <s v="GOV"/>
    <x v="5"/>
    <n v="200"/>
    <n v="350"/>
    <n v="1143"/>
    <n v="228600"/>
    <n v="0"/>
    <x v="0"/>
    <n v="400050"/>
    <n v="400050"/>
    <n v="171450"/>
    <d v="2014-10-01T00:00:00"/>
    <x v="0"/>
  </r>
  <r>
    <s v="ORD-USA-MDM-20141201"/>
    <x v="4"/>
    <s v="USA"/>
    <x v="1"/>
    <s v="MDM"/>
    <x v="5"/>
    <n v="200"/>
    <n v="350"/>
    <n v="615"/>
    <n v="123000"/>
    <n v="0"/>
    <x v="0"/>
    <n v="215250"/>
    <n v="215250"/>
    <n v="92250"/>
    <d v="2014-12-01T00:00:00"/>
    <x v="0"/>
  </r>
  <r>
    <s v="ORD-FRA-GOV-20140101"/>
    <x v="2"/>
    <s v="FRA"/>
    <x v="0"/>
    <s v="GOV"/>
    <x v="2"/>
    <n v="10"/>
    <n v="20"/>
    <n v="3945"/>
    <n v="39450"/>
    <n v="9.9999999999999985E-3"/>
    <x v="1"/>
    <n v="78900"/>
    <n v="78111"/>
    <n v="38661"/>
    <d v="2014-01-01T00:00:00"/>
    <x v="0"/>
  </r>
  <r>
    <s v="ORD-FRA-MDM-20140201"/>
    <x v="2"/>
    <s v="FRA"/>
    <x v="1"/>
    <s v="MDM"/>
    <x v="2"/>
    <n v="10"/>
    <n v="20"/>
    <n v="2296"/>
    <n v="22960"/>
    <n v="9.9999999999999985E-3"/>
    <x v="1"/>
    <n v="45920"/>
    <n v="45460.800000000003"/>
    <n v="22500.800000000003"/>
    <d v="2014-02-01T00:00:00"/>
    <x v="0"/>
  </r>
  <r>
    <s v="ORD-FRA-GOV-20140501"/>
    <x v="2"/>
    <s v="FRA"/>
    <x v="0"/>
    <s v="GOV"/>
    <x v="2"/>
    <n v="10"/>
    <n v="20"/>
    <n v="1030"/>
    <n v="10300"/>
    <n v="9.9999999999999985E-3"/>
    <x v="1"/>
    <n v="20600"/>
    <n v="20394"/>
    <n v="10094"/>
    <d v="2014-05-01T00:00:00"/>
    <x v="0"/>
  </r>
  <r>
    <s v="ORD-FRA-GOV-20141101"/>
    <x v="2"/>
    <s v="FRA"/>
    <x v="0"/>
    <s v="GOV"/>
    <x v="3"/>
    <n v="120"/>
    <n v="180"/>
    <n v="639"/>
    <n v="76680"/>
    <n v="9.9999999999999985E-3"/>
    <x v="1"/>
    <n v="115020"/>
    <n v="113869.8"/>
    <n v="37189.800000000003"/>
    <d v="2014-11-01T00:00:00"/>
    <x v="0"/>
  </r>
  <r>
    <s v="ORD-CND-GOV-20140301"/>
    <x v="0"/>
    <s v="CND"/>
    <x v="0"/>
    <s v="GOV"/>
    <x v="4"/>
    <n v="250"/>
    <n v="300"/>
    <n v="1326"/>
    <n v="331500"/>
    <n v="9.9999999999999985E-3"/>
    <x v="1"/>
    <n v="397800"/>
    <n v="393822"/>
    <n v="62322"/>
    <d v="2014-03-01T00:00:00"/>
    <x v="0"/>
  </r>
  <r>
    <s v="ORD-USA-CPR-20140201"/>
    <x v="4"/>
    <s v="USA"/>
    <x v="2"/>
    <s v="CPR"/>
    <x v="0"/>
    <n v="3"/>
    <n v="20"/>
    <n v="1858"/>
    <n v="5574"/>
    <n v="0.01"/>
    <x v="1"/>
    <n v="37160"/>
    <n v="36788.400000000001"/>
    <n v="31214.400000000001"/>
    <d v="2014-02-01T00:00:00"/>
    <x v="0"/>
  </r>
  <r>
    <s v="ORD-MXC-GOV-20140301"/>
    <x v="3"/>
    <s v="MXC"/>
    <x v="0"/>
    <s v="GOV"/>
    <x v="0"/>
    <n v="3"/>
    <n v="20"/>
    <n v="1210"/>
    <n v="3630"/>
    <n v="0.01"/>
    <x v="1"/>
    <n v="24200"/>
    <n v="23958"/>
    <n v="20328"/>
    <d v="2014-03-01T00:00:00"/>
    <x v="0"/>
  </r>
  <r>
    <s v="ORD-USA-GOV-20140701"/>
    <x v="4"/>
    <s v="USA"/>
    <x v="0"/>
    <s v="GOV"/>
    <x v="0"/>
    <n v="3"/>
    <n v="20"/>
    <n v="2529"/>
    <n v="7587"/>
    <n v="0.01"/>
    <x v="1"/>
    <n v="50580"/>
    <n v="50074.2"/>
    <n v="42487.199999999997"/>
    <d v="2014-07-01T00:00:00"/>
    <x v="0"/>
  </r>
  <r>
    <s v="ORD-CND-CPR-20140901"/>
    <x v="0"/>
    <s v="CND"/>
    <x v="2"/>
    <s v="CPR"/>
    <x v="0"/>
    <n v="3"/>
    <n v="20"/>
    <n v="1445"/>
    <n v="4335"/>
    <n v="0.01"/>
    <x v="1"/>
    <n v="28900"/>
    <n v="28611"/>
    <n v="24276"/>
    <d v="2014-09-01T00:00:00"/>
    <x v="0"/>
  </r>
  <r>
    <s v="ORD-USA-ENT-20130901"/>
    <x v="4"/>
    <s v="USA"/>
    <x v="3"/>
    <s v="ENT"/>
    <x v="0"/>
    <n v="3"/>
    <n v="20"/>
    <n v="330"/>
    <n v="990"/>
    <n v="0.01"/>
    <x v="1"/>
    <n v="6600"/>
    <n v="6534"/>
    <n v="5544"/>
    <d v="2013-09-01T00:00:00"/>
    <x v="1"/>
  </r>
  <r>
    <s v="ORD-FRA-CPR-20140901"/>
    <x v="2"/>
    <s v="FRA"/>
    <x v="2"/>
    <s v="CPR"/>
    <x v="0"/>
    <n v="3"/>
    <n v="20"/>
    <n v="2671"/>
    <n v="8013"/>
    <n v="0.01"/>
    <x v="1"/>
    <n v="53420"/>
    <n v="52885.8"/>
    <n v="44872.800000000003"/>
    <d v="2014-09-01T00:00:00"/>
    <x v="0"/>
  </r>
  <r>
    <s v="ORD-GER-CPR-20131001"/>
    <x v="1"/>
    <s v="GER"/>
    <x v="2"/>
    <s v="CPR"/>
    <x v="0"/>
    <n v="3"/>
    <n v="20"/>
    <n v="766"/>
    <n v="2298"/>
    <n v="0.01"/>
    <x v="1"/>
    <n v="15320"/>
    <n v="15166.8"/>
    <n v="12868.8"/>
    <d v="2013-10-01T00:00:00"/>
    <x v="1"/>
  </r>
  <r>
    <s v="ORD-MXC-SMB-20131001"/>
    <x v="3"/>
    <s v="MXC"/>
    <x v="4"/>
    <s v="SMB"/>
    <x v="0"/>
    <n v="3"/>
    <n v="20"/>
    <n v="494"/>
    <n v="1482"/>
    <n v="0.01"/>
    <x v="1"/>
    <n v="9880"/>
    <n v="9781.2000000000007"/>
    <n v="8299.2000000000007"/>
    <d v="2013-10-01T00:00:00"/>
    <x v="1"/>
  </r>
  <r>
    <s v="ORD-MXC-GOV-20141001"/>
    <x v="3"/>
    <s v="MXC"/>
    <x v="0"/>
    <s v="GOV"/>
    <x v="0"/>
    <n v="3"/>
    <n v="20"/>
    <n v="1397"/>
    <n v="4191"/>
    <n v="0.01"/>
    <x v="1"/>
    <n v="27940"/>
    <n v="27660.6"/>
    <n v="23469.599999999999"/>
    <d v="2014-10-01T00:00:00"/>
    <x v="0"/>
  </r>
  <r>
    <s v="ORD-FRA-GOV-20141201"/>
    <x v="2"/>
    <s v="FRA"/>
    <x v="0"/>
    <s v="GOV"/>
    <x v="0"/>
    <n v="3"/>
    <n v="20"/>
    <n v="2155"/>
    <n v="6465"/>
    <n v="0.01"/>
    <x v="1"/>
    <n v="43100"/>
    <n v="42669"/>
    <n v="36204"/>
    <d v="2014-12-01T00:00:00"/>
    <x v="0"/>
  </r>
  <r>
    <s v="ORD-MXC-MDM-20140301"/>
    <x v="3"/>
    <s v="MXC"/>
    <x v="1"/>
    <s v="MDM"/>
    <x v="1"/>
    <n v="5"/>
    <n v="15"/>
    <n v="2214"/>
    <n v="11070"/>
    <n v="0.01"/>
    <x v="1"/>
    <n v="33210"/>
    <n v="32877.9"/>
    <n v="21807.9"/>
    <d v="2014-03-01T00:00:00"/>
    <x v="0"/>
  </r>
  <r>
    <s v="ORD-USA-SMB-20140401"/>
    <x v="4"/>
    <s v="USA"/>
    <x v="4"/>
    <s v="SMB"/>
    <x v="1"/>
    <n v="5"/>
    <n v="15"/>
    <n v="2301"/>
    <n v="11505"/>
    <n v="0.01"/>
    <x v="1"/>
    <n v="34515"/>
    <n v="34169.85"/>
    <n v="22664.85"/>
    <d v="2014-04-01T00:00:00"/>
    <x v="0"/>
  </r>
  <r>
    <s v="ORD-FRA-GOV-20140701"/>
    <x v="2"/>
    <s v="FRA"/>
    <x v="0"/>
    <s v="GOV"/>
    <x v="1"/>
    <n v="5"/>
    <n v="15"/>
    <n v="1375"/>
    <n v="6875"/>
    <n v="1.0003636363636364E-2"/>
    <x v="1"/>
    <n v="20625"/>
    <n v="20418.674999999999"/>
    <n v="13543.674999999999"/>
    <d v="2014-07-01T00:00:00"/>
    <x v="0"/>
  </r>
  <r>
    <s v="ORD-CND-GOV-20140801"/>
    <x v="0"/>
    <s v="CND"/>
    <x v="0"/>
    <s v="GOV"/>
    <x v="1"/>
    <n v="5"/>
    <n v="15"/>
    <n v="1830"/>
    <n v="9150"/>
    <n v="0.01"/>
    <x v="1"/>
    <n v="27450"/>
    <n v="27175.5"/>
    <n v="18025.5"/>
    <d v="2014-08-01T00:00:00"/>
    <x v="0"/>
  </r>
  <r>
    <s v="ORD-USA-SMB-20130901"/>
    <x v="4"/>
    <s v="USA"/>
    <x v="4"/>
    <s v="SMB"/>
    <x v="1"/>
    <n v="5"/>
    <n v="15"/>
    <n v="2498"/>
    <n v="12490"/>
    <n v="0.01"/>
    <x v="1"/>
    <n v="37470"/>
    <n v="37095.300000000003"/>
    <n v="24605.300000000003"/>
    <d v="2013-09-01T00:00:00"/>
    <x v="1"/>
  </r>
  <r>
    <s v="ORD-USA-ENT-20131001"/>
    <x v="4"/>
    <s v="USA"/>
    <x v="3"/>
    <s v="ENT"/>
    <x v="1"/>
    <n v="5"/>
    <n v="15"/>
    <n v="663"/>
    <n v="3315"/>
    <n v="0.01"/>
    <x v="1"/>
    <n v="9945"/>
    <n v="9845.5499999999993"/>
    <n v="6530.5499999999993"/>
    <d v="2013-10-01T00:00:00"/>
    <x v="1"/>
  </r>
  <r>
    <s v="ORD-USA-MDM-20140201"/>
    <x v="4"/>
    <s v="USA"/>
    <x v="1"/>
    <s v="MDM"/>
    <x v="2"/>
    <n v="10"/>
    <n v="20"/>
    <n v="1514"/>
    <n v="15140"/>
    <n v="0.01"/>
    <x v="1"/>
    <n v="30280"/>
    <n v="29977.200000000001"/>
    <n v="14837.2"/>
    <d v="2014-02-01T00:00:00"/>
    <x v="0"/>
  </r>
  <r>
    <s v="ORD-USA-GOV-20140401"/>
    <x v="4"/>
    <s v="USA"/>
    <x v="0"/>
    <s v="GOV"/>
    <x v="2"/>
    <n v="10"/>
    <n v="20"/>
    <n v="4492"/>
    <n v="44920"/>
    <n v="1.0001272102785905E-2"/>
    <x v="1"/>
    <n v="89840"/>
    <n v="88941.485714285722"/>
    <n v="44021.485714285722"/>
    <d v="2014-04-01T00:00:00"/>
    <x v="0"/>
  </r>
  <r>
    <s v="ORD-USA-ENT-20140601"/>
    <x v="4"/>
    <s v="USA"/>
    <x v="3"/>
    <s v="ENT"/>
    <x v="2"/>
    <n v="10"/>
    <n v="20"/>
    <n v="727"/>
    <n v="7270"/>
    <n v="0.01"/>
    <x v="1"/>
    <n v="14540"/>
    <n v="14394.6"/>
    <n v="7124.6"/>
    <d v="2014-06-01T00:00:00"/>
    <x v="0"/>
  </r>
  <r>
    <s v="ORD-FRA-ENT-20140601"/>
    <x v="2"/>
    <s v="FRA"/>
    <x v="3"/>
    <s v="ENT"/>
    <x v="2"/>
    <n v="10"/>
    <n v="20"/>
    <n v="787"/>
    <n v="7870"/>
    <n v="0.01"/>
    <x v="1"/>
    <n v="15740"/>
    <n v="15582.6"/>
    <n v="7712.6"/>
    <d v="2014-06-01T00:00:00"/>
    <x v="0"/>
  </r>
  <r>
    <s v="ORD-MXC-ENT-20140701"/>
    <x v="3"/>
    <s v="MXC"/>
    <x v="3"/>
    <s v="ENT"/>
    <x v="2"/>
    <n v="10"/>
    <n v="20"/>
    <n v="1823"/>
    <n v="18230"/>
    <n v="0.01"/>
    <x v="1"/>
    <n v="36460"/>
    <n v="36095.4"/>
    <n v="17865.400000000001"/>
    <d v="2014-07-01T00:00:00"/>
    <x v="0"/>
  </r>
  <r>
    <s v="ORD-GER-MDM-20140901"/>
    <x v="1"/>
    <s v="GER"/>
    <x v="1"/>
    <s v="MDM"/>
    <x v="2"/>
    <n v="10"/>
    <n v="20"/>
    <n v="747"/>
    <n v="7470"/>
    <n v="0.01"/>
    <x v="1"/>
    <n v="14940"/>
    <n v="14790.6"/>
    <n v="7320.6"/>
    <d v="2014-09-01T00:00:00"/>
    <x v="0"/>
  </r>
  <r>
    <s v="ORD-GER-CPR-20131001"/>
    <x v="1"/>
    <s v="GER"/>
    <x v="2"/>
    <s v="CPR"/>
    <x v="2"/>
    <n v="10"/>
    <n v="20"/>
    <n v="766"/>
    <n v="7660"/>
    <n v="0.01"/>
    <x v="1"/>
    <n v="15320"/>
    <n v="15166.8"/>
    <n v="7506.7999999999993"/>
    <d v="2013-10-01T00:00:00"/>
    <x v="1"/>
  </r>
  <r>
    <s v="ORD-USA-SMB-20141101"/>
    <x v="4"/>
    <s v="USA"/>
    <x v="4"/>
    <s v="SMB"/>
    <x v="2"/>
    <n v="10"/>
    <n v="20"/>
    <n v="2905"/>
    <n v="29050"/>
    <n v="0.01"/>
    <x v="1"/>
    <n v="58100"/>
    <n v="57519"/>
    <n v="28469"/>
    <d v="2014-11-01T00:00:00"/>
    <x v="0"/>
  </r>
  <r>
    <s v="ORD-FRA-GOV-20141201"/>
    <x v="2"/>
    <s v="FRA"/>
    <x v="0"/>
    <s v="GOV"/>
    <x v="2"/>
    <n v="10"/>
    <n v="20"/>
    <n v="2155"/>
    <n v="21550"/>
    <n v="0.01"/>
    <x v="1"/>
    <n v="43100"/>
    <n v="42669"/>
    <n v="21119"/>
    <d v="2014-12-01T00:00:00"/>
    <x v="0"/>
  </r>
  <r>
    <s v="ORD-FRA-GOV-20140401"/>
    <x v="2"/>
    <s v="FRA"/>
    <x v="0"/>
    <s v="GOV"/>
    <x v="3"/>
    <n v="120"/>
    <n v="180"/>
    <n v="3864"/>
    <n v="463680"/>
    <n v="0.01"/>
    <x v="1"/>
    <n v="695520"/>
    <n v="688564.8"/>
    <n v="224884.80000000005"/>
    <d v="2014-04-01T00:00:00"/>
    <x v="0"/>
  </r>
  <r>
    <s v="ORD-MXC-GOV-20140501"/>
    <x v="3"/>
    <s v="MXC"/>
    <x v="0"/>
    <s v="GOV"/>
    <x v="3"/>
    <n v="120"/>
    <n v="180"/>
    <n v="362"/>
    <n v="43440"/>
    <n v="0.01"/>
    <x v="1"/>
    <n v="65160"/>
    <n v="64508.4"/>
    <n v="21068.400000000001"/>
    <d v="2014-05-01T00:00:00"/>
    <x v="0"/>
  </r>
  <r>
    <s v="ORD-CND-ENT-20140801"/>
    <x v="0"/>
    <s v="CND"/>
    <x v="3"/>
    <s v="ENT"/>
    <x v="3"/>
    <n v="120"/>
    <n v="180"/>
    <n v="923"/>
    <n v="110760"/>
    <n v="0.01"/>
    <x v="1"/>
    <n v="166140"/>
    <n v="164478.6"/>
    <n v="53718.600000000006"/>
    <d v="2014-08-01T00:00:00"/>
    <x v="0"/>
  </r>
  <r>
    <s v="ORD-USA-ENT-20131001"/>
    <x v="4"/>
    <s v="USA"/>
    <x v="3"/>
    <s v="ENT"/>
    <x v="3"/>
    <n v="120"/>
    <n v="180"/>
    <n v="663"/>
    <n v="79560"/>
    <n v="0.01"/>
    <x v="1"/>
    <n v="119340"/>
    <n v="118146.6"/>
    <n v="38586.600000000006"/>
    <d v="2013-10-01T00:00:00"/>
    <x v="1"/>
  </r>
  <r>
    <s v="ORD-CND-GOV-20131101"/>
    <x v="0"/>
    <s v="CND"/>
    <x v="0"/>
    <s v="GOV"/>
    <x v="3"/>
    <n v="120"/>
    <n v="180"/>
    <n v="2092"/>
    <n v="251040"/>
    <n v="0.01"/>
    <x v="1"/>
    <n v="376560"/>
    <n v="372794.4"/>
    <n v="121754.40000000002"/>
    <d v="2013-11-01T00:00:00"/>
    <x v="1"/>
  </r>
  <r>
    <s v="ORD-GER-GOV-20140301"/>
    <x v="1"/>
    <s v="GER"/>
    <x v="0"/>
    <s v="GOV"/>
    <x v="4"/>
    <n v="250"/>
    <n v="300"/>
    <n v="263"/>
    <n v="65750"/>
    <n v="0.01"/>
    <x v="1"/>
    <n v="78900"/>
    <n v="78111"/>
    <n v="12361"/>
    <d v="2014-03-01T00:00:00"/>
    <x v="0"/>
  </r>
  <r>
    <s v="ORD-CND-GOV-20140401"/>
    <x v="0"/>
    <s v="CND"/>
    <x v="0"/>
    <s v="GOV"/>
    <x v="4"/>
    <n v="250"/>
    <n v="300"/>
    <n v="943"/>
    <n v="235750"/>
    <n v="1.0005302226935313E-2"/>
    <x v="1"/>
    <n v="282900"/>
    <n v="280069.5"/>
    <n v="44319.5"/>
    <d v="2014-04-01T00:00:00"/>
    <x v="0"/>
  </r>
  <r>
    <s v="ORD-USA-ENT-20140601"/>
    <x v="4"/>
    <s v="USA"/>
    <x v="3"/>
    <s v="ENT"/>
    <x v="4"/>
    <n v="250"/>
    <n v="300"/>
    <n v="727"/>
    <n v="181750"/>
    <n v="0.01"/>
    <x v="1"/>
    <n v="218100"/>
    <n v="215919"/>
    <n v="34169"/>
    <d v="2014-06-01T00:00:00"/>
    <x v="0"/>
  </r>
  <r>
    <s v="ORD-FRA-ENT-20140601"/>
    <x v="2"/>
    <s v="FRA"/>
    <x v="3"/>
    <s v="ENT"/>
    <x v="4"/>
    <n v="250"/>
    <n v="300"/>
    <n v="787"/>
    <n v="196750"/>
    <n v="0.01"/>
    <x v="1"/>
    <n v="236100"/>
    <n v="233739"/>
    <n v="36989"/>
    <d v="2014-06-01T00:00:00"/>
    <x v="0"/>
  </r>
  <r>
    <s v="ORD-GER-SMB-20140901"/>
    <x v="1"/>
    <s v="GER"/>
    <x v="4"/>
    <s v="SMB"/>
    <x v="4"/>
    <n v="250"/>
    <n v="300"/>
    <n v="986"/>
    <n v="246500"/>
    <n v="0.01"/>
    <x v="1"/>
    <n v="295800"/>
    <n v="292842"/>
    <n v="46342"/>
    <d v="2014-09-01T00:00:00"/>
    <x v="0"/>
  </r>
  <r>
    <s v="ORD-MXC-SMB-20131001"/>
    <x v="3"/>
    <s v="MXC"/>
    <x v="4"/>
    <s v="SMB"/>
    <x v="4"/>
    <n v="250"/>
    <n v="300"/>
    <n v="494"/>
    <n v="123500"/>
    <n v="0.01"/>
    <x v="1"/>
    <n v="148200"/>
    <n v="146718"/>
    <n v="23218"/>
    <d v="2013-10-01T00:00:00"/>
    <x v="1"/>
  </r>
  <r>
    <s v="ORD-MXC-GOV-20141001"/>
    <x v="3"/>
    <s v="MXC"/>
    <x v="0"/>
    <s v="GOV"/>
    <x v="4"/>
    <n v="250"/>
    <n v="300"/>
    <n v="1397"/>
    <n v="349250"/>
    <n v="0.01"/>
    <x v="1"/>
    <n v="419100"/>
    <n v="414909"/>
    <n v="65659"/>
    <d v="2014-10-01T00:00:00"/>
    <x v="0"/>
  </r>
  <r>
    <s v="ORD-FRA-ENT-20141101"/>
    <x v="2"/>
    <s v="FRA"/>
    <x v="3"/>
    <s v="ENT"/>
    <x v="4"/>
    <n v="250"/>
    <n v="300"/>
    <n v="1744"/>
    <n v="436000"/>
    <n v="0.01"/>
    <x v="1"/>
    <n v="523200"/>
    <n v="517968"/>
    <n v="81968"/>
    <d v="2014-11-01T00:00:00"/>
    <x v="0"/>
  </r>
  <r>
    <s v="ORD-USA-CPR-20130901"/>
    <x v="4"/>
    <s v="USA"/>
    <x v="2"/>
    <s v="CPR"/>
    <x v="5"/>
    <n v="200"/>
    <n v="350"/>
    <n v="1989"/>
    <n v="397800"/>
    <n v="0.01"/>
    <x v="1"/>
    <n v="696150"/>
    <n v="689188.5"/>
    <n v="291388.5"/>
    <d v="2013-09-01T00:00:00"/>
    <x v="1"/>
  </r>
  <r>
    <s v="ORD-FRA-MDM-20131101"/>
    <x v="2"/>
    <s v="FRA"/>
    <x v="1"/>
    <s v="MDM"/>
    <x v="5"/>
    <n v="200"/>
    <n v="350"/>
    <n v="321"/>
    <n v="64200"/>
    <n v="0.01"/>
    <x v="1"/>
    <n v="112350"/>
    <n v="111226.5"/>
    <n v="47026.5"/>
    <d v="2013-11-01T00:00:00"/>
    <x v="1"/>
  </r>
  <r>
    <s v="ORD-CND-ENT-20140401"/>
    <x v="0"/>
    <s v="CND"/>
    <x v="3"/>
    <s v="ENT"/>
    <x v="0"/>
    <n v="3"/>
    <n v="20"/>
    <n v="742"/>
    <n v="2226"/>
    <n v="2.0013477088948788E-2"/>
    <x v="1"/>
    <n v="14840"/>
    <n v="14543"/>
    <n v="12317"/>
    <d v="2014-04-01T00:00:00"/>
    <x v="0"/>
  </r>
  <r>
    <s v="ORD-CND-CPR-20141001"/>
    <x v="0"/>
    <s v="CND"/>
    <x v="2"/>
    <s v="CPR"/>
    <x v="0"/>
    <n v="3"/>
    <n v="20"/>
    <n v="1295"/>
    <n v="3885"/>
    <n v="0.02"/>
    <x v="1"/>
    <n v="25900"/>
    <n v="25382"/>
    <n v="21497"/>
    <d v="2014-10-01T00:00:00"/>
    <x v="0"/>
  </r>
  <r>
    <s v="ORD-GER-SMB-20131001"/>
    <x v="1"/>
    <s v="GER"/>
    <x v="4"/>
    <s v="SMB"/>
    <x v="0"/>
    <n v="3"/>
    <n v="20"/>
    <n v="214"/>
    <n v="642"/>
    <n v="0.02"/>
    <x v="1"/>
    <n v="4280"/>
    <n v="4194.3999999999996"/>
    <n v="3552.3999999999996"/>
    <d v="2013-10-01T00:00:00"/>
    <x v="1"/>
  </r>
  <r>
    <s v="ORD-FRA-GOV-20131101"/>
    <x v="2"/>
    <s v="FRA"/>
    <x v="0"/>
    <s v="GOV"/>
    <x v="0"/>
    <n v="3"/>
    <n v="20"/>
    <n v="2145"/>
    <n v="6435"/>
    <n v="0.02"/>
    <x v="1"/>
    <n v="42900"/>
    <n v="42042"/>
    <n v="35607"/>
    <d v="2013-11-01T00:00:00"/>
    <x v="1"/>
  </r>
  <r>
    <s v="ORD-CND-GOV-20141201"/>
    <x v="0"/>
    <s v="CND"/>
    <x v="0"/>
    <s v="GOV"/>
    <x v="0"/>
    <n v="3"/>
    <n v="20"/>
    <n v="2852"/>
    <n v="8556"/>
    <n v="0.02"/>
    <x v="1"/>
    <n v="57040"/>
    <n v="55899.199999999997"/>
    <n v="47343.199999999997"/>
    <d v="2014-12-01T00:00:00"/>
    <x v="0"/>
  </r>
  <r>
    <s v="ORD-USA-CPR-20140601"/>
    <x v="4"/>
    <s v="USA"/>
    <x v="2"/>
    <s v="CPR"/>
    <x v="1"/>
    <n v="5"/>
    <n v="15"/>
    <n v="1142"/>
    <n v="5710"/>
    <n v="0.02"/>
    <x v="1"/>
    <n v="17130"/>
    <n v="16787.400000000001"/>
    <n v="11077.400000000001"/>
    <d v="2014-06-01T00:00:00"/>
    <x v="0"/>
  </r>
  <r>
    <s v="ORD-USA-GOV-20141001"/>
    <x v="4"/>
    <s v="USA"/>
    <x v="0"/>
    <s v="GOV"/>
    <x v="1"/>
    <n v="5"/>
    <n v="15"/>
    <n v="1566"/>
    <n v="7830"/>
    <n v="0.02"/>
    <x v="1"/>
    <n v="23490"/>
    <n v="23020.2"/>
    <n v="15190.2"/>
    <d v="2014-10-01T00:00:00"/>
    <x v="0"/>
  </r>
  <r>
    <s v="ORD-MXC-CPR-20141101"/>
    <x v="3"/>
    <s v="MXC"/>
    <x v="2"/>
    <s v="CPR"/>
    <x v="1"/>
    <n v="5"/>
    <n v="15"/>
    <n v="690"/>
    <n v="3450"/>
    <n v="0.02"/>
    <x v="1"/>
    <n v="10350"/>
    <n v="10143"/>
    <n v="6693"/>
    <d v="2014-11-01T00:00:00"/>
    <x v="0"/>
  </r>
  <r>
    <s v="ORD-MXC-ENT-20131101"/>
    <x v="3"/>
    <s v="MXC"/>
    <x v="3"/>
    <s v="ENT"/>
    <x v="1"/>
    <n v="5"/>
    <n v="15"/>
    <n v="1660"/>
    <n v="8300"/>
    <n v="0.02"/>
    <x v="1"/>
    <n v="24900"/>
    <n v="24402"/>
    <n v="16102"/>
    <d v="2013-11-01T00:00:00"/>
    <x v="1"/>
  </r>
  <r>
    <s v="ORD-CND-MDM-20140201"/>
    <x v="0"/>
    <s v="CND"/>
    <x v="1"/>
    <s v="MDM"/>
    <x v="2"/>
    <n v="10"/>
    <n v="20"/>
    <n v="2363"/>
    <n v="23630"/>
    <n v="0.02"/>
    <x v="1"/>
    <n v="47260"/>
    <n v="46314.799999999996"/>
    <n v="22684.799999999996"/>
    <d v="2014-02-01T00:00:00"/>
    <x v="0"/>
  </r>
  <r>
    <s v="ORD-FRA-SMB-20140501"/>
    <x v="2"/>
    <s v="FRA"/>
    <x v="4"/>
    <s v="SMB"/>
    <x v="2"/>
    <n v="10"/>
    <n v="20"/>
    <n v="918"/>
    <n v="9180"/>
    <n v="0.02"/>
    <x v="1"/>
    <n v="18360"/>
    <n v="17992.8"/>
    <n v="8812.7999999999993"/>
    <d v="2014-05-01T00:00:00"/>
    <x v="0"/>
  </r>
  <r>
    <s v="ORD-GER-SMB-20140501"/>
    <x v="1"/>
    <s v="GER"/>
    <x v="4"/>
    <s v="SMB"/>
    <x v="2"/>
    <n v="10"/>
    <n v="20"/>
    <n v="1728"/>
    <n v="17280"/>
    <n v="0.02"/>
    <x v="1"/>
    <n v="34560"/>
    <n v="33868.800000000003"/>
    <n v="16588.800000000003"/>
    <d v="2014-05-01T00:00:00"/>
    <x v="0"/>
  </r>
  <r>
    <s v="ORD-USA-CPR-20140601"/>
    <x v="4"/>
    <s v="USA"/>
    <x v="2"/>
    <s v="CPR"/>
    <x v="2"/>
    <n v="10"/>
    <n v="20"/>
    <n v="1142"/>
    <n v="11420"/>
    <n v="0.02"/>
    <x v="1"/>
    <n v="22840"/>
    <n v="22383.200000000001"/>
    <n v="10963.2"/>
    <d v="2014-06-01T00:00:00"/>
    <x v="0"/>
  </r>
  <r>
    <s v="ORD-MXC-ENT-20140601"/>
    <x v="3"/>
    <s v="MXC"/>
    <x v="3"/>
    <s v="ENT"/>
    <x v="2"/>
    <n v="10"/>
    <n v="20"/>
    <n v="662"/>
    <n v="6620"/>
    <n v="0.02"/>
    <x v="1"/>
    <n v="13240"/>
    <n v="12975.199999999999"/>
    <n v="6355.1999999999989"/>
    <d v="2014-06-01T00:00:00"/>
    <x v="0"/>
  </r>
  <r>
    <s v="ORD-CND-CPR-20141001"/>
    <x v="0"/>
    <s v="CND"/>
    <x v="2"/>
    <s v="CPR"/>
    <x v="2"/>
    <n v="10"/>
    <n v="20"/>
    <n v="1295"/>
    <n v="12950"/>
    <n v="0.02"/>
    <x v="1"/>
    <n v="25900"/>
    <n v="25382"/>
    <n v="12432"/>
    <d v="2014-10-01T00:00:00"/>
    <x v="0"/>
  </r>
  <r>
    <s v="ORD-GER-ENT-20131001"/>
    <x v="1"/>
    <s v="GER"/>
    <x v="3"/>
    <s v="ENT"/>
    <x v="2"/>
    <n v="10"/>
    <n v="20"/>
    <n v="809"/>
    <n v="8090"/>
    <n v="0.02"/>
    <x v="1"/>
    <n v="16180"/>
    <n v="15856.4"/>
    <n v="7766.4"/>
    <d v="2013-10-01T00:00:00"/>
    <x v="1"/>
  </r>
  <r>
    <s v="ORD-MXC-ENT-20131001"/>
    <x v="3"/>
    <s v="MXC"/>
    <x v="3"/>
    <s v="ENT"/>
    <x v="2"/>
    <n v="10"/>
    <n v="20"/>
    <n v="2145"/>
    <n v="21450"/>
    <n v="0.02"/>
    <x v="1"/>
    <n v="42900"/>
    <n v="42042"/>
    <n v="20592"/>
    <d v="2013-10-01T00:00:00"/>
    <x v="1"/>
  </r>
  <r>
    <s v="ORD-FRA-CPR-20131101"/>
    <x v="2"/>
    <s v="FRA"/>
    <x v="2"/>
    <s v="CPR"/>
    <x v="2"/>
    <n v="10"/>
    <n v="20"/>
    <n v="1785"/>
    <n v="17850"/>
    <n v="0.02"/>
    <x v="1"/>
    <n v="35700"/>
    <n v="34986"/>
    <n v="17136"/>
    <d v="2013-11-01T00:00:00"/>
    <x v="1"/>
  </r>
  <r>
    <s v="ORD-CND-SMB-20141201"/>
    <x v="0"/>
    <s v="CND"/>
    <x v="4"/>
    <s v="SMB"/>
    <x v="2"/>
    <n v="10"/>
    <n v="20"/>
    <n v="1916"/>
    <n v="19160"/>
    <n v="0.02"/>
    <x v="1"/>
    <n v="38320"/>
    <n v="37553.599999999999"/>
    <n v="18393.599999999999"/>
    <d v="2014-12-01T00:00:00"/>
    <x v="0"/>
  </r>
  <r>
    <s v="ORD-CND-GOV-20141201"/>
    <x v="0"/>
    <s v="CND"/>
    <x v="0"/>
    <s v="GOV"/>
    <x v="2"/>
    <n v="10"/>
    <n v="20"/>
    <n v="2852"/>
    <n v="28520"/>
    <n v="0.02"/>
    <x v="1"/>
    <n v="57040"/>
    <n v="55899.199999999997"/>
    <n v="27379.199999999997"/>
    <d v="2014-12-01T00:00:00"/>
    <x v="0"/>
  </r>
  <r>
    <s v="ORD-CND-ENT-20141201"/>
    <x v="0"/>
    <s v="CND"/>
    <x v="3"/>
    <s v="ENT"/>
    <x v="2"/>
    <n v="10"/>
    <n v="20"/>
    <n v="2729"/>
    <n v="27290"/>
    <n v="0.02"/>
    <x v="1"/>
    <n v="54580"/>
    <n v="53488.4"/>
    <n v="26198.400000000001"/>
    <d v="2014-12-01T00:00:00"/>
    <x v="0"/>
  </r>
  <r>
    <s v="ORD-USA-MDM-20131201"/>
    <x v="4"/>
    <s v="USA"/>
    <x v="1"/>
    <s v="MDM"/>
    <x v="2"/>
    <n v="10"/>
    <n v="20"/>
    <n v="1925"/>
    <n v="19250"/>
    <n v="0.02"/>
    <x v="1"/>
    <n v="38500"/>
    <n v="37730"/>
    <n v="18480"/>
    <d v="2013-12-01T00:00:00"/>
    <x v="1"/>
  </r>
  <r>
    <s v="ORD-USA-GOV-20131201"/>
    <x v="4"/>
    <s v="USA"/>
    <x v="0"/>
    <s v="GOV"/>
    <x v="2"/>
    <n v="10"/>
    <n v="20"/>
    <n v="2013"/>
    <n v="20130"/>
    <n v="0.02"/>
    <x v="1"/>
    <n v="40260"/>
    <n v="39454.800000000003"/>
    <n v="19324.800000000003"/>
    <d v="2013-12-01T00:00:00"/>
    <x v="1"/>
  </r>
  <r>
    <s v="ORD-FRA-CPR-20141201"/>
    <x v="2"/>
    <s v="FRA"/>
    <x v="2"/>
    <s v="CPR"/>
    <x v="2"/>
    <n v="10"/>
    <n v="20"/>
    <n v="1055"/>
    <n v="10550"/>
    <n v="0.02"/>
    <x v="1"/>
    <n v="21100"/>
    <n v="20678"/>
    <n v="10128"/>
    <d v="2014-12-01T00:00:00"/>
    <x v="0"/>
  </r>
  <r>
    <s v="ORD-MXC-CPR-20141201"/>
    <x v="3"/>
    <s v="MXC"/>
    <x v="2"/>
    <s v="CPR"/>
    <x v="2"/>
    <n v="10"/>
    <n v="20"/>
    <n v="1084"/>
    <n v="10840"/>
    <n v="0.02"/>
    <x v="1"/>
    <n v="21680"/>
    <n v="21246.399999999998"/>
    <n v="10406.399999999998"/>
    <d v="2014-12-01T00:00:00"/>
    <x v="0"/>
  </r>
  <r>
    <s v="ORD-USA-GOV-20141001"/>
    <x v="4"/>
    <s v="USA"/>
    <x v="0"/>
    <s v="GOV"/>
    <x v="3"/>
    <n v="120"/>
    <n v="180"/>
    <n v="1566"/>
    <n v="187920"/>
    <n v="0.02"/>
    <x v="1"/>
    <n v="281880"/>
    <n v="276242.40000000002"/>
    <n v="88322.400000000023"/>
    <d v="2014-10-01T00:00:00"/>
    <x v="0"/>
  </r>
  <r>
    <s v="ORD-GER-GOV-20131001"/>
    <x v="1"/>
    <s v="GER"/>
    <x v="0"/>
    <s v="GOV"/>
    <x v="3"/>
    <n v="120"/>
    <n v="180"/>
    <n v="2966"/>
    <n v="355920"/>
    <n v="0.02"/>
    <x v="1"/>
    <n v="533880"/>
    <n v="523202.39999999997"/>
    <n v="167282.39999999997"/>
    <d v="2013-10-01T00:00:00"/>
    <x v="1"/>
  </r>
  <r>
    <s v="ORD-GER-GOV-20141001"/>
    <x v="1"/>
    <s v="GER"/>
    <x v="0"/>
    <s v="GOV"/>
    <x v="3"/>
    <n v="120"/>
    <n v="180"/>
    <n v="2877"/>
    <n v="345240"/>
    <n v="0.02"/>
    <x v="1"/>
    <n v="517860"/>
    <n v="507502.8"/>
    <n v="162262.79999999999"/>
    <d v="2014-10-01T00:00:00"/>
    <x v="0"/>
  </r>
  <r>
    <s v="ORD-GER-ENT-20131001"/>
    <x v="1"/>
    <s v="GER"/>
    <x v="3"/>
    <s v="ENT"/>
    <x v="3"/>
    <n v="120"/>
    <n v="180"/>
    <n v="809"/>
    <n v="97080"/>
    <n v="0.02"/>
    <x v="1"/>
    <n v="145620"/>
    <n v="142707.6"/>
    <n v="45627.600000000006"/>
    <d v="2013-10-01T00:00:00"/>
    <x v="1"/>
  </r>
  <r>
    <s v="ORD-MXC-ENT-20131001"/>
    <x v="3"/>
    <s v="MXC"/>
    <x v="3"/>
    <s v="ENT"/>
    <x v="3"/>
    <n v="120"/>
    <n v="180"/>
    <n v="2145"/>
    <n v="257400"/>
    <n v="0.02"/>
    <x v="1"/>
    <n v="386100"/>
    <n v="378378"/>
    <n v="120978"/>
    <d v="2013-10-01T00:00:00"/>
    <x v="1"/>
  </r>
  <r>
    <s v="ORD-FRA-CPR-20141201"/>
    <x v="2"/>
    <s v="FRA"/>
    <x v="2"/>
    <s v="CPR"/>
    <x v="3"/>
    <n v="120"/>
    <n v="180"/>
    <n v="1055"/>
    <n v="126600"/>
    <n v="0.02"/>
    <x v="1"/>
    <n v="189900"/>
    <n v="186102"/>
    <n v="59502"/>
    <d v="2014-12-01T00:00:00"/>
    <x v="0"/>
  </r>
  <r>
    <s v="ORD-MXC-GOV-20131201"/>
    <x v="3"/>
    <s v="MXC"/>
    <x v="0"/>
    <s v="GOV"/>
    <x v="3"/>
    <n v="120"/>
    <n v="180"/>
    <n v="544"/>
    <n v="65280"/>
    <n v="0.02"/>
    <x v="1"/>
    <n v="97920"/>
    <n v="95961.599999999991"/>
    <n v="30681.599999999991"/>
    <d v="2013-12-01T00:00:00"/>
    <x v="1"/>
  </r>
  <r>
    <s v="ORD-MXC-CPR-20141201"/>
    <x v="3"/>
    <s v="MXC"/>
    <x v="2"/>
    <s v="CPR"/>
    <x v="3"/>
    <n v="120"/>
    <n v="180"/>
    <n v="1084"/>
    <n v="130080"/>
    <n v="0.02"/>
    <x v="1"/>
    <n v="195120"/>
    <n v="191217.6"/>
    <n v="61137.600000000006"/>
    <d v="2014-12-01T00:00:00"/>
    <x v="0"/>
  </r>
  <r>
    <s v="ORD-MXC-ENT-20140601"/>
    <x v="3"/>
    <s v="MXC"/>
    <x v="3"/>
    <s v="ENT"/>
    <x v="4"/>
    <n v="250"/>
    <n v="300"/>
    <n v="662"/>
    <n v="165500"/>
    <n v="0.02"/>
    <x v="1"/>
    <n v="198600"/>
    <n v="194628"/>
    <n v="29128"/>
    <d v="2014-06-01T00:00:00"/>
    <x v="0"/>
  </r>
  <r>
    <s v="ORD-GER-SMB-20131001"/>
    <x v="1"/>
    <s v="GER"/>
    <x v="4"/>
    <s v="SMB"/>
    <x v="4"/>
    <n v="250"/>
    <n v="300"/>
    <n v="214"/>
    <n v="53500"/>
    <n v="0.02"/>
    <x v="1"/>
    <n v="64200"/>
    <n v="62916"/>
    <n v="9416"/>
    <d v="2013-10-01T00:00:00"/>
    <x v="1"/>
  </r>
  <r>
    <s v="ORD-GER-GOV-20141001"/>
    <x v="1"/>
    <s v="GER"/>
    <x v="0"/>
    <s v="GOV"/>
    <x v="4"/>
    <n v="250"/>
    <n v="300"/>
    <n v="2877"/>
    <n v="719250"/>
    <n v="0.02"/>
    <x v="1"/>
    <n v="863100"/>
    <n v="845838"/>
    <n v="126588"/>
    <d v="2014-10-01T00:00:00"/>
    <x v="0"/>
  </r>
  <r>
    <s v="ORD-CND-ENT-20141201"/>
    <x v="0"/>
    <s v="CND"/>
    <x v="3"/>
    <s v="ENT"/>
    <x v="4"/>
    <n v="250"/>
    <n v="300"/>
    <n v="2729"/>
    <n v="682250"/>
    <n v="0.02"/>
    <x v="1"/>
    <n v="818700"/>
    <n v="802326"/>
    <n v="120076"/>
    <d v="2014-12-01T00:00:00"/>
    <x v="0"/>
  </r>
  <r>
    <s v="ORD-USA-GOV-20131201"/>
    <x v="4"/>
    <s v="USA"/>
    <x v="0"/>
    <s v="GOV"/>
    <x v="4"/>
    <n v="250"/>
    <n v="300"/>
    <n v="266"/>
    <n v="66500"/>
    <n v="0.02"/>
    <x v="1"/>
    <n v="79800"/>
    <n v="78204"/>
    <n v="11704"/>
    <d v="2013-12-01T00:00:00"/>
    <x v="1"/>
  </r>
  <r>
    <s v="ORD-MXC-GOV-20131201"/>
    <x v="3"/>
    <s v="MXC"/>
    <x v="0"/>
    <s v="GOV"/>
    <x v="4"/>
    <n v="250"/>
    <n v="300"/>
    <n v="1940"/>
    <n v="485000"/>
    <n v="0.02"/>
    <x v="1"/>
    <n v="582000"/>
    <n v="570360"/>
    <n v="85360"/>
    <d v="2013-12-01T00:00:00"/>
    <x v="1"/>
  </r>
  <r>
    <s v="ORD-GER-SMB-20140301"/>
    <x v="1"/>
    <s v="GER"/>
    <x v="4"/>
    <s v="SMB"/>
    <x v="5"/>
    <n v="200"/>
    <n v="350"/>
    <n v="259"/>
    <n v="51800"/>
    <n v="0.02"/>
    <x v="1"/>
    <n v="90650"/>
    <n v="88837"/>
    <n v="37037"/>
    <d v="2014-03-01T00:00:00"/>
    <x v="0"/>
  </r>
  <r>
    <s v="ORD-MXC-SMB-20140301"/>
    <x v="3"/>
    <s v="MXC"/>
    <x v="4"/>
    <s v="SMB"/>
    <x v="5"/>
    <n v="200"/>
    <n v="350"/>
    <n v="1101"/>
    <n v="220200"/>
    <n v="0.02"/>
    <x v="1"/>
    <n v="385350"/>
    <n v="377643"/>
    <n v="157443"/>
    <d v="2014-03-01T00:00:00"/>
    <x v="0"/>
  </r>
  <r>
    <s v="ORD-GER-ENT-20140501"/>
    <x v="1"/>
    <s v="GER"/>
    <x v="3"/>
    <s v="ENT"/>
    <x v="5"/>
    <n v="200"/>
    <n v="350"/>
    <n v="2276"/>
    <n v="455200"/>
    <n v="0.02"/>
    <x v="1"/>
    <n v="796600"/>
    <n v="780668"/>
    <n v="325468"/>
    <d v="2014-05-01T00:00:00"/>
    <x v="0"/>
  </r>
  <r>
    <s v="ORD-GER-GOV-20131001"/>
    <x v="1"/>
    <s v="GER"/>
    <x v="0"/>
    <s v="GOV"/>
    <x v="5"/>
    <n v="200"/>
    <n v="350"/>
    <n v="2966"/>
    <n v="593200"/>
    <n v="0.02"/>
    <x v="1"/>
    <n v="1038100"/>
    <n v="1017338"/>
    <n v="424138"/>
    <d v="2013-10-01T00:00:00"/>
    <x v="1"/>
  </r>
  <r>
    <s v="ORD-USA-GOV-20141101"/>
    <x v="4"/>
    <s v="USA"/>
    <x v="0"/>
    <s v="GOV"/>
    <x v="5"/>
    <n v="200"/>
    <n v="350"/>
    <n v="1236"/>
    <n v="247200"/>
    <n v="0.02"/>
    <x v="1"/>
    <n v="432600"/>
    <n v="423948"/>
    <n v="176748"/>
    <d v="2014-11-01T00:00:00"/>
    <x v="0"/>
  </r>
  <r>
    <s v="ORD-FRA-GOV-20141101"/>
    <x v="2"/>
    <s v="FRA"/>
    <x v="0"/>
    <s v="GOV"/>
    <x v="5"/>
    <n v="200"/>
    <n v="350"/>
    <n v="941"/>
    <n v="188200"/>
    <n v="0.02"/>
    <x v="1"/>
    <n v="329350"/>
    <n v="322763"/>
    <n v="134563"/>
    <d v="2014-11-01T00:00:00"/>
    <x v="0"/>
  </r>
  <r>
    <s v="ORD-CND-SMB-20141201"/>
    <x v="0"/>
    <s v="CND"/>
    <x v="4"/>
    <s v="SMB"/>
    <x v="5"/>
    <n v="200"/>
    <n v="350"/>
    <n v="1916"/>
    <n v="383200"/>
    <n v="0.02"/>
    <x v="1"/>
    <n v="670600"/>
    <n v="657188"/>
    <n v="273988"/>
    <d v="2014-12-01T00:00:00"/>
    <x v="0"/>
  </r>
  <r>
    <s v="ORD-FRA-ENT-20140401"/>
    <x v="2"/>
    <s v="FRA"/>
    <x v="3"/>
    <s v="ENT"/>
    <x v="0"/>
    <n v="3"/>
    <n v="20"/>
    <n v="4243"/>
    <n v="12729"/>
    <n v="3.0003544661795896E-2"/>
    <x v="1"/>
    <n v="84860"/>
    <n v="82313.8992"/>
    <n v="69584.8992"/>
    <d v="2014-04-01T00:00:00"/>
    <x v="0"/>
  </r>
  <r>
    <s v="ORD-GER-GOV-20140401"/>
    <x v="1"/>
    <s v="GER"/>
    <x v="0"/>
    <s v="GOV"/>
    <x v="0"/>
    <n v="3"/>
    <n v="20"/>
    <n v="2580"/>
    <n v="7740"/>
    <n v="0.03"/>
    <x v="1"/>
    <n v="51600"/>
    <n v="50052"/>
    <n v="42312"/>
    <d v="2014-04-01T00:00:00"/>
    <x v="0"/>
  </r>
  <r>
    <s v="ORD-GER-SMB-20140601"/>
    <x v="1"/>
    <s v="GER"/>
    <x v="4"/>
    <s v="SMB"/>
    <x v="0"/>
    <n v="3"/>
    <n v="20"/>
    <n v="689"/>
    <n v="2067"/>
    <n v="0.03"/>
    <x v="1"/>
    <n v="13780"/>
    <n v="13366.6"/>
    <n v="11299.6"/>
    <d v="2014-06-01T00:00:00"/>
    <x v="0"/>
  </r>
  <r>
    <s v="ORD-USA-CPR-20140901"/>
    <x v="4"/>
    <s v="USA"/>
    <x v="2"/>
    <s v="CPR"/>
    <x v="0"/>
    <n v="3"/>
    <n v="20"/>
    <n v="1947"/>
    <n v="5841"/>
    <n v="0.03"/>
    <x v="1"/>
    <n v="38940"/>
    <n v="37771.799999999996"/>
    <n v="31930.799999999996"/>
    <d v="2014-09-01T00:00:00"/>
    <x v="0"/>
  </r>
  <r>
    <s v="ORD-CND-CPR-20131201"/>
    <x v="0"/>
    <s v="CND"/>
    <x v="2"/>
    <s v="CPR"/>
    <x v="0"/>
    <n v="3"/>
    <n v="20"/>
    <n v="908"/>
    <n v="2724"/>
    <n v="0.03"/>
    <x v="1"/>
    <n v="18160"/>
    <n v="17615.2"/>
    <n v="14891.2"/>
    <d v="2013-12-01T00:00:00"/>
    <x v="1"/>
  </r>
  <r>
    <s v="ORD-GER-GOV-20140201"/>
    <x v="1"/>
    <s v="GER"/>
    <x v="0"/>
    <s v="GOV"/>
    <x v="1"/>
    <n v="5"/>
    <n v="15"/>
    <n v="1958"/>
    <n v="9790"/>
    <n v="0.03"/>
    <x v="1"/>
    <n v="29370"/>
    <n v="28488.899999999998"/>
    <n v="18698.899999999998"/>
    <d v="2014-02-01T00:00:00"/>
    <x v="0"/>
  </r>
  <r>
    <s v="ORD-FRA-CPR-20140601"/>
    <x v="2"/>
    <s v="FRA"/>
    <x v="2"/>
    <s v="CPR"/>
    <x v="1"/>
    <n v="5"/>
    <n v="15"/>
    <n v="1901"/>
    <n v="9505"/>
    <n v="0.03"/>
    <x v="1"/>
    <n v="28515"/>
    <n v="27659.55"/>
    <n v="18154.55"/>
    <d v="2014-06-01T00:00:00"/>
    <x v="0"/>
  </r>
  <r>
    <s v="ORD-FRA-GOV-20140901"/>
    <x v="2"/>
    <s v="FRA"/>
    <x v="0"/>
    <s v="GOV"/>
    <x v="1"/>
    <n v="5"/>
    <n v="15"/>
    <n v="544"/>
    <n v="2720"/>
    <n v="0.03"/>
    <x v="1"/>
    <n v="8160"/>
    <n v="7915.2"/>
    <n v="5195.2"/>
    <d v="2014-09-01T00:00:00"/>
    <x v="0"/>
  </r>
  <r>
    <s v="ORD-GER-GOV-20130901"/>
    <x v="1"/>
    <s v="GER"/>
    <x v="0"/>
    <s v="GOV"/>
    <x v="1"/>
    <n v="5"/>
    <n v="15"/>
    <n v="1797"/>
    <n v="8985"/>
    <n v="0.03"/>
    <x v="1"/>
    <n v="26955"/>
    <n v="26146.35"/>
    <n v="17161.349999999999"/>
    <d v="2013-09-01T00:00:00"/>
    <x v="1"/>
  </r>
  <r>
    <s v="ORD-FRA-ENT-20141201"/>
    <x v="2"/>
    <s v="FRA"/>
    <x v="3"/>
    <s v="ENT"/>
    <x v="1"/>
    <n v="5"/>
    <n v="15"/>
    <n v="1287"/>
    <n v="6435"/>
    <n v="0.03"/>
    <x v="1"/>
    <n v="19305"/>
    <n v="18725.849999999999"/>
    <n v="12290.849999999999"/>
    <d v="2014-12-01T00:00:00"/>
    <x v="0"/>
  </r>
  <r>
    <s v="ORD-GER-ENT-20141201"/>
    <x v="1"/>
    <s v="GER"/>
    <x v="3"/>
    <s v="ENT"/>
    <x v="1"/>
    <n v="5"/>
    <n v="15"/>
    <n v="1706"/>
    <n v="8530"/>
    <n v="0.03"/>
    <x v="1"/>
    <n v="25590"/>
    <n v="24822.3"/>
    <n v="16292.3"/>
    <d v="2014-12-01T00:00:00"/>
    <x v="0"/>
  </r>
  <r>
    <s v="ORD-FRA-SMB-20140101"/>
    <x v="2"/>
    <s v="FRA"/>
    <x v="4"/>
    <s v="SMB"/>
    <x v="2"/>
    <n v="10"/>
    <n v="20"/>
    <n v="2434"/>
    <n v="24340"/>
    <n v="3.0006162695152012E-2"/>
    <x v="1"/>
    <n v="48680"/>
    <n v="47219.3"/>
    <n v="22879.300000000003"/>
    <d v="2014-01-01T00:00:00"/>
    <x v="0"/>
  </r>
  <r>
    <s v="ORD-CND-ENT-20140301"/>
    <x v="0"/>
    <s v="CND"/>
    <x v="3"/>
    <s v="ENT"/>
    <x v="2"/>
    <n v="10"/>
    <n v="20"/>
    <n v="1774"/>
    <n v="17740"/>
    <n v="0.03"/>
    <x v="1"/>
    <n v="35480"/>
    <n v="34415.599999999999"/>
    <n v="16675.599999999999"/>
    <d v="2014-03-01T00:00:00"/>
    <x v="0"/>
  </r>
  <r>
    <s v="ORD-FRA-CPR-20140601"/>
    <x v="2"/>
    <s v="FRA"/>
    <x v="2"/>
    <s v="CPR"/>
    <x v="2"/>
    <n v="10"/>
    <n v="20"/>
    <n v="1901"/>
    <n v="19010"/>
    <n v="0.03"/>
    <x v="1"/>
    <n v="38020"/>
    <n v="36879.4"/>
    <n v="17869.400000000001"/>
    <d v="2014-06-01T00:00:00"/>
    <x v="0"/>
  </r>
  <r>
    <s v="ORD-GER-SMB-20140601"/>
    <x v="1"/>
    <s v="GER"/>
    <x v="4"/>
    <s v="SMB"/>
    <x v="2"/>
    <n v="10"/>
    <n v="20"/>
    <n v="689"/>
    <n v="6890"/>
    <n v="0.03"/>
    <x v="1"/>
    <n v="13780"/>
    <n v="13366.6"/>
    <n v="6476.6"/>
    <d v="2014-06-01T00:00:00"/>
    <x v="0"/>
  </r>
  <r>
    <s v="ORD-GER-ENT-20140601"/>
    <x v="1"/>
    <s v="GER"/>
    <x v="3"/>
    <s v="ENT"/>
    <x v="2"/>
    <n v="10"/>
    <n v="20"/>
    <n v="1570"/>
    <n v="15700"/>
    <n v="0.03"/>
    <x v="1"/>
    <n v="31400"/>
    <n v="30458"/>
    <n v="14758"/>
    <d v="2014-06-01T00:00:00"/>
    <x v="0"/>
  </r>
  <r>
    <s v="ORD-USA-CPR-20140701"/>
    <x v="4"/>
    <s v="USA"/>
    <x v="2"/>
    <s v="CPR"/>
    <x v="2"/>
    <n v="10"/>
    <n v="20"/>
    <n v="1369"/>
    <n v="13690"/>
    <n v="3.0010956902848794E-2"/>
    <x v="1"/>
    <n v="27380"/>
    <n v="26558.3"/>
    <n v="12868.3"/>
    <d v="2014-07-01T00:00:00"/>
    <x v="0"/>
  </r>
  <r>
    <s v="ORD-CND-ENT-20141001"/>
    <x v="0"/>
    <s v="CND"/>
    <x v="3"/>
    <s v="ENT"/>
    <x v="2"/>
    <n v="10"/>
    <n v="20"/>
    <n v="2009"/>
    <n v="20090"/>
    <n v="0.03"/>
    <x v="1"/>
    <n v="40180"/>
    <n v="38974.6"/>
    <n v="18884.599999999999"/>
    <d v="2014-10-01T00:00:00"/>
    <x v="0"/>
  </r>
  <r>
    <s v="ORD-GER-MDM-20131001"/>
    <x v="1"/>
    <s v="GER"/>
    <x v="1"/>
    <s v="MDM"/>
    <x v="2"/>
    <n v="10"/>
    <n v="20"/>
    <n v="1945"/>
    <n v="19450"/>
    <n v="0.03"/>
    <x v="1"/>
    <n v="38900"/>
    <n v="37733"/>
    <n v="18283"/>
    <d v="2013-10-01T00:00:00"/>
    <x v="1"/>
  </r>
  <r>
    <s v="ORD-FRA-ENT-20141201"/>
    <x v="2"/>
    <s v="FRA"/>
    <x v="3"/>
    <s v="ENT"/>
    <x v="2"/>
    <n v="10"/>
    <n v="20"/>
    <n v="1287"/>
    <n v="12870"/>
    <n v="0.03"/>
    <x v="1"/>
    <n v="25740"/>
    <n v="24967.8"/>
    <n v="12097.8"/>
    <d v="2014-12-01T00:00:00"/>
    <x v="0"/>
  </r>
  <r>
    <s v="ORD-GER-ENT-20141201"/>
    <x v="1"/>
    <s v="GER"/>
    <x v="3"/>
    <s v="ENT"/>
    <x v="2"/>
    <n v="10"/>
    <n v="20"/>
    <n v="1706"/>
    <n v="17060"/>
    <n v="0.03"/>
    <x v="1"/>
    <n v="34120"/>
    <n v="33096.400000000001"/>
    <n v="16036.400000000001"/>
    <d v="2014-12-01T00:00:00"/>
    <x v="0"/>
  </r>
  <r>
    <s v="ORD-CND-ENT-20141001"/>
    <x v="0"/>
    <s v="CND"/>
    <x v="3"/>
    <s v="ENT"/>
    <x v="3"/>
    <n v="120"/>
    <n v="180"/>
    <n v="2009"/>
    <n v="241080"/>
    <n v="0.03"/>
    <x v="1"/>
    <n v="361620"/>
    <n v="350771.39999999997"/>
    <n v="109691.39999999997"/>
    <d v="2014-10-01T00:00:00"/>
    <x v="0"/>
  </r>
  <r>
    <s v="ORD-USA-SMB-20140201"/>
    <x v="4"/>
    <s v="USA"/>
    <x v="4"/>
    <s v="SMB"/>
    <x v="4"/>
    <n v="250"/>
    <n v="300"/>
    <n v="2844"/>
    <n v="711000"/>
    <n v="0.03"/>
    <x v="1"/>
    <n v="853200"/>
    <n v="827604"/>
    <n v="116604"/>
    <d v="2014-02-01T00:00:00"/>
    <x v="0"/>
  </r>
  <r>
    <s v="ORD-MXC-CPR-20140401"/>
    <x v="3"/>
    <s v="MXC"/>
    <x v="2"/>
    <s v="CPR"/>
    <x v="4"/>
    <n v="250"/>
    <n v="300"/>
    <n v="1916"/>
    <n v="479000"/>
    <n v="0.03"/>
    <x v="1"/>
    <n v="574800"/>
    <n v="557556"/>
    <n v="78556"/>
    <d v="2014-04-01T00:00:00"/>
    <x v="0"/>
  </r>
  <r>
    <s v="ORD-GER-ENT-20140601"/>
    <x v="1"/>
    <s v="GER"/>
    <x v="3"/>
    <s v="ENT"/>
    <x v="4"/>
    <n v="250"/>
    <n v="300"/>
    <n v="1570"/>
    <n v="392500"/>
    <n v="0.03"/>
    <x v="1"/>
    <n v="471000"/>
    <n v="456870"/>
    <n v="64370"/>
    <d v="2014-06-01T00:00:00"/>
    <x v="0"/>
  </r>
  <r>
    <s v="ORD-CND-SMB-20140801"/>
    <x v="0"/>
    <s v="CND"/>
    <x v="4"/>
    <s v="SMB"/>
    <x v="4"/>
    <n v="250"/>
    <n v="300"/>
    <n v="1874"/>
    <n v="468500"/>
    <n v="0.03"/>
    <x v="1"/>
    <n v="562200"/>
    <n v="545334"/>
    <n v="76834"/>
    <d v="2014-08-01T00:00:00"/>
    <x v="0"/>
  </r>
  <r>
    <s v="ORD-MXC-GOV-20140801"/>
    <x v="3"/>
    <s v="MXC"/>
    <x v="0"/>
    <s v="GOV"/>
    <x v="4"/>
    <n v="250"/>
    <n v="300"/>
    <n v="1642"/>
    <n v="410500"/>
    <n v="0.03"/>
    <x v="1"/>
    <n v="492600"/>
    <n v="477822"/>
    <n v="67322"/>
    <d v="2014-08-01T00:00:00"/>
    <x v="0"/>
  </r>
  <r>
    <s v="ORD-GER-MDM-20131001"/>
    <x v="1"/>
    <s v="GER"/>
    <x v="1"/>
    <s v="MDM"/>
    <x v="4"/>
    <n v="250"/>
    <n v="300"/>
    <n v="1945"/>
    <n v="486250"/>
    <n v="0.03"/>
    <x v="1"/>
    <n v="583500"/>
    <n v="565995"/>
    <n v="79745"/>
    <d v="2013-10-01T00:00:00"/>
    <x v="1"/>
  </r>
  <r>
    <s v="ORD-CND-GOV-20140501"/>
    <x v="0"/>
    <s v="CND"/>
    <x v="0"/>
    <s v="GOV"/>
    <x v="0"/>
    <n v="3"/>
    <n v="20"/>
    <n v="831"/>
    <n v="2493"/>
    <n v="3.0000000000000002E-2"/>
    <x v="1"/>
    <n v="16620"/>
    <n v="16121.4"/>
    <n v="13628.4"/>
    <d v="2014-05-01T00:00:00"/>
    <x v="0"/>
  </r>
  <r>
    <s v="ORD-MXC-GOV-20130901"/>
    <x v="3"/>
    <s v="MXC"/>
    <x v="0"/>
    <s v="GOV"/>
    <x v="2"/>
    <n v="10"/>
    <n v="20"/>
    <n v="1760"/>
    <n v="17600"/>
    <n v="3.0000000000000002E-2"/>
    <x v="1"/>
    <n v="35200"/>
    <n v="34144"/>
    <n v="16544"/>
    <d v="2013-09-01T00:00:00"/>
    <x v="1"/>
  </r>
  <r>
    <s v="ORD-CND-GOV-20140401"/>
    <x v="0"/>
    <s v="CND"/>
    <x v="0"/>
    <s v="GOV"/>
    <x v="3"/>
    <n v="120"/>
    <n v="180"/>
    <n v="3850"/>
    <n v="462000"/>
    <n v="3.0003896103896106E-2"/>
    <x v="1"/>
    <n v="693000"/>
    <n v="672207.3"/>
    <n v="210207.30000000005"/>
    <d v="2014-04-01T00:00:00"/>
    <x v="0"/>
  </r>
  <r>
    <s v="ORD-GER-CPR-20140101"/>
    <x v="1"/>
    <s v="GER"/>
    <x v="2"/>
    <s v="CPR"/>
    <x v="4"/>
    <n v="250"/>
    <n v="300"/>
    <n v="2479"/>
    <n v="619750"/>
    <n v="3.0000000000000002E-2"/>
    <x v="1"/>
    <n v="743700"/>
    <n v="721389"/>
    <n v="101639"/>
    <d v="2014-01-01T00:00:00"/>
    <x v="0"/>
  </r>
  <r>
    <s v="ORD-MXC-MDM-20141001"/>
    <x v="3"/>
    <s v="MXC"/>
    <x v="1"/>
    <s v="MDM"/>
    <x v="1"/>
    <n v="5"/>
    <n v="15"/>
    <n v="2031"/>
    <n v="10155"/>
    <n v="3.9999999999999994E-2"/>
    <x v="1"/>
    <n v="30465"/>
    <n v="29246.399999999998"/>
    <n v="19091.399999999998"/>
    <d v="2014-10-01T00:00:00"/>
    <x v="0"/>
  </r>
  <r>
    <s v="ORD-MXC-MDM-20141001"/>
    <x v="3"/>
    <s v="MXC"/>
    <x v="1"/>
    <s v="MDM"/>
    <x v="2"/>
    <n v="10"/>
    <n v="20"/>
    <n v="2031"/>
    <n v="20310"/>
    <n v="3.9999999999999994E-2"/>
    <x v="1"/>
    <n v="40620"/>
    <n v="38995.199999999997"/>
    <n v="18685.199999999997"/>
    <d v="2014-10-01T00:00:00"/>
    <x v="0"/>
  </r>
  <r>
    <s v="ORD-FRA-MDM-20131201"/>
    <x v="2"/>
    <s v="FRA"/>
    <x v="1"/>
    <s v="MDM"/>
    <x v="2"/>
    <n v="10"/>
    <n v="20"/>
    <n v="2261"/>
    <n v="22610"/>
    <n v="3.9999999999999994E-2"/>
    <x v="1"/>
    <n v="45220"/>
    <n v="43411.199999999997"/>
    <n v="20801.199999999997"/>
    <d v="2013-12-01T00:00:00"/>
    <x v="1"/>
  </r>
  <r>
    <s v="ORD-USA-GOV-20130901"/>
    <x v="4"/>
    <s v="USA"/>
    <x v="0"/>
    <s v="GOV"/>
    <x v="3"/>
    <n v="120"/>
    <n v="180"/>
    <n v="736"/>
    <n v="88320"/>
    <n v="3.9999999999999994E-2"/>
    <x v="1"/>
    <n v="132480"/>
    <n v="127180.79999999999"/>
    <n v="38860.799999999988"/>
    <d v="2013-09-01T00:00:00"/>
    <x v="1"/>
  </r>
  <r>
    <s v="ORD-CND-GOV-20131001"/>
    <x v="0"/>
    <s v="CND"/>
    <x v="0"/>
    <s v="GOV"/>
    <x v="0"/>
    <n v="3"/>
    <n v="20"/>
    <n v="2851"/>
    <n v="8553"/>
    <n v="0.04"/>
    <x v="1"/>
    <n v="57020"/>
    <n v="54739.199999999997"/>
    <n v="46186.2"/>
    <d v="2013-10-01T00:00:00"/>
    <x v="1"/>
  </r>
  <r>
    <s v="ORD-GER-SMB-20141001"/>
    <x v="1"/>
    <s v="GER"/>
    <x v="4"/>
    <s v="SMB"/>
    <x v="0"/>
    <n v="3"/>
    <n v="20"/>
    <n v="2021"/>
    <n v="6063"/>
    <n v="0.04"/>
    <x v="1"/>
    <n v="40420"/>
    <n v="38803.199999999997"/>
    <n v="32740.199999999997"/>
    <d v="2014-10-01T00:00:00"/>
    <x v="0"/>
  </r>
  <r>
    <s v="ORD-USA-GOV-20141201"/>
    <x v="4"/>
    <s v="USA"/>
    <x v="0"/>
    <s v="GOV"/>
    <x v="0"/>
    <n v="3"/>
    <n v="20"/>
    <n v="274"/>
    <n v="822"/>
    <n v="0.04"/>
    <x v="1"/>
    <n v="5480"/>
    <n v="5260.8"/>
    <n v="4438.8"/>
    <d v="2014-12-01T00:00:00"/>
    <x v="0"/>
  </r>
  <r>
    <s v="ORD-CND-MDM-20140301"/>
    <x v="0"/>
    <s v="CND"/>
    <x v="1"/>
    <s v="MDM"/>
    <x v="1"/>
    <n v="5"/>
    <n v="15"/>
    <n v="1967"/>
    <n v="9835"/>
    <n v="0.04"/>
    <x v="1"/>
    <n v="29505"/>
    <n v="28324.799999999999"/>
    <n v="18489.8"/>
    <d v="2014-03-01T00:00:00"/>
    <x v="0"/>
  </r>
  <r>
    <s v="ORD-GER-SMB-20140801"/>
    <x v="1"/>
    <s v="GER"/>
    <x v="4"/>
    <s v="SMB"/>
    <x v="1"/>
    <n v="5"/>
    <n v="15"/>
    <n v="1859"/>
    <n v="9295"/>
    <n v="0.04"/>
    <x v="1"/>
    <n v="27885"/>
    <n v="26769.599999999999"/>
    <n v="17474.599999999999"/>
    <d v="2014-08-01T00:00:00"/>
    <x v="0"/>
  </r>
  <r>
    <s v="ORD-CND-GOV-20131001"/>
    <x v="0"/>
    <s v="CND"/>
    <x v="0"/>
    <s v="GOV"/>
    <x v="1"/>
    <n v="5"/>
    <n v="15"/>
    <n v="2851"/>
    <n v="14255"/>
    <n v="0.04"/>
    <x v="1"/>
    <n v="42765"/>
    <n v="41054.400000000001"/>
    <n v="26799.4"/>
    <d v="2013-10-01T00:00:00"/>
    <x v="1"/>
  </r>
  <r>
    <s v="ORD-GER-SMB-20141001"/>
    <x v="1"/>
    <s v="GER"/>
    <x v="4"/>
    <s v="SMB"/>
    <x v="1"/>
    <n v="5"/>
    <n v="15"/>
    <n v="2021"/>
    <n v="10105"/>
    <n v="0.04"/>
    <x v="1"/>
    <n v="30315"/>
    <n v="29102.399999999998"/>
    <n v="18997.399999999998"/>
    <d v="2014-10-01T00:00:00"/>
    <x v="0"/>
  </r>
  <r>
    <s v="ORD-MXC-ENT-20141201"/>
    <x v="3"/>
    <s v="MXC"/>
    <x v="3"/>
    <s v="ENT"/>
    <x v="1"/>
    <n v="5"/>
    <n v="15"/>
    <n v="1138"/>
    <n v="5690"/>
    <n v="0.04"/>
    <x v="1"/>
    <n v="17070"/>
    <n v="16387.2"/>
    <n v="10697.2"/>
    <d v="2014-12-01T00:00:00"/>
    <x v="0"/>
  </r>
  <r>
    <s v="ORD-CND-GOV-20140101"/>
    <x v="0"/>
    <s v="CND"/>
    <x v="0"/>
    <s v="GOV"/>
    <x v="2"/>
    <n v="10"/>
    <n v="20"/>
    <n v="4251"/>
    <n v="42510"/>
    <n v="0.04"/>
    <x v="1"/>
    <n v="85020"/>
    <n v="81619.199999999997"/>
    <n v="39109.199999999997"/>
    <d v="2014-01-01T00:00:00"/>
    <x v="0"/>
  </r>
  <r>
    <s v="ORD-GER-ENT-20140301"/>
    <x v="1"/>
    <s v="GER"/>
    <x v="3"/>
    <s v="ENT"/>
    <x v="2"/>
    <n v="10"/>
    <n v="20"/>
    <n v="795"/>
    <n v="7950"/>
    <n v="0.04"/>
    <x v="1"/>
    <n v="15900"/>
    <n v="15264"/>
    <n v="7314"/>
    <d v="2014-03-01T00:00:00"/>
    <x v="0"/>
  </r>
  <r>
    <s v="ORD-GER-SMB-20140401"/>
    <x v="1"/>
    <s v="GER"/>
    <x v="4"/>
    <s v="SMB"/>
    <x v="2"/>
    <n v="10"/>
    <n v="20"/>
    <n v="1414"/>
    <n v="14140"/>
    <n v="4.0014144271570011E-2"/>
    <x v="1"/>
    <n v="28280"/>
    <n v="27148.400000000001"/>
    <n v="13008.400000000001"/>
    <d v="2014-04-01T00:00:00"/>
    <x v="0"/>
  </r>
  <r>
    <s v="ORD-USA-SMB-20140501"/>
    <x v="4"/>
    <s v="USA"/>
    <x v="4"/>
    <s v="SMB"/>
    <x v="2"/>
    <n v="10"/>
    <n v="20"/>
    <n v="2918"/>
    <n v="29180"/>
    <n v="0.04"/>
    <x v="1"/>
    <n v="58360"/>
    <n v="56025.599999999999"/>
    <n v="26845.599999999999"/>
    <d v="2014-05-01T00:00:00"/>
    <x v="0"/>
  </r>
  <r>
    <s v="ORD-USA-GOV-20140701"/>
    <x v="4"/>
    <s v="USA"/>
    <x v="0"/>
    <s v="GOV"/>
    <x v="2"/>
    <n v="10"/>
    <n v="20"/>
    <n v="3450"/>
    <n v="34500"/>
    <n v="0.04"/>
    <x v="1"/>
    <n v="69000"/>
    <n v="66240"/>
    <n v="31740"/>
    <d v="2014-07-01T00:00:00"/>
    <x v="0"/>
  </r>
  <r>
    <s v="ORD-FRA-ENT-20140701"/>
    <x v="2"/>
    <s v="FRA"/>
    <x v="3"/>
    <s v="ENT"/>
    <x v="2"/>
    <n v="10"/>
    <n v="20"/>
    <n v="2988"/>
    <n v="29880"/>
    <n v="0.04"/>
    <x v="1"/>
    <n v="59760"/>
    <n v="57369.599999999999"/>
    <n v="27489.599999999999"/>
    <d v="2014-07-01T00:00:00"/>
    <x v="0"/>
  </r>
  <r>
    <s v="ORD-CND-MDM-20140901"/>
    <x v="0"/>
    <s v="CND"/>
    <x v="1"/>
    <s v="MDM"/>
    <x v="2"/>
    <n v="10"/>
    <n v="20"/>
    <n v="218"/>
    <n v="2180"/>
    <n v="0.04"/>
    <x v="1"/>
    <n v="4360"/>
    <n v="4185.5999999999995"/>
    <n v="2005.5999999999995"/>
    <d v="2014-09-01T00:00:00"/>
    <x v="0"/>
  </r>
  <r>
    <s v="ORD-CND-GOV-20140901"/>
    <x v="0"/>
    <s v="CND"/>
    <x v="0"/>
    <s v="GOV"/>
    <x v="2"/>
    <n v="10"/>
    <n v="20"/>
    <n v="2074"/>
    <n v="20740"/>
    <n v="0.04"/>
    <x v="1"/>
    <n v="41480"/>
    <n v="39820.799999999996"/>
    <n v="19080.799999999996"/>
    <d v="2014-09-01T00:00:00"/>
    <x v="0"/>
  </r>
  <r>
    <s v="ORD-USA-GOV-20140901"/>
    <x v="4"/>
    <s v="USA"/>
    <x v="0"/>
    <s v="GOV"/>
    <x v="2"/>
    <n v="10"/>
    <n v="20"/>
    <n v="1056"/>
    <n v="10560"/>
    <n v="0.04"/>
    <x v="1"/>
    <n v="21120"/>
    <n v="20275.2"/>
    <n v="9715.2000000000007"/>
    <d v="2014-09-01T00:00:00"/>
    <x v="0"/>
  </r>
  <r>
    <s v="ORD-USA-MDM-20131001"/>
    <x v="4"/>
    <s v="USA"/>
    <x v="1"/>
    <s v="MDM"/>
    <x v="2"/>
    <n v="10"/>
    <n v="20"/>
    <n v="671"/>
    <n v="6710"/>
    <n v="0.04"/>
    <x v="1"/>
    <n v="13420"/>
    <n v="12883.199999999999"/>
    <n v="6173.1999999999989"/>
    <d v="2013-10-01T00:00:00"/>
    <x v="1"/>
  </r>
  <r>
    <s v="ORD-MXC-MDM-20131001"/>
    <x v="3"/>
    <s v="MXC"/>
    <x v="1"/>
    <s v="MDM"/>
    <x v="2"/>
    <n v="10"/>
    <n v="20"/>
    <n v="1514"/>
    <n v="15140"/>
    <n v="0.04"/>
    <x v="1"/>
    <n v="30280"/>
    <n v="29068.799999999999"/>
    <n v="13928.8"/>
    <d v="2013-10-01T00:00:00"/>
    <x v="1"/>
  </r>
  <r>
    <s v="ORD-USA-GOV-20141201"/>
    <x v="4"/>
    <s v="USA"/>
    <x v="0"/>
    <s v="GOV"/>
    <x v="2"/>
    <n v="10"/>
    <n v="20"/>
    <n v="274"/>
    <n v="2740"/>
    <n v="0.04"/>
    <x v="1"/>
    <n v="5480"/>
    <n v="5260.8"/>
    <n v="2520.8000000000002"/>
    <d v="2014-12-01T00:00:00"/>
    <x v="0"/>
  </r>
  <r>
    <s v="ORD-MXC-ENT-20141201"/>
    <x v="3"/>
    <s v="MXC"/>
    <x v="3"/>
    <s v="ENT"/>
    <x v="2"/>
    <n v="10"/>
    <n v="20"/>
    <n v="1138"/>
    <n v="11380"/>
    <n v="0.04"/>
    <x v="1"/>
    <n v="22760"/>
    <n v="21849.599999999999"/>
    <n v="10469.599999999999"/>
    <d v="2014-12-01T00:00:00"/>
    <x v="0"/>
  </r>
  <r>
    <s v="ORD-USA-CPR-20140301"/>
    <x v="4"/>
    <s v="USA"/>
    <x v="2"/>
    <s v="CPR"/>
    <x v="3"/>
    <n v="120"/>
    <n v="180"/>
    <n v="1465"/>
    <n v="175800"/>
    <n v="0.04"/>
    <x v="1"/>
    <n v="263700"/>
    <n v="253152"/>
    <n v="77352"/>
    <d v="2014-03-01T00:00:00"/>
    <x v="0"/>
  </r>
  <r>
    <s v="ORD-CND-GOV-20130901"/>
    <x v="0"/>
    <s v="CND"/>
    <x v="0"/>
    <s v="GOV"/>
    <x v="3"/>
    <n v="120"/>
    <n v="180"/>
    <n v="2646"/>
    <n v="317520"/>
    <n v="0.04"/>
    <x v="1"/>
    <n v="476280"/>
    <n v="457228.79999999999"/>
    <n v="139708.79999999999"/>
    <d v="2013-09-01T00:00:00"/>
    <x v="1"/>
  </r>
  <r>
    <s v="ORD-FRA-GOV-20141001"/>
    <x v="2"/>
    <s v="FRA"/>
    <x v="0"/>
    <s v="GOV"/>
    <x v="3"/>
    <n v="120"/>
    <n v="180"/>
    <n v="2177"/>
    <n v="261240"/>
    <n v="0.04"/>
    <x v="1"/>
    <n v="391860"/>
    <n v="376185.59999999998"/>
    <n v="114945.59999999998"/>
    <d v="2014-10-01T00:00:00"/>
    <x v="0"/>
  </r>
  <r>
    <s v="ORD-FRA-CPR-20140501"/>
    <x v="2"/>
    <s v="FRA"/>
    <x v="2"/>
    <s v="CPR"/>
    <x v="4"/>
    <n v="250"/>
    <n v="300"/>
    <n v="866"/>
    <n v="216500"/>
    <n v="0.04"/>
    <x v="1"/>
    <n v="259800"/>
    <n v="249408"/>
    <n v="32908"/>
    <d v="2014-05-01T00:00:00"/>
    <x v="0"/>
  </r>
  <r>
    <s v="ORD-USA-GOV-20130901"/>
    <x v="4"/>
    <s v="USA"/>
    <x v="0"/>
    <s v="GOV"/>
    <x v="4"/>
    <n v="250"/>
    <n v="300"/>
    <n v="349"/>
    <n v="87250"/>
    <n v="0.04"/>
    <x v="1"/>
    <n v="104700"/>
    <n v="100512"/>
    <n v="13262"/>
    <d v="2013-09-01T00:00:00"/>
    <x v="1"/>
  </r>
  <r>
    <s v="ORD-FRA-GOV-20141001"/>
    <x v="2"/>
    <s v="FRA"/>
    <x v="0"/>
    <s v="GOV"/>
    <x v="4"/>
    <n v="250"/>
    <n v="300"/>
    <n v="2177"/>
    <n v="544250"/>
    <n v="0.04"/>
    <x v="1"/>
    <n v="653100"/>
    <n v="626976"/>
    <n v="82726"/>
    <d v="2014-10-01T00:00:00"/>
    <x v="0"/>
  </r>
  <r>
    <s v="ORD-MXC-MDM-20131001"/>
    <x v="3"/>
    <s v="MXC"/>
    <x v="1"/>
    <s v="MDM"/>
    <x v="4"/>
    <n v="250"/>
    <n v="300"/>
    <n v="1514"/>
    <n v="378500"/>
    <n v="0.04"/>
    <x v="1"/>
    <n v="454200"/>
    <n v="436032"/>
    <n v="57532"/>
    <d v="2013-10-01T00:00:00"/>
    <x v="1"/>
  </r>
  <r>
    <s v="ORD-MXC-GOV-20140201"/>
    <x v="3"/>
    <s v="MXC"/>
    <x v="0"/>
    <s v="GOV"/>
    <x v="5"/>
    <n v="200"/>
    <n v="350"/>
    <n v="1865"/>
    <n v="373000"/>
    <n v="0.04"/>
    <x v="1"/>
    <n v="652750"/>
    <n v="626640"/>
    <n v="253640"/>
    <d v="2014-02-01T00:00:00"/>
    <x v="0"/>
  </r>
  <r>
    <s v="ORD-MXC-ENT-20140401"/>
    <x v="3"/>
    <s v="MXC"/>
    <x v="3"/>
    <s v="ENT"/>
    <x v="5"/>
    <n v="200"/>
    <n v="350"/>
    <n v="1074"/>
    <n v="214800"/>
    <n v="0.04"/>
    <x v="1"/>
    <n v="375900"/>
    <n v="360864"/>
    <n v="146064"/>
    <d v="2014-04-01T00:00:00"/>
    <x v="0"/>
  </r>
  <r>
    <s v="ORD-GER-GOV-20140901"/>
    <x v="1"/>
    <s v="GER"/>
    <x v="0"/>
    <s v="GOV"/>
    <x v="5"/>
    <n v="200"/>
    <n v="350"/>
    <n v="1907"/>
    <n v="381400"/>
    <n v="0.04"/>
    <x v="1"/>
    <n v="667450"/>
    <n v="640752"/>
    <n v="259352"/>
    <d v="2014-09-01T00:00:00"/>
    <x v="0"/>
  </r>
  <r>
    <s v="ORD-USA-MDM-20131001"/>
    <x v="4"/>
    <s v="USA"/>
    <x v="1"/>
    <s v="MDM"/>
    <x v="5"/>
    <n v="200"/>
    <n v="350"/>
    <n v="671"/>
    <n v="134200"/>
    <n v="0.04"/>
    <x v="1"/>
    <n v="234850"/>
    <n v="225456"/>
    <n v="91256"/>
    <d v="2013-10-01T00:00:00"/>
    <x v="1"/>
  </r>
  <r>
    <s v="ORD-CND-GOV-20131201"/>
    <x v="0"/>
    <s v="CND"/>
    <x v="0"/>
    <s v="GOV"/>
    <x v="5"/>
    <n v="200"/>
    <n v="350"/>
    <n v="1778"/>
    <n v="355600"/>
    <n v="0.04"/>
    <x v="1"/>
    <n v="622300"/>
    <n v="597408"/>
    <n v="241808"/>
    <d v="2013-12-01T00:00:00"/>
    <x v="1"/>
  </r>
  <r>
    <s v="ORD-GER-GOV-20131001"/>
    <x v="1"/>
    <s v="GER"/>
    <x v="0"/>
    <s v="GOV"/>
    <x v="1"/>
    <n v="5"/>
    <n v="15"/>
    <n v="1159"/>
    <n v="5795"/>
    <n v="4.9999999999999996E-2"/>
    <x v="2"/>
    <n v="17385"/>
    <n v="16515.75"/>
    <n v="10720.75"/>
    <d v="2013-10-01T00:00:00"/>
    <x v="1"/>
  </r>
  <r>
    <s v="ORD-GER-GOV-20140101"/>
    <x v="1"/>
    <s v="GER"/>
    <x v="0"/>
    <s v="GOV"/>
    <x v="2"/>
    <n v="10"/>
    <n v="20"/>
    <n v="1372"/>
    <n v="13720"/>
    <n v="4.9999999999999996E-2"/>
    <x v="2"/>
    <n v="27440"/>
    <n v="26068"/>
    <n v="12348"/>
    <d v="2014-01-01T00:00:00"/>
    <x v="0"/>
  </r>
  <r>
    <s v="ORD-CND-GOV-20130901"/>
    <x v="0"/>
    <s v="CND"/>
    <x v="0"/>
    <s v="GOV"/>
    <x v="2"/>
    <n v="10"/>
    <n v="20"/>
    <n v="2349"/>
    <n v="23490"/>
    <n v="4.9999999999999996E-2"/>
    <x v="2"/>
    <n v="46980"/>
    <n v="44631"/>
    <n v="21141"/>
    <d v="2013-09-01T00:00:00"/>
    <x v="1"/>
  </r>
  <r>
    <s v="ORD-MXC-GOV-20141001"/>
    <x v="3"/>
    <s v="MXC"/>
    <x v="0"/>
    <s v="GOV"/>
    <x v="2"/>
    <n v="10"/>
    <n v="20"/>
    <n v="2689"/>
    <n v="26890"/>
    <n v="4.9999999999999996E-2"/>
    <x v="2"/>
    <n v="53780"/>
    <n v="51091"/>
    <n v="24201"/>
    <d v="2014-10-01T00:00:00"/>
    <x v="0"/>
  </r>
  <r>
    <s v="ORD-CND-CPR-20141201"/>
    <x v="0"/>
    <s v="CND"/>
    <x v="2"/>
    <s v="CPR"/>
    <x v="2"/>
    <n v="10"/>
    <n v="20"/>
    <n v="2431"/>
    <n v="24310"/>
    <n v="4.9999999999999996E-2"/>
    <x v="2"/>
    <n v="48620"/>
    <n v="46189"/>
    <n v="21879"/>
    <d v="2014-12-01T00:00:00"/>
    <x v="0"/>
  </r>
  <r>
    <s v="ORD-CND-CPR-20141201"/>
    <x v="0"/>
    <s v="CND"/>
    <x v="2"/>
    <s v="CPR"/>
    <x v="3"/>
    <n v="120"/>
    <n v="180"/>
    <n v="2431"/>
    <n v="291720"/>
    <n v="4.9999999999999996E-2"/>
    <x v="2"/>
    <n v="437580"/>
    <n v="415701"/>
    <n v="123981"/>
    <d v="2014-12-01T00:00:00"/>
    <x v="0"/>
  </r>
  <r>
    <s v="ORD-MXC-GOV-20141001"/>
    <x v="3"/>
    <s v="MXC"/>
    <x v="0"/>
    <s v="GOV"/>
    <x v="4"/>
    <n v="250"/>
    <n v="300"/>
    <n v="2689"/>
    <n v="672250"/>
    <n v="4.9999999999999996E-2"/>
    <x v="2"/>
    <n v="806700"/>
    <n v="766365"/>
    <n v="94115"/>
    <d v="2014-10-01T00:00:00"/>
    <x v="0"/>
  </r>
  <r>
    <s v="ORD-MXC-GOV-20140701"/>
    <x v="3"/>
    <s v="MXC"/>
    <x v="0"/>
    <s v="GOV"/>
    <x v="5"/>
    <n v="200"/>
    <n v="350"/>
    <n v="1683"/>
    <n v="336600"/>
    <n v="4.9999999999999996E-2"/>
    <x v="2"/>
    <n v="589050"/>
    <n v="559597.5"/>
    <n v="222997.5"/>
    <d v="2014-07-01T00:00:00"/>
    <x v="0"/>
  </r>
  <r>
    <s v="ORD-MXC-CPR-20140801"/>
    <x v="3"/>
    <s v="MXC"/>
    <x v="2"/>
    <s v="CPR"/>
    <x v="5"/>
    <n v="200"/>
    <n v="350"/>
    <n v="1123"/>
    <n v="224600"/>
    <n v="4.9999999999999996E-2"/>
    <x v="2"/>
    <n v="393050"/>
    <n v="373397.5"/>
    <n v="148797.5"/>
    <d v="2014-08-01T00:00:00"/>
    <x v="0"/>
  </r>
  <r>
    <s v="ORD-GER-GOV-20131001"/>
    <x v="1"/>
    <s v="GER"/>
    <x v="0"/>
    <s v="GOV"/>
    <x v="5"/>
    <n v="200"/>
    <n v="350"/>
    <n v="1159"/>
    <n v="231800"/>
    <n v="4.9999999999999996E-2"/>
    <x v="2"/>
    <n v="405650"/>
    <n v="385367.5"/>
    <n v="153567.5"/>
    <d v="2013-10-01T00:00:00"/>
    <x v="1"/>
  </r>
  <r>
    <s v="ORD-FRA-CPR-20140201"/>
    <x v="2"/>
    <s v="FRA"/>
    <x v="2"/>
    <s v="CPR"/>
    <x v="0"/>
    <n v="3"/>
    <n v="20"/>
    <n v="1865"/>
    <n v="5595"/>
    <n v="0.05"/>
    <x v="2"/>
    <n v="37300"/>
    <n v="35435"/>
    <n v="29840"/>
    <d v="2014-02-01T00:00:00"/>
    <x v="0"/>
  </r>
  <r>
    <s v="ORD-GER-CPR-20140201"/>
    <x v="1"/>
    <s v="GER"/>
    <x v="2"/>
    <s v="CPR"/>
    <x v="0"/>
    <n v="3"/>
    <n v="20"/>
    <n v="1116"/>
    <n v="3348"/>
    <n v="0.05"/>
    <x v="2"/>
    <n v="22320"/>
    <n v="21204"/>
    <n v="17856"/>
    <d v="2014-02-01T00:00:00"/>
    <x v="0"/>
  </r>
  <r>
    <s v="ORD-FRA-GOV-20140501"/>
    <x v="2"/>
    <s v="FRA"/>
    <x v="0"/>
    <s v="GOV"/>
    <x v="0"/>
    <n v="3"/>
    <n v="20"/>
    <n v="1563"/>
    <n v="4689"/>
    <n v="0.05"/>
    <x v="2"/>
    <n v="31260"/>
    <n v="29697"/>
    <n v="25008"/>
    <d v="2014-05-01T00:00:00"/>
    <x v="0"/>
  </r>
  <r>
    <s v="ORD-USA-SMB-20140601"/>
    <x v="4"/>
    <s v="USA"/>
    <x v="4"/>
    <s v="SMB"/>
    <x v="0"/>
    <n v="3"/>
    <n v="20"/>
    <n v="991"/>
    <n v="2973"/>
    <n v="0.05"/>
    <x v="2"/>
    <n v="19820"/>
    <n v="18829"/>
    <n v="15856"/>
    <d v="2014-06-01T00:00:00"/>
    <x v="0"/>
  </r>
  <r>
    <s v="ORD-GER-GOV-20131101"/>
    <x v="1"/>
    <s v="GER"/>
    <x v="0"/>
    <s v="GOV"/>
    <x v="0"/>
    <n v="3"/>
    <n v="20"/>
    <n v="1016"/>
    <n v="3048"/>
    <n v="0.05"/>
    <x v="2"/>
    <n v="20320"/>
    <n v="19304"/>
    <n v="16256"/>
    <d v="2013-11-01T00:00:00"/>
    <x v="1"/>
  </r>
  <r>
    <s v="ORD-MXC-MDM-20141101"/>
    <x v="3"/>
    <s v="MXC"/>
    <x v="1"/>
    <s v="MDM"/>
    <x v="0"/>
    <n v="3"/>
    <n v="20"/>
    <n v="2791"/>
    <n v="8373"/>
    <n v="0.05"/>
    <x v="2"/>
    <n v="55820"/>
    <n v="53029"/>
    <n v="44656"/>
    <d v="2014-11-01T00:00:00"/>
    <x v="0"/>
  </r>
  <r>
    <s v="ORD-USA-GOV-20141201"/>
    <x v="4"/>
    <s v="USA"/>
    <x v="0"/>
    <s v="GOV"/>
    <x v="0"/>
    <n v="3"/>
    <n v="20"/>
    <n v="570"/>
    <n v="1710"/>
    <n v="0.05"/>
    <x v="2"/>
    <n v="11400"/>
    <n v="10830"/>
    <n v="9120"/>
    <d v="2014-12-01T00:00:00"/>
    <x v="0"/>
  </r>
  <r>
    <s v="ORD-FRA-GOV-20141201"/>
    <x v="2"/>
    <s v="FRA"/>
    <x v="0"/>
    <s v="GOV"/>
    <x v="0"/>
    <n v="3"/>
    <n v="20"/>
    <n v="2487"/>
    <n v="7461"/>
    <n v="0.05"/>
    <x v="2"/>
    <n v="49740"/>
    <n v="47253"/>
    <n v="39792"/>
    <d v="2014-12-01T00:00:00"/>
    <x v="0"/>
  </r>
  <r>
    <s v="ORD-FRA-GOV-20140101"/>
    <x v="2"/>
    <s v="FRA"/>
    <x v="0"/>
    <s v="GOV"/>
    <x v="1"/>
    <n v="5"/>
    <n v="15"/>
    <n v="1384"/>
    <n v="6920"/>
    <n v="5.0018063583815026E-2"/>
    <x v="2"/>
    <n v="20760"/>
    <n v="19721.625"/>
    <n v="12801.625"/>
    <d v="2014-01-01T00:00:00"/>
    <x v="0"/>
  </r>
  <r>
    <s v="ORD-USA-ENT-20140701"/>
    <x v="4"/>
    <s v="USA"/>
    <x v="3"/>
    <s v="ENT"/>
    <x v="1"/>
    <n v="5"/>
    <n v="15"/>
    <n v="3627"/>
    <n v="18135"/>
    <n v="0.05"/>
    <x v="2"/>
    <n v="54405"/>
    <n v="51684.75"/>
    <n v="33549.75"/>
    <d v="2014-07-01T00:00:00"/>
    <x v="0"/>
  </r>
  <r>
    <s v="ORD-MXC-GOV-20130901"/>
    <x v="3"/>
    <s v="MXC"/>
    <x v="0"/>
    <s v="GOV"/>
    <x v="1"/>
    <n v="5"/>
    <n v="15"/>
    <n v="720"/>
    <n v="3600"/>
    <n v="0.05"/>
    <x v="2"/>
    <n v="10800"/>
    <n v="10260"/>
    <n v="6660"/>
    <d v="2013-09-01T00:00:00"/>
    <x v="1"/>
  </r>
  <r>
    <s v="ORD-GER-CPR-20141101"/>
    <x v="1"/>
    <s v="GER"/>
    <x v="2"/>
    <s v="CPR"/>
    <x v="1"/>
    <n v="5"/>
    <n v="15"/>
    <n v="2342"/>
    <n v="11710"/>
    <n v="0.05"/>
    <x v="2"/>
    <n v="35130"/>
    <n v="33373.5"/>
    <n v="21663.5"/>
    <d v="2014-11-01T00:00:00"/>
    <x v="0"/>
  </r>
  <r>
    <s v="ORD-MXC-SMB-20131201"/>
    <x v="3"/>
    <s v="MXC"/>
    <x v="4"/>
    <s v="SMB"/>
    <x v="1"/>
    <n v="5"/>
    <n v="15"/>
    <n v="1100"/>
    <n v="5500"/>
    <n v="0.05"/>
    <x v="2"/>
    <n v="16500"/>
    <n v="15675"/>
    <n v="10175"/>
    <d v="2013-12-01T00:00:00"/>
    <x v="1"/>
  </r>
  <r>
    <s v="ORD-FRA-GOV-20140201"/>
    <x v="2"/>
    <s v="FRA"/>
    <x v="0"/>
    <s v="GOV"/>
    <x v="2"/>
    <n v="10"/>
    <n v="20"/>
    <n v="1303"/>
    <n v="13030"/>
    <n v="0.05"/>
    <x v="2"/>
    <n v="26060"/>
    <n v="24757"/>
    <n v="11727"/>
    <d v="2014-02-01T00:00:00"/>
    <x v="0"/>
  </r>
  <r>
    <s v="ORD-USA-ENT-20140301"/>
    <x v="4"/>
    <s v="USA"/>
    <x v="3"/>
    <s v="ENT"/>
    <x v="2"/>
    <n v="10"/>
    <n v="20"/>
    <n v="2992"/>
    <n v="29920"/>
    <n v="0.05"/>
    <x v="2"/>
    <n v="59840"/>
    <n v="56848"/>
    <n v="26928"/>
    <d v="2014-03-01T00:00:00"/>
    <x v="0"/>
  </r>
  <r>
    <s v="ORD-FRA-ENT-20140301"/>
    <x v="2"/>
    <s v="FRA"/>
    <x v="3"/>
    <s v="ENT"/>
    <x v="2"/>
    <n v="10"/>
    <n v="20"/>
    <n v="2385"/>
    <n v="23850"/>
    <n v="0.05"/>
    <x v="2"/>
    <n v="47700"/>
    <n v="45315"/>
    <n v="21465"/>
    <d v="2014-03-01T00:00:00"/>
    <x v="0"/>
  </r>
  <r>
    <s v="ORD-MXC-SMB-20140401"/>
    <x v="3"/>
    <s v="MXC"/>
    <x v="4"/>
    <s v="SMB"/>
    <x v="2"/>
    <n v="10"/>
    <n v="20"/>
    <n v="1607"/>
    <n v="16070"/>
    <n v="0.05"/>
    <x v="2"/>
    <n v="32140"/>
    <n v="30533"/>
    <n v="14463"/>
    <d v="2014-04-01T00:00:00"/>
    <x v="0"/>
  </r>
  <r>
    <s v="ORD-USA-GOV-20140501"/>
    <x v="4"/>
    <s v="USA"/>
    <x v="0"/>
    <s v="GOV"/>
    <x v="2"/>
    <n v="10"/>
    <n v="20"/>
    <n v="2327"/>
    <n v="23270"/>
    <n v="0.05"/>
    <x v="2"/>
    <n v="46540"/>
    <n v="44213"/>
    <n v="20943"/>
    <d v="2014-05-01T00:00:00"/>
    <x v="0"/>
  </r>
  <r>
    <s v="ORD-USA-SMB-20140601"/>
    <x v="4"/>
    <s v="USA"/>
    <x v="4"/>
    <s v="SMB"/>
    <x v="2"/>
    <n v="10"/>
    <n v="20"/>
    <n v="991"/>
    <n v="9910"/>
    <n v="0.05"/>
    <x v="2"/>
    <n v="19820"/>
    <n v="18829"/>
    <n v="8919"/>
    <d v="2014-06-01T00:00:00"/>
    <x v="0"/>
  </r>
  <r>
    <s v="ORD-USA-GOV-20140601"/>
    <x v="4"/>
    <s v="USA"/>
    <x v="0"/>
    <s v="GOV"/>
    <x v="2"/>
    <n v="10"/>
    <n v="20"/>
    <n v="602"/>
    <n v="6020"/>
    <n v="0.05"/>
    <x v="2"/>
    <n v="12040"/>
    <n v="11438"/>
    <n v="5418"/>
    <d v="2014-06-01T00:00:00"/>
    <x v="0"/>
  </r>
  <r>
    <s v="ORD-FRA-MDM-20140901"/>
    <x v="2"/>
    <s v="FRA"/>
    <x v="1"/>
    <s v="MDM"/>
    <x v="2"/>
    <n v="10"/>
    <n v="20"/>
    <n v="2620"/>
    <n v="26200"/>
    <n v="0.05"/>
    <x v="2"/>
    <n v="52400"/>
    <n v="49780"/>
    <n v="23580"/>
    <d v="2014-09-01T00:00:00"/>
    <x v="0"/>
  </r>
  <r>
    <s v="ORD-CND-GOV-20131001"/>
    <x v="0"/>
    <s v="CND"/>
    <x v="0"/>
    <s v="GOV"/>
    <x v="2"/>
    <n v="10"/>
    <n v="20"/>
    <n v="1228"/>
    <n v="12280"/>
    <n v="0.05"/>
    <x v="2"/>
    <n v="24560"/>
    <n v="23332"/>
    <n v="11052"/>
    <d v="2013-10-01T00:00:00"/>
    <x v="1"/>
  </r>
  <r>
    <s v="ORD-CND-GOV-20131001"/>
    <x v="0"/>
    <s v="CND"/>
    <x v="0"/>
    <s v="GOV"/>
    <x v="2"/>
    <n v="10"/>
    <n v="20"/>
    <n v="1389"/>
    <n v="13890"/>
    <n v="0.05"/>
    <x v="2"/>
    <n v="27780"/>
    <n v="26391"/>
    <n v="12501"/>
    <d v="2013-10-01T00:00:00"/>
    <x v="1"/>
  </r>
  <r>
    <s v="ORD-USA-ENT-20141001"/>
    <x v="4"/>
    <s v="USA"/>
    <x v="3"/>
    <s v="ENT"/>
    <x v="2"/>
    <n v="10"/>
    <n v="20"/>
    <n v="861"/>
    <n v="8610"/>
    <n v="0.05"/>
    <x v="2"/>
    <n v="17220"/>
    <n v="16359"/>
    <n v="7749"/>
    <d v="2014-10-01T00:00:00"/>
    <x v="0"/>
  </r>
  <r>
    <s v="ORD-FRA-ENT-20131001"/>
    <x v="2"/>
    <s v="FRA"/>
    <x v="3"/>
    <s v="ENT"/>
    <x v="2"/>
    <n v="10"/>
    <n v="20"/>
    <n v="704"/>
    <n v="7040"/>
    <n v="0.05"/>
    <x v="2"/>
    <n v="14080"/>
    <n v="13376"/>
    <n v="6336"/>
    <d v="2013-10-01T00:00:00"/>
    <x v="1"/>
  </r>
  <r>
    <s v="ORD-CND-GOV-20131201"/>
    <x v="0"/>
    <s v="CND"/>
    <x v="0"/>
    <s v="GOV"/>
    <x v="2"/>
    <n v="10"/>
    <n v="20"/>
    <n v="1802"/>
    <n v="18020"/>
    <n v="0.05"/>
    <x v="2"/>
    <n v="36040"/>
    <n v="34238"/>
    <n v="16218"/>
    <d v="2013-12-01T00:00:00"/>
    <x v="1"/>
  </r>
  <r>
    <s v="ORD-USA-GOV-20141201"/>
    <x v="4"/>
    <s v="USA"/>
    <x v="0"/>
    <s v="GOV"/>
    <x v="2"/>
    <n v="10"/>
    <n v="20"/>
    <n v="2663"/>
    <n v="26630"/>
    <n v="0.05"/>
    <x v="2"/>
    <n v="53260"/>
    <n v="50597"/>
    <n v="23967"/>
    <d v="2014-12-01T00:00:00"/>
    <x v="0"/>
  </r>
  <r>
    <s v="ORD-FRA-GOV-20131201"/>
    <x v="2"/>
    <s v="FRA"/>
    <x v="0"/>
    <s v="GOV"/>
    <x v="2"/>
    <n v="10"/>
    <n v="20"/>
    <n v="2136"/>
    <n v="21360"/>
    <n v="0.05"/>
    <x v="2"/>
    <n v="42720"/>
    <n v="40584"/>
    <n v="19224"/>
    <d v="2013-12-01T00:00:00"/>
    <x v="1"/>
  </r>
  <r>
    <s v="ORD-GER-MDM-20131201"/>
    <x v="1"/>
    <s v="GER"/>
    <x v="1"/>
    <s v="MDM"/>
    <x v="2"/>
    <n v="10"/>
    <n v="20"/>
    <n v="2116"/>
    <n v="21160"/>
    <n v="0.05"/>
    <x v="2"/>
    <n v="42320"/>
    <n v="40204"/>
    <n v="19044"/>
    <d v="2013-12-01T00:00:00"/>
    <x v="1"/>
  </r>
  <r>
    <s v="ORD-USA-MDM-20140101"/>
    <x v="4"/>
    <s v="USA"/>
    <x v="1"/>
    <s v="MDM"/>
    <x v="3"/>
    <n v="120"/>
    <n v="180"/>
    <n v="555"/>
    <n v="66600"/>
    <n v="0.05"/>
    <x v="2"/>
    <n v="99900"/>
    <n v="94905"/>
    <n v="28305"/>
    <d v="2014-01-01T00:00:00"/>
    <x v="0"/>
  </r>
  <r>
    <s v="ORD-MXC-MDM-20140101"/>
    <x v="3"/>
    <s v="MXC"/>
    <x v="1"/>
    <s v="MDM"/>
    <x v="3"/>
    <n v="120"/>
    <n v="180"/>
    <n v="2861"/>
    <n v="343320"/>
    <n v="0.05"/>
    <x v="2"/>
    <n v="514980"/>
    <n v="489231"/>
    <n v="145911"/>
    <d v="2014-01-01T00:00:00"/>
    <x v="0"/>
  </r>
  <r>
    <s v="ORD-GER-ENT-20140201"/>
    <x v="1"/>
    <s v="GER"/>
    <x v="3"/>
    <s v="ENT"/>
    <x v="3"/>
    <n v="120"/>
    <n v="180"/>
    <n v="807"/>
    <n v="96840"/>
    <n v="0.05"/>
    <x v="2"/>
    <n v="145260"/>
    <n v="137997"/>
    <n v="41157"/>
    <d v="2014-02-01T00:00:00"/>
    <x v="0"/>
  </r>
  <r>
    <s v="ORD-USA-GOV-20140601"/>
    <x v="4"/>
    <s v="USA"/>
    <x v="0"/>
    <s v="GOV"/>
    <x v="3"/>
    <n v="120"/>
    <n v="180"/>
    <n v="602"/>
    <n v="72240"/>
    <n v="0.05"/>
    <x v="2"/>
    <n v="108360"/>
    <n v="102942"/>
    <n v="30702"/>
    <d v="2014-06-01T00:00:00"/>
    <x v="0"/>
  </r>
  <r>
    <s v="ORD-USA-GOV-20140801"/>
    <x v="4"/>
    <s v="USA"/>
    <x v="0"/>
    <s v="GOV"/>
    <x v="3"/>
    <n v="120"/>
    <n v="180"/>
    <n v="2832"/>
    <n v="339840"/>
    <n v="0.05"/>
    <x v="2"/>
    <n v="509760"/>
    <n v="484272"/>
    <n v="144432"/>
    <d v="2014-08-01T00:00:00"/>
    <x v="0"/>
  </r>
  <r>
    <s v="ORD-FRA-GOV-20140801"/>
    <x v="2"/>
    <s v="FRA"/>
    <x v="0"/>
    <s v="GOV"/>
    <x v="3"/>
    <n v="120"/>
    <n v="180"/>
    <n v="1579"/>
    <n v="189480"/>
    <n v="0.05"/>
    <x v="2"/>
    <n v="284220"/>
    <n v="270009"/>
    <n v="80529"/>
    <d v="2014-08-01T00:00:00"/>
    <x v="0"/>
  </r>
  <r>
    <s v="ORD-USA-ENT-20141001"/>
    <x v="4"/>
    <s v="USA"/>
    <x v="3"/>
    <s v="ENT"/>
    <x v="3"/>
    <n v="120"/>
    <n v="180"/>
    <n v="861"/>
    <n v="103320"/>
    <n v="0.05"/>
    <x v="2"/>
    <n v="154980"/>
    <n v="147231"/>
    <n v="43911"/>
    <d v="2014-10-01T00:00:00"/>
    <x v="0"/>
  </r>
  <r>
    <s v="ORD-FRA-ENT-20131001"/>
    <x v="2"/>
    <s v="FRA"/>
    <x v="3"/>
    <s v="ENT"/>
    <x v="3"/>
    <n v="120"/>
    <n v="180"/>
    <n v="704"/>
    <n v="84480"/>
    <n v="0.05"/>
    <x v="2"/>
    <n v="126720"/>
    <n v="120384"/>
    <n v="35904"/>
    <d v="2013-10-01T00:00:00"/>
    <x v="1"/>
  </r>
  <r>
    <s v="ORD-FRA-GOV-20131201"/>
    <x v="2"/>
    <s v="FRA"/>
    <x v="0"/>
    <s v="GOV"/>
    <x v="3"/>
    <n v="120"/>
    <n v="180"/>
    <n v="1033"/>
    <n v="123960"/>
    <n v="0.05"/>
    <x v="2"/>
    <n v="185940"/>
    <n v="176643"/>
    <n v="52683"/>
    <d v="2013-12-01T00:00:00"/>
    <x v="1"/>
  </r>
  <r>
    <s v="ORD-GER-SMB-20141201"/>
    <x v="1"/>
    <s v="GER"/>
    <x v="4"/>
    <s v="SMB"/>
    <x v="3"/>
    <n v="120"/>
    <n v="180"/>
    <n v="1250"/>
    <n v="150000"/>
    <n v="0.05"/>
    <x v="2"/>
    <n v="225000"/>
    <n v="213750"/>
    <n v="63750"/>
    <d v="2014-12-01T00:00:00"/>
    <x v="0"/>
  </r>
  <r>
    <s v="ORD-CND-GOV-20131001"/>
    <x v="0"/>
    <s v="CND"/>
    <x v="0"/>
    <s v="GOV"/>
    <x v="4"/>
    <n v="250"/>
    <n v="300"/>
    <n v="1389"/>
    <n v="347250"/>
    <n v="0.05"/>
    <x v="2"/>
    <n v="416700"/>
    <n v="395865"/>
    <n v="48615"/>
    <d v="2013-10-01T00:00:00"/>
    <x v="1"/>
  </r>
  <r>
    <s v="ORD-USA-GOV-20131101"/>
    <x v="4"/>
    <s v="USA"/>
    <x v="0"/>
    <s v="GOV"/>
    <x v="4"/>
    <n v="250"/>
    <n v="300"/>
    <n v="1265"/>
    <n v="316250"/>
    <n v="0.05"/>
    <x v="2"/>
    <n v="379500"/>
    <n v="360525"/>
    <n v="44275"/>
    <d v="2013-11-01T00:00:00"/>
    <x v="1"/>
  </r>
  <r>
    <s v="ORD-GER-GOV-20131101"/>
    <x v="1"/>
    <s v="GER"/>
    <x v="0"/>
    <s v="GOV"/>
    <x v="4"/>
    <n v="250"/>
    <n v="300"/>
    <n v="2297"/>
    <n v="574250"/>
    <n v="0.05"/>
    <x v="2"/>
    <n v="689100"/>
    <n v="654645"/>
    <n v="80395"/>
    <d v="2013-11-01T00:00:00"/>
    <x v="1"/>
  </r>
  <r>
    <s v="ORD-USA-GOV-20141201"/>
    <x v="4"/>
    <s v="USA"/>
    <x v="0"/>
    <s v="GOV"/>
    <x v="4"/>
    <n v="250"/>
    <n v="300"/>
    <n v="2663"/>
    <n v="665750"/>
    <n v="0.05"/>
    <x v="2"/>
    <n v="798900"/>
    <n v="758955"/>
    <n v="93205"/>
    <d v="2014-12-01T00:00:00"/>
    <x v="0"/>
  </r>
  <r>
    <s v="ORD-USA-GOV-20141201"/>
    <x v="4"/>
    <s v="USA"/>
    <x v="0"/>
    <s v="GOV"/>
    <x v="4"/>
    <n v="250"/>
    <n v="300"/>
    <n v="570"/>
    <n v="142500"/>
    <n v="0.05"/>
    <x v="2"/>
    <n v="171000"/>
    <n v="162450"/>
    <n v="19950"/>
    <d v="2014-12-01T00:00:00"/>
    <x v="0"/>
  </r>
  <r>
    <s v="ORD-FRA-GOV-20141201"/>
    <x v="2"/>
    <s v="FRA"/>
    <x v="0"/>
    <s v="GOV"/>
    <x v="4"/>
    <n v="250"/>
    <n v="300"/>
    <n v="2487"/>
    <n v="621750"/>
    <n v="0.05"/>
    <x v="2"/>
    <n v="746100"/>
    <n v="708795"/>
    <n v="87045"/>
    <d v="2014-12-01T00:00:00"/>
    <x v="0"/>
  </r>
  <r>
    <s v="ORD-GER-GOV-20140201"/>
    <x v="1"/>
    <s v="GER"/>
    <x v="0"/>
    <s v="GOV"/>
    <x v="5"/>
    <n v="200"/>
    <n v="350"/>
    <n v="1350"/>
    <n v="270000"/>
    <n v="0.05"/>
    <x v="2"/>
    <n v="472500"/>
    <n v="448875"/>
    <n v="178875"/>
    <d v="2014-02-01T00:00:00"/>
    <x v="0"/>
  </r>
  <r>
    <s v="ORD-CND-GOV-20140801"/>
    <x v="0"/>
    <s v="CND"/>
    <x v="0"/>
    <s v="GOV"/>
    <x v="5"/>
    <n v="200"/>
    <n v="350"/>
    <n v="552"/>
    <n v="110400"/>
    <n v="0.05"/>
    <x v="2"/>
    <n v="193200"/>
    <n v="183540"/>
    <n v="73140"/>
    <d v="2014-08-01T00:00:00"/>
    <x v="0"/>
  </r>
  <r>
    <s v="ORD-CND-GOV-20131001"/>
    <x v="0"/>
    <s v="CND"/>
    <x v="0"/>
    <s v="GOV"/>
    <x v="5"/>
    <n v="200"/>
    <n v="350"/>
    <n v="1228"/>
    <n v="245600"/>
    <n v="0.05"/>
    <x v="2"/>
    <n v="429800"/>
    <n v="408310"/>
    <n v="162710"/>
    <d v="2013-10-01T00:00:00"/>
    <x v="1"/>
  </r>
  <r>
    <s v="ORD-GER-SMB-20141201"/>
    <x v="1"/>
    <s v="GER"/>
    <x v="4"/>
    <s v="SMB"/>
    <x v="5"/>
    <n v="200"/>
    <n v="350"/>
    <n v="1250"/>
    <n v="250000"/>
    <n v="0.05"/>
    <x v="2"/>
    <n v="437500"/>
    <n v="415625"/>
    <n v="165625"/>
    <d v="2014-12-01T00:00:00"/>
    <x v="0"/>
  </r>
  <r>
    <s v="ORD-FRA-MDM-20140401"/>
    <x v="2"/>
    <s v="FRA"/>
    <x v="1"/>
    <s v="MDM"/>
    <x v="2"/>
    <n v="10"/>
    <n v="20"/>
    <n v="3801"/>
    <n v="38010"/>
    <n v="6.0000000000000005E-2"/>
    <x v="2"/>
    <n v="76020"/>
    <n v="71458.8"/>
    <n v="33448.800000000003"/>
    <d v="2014-04-01T00:00:00"/>
    <x v="0"/>
  </r>
  <r>
    <s v="ORD-USA-GOV-20140101"/>
    <x v="4"/>
    <s v="USA"/>
    <x v="0"/>
    <s v="GOV"/>
    <x v="0"/>
    <n v="3"/>
    <n v="20"/>
    <n v="1117"/>
    <n v="3351"/>
    <n v="6.0026857654431512E-2"/>
    <x v="2"/>
    <n v="22340"/>
    <n v="20999"/>
    <n v="17648"/>
    <d v="2014-01-01T00:00:00"/>
    <x v="0"/>
  </r>
  <r>
    <s v="ORD-CND-MDM-20140601"/>
    <x v="0"/>
    <s v="CND"/>
    <x v="1"/>
    <s v="MDM"/>
    <x v="0"/>
    <n v="3"/>
    <n v="20"/>
    <n v="2844"/>
    <n v="8532"/>
    <n v="0.06"/>
    <x v="2"/>
    <n v="56880"/>
    <n v="53467.199999999997"/>
    <n v="44935.199999999997"/>
    <d v="2014-06-01T00:00:00"/>
    <x v="0"/>
  </r>
  <r>
    <s v="ORD-MXC-CPR-20140901"/>
    <x v="3"/>
    <s v="MXC"/>
    <x v="2"/>
    <s v="CPR"/>
    <x v="0"/>
    <n v="3"/>
    <n v="20"/>
    <n v="562"/>
    <n v="1686"/>
    <n v="0.06"/>
    <x v="2"/>
    <n v="11240"/>
    <n v="10565.599999999999"/>
    <n v="8879.5999999999985"/>
    <d v="2014-09-01T00:00:00"/>
    <x v="0"/>
  </r>
  <r>
    <s v="ORD-CND-CPR-20131001"/>
    <x v="0"/>
    <s v="CND"/>
    <x v="2"/>
    <s v="CPR"/>
    <x v="0"/>
    <n v="3"/>
    <n v="20"/>
    <n v="2299"/>
    <n v="6897"/>
    <n v="0.06"/>
    <x v="2"/>
    <n v="45980"/>
    <n v="43221.2"/>
    <n v="36324.199999999997"/>
    <d v="2013-10-01T00:00:00"/>
    <x v="1"/>
  </r>
  <r>
    <s v="ORD-USA-MDM-20141101"/>
    <x v="4"/>
    <s v="USA"/>
    <x v="1"/>
    <s v="MDM"/>
    <x v="0"/>
    <n v="3"/>
    <n v="20"/>
    <n v="2030"/>
    <n v="6090"/>
    <n v="0.06"/>
    <x v="2"/>
    <n v="40600"/>
    <n v="38164"/>
    <n v="32074"/>
    <d v="2014-11-01T00:00:00"/>
    <x v="0"/>
  </r>
  <r>
    <s v="ORD-USA-GOV-20131101"/>
    <x v="4"/>
    <s v="USA"/>
    <x v="0"/>
    <s v="GOV"/>
    <x v="0"/>
    <n v="3"/>
    <n v="20"/>
    <n v="263"/>
    <n v="789"/>
    <n v="0.06"/>
    <x v="2"/>
    <n v="5260"/>
    <n v="4944.3999999999996"/>
    <n v="4155.3999999999996"/>
    <d v="2013-11-01T00:00:00"/>
    <x v="1"/>
  </r>
  <r>
    <s v="ORD-GER-ENT-20131201"/>
    <x v="1"/>
    <s v="GER"/>
    <x v="3"/>
    <s v="ENT"/>
    <x v="0"/>
    <n v="3"/>
    <n v="20"/>
    <n v="887"/>
    <n v="2661"/>
    <n v="0.06"/>
    <x v="2"/>
    <n v="17740"/>
    <n v="16675.599999999999"/>
    <n v="14014.599999999999"/>
    <d v="2013-12-01T00:00:00"/>
    <x v="1"/>
  </r>
  <r>
    <s v="ORD-MXC-GOV-20140401"/>
    <x v="3"/>
    <s v="MXC"/>
    <x v="0"/>
    <s v="GOV"/>
    <x v="1"/>
    <n v="5"/>
    <n v="15"/>
    <n v="980"/>
    <n v="4900"/>
    <n v="0.06"/>
    <x v="2"/>
    <n v="14700"/>
    <n v="13818"/>
    <n v="8918"/>
    <d v="2014-04-01T00:00:00"/>
    <x v="0"/>
  </r>
  <r>
    <s v="ORD-GER-GOV-20140501"/>
    <x v="1"/>
    <s v="GER"/>
    <x v="0"/>
    <s v="GOV"/>
    <x v="1"/>
    <n v="5"/>
    <n v="15"/>
    <n v="1460"/>
    <n v="7300"/>
    <n v="0.06"/>
    <x v="2"/>
    <n v="21900"/>
    <n v="20586"/>
    <n v="13286"/>
    <d v="2014-05-01T00:00:00"/>
    <x v="0"/>
  </r>
  <r>
    <s v="ORD-FRA-GOV-20131001"/>
    <x v="2"/>
    <s v="FRA"/>
    <x v="0"/>
    <s v="GOV"/>
    <x v="1"/>
    <n v="5"/>
    <n v="15"/>
    <n v="1403"/>
    <n v="7015"/>
    <n v="0.06"/>
    <x v="2"/>
    <n v="21045"/>
    <n v="19782.3"/>
    <n v="12767.3"/>
    <d v="2013-10-01T00:00:00"/>
    <x v="1"/>
  </r>
  <r>
    <s v="ORD-USA-CPR-20141101"/>
    <x v="4"/>
    <s v="USA"/>
    <x v="2"/>
    <s v="CPR"/>
    <x v="1"/>
    <n v="5"/>
    <n v="15"/>
    <n v="2723"/>
    <n v="13615"/>
    <n v="0.06"/>
    <x v="2"/>
    <n v="40845"/>
    <n v="38394.299999999996"/>
    <n v="24779.299999999996"/>
    <d v="2014-11-01T00:00:00"/>
    <x v="0"/>
  </r>
  <r>
    <s v="ORD-FRA-GOV-20140601"/>
    <x v="2"/>
    <s v="FRA"/>
    <x v="0"/>
    <s v="GOV"/>
    <x v="2"/>
    <n v="10"/>
    <n v="20"/>
    <n v="1496"/>
    <n v="14960"/>
    <n v="0.06"/>
    <x v="2"/>
    <n v="29920"/>
    <n v="28124.799999999999"/>
    <n v="13164.8"/>
    <d v="2014-06-01T00:00:00"/>
    <x v="0"/>
  </r>
  <r>
    <s v="ORD-CND-CPR-20131001"/>
    <x v="0"/>
    <s v="CND"/>
    <x v="2"/>
    <s v="CPR"/>
    <x v="2"/>
    <n v="10"/>
    <n v="20"/>
    <n v="2299"/>
    <n v="22990"/>
    <n v="0.06"/>
    <x v="2"/>
    <n v="45980"/>
    <n v="43221.2"/>
    <n v="20231.199999999997"/>
    <d v="2013-10-01T00:00:00"/>
    <x v="1"/>
  </r>
  <r>
    <s v="ORD-USA-GOV-20131001"/>
    <x v="4"/>
    <s v="USA"/>
    <x v="0"/>
    <s v="GOV"/>
    <x v="2"/>
    <n v="10"/>
    <n v="20"/>
    <n v="727"/>
    <n v="7270"/>
    <n v="0.06"/>
    <x v="2"/>
    <n v="14540"/>
    <n v="13667.599999999999"/>
    <n v="6397.5999999999985"/>
    <d v="2013-10-01T00:00:00"/>
    <x v="1"/>
  </r>
  <r>
    <s v="ORD-CND-ENT-20140201"/>
    <x v="0"/>
    <s v="CND"/>
    <x v="3"/>
    <s v="ENT"/>
    <x v="3"/>
    <n v="120"/>
    <n v="180"/>
    <n v="952"/>
    <n v="114240"/>
    <n v="0.06"/>
    <x v="2"/>
    <n v="171360"/>
    <n v="161078.39999999999"/>
    <n v="46838.399999999994"/>
    <d v="2014-02-01T00:00:00"/>
    <x v="0"/>
  </r>
  <r>
    <s v="ORD-USA-ENT-20140201"/>
    <x v="4"/>
    <s v="USA"/>
    <x v="3"/>
    <s v="ENT"/>
    <x v="3"/>
    <n v="120"/>
    <n v="180"/>
    <n v="2755"/>
    <n v="330600"/>
    <n v="0.06"/>
    <x v="2"/>
    <n v="495900"/>
    <n v="466146"/>
    <n v="135546"/>
    <d v="2014-02-01T00:00:00"/>
    <x v="0"/>
  </r>
  <r>
    <s v="ORD-GER-MDM-20140501"/>
    <x v="1"/>
    <s v="GER"/>
    <x v="1"/>
    <s v="MDM"/>
    <x v="3"/>
    <n v="120"/>
    <n v="180"/>
    <n v="1530"/>
    <n v="183600"/>
    <n v="0.06"/>
    <x v="2"/>
    <n v="275400"/>
    <n v="258875.99999999997"/>
    <n v="75275.999999999971"/>
    <d v="2014-05-01T00:00:00"/>
    <x v="0"/>
  </r>
  <r>
    <s v="ORD-FRA-GOV-20140601"/>
    <x v="2"/>
    <s v="FRA"/>
    <x v="0"/>
    <s v="GOV"/>
    <x v="3"/>
    <n v="120"/>
    <n v="180"/>
    <n v="1496"/>
    <n v="179520"/>
    <n v="0.06"/>
    <x v="2"/>
    <n v="269280"/>
    <n v="253123.19999999998"/>
    <n v="73603.199999999983"/>
    <d v="2014-06-01T00:00:00"/>
    <x v="0"/>
  </r>
  <r>
    <s v="ORD-MXC-GOV-20140601"/>
    <x v="3"/>
    <s v="MXC"/>
    <x v="0"/>
    <s v="GOV"/>
    <x v="3"/>
    <n v="120"/>
    <n v="180"/>
    <n v="1498"/>
    <n v="179760"/>
    <n v="0.06"/>
    <x v="2"/>
    <n v="269640"/>
    <n v="253461.59999999998"/>
    <n v="73701.599999999977"/>
    <d v="2014-06-01T00:00:00"/>
    <x v="0"/>
  </r>
  <r>
    <s v="ORD-FRA-SMB-20131001"/>
    <x v="2"/>
    <s v="FRA"/>
    <x v="4"/>
    <s v="SMB"/>
    <x v="3"/>
    <n v="120"/>
    <n v="180"/>
    <n v="1221"/>
    <n v="146520"/>
    <n v="0.06"/>
    <x v="2"/>
    <n v="219780"/>
    <n v="206593.19999999998"/>
    <n v="60073.199999999983"/>
    <d v="2013-10-01T00:00:00"/>
    <x v="1"/>
  </r>
  <r>
    <s v="ORD-FRA-GOV-20131001"/>
    <x v="2"/>
    <s v="FRA"/>
    <x v="0"/>
    <s v="GOV"/>
    <x v="3"/>
    <n v="120"/>
    <n v="180"/>
    <n v="2076"/>
    <n v="249120"/>
    <n v="0.06"/>
    <x v="2"/>
    <n v="373680"/>
    <n v="351259.19999999995"/>
    <n v="102139.19999999995"/>
    <d v="2013-10-01T00:00:00"/>
    <x v="1"/>
  </r>
  <r>
    <s v="ORD-CND-MDM-20140601"/>
    <x v="0"/>
    <s v="CND"/>
    <x v="1"/>
    <s v="MDM"/>
    <x v="4"/>
    <n v="250"/>
    <n v="300"/>
    <n v="2844"/>
    <n v="711000"/>
    <n v="0.06"/>
    <x v="2"/>
    <n v="853200"/>
    <n v="802008"/>
    <n v="91008"/>
    <d v="2014-06-01T00:00:00"/>
    <x v="0"/>
  </r>
  <r>
    <s v="ORD-MXC-GOV-20140601"/>
    <x v="3"/>
    <s v="MXC"/>
    <x v="0"/>
    <s v="GOV"/>
    <x v="4"/>
    <n v="250"/>
    <n v="300"/>
    <n v="1498"/>
    <n v="374500"/>
    <n v="0.06"/>
    <x v="2"/>
    <n v="449400"/>
    <n v="422436"/>
    <n v="47936"/>
    <d v="2014-06-01T00:00:00"/>
    <x v="0"/>
  </r>
  <r>
    <s v="ORD-FRA-SMB-20131001"/>
    <x v="2"/>
    <s v="FRA"/>
    <x v="4"/>
    <s v="SMB"/>
    <x v="4"/>
    <n v="250"/>
    <n v="300"/>
    <n v="1221"/>
    <n v="305250"/>
    <n v="0.06"/>
    <x v="2"/>
    <n v="366300"/>
    <n v="344322"/>
    <n v="39072"/>
    <d v="2013-10-01T00:00:00"/>
    <x v="1"/>
  </r>
  <r>
    <s v="ORD-MXC-GOV-20131101"/>
    <x v="3"/>
    <s v="MXC"/>
    <x v="0"/>
    <s v="GOV"/>
    <x v="4"/>
    <n v="250"/>
    <n v="300"/>
    <n v="1123"/>
    <n v="280750"/>
    <n v="0.06"/>
    <x v="2"/>
    <n v="336900"/>
    <n v="316686"/>
    <n v="35936"/>
    <d v="2013-11-01T00:00:00"/>
    <x v="1"/>
  </r>
  <r>
    <s v="ORD-CND-SMB-20131201"/>
    <x v="0"/>
    <s v="CND"/>
    <x v="4"/>
    <s v="SMB"/>
    <x v="4"/>
    <n v="250"/>
    <n v="300"/>
    <n v="2436"/>
    <n v="609000"/>
    <n v="0.06"/>
    <x v="2"/>
    <n v="730800"/>
    <n v="686952"/>
    <n v="77952"/>
    <d v="2013-12-01T00:00:00"/>
    <x v="1"/>
  </r>
  <r>
    <s v="ORD-FRA-ENT-20140101"/>
    <x v="2"/>
    <s v="FRA"/>
    <x v="3"/>
    <s v="ENT"/>
    <x v="5"/>
    <n v="200"/>
    <n v="350"/>
    <n v="1987"/>
    <n v="397400"/>
    <n v="6.0015098137896329E-2"/>
    <x v="2"/>
    <n v="695450"/>
    <n v="653712.5"/>
    <n v="256312.5"/>
    <d v="2014-01-01T00:00:00"/>
    <x v="0"/>
  </r>
  <r>
    <s v="ORD-MXC-GOV-20140901"/>
    <x v="3"/>
    <s v="MXC"/>
    <x v="0"/>
    <s v="GOV"/>
    <x v="5"/>
    <n v="200"/>
    <n v="350"/>
    <n v="1679"/>
    <n v="335800"/>
    <n v="0.06"/>
    <x v="2"/>
    <n v="587650"/>
    <n v="552391"/>
    <n v="216591"/>
    <d v="2014-09-01T00:00:00"/>
    <x v="0"/>
  </r>
  <r>
    <s v="ORD-USA-GOV-20131001"/>
    <x v="4"/>
    <s v="USA"/>
    <x v="0"/>
    <s v="GOV"/>
    <x v="5"/>
    <n v="200"/>
    <n v="350"/>
    <n v="727"/>
    <n v="145400"/>
    <n v="0.06"/>
    <x v="2"/>
    <n v="254450"/>
    <n v="239183"/>
    <n v="93783"/>
    <d v="2013-10-01T00:00:00"/>
    <x v="1"/>
  </r>
  <r>
    <s v="ORD-FRA-GOV-20131001"/>
    <x v="2"/>
    <s v="FRA"/>
    <x v="0"/>
    <s v="GOV"/>
    <x v="5"/>
    <n v="200"/>
    <n v="350"/>
    <n v="1403"/>
    <n v="280600"/>
    <n v="0.06"/>
    <x v="2"/>
    <n v="491050"/>
    <n v="461587"/>
    <n v="180987"/>
    <d v="2013-10-01T00:00:00"/>
    <x v="1"/>
  </r>
  <r>
    <s v="ORD-FRA-GOV-20131001"/>
    <x v="2"/>
    <s v="FRA"/>
    <x v="0"/>
    <s v="GOV"/>
    <x v="5"/>
    <n v="200"/>
    <n v="350"/>
    <n v="2076"/>
    <n v="415200"/>
    <n v="0.06"/>
    <x v="2"/>
    <n v="726600"/>
    <n v="683004"/>
    <n v="267804"/>
    <d v="2013-10-01T00:00:00"/>
    <x v="1"/>
  </r>
  <r>
    <s v="ORD-FRA-GOV-20131001"/>
    <x v="2"/>
    <s v="FRA"/>
    <x v="0"/>
    <s v="GOV"/>
    <x v="1"/>
    <n v="5"/>
    <n v="15"/>
    <n v="1757"/>
    <n v="8785"/>
    <n v="6.0000000000000005E-2"/>
    <x v="2"/>
    <n v="26355"/>
    <n v="24773.699999999997"/>
    <n v="15988.699999999997"/>
    <d v="2013-10-01T00:00:00"/>
    <x v="1"/>
  </r>
  <r>
    <s v="ORD-USA-MDM-20140801"/>
    <x v="4"/>
    <s v="USA"/>
    <x v="1"/>
    <s v="MDM"/>
    <x v="2"/>
    <n v="10"/>
    <n v="20"/>
    <n v="2198"/>
    <n v="21980"/>
    <n v="6.0000000000000005E-2"/>
    <x v="2"/>
    <n v="43960"/>
    <n v="41322.399999999994"/>
    <n v="19342.399999999994"/>
    <d v="2014-08-01T00:00:00"/>
    <x v="0"/>
  </r>
  <r>
    <s v="ORD-GER-MDM-20140801"/>
    <x v="1"/>
    <s v="GER"/>
    <x v="1"/>
    <s v="MDM"/>
    <x v="2"/>
    <n v="10"/>
    <n v="20"/>
    <n v="1743"/>
    <n v="17430"/>
    <n v="6.0000000000000005E-2"/>
    <x v="2"/>
    <n v="34860"/>
    <n v="32768.400000000001"/>
    <n v="15338.400000000001"/>
    <d v="2014-08-01T00:00:00"/>
    <x v="0"/>
  </r>
  <r>
    <s v="ORD-USA-MDM-20141001"/>
    <x v="4"/>
    <s v="USA"/>
    <x v="1"/>
    <s v="MDM"/>
    <x v="2"/>
    <n v="10"/>
    <n v="20"/>
    <n v="1153"/>
    <n v="11530"/>
    <n v="6.0000000000000005E-2"/>
    <x v="2"/>
    <n v="23060"/>
    <n v="21676.399999999998"/>
    <n v="10146.399999999998"/>
    <d v="2014-10-01T00:00:00"/>
    <x v="0"/>
  </r>
  <r>
    <s v="ORD-FRA-GOV-20131001"/>
    <x v="2"/>
    <s v="FRA"/>
    <x v="0"/>
    <s v="GOV"/>
    <x v="2"/>
    <n v="10"/>
    <n v="20"/>
    <n v="1757"/>
    <n v="17570"/>
    <n v="6.0000000000000005E-2"/>
    <x v="2"/>
    <n v="35140"/>
    <n v="33031.599999999999"/>
    <n v="15461.599999999999"/>
    <d v="2013-10-01T00:00:00"/>
    <x v="1"/>
  </r>
  <r>
    <s v="ORD-GER-GOV-20140801"/>
    <x v="1"/>
    <s v="GER"/>
    <x v="0"/>
    <s v="GOV"/>
    <x v="3"/>
    <n v="120"/>
    <n v="180"/>
    <n v="1001"/>
    <n v="120120"/>
    <n v="6.0000000000000005E-2"/>
    <x v="2"/>
    <n v="180180"/>
    <n v="169369.19999999998"/>
    <n v="49249.199999999983"/>
    <d v="2014-08-01T00:00:00"/>
    <x v="0"/>
  </r>
  <r>
    <s v="ORD-MXC-GOV-20141101"/>
    <x v="3"/>
    <s v="MXC"/>
    <x v="0"/>
    <s v="GOV"/>
    <x v="3"/>
    <n v="120"/>
    <n v="180"/>
    <n v="1333"/>
    <n v="159960"/>
    <n v="6.0000000000000005E-2"/>
    <x v="2"/>
    <n v="239940"/>
    <n v="225543.59999999998"/>
    <n v="65583.599999999977"/>
    <d v="2014-11-01T00:00:00"/>
    <x v="0"/>
  </r>
  <r>
    <s v="ORD-USA-MDM-20141001"/>
    <x v="4"/>
    <s v="USA"/>
    <x v="1"/>
    <s v="MDM"/>
    <x v="4"/>
    <n v="250"/>
    <n v="300"/>
    <n v="1153"/>
    <n v="288250"/>
    <n v="6.0000000000000005E-2"/>
    <x v="2"/>
    <n v="345900"/>
    <n v="325146"/>
    <n v="36896"/>
    <d v="2014-10-01T00:00:00"/>
    <x v="0"/>
  </r>
  <r>
    <s v="ORD-MXC-CPR-20140201"/>
    <x v="3"/>
    <s v="MXC"/>
    <x v="2"/>
    <s v="CPR"/>
    <x v="0"/>
    <n v="3"/>
    <n v="20"/>
    <n v="727"/>
    <n v="2181"/>
    <n v="6.9999999999999993E-2"/>
    <x v="2"/>
    <n v="14540"/>
    <n v="13522.2"/>
    <n v="11341.2"/>
    <d v="2014-02-01T00:00:00"/>
    <x v="0"/>
  </r>
  <r>
    <s v="ORD-CND-CPR-20140801"/>
    <x v="0"/>
    <s v="CND"/>
    <x v="2"/>
    <s v="CPR"/>
    <x v="0"/>
    <n v="3"/>
    <n v="20"/>
    <n v="1884"/>
    <n v="5652"/>
    <n v="6.9999999999999993E-2"/>
    <x v="2"/>
    <n v="37680"/>
    <n v="35042.400000000001"/>
    <n v="29390.400000000001"/>
    <d v="2014-08-01T00:00:00"/>
    <x v="0"/>
  </r>
  <r>
    <s v="ORD-MXC-GOV-20130901"/>
    <x v="3"/>
    <s v="MXC"/>
    <x v="0"/>
    <s v="GOV"/>
    <x v="0"/>
    <n v="3"/>
    <n v="20"/>
    <n v="1834"/>
    <n v="5502"/>
    <n v="6.9999999999999993E-2"/>
    <x v="2"/>
    <n v="36680"/>
    <n v="34112.400000000001"/>
    <n v="28610.400000000001"/>
    <d v="2013-09-01T00:00:00"/>
    <x v="1"/>
  </r>
  <r>
    <s v="ORD-MXC-CPR-20140101"/>
    <x v="3"/>
    <s v="MXC"/>
    <x v="2"/>
    <s v="CPR"/>
    <x v="1"/>
    <n v="5"/>
    <n v="15"/>
    <n v="2340"/>
    <n v="11700"/>
    <n v="6.9999999999999993E-2"/>
    <x v="2"/>
    <n v="35100"/>
    <n v="32643"/>
    <n v="20943"/>
    <d v="2014-01-01T00:00:00"/>
    <x v="0"/>
  </r>
  <r>
    <s v="ORD-FRA-CPR-20141101"/>
    <x v="2"/>
    <s v="FRA"/>
    <x v="2"/>
    <s v="CPR"/>
    <x v="1"/>
    <n v="5"/>
    <n v="15"/>
    <n v="2342"/>
    <n v="11710"/>
    <n v="6.9999999999999993E-2"/>
    <x v="2"/>
    <n v="35130"/>
    <n v="32670.9"/>
    <n v="20960.900000000001"/>
    <d v="2014-11-01T00:00:00"/>
    <x v="0"/>
  </r>
  <r>
    <s v="ORD-FRA-GOV-20130901"/>
    <x v="2"/>
    <s v="FRA"/>
    <x v="0"/>
    <s v="GOV"/>
    <x v="2"/>
    <n v="10"/>
    <n v="20"/>
    <n v="1031"/>
    <n v="10310"/>
    <n v="6.9999999999999993E-2"/>
    <x v="2"/>
    <n v="20620"/>
    <n v="19176.600000000002"/>
    <n v="8866.6000000000022"/>
    <d v="2013-09-01T00:00:00"/>
    <x v="1"/>
  </r>
  <r>
    <s v="ORD-CND-MDM-20140501"/>
    <x v="0"/>
    <s v="CND"/>
    <x v="1"/>
    <s v="MDM"/>
    <x v="3"/>
    <n v="120"/>
    <n v="180"/>
    <n v="1262"/>
    <n v="151440"/>
    <n v="6.9999999999999993E-2"/>
    <x v="2"/>
    <n v="227160"/>
    <n v="211258.80000000002"/>
    <n v="59818.800000000017"/>
    <d v="2014-05-01T00:00:00"/>
    <x v="0"/>
  </r>
  <r>
    <s v="ORD-CND-GOV-20140601"/>
    <x v="0"/>
    <s v="CND"/>
    <x v="0"/>
    <s v="GOV"/>
    <x v="3"/>
    <n v="120"/>
    <n v="180"/>
    <n v="1135"/>
    <n v="136200"/>
    <n v="6.9999999999999993E-2"/>
    <x v="2"/>
    <n v="204300"/>
    <n v="189999"/>
    <n v="53799"/>
    <d v="2014-06-01T00:00:00"/>
    <x v="0"/>
  </r>
  <r>
    <s v="ORD-USA-GOV-20141101"/>
    <x v="4"/>
    <s v="USA"/>
    <x v="0"/>
    <s v="GOV"/>
    <x v="3"/>
    <n v="120"/>
    <n v="180"/>
    <n v="547"/>
    <n v="65640"/>
    <n v="6.9999999999999993E-2"/>
    <x v="2"/>
    <n v="98460"/>
    <n v="91567.8"/>
    <n v="25927.800000000003"/>
    <d v="2014-11-01T00:00:00"/>
    <x v="0"/>
  </r>
  <r>
    <s v="ORD-CND-GOV-20141201"/>
    <x v="0"/>
    <s v="CND"/>
    <x v="0"/>
    <s v="GOV"/>
    <x v="3"/>
    <n v="120"/>
    <n v="180"/>
    <n v="1582"/>
    <n v="189840"/>
    <n v="6.9999999999999993E-2"/>
    <x v="2"/>
    <n v="284760"/>
    <n v="264826.8"/>
    <n v="74986.799999999988"/>
    <d v="2014-12-01T00:00:00"/>
    <x v="0"/>
  </r>
  <r>
    <s v="ORD-FRA-CPR-20140401"/>
    <x v="2"/>
    <s v="FRA"/>
    <x v="2"/>
    <s v="CPR"/>
    <x v="4"/>
    <n v="250"/>
    <n v="300"/>
    <n v="1738"/>
    <n v="434500"/>
    <n v="7.0020138089758335E-2"/>
    <x v="2"/>
    <n v="521400"/>
    <n v="484891.5"/>
    <n v="50391.5"/>
    <d v="2014-04-01T00:00:00"/>
    <x v="0"/>
  </r>
  <r>
    <s v="ORD-GER-CPR-20130901"/>
    <x v="1"/>
    <s v="GER"/>
    <x v="2"/>
    <s v="CPR"/>
    <x v="4"/>
    <n v="250"/>
    <n v="300"/>
    <n v="2215"/>
    <n v="553750"/>
    <n v="6.9999999999999993E-2"/>
    <x v="2"/>
    <n v="664500"/>
    <n v="617985"/>
    <n v="64235"/>
    <d v="2013-09-01T00:00:00"/>
    <x v="1"/>
  </r>
  <r>
    <s v="ORD-CND-GOV-20141201"/>
    <x v="0"/>
    <s v="CND"/>
    <x v="0"/>
    <s v="GOV"/>
    <x v="4"/>
    <n v="250"/>
    <n v="300"/>
    <n v="1582"/>
    <n v="395500"/>
    <n v="6.9999999999999993E-2"/>
    <x v="2"/>
    <n v="474600"/>
    <n v="441378"/>
    <n v="45878"/>
    <d v="2014-12-01T00:00:00"/>
    <x v="0"/>
  </r>
  <r>
    <s v="ORD-CND-GOV-20140601"/>
    <x v="0"/>
    <s v="CND"/>
    <x v="0"/>
    <s v="GOV"/>
    <x v="5"/>
    <n v="200"/>
    <n v="350"/>
    <n v="1135"/>
    <n v="227000"/>
    <n v="6.9999999999999993E-2"/>
    <x v="2"/>
    <n v="397250"/>
    <n v="369442.5"/>
    <n v="142442.5"/>
    <d v="2014-06-01T00:00:00"/>
    <x v="0"/>
  </r>
  <r>
    <s v="ORD-USA-GOV-20140301"/>
    <x v="4"/>
    <s v="USA"/>
    <x v="0"/>
    <s v="GOV"/>
    <x v="0"/>
    <n v="3"/>
    <n v="20"/>
    <n v="1761"/>
    <n v="5283"/>
    <n v="7.0000000000000007E-2"/>
    <x v="2"/>
    <n v="35220"/>
    <n v="32754.6"/>
    <n v="27471.599999999999"/>
    <d v="2014-03-01T00:00:00"/>
    <x v="0"/>
  </r>
  <r>
    <s v="ORD-FRA-SMB-20140601"/>
    <x v="2"/>
    <s v="FRA"/>
    <x v="4"/>
    <s v="SMB"/>
    <x v="0"/>
    <n v="3"/>
    <n v="20"/>
    <n v="448"/>
    <n v="1344"/>
    <n v="7.0000000000000007E-2"/>
    <x v="2"/>
    <n v="8960"/>
    <n v="8332.7999999999993"/>
    <n v="6988.7999999999993"/>
    <d v="2014-06-01T00:00:00"/>
    <x v="0"/>
  </r>
  <r>
    <s v="ORD-FRA-SMB-20141001"/>
    <x v="2"/>
    <s v="FRA"/>
    <x v="4"/>
    <s v="SMB"/>
    <x v="0"/>
    <n v="3"/>
    <n v="20"/>
    <n v="2181"/>
    <n v="6543"/>
    <n v="7.0000000000000007E-2"/>
    <x v="2"/>
    <n v="43620"/>
    <n v="40566.6"/>
    <n v="34023.599999999999"/>
    <d v="2014-10-01T00:00:00"/>
    <x v="0"/>
  </r>
  <r>
    <s v="ORD-FRA-GOV-20141001"/>
    <x v="2"/>
    <s v="FRA"/>
    <x v="0"/>
    <s v="GOV"/>
    <x v="1"/>
    <n v="5"/>
    <n v="15"/>
    <n v="1976"/>
    <n v="9880"/>
    <n v="7.0000000000000007E-2"/>
    <x v="2"/>
    <n v="29640"/>
    <n v="27565.199999999997"/>
    <n v="17685.199999999997"/>
    <d v="2014-10-01T00:00:00"/>
    <x v="0"/>
  </r>
  <r>
    <s v="ORD-FRA-SMB-20141001"/>
    <x v="2"/>
    <s v="FRA"/>
    <x v="4"/>
    <s v="SMB"/>
    <x v="1"/>
    <n v="5"/>
    <n v="15"/>
    <n v="2181"/>
    <n v="10905"/>
    <n v="7.0000000000000007E-2"/>
    <x v="2"/>
    <n v="32715"/>
    <n v="30424.949999999997"/>
    <n v="19519.949999999997"/>
    <d v="2014-10-01T00:00:00"/>
    <x v="0"/>
  </r>
  <r>
    <s v="ORD-GER-ENT-20131101"/>
    <x v="1"/>
    <s v="GER"/>
    <x v="3"/>
    <s v="ENT"/>
    <x v="1"/>
    <n v="5"/>
    <n v="15"/>
    <n v="2500"/>
    <n v="12500"/>
    <n v="7.0000000000000007E-2"/>
    <x v="2"/>
    <n v="37500"/>
    <n v="34875"/>
    <n v="22375"/>
    <d v="2013-11-01T00:00:00"/>
    <x v="1"/>
  </r>
  <r>
    <s v="ORD-CND-SMB-20140501"/>
    <x v="0"/>
    <s v="CND"/>
    <x v="4"/>
    <s v="SMB"/>
    <x v="2"/>
    <n v="10"/>
    <n v="20"/>
    <n v="1702"/>
    <n v="17020"/>
    <n v="7.0000000000000007E-2"/>
    <x v="2"/>
    <n v="34040"/>
    <n v="31657.199999999997"/>
    <n v="14637.199999999997"/>
    <d v="2014-05-01T00:00:00"/>
    <x v="0"/>
  </r>
  <r>
    <s v="ORD-FRA-SMB-20140601"/>
    <x v="2"/>
    <s v="FRA"/>
    <x v="4"/>
    <s v="SMB"/>
    <x v="2"/>
    <n v="10"/>
    <n v="20"/>
    <n v="448"/>
    <n v="4480"/>
    <n v="7.0000000000000007E-2"/>
    <x v="2"/>
    <n v="8960"/>
    <n v="8332.7999999999993"/>
    <n v="3852.7999999999993"/>
    <d v="2014-06-01T00:00:00"/>
    <x v="0"/>
  </r>
  <r>
    <s v="ORD-GER-ENT-20140701"/>
    <x v="1"/>
    <s v="GER"/>
    <x v="3"/>
    <s v="ENT"/>
    <x v="2"/>
    <n v="10"/>
    <n v="20"/>
    <n v="3513"/>
    <n v="35130"/>
    <n v="7.0000000000000007E-2"/>
    <x v="2"/>
    <n v="70260"/>
    <n v="65341.799999999996"/>
    <n v="30211.799999999996"/>
    <d v="2014-07-01T00:00:00"/>
    <x v="0"/>
  </r>
  <r>
    <s v="ORD-FRA-MDM-20140801"/>
    <x v="2"/>
    <s v="FRA"/>
    <x v="1"/>
    <s v="MDM"/>
    <x v="2"/>
    <n v="10"/>
    <n v="20"/>
    <n v="2101"/>
    <n v="21010"/>
    <n v="7.0000000000000007E-2"/>
    <x v="2"/>
    <n v="42020"/>
    <n v="39078.6"/>
    <n v="18068.599999999999"/>
    <d v="2014-08-01T00:00:00"/>
    <x v="0"/>
  </r>
  <r>
    <s v="ORD-USA-MDM-20130901"/>
    <x v="4"/>
    <s v="USA"/>
    <x v="1"/>
    <s v="MDM"/>
    <x v="2"/>
    <n v="10"/>
    <n v="20"/>
    <n v="2931"/>
    <n v="29310"/>
    <n v="7.0000000000000007E-2"/>
    <x v="2"/>
    <n v="58620"/>
    <n v="54516.6"/>
    <n v="25206.6"/>
    <d v="2013-09-01T00:00:00"/>
    <x v="1"/>
  </r>
  <r>
    <s v="ORD-FRA-GOV-20140901"/>
    <x v="2"/>
    <s v="FRA"/>
    <x v="0"/>
    <s v="GOV"/>
    <x v="2"/>
    <n v="10"/>
    <n v="20"/>
    <n v="1535"/>
    <n v="15350"/>
    <n v="7.0000000000000007E-2"/>
    <x v="2"/>
    <n v="30700"/>
    <n v="28550.999999999996"/>
    <n v="13200.999999999996"/>
    <d v="2014-09-01T00:00:00"/>
    <x v="0"/>
  </r>
  <r>
    <s v="ORD-GER-SMB-20130901"/>
    <x v="1"/>
    <s v="GER"/>
    <x v="4"/>
    <s v="SMB"/>
    <x v="2"/>
    <n v="10"/>
    <n v="20"/>
    <n v="1123"/>
    <n v="11230"/>
    <n v="7.0000000000000007E-2"/>
    <x v="2"/>
    <n v="22460"/>
    <n v="20887.8"/>
    <n v="9657.7999999999993"/>
    <d v="2013-09-01T00:00:00"/>
    <x v="1"/>
  </r>
  <r>
    <s v="ORD-CND-SMB-20131101"/>
    <x v="0"/>
    <s v="CND"/>
    <x v="4"/>
    <s v="SMB"/>
    <x v="2"/>
    <n v="10"/>
    <n v="20"/>
    <n v="1404"/>
    <n v="14040"/>
    <n v="7.0000000000000007E-2"/>
    <x v="2"/>
    <n v="28080"/>
    <n v="26114.399999999998"/>
    <n v="12074.399999999998"/>
    <d v="2013-11-01T00:00:00"/>
    <x v="1"/>
  </r>
  <r>
    <s v="ORD-MXC-CPR-20131101"/>
    <x v="3"/>
    <s v="MXC"/>
    <x v="2"/>
    <s v="CPR"/>
    <x v="2"/>
    <n v="10"/>
    <n v="20"/>
    <n v="2763"/>
    <n v="27630"/>
    <n v="7.0000000000000007E-2"/>
    <x v="2"/>
    <n v="55260"/>
    <n v="51391.799999999996"/>
    <n v="23761.799999999996"/>
    <d v="2013-11-01T00:00:00"/>
    <x v="1"/>
  </r>
  <r>
    <s v="ORD-GER-GOV-20131201"/>
    <x v="1"/>
    <s v="GER"/>
    <x v="0"/>
    <s v="GOV"/>
    <x v="2"/>
    <n v="10"/>
    <n v="20"/>
    <n v="2125"/>
    <n v="21250"/>
    <n v="7.0000000000000007E-2"/>
    <x v="2"/>
    <n v="42500"/>
    <n v="39525"/>
    <n v="18275"/>
    <d v="2013-12-01T00:00:00"/>
    <x v="1"/>
  </r>
  <r>
    <s v="ORD-FRA-SMB-20140701"/>
    <x v="2"/>
    <s v="FRA"/>
    <x v="4"/>
    <s v="SMB"/>
    <x v="3"/>
    <n v="120"/>
    <n v="180"/>
    <n v="1659"/>
    <n v="199080"/>
    <n v="7.0000000000000007E-2"/>
    <x v="2"/>
    <n v="298620"/>
    <n v="277716.59999999998"/>
    <n v="78636.599999999977"/>
    <d v="2014-07-01T00:00:00"/>
    <x v="0"/>
  </r>
  <r>
    <s v="ORD-MXC-GOV-20140801"/>
    <x v="3"/>
    <s v="MXC"/>
    <x v="0"/>
    <s v="GOV"/>
    <x v="3"/>
    <n v="120"/>
    <n v="180"/>
    <n v="609"/>
    <n v="73080"/>
    <n v="7.0000000000000007E-2"/>
    <x v="2"/>
    <n v="109620"/>
    <n v="101946.59999999999"/>
    <n v="28866.599999999991"/>
    <d v="2014-08-01T00:00:00"/>
    <x v="0"/>
  </r>
  <r>
    <s v="ORD-GER-ENT-20140901"/>
    <x v="1"/>
    <s v="GER"/>
    <x v="3"/>
    <s v="ENT"/>
    <x v="3"/>
    <n v="120"/>
    <n v="180"/>
    <n v="2087"/>
    <n v="250440"/>
    <n v="7.0000000000000007E-2"/>
    <x v="2"/>
    <n v="375660"/>
    <n v="349363.8"/>
    <n v="98923.799999999988"/>
    <d v="2014-09-01T00:00:00"/>
    <x v="0"/>
  </r>
  <r>
    <s v="ORD-FRA-GOV-20141001"/>
    <x v="2"/>
    <s v="FRA"/>
    <x v="0"/>
    <s v="GOV"/>
    <x v="3"/>
    <n v="120"/>
    <n v="180"/>
    <n v="1976"/>
    <n v="237120"/>
    <n v="7.0000000000000007E-2"/>
    <x v="2"/>
    <n v="355680"/>
    <n v="330782.39999999997"/>
    <n v="93662.399999999965"/>
    <d v="2014-10-01T00:00:00"/>
    <x v="0"/>
  </r>
  <r>
    <s v="ORD-USA-GOV-20131201"/>
    <x v="4"/>
    <s v="USA"/>
    <x v="0"/>
    <s v="GOV"/>
    <x v="3"/>
    <n v="120"/>
    <n v="180"/>
    <n v="1421"/>
    <n v="170520"/>
    <n v="7.0000000000000007E-2"/>
    <x v="2"/>
    <n v="255780"/>
    <n v="237875.4"/>
    <n v="67355.399999999994"/>
    <d v="2013-12-01T00:00:00"/>
    <x v="1"/>
  </r>
  <r>
    <s v="ORD-USA-SMB-20141201"/>
    <x v="4"/>
    <s v="USA"/>
    <x v="4"/>
    <s v="SMB"/>
    <x v="3"/>
    <n v="120"/>
    <n v="180"/>
    <n v="1372"/>
    <n v="164640"/>
    <n v="7.0000000000000007E-2"/>
    <x v="2"/>
    <n v="246960"/>
    <n v="229672.8"/>
    <n v="65032.799999999988"/>
    <d v="2014-12-01T00:00:00"/>
    <x v="0"/>
  </r>
  <r>
    <s v="ORD-GER-GOV-20131201"/>
    <x v="1"/>
    <s v="GER"/>
    <x v="0"/>
    <s v="GOV"/>
    <x v="3"/>
    <n v="120"/>
    <n v="180"/>
    <n v="588"/>
    <n v="70560"/>
    <n v="7.0000000000000007E-2"/>
    <x v="2"/>
    <n v="105840"/>
    <n v="98431.2"/>
    <n v="27871.199999999997"/>
    <d v="2013-12-01T00:00:00"/>
    <x v="1"/>
  </r>
  <r>
    <s v="ORD-CND-CPR-20140101"/>
    <x v="0"/>
    <s v="CND"/>
    <x v="2"/>
    <s v="CPR"/>
    <x v="4"/>
    <n v="250"/>
    <n v="300"/>
    <n v="3244"/>
    <n v="811000"/>
    <n v="7.0010789149198518E-2"/>
    <x v="2"/>
    <n v="973200"/>
    <n v="905065.5"/>
    <n v="94065.5"/>
    <d v="2014-01-01T00:00:00"/>
    <x v="0"/>
  </r>
  <r>
    <s v="ORD-FRA-SMB-20140201"/>
    <x v="2"/>
    <s v="FRA"/>
    <x v="4"/>
    <s v="SMB"/>
    <x v="4"/>
    <n v="250"/>
    <n v="300"/>
    <n v="959"/>
    <n v="239750"/>
    <n v="7.0000000000000007E-2"/>
    <x v="2"/>
    <n v="287700"/>
    <n v="267561"/>
    <n v="27811"/>
    <d v="2014-02-01T00:00:00"/>
    <x v="0"/>
  </r>
  <r>
    <s v="ORD-MXC-SMB-20140201"/>
    <x v="3"/>
    <s v="MXC"/>
    <x v="4"/>
    <s v="SMB"/>
    <x v="4"/>
    <n v="250"/>
    <n v="300"/>
    <n v="2747"/>
    <n v="686750"/>
    <n v="7.0000000000000007E-2"/>
    <x v="2"/>
    <n v="824100"/>
    <n v="766413"/>
    <n v="79663"/>
    <d v="2014-02-01T00:00:00"/>
    <x v="0"/>
  </r>
  <r>
    <s v="ORD-CND-ENT-20140501"/>
    <x v="0"/>
    <s v="CND"/>
    <x v="3"/>
    <s v="ENT"/>
    <x v="5"/>
    <n v="200"/>
    <n v="350"/>
    <n v="1645"/>
    <n v="329000"/>
    <n v="7.0000000000000007E-2"/>
    <x v="2"/>
    <n v="575750"/>
    <n v="535447.5"/>
    <n v="206447.5"/>
    <d v="2014-05-01T00:00:00"/>
    <x v="0"/>
  </r>
  <r>
    <s v="ORD-FRA-GOV-20140901"/>
    <x v="2"/>
    <s v="FRA"/>
    <x v="0"/>
    <s v="GOV"/>
    <x v="5"/>
    <n v="200"/>
    <n v="350"/>
    <n v="2876"/>
    <n v="575200"/>
    <n v="7.0000000000000007E-2"/>
    <x v="2"/>
    <n v="1006600"/>
    <n v="936137.99999999988"/>
    <n v="360937.99999999988"/>
    <d v="2014-09-01T00:00:00"/>
    <x v="0"/>
  </r>
  <r>
    <s v="ORD-GER-ENT-20130901"/>
    <x v="1"/>
    <s v="GER"/>
    <x v="3"/>
    <s v="ENT"/>
    <x v="5"/>
    <n v="200"/>
    <n v="350"/>
    <n v="994"/>
    <n v="198800"/>
    <n v="7.0000000000000007E-2"/>
    <x v="2"/>
    <n v="347900"/>
    <n v="323547"/>
    <n v="124747"/>
    <d v="2013-09-01T00:00:00"/>
    <x v="1"/>
  </r>
  <r>
    <s v="ORD-CND-GOV-20141101"/>
    <x v="0"/>
    <s v="CND"/>
    <x v="0"/>
    <s v="GOV"/>
    <x v="5"/>
    <n v="200"/>
    <n v="350"/>
    <n v="1118"/>
    <n v="223600"/>
    <n v="7.0000000000000007E-2"/>
    <x v="2"/>
    <n v="391300"/>
    <n v="363909"/>
    <n v="140309"/>
    <d v="2014-11-01T00:00:00"/>
    <x v="0"/>
  </r>
  <r>
    <s v="ORD-USA-SMB-20141201"/>
    <x v="4"/>
    <s v="USA"/>
    <x v="4"/>
    <s v="SMB"/>
    <x v="5"/>
    <n v="200"/>
    <n v="350"/>
    <n v="1372"/>
    <n v="274400"/>
    <n v="7.0000000000000007E-2"/>
    <x v="2"/>
    <n v="480200"/>
    <n v="446585.99999999994"/>
    <n v="172185.99999999994"/>
    <d v="2014-12-01T00:00:00"/>
    <x v="0"/>
  </r>
  <r>
    <s v="ORD-CND-GOV-20140201"/>
    <x v="0"/>
    <s v="CND"/>
    <x v="0"/>
    <s v="GOV"/>
    <x v="1"/>
    <n v="5"/>
    <n v="15"/>
    <n v="488"/>
    <n v="2440"/>
    <n v="7.9999999999999988E-2"/>
    <x v="2"/>
    <n v="7320"/>
    <n v="6734.4000000000005"/>
    <n v="4294.4000000000005"/>
    <d v="2014-02-01T00:00:00"/>
    <x v="0"/>
  </r>
  <r>
    <s v="ORD-USA-GOV-20140601"/>
    <x v="4"/>
    <s v="USA"/>
    <x v="0"/>
    <s v="GOV"/>
    <x v="1"/>
    <n v="5"/>
    <n v="15"/>
    <n v="1282"/>
    <n v="6410"/>
    <n v="7.9999999999999988E-2"/>
    <x v="2"/>
    <n v="19230"/>
    <n v="17691.600000000002"/>
    <n v="11281.600000000002"/>
    <d v="2014-06-01T00:00:00"/>
    <x v="0"/>
  </r>
  <r>
    <s v="ORD-CND-GOV-20140501"/>
    <x v="0"/>
    <s v="CND"/>
    <x v="0"/>
    <s v="GOV"/>
    <x v="2"/>
    <n v="10"/>
    <n v="20"/>
    <n v="257"/>
    <n v="2570"/>
    <n v="7.9999999999999988E-2"/>
    <x v="2"/>
    <n v="5140"/>
    <n v="4728.8"/>
    <n v="2158.8000000000002"/>
    <d v="2014-05-01T00:00:00"/>
    <x v="0"/>
  </r>
  <r>
    <s v="ORD-USA-GOV-20140601"/>
    <x v="4"/>
    <s v="USA"/>
    <x v="0"/>
    <s v="GOV"/>
    <x v="5"/>
    <n v="200"/>
    <n v="350"/>
    <n v="1282"/>
    <n v="256400"/>
    <n v="7.9999999999999988E-2"/>
    <x v="2"/>
    <n v="448700"/>
    <n v="412804"/>
    <n v="156404"/>
    <d v="2014-06-01T00:00:00"/>
    <x v="0"/>
  </r>
  <r>
    <s v="ORD-MXC-ENT-20140801"/>
    <x v="3"/>
    <s v="MXC"/>
    <x v="3"/>
    <s v="ENT"/>
    <x v="0"/>
    <n v="3"/>
    <n v="20"/>
    <n v="1540"/>
    <n v="4620"/>
    <n v="0.08"/>
    <x v="2"/>
    <n v="30800"/>
    <n v="28336"/>
    <n v="23716"/>
    <d v="2014-08-01T00:00:00"/>
    <x v="0"/>
  </r>
  <r>
    <s v="ORD-FRA-MDM-20141101"/>
    <x v="2"/>
    <s v="FRA"/>
    <x v="1"/>
    <s v="MDM"/>
    <x v="0"/>
    <n v="3"/>
    <n v="20"/>
    <n v="490"/>
    <n v="1470"/>
    <n v="0.08"/>
    <x v="2"/>
    <n v="9800"/>
    <n v="9016"/>
    <n v="7546"/>
    <d v="2014-11-01T00:00:00"/>
    <x v="0"/>
  </r>
  <r>
    <s v="ORD-MXC-GOV-20141201"/>
    <x v="3"/>
    <s v="MXC"/>
    <x v="0"/>
    <s v="GOV"/>
    <x v="0"/>
    <n v="3"/>
    <n v="20"/>
    <n v="1362"/>
    <n v="4086"/>
    <n v="0.08"/>
    <x v="2"/>
    <n v="27240"/>
    <n v="25060.799999999999"/>
    <n v="20974.799999999999"/>
    <d v="2014-12-01T00:00:00"/>
    <x v="0"/>
  </r>
  <r>
    <s v="ORD-FRA-MDM-20140301"/>
    <x v="2"/>
    <s v="FRA"/>
    <x v="1"/>
    <s v="MDM"/>
    <x v="1"/>
    <n v="5"/>
    <n v="15"/>
    <n v="2501"/>
    <n v="12505"/>
    <n v="0.08"/>
    <x v="2"/>
    <n v="37515"/>
    <n v="34513.800000000003"/>
    <n v="22008.800000000003"/>
    <d v="2014-03-01T00:00:00"/>
    <x v="0"/>
  </r>
  <r>
    <s v="ORD-CND-GOV-20140601"/>
    <x v="0"/>
    <s v="CND"/>
    <x v="0"/>
    <s v="GOV"/>
    <x v="1"/>
    <n v="5"/>
    <n v="15"/>
    <n v="708"/>
    <n v="3540"/>
    <n v="0.08"/>
    <x v="2"/>
    <n v="10620"/>
    <n v="9770.4"/>
    <n v="6230.4"/>
    <d v="2014-06-01T00:00:00"/>
    <x v="0"/>
  </r>
  <r>
    <s v="ORD-GER-GOV-20140701"/>
    <x v="1"/>
    <s v="GER"/>
    <x v="0"/>
    <s v="GOV"/>
    <x v="1"/>
    <n v="5"/>
    <n v="15"/>
    <n v="645"/>
    <n v="3225"/>
    <n v="0.08"/>
    <x v="2"/>
    <n v="9675"/>
    <n v="8901"/>
    <n v="5676"/>
    <d v="2014-07-01T00:00:00"/>
    <x v="0"/>
  </r>
  <r>
    <s v="ORD-FRA-SMB-20140801"/>
    <x v="2"/>
    <s v="FRA"/>
    <x v="4"/>
    <s v="SMB"/>
    <x v="1"/>
    <n v="5"/>
    <n v="15"/>
    <n v="1562"/>
    <n v="7810"/>
    <n v="0.08"/>
    <x v="2"/>
    <n v="23430"/>
    <n v="21555.600000000002"/>
    <n v="13745.600000000002"/>
    <d v="2014-08-01T00:00:00"/>
    <x v="0"/>
  </r>
  <r>
    <s v="ORD-CND-SMB-20130901"/>
    <x v="0"/>
    <s v="CND"/>
    <x v="4"/>
    <s v="SMB"/>
    <x v="1"/>
    <n v="5"/>
    <n v="15"/>
    <n v="1283"/>
    <n v="6415"/>
    <n v="0.08"/>
    <x v="2"/>
    <n v="19245"/>
    <n v="17705.400000000001"/>
    <n v="11290.400000000001"/>
    <d v="2013-09-01T00:00:00"/>
    <x v="1"/>
  </r>
  <r>
    <s v="ORD-GER-MDM-20141201"/>
    <x v="1"/>
    <s v="GER"/>
    <x v="1"/>
    <s v="MDM"/>
    <x v="1"/>
    <n v="5"/>
    <n v="15"/>
    <n v="711"/>
    <n v="3555"/>
    <n v="0.08"/>
    <x v="2"/>
    <n v="10665"/>
    <n v="9811.8000000000011"/>
    <n v="6256.8000000000011"/>
    <d v="2014-12-01T00:00:00"/>
    <x v="0"/>
  </r>
  <r>
    <s v="ORD-MXC-ENT-20140301"/>
    <x v="3"/>
    <s v="MXC"/>
    <x v="3"/>
    <s v="ENT"/>
    <x v="2"/>
    <n v="10"/>
    <n v="20"/>
    <n v="1114"/>
    <n v="11140"/>
    <n v="0.08"/>
    <x v="2"/>
    <n v="22280"/>
    <n v="20497.600000000002"/>
    <n v="9357.6000000000022"/>
    <d v="2014-03-01T00:00:00"/>
    <x v="0"/>
  </r>
  <r>
    <s v="ORD-GER-GOV-20140401"/>
    <x v="1"/>
    <s v="GER"/>
    <x v="0"/>
    <s v="GOV"/>
    <x v="2"/>
    <n v="10"/>
    <n v="20"/>
    <n v="1259"/>
    <n v="12590"/>
    <n v="0.08"/>
    <x v="2"/>
    <n v="25180"/>
    <n v="23165.600000000002"/>
    <n v="10575.600000000002"/>
    <d v="2014-04-01T00:00:00"/>
    <x v="0"/>
  </r>
  <r>
    <s v="ORD-GER-GOV-20140501"/>
    <x v="1"/>
    <s v="GER"/>
    <x v="0"/>
    <s v="GOV"/>
    <x v="2"/>
    <n v="10"/>
    <n v="20"/>
    <n v="1095"/>
    <n v="10950"/>
    <n v="0.08"/>
    <x v="2"/>
    <n v="21900"/>
    <n v="20148"/>
    <n v="9198"/>
    <d v="2014-05-01T00:00:00"/>
    <x v="0"/>
  </r>
  <r>
    <s v="ORD-GER-GOV-20140601"/>
    <x v="1"/>
    <s v="GER"/>
    <x v="0"/>
    <s v="GOV"/>
    <x v="2"/>
    <n v="10"/>
    <n v="20"/>
    <n v="1366"/>
    <n v="13660"/>
    <n v="0.08"/>
    <x v="2"/>
    <n v="27320"/>
    <n v="25134.400000000001"/>
    <n v="11474.400000000001"/>
    <d v="2014-06-01T00:00:00"/>
    <x v="0"/>
  </r>
  <r>
    <s v="ORD-MXC-SMB-20140601"/>
    <x v="3"/>
    <s v="MXC"/>
    <x v="4"/>
    <s v="SMB"/>
    <x v="2"/>
    <n v="10"/>
    <n v="20"/>
    <n v="2460"/>
    <n v="24600"/>
    <n v="0.08"/>
    <x v="2"/>
    <n v="49200"/>
    <n v="45264"/>
    <n v="20664"/>
    <d v="2014-06-01T00:00:00"/>
    <x v="0"/>
  </r>
  <r>
    <s v="ORD-USA-GOV-20140801"/>
    <x v="4"/>
    <s v="USA"/>
    <x v="0"/>
    <s v="GOV"/>
    <x v="2"/>
    <n v="10"/>
    <n v="20"/>
    <n v="678"/>
    <n v="6780"/>
    <n v="0.08"/>
    <x v="2"/>
    <n v="13560"/>
    <n v="12475.2"/>
    <n v="5695.2000000000007"/>
    <d v="2014-08-01T00:00:00"/>
    <x v="0"/>
  </r>
  <r>
    <s v="ORD-GER-GOV-20140801"/>
    <x v="1"/>
    <s v="GER"/>
    <x v="0"/>
    <s v="GOV"/>
    <x v="2"/>
    <n v="10"/>
    <n v="20"/>
    <n v="1598"/>
    <n v="15980"/>
    <n v="0.08"/>
    <x v="2"/>
    <n v="31960"/>
    <n v="29403.200000000001"/>
    <n v="13423.2"/>
    <d v="2014-08-01T00:00:00"/>
    <x v="0"/>
  </r>
  <r>
    <s v="ORD-GER-GOV-20130901"/>
    <x v="1"/>
    <s v="GER"/>
    <x v="0"/>
    <s v="GOV"/>
    <x v="2"/>
    <n v="10"/>
    <n v="20"/>
    <n v="2409"/>
    <n v="24090"/>
    <n v="0.08"/>
    <x v="2"/>
    <n v="48180"/>
    <n v="44325.599999999999"/>
    <n v="20235.599999999999"/>
    <d v="2013-09-01T00:00:00"/>
    <x v="1"/>
  </r>
  <r>
    <s v="ORD-GER-GOV-20140901"/>
    <x v="1"/>
    <s v="GER"/>
    <x v="0"/>
    <s v="GOV"/>
    <x v="2"/>
    <n v="10"/>
    <n v="20"/>
    <n v="1934"/>
    <n v="19340"/>
    <n v="0.08"/>
    <x v="2"/>
    <n v="38680"/>
    <n v="35585.599999999999"/>
    <n v="16245.599999999999"/>
    <d v="2014-09-01T00:00:00"/>
    <x v="0"/>
  </r>
  <r>
    <s v="ORD-MXC-GOV-20140901"/>
    <x v="3"/>
    <s v="MXC"/>
    <x v="0"/>
    <s v="GOV"/>
    <x v="2"/>
    <n v="10"/>
    <n v="20"/>
    <n v="2993"/>
    <n v="29930"/>
    <n v="0.08"/>
    <x v="2"/>
    <n v="59860"/>
    <n v="55071.200000000004"/>
    <n v="25141.200000000004"/>
    <d v="2014-09-01T00:00:00"/>
    <x v="0"/>
  </r>
  <r>
    <s v="ORD-GER-GOV-20131101"/>
    <x v="1"/>
    <s v="GER"/>
    <x v="0"/>
    <s v="GOV"/>
    <x v="2"/>
    <n v="10"/>
    <n v="20"/>
    <n v="2146"/>
    <n v="21460"/>
    <n v="0.08"/>
    <x v="2"/>
    <n v="42920"/>
    <n v="39486.400000000001"/>
    <n v="18026.400000000001"/>
    <d v="2013-11-01T00:00:00"/>
    <x v="1"/>
  </r>
  <r>
    <s v="ORD-MXC-GOV-20131201"/>
    <x v="3"/>
    <s v="MXC"/>
    <x v="0"/>
    <s v="GOV"/>
    <x v="2"/>
    <n v="10"/>
    <n v="20"/>
    <n v="1946"/>
    <n v="19460"/>
    <n v="0.08"/>
    <x v="2"/>
    <n v="38920"/>
    <n v="35806.400000000001"/>
    <n v="16346.400000000001"/>
    <d v="2013-12-01T00:00:00"/>
    <x v="1"/>
  </r>
  <r>
    <s v="ORD-MXC-GOV-20141201"/>
    <x v="3"/>
    <s v="MXC"/>
    <x v="0"/>
    <s v="GOV"/>
    <x v="2"/>
    <n v="10"/>
    <n v="20"/>
    <n v="1362"/>
    <n v="13620"/>
    <n v="0.08"/>
    <x v="2"/>
    <n v="27240"/>
    <n v="25060.799999999999"/>
    <n v="11440.8"/>
    <d v="2014-12-01T00:00:00"/>
    <x v="0"/>
  </r>
  <r>
    <s v="ORD-CND-CPR-20140301"/>
    <x v="0"/>
    <s v="CND"/>
    <x v="2"/>
    <s v="CPR"/>
    <x v="3"/>
    <n v="120"/>
    <n v="180"/>
    <n v="598"/>
    <n v="71760"/>
    <n v="0.08"/>
    <x v="2"/>
    <n v="107640"/>
    <n v="99028.800000000003"/>
    <n v="27268.800000000003"/>
    <d v="2014-03-01T00:00:00"/>
    <x v="0"/>
  </r>
  <r>
    <s v="ORD-USA-GOV-20140601"/>
    <x v="4"/>
    <s v="USA"/>
    <x v="0"/>
    <s v="GOV"/>
    <x v="3"/>
    <n v="120"/>
    <n v="180"/>
    <n v="2907"/>
    <n v="348840"/>
    <n v="0.08"/>
    <x v="2"/>
    <n v="523260"/>
    <n v="481399.2"/>
    <n v="132559.20000000001"/>
    <d v="2014-06-01T00:00:00"/>
    <x v="0"/>
  </r>
  <r>
    <s v="ORD-GER-GOV-20140601"/>
    <x v="1"/>
    <s v="GER"/>
    <x v="0"/>
    <s v="GOV"/>
    <x v="3"/>
    <n v="120"/>
    <n v="180"/>
    <n v="2338"/>
    <n v="280560"/>
    <n v="0.08"/>
    <x v="2"/>
    <n v="420840"/>
    <n v="387172.8"/>
    <n v="106612.79999999999"/>
    <d v="2014-06-01T00:00:00"/>
    <x v="0"/>
  </r>
  <r>
    <s v="ORD-FRA-SMB-20131101"/>
    <x v="2"/>
    <s v="FRA"/>
    <x v="4"/>
    <s v="SMB"/>
    <x v="3"/>
    <n v="120"/>
    <n v="180"/>
    <n v="386"/>
    <n v="46320"/>
    <n v="0.08"/>
    <x v="2"/>
    <n v="69480"/>
    <n v="63921.600000000006"/>
    <n v="17601.600000000006"/>
    <d v="2013-11-01T00:00:00"/>
    <x v="1"/>
  </r>
  <r>
    <s v="ORD-MXC-SMB-20141201"/>
    <x v="3"/>
    <s v="MXC"/>
    <x v="4"/>
    <s v="SMB"/>
    <x v="3"/>
    <n v="120"/>
    <n v="180"/>
    <n v="635"/>
    <n v="76200"/>
    <n v="0.08"/>
    <x v="2"/>
    <n v="114300"/>
    <n v="105156"/>
    <n v="28956"/>
    <d v="2014-12-01T00:00:00"/>
    <x v="0"/>
  </r>
  <r>
    <s v="ORD-FRA-GOV-20140401"/>
    <x v="2"/>
    <s v="FRA"/>
    <x v="0"/>
    <s v="GOV"/>
    <x v="4"/>
    <n v="250"/>
    <n v="300"/>
    <n v="574"/>
    <n v="143500"/>
    <n v="8.0069686411149824E-2"/>
    <x v="2"/>
    <n v="172200"/>
    <n v="158412"/>
    <n v="14912"/>
    <d v="2014-04-01T00:00:00"/>
    <x v="0"/>
  </r>
  <r>
    <s v="ORD-GER-GOV-20140601"/>
    <x v="1"/>
    <s v="GER"/>
    <x v="0"/>
    <s v="GOV"/>
    <x v="4"/>
    <n v="250"/>
    <n v="300"/>
    <n v="2338"/>
    <n v="584500"/>
    <n v="0.08"/>
    <x v="2"/>
    <n v="701400"/>
    <n v="645288"/>
    <n v="60788"/>
    <d v="2014-06-01T00:00:00"/>
    <x v="0"/>
  </r>
  <r>
    <s v="ORD-FRA-GOV-20140801"/>
    <x v="2"/>
    <s v="FRA"/>
    <x v="0"/>
    <s v="GOV"/>
    <x v="4"/>
    <n v="250"/>
    <n v="300"/>
    <n v="381"/>
    <n v="95250"/>
    <n v="0.08"/>
    <x v="2"/>
    <n v="114300"/>
    <n v="105156"/>
    <n v="9906"/>
    <d v="2014-08-01T00:00:00"/>
    <x v="0"/>
  </r>
  <r>
    <s v="ORD-GER-GOV-20140801"/>
    <x v="1"/>
    <s v="GER"/>
    <x v="0"/>
    <s v="GOV"/>
    <x v="4"/>
    <n v="250"/>
    <n v="300"/>
    <n v="422"/>
    <n v="105500"/>
    <n v="0.08"/>
    <x v="2"/>
    <n v="126600"/>
    <n v="116472"/>
    <n v="10972"/>
    <d v="2014-08-01T00:00:00"/>
    <x v="0"/>
  </r>
  <r>
    <s v="ORD-CND-SMB-20140901"/>
    <x v="0"/>
    <s v="CND"/>
    <x v="4"/>
    <s v="SMB"/>
    <x v="4"/>
    <n v="250"/>
    <n v="300"/>
    <n v="2134"/>
    <n v="533500"/>
    <n v="0.08"/>
    <x v="2"/>
    <n v="640200"/>
    <n v="588984"/>
    <n v="55484"/>
    <d v="2014-09-01T00:00:00"/>
    <x v="0"/>
  </r>
  <r>
    <s v="ORD-USA-SMB-20131201"/>
    <x v="4"/>
    <s v="USA"/>
    <x v="4"/>
    <s v="SMB"/>
    <x v="4"/>
    <n v="250"/>
    <n v="300"/>
    <n v="808"/>
    <n v="202000"/>
    <n v="0.08"/>
    <x v="2"/>
    <n v="242400"/>
    <n v="223008"/>
    <n v="21008"/>
    <d v="2013-12-01T00:00:00"/>
    <x v="1"/>
  </r>
  <r>
    <s v="ORD-CND-GOV-20140601"/>
    <x v="0"/>
    <s v="CND"/>
    <x v="0"/>
    <s v="GOV"/>
    <x v="5"/>
    <n v="200"/>
    <n v="350"/>
    <n v="708"/>
    <n v="141600"/>
    <n v="0.08"/>
    <x v="2"/>
    <n v="247800"/>
    <n v="227976"/>
    <n v="86376"/>
    <d v="2014-06-01T00:00:00"/>
    <x v="0"/>
  </r>
  <r>
    <s v="ORD-USA-GOV-20140601"/>
    <x v="4"/>
    <s v="USA"/>
    <x v="0"/>
    <s v="GOV"/>
    <x v="5"/>
    <n v="200"/>
    <n v="350"/>
    <n v="2907"/>
    <n v="581400"/>
    <n v="0.08"/>
    <x v="2"/>
    <n v="1017450"/>
    <n v="936054"/>
    <n v="354654"/>
    <d v="2014-06-01T00:00:00"/>
    <x v="0"/>
  </r>
  <r>
    <s v="ORD-GER-GOV-20140601"/>
    <x v="1"/>
    <s v="GER"/>
    <x v="0"/>
    <s v="GOV"/>
    <x v="5"/>
    <n v="200"/>
    <n v="350"/>
    <n v="1366"/>
    <n v="273200"/>
    <n v="0.08"/>
    <x v="2"/>
    <n v="478100"/>
    <n v="439852"/>
    <n v="166652"/>
    <d v="2014-06-01T00:00:00"/>
    <x v="0"/>
  </r>
  <r>
    <s v="ORD-MXC-SMB-20140601"/>
    <x v="3"/>
    <s v="MXC"/>
    <x v="4"/>
    <s v="SMB"/>
    <x v="5"/>
    <n v="200"/>
    <n v="350"/>
    <n v="2460"/>
    <n v="492000"/>
    <n v="0.08"/>
    <x v="2"/>
    <n v="861000"/>
    <n v="792120"/>
    <n v="300120"/>
    <d v="2014-06-01T00:00:00"/>
    <x v="0"/>
  </r>
  <r>
    <s v="ORD-GER-GOV-20141101"/>
    <x v="1"/>
    <s v="GER"/>
    <x v="0"/>
    <s v="GOV"/>
    <x v="5"/>
    <n v="200"/>
    <n v="350"/>
    <n v="1520"/>
    <n v="304000"/>
    <n v="0.08"/>
    <x v="2"/>
    <n v="532000"/>
    <n v="489440"/>
    <n v="185440"/>
    <d v="2014-11-01T00:00:00"/>
    <x v="0"/>
  </r>
  <r>
    <s v="ORD-GER-MDM-20141201"/>
    <x v="1"/>
    <s v="GER"/>
    <x v="1"/>
    <s v="MDM"/>
    <x v="5"/>
    <n v="200"/>
    <n v="350"/>
    <n v="711"/>
    <n v="142200"/>
    <n v="0.08"/>
    <x v="2"/>
    <n v="248850"/>
    <n v="228942"/>
    <n v="86742"/>
    <d v="2014-12-01T00:00:00"/>
    <x v="0"/>
  </r>
  <r>
    <s v="ORD-MXC-CPR-20131201"/>
    <x v="3"/>
    <s v="MXC"/>
    <x v="2"/>
    <s v="CPR"/>
    <x v="5"/>
    <n v="200"/>
    <n v="350"/>
    <n v="1375"/>
    <n v="275000"/>
    <n v="0.08"/>
    <x v="2"/>
    <n v="481250"/>
    <n v="442750"/>
    <n v="167750"/>
    <d v="2013-12-01T00:00:00"/>
    <x v="1"/>
  </r>
  <r>
    <s v="ORD-MXC-SMB-20141201"/>
    <x v="3"/>
    <s v="MXC"/>
    <x v="4"/>
    <s v="SMB"/>
    <x v="5"/>
    <n v="200"/>
    <n v="350"/>
    <n v="635"/>
    <n v="127000"/>
    <n v="0.08"/>
    <x v="2"/>
    <n v="222250"/>
    <n v="204470"/>
    <n v="77470"/>
    <d v="2014-12-01T00:00:00"/>
    <x v="0"/>
  </r>
  <r>
    <s v="ORD-USA-GOV-20140701"/>
    <x v="4"/>
    <s v="USA"/>
    <x v="0"/>
    <s v="GOV"/>
    <x v="4"/>
    <n v="250"/>
    <n v="300"/>
    <n v="436"/>
    <n v="109000"/>
    <n v="8.0091743119266048E-2"/>
    <x v="2"/>
    <n v="130800"/>
    <n v="120324"/>
    <n v="11324"/>
    <d v="2014-07-01T00:00:00"/>
    <x v="0"/>
  </r>
  <r>
    <s v="ORD-CND-SMB-20140601"/>
    <x v="0"/>
    <s v="CND"/>
    <x v="4"/>
    <s v="SMB"/>
    <x v="0"/>
    <n v="3"/>
    <n v="20"/>
    <n v="1094"/>
    <n v="3282"/>
    <n v="0.09"/>
    <x v="2"/>
    <n v="21880"/>
    <n v="19910.8"/>
    <n v="16628.8"/>
    <d v="2014-06-01T00:00:00"/>
    <x v="0"/>
  </r>
  <r>
    <s v="ORD-MXC-CPR-20131001"/>
    <x v="3"/>
    <s v="MXC"/>
    <x v="2"/>
    <s v="CPR"/>
    <x v="0"/>
    <n v="3"/>
    <n v="20"/>
    <n v="367"/>
    <n v="1101"/>
    <n v="0.09"/>
    <x v="2"/>
    <n v="7340"/>
    <n v="6679.4000000000005"/>
    <n v="5578.4000000000005"/>
    <d v="2013-10-01T00:00:00"/>
    <x v="1"/>
  </r>
  <r>
    <s v="ORD-CND-SMB-20140401"/>
    <x v="0"/>
    <s v="CND"/>
    <x v="4"/>
    <s v="SMB"/>
    <x v="1"/>
    <n v="5"/>
    <n v="15"/>
    <n v="3802"/>
    <n v="19010"/>
    <n v="9.0011835875854818E-2"/>
    <x v="2"/>
    <n v="57030"/>
    <n v="51896.625"/>
    <n v="32886.625"/>
    <d v="2014-04-01T00:00:00"/>
    <x v="0"/>
  </r>
  <r>
    <s v="ORD-FRA-GOV-20140501"/>
    <x v="2"/>
    <s v="FRA"/>
    <x v="0"/>
    <s v="GOV"/>
    <x v="1"/>
    <n v="5"/>
    <n v="15"/>
    <n v="1666"/>
    <n v="8330"/>
    <n v="0.09"/>
    <x v="2"/>
    <n v="24990"/>
    <n v="22740.9"/>
    <n v="14410.900000000001"/>
    <d v="2014-05-01T00:00:00"/>
    <x v="0"/>
  </r>
  <r>
    <s v="ORD-FRA-SMB-20130901"/>
    <x v="2"/>
    <s v="FRA"/>
    <x v="4"/>
    <s v="SMB"/>
    <x v="1"/>
    <n v="5"/>
    <n v="15"/>
    <n v="322"/>
    <n v="1610"/>
    <n v="0.09"/>
    <x v="2"/>
    <n v="4830"/>
    <n v="4395.3"/>
    <n v="2785.3"/>
    <d v="2013-09-01T00:00:00"/>
    <x v="1"/>
  </r>
  <r>
    <s v="ORD-CND-CPR-20141101"/>
    <x v="0"/>
    <s v="CND"/>
    <x v="2"/>
    <s v="CPR"/>
    <x v="1"/>
    <n v="5"/>
    <n v="15"/>
    <n v="2321"/>
    <n v="11605"/>
    <n v="0.09"/>
    <x v="2"/>
    <n v="34815"/>
    <n v="31681.65"/>
    <n v="20076.650000000001"/>
    <d v="2014-11-01T00:00:00"/>
    <x v="0"/>
  </r>
  <r>
    <s v="ORD-FRA-ENT-20131101"/>
    <x v="2"/>
    <s v="FRA"/>
    <x v="3"/>
    <s v="ENT"/>
    <x v="1"/>
    <n v="5"/>
    <n v="15"/>
    <n v="1857"/>
    <n v="9285"/>
    <n v="0.09"/>
    <x v="2"/>
    <n v="27855"/>
    <n v="25348.05"/>
    <n v="16063.05"/>
    <d v="2013-11-01T00:00:00"/>
    <x v="1"/>
  </r>
  <r>
    <s v="ORD-CND-GOV-20131201"/>
    <x v="0"/>
    <s v="CND"/>
    <x v="0"/>
    <s v="GOV"/>
    <x v="1"/>
    <n v="5"/>
    <n v="15"/>
    <n v="1611"/>
    <n v="8055"/>
    <n v="0.09"/>
    <x v="2"/>
    <n v="24165"/>
    <n v="21990.15"/>
    <n v="13935.150000000001"/>
    <d v="2013-12-01T00:00:00"/>
    <x v="1"/>
  </r>
  <r>
    <s v="ORD-USA-ENT-20141201"/>
    <x v="4"/>
    <s v="USA"/>
    <x v="3"/>
    <s v="ENT"/>
    <x v="1"/>
    <n v="5"/>
    <n v="15"/>
    <n v="2797"/>
    <n v="13985"/>
    <n v="0.09"/>
    <x v="2"/>
    <n v="41955"/>
    <n v="38179.050000000003"/>
    <n v="24194.050000000003"/>
    <d v="2014-12-01T00:00:00"/>
    <x v="0"/>
  </r>
  <r>
    <s v="ORD-GER-SMB-20131201"/>
    <x v="1"/>
    <s v="GER"/>
    <x v="4"/>
    <s v="SMB"/>
    <x v="1"/>
    <n v="5"/>
    <n v="15"/>
    <n v="334"/>
    <n v="1670"/>
    <n v="0.09"/>
    <x v="2"/>
    <n v="5010"/>
    <n v="4559.1000000000004"/>
    <n v="2889.1000000000004"/>
    <d v="2013-12-01T00:00:00"/>
    <x v="1"/>
  </r>
  <r>
    <s v="ORD-MXC-SMB-20140101"/>
    <x v="3"/>
    <s v="MXC"/>
    <x v="4"/>
    <s v="SMB"/>
    <x v="2"/>
    <n v="10"/>
    <n v="20"/>
    <n v="2565"/>
    <n v="25650"/>
    <n v="0.09"/>
    <x v="2"/>
    <n v="51300"/>
    <n v="46683"/>
    <n v="21033"/>
    <d v="2014-01-01T00:00:00"/>
    <x v="0"/>
  </r>
  <r>
    <s v="ORD-MXC-GOV-20140101"/>
    <x v="3"/>
    <s v="MXC"/>
    <x v="0"/>
    <s v="GOV"/>
    <x v="2"/>
    <n v="10"/>
    <n v="20"/>
    <n v="2417"/>
    <n v="24170"/>
    <n v="0.09"/>
    <x v="2"/>
    <n v="48340"/>
    <n v="43989.4"/>
    <n v="19819.400000000001"/>
    <d v="2014-01-01T00:00:00"/>
    <x v="0"/>
  </r>
  <r>
    <s v="ORD-USA-MDM-20140401"/>
    <x v="4"/>
    <s v="USA"/>
    <x v="1"/>
    <s v="MDM"/>
    <x v="2"/>
    <n v="10"/>
    <n v="20"/>
    <n v="3675"/>
    <n v="36750"/>
    <n v="0.09"/>
    <x v="2"/>
    <n v="73500"/>
    <n v="66885"/>
    <n v="30135"/>
    <d v="2014-04-01T00:00:00"/>
    <x v="0"/>
  </r>
  <r>
    <s v="ORD-CND-SMB-20140601"/>
    <x v="0"/>
    <s v="CND"/>
    <x v="4"/>
    <s v="SMB"/>
    <x v="2"/>
    <n v="10"/>
    <n v="20"/>
    <n v="1094"/>
    <n v="10940"/>
    <n v="0.09"/>
    <x v="2"/>
    <n v="21880"/>
    <n v="19910.8"/>
    <n v="8970.7999999999993"/>
    <d v="2014-06-01T00:00:00"/>
    <x v="0"/>
  </r>
  <r>
    <s v="ORD-FRA-MDM-20141001"/>
    <x v="2"/>
    <s v="FRA"/>
    <x v="1"/>
    <s v="MDM"/>
    <x v="2"/>
    <n v="10"/>
    <n v="20"/>
    <n v="1227"/>
    <n v="12270"/>
    <n v="0.09"/>
    <x v="2"/>
    <n v="24540"/>
    <n v="22331.4"/>
    <n v="10061.400000000001"/>
    <d v="2014-10-01T00:00:00"/>
    <x v="0"/>
  </r>
  <r>
    <s v="ORD-MXC-CPR-20131001"/>
    <x v="3"/>
    <s v="MXC"/>
    <x v="2"/>
    <s v="CPR"/>
    <x v="2"/>
    <n v="10"/>
    <n v="20"/>
    <n v="367"/>
    <n v="3670"/>
    <n v="0.09"/>
    <x v="2"/>
    <n v="7340"/>
    <n v="6679.4000000000005"/>
    <n v="3009.4000000000005"/>
    <d v="2013-10-01T00:00:00"/>
    <x v="1"/>
  </r>
  <r>
    <s v="ORD-FRA-SMB-20141101"/>
    <x v="2"/>
    <s v="FRA"/>
    <x v="4"/>
    <s v="SMB"/>
    <x v="2"/>
    <n v="10"/>
    <n v="20"/>
    <n v="1324"/>
    <n v="13240"/>
    <n v="0.09"/>
    <x v="2"/>
    <n v="26480"/>
    <n v="24096.799999999999"/>
    <n v="10856.8"/>
    <d v="2014-11-01T00:00:00"/>
    <x v="0"/>
  </r>
  <r>
    <s v="ORD-GER-CPR-20131101"/>
    <x v="1"/>
    <s v="GER"/>
    <x v="2"/>
    <s v="CPR"/>
    <x v="2"/>
    <n v="10"/>
    <n v="20"/>
    <n v="1775"/>
    <n v="17750"/>
    <n v="0.09"/>
    <x v="2"/>
    <n v="35500"/>
    <n v="32305"/>
    <n v="14555"/>
    <d v="2013-11-01T00:00:00"/>
    <x v="1"/>
  </r>
  <r>
    <s v="ORD-USA-ENT-20141201"/>
    <x v="4"/>
    <s v="USA"/>
    <x v="3"/>
    <s v="ENT"/>
    <x v="2"/>
    <n v="10"/>
    <n v="20"/>
    <n v="2797"/>
    <n v="27970"/>
    <n v="0.09"/>
    <x v="2"/>
    <n v="55940"/>
    <n v="50905.4"/>
    <n v="22935.4"/>
    <d v="2014-12-01T00:00:00"/>
    <x v="0"/>
  </r>
  <r>
    <s v="ORD-MXC-MDM-20140501"/>
    <x v="3"/>
    <s v="MXC"/>
    <x v="1"/>
    <s v="MDM"/>
    <x v="3"/>
    <n v="120"/>
    <n v="180"/>
    <n v="245"/>
    <n v="29400"/>
    <n v="0.09"/>
    <x v="2"/>
    <n v="44100"/>
    <n v="40131"/>
    <n v="10731"/>
    <d v="2014-05-01T00:00:00"/>
    <x v="0"/>
  </r>
  <r>
    <s v="ORD-CND-SMB-20140701"/>
    <x v="0"/>
    <s v="CND"/>
    <x v="4"/>
    <s v="SMB"/>
    <x v="3"/>
    <n v="120"/>
    <n v="180"/>
    <n v="3793"/>
    <n v="455160"/>
    <n v="9.0011863959926178E-2"/>
    <x v="2"/>
    <n v="682740"/>
    <n v="621285.29999999993"/>
    <n v="166125.29999999993"/>
    <d v="2014-07-01T00:00:00"/>
    <x v="0"/>
  </r>
  <r>
    <s v="ORD-GER-GOV-20140701"/>
    <x v="1"/>
    <s v="GER"/>
    <x v="0"/>
    <s v="GOV"/>
    <x v="3"/>
    <n v="120"/>
    <n v="180"/>
    <n v="1307"/>
    <n v="156840"/>
    <n v="0.09"/>
    <x v="2"/>
    <n v="235260"/>
    <n v="214086.6"/>
    <n v="57246.600000000006"/>
    <d v="2014-07-01T00:00:00"/>
    <x v="0"/>
  </r>
  <r>
    <s v="ORD-CND-ENT-20140901"/>
    <x v="0"/>
    <s v="CND"/>
    <x v="3"/>
    <s v="ENT"/>
    <x v="3"/>
    <n v="120"/>
    <n v="180"/>
    <n v="567"/>
    <n v="68040"/>
    <n v="0.09"/>
    <x v="2"/>
    <n v="102060"/>
    <n v="92874.6"/>
    <n v="24834.600000000006"/>
    <d v="2014-09-01T00:00:00"/>
    <x v="0"/>
  </r>
  <r>
    <s v="ORD-MXC-ENT-20140901"/>
    <x v="3"/>
    <s v="MXC"/>
    <x v="3"/>
    <s v="ENT"/>
    <x v="3"/>
    <n v="120"/>
    <n v="180"/>
    <n v="2110"/>
    <n v="253200"/>
    <n v="0.09"/>
    <x v="2"/>
    <n v="379800"/>
    <n v="345618"/>
    <n v="92418"/>
    <d v="2014-09-01T00:00:00"/>
    <x v="0"/>
  </r>
  <r>
    <s v="ORD-CND-GOV-20141001"/>
    <x v="0"/>
    <s v="CND"/>
    <x v="0"/>
    <s v="GOV"/>
    <x v="3"/>
    <n v="120"/>
    <n v="180"/>
    <n v="1269"/>
    <n v="152280"/>
    <n v="0.09"/>
    <x v="2"/>
    <n v="228420"/>
    <n v="207862.2"/>
    <n v="55582.200000000012"/>
    <d v="2014-10-01T00:00:00"/>
    <x v="0"/>
  </r>
  <r>
    <s v="ORD-USA-CPR-20140101"/>
    <x v="4"/>
    <s v="USA"/>
    <x v="2"/>
    <s v="CPR"/>
    <x v="4"/>
    <n v="250"/>
    <n v="300"/>
    <n v="1956"/>
    <n v="489000"/>
    <n v="0.09"/>
    <x v="2"/>
    <n v="586800"/>
    <n v="533988"/>
    <n v="44988"/>
    <d v="2014-01-01T00:00:00"/>
    <x v="0"/>
  </r>
  <r>
    <s v="ORD-GER-SMB-20140201"/>
    <x v="1"/>
    <s v="GER"/>
    <x v="4"/>
    <s v="SMB"/>
    <x v="4"/>
    <n v="250"/>
    <n v="300"/>
    <n v="2659"/>
    <n v="664750"/>
    <n v="0.09"/>
    <x v="2"/>
    <n v="797700"/>
    <n v="725907"/>
    <n v="61157"/>
    <d v="2014-02-01T00:00:00"/>
    <x v="0"/>
  </r>
  <r>
    <s v="ORD-USA-GOV-20140401"/>
    <x v="4"/>
    <s v="USA"/>
    <x v="0"/>
    <s v="GOV"/>
    <x v="4"/>
    <n v="250"/>
    <n v="300"/>
    <n v="1351"/>
    <n v="337750"/>
    <n v="9.0033308660251665E-2"/>
    <x v="2"/>
    <n v="405300"/>
    <n v="368809.5"/>
    <n v="31059.5"/>
    <d v="2014-04-01T00:00:00"/>
    <x v="0"/>
  </r>
  <r>
    <s v="ORD-GER-CPR-20140501"/>
    <x v="1"/>
    <s v="GER"/>
    <x v="2"/>
    <s v="CPR"/>
    <x v="4"/>
    <n v="250"/>
    <n v="300"/>
    <n v="880"/>
    <n v="220000"/>
    <n v="0.09"/>
    <x v="2"/>
    <n v="264000"/>
    <n v="240240"/>
    <n v="20240"/>
    <d v="2014-05-01T00:00:00"/>
    <x v="0"/>
  </r>
  <r>
    <s v="ORD-USA-SMB-20140901"/>
    <x v="4"/>
    <s v="USA"/>
    <x v="4"/>
    <s v="SMB"/>
    <x v="4"/>
    <n v="250"/>
    <n v="300"/>
    <n v="1867"/>
    <n v="466750"/>
    <n v="0.09"/>
    <x v="2"/>
    <n v="560100"/>
    <n v="509691"/>
    <n v="42941"/>
    <d v="2014-09-01T00:00:00"/>
    <x v="0"/>
  </r>
  <r>
    <s v="ORD-FRA-CPR-20130901"/>
    <x v="2"/>
    <s v="FRA"/>
    <x v="2"/>
    <s v="CPR"/>
    <x v="4"/>
    <n v="250"/>
    <n v="300"/>
    <n v="2234"/>
    <n v="558500"/>
    <n v="0.09"/>
    <x v="2"/>
    <n v="670200"/>
    <n v="609882"/>
    <n v="51382"/>
    <d v="2013-09-01T00:00:00"/>
    <x v="1"/>
  </r>
  <r>
    <s v="ORD-FRA-MDM-20141001"/>
    <x v="2"/>
    <s v="FRA"/>
    <x v="1"/>
    <s v="MDM"/>
    <x v="4"/>
    <n v="250"/>
    <n v="300"/>
    <n v="1227"/>
    <n v="306750"/>
    <n v="0.09"/>
    <x v="2"/>
    <n v="368100"/>
    <n v="334971"/>
    <n v="28221"/>
    <d v="2014-10-01T00:00:00"/>
    <x v="0"/>
  </r>
  <r>
    <s v="ORD-MXC-ENT-20141101"/>
    <x v="3"/>
    <s v="MXC"/>
    <x v="3"/>
    <s v="ENT"/>
    <x v="4"/>
    <n v="250"/>
    <n v="300"/>
    <n v="877"/>
    <n v="219250"/>
    <n v="0.09"/>
    <x v="2"/>
    <n v="263100"/>
    <n v="239421"/>
    <n v="20171"/>
    <d v="2014-11-01T00:00:00"/>
    <x v="0"/>
  </r>
  <r>
    <s v="ORD-USA-GOV-20140901"/>
    <x v="4"/>
    <s v="USA"/>
    <x v="0"/>
    <s v="GOV"/>
    <x v="5"/>
    <n v="200"/>
    <n v="350"/>
    <n v="2071"/>
    <n v="414200"/>
    <n v="0.09"/>
    <x v="2"/>
    <n v="724850"/>
    <n v="659613.5"/>
    <n v="245413.5"/>
    <d v="2014-09-01T00:00:00"/>
    <x v="0"/>
  </r>
  <r>
    <s v="ORD-CND-GOV-20141001"/>
    <x v="0"/>
    <s v="CND"/>
    <x v="0"/>
    <s v="GOV"/>
    <x v="5"/>
    <n v="200"/>
    <n v="350"/>
    <n v="1269"/>
    <n v="253800"/>
    <n v="0.09"/>
    <x v="2"/>
    <n v="444150"/>
    <n v="404176.5"/>
    <n v="150376.5"/>
    <d v="2014-10-01T00:00:00"/>
    <x v="0"/>
  </r>
  <r>
    <s v="ORD-GER-MDM-20131101"/>
    <x v="1"/>
    <s v="GER"/>
    <x v="1"/>
    <s v="MDM"/>
    <x v="5"/>
    <n v="200"/>
    <n v="350"/>
    <n v="970"/>
    <n v="194000"/>
    <n v="0.09"/>
    <x v="2"/>
    <n v="339500"/>
    <n v="308945"/>
    <n v="114945"/>
    <d v="2013-11-01T00:00:00"/>
    <x v="1"/>
  </r>
  <r>
    <s v="ORD-MXC-GOV-20141101"/>
    <x v="3"/>
    <s v="MXC"/>
    <x v="0"/>
    <s v="GOV"/>
    <x v="5"/>
    <n v="200"/>
    <n v="350"/>
    <n v="1694"/>
    <n v="338800"/>
    <n v="0.09"/>
    <x v="2"/>
    <n v="592900"/>
    <n v="539539"/>
    <n v="200739"/>
    <d v="2014-11-01T00:00:00"/>
    <x v="0"/>
  </r>
  <r>
    <s v="ORD-GER-GOV-20140501"/>
    <x v="1"/>
    <s v="GER"/>
    <x v="0"/>
    <s v="GOV"/>
    <x v="0"/>
    <n v="3"/>
    <n v="20"/>
    <n v="663"/>
    <n v="1989"/>
    <n v="9.0000000000000011E-2"/>
    <x v="2"/>
    <n v="13260"/>
    <n v="12066.6"/>
    <n v="10077.6"/>
    <d v="2014-05-01T00:00:00"/>
    <x v="0"/>
  </r>
  <r>
    <s v="ORD-CND-GOV-20140701"/>
    <x v="0"/>
    <s v="CND"/>
    <x v="0"/>
    <s v="GOV"/>
    <x v="0"/>
    <n v="3"/>
    <n v="20"/>
    <n v="819"/>
    <n v="2457"/>
    <n v="9.0000000000000011E-2"/>
    <x v="2"/>
    <n v="16380"/>
    <n v="14905.800000000001"/>
    <n v="12448.800000000001"/>
    <d v="2014-07-01T00:00:00"/>
    <x v="0"/>
  </r>
  <r>
    <s v="ORD-GER-CPR-20140901"/>
    <x v="1"/>
    <s v="GER"/>
    <x v="2"/>
    <s v="CPR"/>
    <x v="0"/>
    <n v="3"/>
    <n v="20"/>
    <n v="1580"/>
    <n v="4740"/>
    <n v="9.0000000000000011E-2"/>
    <x v="2"/>
    <n v="31600"/>
    <n v="28756"/>
    <n v="24016"/>
    <d v="2014-09-01T00:00:00"/>
    <x v="0"/>
  </r>
  <r>
    <s v="ORD-MXC-GOV-20141201"/>
    <x v="3"/>
    <s v="MXC"/>
    <x v="0"/>
    <s v="GOV"/>
    <x v="0"/>
    <n v="3"/>
    <n v="20"/>
    <n v="521"/>
    <n v="1563"/>
    <n v="9.0000000000000011E-2"/>
    <x v="2"/>
    <n v="10420"/>
    <n v="9482.2000000000007"/>
    <n v="7919.2000000000007"/>
    <d v="2014-12-01T00:00:00"/>
    <x v="0"/>
  </r>
  <r>
    <s v="ORD-USA-GOV-20140301"/>
    <x v="4"/>
    <s v="USA"/>
    <x v="0"/>
    <s v="GOV"/>
    <x v="2"/>
    <n v="10"/>
    <n v="20"/>
    <n v="973"/>
    <n v="9730"/>
    <n v="9.0000000000000011E-2"/>
    <x v="2"/>
    <n v="19460"/>
    <n v="17708.600000000002"/>
    <n v="7978.6000000000022"/>
    <d v="2014-03-01T00:00:00"/>
    <x v="0"/>
  </r>
  <r>
    <s v="ORD-MXC-GOV-20140601"/>
    <x v="3"/>
    <s v="MXC"/>
    <x v="0"/>
    <s v="GOV"/>
    <x v="2"/>
    <n v="10"/>
    <n v="20"/>
    <n v="1038"/>
    <n v="10380"/>
    <n v="9.0000000000000011E-2"/>
    <x v="2"/>
    <n v="20760"/>
    <n v="18891.600000000002"/>
    <n v="8511.6000000000022"/>
    <d v="2014-06-01T00:00:00"/>
    <x v="0"/>
  </r>
  <r>
    <s v="ORD-GER-GOV-20141001"/>
    <x v="1"/>
    <s v="GER"/>
    <x v="0"/>
    <s v="GOV"/>
    <x v="2"/>
    <n v="10"/>
    <n v="20"/>
    <n v="360"/>
    <n v="3600"/>
    <n v="9.0000000000000011E-2"/>
    <x v="2"/>
    <n v="7200"/>
    <n v="6552"/>
    <n v="2952"/>
    <d v="2014-10-01T00:00:00"/>
    <x v="0"/>
  </r>
  <r>
    <s v="ORD-FRA-CPR-20140301"/>
    <x v="2"/>
    <s v="FRA"/>
    <x v="2"/>
    <s v="CPR"/>
    <x v="3"/>
    <n v="120"/>
    <n v="180"/>
    <n v="1967"/>
    <n v="236040"/>
    <n v="9.0000000000000011E-2"/>
    <x v="2"/>
    <n v="354060"/>
    <n v="322194.60000000003"/>
    <n v="86154.600000000035"/>
    <d v="2014-03-01T00:00:00"/>
    <x v="0"/>
  </r>
  <r>
    <s v="ORD-MXC-MDM-20140401"/>
    <x v="3"/>
    <s v="MXC"/>
    <x v="1"/>
    <s v="MDM"/>
    <x v="3"/>
    <n v="120"/>
    <n v="180"/>
    <n v="2628"/>
    <n v="315360"/>
    <n v="9.0000000000000011E-2"/>
    <x v="2"/>
    <n v="473040"/>
    <n v="430466.4"/>
    <n v="115106.40000000002"/>
    <d v="2014-04-01T00:00:00"/>
    <x v="0"/>
  </r>
  <r>
    <s v="ORD-GER-GOV-20141001"/>
    <x v="1"/>
    <s v="GER"/>
    <x v="0"/>
    <s v="GOV"/>
    <x v="4"/>
    <n v="250"/>
    <n v="300"/>
    <n v="360"/>
    <n v="90000"/>
    <n v="9.0000000000000011E-2"/>
    <x v="2"/>
    <n v="108000"/>
    <n v="98280"/>
    <n v="8280"/>
    <d v="2014-10-01T00:00:00"/>
    <x v="0"/>
  </r>
  <r>
    <s v="ORD-FRA-GOV-20131101"/>
    <x v="2"/>
    <s v="FRA"/>
    <x v="0"/>
    <s v="GOV"/>
    <x v="4"/>
    <n v="250"/>
    <n v="300"/>
    <n v="2682"/>
    <n v="670500"/>
    <n v="9.0000000000000011E-2"/>
    <x v="2"/>
    <n v="804600"/>
    <n v="732186"/>
    <n v="61686"/>
    <d v="2013-11-01T00:00:00"/>
    <x v="1"/>
  </r>
  <r>
    <s v="ORD-MXC-GOV-20141201"/>
    <x v="3"/>
    <s v="MXC"/>
    <x v="0"/>
    <s v="GOV"/>
    <x v="4"/>
    <n v="250"/>
    <n v="300"/>
    <n v="521"/>
    <n v="130250"/>
    <n v="9.0000000000000011E-2"/>
    <x v="2"/>
    <n v="156300"/>
    <n v="142233"/>
    <n v="11983"/>
    <d v="2014-12-01T00:00:00"/>
    <x v="0"/>
  </r>
  <r>
    <s v="ORD-MXC-GOV-20140601"/>
    <x v="3"/>
    <s v="MXC"/>
    <x v="0"/>
    <s v="GOV"/>
    <x v="5"/>
    <n v="200"/>
    <n v="350"/>
    <n v="1038"/>
    <n v="207600"/>
    <n v="9.0000000000000011E-2"/>
    <x v="2"/>
    <n v="363300"/>
    <n v="330603"/>
    <n v="123003"/>
    <d v="2014-06-01T00:00:00"/>
    <x v="0"/>
  </r>
  <r>
    <s v="ORD-CND-MDM-20140701"/>
    <x v="0"/>
    <s v="CND"/>
    <x v="1"/>
    <s v="MDM"/>
    <x v="5"/>
    <n v="200"/>
    <n v="350"/>
    <n v="1630"/>
    <n v="326000"/>
    <n v="9.0027811860940693E-2"/>
    <x v="2"/>
    <n v="570500"/>
    <n v="519139.13333333336"/>
    <n v="193139.13333333336"/>
    <d v="2014-07-01T00:00:00"/>
    <x v="0"/>
  </r>
  <r>
    <s v="ORD-FRA-CPR-20131201"/>
    <x v="2"/>
    <s v="FRA"/>
    <x v="2"/>
    <s v="CPR"/>
    <x v="5"/>
    <n v="200"/>
    <n v="350"/>
    <n v="306"/>
    <n v="61200"/>
    <n v="9.0000000000000011E-2"/>
    <x v="2"/>
    <n v="107100"/>
    <n v="97461"/>
    <n v="36261"/>
    <d v="2013-12-01T00:00:00"/>
    <x v="1"/>
  </r>
  <r>
    <s v="ORD-USA-CPR-20131001"/>
    <x v="4"/>
    <s v="USA"/>
    <x v="2"/>
    <s v="CPR"/>
    <x v="0"/>
    <n v="3"/>
    <n v="20"/>
    <n v="386"/>
    <n v="1158"/>
    <n v="9.9999999999999992E-2"/>
    <x v="3"/>
    <n v="7720"/>
    <n v="6948"/>
    <n v="5790"/>
    <d v="2013-10-01T00:00:00"/>
    <x v="1"/>
  </r>
  <r>
    <s v="ORD-USA-GOV-20140901"/>
    <x v="4"/>
    <s v="USA"/>
    <x v="0"/>
    <s v="GOV"/>
    <x v="1"/>
    <n v="5"/>
    <n v="15"/>
    <n v="2328"/>
    <n v="11640"/>
    <n v="9.9999999999999992E-2"/>
    <x v="3"/>
    <n v="34920"/>
    <n v="31428"/>
    <n v="19788"/>
    <d v="2014-09-01T00:00:00"/>
    <x v="0"/>
  </r>
  <r>
    <s v="ORD-USA-CPR-20131001"/>
    <x v="4"/>
    <s v="USA"/>
    <x v="2"/>
    <s v="CPR"/>
    <x v="2"/>
    <n v="10"/>
    <n v="20"/>
    <n v="386"/>
    <n v="3860"/>
    <n v="9.9999999999999992E-2"/>
    <x v="3"/>
    <n v="7720"/>
    <n v="6948"/>
    <n v="3088"/>
    <d v="2013-10-01T00:00:00"/>
    <x v="1"/>
  </r>
  <r>
    <s v="ORD-USA-ENT-20140401"/>
    <x v="4"/>
    <s v="USA"/>
    <x v="3"/>
    <s v="ENT"/>
    <x v="0"/>
    <n v="3"/>
    <n v="20"/>
    <n v="3445"/>
    <n v="10335"/>
    <n v="0.1000145137880987"/>
    <x v="3"/>
    <n v="68900"/>
    <n v="62009"/>
    <n v="51674"/>
    <d v="2014-04-01T00:00:00"/>
    <x v="0"/>
  </r>
  <r>
    <s v="ORD-FRA-ENT-20131201"/>
    <x v="2"/>
    <s v="FRA"/>
    <x v="3"/>
    <s v="ENT"/>
    <x v="0"/>
    <n v="3"/>
    <n v="20"/>
    <n v="1482"/>
    <n v="4446"/>
    <n v="0.1"/>
    <x v="3"/>
    <n v="29640"/>
    <n v="26676"/>
    <n v="22230"/>
    <d v="2013-12-01T00:00:00"/>
    <x v="1"/>
  </r>
  <r>
    <s v="ORD-USA-GOV-20140501"/>
    <x v="4"/>
    <s v="USA"/>
    <x v="0"/>
    <s v="GOV"/>
    <x v="1"/>
    <n v="5"/>
    <n v="15"/>
    <n v="2313"/>
    <n v="11565"/>
    <n v="0.1"/>
    <x v="3"/>
    <n v="34695"/>
    <n v="31225.5"/>
    <n v="19660.5"/>
    <d v="2014-05-01T00:00:00"/>
    <x v="0"/>
  </r>
  <r>
    <s v="ORD-USA-ENT-20131101"/>
    <x v="4"/>
    <s v="USA"/>
    <x v="3"/>
    <s v="ENT"/>
    <x v="1"/>
    <n v="5"/>
    <n v="15"/>
    <n v="1804"/>
    <n v="9020"/>
    <n v="0.1"/>
    <x v="3"/>
    <n v="27060"/>
    <n v="24354"/>
    <n v="15334"/>
    <d v="2013-11-01T00:00:00"/>
    <x v="1"/>
  </r>
  <r>
    <s v="ORD-FRA-MDM-20141201"/>
    <x v="2"/>
    <s v="FRA"/>
    <x v="1"/>
    <s v="MDM"/>
    <x v="1"/>
    <n v="5"/>
    <n v="15"/>
    <n v="2072"/>
    <n v="10360"/>
    <n v="0.1"/>
    <x v="3"/>
    <n v="31080"/>
    <n v="27972"/>
    <n v="17612"/>
    <d v="2014-12-01T00:00:00"/>
    <x v="0"/>
  </r>
  <r>
    <s v="ORD-FRA-GOV-20140301"/>
    <x v="2"/>
    <s v="FRA"/>
    <x v="0"/>
    <s v="GOV"/>
    <x v="2"/>
    <n v="10"/>
    <n v="20"/>
    <n v="1954"/>
    <n v="19540"/>
    <n v="0.1"/>
    <x v="3"/>
    <n v="39080"/>
    <n v="35172"/>
    <n v="15632"/>
    <d v="2014-03-01T00:00:00"/>
    <x v="0"/>
  </r>
  <r>
    <s v="ORD-MXC-SMB-20140501"/>
    <x v="3"/>
    <s v="MXC"/>
    <x v="4"/>
    <s v="SMB"/>
    <x v="2"/>
    <n v="10"/>
    <n v="20"/>
    <n v="591"/>
    <n v="5910"/>
    <n v="0.1"/>
    <x v="3"/>
    <n v="11820"/>
    <n v="10638"/>
    <n v="4728"/>
    <d v="2014-05-01T00:00:00"/>
    <x v="0"/>
  </r>
  <r>
    <s v="ORD-FRA-MDM-20131001"/>
    <x v="2"/>
    <s v="FRA"/>
    <x v="1"/>
    <s v="MDM"/>
    <x v="2"/>
    <n v="10"/>
    <n v="20"/>
    <n v="2167"/>
    <n v="21670"/>
    <n v="0.1"/>
    <x v="3"/>
    <n v="43340"/>
    <n v="39006"/>
    <n v="17336"/>
    <d v="2013-10-01T00:00:00"/>
    <x v="1"/>
  </r>
  <r>
    <s v="ORD-GER-GOV-20141001"/>
    <x v="1"/>
    <s v="GER"/>
    <x v="0"/>
    <s v="GOV"/>
    <x v="2"/>
    <n v="10"/>
    <n v="20"/>
    <n v="241"/>
    <n v="2410"/>
    <n v="0.1"/>
    <x v="3"/>
    <n v="4820"/>
    <n v="4338"/>
    <n v="1928"/>
    <d v="2014-10-01T00:00:00"/>
    <x v="0"/>
  </r>
  <r>
    <s v="ORD-GER-MDM-20140101"/>
    <x v="1"/>
    <s v="GER"/>
    <x v="1"/>
    <s v="MDM"/>
    <x v="3"/>
    <n v="120"/>
    <n v="180"/>
    <n v="681"/>
    <n v="81720"/>
    <n v="0.1"/>
    <x v="3"/>
    <n v="122580"/>
    <n v="110322"/>
    <n v="28602"/>
    <d v="2014-01-01T00:00:00"/>
    <x v="0"/>
  </r>
  <r>
    <s v="ORD-GER-MDM-20140401"/>
    <x v="1"/>
    <s v="GER"/>
    <x v="1"/>
    <s v="MDM"/>
    <x v="3"/>
    <n v="120"/>
    <n v="180"/>
    <n v="510"/>
    <n v="61200"/>
    <n v="0.1"/>
    <x v="3"/>
    <n v="91800"/>
    <n v="82620"/>
    <n v="21420"/>
    <d v="2014-04-01T00:00:00"/>
    <x v="0"/>
  </r>
  <r>
    <s v="ORD-USA-MDM-20140501"/>
    <x v="4"/>
    <s v="USA"/>
    <x v="1"/>
    <s v="MDM"/>
    <x v="3"/>
    <n v="120"/>
    <n v="180"/>
    <n v="790"/>
    <n v="94800"/>
    <n v="0.1"/>
    <x v="3"/>
    <n v="142200"/>
    <n v="127980"/>
    <n v="33180"/>
    <d v="2014-05-01T00:00:00"/>
    <x v="0"/>
  </r>
  <r>
    <s v="ORD-FRA-GOV-20140701"/>
    <x v="2"/>
    <s v="FRA"/>
    <x v="0"/>
    <s v="GOV"/>
    <x v="3"/>
    <n v="120"/>
    <n v="180"/>
    <n v="639"/>
    <n v="76680"/>
    <n v="0.1"/>
    <x v="3"/>
    <n v="115020"/>
    <n v="103518"/>
    <n v="26838"/>
    <d v="2014-07-01T00:00:00"/>
    <x v="0"/>
  </r>
  <r>
    <s v="ORD-USA-ENT-20140901"/>
    <x v="4"/>
    <s v="USA"/>
    <x v="3"/>
    <s v="ENT"/>
    <x v="3"/>
    <n v="120"/>
    <n v="180"/>
    <n v="1596"/>
    <n v="191520"/>
    <n v="0.1"/>
    <x v="3"/>
    <n v="287280"/>
    <n v="258552"/>
    <n v="67032"/>
    <d v="2014-09-01T00:00:00"/>
    <x v="0"/>
  </r>
  <r>
    <s v="ORD-USA-SMB-20131001"/>
    <x v="4"/>
    <s v="USA"/>
    <x v="4"/>
    <s v="SMB"/>
    <x v="3"/>
    <n v="120"/>
    <n v="180"/>
    <n v="2294"/>
    <n v="275280"/>
    <n v="0.1"/>
    <x v="3"/>
    <n v="412920"/>
    <n v="371628"/>
    <n v="96348"/>
    <d v="2013-10-01T00:00:00"/>
    <x v="1"/>
  </r>
  <r>
    <s v="ORD-GER-GOV-20141001"/>
    <x v="1"/>
    <s v="GER"/>
    <x v="0"/>
    <s v="GOV"/>
    <x v="3"/>
    <n v="120"/>
    <n v="180"/>
    <n v="241"/>
    <n v="28920"/>
    <n v="0.1"/>
    <x v="3"/>
    <n v="43380"/>
    <n v="39042"/>
    <n v="10122"/>
    <d v="2014-10-01T00:00:00"/>
    <x v="0"/>
  </r>
  <r>
    <s v="ORD-GER-GOV-20141101"/>
    <x v="1"/>
    <s v="GER"/>
    <x v="0"/>
    <s v="GOV"/>
    <x v="3"/>
    <n v="120"/>
    <n v="180"/>
    <n v="2665"/>
    <n v="319800"/>
    <n v="0.1"/>
    <x v="3"/>
    <n v="479700"/>
    <n v="431730"/>
    <n v="111930"/>
    <d v="2014-11-01T00:00:00"/>
    <x v="0"/>
  </r>
  <r>
    <s v="ORD-CND-ENT-20131201"/>
    <x v="0"/>
    <s v="CND"/>
    <x v="3"/>
    <s v="ENT"/>
    <x v="3"/>
    <n v="120"/>
    <n v="180"/>
    <n v="1916"/>
    <n v="229920"/>
    <n v="0.1"/>
    <x v="3"/>
    <n v="344880"/>
    <n v="310392"/>
    <n v="80472"/>
    <d v="2013-12-01T00:00:00"/>
    <x v="1"/>
  </r>
  <r>
    <s v="ORD-FRA-SMB-20141201"/>
    <x v="2"/>
    <s v="FRA"/>
    <x v="4"/>
    <s v="SMB"/>
    <x v="3"/>
    <n v="120"/>
    <n v="180"/>
    <n v="853"/>
    <n v="102360"/>
    <n v="0.1"/>
    <x v="3"/>
    <n v="153540"/>
    <n v="138186"/>
    <n v="35826"/>
    <d v="2014-12-01T00:00:00"/>
    <x v="0"/>
  </r>
  <r>
    <s v="ORD-MXC-ENT-20140501"/>
    <x v="3"/>
    <s v="MXC"/>
    <x v="3"/>
    <s v="ENT"/>
    <x v="4"/>
    <n v="250"/>
    <n v="300"/>
    <n v="341"/>
    <n v="85250"/>
    <n v="0.1"/>
    <x v="3"/>
    <n v="102300"/>
    <n v="92070"/>
    <n v="6820"/>
    <d v="2014-05-01T00:00:00"/>
    <x v="0"/>
  </r>
  <r>
    <s v="ORD-MXC-MDM-20140701"/>
    <x v="3"/>
    <s v="MXC"/>
    <x v="1"/>
    <s v="MDM"/>
    <x v="4"/>
    <n v="250"/>
    <n v="300"/>
    <n v="641"/>
    <n v="160250"/>
    <n v="0.1"/>
    <x v="3"/>
    <n v="192300"/>
    <n v="173070"/>
    <n v="12820"/>
    <d v="2014-07-01T00:00:00"/>
    <x v="0"/>
  </r>
  <r>
    <s v="ORD-USA-GOV-20140801"/>
    <x v="4"/>
    <s v="USA"/>
    <x v="0"/>
    <s v="GOV"/>
    <x v="4"/>
    <n v="250"/>
    <n v="300"/>
    <n v="2807"/>
    <n v="701750"/>
    <n v="0.1"/>
    <x v="3"/>
    <n v="842100"/>
    <n v="757890"/>
    <n v="56140"/>
    <d v="2014-08-01T00:00:00"/>
    <x v="0"/>
  </r>
  <r>
    <s v="ORD-MXC-SMB-20140901"/>
    <x v="3"/>
    <s v="MXC"/>
    <x v="4"/>
    <s v="SMB"/>
    <x v="4"/>
    <n v="250"/>
    <n v="300"/>
    <n v="432"/>
    <n v="108000"/>
    <n v="0.1"/>
    <x v="3"/>
    <n v="129600"/>
    <n v="116640"/>
    <n v="8640"/>
    <d v="2014-09-01T00:00:00"/>
    <x v="0"/>
  </r>
  <r>
    <s v="ORD-USA-SMB-20131001"/>
    <x v="4"/>
    <s v="USA"/>
    <x v="4"/>
    <s v="SMB"/>
    <x v="4"/>
    <n v="250"/>
    <n v="300"/>
    <n v="2294"/>
    <n v="573500"/>
    <n v="0.1"/>
    <x v="3"/>
    <n v="688200"/>
    <n v="619380"/>
    <n v="45880"/>
    <d v="2013-10-01T00:00:00"/>
    <x v="1"/>
  </r>
  <r>
    <s v="ORD-FRA-MDM-20131001"/>
    <x v="2"/>
    <s v="FRA"/>
    <x v="1"/>
    <s v="MDM"/>
    <x v="4"/>
    <n v="250"/>
    <n v="300"/>
    <n v="2167"/>
    <n v="541750"/>
    <n v="0.1"/>
    <x v="3"/>
    <n v="650100"/>
    <n v="585090"/>
    <n v="43340"/>
    <d v="2013-10-01T00:00:00"/>
    <x v="1"/>
  </r>
  <r>
    <s v="ORD-CND-ENT-20141101"/>
    <x v="0"/>
    <s v="CND"/>
    <x v="3"/>
    <s v="ENT"/>
    <x v="4"/>
    <n v="250"/>
    <n v="300"/>
    <n v="2529"/>
    <n v="632250"/>
    <n v="0.1"/>
    <x v="3"/>
    <n v="758700"/>
    <n v="682830"/>
    <n v="50580"/>
    <d v="2014-11-01T00:00:00"/>
    <x v="0"/>
  </r>
  <r>
    <s v="ORD-GER-GOV-20131201"/>
    <x v="1"/>
    <s v="GER"/>
    <x v="0"/>
    <s v="GOV"/>
    <x v="4"/>
    <n v="250"/>
    <n v="300"/>
    <n v="1870"/>
    <n v="467500"/>
    <n v="0.1"/>
    <x v="3"/>
    <n v="561000"/>
    <n v="504900"/>
    <n v="37400"/>
    <d v="2013-12-01T00:00:00"/>
    <x v="1"/>
  </r>
  <r>
    <s v="ORD-USA-ENT-20140101"/>
    <x v="4"/>
    <s v="USA"/>
    <x v="3"/>
    <s v="ENT"/>
    <x v="5"/>
    <n v="200"/>
    <n v="350"/>
    <n v="579"/>
    <n v="115800"/>
    <n v="0.1"/>
    <x v="3"/>
    <n v="202650"/>
    <n v="182385"/>
    <n v="66585"/>
    <d v="2014-01-01T00:00:00"/>
    <x v="0"/>
  </r>
  <r>
    <s v="ORD-CND-GOV-20140201"/>
    <x v="0"/>
    <s v="CND"/>
    <x v="0"/>
    <s v="GOV"/>
    <x v="5"/>
    <n v="200"/>
    <n v="350"/>
    <n v="2240"/>
    <n v="448000"/>
    <n v="0.1"/>
    <x v="3"/>
    <n v="784000"/>
    <n v="705600"/>
    <n v="257600"/>
    <d v="2014-02-01T00:00:00"/>
    <x v="0"/>
  </r>
  <r>
    <s v="ORD-USA-SMB-20140301"/>
    <x v="4"/>
    <s v="USA"/>
    <x v="4"/>
    <s v="SMB"/>
    <x v="5"/>
    <n v="200"/>
    <n v="350"/>
    <n v="2993"/>
    <n v="598600"/>
    <n v="0.1"/>
    <x v="3"/>
    <n v="1047550"/>
    <n v="942795"/>
    <n v="344195"/>
    <d v="2014-03-01T00:00:00"/>
    <x v="0"/>
  </r>
  <r>
    <s v="ORD-CND-CPR-20140401"/>
    <x v="0"/>
    <s v="CND"/>
    <x v="2"/>
    <s v="CPR"/>
    <x v="5"/>
    <n v="200"/>
    <n v="350"/>
    <n v="3520"/>
    <n v="704000"/>
    <n v="0.10001420454545455"/>
    <x v="3"/>
    <n v="1232000"/>
    <n v="1108782.5"/>
    <n v="404782.5"/>
    <d v="2014-04-01T00:00:00"/>
    <x v="0"/>
  </r>
  <r>
    <s v="ORD-MXC-GOV-20140501"/>
    <x v="3"/>
    <s v="MXC"/>
    <x v="0"/>
    <s v="GOV"/>
    <x v="5"/>
    <n v="200"/>
    <n v="350"/>
    <n v="2039"/>
    <n v="407800"/>
    <n v="0.1"/>
    <x v="3"/>
    <n v="713650"/>
    <n v="642285"/>
    <n v="234485"/>
    <d v="2014-05-01T00:00:00"/>
    <x v="0"/>
  </r>
  <r>
    <s v="ORD-GER-CPR-20140801"/>
    <x v="1"/>
    <s v="GER"/>
    <x v="2"/>
    <s v="CPR"/>
    <x v="5"/>
    <n v="200"/>
    <n v="350"/>
    <n v="2574"/>
    <n v="514800"/>
    <n v="0.1"/>
    <x v="3"/>
    <n v="900900"/>
    <n v="810810"/>
    <n v="296010"/>
    <d v="2014-08-01T00:00:00"/>
    <x v="0"/>
  </r>
  <r>
    <s v="ORD-CND-GOV-20140901"/>
    <x v="0"/>
    <s v="CND"/>
    <x v="0"/>
    <s v="GOV"/>
    <x v="5"/>
    <n v="200"/>
    <n v="350"/>
    <n v="707"/>
    <n v="141400"/>
    <n v="0.1"/>
    <x v="3"/>
    <n v="247450"/>
    <n v="222705"/>
    <n v="81305"/>
    <d v="2014-09-01T00:00:00"/>
    <x v="0"/>
  </r>
  <r>
    <s v="ORD-FRA-MDM-20141201"/>
    <x v="2"/>
    <s v="FRA"/>
    <x v="1"/>
    <s v="MDM"/>
    <x v="5"/>
    <n v="200"/>
    <n v="350"/>
    <n v="2072"/>
    <n v="414400"/>
    <n v="0.1"/>
    <x v="3"/>
    <n v="725200"/>
    <n v="652680"/>
    <n v="238280"/>
    <d v="2014-12-01T00:00:00"/>
    <x v="0"/>
  </r>
  <r>
    <s v="ORD-FRA-SMB-20141201"/>
    <x v="2"/>
    <s v="FRA"/>
    <x v="4"/>
    <s v="SMB"/>
    <x v="5"/>
    <n v="200"/>
    <n v="350"/>
    <n v="853"/>
    <n v="170600"/>
    <n v="0.1"/>
    <x v="3"/>
    <n v="298550"/>
    <n v="268695"/>
    <n v="98095"/>
    <d v="2014-12-01T00:00:00"/>
    <x v="0"/>
  </r>
  <r>
    <s v="ORD-FRA-CPR-20131001"/>
    <x v="2"/>
    <s v="FRA"/>
    <x v="2"/>
    <s v="CPR"/>
    <x v="0"/>
    <n v="3"/>
    <n v="20"/>
    <n v="1198"/>
    <n v="3594"/>
    <n v="0.10999999999999999"/>
    <x v="3"/>
    <n v="23960"/>
    <n v="21324.400000000001"/>
    <n v="17730.400000000001"/>
    <d v="2013-10-01T00:00:00"/>
    <x v="1"/>
  </r>
  <r>
    <s v="ORD-FRA-GOV-20140401"/>
    <x v="2"/>
    <s v="FRA"/>
    <x v="0"/>
    <s v="GOV"/>
    <x v="2"/>
    <n v="10"/>
    <n v="20"/>
    <n v="2532"/>
    <n v="25320"/>
    <n v="0.11"/>
    <x v="3"/>
    <n v="50640"/>
    <n v="45069.599999999999"/>
    <n v="19749.599999999999"/>
    <d v="2014-04-01T00:00:00"/>
    <x v="0"/>
  </r>
  <r>
    <s v="ORD-FRA-CPR-20131001"/>
    <x v="2"/>
    <s v="FRA"/>
    <x v="2"/>
    <s v="CPR"/>
    <x v="2"/>
    <n v="10"/>
    <n v="20"/>
    <n v="1198"/>
    <n v="11980"/>
    <n v="0.10999999999999999"/>
    <x v="3"/>
    <n v="23960"/>
    <n v="21324.400000000001"/>
    <n v="9344.4000000000015"/>
    <d v="2013-10-01T00:00:00"/>
    <x v="1"/>
  </r>
  <r>
    <s v="ORD-CND-MDM-20140101"/>
    <x v="0"/>
    <s v="CND"/>
    <x v="1"/>
    <s v="MDM"/>
    <x v="3"/>
    <n v="120"/>
    <n v="180"/>
    <n v="384"/>
    <n v="46080"/>
    <n v="0.11"/>
    <x v="3"/>
    <n v="69120"/>
    <n v="61516.800000000003"/>
    <n v="15436.800000000003"/>
    <d v="2014-01-01T00:00:00"/>
    <x v="0"/>
  </r>
  <r>
    <s v="ORD-GER-CPR-20141001"/>
    <x v="1"/>
    <s v="GER"/>
    <x v="2"/>
    <s v="CPR"/>
    <x v="3"/>
    <n v="120"/>
    <n v="180"/>
    <n v="472"/>
    <n v="56640"/>
    <n v="0.10999999999999999"/>
    <x v="3"/>
    <n v="84960"/>
    <n v="75614.399999999994"/>
    <n v="18974.399999999994"/>
    <d v="2014-10-01T00:00:00"/>
    <x v="0"/>
  </r>
  <r>
    <s v="ORD-USA-GOV-20140301"/>
    <x v="4"/>
    <s v="USA"/>
    <x v="0"/>
    <s v="GOV"/>
    <x v="4"/>
    <n v="250"/>
    <n v="300"/>
    <n v="1579"/>
    <n v="394750"/>
    <n v="0.10999999999999999"/>
    <x v="3"/>
    <n v="473700"/>
    <n v="421593"/>
    <n v="26843"/>
    <d v="2014-03-01T00:00:00"/>
    <x v="0"/>
  </r>
  <r>
    <s v="ORD-MXC-CPR-20130901"/>
    <x v="3"/>
    <s v="MXC"/>
    <x v="2"/>
    <s v="CPR"/>
    <x v="4"/>
    <n v="250"/>
    <n v="300"/>
    <n v="1005"/>
    <n v="251250"/>
    <n v="0.10999999999999999"/>
    <x v="3"/>
    <n v="301500"/>
    <n v="268335"/>
    <n v="17085"/>
    <d v="2013-09-01T00:00:00"/>
    <x v="1"/>
  </r>
  <r>
    <s v="ORD-USA-MDM-20140701"/>
    <x v="4"/>
    <s v="USA"/>
    <x v="1"/>
    <s v="MDM"/>
    <x v="5"/>
    <n v="200"/>
    <n v="350"/>
    <n v="3199"/>
    <n v="639800"/>
    <n v="0.11001729707200167"/>
    <x v="3"/>
    <n v="1119650"/>
    <n v="996469.1333333333"/>
    <n v="356669.1333333333"/>
    <d v="2014-07-01T00:00:00"/>
    <x v="0"/>
  </r>
  <r>
    <s v="ORD-GER-CPR-20141001"/>
    <x v="1"/>
    <s v="GER"/>
    <x v="2"/>
    <s v="CPR"/>
    <x v="5"/>
    <n v="200"/>
    <n v="350"/>
    <n v="472"/>
    <n v="94400"/>
    <n v="0.10999999999999999"/>
    <x v="3"/>
    <n v="165200"/>
    <n v="147028"/>
    <n v="52628"/>
    <d v="2014-10-01T00:00:00"/>
    <x v="0"/>
  </r>
  <r>
    <s v="ORD-CND-CPR-20140201"/>
    <x v="0"/>
    <s v="CND"/>
    <x v="2"/>
    <s v="CPR"/>
    <x v="0"/>
    <n v="3"/>
    <n v="20"/>
    <n v="1937"/>
    <n v="5811"/>
    <n v="0.11"/>
    <x v="3"/>
    <n v="38740"/>
    <n v="34478.6"/>
    <n v="28667.599999999999"/>
    <d v="2014-02-01T00:00:00"/>
    <x v="0"/>
  </r>
  <r>
    <s v="ORD-GER-GOV-20140301"/>
    <x v="1"/>
    <s v="GER"/>
    <x v="0"/>
    <s v="GOV"/>
    <x v="0"/>
    <n v="3"/>
    <n v="20"/>
    <n v="792"/>
    <n v="2376"/>
    <n v="0.11"/>
    <x v="3"/>
    <n v="15840"/>
    <n v="14097.6"/>
    <n v="11721.6"/>
    <d v="2014-03-01T00:00:00"/>
    <x v="0"/>
  </r>
  <r>
    <s v="ORD-GER-SMB-20140701"/>
    <x v="1"/>
    <s v="GER"/>
    <x v="4"/>
    <s v="SMB"/>
    <x v="0"/>
    <n v="3"/>
    <n v="20"/>
    <n v="2811"/>
    <n v="8433"/>
    <n v="0.11"/>
    <x v="3"/>
    <n v="56220"/>
    <n v="50035.8"/>
    <n v="41602.800000000003"/>
    <d v="2014-07-01T00:00:00"/>
    <x v="0"/>
  </r>
  <r>
    <s v="ORD-FRA-ENT-20141001"/>
    <x v="2"/>
    <s v="FRA"/>
    <x v="3"/>
    <s v="ENT"/>
    <x v="0"/>
    <n v="3"/>
    <n v="20"/>
    <n v="2441"/>
    <n v="7323"/>
    <n v="0.11"/>
    <x v="3"/>
    <n v="48820"/>
    <n v="43449.8"/>
    <n v="36126.800000000003"/>
    <d v="2014-10-01T00:00:00"/>
    <x v="0"/>
  </r>
  <r>
    <s v="ORD-CND-MDM-20131101"/>
    <x v="0"/>
    <s v="CND"/>
    <x v="1"/>
    <s v="MDM"/>
    <x v="0"/>
    <n v="3"/>
    <n v="20"/>
    <n v="1560"/>
    <n v="4680"/>
    <n v="0.11"/>
    <x v="3"/>
    <n v="31200"/>
    <n v="27768"/>
    <n v="23088"/>
    <d v="2013-11-01T00:00:00"/>
    <x v="1"/>
  </r>
  <r>
    <s v="ORD-MXC-GOV-20131101"/>
    <x v="3"/>
    <s v="MXC"/>
    <x v="0"/>
    <s v="GOV"/>
    <x v="0"/>
    <n v="3"/>
    <n v="20"/>
    <n v="2706"/>
    <n v="8118"/>
    <n v="0.11"/>
    <x v="3"/>
    <n v="54120"/>
    <n v="48166.8"/>
    <n v="40048.800000000003"/>
    <d v="2013-11-01T00:00:00"/>
    <x v="1"/>
  </r>
  <r>
    <s v="ORD-GER-GOV-20140101"/>
    <x v="1"/>
    <s v="GER"/>
    <x v="0"/>
    <s v="GOV"/>
    <x v="1"/>
    <n v="5"/>
    <n v="15"/>
    <n v="766"/>
    <n v="3830"/>
    <n v="0.11"/>
    <x v="3"/>
    <n v="11490"/>
    <n v="10226.1"/>
    <n v="6396.1"/>
    <d v="2014-01-01T00:00:00"/>
    <x v="0"/>
  </r>
  <r>
    <s v="ORD-GER-GOV-20131001"/>
    <x v="1"/>
    <s v="GER"/>
    <x v="0"/>
    <s v="GOV"/>
    <x v="1"/>
    <n v="5"/>
    <n v="15"/>
    <n v="2992"/>
    <n v="14960"/>
    <n v="0.11"/>
    <x v="3"/>
    <n v="44880"/>
    <n v="39943.199999999997"/>
    <n v="24983.199999999997"/>
    <d v="2013-10-01T00:00:00"/>
    <x v="1"/>
  </r>
  <r>
    <s v="ORD-MXC-MDM-20141201"/>
    <x v="3"/>
    <s v="MXC"/>
    <x v="1"/>
    <s v="MDM"/>
    <x v="1"/>
    <n v="5"/>
    <n v="15"/>
    <n v="2157"/>
    <n v="10785"/>
    <n v="0.11"/>
    <x v="3"/>
    <n v="32355"/>
    <n v="28795.95"/>
    <n v="18010.95"/>
    <d v="2014-12-01T00:00:00"/>
    <x v="0"/>
  </r>
  <r>
    <s v="ORD-CND-SMB-20140101"/>
    <x v="0"/>
    <s v="CND"/>
    <x v="4"/>
    <s v="SMB"/>
    <x v="2"/>
    <n v="10"/>
    <n v="20"/>
    <n v="873"/>
    <n v="8730"/>
    <n v="0.11"/>
    <x v="3"/>
    <n v="17460"/>
    <n v="15539.4"/>
    <n v="6809.4"/>
    <d v="2014-01-01T00:00:00"/>
    <x v="0"/>
  </r>
  <r>
    <s v="ORD-MXC-GOV-20140301"/>
    <x v="3"/>
    <s v="MXC"/>
    <x v="0"/>
    <s v="GOV"/>
    <x v="2"/>
    <n v="10"/>
    <n v="20"/>
    <n v="1122"/>
    <n v="11220"/>
    <n v="0.11"/>
    <x v="3"/>
    <n v="22440"/>
    <n v="19971.599999999999"/>
    <n v="8751.5999999999985"/>
    <d v="2014-03-01T00:00:00"/>
    <x v="0"/>
  </r>
  <r>
    <s v="ORD-CND-GOV-20140701"/>
    <x v="0"/>
    <s v="CND"/>
    <x v="0"/>
    <s v="GOV"/>
    <x v="2"/>
    <n v="10"/>
    <n v="20"/>
    <n v="2104"/>
    <n v="21040"/>
    <n v="0.11002614068441065"/>
    <x v="3"/>
    <n v="42080"/>
    <n v="37450.1"/>
    <n v="16410.099999999999"/>
    <d v="2014-07-01T00:00:00"/>
    <x v="0"/>
  </r>
  <r>
    <s v="ORD-CND-CPR-20140701"/>
    <x v="0"/>
    <s v="CND"/>
    <x v="2"/>
    <s v="CPR"/>
    <x v="2"/>
    <n v="10"/>
    <n v="20"/>
    <n v="4026"/>
    <n v="40260"/>
    <n v="0.11"/>
    <x v="3"/>
    <n v="80520"/>
    <n v="71662.8"/>
    <n v="31402.800000000003"/>
    <d v="2014-07-01T00:00:00"/>
    <x v="0"/>
  </r>
  <r>
    <s v="ORD-FRA-CPR-20140701"/>
    <x v="2"/>
    <s v="FRA"/>
    <x v="2"/>
    <s v="CPR"/>
    <x v="2"/>
    <n v="10"/>
    <n v="20"/>
    <n v="2425"/>
    <n v="24250"/>
    <n v="0.11002268041237113"/>
    <x v="3"/>
    <n v="48500"/>
    <n v="43163.9"/>
    <n v="18913.900000000001"/>
    <d v="2014-07-01T00:00:00"/>
    <x v="0"/>
  </r>
  <r>
    <s v="ORD-CND-GOV-20140801"/>
    <x v="0"/>
    <s v="CND"/>
    <x v="0"/>
    <s v="GOV"/>
    <x v="2"/>
    <n v="10"/>
    <n v="20"/>
    <n v="2394"/>
    <n v="23940"/>
    <n v="0.11"/>
    <x v="3"/>
    <n v="47880"/>
    <n v="42613.2"/>
    <n v="18673.199999999997"/>
    <d v="2014-08-01T00:00:00"/>
    <x v="0"/>
  </r>
  <r>
    <s v="ORD-MXC-MDM-20140801"/>
    <x v="3"/>
    <s v="MXC"/>
    <x v="1"/>
    <s v="MDM"/>
    <x v="2"/>
    <n v="10"/>
    <n v="20"/>
    <n v="1984"/>
    <n v="19840"/>
    <n v="0.11"/>
    <x v="3"/>
    <n v="39680"/>
    <n v="35315.199999999997"/>
    <n v="15475.199999999997"/>
    <d v="2014-08-01T00:00:00"/>
    <x v="0"/>
  </r>
  <r>
    <s v="ORD-FRA-ENT-20141001"/>
    <x v="2"/>
    <s v="FRA"/>
    <x v="3"/>
    <s v="ENT"/>
    <x v="2"/>
    <n v="10"/>
    <n v="20"/>
    <n v="2441"/>
    <n v="24410"/>
    <n v="0.11"/>
    <x v="3"/>
    <n v="48820"/>
    <n v="43449.8"/>
    <n v="19039.800000000003"/>
    <d v="2014-10-01T00:00:00"/>
    <x v="0"/>
  </r>
  <r>
    <s v="ORD-GER-GOV-20131001"/>
    <x v="1"/>
    <s v="GER"/>
    <x v="0"/>
    <s v="GOV"/>
    <x v="2"/>
    <n v="10"/>
    <n v="20"/>
    <n v="2992"/>
    <n v="29920"/>
    <n v="0.11"/>
    <x v="3"/>
    <n v="59840"/>
    <n v="53257.599999999999"/>
    <n v="23337.599999999999"/>
    <d v="2013-10-01T00:00:00"/>
    <x v="1"/>
  </r>
  <r>
    <s v="ORD-CND-SMB-20141101"/>
    <x v="0"/>
    <s v="CND"/>
    <x v="4"/>
    <s v="SMB"/>
    <x v="2"/>
    <n v="10"/>
    <n v="20"/>
    <n v="1366"/>
    <n v="13660"/>
    <n v="0.11"/>
    <x v="3"/>
    <n v="27320"/>
    <n v="24314.799999999999"/>
    <n v="10654.8"/>
    <d v="2014-11-01T00:00:00"/>
    <x v="0"/>
  </r>
  <r>
    <s v="ORD-FRA-GOV-20130901"/>
    <x v="2"/>
    <s v="FRA"/>
    <x v="0"/>
    <s v="GOV"/>
    <x v="3"/>
    <n v="120"/>
    <n v="180"/>
    <n v="2805"/>
    <n v="336600"/>
    <n v="0.11"/>
    <x v="3"/>
    <n v="504900"/>
    <n v="449361"/>
    <n v="112761"/>
    <d v="2013-09-01T00:00:00"/>
    <x v="1"/>
  </r>
  <r>
    <s v="ORD-MXC-MDM-20130901"/>
    <x v="3"/>
    <s v="MXC"/>
    <x v="1"/>
    <s v="MDM"/>
    <x v="3"/>
    <n v="120"/>
    <n v="180"/>
    <n v="655"/>
    <n v="78600"/>
    <n v="0.11"/>
    <x v="3"/>
    <n v="117900"/>
    <n v="104931"/>
    <n v="26331"/>
    <d v="2013-09-01T00:00:00"/>
    <x v="1"/>
  </r>
  <r>
    <s v="ORD-MXC-GOV-20131001"/>
    <x v="3"/>
    <s v="MXC"/>
    <x v="0"/>
    <s v="GOV"/>
    <x v="3"/>
    <n v="120"/>
    <n v="180"/>
    <n v="344"/>
    <n v="41280"/>
    <n v="0.11"/>
    <x v="3"/>
    <n v="61920"/>
    <n v="55108.800000000003"/>
    <n v="13828.800000000003"/>
    <d v="2013-10-01T00:00:00"/>
    <x v="1"/>
  </r>
  <r>
    <s v="ORD-CND-GOV-20141101"/>
    <x v="0"/>
    <s v="CND"/>
    <x v="0"/>
    <s v="GOV"/>
    <x v="3"/>
    <n v="120"/>
    <n v="180"/>
    <n v="1808"/>
    <n v="216960"/>
    <n v="0.11"/>
    <x v="3"/>
    <n v="325440"/>
    <n v="289641.59999999998"/>
    <n v="72681.599999999977"/>
    <d v="2014-11-01T00:00:00"/>
    <x v="0"/>
  </r>
  <r>
    <s v="ORD-FRA-CPR-20140101"/>
    <x v="2"/>
    <s v="FRA"/>
    <x v="2"/>
    <s v="CPR"/>
    <x v="4"/>
    <n v="250"/>
    <n v="300"/>
    <n v="1734"/>
    <n v="433500"/>
    <n v="0.11"/>
    <x v="3"/>
    <n v="520200"/>
    <n v="462978"/>
    <n v="29478"/>
    <d v="2014-01-01T00:00:00"/>
    <x v="0"/>
  </r>
  <r>
    <s v="ORD-MXC-ENT-20140101"/>
    <x v="3"/>
    <s v="MXC"/>
    <x v="3"/>
    <s v="ENT"/>
    <x v="4"/>
    <n v="250"/>
    <n v="300"/>
    <n v="554"/>
    <n v="138500"/>
    <n v="0.11"/>
    <x v="3"/>
    <n v="166200"/>
    <n v="147918"/>
    <n v="9418"/>
    <d v="2014-01-01T00:00:00"/>
    <x v="0"/>
  </r>
  <r>
    <s v="ORD-CND-GOV-20131101"/>
    <x v="0"/>
    <s v="CND"/>
    <x v="0"/>
    <s v="GOV"/>
    <x v="4"/>
    <n v="250"/>
    <n v="300"/>
    <n v="2935"/>
    <n v="733750"/>
    <n v="0.11"/>
    <x v="3"/>
    <n v="880500"/>
    <n v="783645"/>
    <n v="49895"/>
    <d v="2013-11-01T00:00:00"/>
    <x v="1"/>
  </r>
  <r>
    <s v="ORD-GER-ENT-20140101"/>
    <x v="1"/>
    <s v="GER"/>
    <x v="3"/>
    <s v="ENT"/>
    <x v="5"/>
    <n v="200"/>
    <n v="350"/>
    <n v="3165"/>
    <n v="633000"/>
    <n v="0.11"/>
    <x v="3"/>
    <n v="1107750"/>
    <n v="985897.5"/>
    <n v="352897.5"/>
    <d v="2014-01-01T00:00:00"/>
    <x v="0"/>
  </r>
  <r>
    <s v="ORD-MXC-GOV-20140101"/>
    <x v="3"/>
    <s v="MXC"/>
    <x v="0"/>
    <s v="GOV"/>
    <x v="5"/>
    <n v="200"/>
    <n v="350"/>
    <n v="2629"/>
    <n v="525800"/>
    <n v="0.11"/>
    <x v="3"/>
    <n v="920150"/>
    <n v="818933.5"/>
    <n v="293133.5"/>
    <d v="2014-01-01T00:00:00"/>
    <x v="0"/>
  </r>
  <r>
    <s v="ORD-FRA-ENT-20140501"/>
    <x v="2"/>
    <s v="FRA"/>
    <x v="3"/>
    <s v="ENT"/>
    <x v="5"/>
    <n v="200"/>
    <n v="350"/>
    <n v="1433"/>
    <n v="286600"/>
    <n v="0.11"/>
    <x v="3"/>
    <n v="501550"/>
    <n v="446379.5"/>
    <n v="159779.5"/>
    <d v="2014-05-01T00:00:00"/>
    <x v="0"/>
  </r>
  <r>
    <s v="ORD-MXC-ENT-20130901"/>
    <x v="3"/>
    <s v="MXC"/>
    <x v="3"/>
    <s v="ENT"/>
    <x v="5"/>
    <n v="200"/>
    <n v="350"/>
    <n v="947"/>
    <n v="189400"/>
    <n v="0.11"/>
    <x v="3"/>
    <n v="331450"/>
    <n v="294990.5"/>
    <n v="105590.5"/>
    <d v="2013-09-01T00:00:00"/>
    <x v="1"/>
  </r>
  <r>
    <s v="ORD-MXC-GOV-20131001"/>
    <x v="3"/>
    <s v="MXC"/>
    <x v="0"/>
    <s v="GOV"/>
    <x v="5"/>
    <n v="200"/>
    <n v="350"/>
    <n v="344"/>
    <n v="68800"/>
    <n v="0.11"/>
    <x v="3"/>
    <n v="120400"/>
    <n v="107156"/>
    <n v="38356"/>
    <d v="2013-10-01T00:00:00"/>
    <x v="1"/>
  </r>
  <r>
    <s v="ORD-MXC-MDM-20141201"/>
    <x v="3"/>
    <s v="MXC"/>
    <x v="1"/>
    <s v="MDM"/>
    <x v="5"/>
    <n v="200"/>
    <n v="350"/>
    <n v="2157"/>
    <n v="431400"/>
    <n v="0.11"/>
    <x v="3"/>
    <n v="754950"/>
    <n v="671905.5"/>
    <n v="240505.5"/>
    <d v="2014-12-01T00:00:00"/>
    <x v="0"/>
  </r>
  <r>
    <s v="ORD-USA-GOV-20130901"/>
    <x v="4"/>
    <s v="USA"/>
    <x v="0"/>
    <s v="GOV"/>
    <x v="2"/>
    <n v="10"/>
    <n v="20"/>
    <n v="380"/>
    <n v="3800"/>
    <n v="0.11000000000000001"/>
    <x v="3"/>
    <n v="7600"/>
    <n v="6764"/>
    <n v="2964"/>
    <d v="2013-09-01T00:00:00"/>
    <x v="1"/>
  </r>
  <r>
    <s v="ORD-MXC-GOV-20140601"/>
    <x v="3"/>
    <s v="MXC"/>
    <x v="0"/>
    <s v="GOV"/>
    <x v="0"/>
    <n v="3"/>
    <n v="20"/>
    <n v="886"/>
    <n v="2658"/>
    <n v="0.12"/>
    <x v="3"/>
    <n v="17720"/>
    <n v="15593.6"/>
    <n v="12935.6"/>
    <d v="2014-06-01T00:00:00"/>
    <x v="0"/>
  </r>
  <r>
    <s v="ORD-CND-ENT-20130901"/>
    <x v="0"/>
    <s v="CND"/>
    <x v="3"/>
    <s v="ENT"/>
    <x v="0"/>
    <n v="3"/>
    <n v="20"/>
    <n v="2416"/>
    <n v="7248"/>
    <n v="0.12"/>
    <x v="3"/>
    <n v="48320"/>
    <n v="42521.599999999999"/>
    <n v="35273.599999999999"/>
    <d v="2013-09-01T00:00:00"/>
    <x v="1"/>
  </r>
  <r>
    <s v="ORD-MXC-ENT-20141001"/>
    <x v="3"/>
    <s v="MXC"/>
    <x v="3"/>
    <s v="ENT"/>
    <x v="0"/>
    <n v="3"/>
    <n v="20"/>
    <n v="2156"/>
    <n v="6468"/>
    <n v="0.12"/>
    <x v="3"/>
    <n v="43120"/>
    <n v="37945.599999999999"/>
    <n v="31477.599999999999"/>
    <d v="2014-10-01T00:00:00"/>
    <x v="0"/>
  </r>
  <r>
    <s v="ORD-CND-MDM-20141101"/>
    <x v="0"/>
    <s v="CND"/>
    <x v="1"/>
    <s v="MDM"/>
    <x v="0"/>
    <n v="3"/>
    <n v="20"/>
    <n v="2689"/>
    <n v="8067"/>
    <n v="0.12"/>
    <x v="3"/>
    <n v="53780"/>
    <n v="47326.400000000001"/>
    <n v="39259.4"/>
    <d v="2014-11-01T00:00:00"/>
    <x v="0"/>
  </r>
  <r>
    <s v="ORD-USA-MDM-20140301"/>
    <x v="4"/>
    <s v="USA"/>
    <x v="1"/>
    <s v="MDM"/>
    <x v="1"/>
    <n v="5"/>
    <n v="15"/>
    <n v="677"/>
    <n v="3385"/>
    <n v="0.12"/>
    <x v="3"/>
    <n v="10155"/>
    <n v="8936.4"/>
    <n v="5551.4"/>
    <d v="2014-03-01T00:00:00"/>
    <x v="0"/>
  </r>
  <r>
    <s v="ORD-FRA-SMB-20140401"/>
    <x v="2"/>
    <s v="FRA"/>
    <x v="4"/>
    <s v="SMB"/>
    <x v="1"/>
    <n v="5"/>
    <n v="15"/>
    <n v="1773"/>
    <n v="8865"/>
    <n v="0.12"/>
    <x v="3"/>
    <n v="26595"/>
    <n v="23403.599999999999"/>
    <n v="14538.599999999999"/>
    <d v="2014-04-01T00:00:00"/>
    <x v="0"/>
  </r>
  <r>
    <s v="ORD-MXC-GOV-20140901"/>
    <x v="3"/>
    <s v="MXC"/>
    <x v="0"/>
    <s v="GOV"/>
    <x v="1"/>
    <n v="5"/>
    <n v="15"/>
    <n v="2420"/>
    <n v="12100"/>
    <n v="0.12"/>
    <x v="3"/>
    <n v="36300"/>
    <n v="31944"/>
    <n v="19844"/>
    <d v="2014-09-01T00:00:00"/>
    <x v="0"/>
  </r>
  <r>
    <s v="ORD-CND-GOV-20141001"/>
    <x v="0"/>
    <s v="CND"/>
    <x v="0"/>
    <s v="GOV"/>
    <x v="1"/>
    <n v="5"/>
    <n v="15"/>
    <n v="2734"/>
    <n v="13670"/>
    <n v="0.12"/>
    <x v="3"/>
    <n v="41010"/>
    <n v="36088.800000000003"/>
    <n v="22418.800000000003"/>
    <d v="2014-10-01T00:00:00"/>
    <x v="0"/>
  </r>
  <r>
    <s v="ORD-MXC-GOV-20131001"/>
    <x v="3"/>
    <s v="MXC"/>
    <x v="0"/>
    <s v="GOV"/>
    <x v="1"/>
    <n v="5"/>
    <n v="15"/>
    <n v="1715"/>
    <n v="8575"/>
    <n v="0.12"/>
    <x v="3"/>
    <n v="25725"/>
    <n v="22638"/>
    <n v="14063"/>
    <d v="2013-10-01T00:00:00"/>
    <x v="1"/>
  </r>
  <r>
    <s v="ORD-FRA-SMB-20131201"/>
    <x v="2"/>
    <s v="FRA"/>
    <x v="4"/>
    <s v="SMB"/>
    <x v="1"/>
    <n v="5"/>
    <n v="15"/>
    <n v="1186"/>
    <n v="5930"/>
    <n v="0.12"/>
    <x v="3"/>
    <n v="17790"/>
    <n v="15655.2"/>
    <n v="9725.2000000000007"/>
    <d v="2013-12-01T00:00:00"/>
    <x v="1"/>
  </r>
  <r>
    <s v="ORD-USA-SMB-20140101"/>
    <x v="4"/>
    <s v="USA"/>
    <x v="4"/>
    <s v="SMB"/>
    <x v="2"/>
    <n v="10"/>
    <n v="20"/>
    <n v="3495"/>
    <n v="34950"/>
    <n v="0.12"/>
    <x v="3"/>
    <n v="69900"/>
    <n v="61512"/>
    <n v="26562"/>
    <d v="2014-01-01T00:00:00"/>
    <x v="0"/>
  </r>
  <r>
    <s v="ORD-MXC-GOV-20140601"/>
    <x v="3"/>
    <s v="MXC"/>
    <x v="0"/>
    <s v="GOV"/>
    <x v="2"/>
    <n v="10"/>
    <n v="20"/>
    <n v="886"/>
    <n v="8860"/>
    <n v="0.12"/>
    <x v="3"/>
    <n v="17720"/>
    <n v="15593.6"/>
    <n v="6733.6"/>
    <d v="2014-06-01T00:00:00"/>
    <x v="0"/>
  </r>
  <r>
    <s v="ORD-MXC-ENT-20141001"/>
    <x v="3"/>
    <s v="MXC"/>
    <x v="3"/>
    <s v="ENT"/>
    <x v="2"/>
    <n v="10"/>
    <n v="20"/>
    <n v="2156"/>
    <n v="21560"/>
    <n v="0.12"/>
    <x v="3"/>
    <n v="43120"/>
    <n v="37945.599999999999"/>
    <n v="16385.599999999999"/>
    <d v="2014-10-01T00:00:00"/>
    <x v="0"/>
  </r>
  <r>
    <s v="ORD-MXC-GOV-20141001"/>
    <x v="3"/>
    <s v="MXC"/>
    <x v="0"/>
    <s v="GOV"/>
    <x v="2"/>
    <n v="10"/>
    <n v="20"/>
    <n v="905"/>
    <n v="9050"/>
    <n v="0.12"/>
    <x v="3"/>
    <n v="18100"/>
    <n v="15928"/>
    <n v="6878"/>
    <d v="2014-10-01T00:00:00"/>
    <x v="0"/>
  </r>
  <r>
    <s v="ORD-MXC-GOV-20131001"/>
    <x v="3"/>
    <s v="MXC"/>
    <x v="0"/>
    <s v="GOV"/>
    <x v="2"/>
    <n v="10"/>
    <n v="20"/>
    <n v="1715"/>
    <n v="17150"/>
    <n v="0.12"/>
    <x v="3"/>
    <n v="34300"/>
    <n v="30184"/>
    <n v="13034"/>
    <d v="2013-10-01T00:00:00"/>
    <x v="1"/>
  </r>
  <r>
    <s v="ORD-FRA-GOV-20141101"/>
    <x v="2"/>
    <s v="FRA"/>
    <x v="0"/>
    <s v="GOV"/>
    <x v="2"/>
    <n v="10"/>
    <n v="20"/>
    <n v="1594"/>
    <n v="15940"/>
    <n v="0.12"/>
    <x v="3"/>
    <n v="31880"/>
    <n v="28054.400000000001"/>
    <n v="12114.400000000001"/>
    <d v="2014-11-01T00:00:00"/>
    <x v="0"/>
  </r>
  <r>
    <s v="ORD-GER-SMB-20141101"/>
    <x v="1"/>
    <s v="GER"/>
    <x v="4"/>
    <s v="SMB"/>
    <x v="2"/>
    <n v="10"/>
    <n v="20"/>
    <n v="1359"/>
    <n v="13590"/>
    <n v="0.12"/>
    <x v="3"/>
    <n v="27180"/>
    <n v="23918.400000000001"/>
    <n v="10328.400000000001"/>
    <d v="2014-11-01T00:00:00"/>
    <x v="0"/>
  </r>
  <r>
    <s v="ORD-MXC-SMB-20141101"/>
    <x v="3"/>
    <s v="MXC"/>
    <x v="4"/>
    <s v="SMB"/>
    <x v="2"/>
    <n v="10"/>
    <n v="20"/>
    <n v="2150"/>
    <n v="21500"/>
    <n v="0.12"/>
    <x v="3"/>
    <n v="43000"/>
    <n v="37840"/>
    <n v="16340"/>
    <d v="2014-11-01T00:00:00"/>
    <x v="0"/>
  </r>
  <r>
    <s v="ORD-MXC-GOV-20141101"/>
    <x v="3"/>
    <s v="MXC"/>
    <x v="0"/>
    <s v="GOV"/>
    <x v="2"/>
    <n v="10"/>
    <n v="20"/>
    <n v="1197"/>
    <n v="11970"/>
    <n v="0.12"/>
    <x v="3"/>
    <n v="23940"/>
    <n v="21067.200000000001"/>
    <n v="9097.2000000000007"/>
    <d v="2014-11-01T00:00:00"/>
    <x v="0"/>
  </r>
  <r>
    <s v="ORD-MXC-MDM-20131201"/>
    <x v="3"/>
    <s v="MXC"/>
    <x v="1"/>
    <s v="MDM"/>
    <x v="2"/>
    <n v="10"/>
    <n v="20"/>
    <n v="380"/>
    <n v="3800"/>
    <n v="0.12"/>
    <x v="3"/>
    <n v="7600"/>
    <n v="6688"/>
    <n v="2888"/>
    <d v="2013-12-01T00:00:00"/>
    <x v="1"/>
  </r>
  <r>
    <s v="ORD-MXC-GOV-20141201"/>
    <x v="3"/>
    <s v="MXC"/>
    <x v="0"/>
    <s v="GOV"/>
    <x v="2"/>
    <n v="10"/>
    <n v="20"/>
    <n v="1233"/>
    <n v="12330"/>
    <n v="0.12"/>
    <x v="3"/>
    <n v="24660"/>
    <n v="21700.799999999999"/>
    <n v="9370.7999999999993"/>
    <d v="2014-12-01T00:00:00"/>
    <x v="0"/>
  </r>
  <r>
    <s v="ORD-MXC-GOV-20140701"/>
    <x v="3"/>
    <s v="MXC"/>
    <x v="0"/>
    <s v="GOV"/>
    <x v="3"/>
    <n v="120"/>
    <n v="180"/>
    <n v="1395"/>
    <n v="167400"/>
    <n v="0.12"/>
    <x v="3"/>
    <n v="251100"/>
    <n v="220968"/>
    <n v="53568"/>
    <d v="2014-07-01T00:00:00"/>
    <x v="0"/>
  </r>
  <r>
    <s v="ORD-USA-GOV-20141001"/>
    <x v="4"/>
    <s v="USA"/>
    <x v="0"/>
    <s v="GOV"/>
    <x v="3"/>
    <n v="120"/>
    <n v="180"/>
    <n v="986"/>
    <n v="118320"/>
    <n v="0.12"/>
    <x v="3"/>
    <n v="177480"/>
    <n v="156182.39999999999"/>
    <n v="37862.399999999994"/>
    <d v="2014-10-01T00:00:00"/>
    <x v="0"/>
  </r>
  <r>
    <s v="ORD-MXC-GOV-20141001"/>
    <x v="3"/>
    <s v="MXC"/>
    <x v="0"/>
    <s v="GOV"/>
    <x v="3"/>
    <n v="120"/>
    <n v="180"/>
    <n v="905"/>
    <n v="108600"/>
    <n v="0.12"/>
    <x v="3"/>
    <n v="162900"/>
    <n v="143352"/>
    <n v="34752"/>
    <d v="2014-10-01T00:00:00"/>
    <x v="0"/>
  </r>
  <r>
    <s v="ORD-CND-CPR-20140501"/>
    <x v="0"/>
    <s v="CND"/>
    <x v="2"/>
    <s v="CPR"/>
    <x v="4"/>
    <n v="250"/>
    <n v="300"/>
    <n v="2109"/>
    <n v="527250"/>
    <n v="0.12"/>
    <x v="3"/>
    <n v="632700"/>
    <n v="556776"/>
    <n v="29526"/>
    <d v="2014-05-01T00:00:00"/>
    <x v="0"/>
  </r>
  <r>
    <s v="ORD-FRA-MDM-20140701"/>
    <x v="2"/>
    <s v="FRA"/>
    <x v="1"/>
    <s v="MDM"/>
    <x v="4"/>
    <n v="250"/>
    <n v="300"/>
    <n v="3874"/>
    <n v="968500"/>
    <n v="0.12001548786783686"/>
    <x v="3"/>
    <n v="1162200"/>
    <n v="1022718"/>
    <n v="54218"/>
    <d v="2014-07-01T00:00:00"/>
    <x v="0"/>
  </r>
  <r>
    <s v="ORD-CND-GOV-20130901"/>
    <x v="0"/>
    <s v="CND"/>
    <x v="0"/>
    <s v="GOV"/>
    <x v="4"/>
    <n v="250"/>
    <n v="300"/>
    <n v="623"/>
    <n v="155750"/>
    <n v="0.12"/>
    <x v="3"/>
    <n v="186900"/>
    <n v="164472"/>
    <n v="8722"/>
    <d v="2013-09-01T00:00:00"/>
    <x v="1"/>
  </r>
  <r>
    <s v="ORD-USA-GOV-20141001"/>
    <x v="4"/>
    <s v="USA"/>
    <x v="0"/>
    <s v="GOV"/>
    <x v="4"/>
    <n v="250"/>
    <n v="300"/>
    <n v="986"/>
    <n v="246500"/>
    <n v="0.12"/>
    <x v="3"/>
    <n v="295800"/>
    <n v="260304"/>
    <n v="13804"/>
    <d v="2014-10-01T00:00:00"/>
    <x v="0"/>
  </r>
  <r>
    <s v="ORD-USA-ENT-20141101"/>
    <x v="4"/>
    <s v="USA"/>
    <x v="3"/>
    <s v="ENT"/>
    <x v="4"/>
    <n v="250"/>
    <n v="300"/>
    <n v="2387"/>
    <n v="596750"/>
    <n v="0.12"/>
    <x v="3"/>
    <n v="716100"/>
    <n v="630168"/>
    <n v="33418"/>
    <d v="2014-11-01T00:00:00"/>
    <x v="0"/>
  </r>
  <r>
    <s v="ORD-MXC-GOV-20141201"/>
    <x v="3"/>
    <s v="MXC"/>
    <x v="0"/>
    <s v="GOV"/>
    <x v="4"/>
    <n v="250"/>
    <n v="300"/>
    <n v="1233"/>
    <n v="308250"/>
    <n v="0.12"/>
    <x v="3"/>
    <n v="369900"/>
    <n v="325512"/>
    <n v="17262"/>
    <d v="2014-12-01T00:00:00"/>
    <x v="0"/>
  </r>
  <r>
    <s v="ORD-USA-GOV-20140201"/>
    <x v="4"/>
    <s v="USA"/>
    <x v="0"/>
    <s v="GOV"/>
    <x v="5"/>
    <n v="200"/>
    <n v="350"/>
    <n v="270"/>
    <n v="54000"/>
    <n v="0.12"/>
    <x v="3"/>
    <n v="94500"/>
    <n v="83160"/>
    <n v="29160"/>
    <d v="2014-02-01T00:00:00"/>
    <x v="0"/>
  </r>
  <r>
    <s v="ORD-FRA-GOV-20140701"/>
    <x v="2"/>
    <s v="FRA"/>
    <x v="0"/>
    <s v="GOV"/>
    <x v="5"/>
    <n v="200"/>
    <n v="350"/>
    <n v="3421"/>
    <n v="684200"/>
    <n v="0.1200175387313651"/>
    <x v="3"/>
    <n v="1197350"/>
    <n v="1053647"/>
    <n v="369447"/>
    <d v="2014-07-01T00:00:00"/>
    <x v="0"/>
  </r>
  <r>
    <s v="ORD-CND-GOV-20141001"/>
    <x v="0"/>
    <s v="CND"/>
    <x v="0"/>
    <s v="GOV"/>
    <x v="5"/>
    <n v="200"/>
    <n v="350"/>
    <n v="2734"/>
    <n v="546800"/>
    <n v="0.12"/>
    <x v="3"/>
    <n v="956900"/>
    <n v="842072"/>
    <n v="295272"/>
    <d v="2014-10-01T00:00:00"/>
    <x v="0"/>
  </r>
  <r>
    <s v="ORD-USA-MDM-20131101"/>
    <x v="4"/>
    <s v="USA"/>
    <x v="1"/>
    <s v="MDM"/>
    <x v="5"/>
    <n v="200"/>
    <n v="350"/>
    <n v="2548"/>
    <n v="509600"/>
    <n v="0.12"/>
    <x v="3"/>
    <n v="891800"/>
    <n v="784784"/>
    <n v="275184"/>
    <d v="2013-11-01T00:00:00"/>
    <x v="1"/>
  </r>
  <r>
    <s v="ORD-FRA-GOV-20140101"/>
    <x v="2"/>
    <s v="FRA"/>
    <x v="0"/>
    <s v="GOV"/>
    <x v="0"/>
    <n v="3"/>
    <n v="20"/>
    <n v="2521"/>
    <n v="7563"/>
    <n v="0.12002380007933361"/>
    <x v="3"/>
    <n v="50420"/>
    <n v="44368.399999999994"/>
    <n v="36805.399999999994"/>
    <d v="2014-01-01T00:00:00"/>
    <x v="0"/>
  </r>
  <r>
    <s v="ORD-MXC-CPR-20140501"/>
    <x v="3"/>
    <s v="MXC"/>
    <x v="2"/>
    <s v="CPR"/>
    <x v="1"/>
    <n v="5"/>
    <n v="15"/>
    <n v="2661"/>
    <n v="13305"/>
    <n v="0.12000000000000001"/>
    <x v="3"/>
    <n v="39915"/>
    <n v="35125.199999999997"/>
    <n v="21820.199999999997"/>
    <d v="2014-05-01T00:00:00"/>
    <x v="0"/>
  </r>
  <r>
    <s v="ORD-GER-GOV-20141201"/>
    <x v="1"/>
    <s v="GER"/>
    <x v="0"/>
    <s v="GOV"/>
    <x v="2"/>
    <n v="10"/>
    <n v="20"/>
    <n v="1531"/>
    <n v="15310"/>
    <n v="0.12000000000000001"/>
    <x v="3"/>
    <n v="30620"/>
    <n v="26945.599999999999"/>
    <n v="11635.599999999999"/>
    <d v="2014-12-01T00:00:00"/>
    <x v="0"/>
  </r>
  <r>
    <s v="ORD-FRA-GOV-20140301"/>
    <x v="2"/>
    <s v="FRA"/>
    <x v="0"/>
    <s v="GOV"/>
    <x v="4"/>
    <n v="250"/>
    <n v="300"/>
    <n v="1491"/>
    <n v="372750"/>
    <n v="0.12000000000000001"/>
    <x v="3"/>
    <n v="447300"/>
    <n v="393624"/>
    <n v="20874"/>
    <d v="2014-03-01T00:00:00"/>
    <x v="0"/>
  </r>
  <r>
    <s v="ORD-GER-GOV-20141201"/>
    <x v="1"/>
    <s v="GER"/>
    <x v="0"/>
    <s v="GOV"/>
    <x v="4"/>
    <n v="250"/>
    <n v="300"/>
    <n v="1531"/>
    <n v="382750"/>
    <n v="0.12000000000000001"/>
    <x v="3"/>
    <n v="459300"/>
    <n v="404184"/>
    <n v="21434"/>
    <d v="2014-12-01T00:00:00"/>
    <x v="0"/>
  </r>
  <r>
    <s v="ORD-CND-CPR-20130901"/>
    <x v="0"/>
    <s v="CND"/>
    <x v="2"/>
    <s v="CPR"/>
    <x v="5"/>
    <n v="200"/>
    <n v="350"/>
    <n v="2761"/>
    <n v="552200"/>
    <n v="0.12000000000000001"/>
    <x v="3"/>
    <n v="966350"/>
    <n v="850388"/>
    <n v="298188"/>
    <d v="2013-09-01T00:00:00"/>
    <x v="1"/>
  </r>
  <r>
    <s v="ORD-USA-MDM-20140601"/>
    <x v="4"/>
    <s v="USA"/>
    <x v="1"/>
    <s v="MDM"/>
    <x v="0"/>
    <n v="3"/>
    <n v="20"/>
    <n v="2567"/>
    <n v="7701"/>
    <n v="0.12999999999999998"/>
    <x v="3"/>
    <n v="51340"/>
    <n v="44665.8"/>
    <n v="36964.800000000003"/>
    <d v="2014-06-01T00:00:00"/>
    <x v="0"/>
  </r>
  <r>
    <s v="ORD-USA-MDM-20140601"/>
    <x v="4"/>
    <s v="USA"/>
    <x v="1"/>
    <s v="MDM"/>
    <x v="4"/>
    <n v="250"/>
    <n v="300"/>
    <n v="2567"/>
    <n v="641750"/>
    <n v="0.12999999999999998"/>
    <x v="3"/>
    <n v="770100"/>
    <n v="669987"/>
    <n v="28237"/>
    <d v="2014-06-01T00:00:00"/>
    <x v="0"/>
  </r>
  <r>
    <s v="ORD-CND-GOV-20140301"/>
    <x v="0"/>
    <s v="CND"/>
    <x v="0"/>
    <s v="GOV"/>
    <x v="0"/>
    <n v="3"/>
    <n v="20"/>
    <n v="923"/>
    <n v="2769"/>
    <n v="0.13"/>
    <x v="3"/>
    <n v="18460"/>
    <n v="16060.2"/>
    <n v="13291.2"/>
    <d v="2014-03-01T00:00:00"/>
    <x v="0"/>
  </r>
  <r>
    <s v="ORD-FRA-GOV-20140301"/>
    <x v="2"/>
    <s v="FRA"/>
    <x v="0"/>
    <s v="GOV"/>
    <x v="0"/>
    <n v="3"/>
    <n v="20"/>
    <n v="1790"/>
    <n v="5370"/>
    <n v="0.13"/>
    <x v="3"/>
    <n v="35800"/>
    <n v="31146"/>
    <n v="25776"/>
    <d v="2014-03-01T00:00:00"/>
    <x v="0"/>
  </r>
  <r>
    <s v="ORD-GER-GOV-20130901"/>
    <x v="1"/>
    <s v="GER"/>
    <x v="0"/>
    <s v="GOV"/>
    <x v="0"/>
    <n v="3"/>
    <n v="20"/>
    <n v="442"/>
    <n v="1326"/>
    <n v="0.13"/>
    <x v="3"/>
    <n v="8840"/>
    <n v="7690.8"/>
    <n v="6364.8"/>
    <d v="2013-09-01T00:00:00"/>
    <x v="1"/>
  </r>
  <r>
    <s v="ORD-USA-GOV-20140101"/>
    <x v="4"/>
    <s v="USA"/>
    <x v="0"/>
    <s v="GOV"/>
    <x v="1"/>
    <n v="5"/>
    <n v="15"/>
    <n v="982"/>
    <n v="4910"/>
    <n v="0.13006619144602852"/>
    <x v="3"/>
    <n v="14730"/>
    <n v="12814.125"/>
    <n v="7904.125"/>
    <d v="2014-01-01T00:00:00"/>
    <x v="0"/>
  </r>
  <r>
    <s v="ORD-USA-GOV-20140201"/>
    <x v="4"/>
    <s v="USA"/>
    <x v="0"/>
    <s v="GOV"/>
    <x v="1"/>
    <n v="5"/>
    <n v="15"/>
    <n v="1298"/>
    <n v="6490"/>
    <n v="0.13"/>
    <x v="3"/>
    <n v="19470"/>
    <n v="16938.900000000001"/>
    <n v="10448.900000000001"/>
    <d v="2014-02-01T00:00:00"/>
    <x v="0"/>
  </r>
  <r>
    <s v="ORD-MXC-CPR-20140601"/>
    <x v="3"/>
    <s v="MXC"/>
    <x v="2"/>
    <s v="CPR"/>
    <x v="1"/>
    <n v="5"/>
    <n v="15"/>
    <n v="604"/>
    <n v="3020"/>
    <n v="0.13"/>
    <x v="3"/>
    <n v="9060"/>
    <n v="7882.2"/>
    <n v="4862.2"/>
    <d v="2014-06-01T00:00:00"/>
    <x v="0"/>
  </r>
  <r>
    <s v="ORD-MXC-GOV-20140701"/>
    <x v="3"/>
    <s v="MXC"/>
    <x v="0"/>
    <s v="GOV"/>
    <x v="1"/>
    <n v="5"/>
    <n v="15"/>
    <n v="2255"/>
    <n v="11275"/>
    <n v="0.13"/>
    <x v="3"/>
    <n v="33825"/>
    <n v="29427.75"/>
    <n v="18152.75"/>
    <d v="2014-07-01T00:00:00"/>
    <x v="0"/>
  </r>
  <r>
    <s v="ORD-CND-GOV-20141001"/>
    <x v="0"/>
    <s v="CND"/>
    <x v="0"/>
    <s v="GOV"/>
    <x v="1"/>
    <n v="5"/>
    <n v="15"/>
    <n v="1249"/>
    <n v="6245"/>
    <n v="0.13"/>
    <x v="3"/>
    <n v="18735"/>
    <n v="16299.45"/>
    <n v="10054.450000000001"/>
    <d v="2014-10-01T00:00:00"/>
    <x v="0"/>
  </r>
  <r>
    <s v="ORD-USA-GOV-20140101"/>
    <x v="4"/>
    <s v="USA"/>
    <x v="0"/>
    <s v="GOV"/>
    <x v="2"/>
    <n v="10"/>
    <n v="20"/>
    <n v="1438"/>
    <n v="14380"/>
    <n v="0.13004569839062188"/>
    <x v="3"/>
    <n v="28760"/>
    <n v="25019.885714285716"/>
    <n v="10639.885714285716"/>
    <d v="2014-01-01T00:00:00"/>
    <x v="0"/>
  </r>
  <r>
    <s v="ORD-GER-SMB-20140101"/>
    <x v="1"/>
    <s v="GER"/>
    <x v="4"/>
    <s v="SMB"/>
    <x v="2"/>
    <n v="10"/>
    <n v="20"/>
    <n v="807"/>
    <n v="8070"/>
    <n v="0.13"/>
    <x v="3"/>
    <n v="16140"/>
    <n v="14041.8"/>
    <n v="5971.7999999999993"/>
    <d v="2014-01-01T00:00:00"/>
    <x v="0"/>
  </r>
  <r>
    <s v="ORD-USA-GOV-20140201"/>
    <x v="4"/>
    <s v="USA"/>
    <x v="0"/>
    <s v="GOV"/>
    <x v="2"/>
    <n v="10"/>
    <n v="20"/>
    <n v="2641"/>
    <n v="26410"/>
    <n v="0.13"/>
    <x v="3"/>
    <n v="52820"/>
    <n v="45953.4"/>
    <n v="19543.400000000001"/>
    <d v="2014-02-01T00:00:00"/>
    <x v="0"/>
  </r>
  <r>
    <s v="ORD-GER-GOV-20140201"/>
    <x v="1"/>
    <s v="GER"/>
    <x v="0"/>
    <s v="GOV"/>
    <x v="2"/>
    <n v="10"/>
    <n v="20"/>
    <n v="2708"/>
    <n v="27080"/>
    <n v="0.13"/>
    <x v="3"/>
    <n v="54160"/>
    <n v="47119.199999999997"/>
    <n v="20039.199999999997"/>
    <d v="2014-02-01T00:00:00"/>
    <x v="0"/>
  </r>
  <r>
    <s v="ORD-CND-GOV-20140601"/>
    <x v="0"/>
    <s v="CND"/>
    <x v="0"/>
    <s v="GOV"/>
    <x v="2"/>
    <n v="10"/>
    <n v="20"/>
    <n v="2632"/>
    <n v="26320"/>
    <n v="0.13"/>
    <x v="3"/>
    <n v="52640"/>
    <n v="45796.800000000003"/>
    <n v="19476.800000000003"/>
    <d v="2014-06-01T00:00:00"/>
    <x v="0"/>
  </r>
  <r>
    <s v="ORD-CND-ENT-20140601"/>
    <x v="0"/>
    <s v="CND"/>
    <x v="3"/>
    <s v="ENT"/>
    <x v="2"/>
    <n v="10"/>
    <n v="20"/>
    <n v="1583"/>
    <n v="15830"/>
    <n v="0.13"/>
    <x v="3"/>
    <n v="31660"/>
    <n v="27544.2"/>
    <n v="11714.2"/>
    <d v="2014-06-01T00:00:00"/>
    <x v="0"/>
  </r>
  <r>
    <s v="ORD-MXC-CPR-20140701"/>
    <x v="3"/>
    <s v="MXC"/>
    <x v="2"/>
    <s v="CPR"/>
    <x v="2"/>
    <n v="10"/>
    <n v="20"/>
    <n v="571"/>
    <n v="5710"/>
    <n v="0.13"/>
    <x v="3"/>
    <n v="11420"/>
    <n v="9935.4"/>
    <n v="4225.3999999999996"/>
    <d v="2014-07-01T00:00:00"/>
    <x v="0"/>
  </r>
  <r>
    <s v="ORD-FRA-GOV-20140801"/>
    <x v="2"/>
    <s v="FRA"/>
    <x v="0"/>
    <s v="GOV"/>
    <x v="2"/>
    <n v="10"/>
    <n v="20"/>
    <n v="2696"/>
    <n v="26960"/>
    <n v="0.13"/>
    <x v="3"/>
    <n v="53920"/>
    <n v="46910.400000000001"/>
    <n v="19950.400000000001"/>
    <d v="2014-08-01T00:00:00"/>
    <x v="0"/>
  </r>
  <r>
    <s v="ORD-CND-MDM-20141001"/>
    <x v="0"/>
    <s v="CND"/>
    <x v="1"/>
    <s v="MDM"/>
    <x v="2"/>
    <n v="10"/>
    <n v="20"/>
    <n v="1565"/>
    <n v="15650"/>
    <n v="0.13"/>
    <x v="3"/>
    <n v="31300"/>
    <n v="27231"/>
    <n v="11581"/>
    <d v="2014-10-01T00:00:00"/>
    <x v="0"/>
  </r>
  <r>
    <s v="ORD-CND-GOV-20141001"/>
    <x v="0"/>
    <s v="CND"/>
    <x v="0"/>
    <s v="GOV"/>
    <x v="2"/>
    <n v="10"/>
    <n v="20"/>
    <n v="1249"/>
    <n v="12490"/>
    <n v="0.13"/>
    <x v="3"/>
    <n v="24980"/>
    <n v="21732.6"/>
    <n v="9242.5999999999985"/>
    <d v="2014-10-01T00:00:00"/>
    <x v="0"/>
  </r>
  <r>
    <s v="ORD-GER-GOV-20141101"/>
    <x v="1"/>
    <s v="GER"/>
    <x v="0"/>
    <s v="GOV"/>
    <x v="2"/>
    <n v="10"/>
    <n v="20"/>
    <n v="357"/>
    <n v="3570"/>
    <n v="0.13"/>
    <x v="3"/>
    <n v="7140"/>
    <n v="6211.8"/>
    <n v="2641.8"/>
    <d v="2014-11-01T00:00:00"/>
    <x v="0"/>
  </r>
  <r>
    <s v="ORD-GER-CPR-20141201"/>
    <x v="1"/>
    <s v="GER"/>
    <x v="2"/>
    <s v="CPR"/>
    <x v="2"/>
    <n v="10"/>
    <n v="20"/>
    <n v="1013"/>
    <n v="10130"/>
    <n v="0.13"/>
    <x v="3"/>
    <n v="20260"/>
    <n v="17626.2"/>
    <n v="7496.2000000000007"/>
    <d v="2014-12-01T00:00:00"/>
    <x v="0"/>
  </r>
  <r>
    <s v="ORD-FRA-MDM-20140101"/>
    <x v="2"/>
    <s v="FRA"/>
    <x v="1"/>
    <s v="MDM"/>
    <x v="3"/>
    <n v="120"/>
    <n v="180"/>
    <n v="3997"/>
    <n v="479640"/>
    <n v="0.13001634559252773"/>
    <x v="3"/>
    <n v="719460"/>
    <n v="625918.43999999994"/>
    <n v="146278.43999999994"/>
    <d v="2014-01-01T00:00:00"/>
    <x v="0"/>
  </r>
  <r>
    <s v="ORD-CND-GOV-20140601"/>
    <x v="0"/>
    <s v="CND"/>
    <x v="0"/>
    <s v="GOV"/>
    <x v="3"/>
    <n v="120"/>
    <n v="180"/>
    <n v="2632"/>
    <n v="315840"/>
    <n v="0.13"/>
    <x v="3"/>
    <n v="473760"/>
    <n v="412171.2"/>
    <n v="96331.200000000012"/>
    <d v="2014-06-01T00:00:00"/>
    <x v="0"/>
  </r>
  <r>
    <s v="ORD-FRA-GOV-20140601"/>
    <x v="2"/>
    <s v="FRA"/>
    <x v="0"/>
    <s v="GOV"/>
    <x v="3"/>
    <n v="120"/>
    <n v="180"/>
    <n v="1190"/>
    <n v="142800"/>
    <n v="0.13"/>
    <x v="3"/>
    <n v="214200"/>
    <n v="186354"/>
    <n v="43554"/>
    <d v="2014-06-01T00:00:00"/>
    <x v="0"/>
  </r>
  <r>
    <s v="ORD-MXC-CPR-20140601"/>
    <x v="3"/>
    <s v="MXC"/>
    <x v="2"/>
    <s v="CPR"/>
    <x v="3"/>
    <n v="120"/>
    <n v="180"/>
    <n v="604"/>
    <n v="72480"/>
    <n v="0.13"/>
    <x v="3"/>
    <n v="108720"/>
    <n v="94586.4"/>
    <n v="22106.399999999994"/>
    <d v="2014-06-01T00:00:00"/>
    <x v="0"/>
  </r>
  <r>
    <s v="ORD-GER-MDM-20130901"/>
    <x v="1"/>
    <s v="GER"/>
    <x v="1"/>
    <s v="MDM"/>
    <x v="3"/>
    <n v="120"/>
    <n v="180"/>
    <n v="660"/>
    <n v="79200"/>
    <n v="0.13"/>
    <x v="3"/>
    <n v="118800"/>
    <n v="103356"/>
    <n v="24156"/>
    <d v="2013-09-01T00:00:00"/>
    <x v="1"/>
  </r>
  <r>
    <s v="ORD-MXC-CPR-20141001"/>
    <x v="3"/>
    <s v="MXC"/>
    <x v="2"/>
    <s v="CPR"/>
    <x v="3"/>
    <n v="120"/>
    <n v="180"/>
    <n v="410"/>
    <n v="49200"/>
    <n v="0.13"/>
    <x v="3"/>
    <n v="73800"/>
    <n v="64206"/>
    <n v="15006"/>
    <d v="2014-10-01T00:00:00"/>
    <x v="0"/>
  </r>
  <r>
    <s v="ORD-MXC-SMB-20131101"/>
    <x v="3"/>
    <s v="MXC"/>
    <x v="4"/>
    <s v="SMB"/>
    <x v="3"/>
    <n v="120"/>
    <n v="180"/>
    <n v="2605"/>
    <n v="312600"/>
    <n v="0.13"/>
    <x v="3"/>
    <n v="468900"/>
    <n v="407943"/>
    <n v="95343"/>
    <d v="2013-11-01T00:00:00"/>
    <x v="1"/>
  </r>
  <r>
    <s v="ORD-GER-CPR-20141201"/>
    <x v="1"/>
    <s v="GER"/>
    <x v="2"/>
    <s v="CPR"/>
    <x v="3"/>
    <n v="120"/>
    <n v="180"/>
    <n v="1013"/>
    <n v="121560"/>
    <n v="0.13"/>
    <x v="3"/>
    <n v="182340"/>
    <n v="158635.79999999999"/>
    <n v="37075.799999999988"/>
    <d v="2014-12-01T00:00:00"/>
    <x v="0"/>
  </r>
  <r>
    <s v="ORD-CND-ENT-20140601"/>
    <x v="0"/>
    <s v="CND"/>
    <x v="3"/>
    <s v="ENT"/>
    <x v="4"/>
    <n v="250"/>
    <n v="300"/>
    <n v="1583"/>
    <n v="395750"/>
    <n v="0.13"/>
    <x v="3"/>
    <n v="474900"/>
    <n v="413163"/>
    <n v="17413"/>
    <d v="2014-06-01T00:00:00"/>
    <x v="0"/>
  </r>
  <r>
    <s v="ORD-CND-MDM-20141001"/>
    <x v="0"/>
    <s v="CND"/>
    <x v="1"/>
    <s v="MDM"/>
    <x v="4"/>
    <n v="250"/>
    <n v="300"/>
    <n v="1565"/>
    <n v="391250"/>
    <n v="0.13"/>
    <x v="3"/>
    <n v="469500"/>
    <n v="408465"/>
    <n v="17215"/>
    <d v="2014-10-01T00:00:00"/>
    <x v="0"/>
  </r>
  <r>
    <s v="ORD-CND-ENT-20140101"/>
    <x v="0"/>
    <s v="CND"/>
    <x v="3"/>
    <s v="ENT"/>
    <x v="5"/>
    <n v="200"/>
    <n v="350"/>
    <n v="1659"/>
    <n v="331800"/>
    <n v="0.13"/>
    <x v="3"/>
    <n v="580650"/>
    <n v="505165.5"/>
    <n v="173365.5"/>
    <d v="2014-01-01T00:00:00"/>
    <x v="0"/>
  </r>
  <r>
    <s v="ORD-FRA-GOV-20140601"/>
    <x v="2"/>
    <s v="FRA"/>
    <x v="0"/>
    <s v="GOV"/>
    <x v="5"/>
    <n v="200"/>
    <n v="350"/>
    <n v="1190"/>
    <n v="238000"/>
    <n v="0.13"/>
    <x v="3"/>
    <n v="416500"/>
    <n v="362355"/>
    <n v="124355"/>
    <d v="2014-06-01T00:00:00"/>
    <x v="0"/>
  </r>
  <r>
    <s v="ORD-MXC-CPR-20141001"/>
    <x v="3"/>
    <s v="MXC"/>
    <x v="2"/>
    <s v="CPR"/>
    <x v="5"/>
    <n v="200"/>
    <n v="350"/>
    <n v="410"/>
    <n v="82000"/>
    <n v="0.13"/>
    <x v="3"/>
    <n v="143500"/>
    <n v="124845"/>
    <n v="42845"/>
    <d v="2014-10-01T00:00:00"/>
    <x v="0"/>
  </r>
  <r>
    <s v="ORD-GER-CPR-20131201"/>
    <x v="1"/>
    <s v="GER"/>
    <x v="2"/>
    <s v="CPR"/>
    <x v="5"/>
    <n v="200"/>
    <n v="350"/>
    <n v="1770"/>
    <n v="354000"/>
    <n v="0.13"/>
    <x v="3"/>
    <n v="619500"/>
    <n v="538965"/>
    <n v="184965"/>
    <d v="2013-12-01T00:00:00"/>
    <x v="1"/>
  </r>
  <r>
    <s v="ORD-MXC-GOV-20140401"/>
    <x v="3"/>
    <s v="MXC"/>
    <x v="0"/>
    <s v="GOV"/>
    <x v="0"/>
    <n v="3"/>
    <n v="20"/>
    <n v="2579"/>
    <n v="7737"/>
    <n v="0.13999999999999999"/>
    <x v="3"/>
    <n v="51580"/>
    <n v="44358.8"/>
    <n v="36621.800000000003"/>
    <d v="2014-04-01T00:00:00"/>
    <x v="0"/>
  </r>
  <r>
    <s v="ORD-USA-GOV-20140501"/>
    <x v="4"/>
    <s v="USA"/>
    <x v="0"/>
    <s v="GOV"/>
    <x v="0"/>
    <n v="3"/>
    <n v="20"/>
    <n v="1743"/>
    <n v="5229"/>
    <n v="0.13999999999999999"/>
    <x v="3"/>
    <n v="34860"/>
    <n v="29979.599999999999"/>
    <n v="24750.6"/>
    <d v="2014-05-01T00:00:00"/>
    <x v="0"/>
  </r>
  <r>
    <s v="ORD-USA-GOV-20131001"/>
    <x v="4"/>
    <s v="USA"/>
    <x v="0"/>
    <s v="GOV"/>
    <x v="0"/>
    <n v="3"/>
    <n v="20"/>
    <n v="2996"/>
    <n v="8988"/>
    <n v="0.13999999999999999"/>
    <x v="3"/>
    <n v="59920"/>
    <n v="51531.199999999997"/>
    <n v="42543.199999999997"/>
    <d v="2013-10-01T00:00:00"/>
    <x v="1"/>
  </r>
  <r>
    <s v="ORD-GER-GOV-20141201"/>
    <x v="1"/>
    <s v="GER"/>
    <x v="0"/>
    <s v="GOV"/>
    <x v="0"/>
    <n v="3"/>
    <n v="20"/>
    <n v="280"/>
    <n v="840"/>
    <n v="0.13999999999999999"/>
    <x v="3"/>
    <n v="5600"/>
    <n v="4816"/>
    <n v="3976"/>
    <d v="2014-12-01T00:00:00"/>
    <x v="0"/>
  </r>
  <r>
    <s v="ORD-FRA-GOV-20140201"/>
    <x v="2"/>
    <s v="FRA"/>
    <x v="0"/>
    <s v="GOV"/>
    <x v="1"/>
    <n v="5"/>
    <n v="15"/>
    <n v="293"/>
    <n v="1465"/>
    <n v="0.13999999999999999"/>
    <x v="3"/>
    <n v="4395"/>
    <n v="3779.7"/>
    <n v="2314.6999999999998"/>
    <d v="2014-02-01T00:00:00"/>
    <x v="0"/>
  </r>
  <r>
    <s v="ORD-USA-GOV-20131001"/>
    <x v="4"/>
    <s v="USA"/>
    <x v="0"/>
    <s v="GOV"/>
    <x v="1"/>
    <n v="5"/>
    <n v="15"/>
    <n v="2996"/>
    <n v="14980"/>
    <n v="0.13999999999999999"/>
    <x v="3"/>
    <n v="44940"/>
    <n v="38648.400000000001"/>
    <n v="23668.400000000001"/>
    <d v="2013-10-01T00:00:00"/>
    <x v="1"/>
  </r>
  <r>
    <s v="ORD-GER-MDM-20140201"/>
    <x v="1"/>
    <s v="GER"/>
    <x v="1"/>
    <s v="MDM"/>
    <x v="2"/>
    <n v="10"/>
    <n v="20"/>
    <n v="278"/>
    <n v="2780"/>
    <n v="0.13999999999999999"/>
    <x v="3"/>
    <n v="5560"/>
    <n v="4781.6000000000004"/>
    <n v="2001.6000000000004"/>
    <d v="2014-02-01T00:00:00"/>
    <x v="0"/>
  </r>
  <r>
    <s v="ORD-CND-GOV-20140301"/>
    <x v="0"/>
    <s v="CND"/>
    <x v="0"/>
    <s v="GOV"/>
    <x v="2"/>
    <n v="10"/>
    <n v="20"/>
    <n v="2428"/>
    <n v="24280"/>
    <n v="0.13999999999999999"/>
    <x v="3"/>
    <n v="48560"/>
    <n v="41761.599999999999"/>
    <n v="17481.599999999999"/>
    <d v="2014-03-01T00:00:00"/>
    <x v="0"/>
  </r>
  <r>
    <s v="ORD-USA-MDM-20140901"/>
    <x v="4"/>
    <s v="USA"/>
    <x v="1"/>
    <s v="MDM"/>
    <x v="2"/>
    <n v="10"/>
    <n v="20"/>
    <n v="1767"/>
    <n v="17670"/>
    <n v="0.13999999999999999"/>
    <x v="3"/>
    <n v="35340"/>
    <n v="30392.399999999998"/>
    <n v="12722.399999999998"/>
    <d v="2014-09-01T00:00:00"/>
    <x v="0"/>
  </r>
  <r>
    <s v="ORD-FRA-CPR-20141001"/>
    <x v="2"/>
    <s v="FRA"/>
    <x v="2"/>
    <s v="CPR"/>
    <x v="2"/>
    <n v="10"/>
    <n v="20"/>
    <n v="1393"/>
    <n v="13930"/>
    <n v="0.13999999999999999"/>
    <x v="3"/>
    <n v="27860"/>
    <n v="23959.599999999999"/>
    <n v="10029.599999999999"/>
    <d v="2014-10-01T00:00:00"/>
    <x v="0"/>
  </r>
  <r>
    <s v="ORD-GER-GOV-20141201"/>
    <x v="1"/>
    <s v="GER"/>
    <x v="0"/>
    <s v="GOV"/>
    <x v="4"/>
    <n v="250"/>
    <n v="300"/>
    <n v="280"/>
    <n v="70000"/>
    <n v="0.13999999999999999"/>
    <x v="3"/>
    <n v="84000"/>
    <n v="72240"/>
    <n v="2240"/>
    <d v="2014-12-01T00:00:00"/>
    <x v="0"/>
  </r>
  <r>
    <s v="ORD-FRA-CPR-20141001"/>
    <x v="2"/>
    <s v="FRA"/>
    <x v="2"/>
    <s v="CPR"/>
    <x v="5"/>
    <n v="200"/>
    <n v="350"/>
    <n v="1393"/>
    <n v="278600"/>
    <n v="0.13999999999999999"/>
    <x v="3"/>
    <n v="487550"/>
    <n v="419293"/>
    <n v="140693"/>
    <d v="2014-10-01T00:00:00"/>
    <x v="0"/>
  </r>
  <r>
    <s v="ORD-USA-CPR-20131201"/>
    <x v="4"/>
    <s v="USA"/>
    <x v="2"/>
    <s v="CPR"/>
    <x v="5"/>
    <n v="200"/>
    <n v="350"/>
    <n v="2015"/>
    <n v="403000"/>
    <n v="0.13999999999999999"/>
    <x v="3"/>
    <n v="705250"/>
    <n v="606515"/>
    <n v="203515"/>
    <d v="2013-12-01T00:00:00"/>
    <x v="1"/>
  </r>
  <r>
    <s v="ORD-MXC-SMB-20140701"/>
    <x v="3"/>
    <s v="MXC"/>
    <x v="4"/>
    <s v="SMB"/>
    <x v="0"/>
    <n v="3"/>
    <n v="20"/>
    <n v="801"/>
    <n v="2403"/>
    <n v="0.14000000000000001"/>
    <x v="3"/>
    <n v="16020"/>
    <n v="13777.199999999999"/>
    <n v="11374.199999999999"/>
    <d v="2014-07-01T00:00:00"/>
    <x v="0"/>
  </r>
  <r>
    <s v="ORD-FRA-ENT-20130901"/>
    <x v="2"/>
    <s v="FRA"/>
    <x v="3"/>
    <s v="ENT"/>
    <x v="0"/>
    <n v="3"/>
    <n v="20"/>
    <n v="1023"/>
    <n v="3069"/>
    <n v="0.14000000000000001"/>
    <x v="3"/>
    <n v="20460"/>
    <n v="17595.599999999999"/>
    <n v="14526.599999999999"/>
    <d v="2013-09-01T00:00:00"/>
    <x v="1"/>
  </r>
  <r>
    <s v="ORD-CND-SMB-20141001"/>
    <x v="0"/>
    <s v="CND"/>
    <x v="4"/>
    <s v="SMB"/>
    <x v="0"/>
    <n v="3"/>
    <n v="20"/>
    <n v="1496"/>
    <n v="4488"/>
    <n v="0.14000000000000001"/>
    <x v="3"/>
    <n v="29920"/>
    <n v="25731.200000000001"/>
    <n v="21243.200000000001"/>
    <d v="2014-10-01T00:00:00"/>
    <x v="0"/>
  </r>
  <r>
    <s v="ORD-USA-SMB-20141001"/>
    <x v="4"/>
    <s v="USA"/>
    <x v="4"/>
    <s v="SMB"/>
    <x v="0"/>
    <n v="3"/>
    <n v="20"/>
    <n v="1010"/>
    <n v="3030"/>
    <n v="0.14000000000000001"/>
    <x v="3"/>
    <n v="20200"/>
    <n v="17372"/>
    <n v="14342"/>
    <d v="2014-10-01T00:00:00"/>
    <x v="0"/>
  </r>
  <r>
    <s v="ORD-GER-MDM-20141101"/>
    <x v="1"/>
    <s v="GER"/>
    <x v="1"/>
    <s v="MDM"/>
    <x v="0"/>
    <n v="3"/>
    <n v="20"/>
    <n v="1513"/>
    <n v="4539"/>
    <n v="0.14000000000000001"/>
    <x v="3"/>
    <n v="30260"/>
    <n v="26023.599999999999"/>
    <n v="21484.6"/>
    <d v="2014-11-01T00:00:00"/>
    <x v="0"/>
  </r>
  <r>
    <s v="ORD-CND-MDM-20141201"/>
    <x v="0"/>
    <s v="CND"/>
    <x v="1"/>
    <s v="MDM"/>
    <x v="0"/>
    <n v="3"/>
    <n v="20"/>
    <n v="2300"/>
    <n v="6900"/>
    <n v="0.14000000000000001"/>
    <x v="3"/>
    <n v="46000"/>
    <n v="39560"/>
    <n v="32660"/>
    <d v="2014-12-01T00:00:00"/>
    <x v="0"/>
  </r>
  <r>
    <s v="ORD-MXC-ENT-20131201"/>
    <x v="3"/>
    <s v="MXC"/>
    <x v="3"/>
    <s v="ENT"/>
    <x v="0"/>
    <n v="3"/>
    <n v="20"/>
    <n v="2821"/>
    <n v="8463"/>
    <n v="0.14000000000000001"/>
    <x v="3"/>
    <n v="56420"/>
    <n v="48521.2"/>
    <n v="40058.199999999997"/>
    <d v="2013-12-01T00:00:00"/>
    <x v="1"/>
  </r>
  <r>
    <s v="ORD-CND-GOV-20140101"/>
    <x v="0"/>
    <s v="CND"/>
    <x v="0"/>
    <s v="GOV"/>
    <x v="1"/>
    <n v="5"/>
    <n v="15"/>
    <n v="2227"/>
    <n v="11135"/>
    <n v="0.14003143242029636"/>
    <x v="3"/>
    <n v="33405"/>
    <n v="28727.25"/>
    <n v="17592.25"/>
    <d v="2014-01-01T00:00:00"/>
    <x v="0"/>
  </r>
  <r>
    <s v="ORD-GER-GOV-20140401"/>
    <x v="1"/>
    <s v="GER"/>
    <x v="0"/>
    <s v="GOV"/>
    <x v="1"/>
    <n v="5"/>
    <n v="15"/>
    <n v="1199"/>
    <n v="5995"/>
    <n v="0.14000000000000001"/>
    <x v="3"/>
    <n v="17985"/>
    <n v="15467.1"/>
    <n v="9472.1"/>
    <d v="2014-04-01T00:00:00"/>
    <x v="0"/>
  </r>
  <r>
    <s v="ORD-CND-GOV-20140501"/>
    <x v="0"/>
    <s v="CND"/>
    <x v="0"/>
    <s v="GOV"/>
    <x v="1"/>
    <n v="5"/>
    <n v="15"/>
    <n v="200"/>
    <n v="1000"/>
    <n v="0.14000000000000001"/>
    <x v="3"/>
    <n v="3000"/>
    <n v="2580"/>
    <n v="1580"/>
    <d v="2014-05-01T00:00:00"/>
    <x v="0"/>
  </r>
  <r>
    <s v="ORD-CND-GOV-20140901"/>
    <x v="0"/>
    <s v="CND"/>
    <x v="0"/>
    <s v="GOV"/>
    <x v="1"/>
    <n v="5"/>
    <n v="15"/>
    <n v="388"/>
    <n v="1940"/>
    <n v="0.14000000000000001"/>
    <x v="3"/>
    <n v="5820"/>
    <n v="5005.2"/>
    <n v="3065.2"/>
    <d v="2014-09-01T00:00:00"/>
    <x v="0"/>
  </r>
  <r>
    <s v="ORD-MXC-GOV-20131001"/>
    <x v="3"/>
    <s v="MXC"/>
    <x v="0"/>
    <s v="GOV"/>
    <x v="1"/>
    <n v="5"/>
    <n v="15"/>
    <n v="1727"/>
    <n v="8635"/>
    <n v="0.14000000000000001"/>
    <x v="3"/>
    <n v="25905"/>
    <n v="22278.3"/>
    <n v="13643.3"/>
    <d v="2013-10-01T00:00:00"/>
    <x v="1"/>
  </r>
  <r>
    <s v="ORD-CND-MDM-20141201"/>
    <x v="0"/>
    <s v="CND"/>
    <x v="1"/>
    <s v="MDM"/>
    <x v="1"/>
    <n v="5"/>
    <n v="15"/>
    <n v="2300"/>
    <n v="11500"/>
    <n v="0.14000000000000001"/>
    <x v="3"/>
    <n v="34500"/>
    <n v="29670"/>
    <n v="18170"/>
    <d v="2014-12-01T00:00:00"/>
    <x v="0"/>
  </r>
  <r>
    <s v="ORD-MXC-GOV-20140201"/>
    <x v="3"/>
    <s v="MXC"/>
    <x v="0"/>
    <s v="GOV"/>
    <x v="2"/>
    <n v="10"/>
    <n v="20"/>
    <n v="260"/>
    <n v="2600"/>
    <n v="0.14000000000000001"/>
    <x v="3"/>
    <n v="5200"/>
    <n v="4472"/>
    <n v="1872"/>
    <d v="2014-02-01T00:00:00"/>
    <x v="0"/>
  </r>
  <r>
    <s v="ORD-CND-MDM-20130901"/>
    <x v="0"/>
    <s v="CND"/>
    <x v="1"/>
    <s v="MDM"/>
    <x v="2"/>
    <n v="10"/>
    <n v="20"/>
    <n v="2470"/>
    <n v="24700"/>
    <n v="0.14000000000000001"/>
    <x v="3"/>
    <n v="49400"/>
    <n v="42484"/>
    <n v="17784"/>
    <d v="2013-09-01T00:00:00"/>
    <x v="1"/>
  </r>
  <r>
    <s v="ORD-CND-MDM-20131001"/>
    <x v="0"/>
    <s v="CND"/>
    <x v="1"/>
    <s v="MDM"/>
    <x v="2"/>
    <n v="10"/>
    <n v="20"/>
    <n v="1743"/>
    <n v="17430"/>
    <n v="0.14000000000000001"/>
    <x v="3"/>
    <n v="34860"/>
    <n v="29979.599999999999"/>
    <n v="12549.599999999999"/>
    <d v="2013-10-01T00:00:00"/>
    <x v="1"/>
  </r>
  <r>
    <s v="ORD-USA-CPR-20141001"/>
    <x v="4"/>
    <s v="USA"/>
    <x v="2"/>
    <s v="CPR"/>
    <x v="2"/>
    <n v="10"/>
    <n v="20"/>
    <n v="2914"/>
    <n v="29140"/>
    <n v="0.14000000000000001"/>
    <x v="3"/>
    <n v="58280"/>
    <n v="50120.799999999996"/>
    <n v="20980.799999999996"/>
    <d v="2014-10-01T00:00:00"/>
    <x v="0"/>
  </r>
  <r>
    <s v="ORD-FRA-GOV-20141001"/>
    <x v="2"/>
    <s v="FRA"/>
    <x v="0"/>
    <s v="GOV"/>
    <x v="2"/>
    <n v="10"/>
    <n v="20"/>
    <n v="1731"/>
    <n v="17310"/>
    <n v="0.14000000000000001"/>
    <x v="3"/>
    <n v="34620"/>
    <n v="29773.200000000001"/>
    <n v="12463.2"/>
    <d v="2014-10-01T00:00:00"/>
    <x v="0"/>
  </r>
  <r>
    <s v="ORD-CND-GOV-20141101"/>
    <x v="0"/>
    <s v="CND"/>
    <x v="0"/>
    <s v="GOV"/>
    <x v="2"/>
    <n v="10"/>
    <n v="20"/>
    <n v="700"/>
    <n v="7000"/>
    <n v="0.14000000000000001"/>
    <x v="3"/>
    <n v="14000"/>
    <n v="12040"/>
    <n v="5040"/>
    <d v="2014-11-01T00:00:00"/>
    <x v="0"/>
  </r>
  <r>
    <s v="ORD-CND-CPR-20131101"/>
    <x v="0"/>
    <s v="CND"/>
    <x v="2"/>
    <s v="CPR"/>
    <x v="2"/>
    <n v="10"/>
    <n v="20"/>
    <n v="2222"/>
    <n v="22220"/>
    <n v="0.14000000000000001"/>
    <x v="3"/>
    <n v="44440"/>
    <n v="38218.400000000001"/>
    <n v="15998.400000000001"/>
    <d v="2013-11-01T00:00:00"/>
    <x v="1"/>
  </r>
  <r>
    <s v="ORD-USA-GOV-20141101"/>
    <x v="4"/>
    <s v="USA"/>
    <x v="0"/>
    <s v="GOV"/>
    <x v="2"/>
    <n v="10"/>
    <n v="20"/>
    <n v="1177"/>
    <n v="11770"/>
    <n v="0.14000000000000001"/>
    <x v="3"/>
    <n v="23540"/>
    <n v="20244.400000000001"/>
    <n v="8474.4000000000015"/>
    <d v="2014-11-01T00:00:00"/>
    <x v="0"/>
  </r>
  <r>
    <s v="ORD-FRA-GOV-20131101"/>
    <x v="2"/>
    <s v="FRA"/>
    <x v="0"/>
    <s v="GOV"/>
    <x v="2"/>
    <n v="10"/>
    <n v="20"/>
    <n v="1922"/>
    <n v="19220"/>
    <n v="0.14000000000000001"/>
    <x v="3"/>
    <n v="38440"/>
    <n v="33058.400000000001"/>
    <n v="13838.400000000001"/>
    <d v="2013-11-01T00:00:00"/>
    <x v="1"/>
  </r>
  <r>
    <s v="ORD-MXC-ENT-20140201"/>
    <x v="3"/>
    <s v="MXC"/>
    <x v="3"/>
    <s v="ENT"/>
    <x v="3"/>
    <n v="120"/>
    <n v="180"/>
    <n v="1575"/>
    <n v="189000"/>
    <n v="0.14000000000000001"/>
    <x v="3"/>
    <n v="283500"/>
    <n v="243810"/>
    <n v="54810"/>
    <d v="2014-02-01T00:00:00"/>
    <x v="0"/>
  </r>
  <r>
    <s v="ORD-USA-GOV-20140401"/>
    <x v="4"/>
    <s v="USA"/>
    <x v="0"/>
    <s v="GOV"/>
    <x v="3"/>
    <n v="120"/>
    <n v="180"/>
    <n v="606"/>
    <n v="72720"/>
    <n v="0.13999999999999999"/>
    <x v="3"/>
    <n v="109080"/>
    <n v="93808.8"/>
    <n v="21088.800000000003"/>
    <d v="2014-04-01T00:00:00"/>
    <x v="0"/>
  </r>
  <r>
    <s v="ORD-USA-SMB-20140701"/>
    <x v="4"/>
    <s v="USA"/>
    <x v="4"/>
    <s v="SMB"/>
    <x v="3"/>
    <n v="120"/>
    <n v="180"/>
    <n v="2460"/>
    <n v="295200"/>
    <n v="0.14000000000000001"/>
    <x v="3"/>
    <n v="442800"/>
    <n v="380808"/>
    <n v="85608"/>
    <d v="2014-07-01T00:00:00"/>
    <x v="0"/>
  </r>
  <r>
    <s v="ORD-CND-SMB-20131001"/>
    <x v="0"/>
    <s v="CND"/>
    <x v="4"/>
    <s v="SMB"/>
    <x v="3"/>
    <n v="120"/>
    <n v="180"/>
    <n v="269"/>
    <n v="32280"/>
    <n v="0.14000000000000001"/>
    <x v="3"/>
    <n v="48420"/>
    <n v="41641.199999999997"/>
    <n v="9361.1999999999971"/>
    <d v="2013-10-01T00:00:00"/>
    <x v="1"/>
  </r>
  <r>
    <s v="ORD-GER-SMB-20131101"/>
    <x v="1"/>
    <s v="GER"/>
    <x v="4"/>
    <s v="SMB"/>
    <x v="3"/>
    <n v="120"/>
    <n v="180"/>
    <n v="2536"/>
    <n v="304320"/>
    <n v="0.14000000000000001"/>
    <x v="3"/>
    <n v="456480"/>
    <n v="392572.8"/>
    <n v="88252.799999999988"/>
    <d v="2013-11-01T00:00:00"/>
    <x v="1"/>
  </r>
  <r>
    <s v="ORD-MXC-GOV-20140301"/>
    <x v="3"/>
    <s v="MXC"/>
    <x v="0"/>
    <s v="GOV"/>
    <x v="4"/>
    <n v="250"/>
    <n v="300"/>
    <n v="2903"/>
    <n v="725750"/>
    <n v="0.14000000000000001"/>
    <x v="3"/>
    <n v="870900"/>
    <n v="748974"/>
    <n v="23224"/>
    <d v="2014-03-01T00:00:00"/>
    <x v="0"/>
  </r>
  <r>
    <s v="ORD-USA-SMB-20140801"/>
    <x v="4"/>
    <s v="USA"/>
    <x v="4"/>
    <s v="SMB"/>
    <x v="4"/>
    <n v="250"/>
    <n v="300"/>
    <n v="2541"/>
    <n v="635250"/>
    <n v="0.14000000000000001"/>
    <x v="3"/>
    <n v="762300"/>
    <n v="655578"/>
    <n v="20328"/>
    <d v="2014-08-01T00:00:00"/>
    <x v="0"/>
  </r>
  <r>
    <s v="ORD-CND-SMB-20131001"/>
    <x v="0"/>
    <s v="CND"/>
    <x v="4"/>
    <s v="SMB"/>
    <x v="4"/>
    <n v="250"/>
    <n v="300"/>
    <n v="269"/>
    <n v="67250"/>
    <n v="0.14000000000000001"/>
    <x v="3"/>
    <n v="80700"/>
    <n v="69402"/>
    <n v="2152"/>
    <d v="2013-10-01T00:00:00"/>
    <x v="1"/>
  </r>
  <r>
    <s v="ORD-CND-SMB-20141001"/>
    <x v="0"/>
    <s v="CND"/>
    <x v="4"/>
    <s v="SMB"/>
    <x v="4"/>
    <n v="250"/>
    <n v="300"/>
    <n v="1496"/>
    <n v="374000"/>
    <n v="0.14000000000000001"/>
    <x v="3"/>
    <n v="448800"/>
    <n v="385968"/>
    <n v="11968"/>
    <d v="2014-10-01T00:00:00"/>
    <x v="0"/>
  </r>
  <r>
    <s v="ORD-USA-SMB-20141001"/>
    <x v="4"/>
    <s v="USA"/>
    <x v="4"/>
    <s v="SMB"/>
    <x v="4"/>
    <n v="250"/>
    <n v="300"/>
    <n v="1010"/>
    <n v="252500"/>
    <n v="0.14000000000000001"/>
    <x v="3"/>
    <n v="303000"/>
    <n v="260580"/>
    <n v="8080"/>
    <d v="2014-10-01T00:00:00"/>
    <x v="0"/>
  </r>
  <r>
    <s v="ORD-FRA-GOV-20131201"/>
    <x v="2"/>
    <s v="FRA"/>
    <x v="0"/>
    <s v="GOV"/>
    <x v="4"/>
    <n v="250"/>
    <n v="300"/>
    <n v="1281"/>
    <n v="320250"/>
    <n v="0.14000000000000001"/>
    <x v="3"/>
    <n v="384300"/>
    <n v="330498"/>
    <n v="10248"/>
    <d v="2013-12-01T00:00:00"/>
    <x v="1"/>
  </r>
  <r>
    <s v="ORD-CND-SMB-20140301"/>
    <x v="0"/>
    <s v="CND"/>
    <x v="4"/>
    <s v="SMB"/>
    <x v="5"/>
    <n v="200"/>
    <n v="350"/>
    <n v="888"/>
    <n v="177600"/>
    <n v="0.14000000000000001"/>
    <x v="3"/>
    <n v="310800"/>
    <n v="267288"/>
    <n v="89688"/>
    <d v="2014-03-01T00:00:00"/>
    <x v="0"/>
  </r>
  <r>
    <s v="ORD-USA-ENT-20140501"/>
    <x v="4"/>
    <s v="USA"/>
    <x v="3"/>
    <s v="ENT"/>
    <x v="5"/>
    <n v="200"/>
    <n v="350"/>
    <n v="2844"/>
    <n v="568800"/>
    <n v="0.14000000000000001"/>
    <x v="3"/>
    <n v="995400"/>
    <n v="856044"/>
    <n v="287244"/>
    <d v="2014-05-01T00:00:00"/>
    <x v="0"/>
  </r>
  <r>
    <s v="ORD-FRA-CPR-20140801"/>
    <x v="2"/>
    <s v="FRA"/>
    <x v="2"/>
    <s v="CPR"/>
    <x v="5"/>
    <n v="200"/>
    <n v="350"/>
    <n v="2475"/>
    <n v="495000"/>
    <n v="0.14000000000000001"/>
    <x v="3"/>
    <n v="866250"/>
    <n v="744975"/>
    <n v="249975"/>
    <d v="2014-08-01T00:00:00"/>
    <x v="0"/>
  </r>
  <r>
    <s v="ORD-CND-MDM-20131001"/>
    <x v="0"/>
    <s v="CND"/>
    <x v="1"/>
    <s v="MDM"/>
    <x v="5"/>
    <n v="200"/>
    <n v="350"/>
    <n v="1743"/>
    <n v="348600"/>
    <n v="0.14000000000000001"/>
    <x v="3"/>
    <n v="610050"/>
    <n v="524643"/>
    <n v="176043"/>
    <d v="2013-10-01T00:00:00"/>
    <x v="1"/>
  </r>
  <r>
    <s v="ORD-USA-CPR-20141001"/>
    <x v="4"/>
    <s v="USA"/>
    <x v="2"/>
    <s v="CPR"/>
    <x v="5"/>
    <n v="200"/>
    <n v="350"/>
    <n v="2914"/>
    <n v="582800"/>
    <n v="0.14000000000000001"/>
    <x v="3"/>
    <n v="1019900"/>
    <n v="877114"/>
    <n v="294314"/>
    <d v="2014-10-01T00:00:00"/>
    <x v="0"/>
  </r>
  <r>
    <s v="ORD-FRA-GOV-20141001"/>
    <x v="2"/>
    <s v="FRA"/>
    <x v="0"/>
    <s v="GOV"/>
    <x v="5"/>
    <n v="200"/>
    <n v="350"/>
    <n v="1731"/>
    <n v="346200"/>
    <n v="0.14000000000000001"/>
    <x v="3"/>
    <n v="605850"/>
    <n v="521031"/>
    <n v="174831"/>
    <d v="2014-10-01T00:00:00"/>
    <x v="0"/>
  </r>
  <r>
    <s v="ORD-MXC-GOV-20131001"/>
    <x v="3"/>
    <s v="MXC"/>
    <x v="0"/>
    <s v="GOV"/>
    <x v="5"/>
    <n v="200"/>
    <n v="350"/>
    <n v="1727"/>
    <n v="345400"/>
    <n v="0.14000000000000001"/>
    <x v="3"/>
    <n v="604450"/>
    <n v="519827"/>
    <n v="174427"/>
    <d v="2013-10-01T00:00:00"/>
    <x v="1"/>
  </r>
  <r>
    <s v="ORD-MXC-MDM-20131101"/>
    <x v="3"/>
    <s v="MXC"/>
    <x v="1"/>
    <s v="MDM"/>
    <x v="5"/>
    <n v="200"/>
    <n v="350"/>
    <n v="1870"/>
    <n v="374000"/>
    <n v="0.14000000000000001"/>
    <x v="3"/>
    <n v="654500"/>
    <n v="562870"/>
    <n v="188870"/>
    <d v="2013-11-01T00:00:00"/>
    <x v="1"/>
  </r>
  <r>
    <s v="ORD-FRA-ENT-20140801"/>
    <x v="2"/>
    <s v="FRA"/>
    <x v="3"/>
    <s v="ENT"/>
    <x v="0"/>
    <n v="3"/>
    <n v="20"/>
    <n v="1174"/>
    <n v="3522"/>
    <n v="0.15"/>
    <x v="3"/>
    <n v="23480"/>
    <n v="19958"/>
    <n v="16436"/>
    <d v="2014-08-01T00:00:00"/>
    <x v="0"/>
  </r>
  <r>
    <s v="ORD-GER-ENT-20140801"/>
    <x v="1"/>
    <s v="GER"/>
    <x v="3"/>
    <s v="ENT"/>
    <x v="0"/>
    <n v="3"/>
    <n v="20"/>
    <n v="2767"/>
    <n v="8301"/>
    <n v="0.15"/>
    <x v="3"/>
    <n v="55340"/>
    <n v="47039"/>
    <n v="38738"/>
    <d v="2014-08-01T00:00:00"/>
    <x v="0"/>
  </r>
  <r>
    <s v="ORD-GER-ENT-20141001"/>
    <x v="1"/>
    <s v="GER"/>
    <x v="3"/>
    <s v="ENT"/>
    <x v="0"/>
    <n v="3"/>
    <n v="20"/>
    <n v="1085"/>
    <n v="3255"/>
    <n v="0.15"/>
    <x v="3"/>
    <n v="21700"/>
    <n v="18445"/>
    <n v="15190"/>
    <d v="2014-10-01T00:00:00"/>
    <x v="0"/>
  </r>
  <r>
    <s v="ORD-MXC-SMB-20141001"/>
    <x v="3"/>
    <s v="MXC"/>
    <x v="4"/>
    <s v="SMB"/>
    <x v="1"/>
    <n v="5"/>
    <n v="15"/>
    <n v="546"/>
    <n v="2730"/>
    <n v="0.15"/>
    <x v="3"/>
    <n v="8190"/>
    <n v="6961.5"/>
    <n v="4231.5"/>
    <d v="2014-10-01T00:00:00"/>
    <x v="0"/>
  </r>
  <r>
    <s v="ORD-GER-GOV-20140301"/>
    <x v="1"/>
    <s v="GER"/>
    <x v="0"/>
    <s v="GOV"/>
    <x v="2"/>
    <n v="10"/>
    <n v="20"/>
    <n v="1158"/>
    <n v="11580"/>
    <n v="0.15"/>
    <x v="3"/>
    <n v="23160"/>
    <n v="19686"/>
    <n v="8106"/>
    <d v="2014-03-01T00:00:00"/>
    <x v="0"/>
  </r>
  <r>
    <s v="ORD-CND-MDM-20140401"/>
    <x v="0"/>
    <s v="CND"/>
    <x v="1"/>
    <s v="MDM"/>
    <x v="2"/>
    <n v="10"/>
    <n v="20"/>
    <n v="1614"/>
    <n v="16140"/>
    <n v="0.15"/>
    <x v="3"/>
    <n v="32280"/>
    <n v="27438"/>
    <n v="11298"/>
    <d v="2014-04-01T00:00:00"/>
    <x v="0"/>
  </r>
  <r>
    <s v="ORD-MXC-GOV-20140401"/>
    <x v="3"/>
    <s v="MXC"/>
    <x v="0"/>
    <s v="GOV"/>
    <x v="2"/>
    <n v="10"/>
    <n v="20"/>
    <n v="2535"/>
    <n v="25350"/>
    <n v="0.15"/>
    <x v="3"/>
    <n v="50700"/>
    <n v="43095"/>
    <n v="17745"/>
    <d v="2014-04-01T00:00:00"/>
    <x v="0"/>
  </r>
  <r>
    <s v="ORD-MXC-GOV-20140501"/>
    <x v="3"/>
    <s v="MXC"/>
    <x v="0"/>
    <s v="GOV"/>
    <x v="2"/>
    <n v="10"/>
    <n v="20"/>
    <n v="2851"/>
    <n v="28510"/>
    <n v="0.15"/>
    <x v="3"/>
    <n v="57020"/>
    <n v="48467"/>
    <n v="19957"/>
    <d v="2014-05-01T00:00:00"/>
    <x v="0"/>
  </r>
  <r>
    <s v="ORD-CND-MDM-20140801"/>
    <x v="0"/>
    <s v="CND"/>
    <x v="1"/>
    <s v="MDM"/>
    <x v="2"/>
    <n v="10"/>
    <n v="20"/>
    <n v="2559"/>
    <n v="25590"/>
    <n v="0.15"/>
    <x v="3"/>
    <n v="51180"/>
    <n v="43503"/>
    <n v="17913"/>
    <d v="2014-08-01T00:00:00"/>
    <x v="0"/>
  </r>
  <r>
    <s v="ORD-USA-GOV-20131001"/>
    <x v="4"/>
    <s v="USA"/>
    <x v="0"/>
    <s v="GOV"/>
    <x v="2"/>
    <n v="10"/>
    <n v="20"/>
    <n v="267"/>
    <n v="2670"/>
    <n v="0.15"/>
    <x v="3"/>
    <n v="5340"/>
    <n v="4539"/>
    <n v="1869"/>
    <d v="2013-10-01T00:00:00"/>
    <x v="1"/>
  </r>
  <r>
    <s v="ORD-GER-ENT-20141001"/>
    <x v="1"/>
    <s v="GER"/>
    <x v="3"/>
    <s v="ENT"/>
    <x v="2"/>
    <n v="10"/>
    <n v="20"/>
    <n v="1085"/>
    <n v="10850"/>
    <n v="0.15"/>
    <x v="3"/>
    <n v="21700"/>
    <n v="18445"/>
    <n v="7595"/>
    <d v="2014-10-01T00:00:00"/>
    <x v="0"/>
  </r>
  <r>
    <s v="ORD-GER-MDM-20141001"/>
    <x v="1"/>
    <s v="GER"/>
    <x v="1"/>
    <s v="MDM"/>
    <x v="2"/>
    <n v="10"/>
    <n v="20"/>
    <n v="1175"/>
    <n v="11750"/>
    <n v="0.15"/>
    <x v="3"/>
    <n v="23500"/>
    <n v="19975"/>
    <n v="8225"/>
    <d v="2014-10-01T00:00:00"/>
    <x v="0"/>
  </r>
  <r>
    <s v="ORD-USA-GOV-20131101"/>
    <x v="4"/>
    <s v="USA"/>
    <x v="0"/>
    <s v="GOV"/>
    <x v="2"/>
    <n v="10"/>
    <n v="20"/>
    <n v="2007"/>
    <n v="20070"/>
    <n v="0.15"/>
    <x v="3"/>
    <n v="40140"/>
    <n v="34119"/>
    <n v="14049"/>
    <d v="2013-11-01T00:00:00"/>
    <x v="1"/>
  </r>
  <r>
    <s v="ORD-MXC-GOV-20131101"/>
    <x v="3"/>
    <s v="MXC"/>
    <x v="0"/>
    <s v="GOV"/>
    <x v="2"/>
    <n v="10"/>
    <n v="20"/>
    <n v="2151"/>
    <n v="21510"/>
    <n v="0.15"/>
    <x v="3"/>
    <n v="43020"/>
    <n v="36567"/>
    <n v="15057"/>
    <d v="2013-11-01T00:00:00"/>
    <x v="1"/>
  </r>
  <r>
    <s v="ORD-USA-CPR-20141201"/>
    <x v="4"/>
    <s v="USA"/>
    <x v="2"/>
    <s v="CPR"/>
    <x v="2"/>
    <n v="10"/>
    <n v="20"/>
    <n v="914"/>
    <n v="9140"/>
    <n v="0.15"/>
    <x v="3"/>
    <n v="18280"/>
    <n v="15538"/>
    <n v="6398"/>
    <d v="2014-12-01T00:00:00"/>
    <x v="0"/>
  </r>
  <r>
    <s v="ORD-FRA-GOV-20141201"/>
    <x v="2"/>
    <s v="FRA"/>
    <x v="0"/>
    <s v="GOV"/>
    <x v="2"/>
    <n v="10"/>
    <n v="20"/>
    <n v="293"/>
    <n v="2930"/>
    <n v="0.15"/>
    <x v="3"/>
    <n v="5860"/>
    <n v="4981"/>
    <n v="2051"/>
    <d v="2014-12-01T00:00:00"/>
    <x v="0"/>
  </r>
  <r>
    <s v="ORD-MXC-CPR-20140301"/>
    <x v="3"/>
    <s v="MXC"/>
    <x v="2"/>
    <s v="CPR"/>
    <x v="3"/>
    <n v="120"/>
    <n v="180"/>
    <n v="500"/>
    <n v="60000"/>
    <n v="0.15"/>
    <x v="3"/>
    <n v="90000"/>
    <n v="76500"/>
    <n v="16500"/>
    <d v="2014-03-01T00:00:00"/>
    <x v="0"/>
  </r>
  <r>
    <s v="ORD-FRA-MDM-20140501"/>
    <x v="2"/>
    <s v="FRA"/>
    <x v="1"/>
    <s v="MDM"/>
    <x v="3"/>
    <n v="120"/>
    <n v="180"/>
    <n v="2826"/>
    <n v="339120"/>
    <n v="0.15"/>
    <x v="3"/>
    <n v="508680"/>
    <n v="432378"/>
    <n v="93258"/>
    <d v="2014-05-01T00:00:00"/>
    <x v="0"/>
  </r>
  <r>
    <s v="ORD-FRA-ENT-20140901"/>
    <x v="2"/>
    <s v="FRA"/>
    <x v="3"/>
    <s v="ENT"/>
    <x v="3"/>
    <n v="120"/>
    <n v="180"/>
    <n v="663"/>
    <n v="79560"/>
    <n v="0.15"/>
    <x v="3"/>
    <n v="119340"/>
    <n v="101439"/>
    <n v="21879"/>
    <d v="2014-09-01T00:00:00"/>
    <x v="0"/>
  </r>
  <r>
    <s v="ORD-USA-SMB-20131101"/>
    <x v="4"/>
    <s v="USA"/>
    <x v="4"/>
    <s v="SMB"/>
    <x v="3"/>
    <n v="120"/>
    <n v="180"/>
    <n v="2574"/>
    <n v="308880"/>
    <n v="0.15"/>
    <x v="3"/>
    <n v="463320"/>
    <n v="393822"/>
    <n v="84942"/>
    <d v="2013-11-01T00:00:00"/>
    <x v="1"/>
  </r>
  <r>
    <s v="ORD-USA-ENT-20131201"/>
    <x v="4"/>
    <s v="USA"/>
    <x v="3"/>
    <s v="ENT"/>
    <x v="3"/>
    <n v="120"/>
    <n v="180"/>
    <n v="2438"/>
    <n v="292560"/>
    <n v="0.15"/>
    <x v="3"/>
    <n v="438840"/>
    <n v="373014"/>
    <n v="80454"/>
    <d v="2013-12-01T00:00:00"/>
    <x v="1"/>
  </r>
  <r>
    <s v="ORD-USA-CPR-20141201"/>
    <x v="4"/>
    <s v="USA"/>
    <x v="2"/>
    <s v="CPR"/>
    <x v="3"/>
    <n v="120"/>
    <n v="180"/>
    <n v="914"/>
    <n v="109680"/>
    <n v="0.15"/>
    <x v="3"/>
    <n v="164520"/>
    <n v="139842"/>
    <n v="30162"/>
    <d v="2014-12-01T00:00:00"/>
    <x v="0"/>
  </r>
  <r>
    <s v="ORD-CND-GOV-20140701"/>
    <x v="0"/>
    <s v="CND"/>
    <x v="0"/>
    <s v="GOV"/>
    <x v="4"/>
    <n v="250"/>
    <n v="300"/>
    <n v="865"/>
    <n v="216250"/>
    <n v="0.15"/>
    <x v="3"/>
    <n v="259500"/>
    <n v="220575"/>
    <n v="4325"/>
    <d v="2014-07-01T00:00:00"/>
    <x v="0"/>
  </r>
  <r>
    <s v="ORD-GER-MDM-20140701"/>
    <x v="1"/>
    <s v="GER"/>
    <x v="1"/>
    <s v="MDM"/>
    <x v="4"/>
    <n v="250"/>
    <n v="300"/>
    <n v="492"/>
    <n v="123000"/>
    <n v="0.15"/>
    <x v="3"/>
    <n v="147600"/>
    <n v="125460"/>
    <n v="2460"/>
    <d v="2014-07-01T00:00:00"/>
    <x v="0"/>
  </r>
  <r>
    <s v="ORD-USA-GOV-20131001"/>
    <x v="4"/>
    <s v="USA"/>
    <x v="0"/>
    <s v="GOV"/>
    <x v="4"/>
    <n v="250"/>
    <n v="300"/>
    <n v="267"/>
    <n v="66750"/>
    <n v="0.15"/>
    <x v="3"/>
    <n v="80100"/>
    <n v="68085"/>
    <n v="1335"/>
    <d v="2013-10-01T00:00:00"/>
    <x v="1"/>
  </r>
  <r>
    <s v="ORD-GER-MDM-20141001"/>
    <x v="1"/>
    <s v="GER"/>
    <x v="1"/>
    <s v="MDM"/>
    <x v="4"/>
    <n v="250"/>
    <n v="300"/>
    <n v="1175"/>
    <n v="293750"/>
    <n v="0.15"/>
    <x v="3"/>
    <n v="352500"/>
    <n v="299625"/>
    <n v="5875"/>
    <d v="2014-10-01T00:00:00"/>
    <x v="0"/>
  </r>
  <r>
    <s v="ORD-CND-ENT-20131101"/>
    <x v="0"/>
    <s v="CND"/>
    <x v="3"/>
    <s v="ENT"/>
    <x v="4"/>
    <n v="250"/>
    <n v="300"/>
    <n v="2954"/>
    <n v="738500"/>
    <n v="0.15"/>
    <x v="3"/>
    <n v="886200"/>
    <n v="753270"/>
    <n v="14770"/>
    <d v="2013-11-01T00:00:00"/>
    <x v="1"/>
  </r>
  <r>
    <s v="ORD-GER-ENT-20141101"/>
    <x v="1"/>
    <s v="GER"/>
    <x v="3"/>
    <s v="ENT"/>
    <x v="4"/>
    <n v="250"/>
    <n v="300"/>
    <n v="552"/>
    <n v="138000"/>
    <n v="0.15"/>
    <x v="3"/>
    <n v="165600"/>
    <n v="140760"/>
    <n v="2760"/>
    <d v="2014-11-01T00:00:00"/>
    <x v="0"/>
  </r>
  <r>
    <s v="ORD-FRA-GOV-20141201"/>
    <x v="2"/>
    <s v="FRA"/>
    <x v="0"/>
    <s v="GOV"/>
    <x v="4"/>
    <n v="250"/>
    <n v="300"/>
    <n v="293"/>
    <n v="73250"/>
    <n v="0.15"/>
    <x v="3"/>
    <n v="87900"/>
    <n v="74715"/>
    <n v="1465"/>
    <d v="2014-12-01T00:00:00"/>
    <x v="0"/>
  </r>
  <r>
    <s v="ORD-FRA-SMB-20140301"/>
    <x v="2"/>
    <s v="FRA"/>
    <x v="4"/>
    <s v="SMB"/>
    <x v="5"/>
    <n v="200"/>
    <n v="350"/>
    <n v="2475"/>
    <n v="495000"/>
    <n v="0.15"/>
    <x v="3"/>
    <n v="866250"/>
    <n v="736312.5"/>
    <n v="241312.5"/>
    <d v="2014-03-01T00:00:00"/>
    <x v="0"/>
  </r>
  <r>
    <s v="ORD-MXC-SMB-20141001"/>
    <x v="3"/>
    <s v="MXC"/>
    <x v="4"/>
    <s v="SMB"/>
    <x v="5"/>
    <n v="200"/>
    <n v="350"/>
    <n v="546"/>
    <n v="109200"/>
    <n v="0.15"/>
    <x v="3"/>
    <n v="191100"/>
    <n v="162435"/>
    <n v="53235"/>
    <d v="2014-10-01T00:00:00"/>
    <x v="0"/>
  </r>
  <r>
    <s v="ORD-MXC-GOV-20140201"/>
    <x v="3"/>
    <s v="MXC"/>
    <x v="0"/>
    <s v="GOV"/>
    <x v="1"/>
    <n v="5"/>
    <n v="15"/>
    <n v="1368"/>
    <n v="6840"/>
    <n v="0.15000000000000002"/>
    <x v="3"/>
    <n v="20520"/>
    <n v="17442"/>
    <n v="10602"/>
    <d v="2014-02-01T00:00:00"/>
    <x v="0"/>
  </r>
  <r>
    <s v="ORD-CND-GOV-20140401"/>
    <x v="0"/>
    <s v="CND"/>
    <x v="0"/>
    <s v="GOV"/>
    <x v="2"/>
    <n v="10"/>
    <n v="20"/>
    <n v="723"/>
    <n v="7230"/>
    <n v="0.15"/>
    <x v="3"/>
    <n v="14460"/>
    <n v="12291"/>
    <n v="5061"/>
    <d v="2014-04-01T00:00:00"/>
    <x v="0"/>
  </r>
  <r>
    <s v="ORD-USA-CPR-20140501"/>
    <x v="4"/>
    <s v="USA"/>
    <x v="2"/>
    <s v="CPR"/>
    <x v="4"/>
    <n v="250"/>
    <n v="300"/>
    <n v="1806"/>
    <n v="451500"/>
    <n v="0.15000000000000002"/>
    <x v="3"/>
    <n v="541800"/>
    <n v="460530"/>
    <n v="9030"/>
    <d v="2014-05-01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61B2E-7629-4EAB-B4FD-BCBEEAAE83F1}" name="Penjualan Per Produk"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E25:G32" firstHeaderRow="0" firstDataRow="1" firstDataCol="1" rowPageCount="1" colPageCount="1"/>
  <pivotFields count="17">
    <pivotField showAll="0"/>
    <pivotField showAll="0">
      <items count="6">
        <item x="0"/>
        <item x="2"/>
        <item x="1"/>
        <item x="3"/>
        <item x="4"/>
        <item t="default"/>
      </items>
    </pivotField>
    <pivotField showAll="0"/>
    <pivotField showAll="0">
      <items count="6">
        <item x="2"/>
        <item x="3"/>
        <item x="0"/>
        <item x="1"/>
        <item x="4"/>
        <item t="default"/>
      </items>
    </pivotField>
    <pivotField showAll="0"/>
    <pivotField axis="axisRow" showAll="0">
      <items count="7">
        <item x="5"/>
        <item x="0"/>
        <item x="1"/>
        <item x="2"/>
        <item x="3"/>
        <item x="4"/>
        <item t="default"/>
      </items>
    </pivotField>
    <pivotField numFmtId="168" showAll="0"/>
    <pivotField numFmtId="168" showAll="0"/>
    <pivotField dataField="1" showAll="0"/>
    <pivotField numFmtId="169" showAll="0"/>
    <pivotField numFmtId="9" showAll="0"/>
    <pivotField showAll="0"/>
    <pivotField numFmtId="169" showAll="0"/>
    <pivotField dataField="1" numFmtId="169" showAll="0"/>
    <pivotField numFmtId="169" showAll="0"/>
    <pivotField numFmtId="167" showAll="0"/>
    <pivotField axis="axisPage" multipleItemSelectionAllowed="1" showAll="0">
      <items count="3">
        <item h="1" x="1"/>
        <item x="0"/>
        <item t="default"/>
      </items>
    </pivotField>
  </pivotFields>
  <rowFields count="1">
    <field x="5"/>
  </rowFields>
  <rowItems count="7">
    <i>
      <x/>
    </i>
    <i>
      <x v="1"/>
    </i>
    <i>
      <x v="2"/>
    </i>
    <i>
      <x v="3"/>
    </i>
    <i>
      <x v="4"/>
    </i>
    <i>
      <x v="5"/>
    </i>
    <i t="grand">
      <x/>
    </i>
  </rowItems>
  <colFields count="1">
    <field x="-2"/>
  </colFields>
  <colItems count="2">
    <i>
      <x/>
    </i>
    <i i="1">
      <x v="1"/>
    </i>
  </colItems>
  <pageFields count="1">
    <pageField fld="16" hier="-1"/>
  </pageFields>
  <dataFields count="2">
    <dataField name="Total Revenue" fld="13" baseField="0" baseItem="0" numFmtId="169"/>
    <dataField name="Total Qty Sold" fld="8" baseField="0" baseItem="0" numFmtId="170"/>
  </dataFields>
  <formats count="1">
    <format dxfId="0">
      <pivotArea outline="0" collapsedLevelsAreSubtotals="1" fieldPosition="0">
        <references count="1">
          <reference field="4294967294" count="1" selected="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514C56-BF24-4257-A796-2776D5276F00}" name="Discount Us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P12:Q17" firstHeaderRow="1" firstDataRow="1" firstDataCol="1" rowPageCount="1" colPageCount="1"/>
  <pivotFields count="17">
    <pivotField dataField="1" showAll="0"/>
    <pivotField showAll="0"/>
    <pivotField showAll="0"/>
    <pivotField showAll="0">
      <items count="6">
        <item x="2"/>
        <item x="3"/>
        <item x="0"/>
        <item x="1"/>
        <item x="4"/>
        <item t="default"/>
      </items>
    </pivotField>
    <pivotField showAll="0"/>
    <pivotField showAll="0"/>
    <pivotField numFmtId="168" showAll="0"/>
    <pivotField numFmtId="168" showAll="0"/>
    <pivotField showAll="0"/>
    <pivotField numFmtId="169" showAll="0"/>
    <pivotField numFmtId="9" showAll="0"/>
    <pivotField axis="axisRow" showAll="0" sortType="ascending">
      <items count="5">
        <item x="3"/>
        <item x="1"/>
        <item x="2"/>
        <item x="0"/>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numFmtId="167" showAll="0"/>
    <pivotField axis="axisPage" multipleItemSelectionAllowed="1" showAll="0">
      <items count="3">
        <item h="1" x="1"/>
        <item x="0"/>
        <item t="default"/>
      </items>
    </pivotField>
  </pivotFields>
  <rowFields count="1">
    <field x="11"/>
  </rowFields>
  <rowItems count="5">
    <i>
      <x v="3"/>
    </i>
    <i>
      <x v="1"/>
    </i>
    <i>
      <x v="2"/>
    </i>
    <i>
      <x/>
    </i>
    <i t="grand">
      <x/>
    </i>
  </rowItems>
  <colItems count="1">
    <i/>
  </colItems>
  <pageFields count="1">
    <pageField fld="16" hier="-1"/>
  </pageFields>
  <dataFields count="1">
    <dataField name="Total Order" fld="0" subtotal="count" baseField="0" baseItem="0"/>
  </dataFields>
  <chartFormats count="4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3"/>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3"/>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 chart="3" format="9">
      <pivotArea type="data" outline="0" fieldPosition="0">
        <references count="2">
          <reference field="4294967294" count="1" selected="0">
            <x v="0"/>
          </reference>
          <reference field="11" count="1" selected="0">
            <x v="2"/>
          </reference>
        </references>
      </pivotArea>
    </chartFormat>
    <chartFormat chart="3" format="10">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1" count="1" selected="0">
            <x v="3"/>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 chart="4" format="4">
      <pivotArea type="data" outline="0" fieldPosition="0">
        <references count="2">
          <reference field="4294967294" count="1" selected="0">
            <x v="0"/>
          </reference>
          <reference field="11" count="1" selected="0">
            <x v="2"/>
          </reference>
        </references>
      </pivotArea>
    </chartFormat>
    <chartFormat chart="4" format="5">
      <pivotArea type="data" outline="0" fieldPosition="0">
        <references count="2">
          <reference field="4294967294" count="1" selected="0">
            <x v="0"/>
          </reference>
          <reference field="11"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3"/>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 chart="5" format="9">
      <pivotArea type="data" outline="0" fieldPosition="0">
        <references count="2">
          <reference field="4294967294" count="1" selected="0">
            <x v="0"/>
          </reference>
          <reference field="11" count="1" selected="0">
            <x v="2"/>
          </reference>
        </references>
      </pivotArea>
    </chartFormat>
    <chartFormat chart="5" format="10">
      <pivotArea type="data" outline="0" fieldPosition="0">
        <references count="2">
          <reference field="4294967294" count="1" selected="0">
            <x v="0"/>
          </reference>
          <reference field="11"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1" count="1" selected="0">
            <x v="3"/>
          </reference>
        </references>
      </pivotArea>
    </chartFormat>
    <chartFormat chart="10" format="8">
      <pivotArea type="data" outline="0" fieldPosition="0">
        <references count="2">
          <reference field="4294967294" count="1" selected="0">
            <x v="0"/>
          </reference>
          <reference field="11" count="1" selected="0">
            <x v="1"/>
          </reference>
        </references>
      </pivotArea>
    </chartFormat>
    <chartFormat chart="10" format="9">
      <pivotArea type="data" outline="0" fieldPosition="0">
        <references count="2">
          <reference field="4294967294" count="1" selected="0">
            <x v="0"/>
          </reference>
          <reference field="11" count="1" selected="0">
            <x v="2"/>
          </reference>
        </references>
      </pivotArea>
    </chartFormat>
    <chartFormat chart="10" format="10">
      <pivotArea type="data" outline="0" fieldPosition="0">
        <references count="2">
          <reference field="4294967294" count="1" selected="0">
            <x v="0"/>
          </reference>
          <reference field="11"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11" count="1" selected="0">
            <x v="3"/>
          </reference>
        </references>
      </pivotArea>
    </chartFormat>
    <chartFormat chart="25" format="8">
      <pivotArea type="data" outline="0" fieldPosition="0">
        <references count="2">
          <reference field="4294967294" count="1" selected="0">
            <x v="0"/>
          </reference>
          <reference field="11" count="1" selected="0">
            <x v="1"/>
          </reference>
        </references>
      </pivotArea>
    </chartFormat>
    <chartFormat chart="25" format="9">
      <pivotArea type="data" outline="0" fieldPosition="0">
        <references count="2">
          <reference field="4294967294" count="1" selected="0">
            <x v="0"/>
          </reference>
          <reference field="11" count="1" selected="0">
            <x v="2"/>
          </reference>
        </references>
      </pivotArea>
    </chartFormat>
    <chartFormat chart="25" format="10">
      <pivotArea type="data" outline="0" fieldPosition="0">
        <references count="2">
          <reference field="4294967294" count="1" selected="0">
            <x v="0"/>
          </reference>
          <reference field="11" count="1" selected="0">
            <x v="0"/>
          </reference>
        </references>
      </pivotArea>
    </chartFormat>
    <chartFormat chart="28" format="11" series="1">
      <pivotArea type="data" outline="0" fieldPosition="0">
        <references count="1">
          <reference field="4294967294" count="1" selected="0">
            <x v="0"/>
          </reference>
        </references>
      </pivotArea>
    </chartFormat>
    <chartFormat chart="28" format="12">
      <pivotArea type="data" outline="0" fieldPosition="0">
        <references count="2">
          <reference field="4294967294" count="1" selected="0">
            <x v="0"/>
          </reference>
          <reference field="11" count="1" selected="0">
            <x v="3"/>
          </reference>
        </references>
      </pivotArea>
    </chartFormat>
    <chartFormat chart="28" format="13">
      <pivotArea type="data" outline="0" fieldPosition="0">
        <references count="2">
          <reference field="4294967294" count="1" selected="0">
            <x v="0"/>
          </reference>
          <reference field="11" count="1" selected="0">
            <x v="1"/>
          </reference>
        </references>
      </pivotArea>
    </chartFormat>
    <chartFormat chart="28" format="14">
      <pivotArea type="data" outline="0" fieldPosition="0">
        <references count="2">
          <reference field="4294967294" count="1" selected="0">
            <x v="0"/>
          </reference>
          <reference field="11" count="1" selected="0">
            <x v="2"/>
          </reference>
        </references>
      </pivotArea>
    </chartFormat>
    <chartFormat chart="28" format="15">
      <pivotArea type="data" outline="0" fieldPosition="0">
        <references count="2">
          <reference field="4294967294" count="1" selected="0">
            <x v="0"/>
          </reference>
          <reference field="11" count="1" selected="0">
            <x v="0"/>
          </reference>
        </references>
      </pivotArea>
    </chartFormat>
    <chartFormat chart="29" format="16" series="1">
      <pivotArea type="data" outline="0" fieldPosition="0">
        <references count="1">
          <reference field="4294967294" count="1" selected="0">
            <x v="0"/>
          </reference>
        </references>
      </pivotArea>
    </chartFormat>
    <chartFormat chart="29" format="17">
      <pivotArea type="data" outline="0" fieldPosition="0">
        <references count="2">
          <reference field="4294967294" count="1" selected="0">
            <x v="0"/>
          </reference>
          <reference field="11" count="1" selected="0">
            <x v="3"/>
          </reference>
        </references>
      </pivotArea>
    </chartFormat>
    <chartFormat chart="29" format="18">
      <pivotArea type="data" outline="0" fieldPosition="0">
        <references count="2">
          <reference field="4294967294" count="1" selected="0">
            <x v="0"/>
          </reference>
          <reference field="11" count="1" selected="0">
            <x v="1"/>
          </reference>
        </references>
      </pivotArea>
    </chartFormat>
    <chartFormat chart="29" format="19">
      <pivotArea type="data" outline="0" fieldPosition="0">
        <references count="2">
          <reference field="4294967294" count="1" selected="0">
            <x v="0"/>
          </reference>
          <reference field="11" count="1" selected="0">
            <x v="2"/>
          </reference>
        </references>
      </pivotArea>
    </chartFormat>
    <chartFormat chart="29" format="20">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70F366-E722-4C8C-B95D-CE6CB752D4F8}" name="Gross Profit Per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19:N26" firstHeaderRow="1" firstDataRow="1" firstDataCol="1" rowPageCount="1" colPageCount="1"/>
  <pivotFields count="17">
    <pivotField showAll="0"/>
    <pivotField showAll="0">
      <items count="6">
        <item x="0"/>
        <item x="2"/>
        <item x="1"/>
        <item x="3"/>
        <item x="4"/>
        <item t="default"/>
      </items>
    </pivotField>
    <pivotField showAll="0"/>
    <pivotField showAll="0">
      <items count="6">
        <item x="2"/>
        <item x="3"/>
        <item x="0"/>
        <item x="1"/>
        <item x="4"/>
        <item t="default"/>
      </items>
    </pivotField>
    <pivotField showAll="0"/>
    <pivotField axis="axisRow" showAll="0" sortType="ascending">
      <items count="7">
        <item x="5"/>
        <item x="0"/>
        <item x="1"/>
        <item x="2"/>
        <item x="3"/>
        <item x="4"/>
        <item t="default"/>
      </items>
      <autoSortScope>
        <pivotArea dataOnly="0" outline="0" fieldPosition="0">
          <references count="1">
            <reference field="4294967294" count="1" selected="0">
              <x v="0"/>
            </reference>
          </references>
        </pivotArea>
      </autoSortScope>
    </pivotField>
    <pivotField numFmtId="168" showAll="0"/>
    <pivotField numFmtId="168" showAll="0"/>
    <pivotField showAll="0"/>
    <pivotField numFmtId="169" showAll="0"/>
    <pivotField numFmtId="9" showAll="0"/>
    <pivotField showAll="0"/>
    <pivotField numFmtId="169" showAll="0"/>
    <pivotField numFmtId="169" showAll="0"/>
    <pivotField dataField="1" numFmtId="169" showAll="0"/>
    <pivotField numFmtId="167" showAll="0"/>
    <pivotField axis="axisPage" multipleItemSelectionAllowed="1" showAll="0">
      <items count="3">
        <item h="1" x="1"/>
        <item x="0"/>
        <item t="default"/>
      </items>
    </pivotField>
  </pivotFields>
  <rowFields count="1">
    <field x="5"/>
  </rowFields>
  <rowItems count="7">
    <i>
      <x v="2"/>
    </i>
    <i>
      <x v="1"/>
    </i>
    <i>
      <x v="3"/>
    </i>
    <i>
      <x v="5"/>
    </i>
    <i>
      <x v="4"/>
    </i>
    <i>
      <x/>
    </i>
    <i t="grand">
      <x/>
    </i>
  </rowItems>
  <colItems count="1">
    <i/>
  </colItems>
  <pageFields count="1">
    <pageField fld="16" hier="-1"/>
  </pageFields>
  <dataFields count="1">
    <dataField name="Total GROSS Profit" fld="14" baseField="0" baseItem="0" numFmtId="169"/>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15CA6-DE26-4F44-A5D9-8508F7525534}" name="Revenue Per Segme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M6:N12" firstHeaderRow="1" firstDataRow="1" firstDataCol="1" rowPageCount="1" colPageCount="1"/>
  <pivotFields count="17">
    <pivotField showAll="0"/>
    <pivotField showAll="0">
      <items count="6">
        <item x="0"/>
        <item x="2"/>
        <item x="1"/>
        <item x="3"/>
        <item x="4"/>
        <item t="default"/>
      </items>
    </pivotField>
    <pivotField showAll="0"/>
    <pivotField axis="axisRow" showAll="0" sortType="ascending">
      <items count="6">
        <item x="2"/>
        <item x="3"/>
        <item x="0"/>
        <item x="1"/>
        <item x="4"/>
        <item t="default"/>
      </items>
      <autoSortScope>
        <pivotArea dataOnly="0" outline="0" fieldPosition="0">
          <references count="1">
            <reference field="4294967294" count="1" selected="0">
              <x v="0"/>
            </reference>
          </references>
        </pivotArea>
      </autoSortScope>
    </pivotField>
    <pivotField showAll="0"/>
    <pivotField showAll="0"/>
    <pivotField numFmtId="168" showAll="0"/>
    <pivotField numFmtId="168" showAll="0"/>
    <pivotField showAll="0"/>
    <pivotField numFmtId="169" showAll="0"/>
    <pivotField numFmtId="9" showAll="0"/>
    <pivotField showAll="0"/>
    <pivotField numFmtId="169" showAll="0"/>
    <pivotField dataField="1" numFmtId="169" showAll="0"/>
    <pivotField numFmtId="169" showAll="0"/>
    <pivotField numFmtId="167" showAll="0"/>
    <pivotField axis="axisPage" multipleItemSelectionAllowed="1" showAll="0">
      <items count="3">
        <item h="1" x="1"/>
        <item x="0"/>
        <item t="default"/>
      </items>
    </pivotField>
  </pivotFields>
  <rowFields count="1">
    <field x="3"/>
  </rowFields>
  <rowItems count="6">
    <i>
      <x v="3"/>
    </i>
    <i>
      <x v="4"/>
    </i>
    <i>
      <x/>
    </i>
    <i>
      <x v="1"/>
    </i>
    <i>
      <x v="2"/>
    </i>
    <i t="grand">
      <x/>
    </i>
  </rowItems>
  <colItems count="1">
    <i/>
  </colItems>
  <pageFields count="1">
    <pageField fld="16" hier="-1"/>
  </pageFields>
  <dataFields count="1">
    <dataField name="Total Revenue" fld="13" baseField="0" baseItem="0" numFmtId="169"/>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0BB1AE-D0D6-4A36-8B75-FDE35E79136E}" name="Revenue Per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23:K29" firstHeaderRow="1" firstDataRow="1" firstDataCol="1" rowPageCount="1" colPageCount="1"/>
  <pivotFields count="17">
    <pivotField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showAll="0"/>
    <pivotField showAll="0">
      <items count="6">
        <item x="2"/>
        <item h="1" x="3"/>
        <item h="1" x="0"/>
        <item h="1" x="1"/>
        <item h="1" x="4"/>
        <item t="default"/>
      </items>
    </pivotField>
    <pivotField showAll="0"/>
    <pivotField showAll="0"/>
    <pivotField numFmtId="168" showAll="0"/>
    <pivotField numFmtId="168" showAll="0"/>
    <pivotField showAll="0"/>
    <pivotField numFmtId="169" showAll="0"/>
    <pivotField numFmtId="9" showAll="0"/>
    <pivotField showAll="0"/>
    <pivotField numFmtId="169" showAll="0"/>
    <pivotField dataField="1" numFmtId="169" showAll="0"/>
    <pivotField numFmtId="169" showAll="0"/>
    <pivotField numFmtId="167" showAll="0"/>
    <pivotField axis="axisPage" multipleItemSelectionAllowed="1" showAll="0">
      <items count="3">
        <item h="1" x="1"/>
        <item x="0"/>
        <item t="default"/>
      </items>
    </pivotField>
  </pivotFields>
  <rowFields count="1">
    <field x="1"/>
  </rowFields>
  <rowItems count="6">
    <i>
      <x v="3"/>
    </i>
    <i>
      <x v="2"/>
    </i>
    <i>
      <x/>
    </i>
    <i>
      <x v="1"/>
    </i>
    <i>
      <x v="4"/>
    </i>
    <i t="grand">
      <x/>
    </i>
  </rowItems>
  <colItems count="1">
    <i/>
  </colItems>
  <pageFields count="1">
    <pageField fld="16" hier="-1"/>
  </pageFields>
  <dataFields count="1">
    <dataField name="Total revenue" fld="13"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origin" xr10:uid="{8C6F517B-2688-454F-8AC0-30D51448D187}" sourceName="Country origin">
  <pivotTables>
    <pivotTable tabId="6" name="Gross Profit Per Product"/>
    <pivotTable tabId="6" name="Penjualan Per Produk"/>
    <pivotTable tabId="6" name="Revenue Per Segmen"/>
  </pivotTables>
  <data>
    <tabular pivotCacheId="1394137273">
      <items count="5">
        <i x="0" s="1"/>
        <i x="2"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_segment" xr10:uid="{1C312684-5AAA-4D0E-948A-846C95E6F121}" sourceName="Buyer segment">
  <pivotTables>
    <pivotTable tabId="6" name="Discount Usage"/>
    <pivotTable tabId="6" name="Gross Profit Per Product"/>
    <pivotTable tabId="6" name="Penjualan Per Produk"/>
  </pivotTables>
  <data>
    <tabular pivotCacheId="1394137273">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origin" xr10:uid="{FDE7F8BD-0A5E-44AD-9D06-0BBDE4F3A2C9}" cache="Slicer_Country_origin" caption="Country origin" style="SlicerStyleDark3" rowHeight="230716"/>
  <slicer name="Buyer segment" xr10:uid="{56A332E2-97F0-4C1C-B84C-7D147B2A02FD}" cache="Slicer_Buyer_segment" caption="Buyer segment" style="SlicerStyleDark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18A09-188D-C244-B650-C5535FFC6F75}">
  <dimension ref="A1:C45"/>
  <sheetViews>
    <sheetView zoomScale="125" workbookViewId="0">
      <selection activeCell="C9" sqref="C9"/>
    </sheetView>
  </sheetViews>
  <sheetFormatPr defaultColWidth="11.19921875" defaultRowHeight="13" x14ac:dyDescent="0.3"/>
  <cols>
    <col min="1" max="1" width="3.19921875" style="3" customWidth="1"/>
    <col min="2" max="2" width="22.3984375" customWidth="1"/>
    <col min="3" max="3" width="34.19921875" bestFit="1" customWidth="1"/>
  </cols>
  <sheetData>
    <row r="1" spans="1:3" x14ac:dyDescent="0.3">
      <c r="A1" s="10" t="s">
        <v>22</v>
      </c>
      <c r="B1" s="11"/>
    </row>
    <row r="2" spans="1:3" x14ac:dyDescent="0.3">
      <c r="A2" s="3">
        <v>1</v>
      </c>
      <c r="B2" t="s">
        <v>23</v>
      </c>
    </row>
    <row r="3" spans="1:3" x14ac:dyDescent="0.3">
      <c r="A3" s="3" t="s">
        <v>24</v>
      </c>
      <c r="B3" t="s">
        <v>25</v>
      </c>
    </row>
    <row r="4" spans="1:3" x14ac:dyDescent="0.3">
      <c r="A4" s="3" t="s">
        <v>24</v>
      </c>
      <c r="B4" t="s">
        <v>26</v>
      </c>
    </row>
    <row r="5" spans="1:3" x14ac:dyDescent="0.3">
      <c r="A5" s="3" t="s">
        <v>24</v>
      </c>
      <c r="B5" t="s">
        <v>65</v>
      </c>
      <c r="C5" t="s">
        <v>66</v>
      </c>
    </row>
    <row r="6" spans="1:3" x14ac:dyDescent="0.3">
      <c r="A6" s="3">
        <v>2</v>
      </c>
      <c r="B6" t="s">
        <v>51</v>
      </c>
    </row>
    <row r="7" spans="1:3" x14ac:dyDescent="0.3">
      <c r="A7" s="3">
        <v>3</v>
      </c>
      <c r="B7" t="s">
        <v>50</v>
      </c>
    </row>
    <row r="8" spans="1:3" x14ac:dyDescent="0.3">
      <c r="A8" s="3" t="s">
        <v>24</v>
      </c>
      <c r="B8" s="2" t="s">
        <v>36</v>
      </c>
      <c r="C8" t="s">
        <v>30</v>
      </c>
    </row>
    <row r="9" spans="1:3" x14ac:dyDescent="0.3">
      <c r="A9" s="3" t="s">
        <v>24</v>
      </c>
      <c r="B9" s="2" t="s">
        <v>37</v>
      </c>
      <c r="C9" t="s">
        <v>31</v>
      </c>
    </row>
    <row r="10" spans="1:3" x14ac:dyDescent="0.3">
      <c r="A10" s="3" t="s">
        <v>24</v>
      </c>
      <c r="B10" s="2" t="s">
        <v>28</v>
      </c>
      <c r="C10" t="s">
        <v>32</v>
      </c>
    </row>
    <row r="11" spans="1:3" x14ac:dyDescent="0.3">
      <c r="A11" s="3">
        <v>4</v>
      </c>
      <c r="B11" t="s">
        <v>45</v>
      </c>
    </row>
    <row r="12" spans="1:3" x14ac:dyDescent="0.3">
      <c r="A12" s="3">
        <v>5</v>
      </c>
      <c r="B12" t="s">
        <v>46</v>
      </c>
    </row>
    <row r="13" spans="1:3" x14ac:dyDescent="0.3">
      <c r="A13" s="3" t="s">
        <v>24</v>
      </c>
      <c r="B13" s="2" t="s">
        <v>29</v>
      </c>
      <c r="C13" t="s">
        <v>33</v>
      </c>
    </row>
    <row r="14" spans="1:3" x14ac:dyDescent="0.3">
      <c r="A14" s="3" t="s">
        <v>24</v>
      </c>
      <c r="B14" s="2" t="s">
        <v>34</v>
      </c>
      <c r="C14" t="s">
        <v>35</v>
      </c>
    </row>
    <row r="15" spans="1:3" x14ac:dyDescent="0.3">
      <c r="A15" s="3">
        <v>6</v>
      </c>
      <c r="B15" t="s">
        <v>47</v>
      </c>
    </row>
    <row r="16" spans="1:3" x14ac:dyDescent="0.3">
      <c r="A16" s="3">
        <v>7</v>
      </c>
      <c r="B16" t="s">
        <v>48</v>
      </c>
    </row>
    <row r="17" spans="1:3" x14ac:dyDescent="0.3">
      <c r="A17" s="3">
        <v>8</v>
      </c>
      <c r="B17" t="s">
        <v>49</v>
      </c>
    </row>
    <row r="19" spans="1:3" x14ac:dyDescent="0.3">
      <c r="A19" s="10" t="s">
        <v>52</v>
      </c>
      <c r="B19" s="11"/>
      <c r="C19" s="11"/>
    </row>
    <row r="21" spans="1:3" x14ac:dyDescent="0.3">
      <c r="B21" s="12" t="s">
        <v>53</v>
      </c>
      <c r="C21" s="12" t="s">
        <v>54</v>
      </c>
    </row>
    <row r="22" spans="1:3" x14ac:dyDescent="0.3">
      <c r="B22" s="7" t="s">
        <v>55</v>
      </c>
      <c r="C22" s="4" t="s">
        <v>56</v>
      </c>
    </row>
    <row r="23" spans="1:3" x14ac:dyDescent="0.3">
      <c r="B23" s="7" t="s">
        <v>57</v>
      </c>
      <c r="C23" s="4" t="s">
        <v>58</v>
      </c>
    </row>
    <row r="24" spans="1:3" x14ac:dyDescent="0.3">
      <c r="B24" s="7" t="s">
        <v>59</v>
      </c>
      <c r="C24" s="4" t="s">
        <v>60</v>
      </c>
    </row>
    <row r="25" spans="1:3" x14ac:dyDescent="0.3">
      <c r="B25" s="7" t="s">
        <v>61</v>
      </c>
      <c r="C25" s="4" t="s">
        <v>62</v>
      </c>
    </row>
    <row r="26" spans="1:3" x14ac:dyDescent="0.3">
      <c r="B26" s="7" t="s">
        <v>63</v>
      </c>
      <c r="C26" s="4" t="s">
        <v>64</v>
      </c>
    </row>
    <row r="28" spans="1:3" x14ac:dyDescent="0.3">
      <c r="B28" s="12" t="s">
        <v>67</v>
      </c>
      <c r="C28" s="12" t="s">
        <v>68</v>
      </c>
    </row>
    <row r="29" spans="1:3" x14ac:dyDescent="0.3">
      <c r="B29" s="7" t="s">
        <v>69</v>
      </c>
      <c r="C29" s="4" t="s">
        <v>70</v>
      </c>
    </row>
    <row r="30" spans="1:3" x14ac:dyDescent="0.3">
      <c r="B30" s="7" t="s">
        <v>71</v>
      </c>
      <c r="C30" s="4" t="s">
        <v>72</v>
      </c>
    </row>
    <row r="31" spans="1:3" x14ac:dyDescent="0.3">
      <c r="B31" s="7" t="s">
        <v>73</v>
      </c>
      <c r="C31" s="4" t="s">
        <v>74</v>
      </c>
    </row>
    <row r="32" spans="1:3" x14ac:dyDescent="0.3">
      <c r="B32" s="7" t="s">
        <v>75</v>
      </c>
      <c r="C32" s="4" t="s">
        <v>76</v>
      </c>
    </row>
    <row r="33" spans="1:3" x14ac:dyDescent="0.3">
      <c r="B33" s="7" t="s">
        <v>77</v>
      </c>
      <c r="C33" s="4" t="s">
        <v>78</v>
      </c>
    </row>
    <row r="35" spans="1:3" x14ac:dyDescent="0.3">
      <c r="A35" s="10" t="s">
        <v>79</v>
      </c>
      <c r="B35" s="11"/>
      <c r="C35" s="11"/>
    </row>
    <row r="37" spans="1:3" x14ac:dyDescent="0.3">
      <c r="B37" s="12" t="s">
        <v>80</v>
      </c>
      <c r="C37" s="12" t="s">
        <v>81</v>
      </c>
    </row>
    <row r="38" spans="1:3" x14ac:dyDescent="0.3">
      <c r="B38" s="7" t="s">
        <v>0</v>
      </c>
      <c r="C38" s="7" t="s">
        <v>84</v>
      </c>
    </row>
    <row r="39" spans="1:3" x14ac:dyDescent="0.3">
      <c r="B39" s="7" t="s">
        <v>1</v>
      </c>
      <c r="C39" s="7" t="s">
        <v>85</v>
      </c>
    </row>
    <row r="40" spans="1:3" x14ac:dyDescent="0.3">
      <c r="B40" s="7" t="s">
        <v>82</v>
      </c>
      <c r="C40" s="7" t="s">
        <v>86</v>
      </c>
    </row>
    <row r="41" spans="1:3" x14ac:dyDescent="0.3">
      <c r="B41" s="7" t="s">
        <v>83</v>
      </c>
      <c r="C41" s="7" t="s">
        <v>87</v>
      </c>
    </row>
    <row r="42" spans="1:3" x14ac:dyDescent="0.3">
      <c r="B42" s="7" t="s">
        <v>2</v>
      </c>
      <c r="C42" s="7" t="s">
        <v>88</v>
      </c>
    </row>
    <row r="43" spans="1:3" x14ac:dyDescent="0.3">
      <c r="B43" s="7" t="s">
        <v>4</v>
      </c>
      <c r="C43" s="7" t="s">
        <v>89</v>
      </c>
    </row>
    <row r="44" spans="1:3" x14ac:dyDescent="0.3">
      <c r="B44" s="7" t="s">
        <v>5</v>
      </c>
      <c r="C44" s="7" t="s">
        <v>90</v>
      </c>
    </row>
    <row r="45" spans="1:3" x14ac:dyDescent="0.3">
      <c r="B45" s="7" t="s">
        <v>6</v>
      </c>
      <c r="C45" s="7" t="s">
        <v>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C1F2-07DF-3C4C-862C-795A0574D2C6}">
  <sheetPr>
    <outlinePr summaryBelow="0" summaryRight="0"/>
  </sheetPr>
  <dimension ref="A1:Q701"/>
  <sheetViews>
    <sheetView zoomScale="94" zoomScaleNormal="94" workbookViewId="0">
      <selection activeCell="B4" sqref="A1:Q701"/>
    </sheetView>
  </sheetViews>
  <sheetFormatPr defaultColWidth="15.19921875" defaultRowHeight="15.75" customHeight="1" x14ac:dyDescent="0.3"/>
  <cols>
    <col min="1" max="1" width="33.8984375" customWidth="1"/>
    <col min="2" max="3" width="25.3984375" customWidth="1"/>
    <col min="4" max="5" width="18.3984375" customWidth="1"/>
    <col min="6" max="6" width="24.296875" customWidth="1"/>
    <col min="7" max="8" width="17.3984375" style="22" customWidth="1"/>
    <col min="9" max="9" width="12" bestFit="1" customWidth="1"/>
    <col min="10" max="10" width="24.8984375" customWidth="1"/>
    <col min="11" max="11" width="15.19921875" style="17"/>
    <col min="12" max="12" width="22.69921875" customWidth="1"/>
    <col min="14" max="15" width="15.19921875" customWidth="1"/>
    <col min="16" max="16" width="15.09765625" customWidth="1"/>
  </cols>
  <sheetData>
    <row r="1" spans="1:17" s="2" customFormat="1" ht="15.75" customHeight="1" x14ac:dyDescent="0.3">
      <c r="A1" s="9" t="s">
        <v>0</v>
      </c>
      <c r="B1" s="9" t="s">
        <v>82</v>
      </c>
      <c r="C1" s="19" t="s">
        <v>99</v>
      </c>
      <c r="D1" s="9" t="s">
        <v>83</v>
      </c>
      <c r="E1" s="19" t="s">
        <v>100</v>
      </c>
      <c r="F1" s="9" t="s">
        <v>2</v>
      </c>
      <c r="G1" s="20" t="s">
        <v>93</v>
      </c>
      <c r="H1" s="20" t="s">
        <v>21</v>
      </c>
      <c r="I1" s="9" t="s">
        <v>4</v>
      </c>
      <c r="J1" s="19" t="s">
        <v>101</v>
      </c>
      <c r="K1" s="15" t="s">
        <v>5</v>
      </c>
      <c r="L1" s="24" t="s">
        <v>103</v>
      </c>
      <c r="M1" s="24" t="s">
        <v>102</v>
      </c>
      <c r="N1" s="24" t="s">
        <v>27</v>
      </c>
      <c r="O1" s="24" t="s">
        <v>28</v>
      </c>
      <c r="P1" s="2" t="s">
        <v>6</v>
      </c>
      <c r="Q1" s="25" t="s">
        <v>92</v>
      </c>
    </row>
    <row r="2" spans="1:17" ht="15.75" customHeight="1" x14ac:dyDescent="0.3">
      <c r="A2" s="1" t="s">
        <v>104</v>
      </c>
      <c r="B2" s="1" t="s">
        <v>55</v>
      </c>
      <c r="C2" s="1" t="str">
        <f>VLOOKUP(B2,Guide!$B$21:$C$26,2,0)</f>
        <v>CND</v>
      </c>
      <c r="D2" s="1" t="s">
        <v>69</v>
      </c>
      <c r="E2" s="1" t="str">
        <f>VLOOKUP(D2,Guide!$B$28:$C$33,2,0)</f>
        <v>GOV</v>
      </c>
      <c r="F2" s="1" t="s">
        <v>7</v>
      </c>
      <c r="G2" s="21">
        <f>VLOOKUP($F2,Product!$A$1:$C$7,2,0)</f>
        <v>3</v>
      </c>
      <c r="H2" s="21">
        <f>VLOOKUP($F2,Product!$A$1:$C$7,3,0)</f>
        <v>20</v>
      </c>
      <c r="I2" s="1">
        <v>1618</v>
      </c>
      <c r="J2" s="23">
        <f>G2*I2</f>
        <v>4854</v>
      </c>
      <c r="K2" s="16">
        <v>0</v>
      </c>
      <c r="L2" s="1" t="str" cm="1">
        <f t="array" ref="L2">_xlfn.IFS(K2&gt;=10%,"High",K2&gt;=5%,"Medium",K2&gt;=1%,"Low",K2=0,"No Discount")</f>
        <v>No Discount</v>
      </c>
      <c r="M2" s="23">
        <f>'Order raw'!H2*'Order raw'!I2</f>
        <v>32360</v>
      </c>
      <c r="N2" s="23">
        <f>M2*(1-K2)</f>
        <v>32360</v>
      </c>
      <c r="O2" s="23">
        <f>N2-J2</f>
        <v>27506</v>
      </c>
      <c r="P2" s="18">
        <v>41640</v>
      </c>
      <c r="Q2" cm="1">
        <f t="array" ref="Q2:Q701">YEAR(P2:P701)</f>
        <v>2014</v>
      </c>
    </row>
    <row r="3" spans="1:17" ht="15.75" customHeight="1" x14ac:dyDescent="0.3">
      <c r="A3" s="1" t="s">
        <v>105</v>
      </c>
      <c r="B3" s="1" t="s">
        <v>57</v>
      </c>
      <c r="C3" s="1" t="str">
        <f>VLOOKUP(B3,Guide!$B$21:$C$26,2,0)</f>
        <v>GER</v>
      </c>
      <c r="D3" s="1" t="s">
        <v>69</v>
      </c>
      <c r="E3" s="1" t="str">
        <f>VLOOKUP(D3,Guide!$B$28:$C$33,2,0)</f>
        <v>GOV</v>
      </c>
      <c r="F3" s="1" t="s">
        <v>7</v>
      </c>
      <c r="G3" s="21">
        <f>VLOOKUP($F3,Product!$A$1:$C$7,2,0)</f>
        <v>3</v>
      </c>
      <c r="H3" s="21">
        <f>VLOOKUP($F3,Product!$A$1:$C$7,3,0)</f>
        <v>20</v>
      </c>
      <c r="I3" s="1">
        <v>1321</v>
      </c>
      <c r="J3" s="23">
        <f t="shared" ref="J3:J66" si="0">G3*I3</f>
        <v>3963</v>
      </c>
      <c r="K3" s="16">
        <v>0</v>
      </c>
      <c r="L3" s="1" t="str" cm="1">
        <f t="array" ref="L3">_xlfn.IFS(K3&gt;=10%,"High",K3&gt;=5%,"Medium",K3&gt;=1%,"Low",K3=0,"No Discount")</f>
        <v>No Discount</v>
      </c>
      <c r="M3" s="23">
        <f>'Order raw'!H3*'Order raw'!I3</f>
        <v>26420</v>
      </c>
      <c r="N3" s="23">
        <f t="shared" ref="N3:N66" si="1">M3*(1-K3)</f>
        <v>26420</v>
      </c>
      <c r="O3" s="23">
        <f t="shared" ref="O3:O66" si="2">N3-J3</f>
        <v>22457</v>
      </c>
      <c r="P3" s="18">
        <v>41640</v>
      </c>
      <c r="Q3">
        <v>2014</v>
      </c>
    </row>
    <row r="4" spans="1:17" ht="15.75" customHeight="1" x14ac:dyDescent="0.3">
      <c r="A4" s="1" t="s">
        <v>106</v>
      </c>
      <c r="B4" s="1" t="s">
        <v>59</v>
      </c>
      <c r="C4" s="1" t="str">
        <f>VLOOKUP(B4,Guide!$B$21:$C$26,2,0)</f>
        <v>FRA</v>
      </c>
      <c r="D4" s="1" t="s">
        <v>71</v>
      </c>
      <c r="E4" s="1" t="str">
        <f>VLOOKUP(D4,Guide!$B$28:$C$33,2,0)</f>
        <v>MDM</v>
      </c>
      <c r="F4" s="1" t="s">
        <v>7</v>
      </c>
      <c r="G4" s="21">
        <f>VLOOKUP($F4,Product!$A$1:$C$7,2,0)</f>
        <v>3</v>
      </c>
      <c r="H4" s="21">
        <f>VLOOKUP($F4,Product!$A$1:$C$7,3,0)</f>
        <v>20</v>
      </c>
      <c r="I4" s="1">
        <v>2178</v>
      </c>
      <c r="J4" s="23">
        <f t="shared" si="0"/>
        <v>6534</v>
      </c>
      <c r="K4" s="16">
        <v>0</v>
      </c>
      <c r="L4" s="1" t="str" cm="1">
        <f t="array" ref="L4">_xlfn.IFS(K4&gt;=10%,"High",K4&gt;=5%,"Medium",K4&gt;=1%,"Low",K4=0,"No Discount")</f>
        <v>No Discount</v>
      </c>
      <c r="M4" s="23">
        <f>'Order raw'!H4*'Order raw'!I4</f>
        <v>43560</v>
      </c>
      <c r="N4" s="23">
        <f t="shared" si="1"/>
        <v>43560</v>
      </c>
      <c r="O4" s="23">
        <f t="shared" si="2"/>
        <v>37026</v>
      </c>
      <c r="P4" s="18">
        <v>41791</v>
      </c>
      <c r="Q4">
        <v>2014</v>
      </c>
    </row>
    <row r="5" spans="1:17" ht="15.75" customHeight="1" x14ac:dyDescent="0.3">
      <c r="A5" s="1" t="s">
        <v>107</v>
      </c>
      <c r="B5" s="1" t="s">
        <v>57</v>
      </c>
      <c r="C5" s="1" t="str">
        <f>VLOOKUP(B5,Guide!$B$21:$C$26,2,0)</f>
        <v>GER</v>
      </c>
      <c r="D5" s="1" t="s">
        <v>71</v>
      </c>
      <c r="E5" s="1" t="str">
        <f>VLOOKUP(D5,Guide!$B$28:$C$33,2,0)</f>
        <v>MDM</v>
      </c>
      <c r="F5" s="1" t="s">
        <v>7</v>
      </c>
      <c r="G5" s="21">
        <f>VLOOKUP($F5,Product!$A$1:$C$7,2,0)</f>
        <v>3</v>
      </c>
      <c r="H5" s="21">
        <f>VLOOKUP($F5,Product!$A$1:$C$7,3,0)</f>
        <v>20</v>
      </c>
      <c r="I5" s="1">
        <v>888</v>
      </c>
      <c r="J5" s="23">
        <f t="shared" si="0"/>
        <v>2664</v>
      </c>
      <c r="K5" s="16">
        <v>0</v>
      </c>
      <c r="L5" s="1" t="str" cm="1">
        <f t="array" ref="L5">_xlfn.IFS(K5&gt;=10%,"High",K5&gt;=5%,"Medium",K5&gt;=1%,"Low",K5=0,"No Discount")</f>
        <v>No Discount</v>
      </c>
      <c r="M5" s="23">
        <f>'Order raw'!H5*'Order raw'!I5</f>
        <v>17760</v>
      </c>
      <c r="N5" s="23">
        <f t="shared" si="1"/>
        <v>17760</v>
      </c>
      <c r="O5" s="23">
        <f t="shared" si="2"/>
        <v>15096</v>
      </c>
      <c r="P5" s="18">
        <v>41791</v>
      </c>
      <c r="Q5">
        <v>2014</v>
      </c>
    </row>
    <row r="6" spans="1:17" ht="15.75" customHeight="1" x14ac:dyDescent="0.3">
      <c r="A6" s="1" t="s">
        <v>108</v>
      </c>
      <c r="B6" s="1" t="s">
        <v>61</v>
      </c>
      <c r="C6" s="1" t="str">
        <f>VLOOKUP(B6,Guide!$B$21:$C$26,2,0)</f>
        <v>MXC</v>
      </c>
      <c r="D6" s="1" t="s">
        <v>71</v>
      </c>
      <c r="E6" s="1" t="str">
        <f>VLOOKUP(D6,Guide!$B$28:$C$33,2,0)</f>
        <v>MDM</v>
      </c>
      <c r="F6" s="1" t="s">
        <v>7</v>
      </c>
      <c r="G6" s="21">
        <f>VLOOKUP($F6,Product!$A$1:$C$7,2,0)</f>
        <v>3</v>
      </c>
      <c r="H6" s="21">
        <f>VLOOKUP($F6,Product!$A$1:$C$7,3,0)</f>
        <v>20</v>
      </c>
      <c r="I6" s="1">
        <v>2470</v>
      </c>
      <c r="J6" s="23">
        <f t="shared" si="0"/>
        <v>7410</v>
      </c>
      <c r="K6" s="16">
        <v>0</v>
      </c>
      <c r="L6" s="1" t="str" cm="1">
        <f t="array" ref="L6">_xlfn.IFS(K6&gt;=10%,"High",K6&gt;=5%,"Medium",K6&gt;=1%,"Low",K6=0,"No Discount")</f>
        <v>No Discount</v>
      </c>
      <c r="M6" s="23">
        <f>'Order raw'!H6*'Order raw'!I6</f>
        <v>49400</v>
      </c>
      <c r="N6" s="23">
        <f t="shared" si="1"/>
        <v>49400</v>
      </c>
      <c r="O6" s="23">
        <f t="shared" si="2"/>
        <v>41990</v>
      </c>
      <c r="P6" s="18">
        <v>41791</v>
      </c>
      <c r="Q6">
        <v>2014</v>
      </c>
    </row>
    <row r="7" spans="1:17" ht="15.75" customHeight="1" x14ac:dyDescent="0.3">
      <c r="A7" s="1" t="s">
        <v>109</v>
      </c>
      <c r="B7" s="1" t="s">
        <v>57</v>
      </c>
      <c r="C7" s="1" t="str">
        <f>VLOOKUP(B7,Guide!$B$21:$C$26,2,0)</f>
        <v>GER</v>
      </c>
      <c r="D7" s="1" t="s">
        <v>69</v>
      </c>
      <c r="E7" s="1" t="str">
        <f>VLOOKUP(D7,Guide!$B$28:$C$33,2,0)</f>
        <v>GOV</v>
      </c>
      <c r="F7" s="1" t="s">
        <v>7</v>
      </c>
      <c r="G7" s="21">
        <f>VLOOKUP($F7,Product!$A$1:$C$7,2,0)</f>
        <v>3</v>
      </c>
      <c r="H7" s="21">
        <f>VLOOKUP($F7,Product!$A$1:$C$7,3,0)</f>
        <v>20</v>
      </c>
      <c r="I7" s="1">
        <v>1513</v>
      </c>
      <c r="J7" s="23">
        <f t="shared" si="0"/>
        <v>4539</v>
      </c>
      <c r="K7" s="16">
        <v>0</v>
      </c>
      <c r="L7" s="1" t="str" cm="1">
        <f t="array" ref="L7">_xlfn.IFS(K7&gt;=10%,"High",K7&gt;=5%,"Medium",K7&gt;=1%,"Low",K7=0,"No Discount")</f>
        <v>No Discount</v>
      </c>
      <c r="M7" s="23">
        <f>'Order raw'!H7*'Order raw'!I7</f>
        <v>30260</v>
      </c>
      <c r="N7" s="23">
        <f t="shared" si="1"/>
        <v>30260</v>
      </c>
      <c r="O7" s="23">
        <f t="shared" si="2"/>
        <v>25721</v>
      </c>
      <c r="P7" s="18">
        <v>41974</v>
      </c>
      <c r="Q7">
        <v>2014</v>
      </c>
    </row>
    <row r="8" spans="1:17" ht="15.75" customHeight="1" x14ac:dyDescent="0.3">
      <c r="A8" s="1" t="s">
        <v>110</v>
      </c>
      <c r="B8" s="1" t="s">
        <v>57</v>
      </c>
      <c r="C8" s="1" t="str">
        <f>VLOOKUP(B8,Guide!$B$21:$C$26,2,0)</f>
        <v>GER</v>
      </c>
      <c r="D8" s="1" t="s">
        <v>71</v>
      </c>
      <c r="E8" s="1" t="str">
        <f>VLOOKUP(D8,Guide!$B$28:$C$33,2,0)</f>
        <v>MDM</v>
      </c>
      <c r="F8" s="1" t="s">
        <v>8</v>
      </c>
      <c r="G8" s="21">
        <f>VLOOKUP($F8,Product!$A$1:$C$7,2,0)</f>
        <v>5</v>
      </c>
      <c r="H8" s="21">
        <f>VLOOKUP($F8,Product!$A$1:$C$7,3,0)</f>
        <v>15</v>
      </c>
      <c r="I8" s="1">
        <v>921</v>
      </c>
      <c r="J8" s="23">
        <f t="shared" si="0"/>
        <v>4605</v>
      </c>
      <c r="K8" s="16">
        <v>0</v>
      </c>
      <c r="L8" s="1" t="str" cm="1">
        <f t="array" ref="L8">_xlfn.IFS(K8&gt;=10%,"High",K8&gt;=5%,"Medium",K8&gt;=1%,"Low",K8=0,"No Discount")</f>
        <v>No Discount</v>
      </c>
      <c r="M8" s="23">
        <f>'Order raw'!H8*'Order raw'!I8</f>
        <v>13815</v>
      </c>
      <c r="N8" s="23">
        <f t="shared" si="1"/>
        <v>13815</v>
      </c>
      <c r="O8" s="23">
        <f t="shared" si="2"/>
        <v>9210</v>
      </c>
      <c r="P8" s="18">
        <v>41699</v>
      </c>
      <c r="Q8">
        <v>2014</v>
      </c>
    </row>
    <row r="9" spans="1:17" ht="15.75" customHeight="1" x14ac:dyDescent="0.3">
      <c r="A9" s="1" t="s">
        <v>111</v>
      </c>
      <c r="B9" s="1" t="s">
        <v>55</v>
      </c>
      <c r="C9" s="1" t="str">
        <f>VLOOKUP(B9,Guide!$B$21:$C$26,2,0)</f>
        <v>CND</v>
      </c>
      <c r="D9" s="1" t="s">
        <v>73</v>
      </c>
      <c r="E9" s="1" t="str">
        <f>VLOOKUP(D9,Guide!$B$28:$C$33,2,0)</f>
        <v>CPR</v>
      </c>
      <c r="F9" s="1" t="s">
        <v>8</v>
      </c>
      <c r="G9" s="21">
        <f>VLOOKUP($F9,Product!$A$1:$C$7,2,0)</f>
        <v>5</v>
      </c>
      <c r="H9" s="21">
        <f>VLOOKUP($F9,Product!$A$1:$C$7,3,0)</f>
        <v>15</v>
      </c>
      <c r="I9" s="1">
        <v>2518</v>
      </c>
      <c r="J9" s="23">
        <f t="shared" si="0"/>
        <v>12590</v>
      </c>
      <c r="K9" s="16">
        <v>0</v>
      </c>
      <c r="L9" s="1" t="str" cm="1">
        <f t="array" ref="L9">_xlfn.IFS(K9&gt;=10%,"High",K9&gt;=5%,"Medium",K9&gt;=1%,"Low",K9=0,"No Discount")</f>
        <v>No Discount</v>
      </c>
      <c r="M9" s="23">
        <f>'Order raw'!H9*'Order raw'!I9</f>
        <v>37770</v>
      </c>
      <c r="N9" s="23">
        <f t="shared" si="1"/>
        <v>37770</v>
      </c>
      <c r="O9" s="23">
        <f t="shared" si="2"/>
        <v>25180</v>
      </c>
      <c r="P9" s="18">
        <v>41791</v>
      </c>
      <c r="Q9">
        <v>2014</v>
      </c>
    </row>
    <row r="10" spans="1:17" ht="15.75" customHeight="1" x14ac:dyDescent="0.3">
      <c r="A10" s="1" t="s">
        <v>112</v>
      </c>
      <c r="B10" s="1" t="s">
        <v>59</v>
      </c>
      <c r="C10" s="1" t="str">
        <f>VLOOKUP(B10,Guide!$B$21:$C$26,2,0)</f>
        <v>FRA</v>
      </c>
      <c r="D10" s="1" t="s">
        <v>69</v>
      </c>
      <c r="E10" s="1" t="str">
        <f>VLOOKUP(D10,Guide!$B$28:$C$33,2,0)</f>
        <v>GOV</v>
      </c>
      <c r="F10" s="1" t="s">
        <v>8</v>
      </c>
      <c r="G10" s="21">
        <f>VLOOKUP($F10,Product!$A$1:$C$7,2,0)</f>
        <v>5</v>
      </c>
      <c r="H10" s="21">
        <f>VLOOKUP($F10,Product!$A$1:$C$7,3,0)</f>
        <v>15</v>
      </c>
      <c r="I10" s="1">
        <v>1899</v>
      </c>
      <c r="J10" s="23">
        <f t="shared" si="0"/>
        <v>9495</v>
      </c>
      <c r="K10" s="16">
        <v>0</v>
      </c>
      <c r="L10" s="1" t="str" cm="1">
        <f t="array" ref="L10">_xlfn.IFS(K10&gt;=10%,"High",K10&gt;=5%,"Medium",K10&gt;=1%,"Low",K10=0,"No Discount")</f>
        <v>No Discount</v>
      </c>
      <c r="M10" s="23">
        <f>'Order raw'!H10*'Order raw'!I10</f>
        <v>28485</v>
      </c>
      <c r="N10" s="23">
        <f t="shared" si="1"/>
        <v>28485</v>
      </c>
      <c r="O10" s="23">
        <f t="shared" si="2"/>
        <v>18990</v>
      </c>
      <c r="P10" s="18">
        <v>41791</v>
      </c>
      <c r="Q10">
        <v>2014</v>
      </c>
    </row>
    <row r="11" spans="1:17" ht="15.75" customHeight="1" x14ac:dyDescent="0.3">
      <c r="A11" s="1" t="s">
        <v>113</v>
      </c>
      <c r="B11" s="1" t="s">
        <v>57</v>
      </c>
      <c r="C11" s="1" t="str">
        <f>VLOOKUP(B11,Guide!$B$21:$C$26,2,0)</f>
        <v>GER</v>
      </c>
      <c r="D11" s="1" t="s">
        <v>73</v>
      </c>
      <c r="E11" s="1" t="str">
        <f>VLOOKUP(D11,Guide!$B$28:$C$33,2,0)</f>
        <v>CPR</v>
      </c>
      <c r="F11" s="1" t="s">
        <v>8</v>
      </c>
      <c r="G11" s="21">
        <f>VLOOKUP($F11,Product!$A$1:$C$7,2,0)</f>
        <v>5</v>
      </c>
      <c r="H11" s="21">
        <f>VLOOKUP($F11,Product!$A$1:$C$7,3,0)</f>
        <v>15</v>
      </c>
      <c r="I11" s="1">
        <v>1545</v>
      </c>
      <c r="J11" s="23">
        <f t="shared" si="0"/>
        <v>7725</v>
      </c>
      <c r="K11" s="16">
        <v>0</v>
      </c>
      <c r="L11" s="1" t="str" cm="1">
        <f t="array" ref="L11">_xlfn.IFS(K11&gt;=10%,"High",K11&gt;=5%,"Medium",K11&gt;=1%,"Low",K11=0,"No Discount")</f>
        <v>No Discount</v>
      </c>
      <c r="M11" s="23">
        <f>'Order raw'!H11*'Order raw'!I11</f>
        <v>23175</v>
      </c>
      <c r="N11" s="23">
        <f t="shared" si="1"/>
        <v>23175</v>
      </c>
      <c r="O11" s="23">
        <f t="shared" si="2"/>
        <v>15450</v>
      </c>
      <c r="P11" s="18">
        <v>41791</v>
      </c>
      <c r="Q11">
        <v>2014</v>
      </c>
    </row>
    <row r="12" spans="1:17" ht="15.75" customHeight="1" x14ac:dyDescent="0.3">
      <c r="A12" s="1" t="s">
        <v>108</v>
      </c>
      <c r="B12" s="1" t="s">
        <v>61</v>
      </c>
      <c r="C12" s="1" t="str">
        <f>VLOOKUP(B12,Guide!$B$21:$C$26,2,0)</f>
        <v>MXC</v>
      </c>
      <c r="D12" s="1" t="s">
        <v>71</v>
      </c>
      <c r="E12" s="1" t="str">
        <f>VLOOKUP(D12,Guide!$B$28:$C$33,2,0)</f>
        <v>MDM</v>
      </c>
      <c r="F12" s="1" t="s">
        <v>8</v>
      </c>
      <c r="G12" s="21">
        <f>VLOOKUP($F12,Product!$A$1:$C$7,2,0)</f>
        <v>5</v>
      </c>
      <c r="H12" s="21">
        <f>VLOOKUP($F12,Product!$A$1:$C$7,3,0)</f>
        <v>15</v>
      </c>
      <c r="I12" s="1">
        <v>2470</v>
      </c>
      <c r="J12" s="23">
        <f t="shared" si="0"/>
        <v>12350</v>
      </c>
      <c r="K12" s="16">
        <v>0</v>
      </c>
      <c r="L12" s="1" t="str" cm="1">
        <f t="array" ref="L12">_xlfn.IFS(K12&gt;=10%,"High",K12&gt;=5%,"Medium",K12&gt;=1%,"Low",K12=0,"No Discount")</f>
        <v>No Discount</v>
      </c>
      <c r="M12" s="23">
        <f>'Order raw'!H12*'Order raw'!I12</f>
        <v>37050</v>
      </c>
      <c r="N12" s="23">
        <f t="shared" si="1"/>
        <v>37050</v>
      </c>
      <c r="O12" s="23">
        <f t="shared" si="2"/>
        <v>24700</v>
      </c>
      <c r="P12" s="18">
        <v>41791</v>
      </c>
      <c r="Q12">
        <v>2014</v>
      </c>
    </row>
    <row r="13" spans="1:17" ht="15.75" customHeight="1" x14ac:dyDescent="0.3">
      <c r="A13" s="1" t="s">
        <v>114</v>
      </c>
      <c r="B13" s="1" t="s">
        <v>55</v>
      </c>
      <c r="C13" s="1" t="str">
        <f>VLOOKUP(B13,Guide!$B$21:$C$26,2,0)</f>
        <v>CND</v>
      </c>
      <c r="D13" s="1" t="s">
        <v>75</v>
      </c>
      <c r="E13" s="1" t="str">
        <f>VLOOKUP(D13,Guide!$B$28:$C$33,2,0)</f>
        <v>ENT</v>
      </c>
      <c r="F13" s="1" t="s">
        <v>8</v>
      </c>
      <c r="G13" s="21">
        <f>VLOOKUP($F13,Product!$A$1:$C$7,2,0)</f>
        <v>5</v>
      </c>
      <c r="H13" s="21">
        <f>VLOOKUP($F13,Product!$A$1:$C$7,3,0)</f>
        <v>15</v>
      </c>
      <c r="I13" s="1">
        <v>2665</v>
      </c>
      <c r="J13" s="23">
        <f t="shared" si="0"/>
        <v>13325</v>
      </c>
      <c r="K13" s="16">
        <v>0</v>
      </c>
      <c r="L13" s="1" t="str" cm="1">
        <f t="array" ref="L13">_xlfn.IFS(K13&gt;=10%,"High",K13&gt;=5%,"Medium",K13&gt;=1%,"Low",K13=0,"No Discount")</f>
        <v>No Discount</v>
      </c>
      <c r="M13" s="23">
        <f>'Order raw'!H13*'Order raw'!I13</f>
        <v>39975</v>
      </c>
      <c r="N13" s="23">
        <f t="shared" si="1"/>
        <v>39975</v>
      </c>
      <c r="O13" s="23">
        <f t="shared" si="2"/>
        <v>26650</v>
      </c>
      <c r="P13" s="18">
        <v>41821</v>
      </c>
      <c r="Q13">
        <v>2014</v>
      </c>
    </row>
    <row r="14" spans="1:17" ht="15.75" customHeight="1" x14ac:dyDescent="0.3">
      <c r="A14" s="1" t="s">
        <v>115</v>
      </c>
      <c r="B14" s="1" t="s">
        <v>61</v>
      </c>
      <c r="C14" s="1" t="str">
        <f>VLOOKUP(B14,Guide!$B$21:$C$26,2,0)</f>
        <v>MXC</v>
      </c>
      <c r="D14" s="1" t="s">
        <v>77</v>
      </c>
      <c r="E14" s="1" t="str">
        <f>VLOOKUP(D14,Guide!$B$28:$C$33,2,0)</f>
        <v>SMB</v>
      </c>
      <c r="F14" s="1" t="s">
        <v>8</v>
      </c>
      <c r="G14" s="21">
        <f>VLOOKUP($F14,Product!$A$1:$C$7,2,0)</f>
        <v>5</v>
      </c>
      <c r="H14" s="21">
        <f>VLOOKUP($F14,Product!$A$1:$C$7,3,0)</f>
        <v>15</v>
      </c>
      <c r="I14" s="1">
        <v>958</v>
      </c>
      <c r="J14" s="23">
        <f t="shared" si="0"/>
        <v>4790</v>
      </c>
      <c r="K14" s="16">
        <v>0</v>
      </c>
      <c r="L14" s="1" t="str" cm="1">
        <f t="array" ref="L14">_xlfn.IFS(K14&gt;=10%,"High",K14&gt;=5%,"Medium",K14&gt;=1%,"Low",K14=0,"No Discount")</f>
        <v>No Discount</v>
      </c>
      <c r="M14" s="23">
        <f>'Order raw'!H14*'Order raw'!I14</f>
        <v>14370</v>
      </c>
      <c r="N14" s="23">
        <f t="shared" si="1"/>
        <v>14370</v>
      </c>
      <c r="O14" s="23">
        <f t="shared" si="2"/>
        <v>9580</v>
      </c>
      <c r="P14" s="18">
        <v>41852</v>
      </c>
      <c r="Q14">
        <v>2014</v>
      </c>
    </row>
    <row r="15" spans="1:17" ht="15.75" customHeight="1" x14ac:dyDescent="0.3">
      <c r="A15" s="1" t="s">
        <v>116</v>
      </c>
      <c r="B15" s="1" t="s">
        <v>57</v>
      </c>
      <c r="C15" s="1" t="str">
        <f>VLOOKUP(B15,Guide!$B$21:$C$26,2,0)</f>
        <v>GER</v>
      </c>
      <c r="D15" s="1" t="s">
        <v>69</v>
      </c>
      <c r="E15" s="1" t="str">
        <f>VLOOKUP(D15,Guide!$B$28:$C$33,2,0)</f>
        <v>GOV</v>
      </c>
      <c r="F15" s="1" t="s">
        <v>8</v>
      </c>
      <c r="G15" s="21">
        <f>VLOOKUP($F15,Product!$A$1:$C$7,2,0)</f>
        <v>5</v>
      </c>
      <c r="H15" s="21">
        <f>VLOOKUP($F15,Product!$A$1:$C$7,3,0)</f>
        <v>15</v>
      </c>
      <c r="I15" s="1">
        <v>2146</v>
      </c>
      <c r="J15" s="23">
        <f t="shared" si="0"/>
        <v>10730</v>
      </c>
      <c r="K15" s="16">
        <v>0</v>
      </c>
      <c r="L15" s="1" t="str" cm="1">
        <f t="array" ref="L15">_xlfn.IFS(K15&gt;=10%,"High",K15&gt;=5%,"Medium",K15&gt;=1%,"Low",K15=0,"No Discount")</f>
        <v>No Discount</v>
      </c>
      <c r="M15" s="23">
        <f>'Order raw'!H15*'Order raw'!I15</f>
        <v>32190</v>
      </c>
      <c r="N15" s="23">
        <f t="shared" si="1"/>
        <v>32190</v>
      </c>
      <c r="O15" s="23">
        <f t="shared" si="2"/>
        <v>21460</v>
      </c>
      <c r="P15" s="18">
        <v>41883</v>
      </c>
      <c r="Q15">
        <v>2014</v>
      </c>
    </row>
    <row r="16" spans="1:17" ht="15.75" customHeight="1" x14ac:dyDescent="0.3">
      <c r="A16" s="1" t="s">
        <v>117</v>
      </c>
      <c r="B16" s="1" t="s">
        <v>55</v>
      </c>
      <c r="C16" s="1" t="str">
        <f>VLOOKUP(B16,Guide!$B$21:$C$26,2,0)</f>
        <v>CND</v>
      </c>
      <c r="D16" s="1" t="s">
        <v>75</v>
      </c>
      <c r="E16" s="1" t="str">
        <f>VLOOKUP(D16,Guide!$B$28:$C$33,2,0)</f>
        <v>ENT</v>
      </c>
      <c r="F16" s="1" t="s">
        <v>8</v>
      </c>
      <c r="G16" s="21">
        <f>VLOOKUP($F16,Product!$A$1:$C$7,2,0)</f>
        <v>5</v>
      </c>
      <c r="H16" s="21">
        <f>VLOOKUP($F16,Product!$A$1:$C$7,3,0)</f>
        <v>15</v>
      </c>
      <c r="I16" s="1">
        <v>345</v>
      </c>
      <c r="J16" s="23">
        <f t="shared" si="0"/>
        <v>1725</v>
      </c>
      <c r="K16" s="16">
        <v>0</v>
      </c>
      <c r="L16" s="1" t="str" cm="1">
        <f t="array" ref="L16">_xlfn.IFS(K16&gt;=10%,"High",K16&gt;=5%,"Medium",K16&gt;=1%,"Low",K16=0,"No Discount")</f>
        <v>No Discount</v>
      </c>
      <c r="M16" s="23">
        <f>'Order raw'!H16*'Order raw'!I16</f>
        <v>5175</v>
      </c>
      <c r="N16" s="23">
        <f t="shared" si="1"/>
        <v>5175</v>
      </c>
      <c r="O16" s="23">
        <f t="shared" si="2"/>
        <v>3450</v>
      </c>
      <c r="P16" s="18">
        <v>41548</v>
      </c>
      <c r="Q16">
        <v>2013</v>
      </c>
    </row>
    <row r="17" spans="1:17" ht="15.75" customHeight="1" x14ac:dyDescent="0.3">
      <c r="A17" s="1" t="s">
        <v>118</v>
      </c>
      <c r="B17" s="1" t="s">
        <v>63</v>
      </c>
      <c r="C17" s="1" t="str">
        <f>VLOOKUP(B17,Guide!$B$21:$C$26,2,0)</f>
        <v>USA</v>
      </c>
      <c r="D17" s="1" t="s">
        <v>71</v>
      </c>
      <c r="E17" s="1" t="str">
        <f>VLOOKUP(D17,Guide!$B$28:$C$33,2,0)</f>
        <v>MDM</v>
      </c>
      <c r="F17" s="1" t="s">
        <v>8</v>
      </c>
      <c r="G17" s="21">
        <f>VLOOKUP($F17,Product!$A$1:$C$7,2,0)</f>
        <v>5</v>
      </c>
      <c r="H17" s="21">
        <f>VLOOKUP($F17,Product!$A$1:$C$7,3,0)</f>
        <v>15</v>
      </c>
      <c r="I17" s="1">
        <v>615</v>
      </c>
      <c r="J17" s="23">
        <f t="shared" si="0"/>
        <v>3075</v>
      </c>
      <c r="K17" s="16">
        <v>0</v>
      </c>
      <c r="L17" s="1" t="str" cm="1">
        <f t="array" ref="L17">_xlfn.IFS(K17&gt;=10%,"High",K17&gt;=5%,"Medium",K17&gt;=1%,"Low",K17=0,"No Discount")</f>
        <v>No Discount</v>
      </c>
      <c r="M17" s="23">
        <f>'Order raw'!H17*'Order raw'!I17</f>
        <v>9225</v>
      </c>
      <c r="N17" s="23">
        <f t="shared" si="1"/>
        <v>9225</v>
      </c>
      <c r="O17" s="23">
        <f t="shared" si="2"/>
        <v>6150</v>
      </c>
      <c r="P17" s="18">
        <v>41974</v>
      </c>
      <c r="Q17">
        <v>2014</v>
      </c>
    </row>
    <row r="18" spans="1:17" ht="15.75" customHeight="1" x14ac:dyDescent="0.3">
      <c r="A18" s="1" t="s">
        <v>119</v>
      </c>
      <c r="B18" s="1" t="s">
        <v>55</v>
      </c>
      <c r="C18" s="1" t="str">
        <f>VLOOKUP(B18,Guide!$B$21:$C$26,2,0)</f>
        <v>CND</v>
      </c>
      <c r="D18" s="1" t="s">
        <v>69</v>
      </c>
      <c r="E18" s="1" t="str">
        <f>VLOOKUP(D18,Guide!$B$28:$C$33,2,0)</f>
        <v>GOV</v>
      </c>
      <c r="F18" s="1" t="s">
        <v>9</v>
      </c>
      <c r="G18" s="21">
        <f>VLOOKUP($F18,Product!$A$1:$C$7,2,0)</f>
        <v>10</v>
      </c>
      <c r="H18" s="21">
        <f>VLOOKUP($F18,Product!$A$1:$C$7,3,0)</f>
        <v>20</v>
      </c>
      <c r="I18" s="1">
        <v>292</v>
      </c>
      <c r="J18" s="23">
        <f t="shared" si="0"/>
        <v>2920</v>
      </c>
      <c r="K18" s="16">
        <v>0</v>
      </c>
      <c r="L18" s="1" t="str" cm="1">
        <f t="array" ref="L18">_xlfn.IFS(K18&gt;=10%,"High",K18&gt;=5%,"Medium",K18&gt;=1%,"Low",K18=0,"No Discount")</f>
        <v>No Discount</v>
      </c>
      <c r="M18" s="23">
        <f>'Order raw'!H18*'Order raw'!I18</f>
        <v>5840</v>
      </c>
      <c r="N18" s="23">
        <f t="shared" si="1"/>
        <v>5840</v>
      </c>
      <c r="O18" s="23">
        <f t="shared" si="2"/>
        <v>2920</v>
      </c>
      <c r="P18" s="18">
        <v>41671</v>
      </c>
      <c r="Q18">
        <v>2014</v>
      </c>
    </row>
    <row r="19" spans="1:17" ht="15.75" customHeight="1" x14ac:dyDescent="0.3">
      <c r="A19" s="1" t="s">
        <v>120</v>
      </c>
      <c r="B19" s="1" t="s">
        <v>61</v>
      </c>
      <c r="C19" s="1" t="str">
        <f>VLOOKUP(B19,Guide!$B$21:$C$26,2,0)</f>
        <v>MXC</v>
      </c>
      <c r="D19" s="1" t="s">
        <v>71</v>
      </c>
      <c r="E19" s="1" t="str">
        <f>VLOOKUP(D19,Guide!$B$28:$C$33,2,0)</f>
        <v>MDM</v>
      </c>
      <c r="F19" s="1" t="s">
        <v>9</v>
      </c>
      <c r="G19" s="21">
        <f>VLOOKUP($F19,Product!$A$1:$C$7,2,0)</f>
        <v>10</v>
      </c>
      <c r="H19" s="21">
        <f>VLOOKUP($F19,Product!$A$1:$C$7,3,0)</f>
        <v>20</v>
      </c>
      <c r="I19" s="1">
        <v>974</v>
      </c>
      <c r="J19" s="23">
        <f t="shared" si="0"/>
        <v>9740</v>
      </c>
      <c r="K19" s="16">
        <v>0</v>
      </c>
      <c r="L19" s="1" t="str" cm="1">
        <f t="array" ref="L19">_xlfn.IFS(K19&gt;=10%,"High",K19&gt;=5%,"Medium",K19&gt;=1%,"Low",K19=0,"No Discount")</f>
        <v>No Discount</v>
      </c>
      <c r="M19" s="23">
        <f>'Order raw'!H19*'Order raw'!I19</f>
        <v>19480</v>
      </c>
      <c r="N19" s="23">
        <f t="shared" si="1"/>
        <v>19480</v>
      </c>
      <c r="O19" s="23">
        <f t="shared" si="2"/>
        <v>9740</v>
      </c>
      <c r="P19" s="18">
        <v>41671</v>
      </c>
      <c r="Q19">
        <v>2014</v>
      </c>
    </row>
    <row r="20" spans="1:17" ht="15.75" customHeight="1" x14ac:dyDescent="0.3">
      <c r="A20" s="1" t="s">
        <v>111</v>
      </c>
      <c r="B20" s="1" t="s">
        <v>55</v>
      </c>
      <c r="C20" s="1" t="str">
        <f>VLOOKUP(B20,Guide!$B$21:$C$26,2,0)</f>
        <v>CND</v>
      </c>
      <c r="D20" s="1" t="s">
        <v>73</v>
      </c>
      <c r="E20" s="1" t="str">
        <f>VLOOKUP(D20,Guide!$B$28:$C$33,2,0)</f>
        <v>CPR</v>
      </c>
      <c r="F20" s="1" t="s">
        <v>9</v>
      </c>
      <c r="G20" s="21">
        <f>VLOOKUP($F20,Product!$A$1:$C$7,2,0)</f>
        <v>10</v>
      </c>
      <c r="H20" s="21">
        <f>VLOOKUP($F20,Product!$A$1:$C$7,3,0)</f>
        <v>20</v>
      </c>
      <c r="I20" s="1">
        <v>2518</v>
      </c>
      <c r="J20" s="23">
        <f t="shared" si="0"/>
        <v>25180</v>
      </c>
      <c r="K20" s="16">
        <v>0</v>
      </c>
      <c r="L20" s="1" t="str" cm="1">
        <f t="array" ref="L20">_xlfn.IFS(K20&gt;=10%,"High",K20&gt;=5%,"Medium",K20&gt;=1%,"Low",K20=0,"No Discount")</f>
        <v>No Discount</v>
      </c>
      <c r="M20" s="23">
        <f>'Order raw'!H20*'Order raw'!I20</f>
        <v>50360</v>
      </c>
      <c r="N20" s="23">
        <f t="shared" si="1"/>
        <v>50360</v>
      </c>
      <c r="O20" s="23">
        <f t="shared" si="2"/>
        <v>25180</v>
      </c>
      <c r="P20" s="18">
        <v>41791</v>
      </c>
      <c r="Q20">
        <v>2014</v>
      </c>
    </row>
    <row r="21" spans="1:17" ht="15.75" customHeight="1" x14ac:dyDescent="0.3">
      <c r="A21" s="1" t="s">
        <v>121</v>
      </c>
      <c r="B21" s="1" t="s">
        <v>57</v>
      </c>
      <c r="C21" s="1" t="str">
        <f>VLOOKUP(B21,Guide!$B$21:$C$26,2,0)</f>
        <v>GER</v>
      </c>
      <c r="D21" s="1" t="s">
        <v>69</v>
      </c>
      <c r="E21" s="1" t="str">
        <f>VLOOKUP(D21,Guide!$B$28:$C$33,2,0)</f>
        <v>GOV</v>
      </c>
      <c r="F21" s="1" t="s">
        <v>9</v>
      </c>
      <c r="G21" s="21">
        <f>VLOOKUP($F21,Product!$A$1:$C$7,2,0)</f>
        <v>10</v>
      </c>
      <c r="H21" s="21">
        <f>VLOOKUP($F21,Product!$A$1:$C$7,3,0)</f>
        <v>20</v>
      </c>
      <c r="I21" s="1">
        <v>1006</v>
      </c>
      <c r="J21" s="23">
        <f t="shared" si="0"/>
        <v>10060</v>
      </c>
      <c r="K21" s="16">
        <v>0</v>
      </c>
      <c r="L21" s="1" t="str" cm="1">
        <f t="array" ref="L21">_xlfn.IFS(K21&gt;=10%,"High",K21&gt;=5%,"Medium",K21&gt;=1%,"Low",K21=0,"No Discount")</f>
        <v>No Discount</v>
      </c>
      <c r="M21" s="23">
        <f>'Order raw'!H21*'Order raw'!I21</f>
        <v>20120</v>
      </c>
      <c r="N21" s="23">
        <f t="shared" si="1"/>
        <v>20120</v>
      </c>
      <c r="O21" s="23">
        <f t="shared" si="2"/>
        <v>10060</v>
      </c>
      <c r="P21" s="18">
        <v>41791</v>
      </c>
      <c r="Q21">
        <v>2014</v>
      </c>
    </row>
    <row r="22" spans="1:17" ht="15.75" customHeight="1" x14ac:dyDescent="0.3">
      <c r="A22" s="1" t="s">
        <v>122</v>
      </c>
      <c r="B22" s="1" t="s">
        <v>57</v>
      </c>
      <c r="C22" s="1" t="str">
        <f>VLOOKUP(B22,Guide!$B$21:$C$26,2,0)</f>
        <v>GER</v>
      </c>
      <c r="D22" s="1" t="s">
        <v>73</v>
      </c>
      <c r="E22" s="1" t="str">
        <f>VLOOKUP(D22,Guide!$B$28:$C$33,2,0)</f>
        <v>CPR</v>
      </c>
      <c r="F22" s="1" t="s">
        <v>9</v>
      </c>
      <c r="G22" s="21">
        <f>VLOOKUP($F22,Product!$A$1:$C$7,2,0)</f>
        <v>10</v>
      </c>
      <c r="H22" s="21">
        <f>VLOOKUP($F22,Product!$A$1:$C$7,3,0)</f>
        <v>20</v>
      </c>
      <c r="I22" s="1">
        <v>367</v>
      </c>
      <c r="J22" s="23">
        <f t="shared" si="0"/>
        <v>3670</v>
      </c>
      <c r="K22" s="16">
        <v>0</v>
      </c>
      <c r="L22" s="1" t="str" cm="1">
        <f t="array" ref="L22">_xlfn.IFS(K22&gt;=10%,"High",K22&gt;=5%,"Medium",K22&gt;=1%,"Low",K22=0,"No Discount")</f>
        <v>No Discount</v>
      </c>
      <c r="M22" s="23">
        <f>'Order raw'!H22*'Order raw'!I22</f>
        <v>7340</v>
      </c>
      <c r="N22" s="23">
        <f t="shared" si="1"/>
        <v>7340</v>
      </c>
      <c r="O22" s="23">
        <f t="shared" si="2"/>
        <v>3670</v>
      </c>
      <c r="P22" s="18">
        <v>41821</v>
      </c>
      <c r="Q22">
        <v>2014</v>
      </c>
    </row>
    <row r="23" spans="1:17" ht="15.75" customHeight="1" x14ac:dyDescent="0.3">
      <c r="A23" s="1" t="s">
        <v>123</v>
      </c>
      <c r="B23" s="1" t="s">
        <v>61</v>
      </c>
      <c r="C23" s="1" t="str">
        <f>VLOOKUP(B23,Guide!$B$21:$C$26,2,0)</f>
        <v>MXC</v>
      </c>
      <c r="D23" s="1" t="s">
        <v>69</v>
      </c>
      <c r="E23" s="1" t="str">
        <f>VLOOKUP(D23,Guide!$B$28:$C$33,2,0)</f>
        <v>GOV</v>
      </c>
      <c r="F23" s="1" t="s">
        <v>9</v>
      </c>
      <c r="G23" s="21">
        <f>VLOOKUP($F23,Product!$A$1:$C$7,2,0)</f>
        <v>10</v>
      </c>
      <c r="H23" s="21">
        <f>VLOOKUP($F23,Product!$A$1:$C$7,3,0)</f>
        <v>20</v>
      </c>
      <c r="I23" s="1">
        <v>883</v>
      </c>
      <c r="J23" s="23">
        <f t="shared" si="0"/>
        <v>8830</v>
      </c>
      <c r="K23" s="16">
        <v>0</v>
      </c>
      <c r="L23" s="1" t="str" cm="1">
        <f t="array" ref="L23">_xlfn.IFS(K23&gt;=10%,"High",K23&gt;=5%,"Medium",K23&gt;=1%,"Low",K23=0,"No Discount")</f>
        <v>No Discount</v>
      </c>
      <c r="M23" s="23">
        <f>'Order raw'!H23*'Order raw'!I23</f>
        <v>17660</v>
      </c>
      <c r="N23" s="23">
        <f t="shared" si="1"/>
        <v>17660</v>
      </c>
      <c r="O23" s="23">
        <f t="shared" si="2"/>
        <v>8830</v>
      </c>
      <c r="P23" s="18">
        <v>41852</v>
      </c>
      <c r="Q23">
        <v>2014</v>
      </c>
    </row>
    <row r="24" spans="1:17" ht="15.75" customHeight="1" x14ac:dyDescent="0.3">
      <c r="A24" s="1" t="s">
        <v>124</v>
      </c>
      <c r="B24" s="1" t="s">
        <v>59</v>
      </c>
      <c r="C24" s="1" t="str">
        <f>VLOOKUP(B24,Guide!$B$21:$C$26,2,0)</f>
        <v>FRA</v>
      </c>
      <c r="D24" s="1" t="s">
        <v>71</v>
      </c>
      <c r="E24" s="1" t="str">
        <f>VLOOKUP(D24,Guide!$B$28:$C$33,2,0)</f>
        <v>MDM</v>
      </c>
      <c r="F24" s="1" t="s">
        <v>9</v>
      </c>
      <c r="G24" s="21">
        <f>VLOOKUP($F24,Product!$A$1:$C$7,2,0)</f>
        <v>10</v>
      </c>
      <c r="H24" s="21">
        <f>VLOOKUP($F24,Product!$A$1:$C$7,3,0)</f>
        <v>20</v>
      </c>
      <c r="I24" s="1">
        <v>549</v>
      </c>
      <c r="J24" s="23">
        <f t="shared" si="0"/>
        <v>5490</v>
      </c>
      <c r="K24" s="16">
        <v>0</v>
      </c>
      <c r="L24" s="1" t="str" cm="1">
        <f t="array" ref="L24">_xlfn.IFS(K24&gt;=10%,"High",K24&gt;=5%,"Medium",K24&gt;=1%,"Low",K24=0,"No Discount")</f>
        <v>No Discount</v>
      </c>
      <c r="M24" s="23">
        <f>'Order raw'!H24*'Order raw'!I24</f>
        <v>10980</v>
      </c>
      <c r="N24" s="23">
        <f t="shared" si="1"/>
        <v>10980</v>
      </c>
      <c r="O24" s="23">
        <f t="shared" si="2"/>
        <v>5490</v>
      </c>
      <c r="P24" s="18">
        <v>41518</v>
      </c>
      <c r="Q24">
        <v>2013</v>
      </c>
    </row>
    <row r="25" spans="1:17" ht="15.75" customHeight="1" x14ac:dyDescent="0.3">
      <c r="A25" s="1" t="s">
        <v>125</v>
      </c>
      <c r="B25" s="1" t="s">
        <v>61</v>
      </c>
      <c r="C25" s="1" t="str">
        <f>VLOOKUP(B25,Guide!$B$21:$C$26,2,0)</f>
        <v>MXC</v>
      </c>
      <c r="D25" s="1" t="s">
        <v>77</v>
      </c>
      <c r="E25" s="1" t="str">
        <f>VLOOKUP(D25,Guide!$B$28:$C$33,2,0)</f>
        <v>SMB</v>
      </c>
      <c r="F25" s="1" t="s">
        <v>9</v>
      </c>
      <c r="G25" s="21">
        <f>VLOOKUP($F25,Product!$A$1:$C$7,2,0)</f>
        <v>10</v>
      </c>
      <c r="H25" s="21">
        <f>VLOOKUP($F25,Product!$A$1:$C$7,3,0)</f>
        <v>20</v>
      </c>
      <c r="I25" s="1">
        <v>788</v>
      </c>
      <c r="J25" s="23">
        <f t="shared" si="0"/>
        <v>7880</v>
      </c>
      <c r="K25" s="16">
        <v>0</v>
      </c>
      <c r="L25" s="1" t="str" cm="1">
        <f t="array" ref="L25">_xlfn.IFS(K25&gt;=10%,"High",K25&gt;=5%,"Medium",K25&gt;=1%,"Low",K25=0,"No Discount")</f>
        <v>No Discount</v>
      </c>
      <c r="M25" s="23">
        <f>'Order raw'!H25*'Order raw'!I25</f>
        <v>15760</v>
      </c>
      <c r="N25" s="23">
        <f t="shared" si="1"/>
        <v>15760</v>
      </c>
      <c r="O25" s="23">
        <f t="shared" si="2"/>
        <v>7880</v>
      </c>
      <c r="P25" s="18">
        <v>41518</v>
      </c>
      <c r="Q25">
        <v>2013</v>
      </c>
    </row>
    <row r="26" spans="1:17" ht="15.75" customHeight="1" x14ac:dyDescent="0.3">
      <c r="A26" s="1" t="s">
        <v>126</v>
      </c>
      <c r="B26" s="1" t="s">
        <v>61</v>
      </c>
      <c r="C26" s="1" t="str">
        <f>VLOOKUP(B26,Guide!$B$21:$C$26,2,0)</f>
        <v>MXC</v>
      </c>
      <c r="D26" s="1" t="s">
        <v>71</v>
      </c>
      <c r="E26" s="1" t="str">
        <f>VLOOKUP(D26,Guide!$B$28:$C$33,2,0)</f>
        <v>MDM</v>
      </c>
      <c r="F26" s="1" t="s">
        <v>9</v>
      </c>
      <c r="G26" s="21">
        <f>VLOOKUP($F26,Product!$A$1:$C$7,2,0)</f>
        <v>10</v>
      </c>
      <c r="H26" s="21">
        <f>VLOOKUP($F26,Product!$A$1:$C$7,3,0)</f>
        <v>20</v>
      </c>
      <c r="I26" s="1">
        <v>2472</v>
      </c>
      <c r="J26" s="23">
        <f t="shared" si="0"/>
        <v>24720</v>
      </c>
      <c r="K26" s="16">
        <v>0</v>
      </c>
      <c r="L26" s="1" t="str" cm="1">
        <f t="array" ref="L26">_xlfn.IFS(K26&gt;=10%,"High",K26&gt;=5%,"Medium",K26&gt;=1%,"Low",K26=0,"No Discount")</f>
        <v>No Discount</v>
      </c>
      <c r="M26" s="23">
        <f>'Order raw'!H26*'Order raw'!I26</f>
        <v>49440</v>
      </c>
      <c r="N26" s="23">
        <f t="shared" si="1"/>
        <v>49440</v>
      </c>
      <c r="O26" s="23">
        <f t="shared" si="2"/>
        <v>24720</v>
      </c>
      <c r="P26" s="18">
        <v>41883</v>
      </c>
      <c r="Q26">
        <v>2014</v>
      </c>
    </row>
    <row r="27" spans="1:17" ht="15.75" customHeight="1" x14ac:dyDescent="0.3">
      <c r="A27" s="1" t="s">
        <v>127</v>
      </c>
      <c r="B27" s="1" t="s">
        <v>63</v>
      </c>
      <c r="C27" s="1" t="str">
        <f>VLOOKUP(B27,Guide!$B$21:$C$26,2,0)</f>
        <v>USA</v>
      </c>
      <c r="D27" s="1" t="s">
        <v>69</v>
      </c>
      <c r="E27" s="1" t="str">
        <f>VLOOKUP(D27,Guide!$B$28:$C$33,2,0)</f>
        <v>GOV</v>
      </c>
      <c r="F27" s="1" t="s">
        <v>9</v>
      </c>
      <c r="G27" s="21">
        <f>VLOOKUP($F27,Product!$A$1:$C$7,2,0)</f>
        <v>10</v>
      </c>
      <c r="H27" s="21">
        <f>VLOOKUP($F27,Product!$A$1:$C$7,3,0)</f>
        <v>20</v>
      </c>
      <c r="I27" s="1">
        <v>1143</v>
      </c>
      <c r="J27" s="23">
        <f t="shared" si="0"/>
        <v>11430</v>
      </c>
      <c r="K27" s="16">
        <v>0</v>
      </c>
      <c r="L27" s="1" t="str" cm="1">
        <f t="array" ref="L27">_xlfn.IFS(K27&gt;=10%,"High",K27&gt;=5%,"Medium",K27&gt;=1%,"Low",K27=0,"No Discount")</f>
        <v>No Discount</v>
      </c>
      <c r="M27" s="23">
        <f>'Order raw'!H27*'Order raw'!I27</f>
        <v>22860</v>
      </c>
      <c r="N27" s="23">
        <f t="shared" si="1"/>
        <v>22860</v>
      </c>
      <c r="O27" s="23">
        <f t="shared" si="2"/>
        <v>11430</v>
      </c>
      <c r="P27" s="18">
        <v>41913</v>
      </c>
      <c r="Q27">
        <v>2014</v>
      </c>
    </row>
    <row r="28" spans="1:17" ht="15.75" customHeight="1" x14ac:dyDescent="0.3">
      <c r="A28" s="1" t="s">
        <v>128</v>
      </c>
      <c r="B28" s="1" t="s">
        <v>55</v>
      </c>
      <c r="C28" s="1" t="str">
        <f>VLOOKUP(B28,Guide!$B$21:$C$26,2,0)</f>
        <v>CND</v>
      </c>
      <c r="D28" s="1" t="s">
        <v>69</v>
      </c>
      <c r="E28" s="1" t="str">
        <f>VLOOKUP(D28,Guide!$B$28:$C$33,2,0)</f>
        <v>GOV</v>
      </c>
      <c r="F28" s="1" t="s">
        <v>9</v>
      </c>
      <c r="G28" s="21">
        <f>VLOOKUP($F28,Product!$A$1:$C$7,2,0)</f>
        <v>10</v>
      </c>
      <c r="H28" s="21">
        <f>VLOOKUP($F28,Product!$A$1:$C$7,3,0)</f>
        <v>20</v>
      </c>
      <c r="I28" s="1">
        <v>1725</v>
      </c>
      <c r="J28" s="23">
        <f t="shared" si="0"/>
        <v>17250</v>
      </c>
      <c r="K28" s="16">
        <v>0</v>
      </c>
      <c r="L28" s="1" t="str" cm="1">
        <f t="array" ref="L28">_xlfn.IFS(K28&gt;=10%,"High",K28&gt;=5%,"Medium",K28&gt;=1%,"Low",K28=0,"No Discount")</f>
        <v>No Discount</v>
      </c>
      <c r="M28" s="23">
        <f>'Order raw'!H28*'Order raw'!I28</f>
        <v>34500</v>
      </c>
      <c r="N28" s="23">
        <f t="shared" si="1"/>
        <v>34500</v>
      </c>
      <c r="O28" s="23">
        <f t="shared" si="2"/>
        <v>17250</v>
      </c>
      <c r="P28" s="18">
        <v>41579</v>
      </c>
      <c r="Q28">
        <v>2013</v>
      </c>
    </row>
    <row r="29" spans="1:17" ht="15.75" customHeight="1" x14ac:dyDescent="0.3">
      <c r="A29" s="1" t="s">
        <v>129</v>
      </c>
      <c r="B29" s="1" t="s">
        <v>63</v>
      </c>
      <c r="C29" s="1" t="str">
        <f>VLOOKUP(B29,Guide!$B$21:$C$26,2,0)</f>
        <v>USA</v>
      </c>
      <c r="D29" s="1" t="s">
        <v>73</v>
      </c>
      <c r="E29" s="1" t="str">
        <f>VLOOKUP(D29,Guide!$B$28:$C$33,2,0)</f>
        <v>CPR</v>
      </c>
      <c r="F29" s="1" t="s">
        <v>9</v>
      </c>
      <c r="G29" s="21">
        <f>VLOOKUP($F29,Product!$A$1:$C$7,2,0)</f>
        <v>10</v>
      </c>
      <c r="H29" s="21">
        <f>VLOOKUP($F29,Product!$A$1:$C$7,3,0)</f>
        <v>20</v>
      </c>
      <c r="I29" s="1">
        <v>912</v>
      </c>
      <c r="J29" s="23">
        <f t="shared" si="0"/>
        <v>9120</v>
      </c>
      <c r="K29" s="16">
        <v>0</v>
      </c>
      <c r="L29" s="1" t="str" cm="1">
        <f t="array" ref="L29">_xlfn.IFS(K29&gt;=10%,"High",K29&gt;=5%,"Medium",K29&gt;=1%,"Low",K29=0,"No Discount")</f>
        <v>No Discount</v>
      </c>
      <c r="M29" s="23">
        <f>'Order raw'!H29*'Order raw'!I29</f>
        <v>18240</v>
      </c>
      <c r="N29" s="23">
        <f t="shared" si="1"/>
        <v>18240</v>
      </c>
      <c r="O29" s="23">
        <f t="shared" si="2"/>
        <v>9120</v>
      </c>
      <c r="P29" s="18">
        <v>41579</v>
      </c>
      <c r="Q29">
        <v>2013</v>
      </c>
    </row>
    <row r="30" spans="1:17" ht="15.75" customHeight="1" x14ac:dyDescent="0.3">
      <c r="A30" s="1" t="s">
        <v>130</v>
      </c>
      <c r="B30" s="1" t="s">
        <v>55</v>
      </c>
      <c r="C30" s="1" t="str">
        <f>VLOOKUP(B30,Guide!$B$21:$C$26,2,0)</f>
        <v>CND</v>
      </c>
      <c r="D30" s="1" t="s">
        <v>71</v>
      </c>
      <c r="E30" s="1" t="str">
        <f>VLOOKUP(D30,Guide!$B$28:$C$33,2,0)</f>
        <v>MDM</v>
      </c>
      <c r="F30" s="1" t="s">
        <v>9</v>
      </c>
      <c r="G30" s="21">
        <f>VLOOKUP($F30,Product!$A$1:$C$7,2,0)</f>
        <v>10</v>
      </c>
      <c r="H30" s="21">
        <f>VLOOKUP($F30,Product!$A$1:$C$7,3,0)</f>
        <v>20</v>
      </c>
      <c r="I30" s="1">
        <v>2152</v>
      </c>
      <c r="J30" s="23">
        <f t="shared" si="0"/>
        <v>21520</v>
      </c>
      <c r="K30" s="16">
        <v>0</v>
      </c>
      <c r="L30" s="1" t="str" cm="1">
        <f t="array" ref="L30">_xlfn.IFS(K30&gt;=10%,"High",K30&gt;=5%,"Medium",K30&gt;=1%,"Low",K30=0,"No Discount")</f>
        <v>No Discount</v>
      </c>
      <c r="M30" s="23">
        <f>'Order raw'!H30*'Order raw'!I30</f>
        <v>43040</v>
      </c>
      <c r="N30" s="23">
        <f t="shared" si="1"/>
        <v>43040</v>
      </c>
      <c r="O30" s="23">
        <f t="shared" si="2"/>
        <v>21520</v>
      </c>
      <c r="P30" s="18">
        <v>41609</v>
      </c>
      <c r="Q30">
        <v>2013</v>
      </c>
    </row>
    <row r="31" spans="1:17" ht="15.75" customHeight="1" x14ac:dyDescent="0.3">
      <c r="A31" s="1" t="s">
        <v>131</v>
      </c>
      <c r="B31" s="1" t="s">
        <v>55</v>
      </c>
      <c r="C31" s="1" t="str">
        <f>VLOOKUP(B31,Guide!$B$21:$C$26,2,0)</f>
        <v>CND</v>
      </c>
      <c r="D31" s="1" t="s">
        <v>69</v>
      </c>
      <c r="E31" s="1" t="str">
        <f>VLOOKUP(D31,Guide!$B$28:$C$33,2,0)</f>
        <v>GOV</v>
      </c>
      <c r="F31" s="1" t="s">
        <v>9</v>
      </c>
      <c r="G31" s="21">
        <f>VLOOKUP($F31,Product!$A$1:$C$7,2,0)</f>
        <v>10</v>
      </c>
      <c r="H31" s="21">
        <f>VLOOKUP($F31,Product!$A$1:$C$7,3,0)</f>
        <v>20</v>
      </c>
      <c r="I31" s="1">
        <v>1817</v>
      </c>
      <c r="J31" s="23">
        <f t="shared" si="0"/>
        <v>18170</v>
      </c>
      <c r="K31" s="16">
        <v>0</v>
      </c>
      <c r="L31" s="1" t="str" cm="1">
        <f t="array" ref="L31">_xlfn.IFS(K31&gt;=10%,"High",K31&gt;=5%,"Medium",K31&gt;=1%,"Low",K31=0,"No Discount")</f>
        <v>No Discount</v>
      </c>
      <c r="M31" s="23">
        <f>'Order raw'!H31*'Order raw'!I31</f>
        <v>36340</v>
      </c>
      <c r="N31" s="23">
        <f t="shared" si="1"/>
        <v>36340</v>
      </c>
      <c r="O31" s="23">
        <f t="shared" si="2"/>
        <v>18170</v>
      </c>
      <c r="P31" s="18">
        <v>41974</v>
      </c>
      <c r="Q31">
        <v>2014</v>
      </c>
    </row>
    <row r="32" spans="1:17" ht="15.75" customHeight="1" x14ac:dyDescent="0.3">
      <c r="A32" s="1" t="s">
        <v>109</v>
      </c>
      <c r="B32" s="1" t="s">
        <v>57</v>
      </c>
      <c r="C32" s="1" t="str">
        <f>VLOOKUP(B32,Guide!$B$21:$C$26,2,0)</f>
        <v>GER</v>
      </c>
      <c r="D32" s="1" t="s">
        <v>69</v>
      </c>
      <c r="E32" s="1" t="str">
        <f>VLOOKUP(D32,Guide!$B$28:$C$33,2,0)</f>
        <v>GOV</v>
      </c>
      <c r="F32" s="1" t="s">
        <v>9</v>
      </c>
      <c r="G32" s="21">
        <f>VLOOKUP($F32,Product!$A$1:$C$7,2,0)</f>
        <v>10</v>
      </c>
      <c r="H32" s="21">
        <f>VLOOKUP($F32,Product!$A$1:$C$7,3,0)</f>
        <v>20</v>
      </c>
      <c r="I32" s="1">
        <v>1513</v>
      </c>
      <c r="J32" s="23">
        <f t="shared" si="0"/>
        <v>15130</v>
      </c>
      <c r="K32" s="16">
        <v>0</v>
      </c>
      <c r="L32" s="1" t="str" cm="1">
        <f t="array" ref="L32">_xlfn.IFS(K32&gt;=10%,"High",K32&gt;=5%,"Medium",K32&gt;=1%,"Low",K32=0,"No Discount")</f>
        <v>No Discount</v>
      </c>
      <c r="M32" s="23">
        <f>'Order raw'!H32*'Order raw'!I32</f>
        <v>30260</v>
      </c>
      <c r="N32" s="23">
        <f t="shared" si="1"/>
        <v>30260</v>
      </c>
      <c r="O32" s="23">
        <f t="shared" si="2"/>
        <v>15130</v>
      </c>
      <c r="P32" s="18">
        <v>41974</v>
      </c>
      <c r="Q32">
        <v>2014</v>
      </c>
    </row>
    <row r="33" spans="1:17" ht="15.75" customHeight="1" x14ac:dyDescent="0.3">
      <c r="A33" s="1" t="s">
        <v>132</v>
      </c>
      <c r="B33" s="1" t="s">
        <v>61</v>
      </c>
      <c r="C33" s="1" t="str">
        <f>VLOOKUP(B33,Guide!$B$21:$C$26,2,0)</f>
        <v>MXC</v>
      </c>
      <c r="D33" s="1" t="s">
        <v>69</v>
      </c>
      <c r="E33" s="1" t="str">
        <f>VLOOKUP(D33,Guide!$B$28:$C$33,2,0)</f>
        <v>GOV</v>
      </c>
      <c r="F33" s="1" t="s">
        <v>10</v>
      </c>
      <c r="G33" s="21">
        <f>VLOOKUP($F33,Product!$A$1:$C$7,2,0)</f>
        <v>120</v>
      </c>
      <c r="H33" s="21">
        <f>VLOOKUP($F33,Product!$A$1:$C$7,3,0)</f>
        <v>180</v>
      </c>
      <c r="I33" s="1">
        <v>1493</v>
      </c>
      <c r="J33" s="23">
        <f t="shared" si="0"/>
        <v>179160</v>
      </c>
      <c r="K33" s="16">
        <v>0</v>
      </c>
      <c r="L33" s="1" t="str" cm="1">
        <f t="array" ref="L33">_xlfn.IFS(K33&gt;=10%,"High",K33&gt;=5%,"Medium",K33&gt;=1%,"Low",K33=0,"No Discount")</f>
        <v>No Discount</v>
      </c>
      <c r="M33" s="23">
        <f>'Order raw'!H33*'Order raw'!I33</f>
        <v>268740</v>
      </c>
      <c r="N33" s="23">
        <f t="shared" si="1"/>
        <v>268740</v>
      </c>
      <c r="O33" s="23">
        <f t="shared" si="2"/>
        <v>89580</v>
      </c>
      <c r="P33" s="18">
        <v>41640</v>
      </c>
      <c r="Q33">
        <v>2014</v>
      </c>
    </row>
    <row r="34" spans="1:17" ht="15.75" customHeight="1" x14ac:dyDescent="0.3">
      <c r="A34" s="1" t="s">
        <v>133</v>
      </c>
      <c r="B34" s="1" t="s">
        <v>59</v>
      </c>
      <c r="C34" s="1" t="str">
        <f>VLOOKUP(B34,Guide!$B$21:$C$26,2,0)</f>
        <v>FRA</v>
      </c>
      <c r="D34" s="1" t="s">
        <v>75</v>
      </c>
      <c r="E34" s="1" t="str">
        <f>VLOOKUP(D34,Guide!$B$28:$C$33,2,0)</f>
        <v>ENT</v>
      </c>
      <c r="F34" s="1" t="s">
        <v>10</v>
      </c>
      <c r="G34" s="21">
        <f>VLOOKUP($F34,Product!$A$1:$C$7,2,0)</f>
        <v>120</v>
      </c>
      <c r="H34" s="21">
        <f>VLOOKUP($F34,Product!$A$1:$C$7,3,0)</f>
        <v>180</v>
      </c>
      <c r="I34" s="1">
        <v>1804</v>
      </c>
      <c r="J34" s="23">
        <f t="shared" si="0"/>
        <v>216480</v>
      </c>
      <c r="K34" s="16">
        <v>0</v>
      </c>
      <c r="L34" s="1" t="str" cm="1">
        <f t="array" ref="L34">_xlfn.IFS(K34&gt;=10%,"High",K34&gt;=5%,"Medium",K34&gt;=1%,"Low",K34=0,"No Discount")</f>
        <v>No Discount</v>
      </c>
      <c r="M34" s="23">
        <f>'Order raw'!H34*'Order raw'!I34</f>
        <v>324720</v>
      </c>
      <c r="N34" s="23">
        <f t="shared" si="1"/>
        <v>324720</v>
      </c>
      <c r="O34" s="23">
        <f t="shared" si="2"/>
        <v>108240</v>
      </c>
      <c r="P34" s="18">
        <v>41671</v>
      </c>
      <c r="Q34">
        <v>2014</v>
      </c>
    </row>
    <row r="35" spans="1:17" ht="15.75" customHeight="1" x14ac:dyDescent="0.3">
      <c r="A35" s="1" t="s">
        <v>134</v>
      </c>
      <c r="B35" s="1" t="s">
        <v>57</v>
      </c>
      <c r="C35" s="1" t="str">
        <f>VLOOKUP(B35,Guide!$B$21:$C$26,2,0)</f>
        <v>GER</v>
      </c>
      <c r="D35" s="1" t="s">
        <v>73</v>
      </c>
      <c r="E35" s="1" t="str">
        <f>VLOOKUP(D35,Guide!$B$28:$C$33,2,0)</f>
        <v>CPR</v>
      </c>
      <c r="F35" s="1" t="s">
        <v>10</v>
      </c>
      <c r="G35" s="21">
        <f>VLOOKUP($F35,Product!$A$1:$C$7,2,0)</f>
        <v>120</v>
      </c>
      <c r="H35" s="21">
        <f>VLOOKUP($F35,Product!$A$1:$C$7,3,0)</f>
        <v>180</v>
      </c>
      <c r="I35" s="1">
        <v>2161</v>
      </c>
      <c r="J35" s="23">
        <f t="shared" si="0"/>
        <v>259320</v>
      </c>
      <c r="K35" s="16">
        <v>0</v>
      </c>
      <c r="L35" s="1" t="str" cm="1">
        <f t="array" ref="L35">_xlfn.IFS(K35&gt;=10%,"High",K35&gt;=5%,"Medium",K35&gt;=1%,"Low",K35=0,"No Discount")</f>
        <v>No Discount</v>
      </c>
      <c r="M35" s="23">
        <f>'Order raw'!H35*'Order raw'!I35</f>
        <v>388980</v>
      </c>
      <c r="N35" s="23">
        <f t="shared" si="1"/>
        <v>388980</v>
      </c>
      <c r="O35" s="23">
        <f t="shared" si="2"/>
        <v>129660</v>
      </c>
      <c r="P35" s="18">
        <v>41699</v>
      </c>
      <c r="Q35">
        <v>2014</v>
      </c>
    </row>
    <row r="36" spans="1:17" ht="15.75" customHeight="1" x14ac:dyDescent="0.3">
      <c r="A36" s="1" t="s">
        <v>121</v>
      </c>
      <c r="B36" s="1" t="s">
        <v>57</v>
      </c>
      <c r="C36" s="1" t="str">
        <f>VLOOKUP(B36,Guide!$B$21:$C$26,2,0)</f>
        <v>GER</v>
      </c>
      <c r="D36" s="1" t="s">
        <v>69</v>
      </c>
      <c r="E36" s="1" t="str">
        <f>VLOOKUP(D36,Guide!$B$28:$C$33,2,0)</f>
        <v>GOV</v>
      </c>
      <c r="F36" s="1" t="s">
        <v>10</v>
      </c>
      <c r="G36" s="21">
        <f>VLOOKUP($F36,Product!$A$1:$C$7,2,0)</f>
        <v>120</v>
      </c>
      <c r="H36" s="21">
        <f>VLOOKUP($F36,Product!$A$1:$C$7,3,0)</f>
        <v>180</v>
      </c>
      <c r="I36" s="1">
        <v>1006</v>
      </c>
      <c r="J36" s="23">
        <f t="shared" si="0"/>
        <v>120720</v>
      </c>
      <c r="K36" s="16">
        <v>0</v>
      </c>
      <c r="L36" s="1" t="str" cm="1">
        <f t="array" ref="L36">_xlfn.IFS(K36&gt;=10%,"High",K36&gt;=5%,"Medium",K36&gt;=1%,"Low",K36=0,"No Discount")</f>
        <v>No Discount</v>
      </c>
      <c r="M36" s="23">
        <f>'Order raw'!H36*'Order raw'!I36</f>
        <v>181080</v>
      </c>
      <c r="N36" s="23">
        <f t="shared" si="1"/>
        <v>181080</v>
      </c>
      <c r="O36" s="23">
        <f t="shared" si="2"/>
        <v>60360</v>
      </c>
      <c r="P36" s="18">
        <v>41791</v>
      </c>
      <c r="Q36">
        <v>2014</v>
      </c>
    </row>
    <row r="37" spans="1:17" ht="15.75" customHeight="1" x14ac:dyDescent="0.3">
      <c r="A37" s="1" t="s">
        <v>113</v>
      </c>
      <c r="B37" s="1" t="s">
        <v>57</v>
      </c>
      <c r="C37" s="1" t="str">
        <f>VLOOKUP(B37,Guide!$B$21:$C$26,2,0)</f>
        <v>GER</v>
      </c>
      <c r="D37" s="1" t="s">
        <v>73</v>
      </c>
      <c r="E37" s="1" t="str">
        <f>VLOOKUP(D37,Guide!$B$28:$C$33,2,0)</f>
        <v>CPR</v>
      </c>
      <c r="F37" s="1" t="s">
        <v>10</v>
      </c>
      <c r="G37" s="21">
        <f>VLOOKUP($F37,Product!$A$1:$C$7,2,0)</f>
        <v>120</v>
      </c>
      <c r="H37" s="21">
        <f>VLOOKUP($F37,Product!$A$1:$C$7,3,0)</f>
        <v>180</v>
      </c>
      <c r="I37" s="1">
        <v>1545</v>
      </c>
      <c r="J37" s="23">
        <f t="shared" si="0"/>
        <v>185400</v>
      </c>
      <c r="K37" s="16">
        <v>0</v>
      </c>
      <c r="L37" s="1" t="str" cm="1">
        <f t="array" ref="L37">_xlfn.IFS(K37&gt;=10%,"High",K37&gt;=5%,"Medium",K37&gt;=1%,"Low",K37=0,"No Discount")</f>
        <v>No Discount</v>
      </c>
      <c r="M37" s="23">
        <f>'Order raw'!H37*'Order raw'!I37</f>
        <v>278100</v>
      </c>
      <c r="N37" s="23">
        <f t="shared" si="1"/>
        <v>278100</v>
      </c>
      <c r="O37" s="23">
        <f t="shared" si="2"/>
        <v>92700</v>
      </c>
      <c r="P37" s="18">
        <v>41791</v>
      </c>
      <c r="Q37">
        <v>2014</v>
      </c>
    </row>
    <row r="38" spans="1:17" ht="15.75" customHeight="1" x14ac:dyDescent="0.3">
      <c r="A38" s="1" t="s">
        <v>135</v>
      </c>
      <c r="B38" s="1" t="s">
        <v>63</v>
      </c>
      <c r="C38" s="1" t="str">
        <f>VLOOKUP(B38,Guide!$B$21:$C$26,2,0)</f>
        <v>USA</v>
      </c>
      <c r="D38" s="1" t="s">
        <v>75</v>
      </c>
      <c r="E38" s="1" t="str">
        <f>VLOOKUP(D38,Guide!$B$28:$C$33,2,0)</f>
        <v>ENT</v>
      </c>
      <c r="F38" s="1" t="s">
        <v>10</v>
      </c>
      <c r="G38" s="21">
        <f>VLOOKUP($F38,Product!$A$1:$C$7,2,0)</f>
        <v>120</v>
      </c>
      <c r="H38" s="21">
        <f>VLOOKUP($F38,Product!$A$1:$C$7,3,0)</f>
        <v>180</v>
      </c>
      <c r="I38" s="1">
        <v>2821</v>
      </c>
      <c r="J38" s="23">
        <f t="shared" si="0"/>
        <v>338520</v>
      </c>
      <c r="K38" s="16">
        <v>0</v>
      </c>
      <c r="L38" s="1" t="str" cm="1">
        <f t="array" ref="L38">_xlfn.IFS(K38&gt;=10%,"High",K38&gt;=5%,"Medium",K38&gt;=1%,"Low",K38=0,"No Discount")</f>
        <v>No Discount</v>
      </c>
      <c r="M38" s="23">
        <f>'Order raw'!H38*'Order raw'!I38</f>
        <v>507780</v>
      </c>
      <c r="N38" s="23">
        <f t="shared" si="1"/>
        <v>507780</v>
      </c>
      <c r="O38" s="23">
        <f t="shared" si="2"/>
        <v>169260</v>
      </c>
      <c r="P38" s="18">
        <v>41852</v>
      </c>
      <c r="Q38">
        <v>2014</v>
      </c>
    </row>
    <row r="39" spans="1:17" ht="15.75" customHeight="1" x14ac:dyDescent="0.3">
      <c r="A39" s="1" t="s">
        <v>117</v>
      </c>
      <c r="B39" s="1" t="s">
        <v>55</v>
      </c>
      <c r="C39" s="1" t="str">
        <f>VLOOKUP(B39,Guide!$B$21:$C$26,2,0)</f>
        <v>CND</v>
      </c>
      <c r="D39" s="1" t="s">
        <v>75</v>
      </c>
      <c r="E39" s="1" t="str">
        <f>VLOOKUP(D39,Guide!$B$28:$C$33,2,0)</f>
        <v>ENT</v>
      </c>
      <c r="F39" s="1" t="s">
        <v>10</v>
      </c>
      <c r="G39" s="21">
        <f>VLOOKUP($F39,Product!$A$1:$C$7,2,0)</f>
        <v>120</v>
      </c>
      <c r="H39" s="21">
        <f>VLOOKUP($F39,Product!$A$1:$C$7,3,0)</f>
        <v>180</v>
      </c>
      <c r="I39" s="1">
        <v>345</v>
      </c>
      <c r="J39" s="23">
        <f t="shared" si="0"/>
        <v>41400</v>
      </c>
      <c r="K39" s="16">
        <v>0</v>
      </c>
      <c r="L39" s="1" t="str" cm="1">
        <f t="array" ref="L39">_xlfn.IFS(K39&gt;=10%,"High",K39&gt;=5%,"Medium",K39&gt;=1%,"Low",K39=0,"No Discount")</f>
        <v>No Discount</v>
      </c>
      <c r="M39" s="23">
        <f>'Order raw'!H39*'Order raw'!I39</f>
        <v>62100</v>
      </c>
      <c r="N39" s="23">
        <f t="shared" si="1"/>
        <v>62100</v>
      </c>
      <c r="O39" s="23">
        <f t="shared" si="2"/>
        <v>20700</v>
      </c>
      <c r="P39" s="18">
        <v>41548</v>
      </c>
      <c r="Q39">
        <v>2013</v>
      </c>
    </row>
    <row r="40" spans="1:17" ht="15.75" customHeight="1" x14ac:dyDescent="0.3">
      <c r="A40" s="1" t="s">
        <v>136</v>
      </c>
      <c r="B40" s="1" t="s">
        <v>55</v>
      </c>
      <c r="C40" s="1" t="str">
        <f>VLOOKUP(B40,Guide!$B$21:$C$26,2,0)</f>
        <v>CND</v>
      </c>
      <c r="D40" s="1" t="s">
        <v>77</v>
      </c>
      <c r="E40" s="1" t="str">
        <f>VLOOKUP(D40,Guide!$B$28:$C$33,2,0)</f>
        <v>SMB</v>
      </c>
      <c r="F40" s="1" t="s">
        <v>11</v>
      </c>
      <c r="G40" s="21">
        <f>VLOOKUP($F40,Product!$A$1:$C$7,2,0)</f>
        <v>250</v>
      </c>
      <c r="H40" s="21">
        <f>VLOOKUP($F40,Product!$A$1:$C$7,3,0)</f>
        <v>300</v>
      </c>
      <c r="I40" s="1">
        <v>2001</v>
      </c>
      <c r="J40" s="23">
        <f t="shared" si="0"/>
        <v>500250</v>
      </c>
      <c r="K40" s="16">
        <v>0</v>
      </c>
      <c r="L40" s="1" t="str" cm="1">
        <f t="array" ref="L40">_xlfn.IFS(K40&gt;=10%,"High",K40&gt;=5%,"Medium",K40&gt;=1%,"Low",K40=0,"No Discount")</f>
        <v>No Discount</v>
      </c>
      <c r="M40" s="23">
        <f>'Order raw'!H40*'Order raw'!I40</f>
        <v>600300</v>
      </c>
      <c r="N40" s="23">
        <f t="shared" si="1"/>
        <v>600300</v>
      </c>
      <c r="O40" s="23">
        <f t="shared" si="2"/>
        <v>100050</v>
      </c>
      <c r="P40" s="18">
        <v>41671</v>
      </c>
      <c r="Q40">
        <v>2014</v>
      </c>
    </row>
    <row r="41" spans="1:17" ht="15.75" customHeight="1" x14ac:dyDescent="0.3">
      <c r="A41" s="1" t="s">
        <v>137</v>
      </c>
      <c r="B41" s="1" t="s">
        <v>57</v>
      </c>
      <c r="C41" s="1" t="str">
        <f>VLOOKUP(B41,Guide!$B$21:$C$26,2,0)</f>
        <v>GER</v>
      </c>
      <c r="D41" s="1" t="s">
        <v>73</v>
      </c>
      <c r="E41" s="1" t="str">
        <f>VLOOKUP(D41,Guide!$B$28:$C$33,2,0)</f>
        <v>CPR</v>
      </c>
      <c r="F41" s="1" t="s">
        <v>11</v>
      </c>
      <c r="G41" s="21">
        <f>VLOOKUP($F41,Product!$A$1:$C$7,2,0)</f>
        <v>250</v>
      </c>
      <c r="H41" s="21">
        <f>VLOOKUP($F41,Product!$A$1:$C$7,3,0)</f>
        <v>300</v>
      </c>
      <c r="I41" s="1">
        <v>2838</v>
      </c>
      <c r="J41" s="23">
        <f t="shared" si="0"/>
        <v>709500</v>
      </c>
      <c r="K41" s="16">
        <v>0</v>
      </c>
      <c r="L41" s="1" t="str" cm="1">
        <f t="array" ref="L41">_xlfn.IFS(K41&gt;=10%,"High",K41&gt;=5%,"Medium",K41&gt;=1%,"Low",K41=0,"No Discount")</f>
        <v>No Discount</v>
      </c>
      <c r="M41" s="23">
        <f>'Order raw'!H41*'Order raw'!I41</f>
        <v>851400</v>
      </c>
      <c r="N41" s="23">
        <f t="shared" si="1"/>
        <v>851400</v>
      </c>
      <c r="O41" s="23">
        <f t="shared" si="2"/>
        <v>141900</v>
      </c>
      <c r="P41" s="18">
        <v>41730</v>
      </c>
      <c r="Q41">
        <v>2014</v>
      </c>
    </row>
    <row r="42" spans="1:17" ht="15.75" customHeight="1" x14ac:dyDescent="0.3">
      <c r="A42" s="1" t="s">
        <v>106</v>
      </c>
      <c r="B42" s="1" t="s">
        <v>59</v>
      </c>
      <c r="C42" s="1" t="str">
        <f>VLOOKUP(B42,Guide!$B$21:$C$26,2,0)</f>
        <v>FRA</v>
      </c>
      <c r="D42" s="1" t="s">
        <v>71</v>
      </c>
      <c r="E42" s="1" t="str">
        <f>VLOOKUP(D42,Guide!$B$28:$C$33,2,0)</f>
        <v>MDM</v>
      </c>
      <c r="F42" s="1" t="s">
        <v>11</v>
      </c>
      <c r="G42" s="21">
        <f>VLOOKUP($F42,Product!$A$1:$C$7,2,0)</f>
        <v>250</v>
      </c>
      <c r="H42" s="21">
        <f>VLOOKUP($F42,Product!$A$1:$C$7,3,0)</f>
        <v>300</v>
      </c>
      <c r="I42" s="1">
        <v>2178</v>
      </c>
      <c r="J42" s="23">
        <f t="shared" si="0"/>
        <v>544500</v>
      </c>
      <c r="K42" s="16">
        <v>0</v>
      </c>
      <c r="L42" s="1" t="str" cm="1">
        <f t="array" ref="L42">_xlfn.IFS(K42&gt;=10%,"High",K42&gt;=5%,"Medium",K42&gt;=1%,"Low",K42=0,"No Discount")</f>
        <v>No Discount</v>
      </c>
      <c r="M42" s="23">
        <f>'Order raw'!H42*'Order raw'!I42</f>
        <v>653400</v>
      </c>
      <c r="N42" s="23">
        <f t="shared" si="1"/>
        <v>653400</v>
      </c>
      <c r="O42" s="23">
        <f t="shared" si="2"/>
        <v>108900</v>
      </c>
      <c r="P42" s="18">
        <v>41791</v>
      </c>
      <c r="Q42">
        <v>2014</v>
      </c>
    </row>
    <row r="43" spans="1:17" ht="15.75" customHeight="1" x14ac:dyDescent="0.3">
      <c r="A43" s="1" t="s">
        <v>107</v>
      </c>
      <c r="B43" s="1" t="s">
        <v>57</v>
      </c>
      <c r="C43" s="1" t="str">
        <f>VLOOKUP(B43,Guide!$B$21:$C$26,2,0)</f>
        <v>GER</v>
      </c>
      <c r="D43" s="1" t="s">
        <v>71</v>
      </c>
      <c r="E43" s="1" t="str">
        <f>VLOOKUP(D43,Guide!$B$28:$C$33,2,0)</f>
        <v>MDM</v>
      </c>
      <c r="F43" s="1" t="s">
        <v>11</v>
      </c>
      <c r="G43" s="21">
        <f>VLOOKUP($F43,Product!$A$1:$C$7,2,0)</f>
        <v>250</v>
      </c>
      <c r="H43" s="21">
        <f>VLOOKUP($F43,Product!$A$1:$C$7,3,0)</f>
        <v>300</v>
      </c>
      <c r="I43" s="1">
        <v>888</v>
      </c>
      <c r="J43" s="23">
        <f t="shared" si="0"/>
        <v>222000</v>
      </c>
      <c r="K43" s="16">
        <v>0</v>
      </c>
      <c r="L43" s="1" t="str" cm="1">
        <f t="array" ref="L43">_xlfn.IFS(K43&gt;=10%,"High",K43&gt;=5%,"Medium",K43&gt;=1%,"Low",K43=0,"No Discount")</f>
        <v>No Discount</v>
      </c>
      <c r="M43" s="23">
        <f>'Order raw'!H43*'Order raw'!I43</f>
        <v>266400</v>
      </c>
      <c r="N43" s="23">
        <f t="shared" si="1"/>
        <v>266400</v>
      </c>
      <c r="O43" s="23">
        <f t="shared" si="2"/>
        <v>44400</v>
      </c>
      <c r="P43" s="18">
        <v>41791</v>
      </c>
      <c r="Q43">
        <v>2014</v>
      </c>
    </row>
    <row r="44" spans="1:17" ht="15.75" customHeight="1" x14ac:dyDescent="0.3">
      <c r="A44" s="1" t="s">
        <v>138</v>
      </c>
      <c r="B44" s="1" t="s">
        <v>59</v>
      </c>
      <c r="C44" s="1" t="str">
        <f>VLOOKUP(B44,Guide!$B$21:$C$26,2,0)</f>
        <v>FRA</v>
      </c>
      <c r="D44" s="1" t="s">
        <v>69</v>
      </c>
      <c r="E44" s="1" t="str">
        <f>VLOOKUP(D44,Guide!$B$28:$C$33,2,0)</f>
        <v>GOV</v>
      </c>
      <c r="F44" s="1" t="s">
        <v>11</v>
      </c>
      <c r="G44" s="21">
        <f>VLOOKUP($F44,Product!$A$1:$C$7,2,0)</f>
        <v>250</v>
      </c>
      <c r="H44" s="21">
        <f>VLOOKUP($F44,Product!$A$1:$C$7,3,0)</f>
        <v>300</v>
      </c>
      <c r="I44" s="1">
        <v>1527</v>
      </c>
      <c r="J44" s="23">
        <f t="shared" si="0"/>
        <v>381750</v>
      </c>
      <c r="K44" s="16">
        <v>0</v>
      </c>
      <c r="L44" s="1" t="str" cm="1">
        <f t="array" ref="L44">_xlfn.IFS(K44&gt;=10%,"High",K44&gt;=5%,"Medium",K44&gt;=1%,"Low",K44=0,"No Discount")</f>
        <v>No Discount</v>
      </c>
      <c r="M44" s="23">
        <f>'Order raw'!H44*'Order raw'!I44</f>
        <v>458100</v>
      </c>
      <c r="N44" s="23">
        <f t="shared" si="1"/>
        <v>458100</v>
      </c>
      <c r="O44" s="23">
        <f t="shared" si="2"/>
        <v>76350</v>
      </c>
      <c r="P44" s="18">
        <v>41518</v>
      </c>
      <c r="Q44">
        <v>2013</v>
      </c>
    </row>
    <row r="45" spans="1:17" ht="15.75" customHeight="1" x14ac:dyDescent="0.3">
      <c r="A45" s="1" t="s">
        <v>139</v>
      </c>
      <c r="B45" s="1" t="s">
        <v>59</v>
      </c>
      <c r="C45" s="1" t="str">
        <f>VLOOKUP(B45,Guide!$B$21:$C$26,2,0)</f>
        <v>FRA</v>
      </c>
      <c r="D45" s="1" t="s">
        <v>77</v>
      </c>
      <c r="E45" s="1" t="str">
        <f>VLOOKUP(D45,Guide!$B$28:$C$33,2,0)</f>
        <v>SMB</v>
      </c>
      <c r="F45" s="1" t="s">
        <v>11</v>
      </c>
      <c r="G45" s="21">
        <f>VLOOKUP($F45,Product!$A$1:$C$7,2,0)</f>
        <v>250</v>
      </c>
      <c r="H45" s="21">
        <f>VLOOKUP($F45,Product!$A$1:$C$7,3,0)</f>
        <v>300</v>
      </c>
      <c r="I45" s="1">
        <v>2151</v>
      </c>
      <c r="J45" s="23">
        <f t="shared" si="0"/>
        <v>537750</v>
      </c>
      <c r="K45" s="16">
        <v>0</v>
      </c>
      <c r="L45" s="1" t="str" cm="1">
        <f t="array" ref="L45">_xlfn.IFS(K45&gt;=10%,"High",K45&gt;=5%,"Medium",K45&gt;=1%,"Low",K45=0,"No Discount")</f>
        <v>No Discount</v>
      </c>
      <c r="M45" s="23">
        <f>'Order raw'!H45*'Order raw'!I45</f>
        <v>645300</v>
      </c>
      <c r="N45" s="23">
        <f t="shared" si="1"/>
        <v>645300</v>
      </c>
      <c r="O45" s="23">
        <f t="shared" si="2"/>
        <v>107550</v>
      </c>
      <c r="P45" s="18">
        <v>41883</v>
      </c>
      <c r="Q45">
        <v>2014</v>
      </c>
    </row>
    <row r="46" spans="1:17" ht="15.75" customHeight="1" x14ac:dyDescent="0.3">
      <c r="A46" s="1" t="s">
        <v>131</v>
      </c>
      <c r="B46" s="1" t="s">
        <v>55</v>
      </c>
      <c r="C46" s="1" t="str">
        <f>VLOOKUP(B46,Guide!$B$21:$C$26,2,0)</f>
        <v>CND</v>
      </c>
      <c r="D46" s="1" t="s">
        <v>69</v>
      </c>
      <c r="E46" s="1" t="str">
        <f>VLOOKUP(D46,Guide!$B$28:$C$33,2,0)</f>
        <v>GOV</v>
      </c>
      <c r="F46" s="1" t="s">
        <v>11</v>
      </c>
      <c r="G46" s="21">
        <f>VLOOKUP($F46,Product!$A$1:$C$7,2,0)</f>
        <v>250</v>
      </c>
      <c r="H46" s="21">
        <f>VLOOKUP($F46,Product!$A$1:$C$7,3,0)</f>
        <v>300</v>
      </c>
      <c r="I46" s="1">
        <v>1817</v>
      </c>
      <c r="J46" s="23">
        <f t="shared" si="0"/>
        <v>454250</v>
      </c>
      <c r="K46" s="16">
        <v>0</v>
      </c>
      <c r="L46" s="1" t="str" cm="1">
        <f t="array" ref="L46">_xlfn.IFS(K46&gt;=10%,"High",K46&gt;=5%,"Medium",K46&gt;=1%,"Low",K46=0,"No Discount")</f>
        <v>No Discount</v>
      </c>
      <c r="M46" s="23">
        <f>'Order raw'!H46*'Order raw'!I46</f>
        <v>545100</v>
      </c>
      <c r="N46" s="23">
        <f t="shared" si="1"/>
        <v>545100</v>
      </c>
      <c r="O46" s="23">
        <f t="shared" si="2"/>
        <v>90850</v>
      </c>
      <c r="P46" s="18">
        <v>41974</v>
      </c>
      <c r="Q46">
        <v>2014</v>
      </c>
    </row>
    <row r="47" spans="1:17" ht="15.75" customHeight="1" x14ac:dyDescent="0.3">
      <c r="A47" s="1" t="s">
        <v>140</v>
      </c>
      <c r="B47" s="1" t="s">
        <v>59</v>
      </c>
      <c r="C47" s="1" t="str">
        <f>VLOOKUP(B47,Guide!$B$21:$C$26,2,0)</f>
        <v>FRA</v>
      </c>
      <c r="D47" s="1" t="s">
        <v>69</v>
      </c>
      <c r="E47" s="1" t="str">
        <f>VLOOKUP(D47,Guide!$B$28:$C$33,2,0)</f>
        <v>GOV</v>
      </c>
      <c r="F47" s="1" t="s">
        <v>12</v>
      </c>
      <c r="G47" s="21">
        <f>VLOOKUP($F47,Product!$A$1:$C$7,2,0)</f>
        <v>200</v>
      </c>
      <c r="H47" s="21">
        <f>VLOOKUP($F47,Product!$A$1:$C$7,3,0)</f>
        <v>350</v>
      </c>
      <c r="I47" s="1">
        <v>2750</v>
      </c>
      <c r="J47" s="23">
        <f t="shared" si="0"/>
        <v>550000</v>
      </c>
      <c r="K47" s="16">
        <v>0</v>
      </c>
      <c r="L47" s="1" t="str" cm="1">
        <f t="array" ref="L47">_xlfn.IFS(K47&gt;=10%,"High",K47&gt;=5%,"Medium",K47&gt;=1%,"Low",K47=0,"No Discount")</f>
        <v>No Discount</v>
      </c>
      <c r="M47" s="23">
        <f>'Order raw'!H47*'Order raw'!I47</f>
        <v>962500</v>
      </c>
      <c r="N47" s="23">
        <f t="shared" si="1"/>
        <v>962500</v>
      </c>
      <c r="O47" s="23">
        <f t="shared" si="2"/>
        <v>412500</v>
      </c>
      <c r="P47" s="18">
        <v>41671</v>
      </c>
      <c r="Q47">
        <v>2014</v>
      </c>
    </row>
    <row r="48" spans="1:17" ht="15.75" customHeight="1" x14ac:dyDescent="0.3">
      <c r="A48" s="1" t="s">
        <v>141</v>
      </c>
      <c r="B48" s="1" t="s">
        <v>63</v>
      </c>
      <c r="C48" s="1" t="str">
        <f>VLOOKUP(B48,Guide!$B$21:$C$26,2,0)</f>
        <v>USA</v>
      </c>
      <c r="D48" s="1" t="s">
        <v>73</v>
      </c>
      <c r="E48" s="1" t="str">
        <f>VLOOKUP(D48,Guide!$B$28:$C$33,2,0)</f>
        <v>CPR</v>
      </c>
      <c r="F48" s="1" t="s">
        <v>12</v>
      </c>
      <c r="G48" s="21">
        <f>VLOOKUP($F48,Product!$A$1:$C$7,2,0)</f>
        <v>200</v>
      </c>
      <c r="H48" s="21">
        <f>VLOOKUP($F48,Product!$A$1:$C$7,3,0)</f>
        <v>350</v>
      </c>
      <c r="I48" s="1">
        <v>1953</v>
      </c>
      <c r="J48" s="23">
        <f t="shared" si="0"/>
        <v>390600</v>
      </c>
      <c r="K48" s="16">
        <v>0</v>
      </c>
      <c r="L48" s="1" t="str" cm="1">
        <f t="array" ref="L48">_xlfn.IFS(K48&gt;=10%,"High",K48&gt;=5%,"Medium",K48&gt;=1%,"Low",K48=0,"No Discount")</f>
        <v>No Discount</v>
      </c>
      <c r="M48" s="23">
        <f>'Order raw'!H48*'Order raw'!I48</f>
        <v>683550</v>
      </c>
      <c r="N48" s="23">
        <f t="shared" si="1"/>
        <v>683550</v>
      </c>
      <c r="O48" s="23">
        <f t="shared" si="2"/>
        <v>292950</v>
      </c>
      <c r="P48" s="18">
        <v>41730</v>
      </c>
      <c r="Q48">
        <v>2014</v>
      </c>
    </row>
    <row r="49" spans="1:17" ht="15.75" customHeight="1" x14ac:dyDescent="0.3">
      <c r="A49" s="1" t="s">
        <v>142</v>
      </c>
      <c r="B49" s="1" t="s">
        <v>57</v>
      </c>
      <c r="C49" s="1" t="str">
        <f>VLOOKUP(B49,Guide!$B$21:$C$26,2,0)</f>
        <v>GER</v>
      </c>
      <c r="D49" s="1" t="s">
        <v>75</v>
      </c>
      <c r="E49" s="1" t="str">
        <f>VLOOKUP(D49,Guide!$B$28:$C$33,2,0)</f>
        <v>ENT</v>
      </c>
      <c r="F49" s="1" t="s">
        <v>12</v>
      </c>
      <c r="G49" s="21">
        <f>VLOOKUP($F49,Product!$A$1:$C$7,2,0)</f>
        <v>200</v>
      </c>
      <c r="H49" s="21">
        <f>VLOOKUP($F49,Product!$A$1:$C$7,3,0)</f>
        <v>350</v>
      </c>
      <c r="I49" s="1">
        <v>4219</v>
      </c>
      <c r="J49" s="23">
        <f t="shared" si="0"/>
        <v>843800</v>
      </c>
      <c r="K49" s="16">
        <v>0</v>
      </c>
      <c r="L49" s="1" t="str" cm="1">
        <f t="array" ref="L49">_xlfn.IFS(K49&gt;=10%,"High",K49&gt;=5%,"Medium",K49&gt;=1%,"Low",K49=0,"No Discount")</f>
        <v>No Discount</v>
      </c>
      <c r="M49" s="23">
        <f>'Order raw'!H49*'Order raw'!I49</f>
        <v>1476650</v>
      </c>
      <c r="N49" s="23">
        <f t="shared" si="1"/>
        <v>1476650</v>
      </c>
      <c r="O49" s="23">
        <f t="shared" si="2"/>
        <v>632850</v>
      </c>
      <c r="P49" s="18">
        <v>41730</v>
      </c>
      <c r="Q49">
        <v>2014</v>
      </c>
    </row>
    <row r="50" spans="1:17" ht="15.75" customHeight="1" x14ac:dyDescent="0.3">
      <c r="A50" s="1" t="s">
        <v>112</v>
      </c>
      <c r="B50" s="1" t="s">
        <v>59</v>
      </c>
      <c r="C50" s="1" t="str">
        <f>VLOOKUP(B50,Guide!$B$21:$C$26,2,0)</f>
        <v>FRA</v>
      </c>
      <c r="D50" s="1" t="s">
        <v>69</v>
      </c>
      <c r="E50" s="1" t="str">
        <f>VLOOKUP(D50,Guide!$B$28:$C$33,2,0)</f>
        <v>GOV</v>
      </c>
      <c r="F50" s="1" t="s">
        <v>12</v>
      </c>
      <c r="G50" s="21">
        <f>VLOOKUP($F50,Product!$A$1:$C$7,2,0)</f>
        <v>200</v>
      </c>
      <c r="H50" s="21">
        <f>VLOOKUP($F50,Product!$A$1:$C$7,3,0)</f>
        <v>350</v>
      </c>
      <c r="I50" s="1">
        <v>1899</v>
      </c>
      <c r="J50" s="23">
        <f t="shared" si="0"/>
        <v>379800</v>
      </c>
      <c r="K50" s="16">
        <v>0</v>
      </c>
      <c r="L50" s="1" t="str" cm="1">
        <f t="array" ref="L50">_xlfn.IFS(K50&gt;=10%,"High",K50&gt;=5%,"Medium",K50&gt;=1%,"Low",K50=0,"No Discount")</f>
        <v>No Discount</v>
      </c>
      <c r="M50" s="23">
        <f>'Order raw'!H50*'Order raw'!I50</f>
        <v>664650</v>
      </c>
      <c r="N50" s="23">
        <f t="shared" si="1"/>
        <v>664650</v>
      </c>
      <c r="O50" s="23">
        <f t="shared" si="2"/>
        <v>284850</v>
      </c>
      <c r="P50" s="18">
        <v>41791</v>
      </c>
      <c r="Q50">
        <v>2014</v>
      </c>
    </row>
    <row r="51" spans="1:17" ht="13" x14ac:dyDescent="0.3">
      <c r="A51" s="1" t="s">
        <v>143</v>
      </c>
      <c r="B51" s="1" t="s">
        <v>57</v>
      </c>
      <c r="C51" s="1" t="str">
        <f>VLOOKUP(B51,Guide!$B$21:$C$26,2,0)</f>
        <v>GER</v>
      </c>
      <c r="D51" s="1" t="s">
        <v>69</v>
      </c>
      <c r="E51" s="1" t="str">
        <f>VLOOKUP(D51,Guide!$B$28:$C$33,2,0)</f>
        <v>GOV</v>
      </c>
      <c r="F51" s="1" t="s">
        <v>12</v>
      </c>
      <c r="G51" s="21">
        <f>VLOOKUP($F51,Product!$A$1:$C$7,2,0)</f>
        <v>200</v>
      </c>
      <c r="H51" s="21">
        <f>VLOOKUP($F51,Product!$A$1:$C$7,3,0)</f>
        <v>350</v>
      </c>
      <c r="I51" s="1">
        <v>1686</v>
      </c>
      <c r="J51" s="23">
        <f t="shared" si="0"/>
        <v>337200</v>
      </c>
      <c r="K51" s="16">
        <v>0</v>
      </c>
      <c r="L51" s="1" t="str" cm="1">
        <f t="array" ref="L51">_xlfn.IFS(K51&gt;=10%,"High",K51&gt;=5%,"Medium",K51&gt;=1%,"Low",K51=0,"No Discount")</f>
        <v>No Discount</v>
      </c>
      <c r="M51" s="23">
        <f>'Order raw'!H51*'Order raw'!I51</f>
        <v>590100</v>
      </c>
      <c r="N51" s="23">
        <f t="shared" si="1"/>
        <v>590100</v>
      </c>
      <c r="O51" s="23">
        <f t="shared" si="2"/>
        <v>252900</v>
      </c>
      <c r="P51" s="18">
        <v>41821</v>
      </c>
      <c r="Q51">
        <v>2014</v>
      </c>
    </row>
    <row r="52" spans="1:17" ht="13" x14ac:dyDescent="0.3">
      <c r="A52" s="1" t="s">
        <v>144</v>
      </c>
      <c r="B52" s="1" t="s">
        <v>63</v>
      </c>
      <c r="C52" s="1" t="str">
        <f>VLOOKUP(B52,Guide!$B$21:$C$26,2,0)</f>
        <v>USA</v>
      </c>
      <c r="D52" s="1" t="s">
        <v>73</v>
      </c>
      <c r="E52" s="1" t="str">
        <f>VLOOKUP(D52,Guide!$B$28:$C$33,2,0)</f>
        <v>CPR</v>
      </c>
      <c r="F52" s="1" t="s">
        <v>12</v>
      </c>
      <c r="G52" s="21">
        <f>VLOOKUP($F52,Product!$A$1:$C$7,2,0)</f>
        <v>200</v>
      </c>
      <c r="H52" s="21">
        <f>VLOOKUP($F52,Product!$A$1:$C$7,3,0)</f>
        <v>350</v>
      </c>
      <c r="I52" s="1">
        <v>2141</v>
      </c>
      <c r="J52" s="23">
        <f t="shared" si="0"/>
        <v>428200</v>
      </c>
      <c r="K52" s="16">
        <v>0</v>
      </c>
      <c r="L52" s="1" t="str" cm="1">
        <f t="array" ref="L52">_xlfn.IFS(K52&gt;=10%,"High",K52&gt;=5%,"Medium",K52&gt;=1%,"Low",K52=0,"No Discount")</f>
        <v>No Discount</v>
      </c>
      <c r="M52" s="23">
        <f>'Order raw'!H52*'Order raw'!I52</f>
        <v>749350</v>
      </c>
      <c r="N52" s="23">
        <f t="shared" si="1"/>
        <v>749350</v>
      </c>
      <c r="O52" s="23">
        <f t="shared" si="2"/>
        <v>321150</v>
      </c>
      <c r="P52" s="18">
        <v>41852</v>
      </c>
      <c r="Q52">
        <v>2014</v>
      </c>
    </row>
    <row r="53" spans="1:17" ht="13" x14ac:dyDescent="0.3">
      <c r="A53" s="1" t="s">
        <v>127</v>
      </c>
      <c r="B53" s="1" t="s">
        <v>63</v>
      </c>
      <c r="C53" s="1" t="str">
        <f>VLOOKUP(B53,Guide!$B$21:$C$26,2,0)</f>
        <v>USA</v>
      </c>
      <c r="D53" s="1" t="s">
        <v>69</v>
      </c>
      <c r="E53" s="1" t="str">
        <f>VLOOKUP(D53,Guide!$B$28:$C$33,2,0)</f>
        <v>GOV</v>
      </c>
      <c r="F53" s="1" t="s">
        <v>12</v>
      </c>
      <c r="G53" s="21">
        <f>VLOOKUP($F53,Product!$A$1:$C$7,2,0)</f>
        <v>200</v>
      </c>
      <c r="H53" s="21">
        <f>VLOOKUP($F53,Product!$A$1:$C$7,3,0)</f>
        <v>350</v>
      </c>
      <c r="I53" s="1">
        <v>1143</v>
      </c>
      <c r="J53" s="23">
        <f t="shared" si="0"/>
        <v>228600</v>
      </c>
      <c r="K53" s="16">
        <v>0</v>
      </c>
      <c r="L53" s="1" t="str" cm="1">
        <f t="array" ref="L53">_xlfn.IFS(K53&gt;=10%,"High",K53&gt;=5%,"Medium",K53&gt;=1%,"Low",K53=0,"No Discount")</f>
        <v>No Discount</v>
      </c>
      <c r="M53" s="23">
        <f>'Order raw'!H53*'Order raw'!I53</f>
        <v>400050</v>
      </c>
      <c r="N53" s="23">
        <f t="shared" si="1"/>
        <v>400050</v>
      </c>
      <c r="O53" s="23">
        <f t="shared" si="2"/>
        <v>171450</v>
      </c>
      <c r="P53" s="18">
        <v>41913</v>
      </c>
      <c r="Q53">
        <v>2014</v>
      </c>
    </row>
    <row r="54" spans="1:17" ht="13" x14ac:dyDescent="0.3">
      <c r="A54" s="1" t="s">
        <v>118</v>
      </c>
      <c r="B54" s="1" t="s">
        <v>63</v>
      </c>
      <c r="C54" s="1" t="str">
        <f>VLOOKUP(B54,Guide!$B$21:$C$26,2,0)</f>
        <v>USA</v>
      </c>
      <c r="D54" s="1" t="s">
        <v>71</v>
      </c>
      <c r="E54" s="1" t="str">
        <f>VLOOKUP(D54,Guide!$B$28:$C$33,2,0)</f>
        <v>MDM</v>
      </c>
      <c r="F54" s="1" t="s">
        <v>12</v>
      </c>
      <c r="G54" s="21">
        <f>VLOOKUP($F54,Product!$A$1:$C$7,2,0)</f>
        <v>200</v>
      </c>
      <c r="H54" s="21">
        <f>VLOOKUP($F54,Product!$A$1:$C$7,3,0)</f>
        <v>350</v>
      </c>
      <c r="I54" s="1">
        <v>615</v>
      </c>
      <c r="J54" s="23">
        <f t="shared" si="0"/>
        <v>123000</v>
      </c>
      <c r="K54" s="16">
        <v>0</v>
      </c>
      <c r="L54" s="1" t="str" cm="1">
        <f t="array" ref="L54">_xlfn.IFS(K54&gt;=10%,"High",K54&gt;=5%,"Medium",K54&gt;=1%,"Low",K54=0,"No Discount")</f>
        <v>No Discount</v>
      </c>
      <c r="M54" s="23">
        <f>'Order raw'!H54*'Order raw'!I54</f>
        <v>215250</v>
      </c>
      <c r="N54" s="23">
        <f t="shared" si="1"/>
        <v>215250</v>
      </c>
      <c r="O54" s="23">
        <f t="shared" si="2"/>
        <v>92250</v>
      </c>
      <c r="P54" s="18">
        <v>41974</v>
      </c>
      <c r="Q54">
        <v>2014</v>
      </c>
    </row>
    <row r="55" spans="1:17" ht="13" x14ac:dyDescent="0.3">
      <c r="A55" s="1" t="s">
        <v>145</v>
      </c>
      <c r="B55" s="1" t="s">
        <v>59</v>
      </c>
      <c r="C55" s="1" t="str">
        <f>VLOOKUP(B55,Guide!$B$21:$C$26,2,0)</f>
        <v>FRA</v>
      </c>
      <c r="D55" s="1" t="s">
        <v>69</v>
      </c>
      <c r="E55" s="1" t="str">
        <f>VLOOKUP(D55,Guide!$B$28:$C$33,2,0)</f>
        <v>GOV</v>
      </c>
      <c r="F55" s="1" t="s">
        <v>9</v>
      </c>
      <c r="G55" s="21">
        <f>VLOOKUP($F55,Product!$A$1:$C$7,2,0)</f>
        <v>10</v>
      </c>
      <c r="H55" s="21">
        <f>VLOOKUP($F55,Product!$A$1:$C$7,3,0)</f>
        <v>20</v>
      </c>
      <c r="I55" s="1">
        <v>3945</v>
      </c>
      <c r="J55" s="23">
        <f t="shared" si="0"/>
        <v>39450</v>
      </c>
      <c r="K55" s="16">
        <v>9.9999999999999985E-3</v>
      </c>
      <c r="L55" s="1" t="str" cm="1">
        <f t="array" ref="L55">_xlfn.IFS(K55&gt;=10%,"High",K55&gt;=5%,"Medium",K55&gt;=1%,"Low",K55=0,"No Discount")</f>
        <v>Low</v>
      </c>
      <c r="M55" s="23">
        <f>'Order raw'!H55*'Order raw'!I55</f>
        <v>78900</v>
      </c>
      <c r="N55" s="23">
        <f t="shared" si="1"/>
        <v>78111</v>
      </c>
      <c r="O55" s="23">
        <f t="shared" si="2"/>
        <v>38661</v>
      </c>
      <c r="P55" s="18">
        <v>41640</v>
      </c>
      <c r="Q55">
        <v>2014</v>
      </c>
    </row>
    <row r="56" spans="1:17" ht="13" x14ac:dyDescent="0.3">
      <c r="A56" s="1" t="s">
        <v>146</v>
      </c>
      <c r="B56" s="1" t="s">
        <v>59</v>
      </c>
      <c r="C56" s="1" t="str">
        <f>VLOOKUP(B56,Guide!$B$21:$C$26,2,0)</f>
        <v>FRA</v>
      </c>
      <c r="D56" s="1" t="s">
        <v>71</v>
      </c>
      <c r="E56" s="1" t="str">
        <f>VLOOKUP(D56,Guide!$B$28:$C$33,2,0)</f>
        <v>MDM</v>
      </c>
      <c r="F56" s="1" t="s">
        <v>9</v>
      </c>
      <c r="G56" s="21">
        <f>VLOOKUP($F56,Product!$A$1:$C$7,2,0)</f>
        <v>10</v>
      </c>
      <c r="H56" s="21">
        <f>VLOOKUP($F56,Product!$A$1:$C$7,3,0)</f>
        <v>20</v>
      </c>
      <c r="I56" s="1">
        <v>2296</v>
      </c>
      <c r="J56" s="23">
        <f t="shared" si="0"/>
        <v>22960</v>
      </c>
      <c r="K56" s="16">
        <v>9.9999999999999985E-3</v>
      </c>
      <c r="L56" s="1" t="str" cm="1">
        <f t="array" ref="L56">_xlfn.IFS(K56&gt;=10%,"High",K56&gt;=5%,"Medium",K56&gt;=1%,"Low",K56=0,"No Discount")</f>
        <v>Low</v>
      </c>
      <c r="M56" s="23">
        <f>'Order raw'!H56*'Order raw'!I56</f>
        <v>45920</v>
      </c>
      <c r="N56" s="23">
        <f t="shared" si="1"/>
        <v>45460.800000000003</v>
      </c>
      <c r="O56" s="23">
        <f t="shared" si="2"/>
        <v>22500.800000000003</v>
      </c>
      <c r="P56" s="18">
        <v>41671</v>
      </c>
      <c r="Q56">
        <v>2014</v>
      </c>
    </row>
    <row r="57" spans="1:17" ht="13" x14ac:dyDescent="0.3">
      <c r="A57" s="1" t="s">
        <v>147</v>
      </c>
      <c r="B57" s="1" t="s">
        <v>59</v>
      </c>
      <c r="C57" s="1" t="str">
        <f>VLOOKUP(B57,Guide!$B$21:$C$26,2,0)</f>
        <v>FRA</v>
      </c>
      <c r="D57" s="1" t="s">
        <v>69</v>
      </c>
      <c r="E57" s="1" t="str">
        <f>VLOOKUP(D57,Guide!$B$28:$C$33,2,0)</f>
        <v>GOV</v>
      </c>
      <c r="F57" s="1" t="s">
        <v>9</v>
      </c>
      <c r="G57" s="21">
        <f>VLOOKUP($F57,Product!$A$1:$C$7,2,0)</f>
        <v>10</v>
      </c>
      <c r="H57" s="21">
        <f>VLOOKUP($F57,Product!$A$1:$C$7,3,0)</f>
        <v>20</v>
      </c>
      <c r="I57" s="1">
        <v>1030</v>
      </c>
      <c r="J57" s="23">
        <f t="shared" si="0"/>
        <v>10300</v>
      </c>
      <c r="K57" s="16">
        <v>9.9999999999999985E-3</v>
      </c>
      <c r="L57" s="1" t="str" cm="1">
        <f t="array" ref="L57">_xlfn.IFS(K57&gt;=10%,"High",K57&gt;=5%,"Medium",K57&gt;=1%,"Low",K57=0,"No Discount")</f>
        <v>Low</v>
      </c>
      <c r="M57" s="23">
        <f>'Order raw'!H57*'Order raw'!I57</f>
        <v>20600</v>
      </c>
      <c r="N57" s="23">
        <f t="shared" si="1"/>
        <v>20394</v>
      </c>
      <c r="O57" s="23">
        <f t="shared" si="2"/>
        <v>10094</v>
      </c>
      <c r="P57" s="18">
        <v>41760</v>
      </c>
      <c r="Q57">
        <v>2014</v>
      </c>
    </row>
    <row r="58" spans="1:17" ht="13" x14ac:dyDescent="0.3">
      <c r="A58" s="1" t="s">
        <v>148</v>
      </c>
      <c r="B58" s="1" t="s">
        <v>59</v>
      </c>
      <c r="C58" s="1" t="str">
        <f>VLOOKUP(B58,Guide!$B$21:$C$26,2,0)</f>
        <v>FRA</v>
      </c>
      <c r="D58" s="1" t="s">
        <v>69</v>
      </c>
      <c r="E58" s="1" t="str">
        <f>VLOOKUP(D58,Guide!$B$28:$C$33,2,0)</f>
        <v>GOV</v>
      </c>
      <c r="F58" s="1" t="s">
        <v>10</v>
      </c>
      <c r="G58" s="21">
        <f>VLOOKUP($F58,Product!$A$1:$C$7,2,0)</f>
        <v>120</v>
      </c>
      <c r="H58" s="21">
        <f>VLOOKUP($F58,Product!$A$1:$C$7,3,0)</f>
        <v>180</v>
      </c>
      <c r="I58" s="1">
        <v>639</v>
      </c>
      <c r="J58" s="23">
        <f t="shared" si="0"/>
        <v>76680</v>
      </c>
      <c r="K58" s="16">
        <v>9.9999999999999985E-3</v>
      </c>
      <c r="L58" s="1" t="str" cm="1">
        <f t="array" ref="L58">_xlfn.IFS(K58&gt;=10%,"High",K58&gt;=5%,"Medium",K58&gt;=1%,"Low",K58=0,"No Discount")</f>
        <v>Low</v>
      </c>
      <c r="M58" s="23">
        <f>'Order raw'!H58*'Order raw'!I58</f>
        <v>115020</v>
      </c>
      <c r="N58" s="23">
        <f t="shared" si="1"/>
        <v>113869.8</v>
      </c>
      <c r="O58" s="23">
        <f t="shared" si="2"/>
        <v>37189.800000000003</v>
      </c>
      <c r="P58" s="18">
        <v>41944</v>
      </c>
      <c r="Q58">
        <v>2014</v>
      </c>
    </row>
    <row r="59" spans="1:17" ht="13" x14ac:dyDescent="0.3">
      <c r="A59" s="1" t="s">
        <v>149</v>
      </c>
      <c r="B59" s="1" t="s">
        <v>55</v>
      </c>
      <c r="C59" s="1" t="str">
        <f>VLOOKUP(B59,Guide!$B$21:$C$26,2,0)</f>
        <v>CND</v>
      </c>
      <c r="D59" s="1" t="s">
        <v>69</v>
      </c>
      <c r="E59" s="1" t="str">
        <f>VLOOKUP(D59,Guide!$B$28:$C$33,2,0)</f>
        <v>GOV</v>
      </c>
      <c r="F59" s="1" t="s">
        <v>11</v>
      </c>
      <c r="G59" s="21">
        <f>VLOOKUP($F59,Product!$A$1:$C$7,2,0)</f>
        <v>250</v>
      </c>
      <c r="H59" s="21">
        <f>VLOOKUP($F59,Product!$A$1:$C$7,3,0)</f>
        <v>300</v>
      </c>
      <c r="I59" s="1">
        <v>1326</v>
      </c>
      <c r="J59" s="23">
        <f t="shared" si="0"/>
        <v>331500</v>
      </c>
      <c r="K59" s="16">
        <v>9.9999999999999985E-3</v>
      </c>
      <c r="L59" s="1" t="str" cm="1">
        <f t="array" ref="L59">_xlfn.IFS(K59&gt;=10%,"High",K59&gt;=5%,"Medium",K59&gt;=1%,"Low",K59=0,"No Discount")</f>
        <v>Low</v>
      </c>
      <c r="M59" s="23">
        <f>'Order raw'!H59*'Order raw'!I59</f>
        <v>397800</v>
      </c>
      <c r="N59" s="23">
        <f t="shared" si="1"/>
        <v>393822</v>
      </c>
      <c r="O59" s="23">
        <f t="shared" si="2"/>
        <v>62322</v>
      </c>
      <c r="P59" s="18">
        <v>41699</v>
      </c>
      <c r="Q59">
        <v>2014</v>
      </c>
    </row>
    <row r="60" spans="1:17" ht="13" x14ac:dyDescent="0.3">
      <c r="A60" s="1" t="s">
        <v>150</v>
      </c>
      <c r="B60" s="1" t="s">
        <v>63</v>
      </c>
      <c r="C60" s="1" t="str">
        <f>VLOOKUP(B60,Guide!$B$21:$C$26,2,0)</f>
        <v>USA</v>
      </c>
      <c r="D60" s="1" t="s">
        <v>73</v>
      </c>
      <c r="E60" s="1" t="str">
        <f>VLOOKUP(D60,Guide!$B$28:$C$33,2,0)</f>
        <v>CPR</v>
      </c>
      <c r="F60" s="1" t="s">
        <v>7</v>
      </c>
      <c r="G60" s="21">
        <f>VLOOKUP($F60,Product!$A$1:$C$7,2,0)</f>
        <v>3</v>
      </c>
      <c r="H60" s="21">
        <f>VLOOKUP($F60,Product!$A$1:$C$7,3,0)</f>
        <v>20</v>
      </c>
      <c r="I60" s="1">
        <v>1858</v>
      </c>
      <c r="J60" s="23">
        <f t="shared" si="0"/>
        <v>5574</v>
      </c>
      <c r="K60" s="16">
        <v>0.01</v>
      </c>
      <c r="L60" s="1" t="str" cm="1">
        <f t="array" ref="L60">_xlfn.IFS(K60&gt;=10%,"High",K60&gt;=5%,"Medium",K60&gt;=1%,"Low",K60=0,"No Discount")</f>
        <v>Low</v>
      </c>
      <c r="M60" s="23">
        <f>'Order raw'!H60*'Order raw'!I60</f>
        <v>37160</v>
      </c>
      <c r="N60" s="23">
        <f t="shared" si="1"/>
        <v>36788.400000000001</v>
      </c>
      <c r="O60" s="23">
        <f t="shared" si="2"/>
        <v>31214.400000000001</v>
      </c>
      <c r="P60" s="18">
        <v>41671</v>
      </c>
      <c r="Q60">
        <v>2014</v>
      </c>
    </row>
    <row r="61" spans="1:17" ht="13" x14ac:dyDescent="0.3">
      <c r="A61" s="1" t="s">
        <v>151</v>
      </c>
      <c r="B61" s="1" t="s">
        <v>61</v>
      </c>
      <c r="C61" s="1" t="str">
        <f>VLOOKUP(B61,Guide!$B$21:$C$26,2,0)</f>
        <v>MXC</v>
      </c>
      <c r="D61" s="1" t="s">
        <v>69</v>
      </c>
      <c r="E61" s="1" t="str">
        <f>VLOOKUP(D61,Guide!$B$28:$C$33,2,0)</f>
        <v>GOV</v>
      </c>
      <c r="F61" s="1" t="s">
        <v>7</v>
      </c>
      <c r="G61" s="21">
        <f>VLOOKUP($F61,Product!$A$1:$C$7,2,0)</f>
        <v>3</v>
      </c>
      <c r="H61" s="21">
        <f>VLOOKUP($F61,Product!$A$1:$C$7,3,0)</f>
        <v>20</v>
      </c>
      <c r="I61" s="1">
        <v>1210</v>
      </c>
      <c r="J61" s="23">
        <f t="shared" si="0"/>
        <v>3630</v>
      </c>
      <c r="K61" s="16">
        <v>0.01</v>
      </c>
      <c r="L61" s="1" t="str" cm="1">
        <f t="array" ref="L61">_xlfn.IFS(K61&gt;=10%,"High",K61&gt;=5%,"Medium",K61&gt;=1%,"Low",K61=0,"No Discount")</f>
        <v>Low</v>
      </c>
      <c r="M61" s="23">
        <f>'Order raw'!H61*'Order raw'!I61</f>
        <v>24200</v>
      </c>
      <c r="N61" s="23">
        <f t="shared" si="1"/>
        <v>23958</v>
      </c>
      <c r="O61" s="23">
        <f t="shared" si="2"/>
        <v>20328</v>
      </c>
      <c r="P61" s="18">
        <v>41699</v>
      </c>
      <c r="Q61">
        <v>2014</v>
      </c>
    </row>
    <row r="62" spans="1:17" ht="13" x14ac:dyDescent="0.3">
      <c r="A62" s="1" t="s">
        <v>152</v>
      </c>
      <c r="B62" s="1" t="s">
        <v>63</v>
      </c>
      <c r="C62" s="1" t="str">
        <f>VLOOKUP(B62,Guide!$B$21:$C$26,2,0)</f>
        <v>USA</v>
      </c>
      <c r="D62" s="1" t="s">
        <v>69</v>
      </c>
      <c r="E62" s="1" t="str">
        <f>VLOOKUP(D62,Guide!$B$28:$C$33,2,0)</f>
        <v>GOV</v>
      </c>
      <c r="F62" s="1" t="s">
        <v>7</v>
      </c>
      <c r="G62" s="21">
        <f>VLOOKUP($F62,Product!$A$1:$C$7,2,0)</f>
        <v>3</v>
      </c>
      <c r="H62" s="21">
        <f>VLOOKUP($F62,Product!$A$1:$C$7,3,0)</f>
        <v>20</v>
      </c>
      <c r="I62" s="1">
        <v>2529</v>
      </c>
      <c r="J62" s="23">
        <f t="shared" si="0"/>
        <v>7587</v>
      </c>
      <c r="K62" s="16">
        <v>0.01</v>
      </c>
      <c r="L62" s="1" t="str" cm="1">
        <f t="array" ref="L62">_xlfn.IFS(K62&gt;=10%,"High",K62&gt;=5%,"Medium",K62&gt;=1%,"Low",K62=0,"No Discount")</f>
        <v>Low</v>
      </c>
      <c r="M62" s="23">
        <f>'Order raw'!H62*'Order raw'!I62</f>
        <v>50580</v>
      </c>
      <c r="N62" s="23">
        <f t="shared" si="1"/>
        <v>50074.2</v>
      </c>
      <c r="O62" s="23">
        <f t="shared" si="2"/>
        <v>42487.199999999997</v>
      </c>
      <c r="P62" s="18">
        <v>41821</v>
      </c>
      <c r="Q62">
        <v>2014</v>
      </c>
    </row>
    <row r="63" spans="1:17" ht="13" x14ac:dyDescent="0.3">
      <c r="A63" s="1" t="s">
        <v>153</v>
      </c>
      <c r="B63" s="1" t="s">
        <v>55</v>
      </c>
      <c r="C63" s="1" t="str">
        <f>VLOOKUP(B63,Guide!$B$21:$C$26,2,0)</f>
        <v>CND</v>
      </c>
      <c r="D63" s="1" t="s">
        <v>73</v>
      </c>
      <c r="E63" s="1" t="str">
        <f>VLOOKUP(D63,Guide!$B$28:$C$33,2,0)</f>
        <v>CPR</v>
      </c>
      <c r="F63" s="1" t="s">
        <v>7</v>
      </c>
      <c r="G63" s="21">
        <f>VLOOKUP($F63,Product!$A$1:$C$7,2,0)</f>
        <v>3</v>
      </c>
      <c r="H63" s="21">
        <f>VLOOKUP($F63,Product!$A$1:$C$7,3,0)</f>
        <v>20</v>
      </c>
      <c r="I63" s="1">
        <v>1445</v>
      </c>
      <c r="J63" s="23">
        <f t="shared" si="0"/>
        <v>4335</v>
      </c>
      <c r="K63" s="16">
        <v>0.01</v>
      </c>
      <c r="L63" s="1" t="str" cm="1">
        <f t="array" ref="L63">_xlfn.IFS(K63&gt;=10%,"High",K63&gt;=5%,"Medium",K63&gt;=1%,"Low",K63=0,"No Discount")</f>
        <v>Low</v>
      </c>
      <c r="M63" s="23">
        <f>'Order raw'!H63*'Order raw'!I63</f>
        <v>28900</v>
      </c>
      <c r="N63" s="23">
        <f t="shared" si="1"/>
        <v>28611</v>
      </c>
      <c r="O63" s="23">
        <f t="shared" si="2"/>
        <v>24276</v>
      </c>
      <c r="P63" s="18">
        <v>41883</v>
      </c>
      <c r="Q63">
        <v>2014</v>
      </c>
    </row>
    <row r="64" spans="1:17" ht="13" x14ac:dyDescent="0.3">
      <c r="A64" s="1" t="s">
        <v>154</v>
      </c>
      <c r="B64" s="1" t="s">
        <v>63</v>
      </c>
      <c r="C64" s="1" t="str">
        <f>VLOOKUP(B64,Guide!$B$21:$C$26,2,0)</f>
        <v>USA</v>
      </c>
      <c r="D64" s="1" t="s">
        <v>75</v>
      </c>
      <c r="E64" s="1" t="str">
        <f>VLOOKUP(D64,Guide!$B$28:$C$33,2,0)</f>
        <v>ENT</v>
      </c>
      <c r="F64" s="1" t="s">
        <v>7</v>
      </c>
      <c r="G64" s="21">
        <f>VLOOKUP($F64,Product!$A$1:$C$7,2,0)</f>
        <v>3</v>
      </c>
      <c r="H64" s="21">
        <f>VLOOKUP($F64,Product!$A$1:$C$7,3,0)</f>
        <v>20</v>
      </c>
      <c r="I64" s="1">
        <v>330</v>
      </c>
      <c r="J64" s="23">
        <f t="shared" si="0"/>
        <v>990</v>
      </c>
      <c r="K64" s="16">
        <v>0.01</v>
      </c>
      <c r="L64" s="1" t="str" cm="1">
        <f t="array" ref="L64">_xlfn.IFS(K64&gt;=10%,"High",K64&gt;=5%,"Medium",K64&gt;=1%,"Low",K64=0,"No Discount")</f>
        <v>Low</v>
      </c>
      <c r="M64" s="23">
        <f>'Order raw'!H64*'Order raw'!I64</f>
        <v>6600</v>
      </c>
      <c r="N64" s="23">
        <f t="shared" si="1"/>
        <v>6534</v>
      </c>
      <c r="O64" s="23">
        <f t="shared" si="2"/>
        <v>5544</v>
      </c>
      <c r="P64" s="18">
        <v>41518</v>
      </c>
      <c r="Q64">
        <v>2013</v>
      </c>
    </row>
    <row r="65" spans="1:17" ht="13" x14ac:dyDescent="0.3">
      <c r="A65" s="1" t="s">
        <v>155</v>
      </c>
      <c r="B65" s="1" t="s">
        <v>59</v>
      </c>
      <c r="C65" s="1" t="str">
        <f>VLOOKUP(B65,Guide!$B$21:$C$26,2,0)</f>
        <v>FRA</v>
      </c>
      <c r="D65" s="1" t="s">
        <v>73</v>
      </c>
      <c r="E65" s="1" t="str">
        <f>VLOOKUP(D65,Guide!$B$28:$C$33,2,0)</f>
        <v>CPR</v>
      </c>
      <c r="F65" s="1" t="s">
        <v>7</v>
      </c>
      <c r="G65" s="21">
        <f>VLOOKUP($F65,Product!$A$1:$C$7,2,0)</f>
        <v>3</v>
      </c>
      <c r="H65" s="21">
        <f>VLOOKUP($F65,Product!$A$1:$C$7,3,0)</f>
        <v>20</v>
      </c>
      <c r="I65" s="1">
        <v>2671</v>
      </c>
      <c r="J65" s="23">
        <f t="shared" si="0"/>
        <v>8013</v>
      </c>
      <c r="K65" s="16">
        <v>0.01</v>
      </c>
      <c r="L65" s="1" t="str" cm="1">
        <f t="array" ref="L65">_xlfn.IFS(K65&gt;=10%,"High",K65&gt;=5%,"Medium",K65&gt;=1%,"Low",K65=0,"No Discount")</f>
        <v>Low</v>
      </c>
      <c r="M65" s="23">
        <f>'Order raw'!H65*'Order raw'!I65</f>
        <v>53420</v>
      </c>
      <c r="N65" s="23">
        <f t="shared" si="1"/>
        <v>52885.8</v>
      </c>
      <c r="O65" s="23">
        <f t="shared" si="2"/>
        <v>44872.800000000003</v>
      </c>
      <c r="P65" s="18">
        <v>41883</v>
      </c>
      <c r="Q65">
        <v>2014</v>
      </c>
    </row>
    <row r="66" spans="1:17" ht="13" x14ac:dyDescent="0.3">
      <c r="A66" s="1" t="s">
        <v>156</v>
      </c>
      <c r="B66" s="1" t="s">
        <v>57</v>
      </c>
      <c r="C66" s="1" t="str">
        <f>VLOOKUP(B66,Guide!$B$21:$C$26,2,0)</f>
        <v>GER</v>
      </c>
      <c r="D66" s="1" t="s">
        <v>73</v>
      </c>
      <c r="E66" s="1" t="str">
        <f>VLOOKUP(D66,Guide!$B$28:$C$33,2,0)</f>
        <v>CPR</v>
      </c>
      <c r="F66" s="1" t="s">
        <v>7</v>
      </c>
      <c r="G66" s="21">
        <f>VLOOKUP($F66,Product!$A$1:$C$7,2,0)</f>
        <v>3</v>
      </c>
      <c r="H66" s="21">
        <f>VLOOKUP($F66,Product!$A$1:$C$7,3,0)</f>
        <v>20</v>
      </c>
      <c r="I66" s="1">
        <v>766</v>
      </c>
      <c r="J66" s="23">
        <f t="shared" si="0"/>
        <v>2298</v>
      </c>
      <c r="K66" s="16">
        <v>0.01</v>
      </c>
      <c r="L66" s="1" t="str" cm="1">
        <f t="array" ref="L66">_xlfn.IFS(K66&gt;=10%,"High",K66&gt;=5%,"Medium",K66&gt;=1%,"Low",K66=0,"No Discount")</f>
        <v>Low</v>
      </c>
      <c r="M66" s="23">
        <f>'Order raw'!H66*'Order raw'!I66</f>
        <v>15320</v>
      </c>
      <c r="N66" s="23">
        <f t="shared" si="1"/>
        <v>15166.8</v>
      </c>
      <c r="O66" s="23">
        <f t="shared" si="2"/>
        <v>12868.8</v>
      </c>
      <c r="P66" s="18">
        <v>41548</v>
      </c>
      <c r="Q66">
        <v>2013</v>
      </c>
    </row>
    <row r="67" spans="1:17" ht="13" x14ac:dyDescent="0.3">
      <c r="A67" s="1" t="s">
        <v>157</v>
      </c>
      <c r="B67" s="1" t="s">
        <v>61</v>
      </c>
      <c r="C67" s="1" t="str">
        <f>VLOOKUP(B67,Guide!$B$21:$C$26,2,0)</f>
        <v>MXC</v>
      </c>
      <c r="D67" s="1" t="s">
        <v>77</v>
      </c>
      <c r="E67" s="1" t="str">
        <f>VLOOKUP(D67,Guide!$B$28:$C$33,2,0)</f>
        <v>SMB</v>
      </c>
      <c r="F67" s="1" t="s">
        <v>7</v>
      </c>
      <c r="G67" s="21">
        <f>VLOOKUP($F67,Product!$A$1:$C$7,2,0)</f>
        <v>3</v>
      </c>
      <c r="H67" s="21">
        <f>VLOOKUP($F67,Product!$A$1:$C$7,3,0)</f>
        <v>20</v>
      </c>
      <c r="I67" s="1">
        <v>494</v>
      </c>
      <c r="J67" s="23">
        <f t="shared" ref="J67:J130" si="3">G67*I67</f>
        <v>1482</v>
      </c>
      <c r="K67" s="16">
        <v>0.01</v>
      </c>
      <c r="L67" s="1" t="str" cm="1">
        <f t="array" ref="L67">_xlfn.IFS(K67&gt;=10%,"High",K67&gt;=5%,"Medium",K67&gt;=1%,"Low",K67=0,"No Discount")</f>
        <v>Low</v>
      </c>
      <c r="M67" s="23">
        <f>'Order raw'!H67*'Order raw'!I67</f>
        <v>9880</v>
      </c>
      <c r="N67" s="23">
        <f t="shared" ref="N67:N130" si="4">M67*(1-K67)</f>
        <v>9781.2000000000007</v>
      </c>
      <c r="O67" s="23">
        <f t="shared" ref="O67:O130" si="5">N67-J67</f>
        <v>8299.2000000000007</v>
      </c>
      <c r="P67" s="18">
        <v>41548</v>
      </c>
      <c r="Q67">
        <v>2013</v>
      </c>
    </row>
    <row r="68" spans="1:17" ht="13" x14ac:dyDescent="0.3">
      <c r="A68" s="1" t="s">
        <v>158</v>
      </c>
      <c r="B68" s="1" t="s">
        <v>61</v>
      </c>
      <c r="C68" s="1" t="str">
        <f>VLOOKUP(B68,Guide!$B$21:$C$26,2,0)</f>
        <v>MXC</v>
      </c>
      <c r="D68" s="1" t="s">
        <v>69</v>
      </c>
      <c r="E68" s="1" t="str">
        <f>VLOOKUP(D68,Guide!$B$28:$C$33,2,0)</f>
        <v>GOV</v>
      </c>
      <c r="F68" s="1" t="s">
        <v>7</v>
      </c>
      <c r="G68" s="21">
        <f>VLOOKUP($F68,Product!$A$1:$C$7,2,0)</f>
        <v>3</v>
      </c>
      <c r="H68" s="21">
        <f>VLOOKUP($F68,Product!$A$1:$C$7,3,0)</f>
        <v>20</v>
      </c>
      <c r="I68" s="1">
        <v>1397</v>
      </c>
      <c r="J68" s="23">
        <f t="shared" si="3"/>
        <v>4191</v>
      </c>
      <c r="K68" s="16">
        <v>0.01</v>
      </c>
      <c r="L68" s="1" t="str" cm="1">
        <f t="array" ref="L68">_xlfn.IFS(K68&gt;=10%,"High",K68&gt;=5%,"Medium",K68&gt;=1%,"Low",K68=0,"No Discount")</f>
        <v>Low</v>
      </c>
      <c r="M68" s="23">
        <f>'Order raw'!H68*'Order raw'!I68</f>
        <v>27940</v>
      </c>
      <c r="N68" s="23">
        <f t="shared" si="4"/>
        <v>27660.6</v>
      </c>
      <c r="O68" s="23">
        <f t="shared" si="5"/>
        <v>23469.599999999999</v>
      </c>
      <c r="P68" s="18">
        <v>41913</v>
      </c>
      <c r="Q68">
        <v>2014</v>
      </c>
    </row>
    <row r="69" spans="1:17" ht="13" x14ac:dyDescent="0.3">
      <c r="A69" s="1" t="s">
        <v>159</v>
      </c>
      <c r="B69" s="1" t="s">
        <v>59</v>
      </c>
      <c r="C69" s="1" t="str">
        <f>VLOOKUP(B69,Guide!$B$21:$C$26,2,0)</f>
        <v>FRA</v>
      </c>
      <c r="D69" s="1" t="s">
        <v>69</v>
      </c>
      <c r="E69" s="1" t="str">
        <f>VLOOKUP(D69,Guide!$B$28:$C$33,2,0)</f>
        <v>GOV</v>
      </c>
      <c r="F69" s="1" t="s">
        <v>7</v>
      </c>
      <c r="G69" s="21">
        <f>VLOOKUP($F69,Product!$A$1:$C$7,2,0)</f>
        <v>3</v>
      </c>
      <c r="H69" s="21">
        <f>VLOOKUP($F69,Product!$A$1:$C$7,3,0)</f>
        <v>20</v>
      </c>
      <c r="I69" s="1">
        <v>2155</v>
      </c>
      <c r="J69" s="23">
        <f t="shared" si="3"/>
        <v>6465</v>
      </c>
      <c r="K69" s="16">
        <v>0.01</v>
      </c>
      <c r="L69" s="1" t="str" cm="1">
        <f t="array" ref="L69">_xlfn.IFS(K69&gt;=10%,"High",K69&gt;=5%,"Medium",K69&gt;=1%,"Low",K69=0,"No Discount")</f>
        <v>Low</v>
      </c>
      <c r="M69" s="23">
        <f>'Order raw'!H69*'Order raw'!I69</f>
        <v>43100</v>
      </c>
      <c r="N69" s="23">
        <f t="shared" si="4"/>
        <v>42669</v>
      </c>
      <c r="O69" s="23">
        <f t="shared" si="5"/>
        <v>36204</v>
      </c>
      <c r="P69" s="18">
        <v>41974</v>
      </c>
      <c r="Q69">
        <v>2014</v>
      </c>
    </row>
    <row r="70" spans="1:17" ht="13" x14ac:dyDescent="0.3">
      <c r="A70" s="1" t="s">
        <v>160</v>
      </c>
      <c r="B70" s="1" t="s">
        <v>61</v>
      </c>
      <c r="C70" s="1" t="str">
        <f>VLOOKUP(B70,Guide!$B$21:$C$26,2,0)</f>
        <v>MXC</v>
      </c>
      <c r="D70" s="1" t="s">
        <v>71</v>
      </c>
      <c r="E70" s="1" t="str">
        <f>VLOOKUP(D70,Guide!$B$28:$C$33,2,0)</f>
        <v>MDM</v>
      </c>
      <c r="F70" s="1" t="s">
        <v>8</v>
      </c>
      <c r="G70" s="21">
        <f>VLOOKUP($F70,Product!$A$1:$C$7,2,0)</f>
        <v>5</v>
      </c>
      <c r="H70" s="21">
        <f>VLOOKUP($F70,Product!$A$1:$C$7,3,0)</f>
        <v>15</v>
      </c>
      <c r="I70" s="1">
        <v>2214</v>
      </c>
      <c r="J70" s="23">
        <f t="shared" si="3"/>
        <v>11070</v>
      </c>
      <c r="K70" s="16">
        <v>0.01</v>
      </c>
      <c r="L70" s="1" t="str" cm="1">
        <f t="array" ref="L70">_xlfn.IFS(K70&gt;=10%,"High",K70&gt;=5%,"Medium",K70&gt;=1%,"Low",K70=0,"No Discount")</f>
        <v>Low</v>
      </c>
      <c r="M70" s="23">
        <f>'Order raw'!H70*'Order raw'!I70</f>
        <v>33210</v>
      </c>
      <c r="N70" s="23">
        <f t="shared" si="4"/>
        <v>32877.9</v>
      </c>
      <c r="O70" s="23">
        <f t="shared" si="5"/>
        <v>21807.9</v>
      </c>
      <c r="P70" s="18">
        <v>41699</v>
      </c>
      <c r="Q70">
        <v>2014</v>
      </c>
    </row>
    <row r="71" spans="1:17" ht="13" x14ac:dyDescent="0.3">
      <c r="A71" s="1" t="s">
        <v>161</v>
      </c>
      <c r="B71" s="1" t="s">
        <v>63</v>
      </c>
      <c r="C71" s="1" t="str">
        <f>VLOOKUP(B71,Guide!$B$21:$C$26,2,0)</f>
        <v>USA</v>
      </c>
      <c r="D71" s="1" t="s">
        <v>77</v>
      </c>
      <c r="E71" s="1" t="str">
        <f>VLOOKUP(D71,Guide!$B$28:$C$33,2,0)</f>
        <v>SMB</v>
      </c>
      <c r="F71" s="1" t="s">
        <v>8</v>
      </c>
      <c r="G71" s="21">
        <f>VLOOKUP($F71,Product!$A$1:$C$7,2,0)</f>
        <v>5</v>
      </c>
      <c r="H71" s="21">
        <f>VLOOKUP($F71,Product!$A$1:$C$7,3,0)</f>
        <v>15</v>
      </c>
      <c r="I71" s="1">
        <v>2301</v>
      </c>
      <c r="J71" s="23">
        <f t="shared" si="3"/>
        <v>11505</v>
      </c>
      <c r="K71" s="16">
        <v>0.01</v>
      </c>
      <c r="L71" s="1" t="str" cm="1">
        <f t="array" ref="L71">_xlfn.IFS(K71&gt;=10%,"High",K71&gt;=5%,"Medium",K71&gt;=1%,"Low",K71=0,"No Discount")</f>
        <v>Low</v>
      </c>
      <c r="M71" s="23">
        <f>'Order raw'!H71*'Order raw'!I71</f>
        <v>34515</v>
      </c>
      <c r="N71" s="23">
        <f t="shared" si="4"/>
        <v>34169.85</v>
      </c>
      <c r="O71" s="23">
        <f t="shared" si="5"/>
        <v>22664.85</v>
      </c>
      <c r="P71" s="18">
        <v>41730</v>
      </c>
      <c r="Q71">
        <v>2014</v>
      </c>
    </row>
    <row r="72" spans="1:17" ht="13" x14ac:dyDescent="0.3">
      <c r="A72" s="1" t="s">
        <v>162</v>
      </c>
      <c r="B72" s="1" t="s">
        <v>59</v>
      </c>
      <c r="C72" s="1" t="str">
        <f>VLOOKUP(B72,Guide!$B$21:$C$26,2,0)</f>
        <v>FRA</v>
      </c>
      <c r="D72" s="1" t="s">
        <v>69</v>
      </c>
      <c r="E72" s="1" t="str">
        <f>VLOOKUP(D72,Guide!$B$28:$C$33,2,0)</f>
        <v>GOV</v>
      </c>
      <c r="F72" s="1" t="s">
        <v>8</v>
      </c>
      <c r="G72" s="21">
        <f>VLOOKUP($F72,Product!$A$1:$C$7,2,0)</f>
        <v>5</v>
      </c>
      <c r="H72" s="21">
        <f>VLOOKUP($F72,Product!$A$1:$C$7,3,0)</f>
        <v>15</v>
      </c>
      <c r="I72" s="1">
        <v>1375</v>
      </c>
      <c r="J72" s="23">
        <f t="shared" si="3"/>
        <v>6875</v>
      </c>
      <c r="K72" s="16">
        <v>1.0003636363636364E-2</v>
      </c>
      <c r="L72" s="1" t="str" cm="1">
        <f t="array" ref="L72">_xlfn.IFS(K72&gt;=10%,"High",K72&gt;=5%,"Medium",K72&gt;=1%,"Low",K72=0,"No Discount")</f>
        <v>Low</v>
      </c>
      <c r="M72" s="23">
        <f>'Order raw'!H72*'Order raw'!I72</f>
        <v>20625</v>
      </c>
      <c r="N72" s="23">
        <f t="shared" si="4"/>
        <v>20418.674999999999</v>
      </c>
      <c r="O72" s="23">
        <f t="shared" si="5"/>
        <v>13543.674999999999</v>
      </c>
      <c r="P72" s="18">
        <v>41821</v>
      </c>
      <c r="Q72">
        <v>2014</v>
      </c>
    </row>
    <row r="73" spans="1:17" ht="13" x14ac:dyDescent="0.3">
      <c r="A73" s="1" t="s">
        <v>163</v>
      </c>
      <c r="B73" s="1" t="s">
        <v>55</v>
      </c>
      <c r="C73" s="1" t="str">
        <f>VLOOKUP(B73,Guide!$B$21:$C$26,2,0)</f>
        <v>CND</v>
      </c>
      <c r="D73" s="1" t="s">
        <v>69</v>
      </c>
      <c r="E73" s="1" t="str">
        <f>VLOOKUP(D73,Guide!$B$28:$C$33,2,0)</f>
        <v>GOV</v>
      </c>
      <c r="F73" s="1" t="s">
        <v>8</v>
      </c>
      <c r="G73" s="21">
        <f>VLOOKUP($F73,Product!$A$1:$C$7,2,0)</f>
        <v>5</v>
      </c>
      <c r="H73" s="21">
        <f>VLOOKUP($F73,Product!$A$1:$C$7,3,0)</f>
        <v>15</v>
      </c>
      <c r="I73" s="1">
        <v>1830</v>
      </c>
      <c r="J73" s="23">
        <f t="shared" si="3"/>
        <v>9150</v>
      </c>
      <c r="K73" s="16">
        <v>0.01</v>
      </c>
      <c r="L73" s="1" t="str" cm="1">
        <f t="array" ref="L73">_xlfn.IFS(K73&gt;=10%,"High",K73&gt;=5%,"Medium",K73&gt;=1%,"Low",K73=0,"No Discount")</f>
        <v>Low</v>
      </c>
      <c r="M73" s="23">
        <f>'Order raw'!H73*'Order raw'!I73</f>
        <v>27450</v>
      </c>
      <c r="N73" s="23">
        <f t="shared" si="4"/>
        <v>27175.5</v>
      </c>
      <c r="O73" s="23">
        <f t="shared" si="5"/>
        <v>18025.5</v>
      </c>
      <c r="P73" s="18">
        <v>41852</v>
      </c>
      <c r="Q73">
        <v>2014</v>
      </c>
    </row>
    <row r="74" spans="1:17" ht="13" x14ac:dyDescent="0.3">
      <c r="A74" s="1" t="s">
        <v>164</v>
      </c>
      <c r="B74" s="1" t="s">
        <v>63</v>
      </c>
      <c r="C74" s="1" t="str">
        <f>VLOOKUP(B74,Guide!$B$21:$C$26,2,0)</f>
        <v>USA</v>
      </c>
      <c r="D74" s="1" t="s">
        <v>77</v>
      </c>
      <c r="E74" s="1" t="str">
        <f>VLOOKUP(D74,Guide!$B$28:$C$33,2,0)</f>
        <v>SMB</v>
      </c>
      <c r="F74" s="1" t="s">
        <v>8</v>
      </c>
      <c r="G74" s="21">
        <f>VLOOKUP($F74,Product!$A$1:$C$7,2,0)</f>
        <v>5</v>
      </c>
      <c r="H74" s="21">
        <f>VLOOKUP($F74,Product!$A$1:$C$7,3,0)</f>
        <v>15</v>
      </c>
      <c r="I74" s="1">
        <v>2498</v>
      </c>
      <c r="J74" s="23">
        <f t="shared" si="3"/>
        <v>12490</v>
      </c>
      <c r="K74" s="16">
        <v>0.01</v>
      </c>
      <c r="L74" s="1" t="str" cm="1">
        <f t="array" ref="L74">_xlfn.IFS(K74&gt;=10%,"High",K74&gt;=5%,"Medium",K74&gt;=1%,"Low",K74=0,"No Discount")</f>
        <v>Low</v>
      </c>
      <c r="M74" s="23">
        <f>'Order raw'!H74*'Order raw'!I74</f>
        <v>37470</v>
      </c>
      <c r="N74" s="23">
        <f t="shared" si="4"/>
        <v>37095.300000000003</v>
      </c>
      <c r="O74" s="23">
        <f t="shared" si="5"/>
        <v>24605.300000000003</v>
      </c>
      <c r="P74" s="18">
        <v>41518</v>
      </c>
      <c r="Q74">
        <v>2013</v>
      </c>
    </row>
    <row r="75" spans="1:17" ht="13" x14ac:dyDescent="0.3">
      <c r="A75" s="1" t="s">
        <v>165</v>
      </c>
      <c r="B75" s="1" t="s">
        <v>63</v>
      </c>
      <c r="C75" s="1" t="str">
        <f>VLOOKUP(B75,Guide!$B$21:$C$26,2,0)</f>
        <v>USA</v>
      </c>
      <c r="D75" s="1" t="s">
        <v>75</v>
      </c>
      <c r="E75" s="1" t="str">
        <f>VLOOKUP(D75,Guide!$B$28:$C$33,2,0)</f>
        <v>ENT</v>
      </c>
      <c r="F75" s="1" t="s">
        <v>8</v>
      </c>
      <c r="G75" s="21">
        <f>VLOOKUP($F75,Product!$A$1:$C$7,2,0)</f>
        <v>5</v>
      </c>
      <c r="H75" s="21">
        <f>VLOOKUP($F75,Product!$A$1:$C$7,3,0)</f>
        <v>15</v>
      </c>
      <c r="I75" s="1">
        <v>663</v>
      </c>
      <c r="J75" s="23">
        <f t="shared" si="3"/>
        <v>3315</v>
      </c>
      <c r="K75" s="16">
        <v>0.01</v>
      </c>
      <c r="L75" s="1" t="str" cm="1">
        <f t="array" ref="L75">_xlfn.IFS(K75&gt;=10%,"High",K75&gt;=5%,"Medium",K75&gt;=1%,"Low",K75=0,"No Discount")</f>
        <v>Low</v>
      </c>
      <c r="M75" s="23">
        <f>'Order raw'!H75*'Order raw'!I75</f>
        <v>9945</v>
      </c>
      <c r="N75" s="23">
        <f t="shared" si="4"/>
        <v>9845.5499999999993</v>
      </c>
      <c r="O75" s="23">
        <f t="shared" si="5"/>
        <v>6530.5499999999993</v>
      </c>
      <c r="P75" s="18">
        <v>41548</v>
      </c>
      <c r="Q75">
        <v>2013</v>
      </c>
    </row>
    <row r="76" spans="1:17" ht="13" x14ac:dyDescent="0.3">
      <c r="A76" s="1" t="s">
        <v>166</v>
      </c>
      <c r="B76" s="1" t="s">
        <v>63</v>
      </c>
      <c r="C76" s="1" t="str">
        <f>VLOOKUP(B76,Guide!$B$21:$C$26,2,0)</f>
        <v>USA</v>
      </c>
      <c r="D76" s="1" t="s">
        <v>71</v>
      </c>
      <c r="E76" s="1" t="str">
        <f>VLOOKUP(D76,Guide!$B$28:$C$33,2,0)</f>
        <v>MDM</v>
      </c>
      <c r="F76" s="1" t="s">
        <v>9</v>
      </c>
      <c r="G76" s="21">
        <f>VLOOKUP($F76,Product!$A$1:$C$7,2,0)</f>
        <v>10</v>
      </c>
      <c r="H76" s="21">
        <f>VLOOKUP($F76,Product!$A$1:$C$7,3,0)</f>
        <v>20</v>
      </c>
      <c r="I76" s="1">
        <v>1514</v>
      </c>
      <c r="J76" s="23">
        <f t="shared" si="3"/>
        <v>15140</v>
      </c>
      <c r="K76" s="16">
        <v>0.01</v>
      </c>
      <c r="L76" s="1" t="str" cm="1">
        <f t="array" ref="L76">_xlfn.IFS(K76&gt;=10%,"High",K76&gt;=5%,"Medium",K76&gt;=1%,"Low",K76=0,"No Discount")</f>
        <v>Low</v>
      </c>
      <c r="M76" s="23">
        <f>'Order raw'!H76*'Order raw'!I76</f>
        <v>30280</v>
      </c>
      <c r="N76" s="23">
        <f t="shared" si="4"/>
        <v>29977.200000000001</v>
      </c>
      <c r="O76" s="23">
        <f t="shared" si="5"/>
        <v>14837.2</v>
      </c>
      <c r="P76" s="18">
        <v>41671</v>
      </c>
      <c r="Q76">
        <v>2014</v>
      </c>
    </row>
    <row r="77" spans="1:17" ht="13" x14ac:dyDescent="0.3">
      <c r="A77" s="1" t="s">
        <v>167</v>
      </c>
      <c r="B77" s="1" t="s">
        <v>63</v>
      </c>
      <c r="C77" s="1" t="str">
        <f>VLOOKUP(B77,Guide!$B$21:$C$26,2,0)</f>
        <v>USA</v>
      </c>
      <c r="D77" s="1" t="s">
        <v>69</v>
      </c>
      <c r="E77" s="1" t="str">
        <f>VLOOKUP(D77,Guide!$B$28:$C$33,2,0)</f>
        <v>GOV</v>
      </c>
      <c r="F77" s="1" t="s">
        <v>9</v>
      </c>
      <c r="G77" s="21">
        <f>VLOOKUP($F77,Product!$A$1:$C$7,2,0)</f>
        <v>10</v>
      </c>
      <c r="H77" s="21">
        <f>VLOOKUP($F77,Product!$A$1:$C$7,3,0)</f>
        <v>20</v>
      </c>
      <c r="I77" s="1">
        <v>4492</v>
      </c>
      <c r="J77" s="23">
        <f t="shared" si="3"/>
        <v>44920</v>
      </c>
      <c r="K77" s="16">
        <v>1.0001272102785905E-2</v>
      </c>
      <c r="L77" s="1" t="str" cm="1">
        <f t="array" ref="L77">_xlfn.IFS(K77&gt;=10%,"High",K77&gt;=5%,"Medium",K77&gt;=1%,"Low",K77=0,"No Discount")</f>
        <v>Low</v>
      </c>
      <c r="M77" s="23">
        <f>'Order raw'!H77*'Order raw'!I77</f>
        <v>89840</v>
      </c>
      <c r="N77" s="23">
        <f t="shared" si="4"/>
        <v>88941.485714285722</v>
      </c>
      <c r="O77" s="23">
        <f t="shared" si="5"/>
        <v>44021.485714285722</v>
      </c>
      <c r="P77" s="18">
        <v>41730</v>
      </c>
      <c r="Q77">
        <v>2014</v>
      </c>
    </row>
    <row r="78" spans="1:17" ht="13" x14ac:dyDescent="0.3">
      <c r="A78" s="1" t="s">
        <v>168</v>
      </c>
      <c r="B78" s="1" t="s">
        <v>63</v>
      </c>
      <c r="C78" s="1" t="str">
        <f>VLOOKUP(B78,Guide!$B$21:$C$26,2,0)</f>
        <v>USA</v>
      </c>
      <c r="D78" s="1" t="s">
        <v>75</v>
      </c>
      <c r="E78" s="1" t="str">
        <f>VLOOKUP(D78,Guide!$B$28:$C$33,2,0)</f>
        <v>ENT</v>
      </c>
      <c r="F78" s="1" t="s">
        <v>9</v>
      </c>
      <c r="G78" s="21">
        <f>VLOOKUP($F78,Product!$A$1:$C$7,2,0)</f>
        <v>10</v>
      </c>
      <c r="H78" s="21">
        <f>VLOOKUP($F78,Product!$A$1:$C$7,3,0)</f>
        <v>20</v>
      </c>
      <c r="I78" s="1">
        <v>727</v>
      </c>
      <c r="J78" s="23">
        <f t="shared" si="3"/>
        <v>7270</v>
      </c>
      <c r="K78" s="16">
        <v>0.01</v>
      </c>
      <c r="L78" s="1" t="str" cm="1">
        <f t="array" ref="L78">_xlfn.IFS(K78&gt;=10%,"High",K78&gt;=5%,"Medium",K78&gt;=1%,"Low",K78=0,"No Discount")</f>
        <v>Low</v>
      </c>
      <c r="M78" s="23">
        <f>'Order raw'!H78*'Order raw'!I78</f>
        <v>14540</v>
      </c>
      <c r="N78" s="23">
        <f t="shared" si="4"/>
        <v>14394.6</v>
      </c>
      <c r="O78" s="23">
        <f t="shared" si="5"/>
        <v>7124.6</v>
      </c>
      <c r="P78" s="18">
        <v>41791</v>
      </c>
      <c r="Q78">
        <v>2014</v>
      </c>
    </row>
    <row r="79" spans="1:17" ht="13" x14ac:dyDescent="0.3">
      <c r="A79" s="1" t="s">
        <v>169</v>
      </c>
      <c r="B79" s="1" t="s">
        <v>59</v>
      </c>
      <c r="C79" s="1" t="str">
        <f>VLOOKUP(B79,Guide!$B$21:$C$26,2,0)</f>
        <v>FRA</v>
      </c>
      <c r="D79" s="1" t="s">
        <v>75</v>
      </c>
      <c r="E79" s="1" t="str">
        <f>VLOOKUP(D79,Guide!$B$28:$C$33,2,0)</f>
        <v>ENT</v>
      </c>
      <c r="F79" s="1" t="s">
        <v>9</v>
      </c>
      <c r="G79" s="21">
        <f>VLOOKUP($F79,Product!$A$1:$C$7,2,0)</f>
        <v>10</v>
      </c>
      <c r="H79" s="21">
        <f>VLOOKUP($F79,Product!$A$1:$C$7,3,0)</f>
        <v>20</v>
      </c>
      <c r="I79" s="1">
        <v>787</v>
      </c>
      <c r="J79" s="23">
        <f t="shared" si="3"/>
        <v>7870</v>
      </c>
      <c r="K79" s="16">
        <v>0.01</v>
      </c>
      <c r="L79" s="1" t="str" cm="1">
        <f t="array" ref="L79">_xlfn.IFS(K79&gt;=10%,"High",K79&gt;=5%,"Medium",K79&gt;=1%,"Low",K79=0,"No Discount")</f>
        <v>Low</v>
      </c>
      <c r="M79" s="23">
        <f>'Order raw'!H79*'Order raw'!I79</f>
        <v>15740</v>
      </c>
      <c r="N79" s="23">
        <f t="shared" si="4"/>
        <v>15582.6</v>
      </c>
      <c r="O79" s="23">
        <f t="shared" si="5"/>
        <v>7712.6</v>
      </c>
      <c r="P79" s="18">
        <v>41791</v>
      </c>
      <c r="Q79">
        <v>2014</v>
      </c>
    </row>
    <row r="80" spans="1:17" ht="13" x14ac:dyDescent="0.3">
      <c r="A80" s="1" t="s">
        <v>170</v>
      </c>
      <c r="B80" s="1" t="s">
        <v>61</v>
      </c>
      <c r="C80" s="1" t="str">
        <f>VLOOKUP(B80,Guide!$B$21:$C$26,2,0)</f>
        <v>MXC</v>
      </c>
      <c r="D80" s="1" t="s">
        <v>75</v>
      </c>
      <c r="E80" s="1" t="str">
        <f>VLOOKUP(D80,Guide!$B$28:$C$33,2,0)</f>
        <v>ENT</v>
      </c>
      <c r="F80" s="1" t="s">
        <v>9</v>
      </c>
      <c r="G80" s="21">
        <f>VLOOKUP($F80,Product!$A$1:$C$7,2,0)</f>
        <v>10</v>
      </c>
      <c r="H80" s="21">
        <f>VLOOKUP($F80,Product!$A$1:$C$7,3,0)</f>
        <v>20</v>
      </c>
      <c r="I80" s="1">
        <v>1823</v>
      </c>
      <c r="J80" s="23">
        <f t="shared" si="3"/>
        <v>18230</v>
      </c>
      <c r="K80" s="16">
        <v>0.01</v>
      </c>
      <c r="L80" s="1" t="str" cm="1">
        <f t="array" ref="L80">_xlfn.IFS(K80&gt;=10%,"High",K80&gt;=5%,"Medium",K80&gt;=1%,"Low",K80=0,"No Discount")</f>
        <v>Low</v>
      </c>
      <c r="M80" s="23">
        <f>'Order raw'!H80*'Order raw'!I80</f>
        <v>36460</v>
      </c>
      <c r="N80" s="23">
        <f t="shared" si="4"/>
        <v>36095.4</v>
      </c>
      <c r="O80" s="23">
        <f t="shared" si="5"/>
        <v>17865.400000000001</v>
      </c>
      <c r="P80" s="18">
        <v>41821</v>
      </c>
      <c r="Q80">
        <v>2014</v>
      </c>
    </row>
    <row r="81" spans="1:17" ht="13" x14ac:dyDescent="0.3">
      <c r="A81" s="1" t="s">
        <v>171</v>
      </c>
      <c r="B81" s="1" t="s">
        <v>57</v>
      </c>
      <c r="C81" s="1" t="str">
        <f>VLOOKUP(B81,Guide!$B$21:$C$26,2,0)</f>
        <v>GER</v>
      </c>
      <c r="D81" s="1" t="s">
        <v>71</v>
      </c>
      <c r="E81" s="1" t="str">
        <f>VLOOKUP(D81,Guide!$B$28:$C$33,2,0)</f>
        <v>MDM</v>
      </c>
      <c r="F81" s="1" t="s">
        <v>9</v>
      </c>
      <c r="G81" s="21">
        <f>VLOOKUP($F81,Product!$A$1:$C$7,2,0)</f>
        <v>10</v>
      </c>
      <c r="H81" s="21">
        <f>VLOOKUP($F81,Product!$A$1:$C$7,3,0)</f>
        <v>20</v>
      </c>
      <c r="I81" s="1">
        <v>747</v>
      </c>
      <c r="J81" s="23">
        <f t="shared" si="3"/>
        <v>7470</v>
      </c>
      <c r="K81" s="16">
        <v>0.01</v>
      </c>
      <c r="L81" s="1" t="str" cm="1">
        <f t="array" ref="L81">_xlfn.IFS(K81&gt;=10%,"High",K81&gt;=5%,"Medium",K81&gt;=1%,"Low",K81=0,"No Discount")</f>
        <v>Low</v>
      </c>
      <c r="M81" s="23">
        <f>'Order raw'!H81*'Order raw'!I81</f>
        <v>14940</v>
      </c>
      <c r="N81" s="23">
        <f t="shared" si="4"/>
        <v>14790.6</v>
      </c>
      <c r="O81" s="23">
        <f t="shared" si="5"/>
        <v>7320.6</v>
      </c>
      <c r="P81" s="18">
        <v>41883</v>
      </c>
      <c r="Q81">
        <v>2014</v>
      </c>
    </row>
    <row r="82" spans="1:17" ht="13" x14ac:dyDescent="0.3">
      <c r="A82" s="1" t="s">
        <v>156</v>
      </c>
      <c r="B82" s="1" t="s">
        <v>57</v>
      </c>
      <c r="C82" s="1" t="str">
        <f>VLOOKUP(B82,Guide!$B$21:$C$26,2,0)</f>
        <v>GER</v>
      </c>
      <c r="D82" s="1" t="s">
        <v>73</v>
      </c>
      <c r="E82" s="1" t="str">
        <f>VLOOKUP(D82,Guide!$B$28:$C$33,2,0)</f>
        <v>CPR</v>
      </c>
      <c r="F82" s="1" t="s">
        <v>9</v>
      </c>
      <c r="G82" s="21">
        <f>VLOOKUP($F82,Product!$A$1:$C$7,2,0)</f>
        <v>10</v>
      </c>
      <c r="H82" s="21">
        <f>VLOOKUP($F82,Product!$A$1:$C$7,3,0)</f>
        <v>20</v>
      </c>
      <c r="I82" s="1">
        <v>766</v>
      </c>
      <c r="J82" s="23">
        <f t="shared" si="3"/>
        <v>7660</v>
      </c>
      <c r="K82" s="16">
        <v>0.01</v>
      </c>
      <c r="L82" s="1" t="str" cm="1">
        <f t="array" ref="L82">_xlfn.IFS(K82&gt;=10%,"High",K82&gt;=5%,"Medium",K82&gt;=1%,"Low",K82=0,"No Discount")</f>
        <v>Low</v>
      </c>
      <c r="M82" s="23">
        <f>'Order raw'!H82*'Order raw'!I82</f>
        <v>15320</v>
      </c>
      <c r="N82" s="23">
        <f t="shared" si="4"/>
        <v>15166.8</v>
      </c>
      <c r="O82" s="23">
        <f t="shared" si="5"/>
        <v>7506.7999999999993</v>
      </c>
      <c r="P82" s="18">
        <v>41548</v>
      </c>
      <c r="Q82">
        <v>2013</v>
      </c>
    </row>
    <row r="83" spans="1:17" ht="13" x14ac:dyDescent="0.3">
      <c r="A83" s="1" t="s">
        <v>172</v>
      </c>
      <c r="B83" s="1" t="s">
        <v>63</v>
      </c>
      <c r="C83" s="1" t="str">
        <f>VLOOKUP(B83,Guide!$B$21:$C$26,2,0)</f>
        <v>USA</v>
      </c>
      <c r="D83" s="1" t="s">
        <v>77</v>
      </c>
      <c r="E83" s="1" t="str">
        <f>VLOOKUP(D83,Guide!$B$28:$C$33,2,0)</f>
        <v>SMB</v>
      </c>
      <c r="F83" s="1" t="s">
        <v>9</v>
      </c>
      <c r="G83" s="21">
        <f>VLOOKUP($F83,Product!$A$1:$C$7,2,0)</f>
        <v>10</v>
      </c>
      <c r="H83" s="21">
        <f>VLOOKUP($F83,Product!$A$1:$C$7,3,0)</f>
        <v>20</v>
      </c>
      <c r="I83" s="1">
        <v>2905</v>
      </c>
      <c r="J83" s="23">
        <f t="shared" si="3"/>
        <v>29050</v>
      </c>
      <c r="K83" s="16">
        <v>0.01</v>
      </c>
      <c r="L83" s="1" t="str" cm="1">
        <f t="array" ref="L83">_xlfn.IFS(K83&gt;=10%,"High",K83&gt;=5%,"Medium",K83&gt;=1%,"Low",K83=0,"No Discount")</f>
        <v>Low</v>
      </c>
      <c r="M83" s="23">
        <f>'Order raw'!H83*'Order raw'!I83</f>
        <v>58100</v>
      </c>
      <c r="N83" s="23">
        <f t="shared" si="4"/>
        <v>57519</v>
      </c>
      <c r="O83" s="23">
        <f t="shared" si="5"/>
        <v>28469</v>
      </c>
      <c r="P83" s="18">
        <v>41944</v>
      </c>
      <c r="Q83">
        <v>2014</v>
      </c>
    </row>
    <row r="84" spans="1:17" ht="13" x14ac:dyDescent="0.3">
      <c r="A84" s="1" t="s">
        <v>159</v>
      </c>
      <c r="B84" s="1" t="s">
        <v>59</v>
      </c>
      <c r="C84" s="1" t="str">
        <f>VLOOKUP(B84,Guide!$B$21:$C$26,2,0)</f>
        <v>FRA</v>
      </c>
      <c r="D84" s="1" t="s">
        <v>69</v>
      </c>
      <c r="E84" s="1" t="str">
        <f>VLOOKUP(D84,Guide!$B$28:$C$33,2,0)</f>
        <v>GOV</v>
      </c>
      <c r="F84" s="1" t="s">
        <v>9</v>
      </c>
      <c r="G84" s="21">
        <f>VLOOKUP($F84,Product!$A$1:$C$7,2,0)</f>
        <v>10</v>
      </c>
      <c r="H84" s="21">
        <f>VLOOKUP($F84,Product!$A$1:$C$7,3,0)</f>
        <v>20</v>
      </c>
      <c r="I84" s="1">
        <v>2155</v>
      </c>
      <c r="J84" s="23">
        <f t="shared" si="3"/>
        <v>21550</v>
      </c>
      <c r="K84" s="16">
        <v>0.01</v>
      </c>
      <c r="L84" s="1" t="str" cm="1">
        <f t="array" ref="L84">_xlfn.IFS(K84&gt;=10%,"High",K84&gt;=5%,"Medium",K84&gt;=1%,"Low",K84=0,"No Discount")</f>
        <v>Low</v>
      </c>
      <c r="M84" s="23">
        <f>'Order raw'!H84*'Order raw'!I84</f>
        <v>43100</v>
      </c>
      <c r="N84" s="23">
        <f t="shared" si="4"/>
        <v>42669</v>
      </c>
      <c r="O84" s="23">
        <f t="shared" si="5"/>
        <v>21119</v>
      </c>
      <c r="P84" s="18">
        <v>41974</v>
      </c>
      <c r="Q84">
        <v>2014</v>
      </c>
    </row>
    <row r="85" spans="1:17" ht="13" x14ac:dyDescent="0.3">
      <c r="A85" s="1" t="s">
        <v>173</v>
      </c>
      <c r="B85" s="1" t="s">
        <v>59</v>
      </c>
      <c r="C85" s="1" t="str">
        <f>VLOOKUP(B85,Guide!$B$21:$C$26,2,0)</f>
        <v>FRA</v>
      </c>
      <c r="D85" s="1" t="s">
        <v>69</v>
      </c>
      <c r="E85" s="1" t="str">
        <f>VLOOKUP(D85,Guide!$B$28:$C$33,2,0)</f>
        <v>GOV</v>
      </c>
      <c r="F85" s="1" t="s">
        <v>10</v>
      </c>
      <c r="G85" s="21">
        <f>VLOOKUP($F85,Product!$A$1:$C$7,2,0)</f>
        <v>120</v>
      </c>
      <c r="H85" s="21">
        <f>VLOOKUP($F85,Product!$A$1:$C$7,3,0)</f>
        <v>180</v>
      </c>
      <c r="I85" s="1">
        <v>3864</v>
      </c>
      <c r="J85" s="23">
        <f t="shared" si="3"/>
        <v>463680</v>
      </c>
      <c r="K85" s="16">
        <v>0.01</v>
      </c>
      <c r="L85" s="1" t="str" cm="1">
        <f t="array" ref="L85">_xlfn.IFS(K85&gt;=10%,"High",K85&gt;=5%,"Medium",K85&gt;=1%,"Low",K85=0,"No Discount")</f>
        <v>Low</v>
      </c>
      <c r="M85" s="23">
        <f>'Order raw'!H85*'Order raw'!I85</f>
        <v>695520</v>
      </c>
      <c r="N85" s="23">
        <f t="shared" si="4"/>
        <v>688564.8</v>
      </c>
      <c r="O85" s="23">
        <f t="shared" si="5"/>
        <v>224884.80000000005</v>
      </c>
      <c r="P85" s="18">
        <v>41730</v>
      </c>
      <c r="Q85">
        <v>2014</v>
      </c>
    </row>
    <row r="86" spans="1:17" ht="13" x14ac:dyDescent="0.3">
      <c r="A86" s="1" t="s">
        <v>174</v>
      </c>
      <c r="B86" s="1" t="s">
        <v>61</v>
      </c>
      <c r="C86" s="1" t="str">
        <f>VLOOKUP(B86,Guide!$B$21:$C$26,2,0)</f>
        <v>MXC</v>
      </c>
      <c r="D86" s="1" t="s">
        <v>69</v>
      </c>
      <c r="E86" s="1" t="str">
        <f>VLOOKUP(D86,Guide!$B$28:$C$33,2,0)</f>
        <v>GOV</v>
      </c>
      <c r="F86" s="1" t="s">
        <v>10</v>
      </c>
      <c r="G86" s="21">
        <f>VLOOKUP($F86,Product!$A$1:$C$7,2,0)</f>
        <v>120</v>
      </c>
      <c r="H86" s="21">
        <f>VLOOKUP($F86,Product!$A$1:$C$7,3,0)</f>
        <v>180</v>
      </c>
      <c r="I86" s="1">
        <v>362</v>
      </c>
      <c r="J86" s="23">
        <f t="shared" si="3"/>
        <v>43440</v>
      </c>
      <c r="K86" s="16">
        <v>0.01</v>
      </c>
      <c r="L86" s="1" t="str" cm="1">
        <f t="array" ref="L86">_xlfn.IFS(K86&gt;=10%,"High",K86&gt;=5%,"Medium",K86&gt;=1%,"Low",K86=0,"No Discount")</f>
        <v>Low</v>
      </c>
      <c r="M86" s="23">
        <f>'Order raw'!H86*'Order raw'!I86</f>
        <v>65160</v>
      </c>
      <c r="N86" s="23">
        <f t="shared" si="4"/>
        <v>64508.4</v>
      </c>
      <c r="O86" s="23">
        <f t="shared" si="5"/>
        <v>21068.400000000001</v>
      </c>
      <c r="P86" s="18">
        <v>41760</v>
      </c>
      <c r="Q86">
        <v>2014</v>
      </c>
    </row>
    <row r="87" spans="1:17" ht="13" x14ac:dyDescent="0.3">
      <c r="A87" s="1" t="s">
        <v>175</v>
      </c>
      <c r="B87" s="1" t="s">
        <v>55</v>
      </c>
      <c r="C87" s="1" t="str">
        <f>VLOOKUP(B87,Guide!$B$21:$C$26,2,0)</f>
        <v>CND</v>
      </c>
      <c r="D87" s="1" t="s">
        <v>75</v>
      </c>
      <c r="E87" s="1" t="str">
        <f>VLOOKUP(D87,Guide!$B$28:$C$33,2,0)</f>
        <v>ENT</v>
      </c>
      <c r="F87" s="1" t="s">
        <v>10</v>
      </c>
      <c r="G87" s="21">
        <f>VLOOKUP($F87,Product!$A$1:$C$7,2,0)</f>
        <v>120</v>
      </c>
      <c r="H87" s="21">
        <f>VLOOKUP($F87,Product!$A$1:$C$7,3,0)</f>
        <v>180</v>
      </c>
      <c r="I87" s="1">
        <v>923</v>
      </c>
      <c r="J87" s="23">
        <f t="shared" si="3"/>
        <v>110760</v>
      </c>
      <c r="K87" s="16">
        <v>0.01</v>
      </c>
      <c r="L87" s="1" t="str" cm="1">
        <f t="array" ref="L87">_xlfn.IFS(K87&gt;=10%,"High",K87&gt;=5%,"Medium",K87&gt;=1%,"Low",K87=0,"No Discount")</f>
        <v>Low</v>
      </c>
      <c r="M87" s="23">
        <f>'Order raw'!H87*'Order raw'!I87</f>
        <v>166140</v>
      </c>
      <c r="N87" s="23">
        <f t="shared" si="4"/>
        <v>164478.6</v>
      </c>
      <c r="O87" s="23">
        <f t="shared" si="5"/>
        <v>53718.600000000006</v>
      </c>
      <c r="P87" s="18">
        <v>41852</v>
      </c>
      <c r="Q87">
        <v>2014</v>
      </c>
    </row>
    <row r="88" spans="1:17" ht="13" x14ac:dyDescent="0.3">
      <c r="A88" s="1" t="s">
        <v>165</v>
      </c>
      <c r="B88" s="1" t="s">
        <v>63</v>
      </c>
      <c r="C88" s="1" t="str">
        <f>VLOOKUP(B88,Guide!$B$21:$C$26,2,0)</f>
        <v>USA</v>
      </c>
      <c r="D88" s="1" t="s">
        <v>75</v>
      </c>
      <c r="E88" s="1" t="str">
        <f>VLOOKUP(D88,Guide!$B$28:$C$33,2,0)</f>
        <v>ENT</v>
      </c>
      <c r="F88" s="1" t="s">
        <v>10</v>
      </c>
      <c r="G88" s="21">
        <f>VLOOKUP($F88,Product!$A$1:$C$7,2,0)</f>
        <v>120</v>
      </c>
      <c r="H88" s="21">
        <f>VLOOKUP($F88,Product!$A$1:$C$7,3,0)</f>
        <v>180</v>
      </c>
      <c r="I88" s="1">
        <v>663</v>
      </c>
      <c r="J88" s="23">
        <f t="shared" si="3"/>
        <v>79560</v>
      </c>
      <c r="K88" s="16">
        <v>0.01</v>
      </c>
      <c r="L88" s="1" t="str" cm="1">
        <f t="array" ref="L88">_xlfn.IFS(K88&gt;=10%,"High",K88&gt;=5%,"Medium",K88&gt;=1%,"Low",K88=0,"No Discount")</f>
        <v>Low</v>
      </c>
      <c r="M88" s="23">
        <f>'Order raw'!H88*'Order raw'!I88</f>
        <v>119340</v>
      </c>
      <c r="N88" s="23">
        <f t="shared" si="4"/>
        <v>118146.6</v>
      </c>
      <c r="O88" s="23">
        <f t="shared" si="5"/>
        <v>38586.600000000006</v>
      </c>
      <c r="P88" s="18">
        <v>41548</v>
      </c>
      <c r="Q88">
        <v>2013</v>
      </c>
    </row>
    <row r="89" spans="1:17" ht="13" x14ac:dyDescent="0.3">
      <c r="A89" s="1" t="s">
        <v>128</v>
      </c>
      <c r="B89" s="1" t="s">
        <v>55</v>
      </c>
      <c r="C89" s="1" t="str">
        <f>VLOOKUP(B89,Guide!$B$21:$C$26,2,0)</f>
        <v>CND</v>
      </c>
      <c r="D89" s="1" t="s">
        <v>69</v>
      </c>
      <c r="E89" s="1" t="str">
        <f>VLOOKUP(D89,Guide!$B$28:$C$33,2,0)</f>
        <v>GOV</v>
      </c>
      <c r="F89" s="1" t="s">
        <v>10</v>
      </c>
      <c r="G89" s="21">
        <f>VLOOKUP($F89,Product!$A$1:$C$7,2,0)</f>
        <v>120</v>
      </c>
      <c r="H89" s="21">
        <f>VLOOKUP($F89,Product!$A$1:$C$7,3,0)</f>
        <v>180</v>
      </c>
      <c r="I89" s="1">
        <v>2092</v>
      </c>
      <c r="J89" s="23">
        <f t="shared" si="3"/>
        <v>251040</v>
      </c>
      <c r="K89" s="16">
        <v>0.01</v>
      </c>
      <c r="L89" s="1" t="str" cm="1">
        <f t="array" ref="L89">_xlfn.IFS(K89&gt;=10%,"High",K89&gt;=5%,"Medium",K89&gt;=1%,"Low",K89=0,"No Discount")</f>
        <v>Low</v>
      </c>
      <c r="M89" s="23">
        <f>'Order raw'!H89*'Order raw'!I89</f>
        <v>376560</v>
      </c>
      <c r="N89" s="23">
        <f t="shared" si="4"/>
        <v>372794.4</v>
      </c>
      <c r="O89" s="23">
        <f t="shared" si="5"/>
        <v>121754.40000000002</v>
      </c>
      <c r="P89" s="18">
        <v>41579</v>
      </c>
      <c r="Q89">
        <v>2013</v>
      </c>
    </row>
    <row r="90" spans="1:17" ht="13" x14ac:dyDescent="0.3">
      <c r="A90" s="1" t="s">
        <v>176</v>
      </c>
      <c r="B90" s="1" t="s">
        <v>57</v>
      </c>
      <c r="C90" s="1" t="str">
        <f>VLOOKUP(B90,Guide!$B$21:$C$26,2,0)</f>
        <v>GER</v>
      </c>
      <c r="D90" s="1" t="s">
        <v>69</v>
      </c>
      <c r="E90" s="1" t="str">
        <f>VLOOKUP(D90,Guide!$B$28:$C$33,2,0)</f>
        <v>GOV</v>
      </c>
      <c r="F90" s="1" t="s">
        <v>11</v>
      </c>
      <c r="G90" s="21">
        <f>VLOOKUP($F90,Product!$A$1:$C$7,2,0)</f>
        <v>250</v>
      </c>
      <c r="H90" s="21">
        <f>VLOOKUP($F90,Product!$A$1:$C$7,3,0)</f>
        <v>300</v>
      </c>
      <c r="I90" s="1">
        <v>263</v>
      </c>
      <c r="J90" s="23">
        <f t="shared" si="3"/>
        <v>65750</v>
      </c>
      <c r="K90" s="16">
        <v>0.01</v>
      </c>
      <c r="L90" s="1" t="str" cm="1">
        <f t="array" ref="L90">_xlfn.IFS(K90&gt;=10%,"High",K90&gt;=5%,"Medium",K90&gt;=1%,"Low",K90=0,"No Discount")</f>
        <v>Low</v>
      </c>
      <c r="M90" s="23">
        <f>'Order raw'!H90*'Order raw'!I90</f>
        <v>78900</v>
      </c>
      <c r="N90" s="23">
        <f t="shared" si="4"/>
        <v>78111</v>
      </c>
      <c r="O90" s="23">
        <f t="shared" si="5"/>
        <v>12361</v>
      </c>
      <c r="P90" s="18">
        <v>41699</v>
      </c>
      <c r="Q90">
        <v>2014</v>
      </c>
    </row>
    <row r="91" spans="1:17" ht="13" x14ac:dyDescent="0.3">
      <c r="A91" s="1" t="s">
        <v>177</v>
      </c>
      <c r="B91" s="1" t="s">
        <v>55</v>
      </c>
      <c r="C91" s="1" t="str">
        <f>VLOOKUP(B91,Guide!$B$21:$C$26,2,0)</f>
        <v>CND</v>
      </c>
      <c r="D91" s="1" t="s">
        <v>69</v>
      </c>
      <c r="E91" s="1" t="str">
        <f>VLOOKUP(D91,Guide!$B$28:$C$33,2,0)</f>
        <v>GOV</v>
      </c>
      <c r="F91" s="1" t="s">
        <v>11</v>
      </c>
      <c r="G91" s="21">
        <f>VLOOKUP($F91,Product!$A$1:$C$7,2,0)</f>
        <v>250</v>
      </c>
      <c r="H91" s="21">
        <f>VLOOKUP($F91,Product!$A$1:$C$7,3,0)</f>
        <v>300</v>
      </c>
      <c r="I91" s="1">
        <v>943</v>
      </c>
      <c r="J91" s="23">
        <f t="shared" si="3"/>
        <v>235750</v>
      </c>
      <c r="K91" s="16">
        <v>1.0005302226935313E-2</v>
      </c>
      <c r="L91" s="1" t="str" cm="1">
        <f t="array" ref="L91">_xlfn.IFS(K91&gt;=10%,"High",K91&gt;=5%,"Medium",K91&gt;=1%,"Low",K91=0,"No Discount")</f>
        <v>Low</v>
      </c>
      <c r="M91" s="23">
        <f>'Order raw'!H91*'Order raw'!I91</f>
        <v>282900</v>
      </c>
      <c r="N91" s="23">
        <f t="shared" si="4"/>
        <v>280069.5</v>
      </c>
      <c r="O91" s="23">
        <f t="shared" si="5"/>
        <v>44319.5</v>
      </c>
      <c r="P91" s="18">
        <v>41730</v>
      </c>
      <c r="Q91">
        <v>2014</v>
      </c>
    </row>
    <row r="92" spans="1:17" ht="13" x14ac:dyDescent="0.3">
      <c r="A92" s="1" t="s">
        <v>168</v>
      </c>
      <c r="B92" s="1" t="s">
        <v>63</v>
      </c>
      <c r="C92" s="1" t="str">
        <f>VLOOKUP(B92,Guide!$B$21:$C$26,2,0)</f>
        <v>USA</v>
      </c>
      <c r="D92" s="1" t="s">
        <v>75</v>
      </c>
      <c r="E92" s="1" t="str">
        <f>VLOOKUP(D92,Guide!$B$28:$C$33,2,0)</f>
        <v>ENT</v>
      </c>
      <c r="F92" s="1" t="s">
        <v>11</v>
      </c>
      <c r="G92" s="21">
        <f>VLOOKUP($F92,Product!$A$1:$C$7,2,0)</f>
        <v>250</v>
      </c>
      <c r="H92" s="21">
        <f>VLOOKUP($F92,Product!$A$1:$C$7,3,0)</f>
        <v>300</v>
      </c>
      <c r="I92" s="1">
        <v>727</v>
      </c>
      <c r="J92" s="23">
        <f t="shared" si="3"/>
        <v>181750</v>
      </c>
      <c r="K92" s="16">
        <v>0.01</v>
      </c>
      <c r="L92" s="1" t="str" cm="1">
        <f t="array" ref="L92">_xlfn.IFS(K92&gt;=10%,"High",K92&gt;=5%,"Medium",K92&gt;=1%,"Low",K92=0,"No Discount")</f>
        <v>Low</v>
      </c>
      <c r="M92" s="23">
        <f>'Order raw'!H92*'Order raw'!I92</f>
        <v>218100</v>
      </c>
      <c r="N92" s="23">
        <f t="shared" si="4"/>
        <v>215919</v>
      </c>
      <c r="O92" s="23">
        <f t="shared" si="5"/>
        <v>34169</v>
      </c>
      <c r="P92" s="18">
        <v>41791</v>
      </c>
      <c r="Q92">
        <v>2014</v>
      </c>
    </row>
    <row r="93" spans="1:17" ht="13" x14ac:dyDescent="0.3">
      <c r="A93" s="1" t="s">
        <v>169</v>
      </c>
      <c r="B93" s="1" t="s">
        <v>59</v>
      </c>
      <c r="C93" s="1" t="str">
        <f>VLOOKUP(B93,Guide!$B$21:$C$26,2,0)</f>
        <v>FRA</v>
      </c>
      <c r="D93" s="1" t="s">
        <v>75</v>
      </c>
      <c r="E93" s="1" t="str">
        <f>VLOOKUP(D93,Guide!$B$28:$C$33,2,0)</f>
        <v>ENT</v>
      </c>
      <c r="F93" s="1" t="s">
        <v>11</v>
      </c>
      <c r="G93" s="21">
        <f>VLOOKUP($F93,Product!$A$1:$C$7,2,0)</f>
        <v>250</v>
      </c>
      <c r="H93" s="21">
        <f>VLOOKUP($F93,Product!$A$1:$C$7,3,0)</f>
        <v>300</v>
      </c>
      <c r="I93" s="1">
        <v>787</v>
      </c>
      <c r="J93" s="23">
        <f t="shared" si="3"/>
        <v>196750</v>
      </c>
      <c r="K93" s="16">
        <v>0.01</v>
      </c>
      <c r="L93" s="1" t="str" cm="1">
        <f t="array" ref="L93">_xlfn.IFS(K93&gt;=10%,"High",K93&gt;=5%,"Medium",K93&gt;=1%,"Low",K93=0,"No Discount")</f>
        <v>Low</v>
      </c>
      <c r="M93" s="23">
        <f>'Order raw'!H93*'Order raw'!I93</f>
        <v>236100</v>
      </c>
      <c r="N93" s="23">
        <f t="shared" si="4"/>
        <v>233739</v>
      </c>
      <c r="O93" s="23">
        <f t="shared" si="5"/>
        <v>36989</v>
      </c>
      <c r="P93" s="18">
        <v>41791</v>
      </c>
      <c r="Q93">
        <v>2014</v>
      </c>
    </row>
    <row r="94" spans="1:17" ht="13" x14ac:dyDescent="0.3">
      <c r="A94" s="1" t="s">
        <v>178</v>
      </c>
      <c r="B94" s="1" t="s">
        <v>57</v>
      </c>
      <c r="C94" s="1" t="str">
        <f>VLOOKUP(B94,Guide!$B$21:$C$26,2,0)</f>
        <v>GER</v>
      </c>
      <c r="D94" s="1" t="s">
        <v>77</v>
      </c>
      <c r="E94" s="1" t="str">
        <f>VLOOKUP(D94,Guide!$B$28:$C$33,2,0)</f>
        <v>SMB</v>
      </c>
      <c r="F94" s="1" t="s">
        <v>11</v>
      </c>
      <c r="G94" s="21">
        <f>VLOOKUP($F94,Product!$A$1:$C$7,2,0)</f>
        <v>250</v>
      </c>
      <c r="H94" s="21">
        <f>VLOOKUP($F94,Product!$A$1:$C$7,3,0)</f>
        <v>300</v>
      </c>
      <c r="I94" s="1">
        <v>986</v>
      </c>
      <c r="J94" s="23">
        <f t="shared" si="3"/>
        <v>246500</v>
      </c>
      <c r="K94" s="16">
        <v>0.01</v>
      </c>
      <c r="L94" s="1" t="str" cm="1">
        <f t="array" ref="L94">_xlfn.IFS(K94&gt;=10%,"High",K94&gt;=5%,"Medium",K94&gt;=1%,"Low",K94=0,"No Discount")</f>
        <v>Low</v>
      </c>
      <c r="M94" s="23">
        <f>'Order raw'!H94*'Order raw'!I94</f>
        <v>295800</v>
      </c>
      <c r="N94" s="23">
        <f t="shared" si="4"/>
        <v>292842</v>
      </c>
      <c r="O94" s="23">
        <f t="shared" si="5"/>
        <v>46342</v>
      </c>
      <c r="P94" s="18">
        <v>41883</v>
      </c>
      <c r="Q94">
        <v>2014</v>
      </c>
    </row>
    <row r="95" spans="1:17" ht="13" x14ac:dyDescent="0.3">
      <c r="A95" s="1" t="s">
        <v>157</v>
      </c>
      <c r="B95" s="1" t="s">
        <v>61</v>
      </c>
      <c r="C95" s="1" t="str">
        <f>VLOOKUP(B95,Guide!$B$21:$C$26,2,0)</f>
        <v>MXC</v>
      </c>
      <c r="D95" s="1" t="s">
        <v>77</v>
      </c>
      <c r="E95" s="1" t="str">
        <f>VLOOKUP(D95,Guide!$B$28:$C$33,2,0)</f>
        <v>SMB</v>
      </c>
      <c r="F95" s="1" t="s">
        <v>11</v>
      </c>
      <c r="G95" s="21">
        <f>VLOOKUP($F95,Product!$A$1:$C$7,2,0)</f>
        <v>250</v>
      </c>
      <c r="H95" s="21">
        <f>VLOOKUP($F95,Product!$A$1:$C$7,3,0)</f>
        <v>300</v>
      </c>
      <c r="I95" s="1">
        <v>494</v>
      </c>
      <c r="J95" s="23">
        <f t="shared" si="3"/>
        <v>123500</v>
      </c>
      <c r="K95" s="16">
        <v>0.01</v>
      </c>
      <c r="L95" s="1" t="str" cm="1">
        <f t="array" ref="L95">_xlfn.IFS(K95&gt;=10%,"High",K95&gt;=5%,"Medium",K95&gt;=1%,"Low",K95=0,"No Discount")</f>
        <v>Low</v>
      </c>
      <c r="M95" s="23">
        <f>'Order raw'!H95*'Order raw'!I95</f>
        <v>148200</v>
      </c>
      <c r="N95" s="23">
        <f t="shared" si="4"/>
        <v>146718</v>
      </c>
      <c r="O95" s="23">
        <f t="shared" si="5"/>
        <v>23218</v>
      </c>
      <c r="P95" s="18">
        <v>41548</v>
      </c>
      <c r="Q95">
        <v>2013</v>
      </c>
    </row>
    <row r="96" spans="1:17" ht="13" x14ac:dyDescent="0.3">
      <c r="A96" s="1" t="s">
        <v>158</v>
      </c>
      <c r="B96" s="1" t="s">
        <v>61</v>
      </c>
      <c r="C96" s="1" t="str">
        <f>VLOOKUP(B96,Guide!$B$21:$C$26,2,0)</f>
        <v>MXC</v>
      </c>
      <c r="D96" s="1" t="s">
        <v>69</v>
      </c>
      <c r="E96" s="1" t="str">
        <f>VLOOKUP(D96,Guide!$B$28:$C$33,2,0)</f>
        <v>GOV</v>
      </c>
      <c r="F96" s="1" t="s">
        <v>11</v>
      </c>
      <c r="G96" s="21">
        <f>VLOOKUP($F96,Product!$A$1:$C$7,2,0)</f>
        <v>250</v>
      </c>
      <c r="H96" s="21">
        <f>VLOOKUP($F96,Product!$A$1:$C$7,3,0)</f>
        <v>300</v>
      </c>
      <c r="I96" s="1">
        <v>1397</v>
      </c>
      <c r="J96" s="23">
        <f t="shared" si="3"/>
        <v>349250</v>
      </c>
      <c r="K96" s="16">
        <v>0.01</v>
      </c>
      <c r="L96" s="1" t="str" cm="1">
        <f t="array" ref="L96">_xlfn.IFS(K96&gt;=10%,"High",K96&gt;=5%,"Medium",K96&gt;=1%,"Low",K96=0,"No Discount")</f>
        <v>Low</v>
      </c>
      <c r="M96" s="23">
        <f>'Order raw'!H96*'Order raw'!I96</f>
        <v>419100</v>
      </c>
      <c r="N96" s="23">
        <f t="shared" si="4"/>
        <v>414909</v>
      </c>
      <c r="O96" s="23">
        <f t="shared" si="5"/>
        <v>65659</v>
      </c>
      <c r="P96" s="18">
        <v>41913</v>
      </c>
      <c r="Q96">
        <v>2014</v>
      </c>
    </row>
    <row r="97" spans="1:17" ht="13" x14ac:dyDescent="0.3">
      <c r="A97" s="1" t="s">
        <v>179</v>
      </c>
      <c r="B97" s="1" t="s">
        <v>59</v>
      </c>
      <c r="C97" s="1" t="str">
        <f>VLOOKUP(B97,Guide!$B$21:$C$26,2,0)</f>
        <v>FRA</v>
      </c>
      <c r="D97" s="1" t="s">
        <v>75</v>
      </c>
      <c r="E97" s="1" t="str">
        <f>VLOOKUP(D97,Guide!$B$28:$C$33,2,0)</f>
        <v>ENT</v>
      </c>
      <c r="F97" s="1" t="s">
        <v>11</v>
      </c>
      <c r="G97" s="21">
        <f>VLOOKUP($F97,Product!$A$1:$C$7,2,0)</f>
        <v>250</v>
      </c>
      <c r="H97" s="21">
        <f>VLOOKUP($F97,Product!$A$1:$C$7,3,0)</f>
        <v>300</v>
      </c>
      <c r="I97" s="1">
        <v>1744</v>
      </c>
      <c r="J97" s="23">
        <f t="shared" si="3"/>
        <v>436000</v>
      </c>
      <c r="K97" s="16">
        <v>0.01</v>
      </c>
      <c r="L97" s="1" t="str" cm="1">
        <f t="array" ref="L97">_xlfn.IFS(K97&gt;=10%,"High",K97&gt;=5%,"Medium",K97&gt;=1%,"Low",K97=0,"No Discount")</f>
        <v>Low</v>
      </c>
      <c r="M97" s="23">
        <f>'Order raw'!H97*'Order raw'!I97</f>
        <v>523200</v>
      </c>
      <c r="N97" s="23">
        <f t="shared" si="4"/>
        <v>517968</v>
      </c>
      <c r="O97" s="23">
        <f t="shared" si="5"/>
        <v>81968</v>
      </c>
      <c r="P97" s="18">
        <v>41944</v>
      </c>
      <c r="Q97">
        <v>2014</v>
      </c>
    </row>
    <row r="98" spans="1:17" ht="13" x14ac:dyDescent="0.3">
      <c r="A98" s="1" t="s">
        <v>180</v>
      </c>
      <c r="B98" s="1" t="s">
        <v>63</v>
      </c>
      <c r="C98" s="1" t="str">
        <f>VLOOKUP(B98,Guide!$B$21:$C$26,2,0)</f>
        <v>USA</v>
      </c>
      <c r="D98" s="1" t="s">
        <v>73</v>
      </c>
      <c r="E98" s="1" t="str">
        <f>VLOOKUP(D98,Guide!$B$28:$C$33,2,0)</f>
        <v>CPR</v>
      </c>
      <c r="F98" s="1" t="s">
        <v>12</v>
      </c>
      <c r="G98" s="21">
        <f>VLOOKUP($F98,Product!$A$1:$C$7,2,0)</f>
        <v>200</v>
      </c>
      <c r="H98" s="21">
        <f>VLOOKUP($F98,Product!$A$1:$C$7,3,0)</f>
        <v>350</v>
      </c>
      <c r="I98" s="1">
        <v>1989</v>
      </c>
      <c r="J98" s="23">
        <f t="shared" si="3"/>
        <v>397800</v>
      </c>
      <c r="K98" s="16">
        <v>0.01</v>
      </c>
      <c r="L98" s="1" t="str" cm="1">
        <f t="array" ref="L98">_xlfn.IFS(K98&gt;=10%,"High",K98&gt;=5%,"Medium",K98&gt;=1%,"Low",K98=0,"No Discount")</f>
        <v>Low</v>
      </c>
      <c r="M98" s="23">
        <f>'Order raw'!H98*'Order raw'!I98</f>
        <v>696150</v>
      </c>
      <c r="N98" s="23">
        <f t="shared" si="4"/>
        <v>689188.5</v>
      </c>
      <c r="O98" s="23">
        <f t="shared" si="5"/>
        <v>291388.5</v>
      </c>
      <c r="P98" s="18">
        <v>41518</v>
      </c>
      <c r="Q98">
        <v>2013</v>
      </c>
    </row>
    <row r="99" spans="1:17" ht="13" x14ac:dyDescent="0.3">
      <c r="A99" s="1" t="s">
        <v>181</v>
      </c>
      <c r="B99" s="1" t="s">
        <v>59</v>
      </c>
      <c r="C99" s="1" t="str">
        <f>VLOOKUP(B99,Guide!$B$21:$C$26,2,0)</f>
        <v>FRA</v>
      </c>
      <c r="D99" s="1" t="s">
        <v>71</v>
      </c>
      <c r="E99" s="1" t="str">
        <f>VLOOKUP(D99,Guide!$B$28:$C$33,2,0)</f>
        <v>MDM</v>
      </c>
      <c r="F99" s="1" t="s">
        <v>12</v>
      </c>
      <c r="G99" s="21">
        <f>VLOOKUP($F99,Product!$A$1:$C$7,2,0)</f>
        <v>200</v>
      </c>
      <c r="H99" s="21">
        <f>VLOOKUP($F99,Product!$A$1:$C$7,3,0)</f>
        <v>350</v>
      </c>
      <c r="I99" s="1">
        <v>321</v>
      </c>
      <c r="J99" s="23">
        <f t="shared" si="3"/>
        <v>64200</v>
      </c>
      <c r="K99" s="16">
        <v>0.01</v>
      </c>
      <c r="L99" s="1" t="str" cm="1">
        <f t="array" ref="L99">_xlfn.IFS(K99&gt;=10%,"High",K99&gt;=5%,"Medium",K99&gt;=1%,"Low",K99=0,"No Discount")</f>
        <v>Low</v>
      </c>
      <c r="M99" s="23">
        <f>'Order raw'!H99*'Order raw'!I99</f>
        <v>112350</v>
      </c>
      <c r="N99" s="23">
        <f t="shared" si="4"/>
        <v>111226.5</v>
      </c>
      <c r="O99" s="23">
        <f t="shared" si="5"/>
        <v>47026.5</v>
      </c>
      <c r="P99" s="18">
        <v>41579</v>
      </c>
      <c r="Q99">
        <v>2013</v>
      </c>
    </row>
    <row r="100" spans="1:17" ht="13" x14ac:dyDescent="0.3">
      <c r="A100" s="1" t="s">
        <v>182</v>
      </c>
      <c r="B100" s="1" t="s">
        <v>55</v>
      </c>
      <c r="C100" s="1" t="str">
        <f>VLOOKUP(B100,Guide!$B$21:$C$26,2,0)</f>
        <v>CND</v>
      </c>
      <c r="D100" s="1" t="s">
        <v>75</v>
      </c>
      <c r="E100" s="1" t="str">
        <f>VLOOKUP(D100,Guide!$B$28:$C$33,2,0)</f>
        <v>ENT</v>
      </c>
      <c r="F100" s="1" t="s">
        <v>7</v>
      </c>
      <c r="G100" s="21">
        <f>VLOOKUP($F100,Product!$A$1:$C$7,2,0)</f>
        <v>3</v>
      </c>
      <c r="H100" s="21">
        <f>VLOOKUP($F100,Product!$A$1:$C$7,3,0)</f>
        <v>20</v>
      </c>
      <c r="I100" s="1">
        <v>742</v>
      </c>
      <c r="J100" s="23">
        <f t="shared" si="3"/>
        <v>2226</v>
      </c>
      <c r="K100" s="16">
        <v>2.0013477088948788E-2</v>
      </c>
      <c r="L100" s="1" t="str" cm="1">
        <f t="array" ref="L100">_xlfn.IFS(K100&gt;=10%,"High",K100&gt;=5%,"Medium",K100&gt;=1%,"Low",K100=0,"No Discount")</f>
        <v>Low</v>
      </c>
      <c r="M100" s="23">
        <f>'Order raw'!H100*'Order raw'!I100</f>
        <v>14840</v>
      </c>
      <c r="N100" s="23">
        <f t="shared" si="4"/>
        <v>14543</v>
      </c>
      <c r="O100" s="23">
        <f t="shared" si="5"/>
        <v>12317</v>
      </c>
      <c r="P100" s="18">
        <v>41730</v>
      </c>
      <c r="Q100">
        <v>2014</v>
      </c>
    </row>
    <row r="101" spans="1:17" ht="13" x14ac:dyDescent="0.3">
      <c r="A101" s="1" t="s">
        <v>183</v>
      </c>
      <c r="B101" s="1" t="s">
        <v>55</v>
      </c>
      <c r="C101" s="1" t="str">
        <f>VLOOKUP(B101,Guide!$B$21:$C$26,2,0)</f>
        <v>CND</v>
      </c>
      <c r="D101" s="1" t="s">
        <v>73</v>
      </c>
      <c r="E101" s="1" t="str">
        <f>VLOOKUP(D101,Guide!$B$28:$C$33,2,0)</f>
        <v>CPR</v>
      </c>
      <c r="F101" s="1" t="s">
        <v>7</v>
      </c>
      <c r="G101" s="21">
        <f>VLOOKUP($F101,Product!$A$1:$C$7,2,0)</f>
        <v>3</v>
      </c>
      <c r="H101" s="21">
        <f>VLOOKUP($F101,Product!$A$1:$C$7,3,0)</f>
        <v>20</v>
      </c>
      <c r="I101" s="1">
        <v>1295</v>
      </c>
      <c r="J101" s="23">
        <f t="shared" si="3"/>
        <v>3885</v>
      </c>
      <c r="K101" s="16">
        <v>0.02</v>
      </c>
      <c r="L101" s="1" t="str" cm="1">
        <f t="array" ref="L101">_xlfn.IFS(K101&gt;=10%,"High",K101&gt;=5%,"Medium",K101&gt;=1%,"Low",K101=0,"No Discount")</f>
        <v>Low</v>
      </c>
      <c r="M101" s="23">
        <f>'Order raw'!H101*'Order raw'!I101</f>
        <v>25900</v>
      </c>
      <c r="N101" s="23">
        <f t="shared" si="4"/>
        <v>25382</v>
      </c>
      <c r="O101" s="23">
        <f t="shared" si="5"/>
        <v>21497</v>
      </c>
      <c r="P101" s="18">
        <v>41913</v>
      </c>
      <c r="Q101">
        <v>2014</v>
      </c>
    </row>
    <row r="102" spans="1:17" ht="13" x14ac:dyDescent="0.3">
      <c r="A102" s="1" t="s">
        <v>184</v>
      </c>
      <c r="B102" s="1" t="s">
        <v>57</v>
      </c>
      <c r="C102" s="1" t="str">
        <f>VLOOKUP(B102,Guide!$B$21:$C$26,2,0)</f>
        <v>GER</v>
      </c>
      <c r="D102" s="1" t="s">
        <v>77</v>
      </c>
      <c r="E102" s="1" t="str">
        <f>VLOOKUP(D102,Guide!$B$28:$C$33,2,0)</f>
        <v>SMB</v>
      </c>
      <c r="F102" s="1" t="s">
        <v>7</v>
      </c>
      <c r="G102" s="21">
        <f>VLOOKUP($F102,Product!$A$1:$C$7,2,0)</f>
        <v>3</v>
      </c>
      <c r="H102" s="21">
        <f>VLOOKUP($F102,Product!$A$1:$C$7,3,0)</f>
        <v>20</v>
      </c>
      <c r="I102" s="1">
        <v>214</v>
      </c>
      <c r="J102" s="23">
        <f t="shared" si="3"/>
        <v>642</v>
      </c>
      <c r="K102" s="16">
        <v>0.02</v>
      </c>
      <c r="L102" s="1" t="str" cm="1">
        <f t="array" ref="L102">_xlfn.IFS(K102&gt;=10%,"High",K102&gt;=5%,"Medium",K102&gt;=1%,"Low",K102=0,"No Discount")</f>
        <v>Low</v>
      </c>
      <c r="M102" s="23">
        <f>'Order raw'!H102*'Order raw'!I102</f>
        <v>4280</v>
      </c>
      <c r="N102" s="23">
        <f t="shared" si="4"/>
        <v>4194.3999999999996</v>
      </c>
      <c r="O102" s="23">
        <f t="shared" si="5"/>
        <v>3552.3999999999996</v>
      </c>
      <c r="P102" s="18">
        <v>41548</v>
      </c>
      <c r="Q102">
        <v>2013</v>
      </c>
    </row>
    <row r="103" spans="1:17" ht="13" x14ac:dyDescent="0.3">
      <c r="A103" s="1" t="s">
        <v>185</v>
      </c>
      <c r="B103" s="1" t="s">
        <v>59</v>
      </c>
      <c r="C103" s="1" t="str">
        <f>VLOOKUP(B103,Guide!$B$21:$C$26,2,0)</f>
        <v>FRA</v>
      </c>
      <c r="D103" s="1" t="s">
        <v>69</v>
      </c>
      <c r="E103" s="1" t="str">
        <f>VLOOKUP(D103,Guide!$B$28:$C$33,2,0)</f>
        <v>GOV</v>
      </c>
      <c r="F103" s="1" t="s">
        <v>7</v>
      </c>
      <c r="G103" s="21">
        <f>VLOOKUP($F103,Product!$A$1:$C$7,2,0)</f>
        <v>3</v>
      </c>
      <c r="H103" s="21">
        <f>VLOOKUP($F103,Product!$A$1:$C$7,3,0)</f>
        <v>20</v>
      </c>
      <c r="I103" s="1">
        <v>2145</v>
      </c>
      <c r="J103" s="23">
        <f t="shared" si="3"/>
        <v>6435</v>
      </c>
      <c r="K103" s="16">
        <v>0.02</v>
      </c>
      <c r="L103" s="1" t="str" cm="1">
        <f t="array" ref="L103">_xlfn.IFS(K103&gt;=10%,"High",K103&gt;=5%,"Medium",K103&gt;=1%,"Low",K103=0,"No Discount")</f>
        <v>Low</v>
      </c>
      <c r="M103" s="23">
        <f>'Order raw'!H103*'Order raw'!I103</f>
        <v>42900</v>
      </c>
      <c r="N103" s="23">
        <f t="shared" si="4"/>
        <v>42042</v>
      </c>
      <c r="O103" s="23">
        <f t="shared" si="5"/>
        <v>35607</v>
      </c>
      <c r="P103" s="18">
        <v>41579</v>
      </c>
      <c r="Q103">
        <v>2013</v>
      </c>
    </row>
    <row r="104" spans="1:17" ht="13" x14ac:dyDescent="0.3">
      <c r="A104" s="1" t="s">
        <v>131</v>
      </c>
      <c r="B104" s="1" t="s">
        <v>55</v>
      </c>
      <c r="C104" s="1" t="str">
        <f>VLOOKUP(B104,Guide!$B$21:$C$26,2,0)</f>
        <v>CND</v>
      </c>
      <c r="D104" s="1" t="s">
        <v>69</v>
      </c>
      <c r="E104" s="1" t="str">
        <f>VLOOKUP(D104,Guide!$B$28:$C$33,2,0)</f>
        <v>GOV</v>
      </c>
      <c r="F104" s="1" t="s">
        <v>7</v>
      </c>
      <c r="G104" s="21">
        <f>VLOOKUP($F104,Product!$A$1:$C$7,2,0)</f>
        <v>3</v>
      </c>
      <c r="H104" s="21">
        <f>VLOOKUP($F104,Product!$A$1:$C$7,3,0)</f>
        <v>20</v>
      </c>
      <c r="I104" s="1">
        <v>2852</v>
      </c>
      <c r="J104" s="23">
        <f t="shared" si="3"/>
        <v>8556</v>
      </c>
      <c r="K104" s="16">
        <v>0.02</v>
      </c>
      <c r="L104" s="1" t="str" cm="1">
        <f t="array" ref="L104">_xlfn.IFS(K104&gt;=10%,"High",K104&gt;=5%,"Medium",K104&gt;=1%,"Low",K104=0,"No Discount")</f>
        <v>Low</v>
      </c>
      <c r="M104" s="23">
        <f>'Order raw'!H104*'Order raw'!I104</f>
        <v>57040</v>
      </c>
      <c r="N104" s="23">
        <f t="shared" si="4"/>
        <v>55899.199999999997</v>
      </c>
      <c r="O104" s="23">
        <f t="shared" si="5"/>
        <v>47343.199999999997</v>
      </c>
      <c r="P104" s="18">
        <v>41974</v>
      </c>
      <c r="Q104">
        <v>2014</v>
      </c>
    </row>
    <row r="105" spans="1:17" ht="13" x14ac:dyDescent="0.3">
      <c r="A105" s="1" t="s">
        <v>186</v>
      </c>
      <c r="B105" s="1" t="s">
        <v>63</v>
      </c>
      <c r="C105" s="1" t="str">
        <f>VLOOKUP(B105,Guide!$B$21:$C$26,2,0)</f>
        <v>USA</v>
      </c>
      <c r="D105" s="1" t="s">
        <v>73</v>
      </c>
      <c r="E105" s="1" t="str">
        <f>VLOOKUP(D105,Guide!$B$28:$C$33,2,0)</f>
        <v>CPR</v>
      </c>
      <c r="F105" s="1" t="s">
        <v>8</v>
      </c>
      <c r="G105" s="21">
        <f>VLOOKUP($F105,Product!$A$1:$C$7,2,0)</f>
        <v>5</v>
      </c>
      <c r="H105" s="21">
        <f>VLOOKUP($F105,Product!$A$1:$C$7,3,0)</f>
        <v>15</v>
      </c>
      <c r="I105" s="1">
        <v>1142</v>
      </c>
      <c r="J105" s="23">
        <f t="shared" si="3"/>
        <v>5710</v>
      </c>
      <c r="K105" s="16">
        <v>0.02</v>
      </c>
      <c r="L105" s="1" t="str" cm="1">
        <f t="array" ref="L105">_xlfn.IFS(K105&gt;=10%,"High",K105&gt;=5%,"Medium",K105&gt;=1%,"Low",K105=0,"No Discount")</f>
        <v>Low</v>
      </c>
      <c r="M105" s="23">
        <f>'Order raw'!H105*'Order raw'!I105</f>
        <v>17130</v>
      </c>
      <c r="N105" s="23">
        <f t="shared" si="4"/>
        <v>16787.400000000001</v>
      </c>
      <c r="O105" s="23">
        <f t="shared" si="5"/>
        <v>11077.400000000001</v>
      </c>
      <c r="P105" s="18">
        <v>41791</v>
      </c>
      <c r="Q105">
        <v>2014</v>
      </c>
    </row>
    <row r="106" spans="1:17" ht="13" x14ac:dyDescent="0.3">
      <c r="A106" s="1" t="s">
        <v>127</v>
      </c>
      <c r="B106" s="1" t="s">
        <v>63</v>
      </c>
      <c r="C106" s="1" t="str">
        <f>VLOOKUP(B106,Guide!$B$21:$C$26,2,0)</f>
        <v>USA</v>
      </c>
      <c r="D106" s="1" t="s">
        <v>69</v>
      </c>
      <c r="E106" s="1" t="str">
        <f>VLOOKUP(D106,Guide!$B$28:$C$33,2,0)</f>
        <v>GOV</v>
      </c>
      <c r="F106" s="1" t="s">
        <v>8</v>
      </c>
      <c r="G106" s="21">
        <f>VLOOKUP($F106,Product!$A$1:$C$7,2,0)</f>
        <v>5</v>
      </c>
      <c r="H106" s="21">
        <f>VLOOKUP($F106,Product!$A$1:$C$7,3,0)</f>
        <v>15</v>
      </c>
      <c r="I106" s="1">
        <v>1566</v>
      </c>
      <c r="J106" s="23">
        <f t="shared" si="3"/>
        <v>7830</v>
      </c>
      <c r="K106" s="16">
        <v>0.02</v>
      </c>
      <c r="L106" s="1" t="str" cm="1">
        <f t="array" ref="L106">_xlfn.IFS(K106&gt;=10%,"High",K106&gt;=5%,"Medium",K106&gt;=1%,"Low",K106=0,"No Discount")</f>
        <v>Low</v>
      </c>
      <c r="M106" s="23">
        <f>'Order raw'!H106*'Order raw'!I106</f>
        <v>23490</v>
      </c>
      <c r="N106" s="23">
        <f t="shared" si="4"/>
        <v>23020.2</v>
      </c>
      <c r="O106" s="23">
        <f t="shared" si="5"/>
        <v>15190.2</v>
      </c>
      <c r="P106" s="18">
        <v>41913</v>
      </c>
      <c r="Q106">
        <v>2014</v>
      </c>
    </row>
    <row r="107" spans="1:17" ht="13" x14ac:dyDescent="0.3">
      <c r="A107" s="1" t="s">
        <v>187</v>
      </c>
      <c r="B107" s="1" t="s">
        <v>61</v>
      </c>
      <c r="C107" s="1" t="str">
        <f>VLOOKUP(B107,Guide!$B$21:$C$26,2,0)</f>
        <v>MXC</v>
      </c>
      <c r="D107" s="1" t="s">
        <v>73</v>
      </c>
      <c r="E107" s="1" t="str">
        <f>VLOOKUP(D107,Guide!$B$28:$C$33,2,0)</f>
        <v>CPR</v>
      </c>
      <c r="F107" s="1" t="s">
        <v>8</v>
      </c>
      <c r="G107" s="21">
        <f>VLOOKUP($F107,Product!$A$1:$C$7,2,0)</f>
        <v>5</v>
      </c>
      <c r="H107" s="21">
        <f>VLOOKUP($F107,Product!$A$1:$C$7,3,0)</f>
        <v>15</v>
      </c>
      <c r="I107" s="1">
        <v>690</v>
      </c>
      <c r="J107" s="23">
        <f t="shared" si="3"/>
        <v>3450</v>
      </c>
      <c r="K107" s="16">
        <v>0.02</v>
      </c>
      <c r="L107" s="1" t="str" cm="1">
        <f t="array" ref="L107">_xlfn.IFS(K107&gt;=10%,"High",K107&gt;=5%,"Medium",K107&gt;=1%,"Low",K107=0,"No Discount")</f>
        <v>Low</v>
      </c>
      <c r="M107" s="23">
        <f>'Order raw'!H107*'Order raw'!I107</f>
        <v>10350</v>
      </c>
      <c r="N107" s="23">
        <f t="shared" si="4"/>
        <v>10143</v>
      </c>
      <c r="O107" s="23">
        <f t="shared" si="5"/>
        <v>6693</v>
      </c>
      <c r="P107" s="18">
        <v>41944</v>
      </c>
      <c r="Q107">
        <v>2014</v>
      </c>
    </row>
    <row r="108" spans="1:17" ht="13" x14ac:dyDescent="0.3">
      <c r="A108" s="1" t="s">
        <v>188</v>
      </c>
      <c r="B108" s="1" t="s">
        <v>61</v>
      </c>
      <c r="C108" s="1" t="str">
        <f>VLOOKUP(B108,Guide!$B$21:$C$26,2,0)</f>
        <v>MXC</v>
      </c>
      <c r="D108" s="1" t="s">
        <v>75</v>
      </c>
      <c r="E108" s="1" t="str">
        <f>VLOOKUP(D108,Guide!$B$28:$C$33,2,0)</f>
        <v>ENT</v>
      </c>
      <c r="F108" s="1" t="s">
        <v>8</v>
      </c>
      <c r="G108" s="21">
        <f>VLOOKUP($F108,Product!$A$1:$C$7,2,0)</f>
        <v>5</v>
      </c>
      <c r="H108" s="21">
        <f>VLOOKUP($F108,Product!$A$1:$C$7,3,0)</f>
        <v>15</v>
      </c>
      <c r="I108" s="1">
        <v>1660</v>
      </c>
      <c r="J108" s="23">
        <f t="shared" si="3"/>
        <v>8300</v>
      </c>
      <c r="K108" s="16">
        <v>0.02</v>
      </c>
      <c r="L108" s="1" t="str" cm="1">
        <f t="array" ref="L108">_xlfn.IFS(K108&gt;=10%,"High",K108&gt;=5%,"Medium",K108&gt;=1%,"Low",K108=0,"No Discount")</f>
        <v>Low</v>
      </c>
      <c r="M108" s="23">
        <f>'Order raw'!H108*'Order raw'!I108</f>
        <v>24900</v>
      </c>
      <c r="N108" s="23">
        <f t="shared" si="4"/>
        <v>24402</v>
      </c>
      <c r="O108" s="23">
        <f t="shared" si="5"/>
        <v>16102</v>
      </c>
      <c r="P108" s="18">
        <v>41579</v>
      </c>
      <c r="Q108">
        <v>2013</v>
      </c>
    </row>
    <row r="109" spans="1:17" ht="13" x14ac:dyDescent="0.3">
      <c r="A109" s="1" t="s">
        <v>189</v>
      </c>
      <c r="B109" s="1" t="s">
        <v>55</v>
      </c>
      <c r="C109" s="1" t="str">
        <f>VLOOKUP(B109,Guide!$B$21:$C$26,2,0)</f>
        <v>CND</v>
      </c>
      <c r="D109" s="1" t="s">
        <v>71</v>
      </c>
      <c r="E109" s="1" t="str">
        <f>VLOOKUP(D109,Guide!$B$28:$C$33,2,0)</f>
        <v>MDM</v>
      </c>
      <c r="F109" s="1" t="s">
        <v>9</v>
      </c>
      <c r="G109" s="21">
        <f>VLOOKUP($F109,Product!$A$1:$C$7,2,0)</f>
        <v>10</v>
      </c>
      <c r="H109" s="21">
        <f>VLOOKUP($F109,Product!$A$1:$C$7,3,0)</f>
        <v>20</v>
      </c>
      <c r="I109" s="1">
        <v>2363</v>
      </c>
      <c r="J109" s="23">
        <f t="shared" si="3"/>
        <v>23630</v>
      </c>
      <c r="K109" s="16">
        <v>0.02</v>
      </c>
      <c r="L109" s="1" t="str" cm="1">
        <f t="array" ref="L109">_xlfn.IFS(K109&gt;=10%,"High",K109&gt;=5%,"Medium",K109&gt;=1%,"Low",K109=0,"No Discount")</f>
        <v>Low</v>
      </c>
      <c r="M109" s="23">
        <f>'Order raw'!H109*'Order raw'!I109</f>
        <v>47260</v>
      </c>
      <c r="N109" s="23">
        <f t="shared" si="4"/>
        <v>46314.799999999996</v>
      </c>
      <c r="O109" s="23">
        <f t="shared" si="5"/>
        <v>22684.799999999996</v>
      </c>
      <c r="P109" s="18">
        <v>41671</v>
      </c>
      <c r="Q109">
        <v>2014</v>
      </c>
    </row>
    <row r="110" spans="1:17" ht="13" x14ac:dyDescent="0.3">
      <c r="A110" s="1" t="s">
        <v>190</v>
      </c>
      <c r="B110" s="1" t="s">
        <v>59</v>
      </c>
      <c r="C110" s="1" t="str">
        <f>VLOOKUP(B110,Guide!$B$21:$C$26,2,0)</f>
        <v>FRA</v>
      </c>
      <c r="D110" s="1" t="s">
        <v>77</v>
      </c>
      <c r="E110" s="1" t="str">
        <f>VLOOKUP(D110,Guide!$B$28:$C$33,2,0)</f>
        <v>SMB</v>
      </c>
      <c r="F110" s="1" t="s">
        <v>9</v>
      </c>
      <c r="G110" s="21">
        <f>VLOOKUP($F110,Product!$A$1:$C$7,2,0)</f>
        <v>10</v>
      </c>
      <c r="H110" s="21">
        <f>VLOOKUP($F110,Product!$A$1:$C$7,3,0)</f>
        <v>20</v>
      </c>
      <c r="I110" s="1">
        <v>918</v>
      </c>
      <c r="J110" s="23">
        <f t="shared" si="3"/>
        <v>9180</v>
      </c>
      <c r="K110" s="16">
        <v>0.02</v>
      </c>
      <c r="L110" s="1" t="str" cm="1">
        <f t="array" ref="L110">_xlfn.IFS(K110&gt;=10%,"High",K110&gt;=5%,"Medium",K110&gt;=1%,"Low",K110=0,"No Discount")</f>
        <v>Low</v>
      </c>
      <c r="M110" s="23">
        <f>'Order raw'!H110*'Order raw'!I110</f>
        <v>18360</v>
      </c>
      <c r="N110" s="23">
        <f t="shared" si="4"/>
        <v>17992.8</v>
      </c>
      <c r="O110" s="23">
        <f t="shared" si="5"/>
        <v>8812.7999999999993</v>
      </c>
      <c r="P110" s="18">
        <v>41760</v>
      </c>
      <c r="Q110">
        <v>2014</v>
      </c>
    </row>
    <row r="111" spans="1:17" ht="13" x14ac:dyDescent="0.3">
      <c r="A111" s="1" t="s">
        <v>191</v>
      </c>
      <c r="B111" s="1" t="s">
        <v>57</v>
      </c>
      <c r="C111" s="1" t="str">
        <f>VLOOKUP(B111,Guide!$B$21:$C$26,2,0)</f>
        <v>GER</v>
      </c>
      <c r="D111" s="1" t="s">
        <v>77</v>
      </c>
      <c r="E111" s="1" t="str">
        <f>VLOOKUP(D111,Guide!$B$28:$C$33,2,0)</f>
        <v>SMB</v>
      </c>
      <c r="F111" s="1" t="s">
        <v>9</v>
      </c>
      <c r="G111" s="21">
        <f>VLOOKUP($F111,Product!$A$1:$C$7,2,0)</f>
        <v>10</v>
      </c>
      <c r="H111" s="21">
        <f>VLOOKUP($F111,Product!$A$1:$C$7,3,0)</f>
        <v>20</v>
      </c>
      <c r="I111" s="1">
        <v>1728</v>
      </c>
      <c r="J111" s="23">
        <f t="shared" si="3"/>
        <v>17280</v>
      </c>
      <c r="K111" s="16">
        <v>0.02</v>
      </c>
      <c r="L111" s="1" t="str" cm="1">
        <f t="array" ref="L111">_xlfn.IFS(K111&gt;=10%,"High",K111&gt;=5%,"Medium",K111&gt;=1%,"Low",K111=0,"No Discount")</f>
        <v>Low</v>
      </c>
      <c r="M111" s="23">
        <f>'Order raw'!H111*'Order raw'!I111</f>
        <v>34560</v>
      </c>
      <c r="N111" s="23">
        <f t="shared" si="4"/>
        <v>33868.800000000003</v>
      </c>
      <c r="O111" s="23">
        <f t="shared" si="5"/>
        <v>16588.800000000003</v>
      </c>
      <c r="P111" s="18">
        <v>41760</v>
      </c>
      <c r="Q111">
        <v>2014</v>
      </c>
    </row>
    <row r="112" spans="1:17" ht="13" x14ac:dyDescent="0.3">
      <c r="A112" s="1" t="s">
        <v>186</v>
      </c>
      <c r="B112" s="1" t="s">
        <v>63</v>
      </c>
      <c r="C112" s="1" t="str">
        <f>VLOOKUP(B112,Guide!$B$21:$C$26,2,0)</f>
        <v>USA</v>
      </c>
      <c r="D112" s="1" t="s">
        <v>73</v>
      </c>
      <c r="E112" s="1" t="str">
        <f>VLOOKUP(D112,Guide!$B$28:$C$33,2,0)</f>
        <v>CPR</v>
      </c>
      <c r="F112" s="1" t="s">
        <v>9</v>
      </c>
      <c r="G112" s="21">
        <f>VLOOKUP($F112,Product!$A$1:$C$7,2,0)</f>
        <v>10</v>
      </c>
      <c r="H112" s="21">
        <f>VLOOKUP($F112,Product!$A$1:$C$7,3,0)</f>
        <v>20</v>
      </c>
      <c r="I112" s="1">
        <v>1142</v>
      </c>
      <c r="J112" s="23">
        <f t="shared" si="3"/>
        <v>11420</v>
      </c>
      <c r="K112" s="16">
        <v>0.02</v>
      </c>
      <c r="L112" s="1" t="str" cm="1">
        <f t="array" ref="L112">_xlfn.IFS(K112&gt;=10%,"High",K112&gt;=5%,"Medium",K112&gt;=1%,"Low",K112=0,"No Discount")</f>
        <v>Low</v>
      </c>
      <c r="M112" s="23">
        <f>'Order raw'!H112*'Order raw'!I112</f>
        <v>22840</v>
      </c>
      <c r="N112" s="23">
        <f t="shared" si="4"/>
        <v>22383.200000000001</v>
      </c>
      <c r="O112" s="23">
        <f t="shared" si="5"/>
        <v>10963.2</v>
      </c>
      <c r="P112" s="18">
        <v>41791</v>
      </c>
      <c r="Q112">
        <v>2014</v>
      </c>
    </row>
    <row r="113" spans="1:17" ht="13" x14ac:dyDescent="0.3">
      <c r="A113" s="1" t="s">
        <v>192</v>
      </c>
      <c r="B113" s="1" t="s">
        <v>61</v>
      </c>
      <c r="C113" s="1" t="str">
        <f>VLOOKUP(B113,Guide!$B$21:$C$26,2,0)</f>
        <v>MXC</v>
      </c>
      <c r="D113" s="1" t="s">
        <v>75</v>
      </c>
      <c r="E113" s="1" t="str">
        <f>VLOOKUP(D113,Guide!$B$28:$C$33,2,0)</f>
        <v>ENT</v>
      </c>
      <c r="F113" s="1" t="s">
        <v>9</v>
      </c>
      <c r="G113" s="21">
        <f>VLOOKUP($F113,Product!$A$1:$C$7,2,0)</f>
        <v>10</v>
      </c>
      <c r="H113" s="21">
        <f>VLOOKUP($F113,Product!$A$1:$C$7,3,0)</f>
        <v>20</v>
      </c>
      <c r="I113" s="1">
        <v>662</v>
      </c>
      <c r="J113" s="23">
        <f t="shared" si="3"/>
        <v>6620</v>
      </c>
      <c r="K113" s="16">
        <v>0.02</v>
      </c>
      <c r="L113" s="1" t="str" cm="1">
        <f t="array" ref="L113">_xlfn.IFS(K113&gt;=10%,"High",K113&gt;=5%,"Medium",K113&gt;=1%,"Low",K113=0,"No Discount")</f>
        <v>Low</v>
      </c>
      <c r="M113" s="23">
        <f>'Order raw'!H113*'Order raw'!I113</f>
        <v>13240</v>
      </c>
      <c r="N113" s="23">
        <f t="shared" si="4"/>
        <v>12975.199999999999</v>
      </c>
      <c r="O113" s="23">
        <f t="shared" si="5"/>
        <v>6355.1999999999989</v>
      </c>
      <c r="P113" s="18">
        <v>41791</v>
      </c>
      <c r="Q113">
        <v>2014</v>
      </c>
    </row>
    <row r="114" spans="1:17" ht="13" x14ac:dyDescent="0.3">
      <c r="A114" s="1" t="s">
        <v>183</v>
      </c>
      <c r="B114" s="1" t="s">
        <v>55</v>
      </c>
      <c r="C114" s="1" t="str">
        <f>VLOOKUP(B114,Guide!$B$21:$C$26,2,0)</f>
        <v>CND</v>
      </c>
      <c r="D114" s="1" t="s">
        <v>73</v>
      </c>
      <c r="E114" s="1" t="str">
        <f>VLOOKUP(D114,Guide!$B$28:$C$33,2,0)</f>
        <v>CPR</v>
      </c>
      <c r="F114" s="1" t="s">
        <v>9</v>
      </c>
      <c r="G114" s="21">
        <f>VLOOKUP($F114,Product!$A$1:$C$7,2,0)</f>
        <v>10</v>
      </c>
      <c r="H114" s="21">
        <f>VLOOKUP($F114,Product!$A$1:$C$7,3,0)</f>
        <v>20</v>
      </c>
      <c r="I114" s="1">
        <v>1295</v>
      </c>
      <c r="J114" s="23">
        <f t="shared" si="3"/>
        <v>12950</v>
      </c>
      <c r="K114" s="16">
        <v>0.02</v>
      </c>
      <c r="L114" s="1" t="str" cm="1">
        <f t="array" ref="L114">_xlfn.IFS(K114&gt;=10%,"High",K114&gt;=5%,"Medium",K114&gt;=1%,"Low",K114=0,"No Discount")</f>
        <v>Low</v>
      </c>
      <c r="M114" s="23">
        <f>'Order raw'!H114*'Order raw'!I114</f>
        <v>25900</v>
      </c>
      <c r="N114" s="23">
        <f t="shared" si="4"/>
        <v>25382</v>
      </c>
      <c r="O114" s="23">
        <f t="shared" si="5"/>
        <v>12432</v>
      </c>
      <c r="P114" s="18">
        <v>41913</v>
      </c>
      <c r="Q114">
        <v>2014</v>
      </c>
    </row>
    <row r="115" spans="1:17" ht="13" x14ac:dyDescent="0.3">
      <c r="A115" s="1" t="s">
        <v>193</v>
      </c>
      <c r="B115" s="1" t="s">
        <v>57</v>
      </c>
      <c r="C115" s="1" t="str">
        <f>VLOOKUP(B115,Guide!$B$21:$C$26,2,0)</f>
        <v>GER</v>
      </c>
      <c r="D115" s="1" t="s">
        <v>75</v>
      </c>
      <c r="E115" s="1" t="str">
        <f>VLOOKUP(D115,Guide!$B$28:$C$33,2,0)</f>
        <v>ENT</v>
      </c>
      <c r="F115" s="1" t="s">
        <v>9</v>
      </c>
      <c r="G115" s="21">
        <f>VLOOKUP($F115,Product!$A$1:$C$7,2,0)</f>
        <v>10</v>
      </c>
      <c r="H115" s="21">
        <f>VLOOKUP($F115,Product!$A$1:$C$7,3,0)</f>
        <v>20</v>
      </c>
      <c r="I115" s="1">
        <v>809</v>
      </c>
      <c r="J115" s="23">
        <f t="shared" si="3"/>
        <v>8090</v>
      </c>
      <c r="K115" s="16">
        <v>0.02</v>
      </c>
      <c r="L115" s="1" t="str" cm="1">
        <f t="array" ref="L115">_xlfn.IFS(K115&gt;=10%,"High",K115&gt;=5%,"Medium",K115&gt;=1%,"Low",K115=0,"No Discount")</f>
        <v>Low</v>
      </c>
      <c r="M115" s="23">
        <f>'Order raw'!H115*'Order raw'!I115</f>
        <v>16180</v>
      </c>
      <c r="N115" s="23">
        <f t="shared" si="4"/>
        <v>15856.4</v>
      </c>
      <c r="O115" s="23">
        <f t="shared" si="5"/>
        <v>7766.4</v>
      </c>
      <c r="P115" s="18">
        <v>41548</v>
      </c>
      <c r="Q115">
        <v>2013</v>
      </c>
    </row>
    <row r="116" spans="1:17" ht="13" x14ac:dyDescent="0.3">
      <c r="A116" s="1" t="s">
        <v>194</v>
      </c>
      <c r="B116" s="1" t="s">
        <v>61</v>
      </c>
      <c r="C116" s="1" t="str">
        <f>VLOOKUP(B116,Guide!$B$21:$C$26,2,0)</f>
        <v>MXC</v>
      </c>
      <c r="D116" s="1" t="s">
        <v>75</v>
      </c>
      <c r="E116" s="1" t="str">
        <f>VLOOKUP(D116,Guide!$B$28:$C$33,2,0)</f>
        <v>ENT</v>
      </c>
      <c r="F116" s="1" t="s">
        <v>9</v>
      </c>
      <c r="G116" s="21">
        <f>VLOOKUP($F116,Product!$A$1:$C$7,2,0)</f>
        <v>10</v>
      </c>
      <c r="H116" s="21">
        <f>VLOOKUP($F116,Product!$A$1:$C$7,3,0)</f>
        <v>20</v>
      </c>
      <c r="I116" s="1">
        <v>2145</v>
      </c>
      <c r="J116" s="23">
        <f t="shared" si="3"/>
        <v>21450</v>
      </c>
      <c r="K116" s="16">
        <v>0.02</v>
      </c>
      <c r="L116" s="1" t="str" cm="1">
        <f t="array" ref="L116">_xlfn.IFS(K116&gt;=10%,"High",K116&gt;=5%,"Medium",K116&gt;=1%,"Low",K116=0,"No Discount")</f>
        <v>Low</v>
      </c>
      <c r="M116" s="23">
        <f>'Order raw'!H116*'Order raw'!I116</f>
        <v>42900</v>
      </c>
      <c r="N116" s="23">
        <f t="shared" si="4"/>
        <v>42042</v>
      </c>
      <c r="O116" s="23">
        <f t="shared" si="5"/>
        <v>20592</v>
      </c>
      <c r="P116" s="18">
        <v>41548</v>
      </c>
      <c r="Q116">
        <v>2013</v>
      </c>
    </row>
    <row r="117" spans="1:17" ht="13" x14ac:dyDescent="0.3">
      <c r="A117" s="1" t="s">
        <v>195</v>
      </c>
      <c r="B117" s="1" t="s">
        <v>59</v>
      </c>
      <c r="C117" s="1" t="str">
        <f>VLOOKUP(B117,Guide!$B$21:$C$26,2,0)</f>
        <v>FRA</v>
      </c>
      <c r="D117" s="1" t="s">
        <v>73</v>
      </c>
      <c r="E117" s="1" t="str">
        <f>VLOOKUP(D117,Guide!$B$28:$C$33,2,0)</f>
        <v>CPR</v>
      </c>
      <c r="F117" s="1" t="s">
        <v>9</v>
      </c>
      <c r="G117" s="21">
        <f>VLOOKUP($F117,Product!$A$1:$C$7,2,0)</f>
        <v>10</v>
      </c>
      <c r="H117" s="21">
        <f>VLOOKUP($F117,Product!$A$1:$C$7,3,0)</f>
        <v>20</v>
      </c>
      <c r="I117" s="1">
        <v>1785</v>
      </c>
      <c r="J117" s="23">
        <f t="shared" si="3"/>
        <v>17850</v>
      </c>
      <c r="K117" s="16">
        <v>0.02</v>
      </c>
      <c r="L117" s="1" t="str" cm="1">
        <f t="array" ref="L117">_xlfn.IFS(K117&gt;=10%,"High",K117&gt;=5%,"Medium",K117&gt;=1%,"Low",K117=0,"No Discount")</f>
        <v>Low</v>
      </c>
      <c r="M117" s="23">
        <f>'Order raw'!H117*'Order raw'!I117</f>
        <v>35700</v>
      </c>
      <c r="N117" s="23">
        <f t="shared" si="4"/>
        <v>34986</v>
      </c>
      <c r="O117" s="23">
        <f t="shared" si="5"/>
        <v>17136</v>
      </c>
      <c r="P117" s="18">
        <v>41579</v>
      </c>
      <c r="Q117">
        <v>2013</v>
      </c>
    </row>
    <row r="118" spans="1:17" ht="13" x14ac:dyDescent="0.3">
      <c r="A118" s="1" t="s">
        <v>196</v>
      </c>
      <c r="B118" s="1" t="s">
        <v>55</v>
      </c>
      <c r="C118" s="1" t="str">
        <f>VLOOKUP(B118,Guide!$B$21:$C$26,2,0)</f>
        <v>CND</v>
      </c>
      <c r="D118" s="1" t="s">
        <v>77</v>
      </c>
      <c r="E118" s="1" t="str">
        <f>VLOOKUP(D118,Guide!$B$28:$C$33,2,0)</f>
        <v>SMB</v>
      </c>
      <c r="F118" s="1" t="s">
        <v>9</v>
      </c>
      <c r="G118" s="21">
        <f>VLOOKUP($F118,Product!$A$1:$C$7,2,0)</f>
        <v>10</v>
      </c>
      <c r="H118" s="21">
        <f>VLOOKUP($F118,Product!$A$1:$C$7,3,0)</f>
        <v>20</v>
      </c>
      <c r="I118" s="1">
        <v>1916</v>
      </c>
      <c r="J118" s="23">
        <f t="shared" si="3"/>
        <v>19160</v>
      </c>
      <c r="K118" s="16">
        <v>0.02</v>
      </c>
      <c r="L118" s="1" t="str" cm="1">
        <f t="array" ref="L118">_xlfn.IFS(K118&gt;=10%,"High",K118&gt;=5%,"Medium",K118&gt;=1%,"Low",K118=0,"No Discount")</f>
        <v>Low</v>
      </c>
      <c r="M118" s="23">
        <f>'Order raw'!H118*'Order raw'!I118</f>
        <v>38320</v>
      </c>
      <c r="N118" s="23">
        <f t="shared" si="4"/>
        <v>37553.599999999999</v>
      </c>
      <c r="O118" s="23">
        <f t="shared" si="5"/>
        <v>18393.599999999999</v>
      </c>
      <c r="P118" s="18">
        <v>41974</v>
      </c>
      <c r="Q118">
        <v>2014</v>
      </c>
    </row>
    <row r="119" spans="1:17" ht="13" x14ac:dyDescent="0.3">
      <c r="A119" s="1" t="s">
        <v>131</v>
      </c>
      <c r="B119" s="1" t="s">
        <v>55</v>
      </c>
      <c r="C119" s="1" t="str">
        <f>VLOOKUP(B119,Guide!$B$21:$C$26,2,0)</f>
        <v>CND</v>
      </c>
      <c r="D119" s="1" t="s">
        <v>69</v>
      </c>
      <c r="E119" s="1" t="str">
        <f>VLOOKUP(D119,Guide!$B$28:$C$33,2,0)</f>
        <v>GOV</v>
      </c>
      <c r="F119" s="1" t="s">
        <v>9</v>
      </c>
      <c r="G119" s="21">
        <f>VLOOKUP($F119,Product!$A$1:$C$7,2,0)</f>
        <v>10</v>
      </c>
      <c r="H119" s="21">
        <f>VLOOKUP($F119,Product!$A$1:$C$7,3,0)</f>
        <v>20</v>
      </c>
      <c r="I119" s="1">
        <v>2852</v>
      </c>
      <c r="J119" s="23">
        <f t="shared" si="3"/>
        <v>28520</v>
      </c>
      <c r="K119" s="16">
        <v>0.02</v>
      </c>
      <c r="L119" s="1" t="str" cm="1">
        <f t="array" ref="L119">_xlfn.IFS(K119&gt;=10%,"High",K119&gt;=5%,"Medium",K119&gt;=1%,"Low",K119=0,"No Discount")</f>
        <v>Low</v>
      </c>
      <c r="M119" s="23">
        <f>'Order raw'!H119*'Order raw'!I119</f>
        <v>57040</v>
      </c>
      <c r="N119" s="23">
        <f t="shared" si="4"/>
        <v>55899.199999999997</v>
      </c>
      <c r="O119" s="23">
        <f t="shared" si="5"/>
        <v>27379.199999999997</v>
      </c>
      <c r="P119" s="18">
        <v>41974</v>
      </c>
      <c r="Q119">
        <v>2014</v>
      </c>
    </row>
    <row r="120" spans="1:17" ht="13" x14ac:dyDescent="0.3">
      <c r="A120" s="1" t="s">
        <v>197</v>
      </c>
      <c r="B120" s="1" t="s">
        <v>55</v>
      </c>
      <c r="C120" s="1" t="str">
        <f>VLOOKUP(B120,Guide!$B$21:$C$26,2,0)</f>
        <v>CND</v>
      </c>
      <c r="D120" s="1" t="s">
        <v>75</v>
      </c>
      <c r="E120" s="1" t="str">
        <f>VLOOKUP(D120,Guide!$B$28:$C$33,2,0)</f>
        <v>ENT</v>
      </c>
      <c r="F120" s="1" t="s">
        <v>9</v>
      </c>
      <c r="G120" s="21">
        <f>VLOOKUP($F120,Product!$A$1:$C$7,2,0)</f>
        <v>10</v>
      </c>
      <c r="H120" s="21">
        <f>VLOOKUP($F120,Product!$A$1:$C$7,3,0)</f>
        <v>20</v>
      </c>
      <c r="I120" s="1">
        <v>2729</v>
      </c>
      <c r="J120" s="23">
        <f t="shared" si="3"/>
        <v>27290</v>
      </c>
      <c r="K120" s="16">
        <v>0.02</v>
      </c>
      <c r="L120" s="1" t="str" cm="1">
        <f t="array" ref="L120">_xlfn.IFS(K120&gt;=10%,"High",K120&gt;=5%,"Medium",K120&gt;=1%,"Low",K120=0,"No Discount")</f>
        <v>Low</v>
      </c>
      <c r="M120" s="23">
        <f>'Order raw'!H120*'Order raw'!I120</f>
        <v>54580</v>
      </c>
      <c r="N120" s="23">
        <f t="shared" si="4"/>
        <v>53488.4</v>
      </c>
      <c r="O120" s="23">
        <f t="shared" si="5"/>
        <v>26198.400000000001</v>
      </c>
      <c r="P120" s="18">
        <v>41974</v>
      </c>
      <c r="Q120">
        <v>2014</v>
      </c>
    </row>
    <row r="121" spans="1:17" ht="13" x14ac:dyDescent="0.3">
      <c r="A121" s="1" t="s">
        <v>198</v>
      </c>
      <c r="B121" s="1" t="s">
        <v>63</v>
      </c>
      <c r="C121" s="1" t="str">
        <f>VLOOKUP(B121,Guide!$B$21:$C$26,2,0)</f>
        <v>USA</v>
      </c>
      <c r="D121" s="1" t="s">
        <v>71</v>
      </c>
      <c r="E121" s="1" t="str">
        <f>VLOOKUP(D121,Guide!$B$28:$C$33,2,0)</f>
        <v>MDM</v>
      </c>
      <c r="F121" s="1" t="s">
        <v>9</v>
      </c>
      <c r="G121" s="21">
        <f>VLOOKUP($F121,Product!$A$1:$C$7,2,0)</f>
        <v>10</v>
      </c>
      <c r="H121" s="21">
        <f>VLOOKUP($F121,Product!$A$1:$C$7,3,0)</f>
        <v>20</v>
      </c>
      <c r="I121" s="1">
        <v>1925</v>
      </c>
      <c r="J121" s="23">
        <f t="shared" si="3"/>
        <v>19250</v>
      </c>
      <c r="K121" s="16">
        <v>0.02</v>
      </c>
      <c r="L121" s="1" t="str" cm="1">
        <f t="array" ref="L121">_xlfn.IFS(K121&gt;=10%,"High",K121&gt;=5%,"Medium",K121&gt;=1%,"Low",K121=0,"No Discount")</f>
        <v>Low</v>
      </c>
      <c r="M121" s="23">
        <f>'Order raw'!H121*'Order raw'!I121</f>
        <v>38500</v>
      </c>
      <c r="N121" s="23">
        <f t="shared" si="4"/>
        <v>37730</v>
      </c>
      <c r="O121" s="23">
        <f t="shared" si="5"/>
        <v>18480</v>
      </c>
      <c r="P121" s="18">
        <v>41609</v>
      </c>
      <c r="Q121">
        <v>2013</v>
      </c>
    </row>
    <row r="122" spans="1:17" ht="13" x14ac:dyDescent="0.3">
      <c r="A122" s="1" t="s">
        <v>199</v>
      </c>
      <c r="B122" s="1" t="s">
        <v>63</v>
      </c>
      <c r="C122" s="1" t="str">
        <f>VLOOKUP(B122,Guide!$B$21:$C$26,2,0)</f>
        <v>USA</v>
      </c>
      <c r="D122" s="1" t="s">
        <v>69</v>
      </c>
      <c r="E122" s="1" t="str">
        <f>VLOOKUP(D122,Guide!$B$28:$C$33,2,0)</f>
        <v>GOV</v>
      </c>
      <c r="F122" s="1" t="s">
        <v>9</v>
      </c>
      <c r="G122" s="21">
        <f>VLOOKUP($F122,Product!$A$1:$C$7,2,0)</f>
        <v>10</v>
      </c>
      <c r="H122" s="21">
        <f>VLOOKUP($F122,Product!$A$1:$C$7,3,0)</f>
        <v>20</v>
      </c>
      <c r="I122" s="1">
        <v>2013</v>
      </c>
      <c r="J122" s="23">
        <f t="shared" si="3"/>
        <v>20130</v>
      </c>
      <c r="K122" s="16">
        <v>0.02</v>
      </c>
      <c r="L122" s="1" t="str" cm="1">
        <f t="array" ref="L122">_xlfn.IFS(K122&gt;=10%,"High",K122&gt;=5%,"Medium",K122&gt;=1%,"Low",K122=0,"No Discount")</f>
        <v>Low</v>
      </c>
      <c r="M122" s="23">
        <f>'Order raw'!H122*'Order raw'!I122</f>
        <v>40260</v>
      </c>
      <c r="N122" s="23">
        <f t="shared" si="4"/>
        <v>39454.800000000003</v>
      </c>
      <c r="O122" s="23">
        <f t="shared" si="5"/>
        <v>19324.800000000003</v>
      </c>
      <c r="P122" s="18">
        <v>41609</v>
      </c>
      <c r="Q122">
        <v>2013</v>
      </c>
    </row>
    <row r="123" spans="1:17" ht="13" x14ac:dyDescent="0.3">
      <c r="A123" s="1" t="s">
        <v>200</v>
      </c>
      <c r="B123" s="1" t="s">
        <v>59</v>
      </c>
      <c r="C123" s="1" t="str">
        <f>VLOOKUP(B123,Guide!$B$21:$C$26,2,0)</f>
        <v>FRA</v>
      </c>
      <c r="D123" s="1" t="s">
        <v>73</v>
      </c>
      <c r="E123" s="1" t="str">
        <f>VLOOKUP(D123,Guide!$B$28:$C$33,2,0)</f>
        <v>CPR</v>
      </c>
      <c r="F123" s="1" t="s">
        <v>9</v>
      </c>
      <c r="G123" s="21">
        <f>VLOOKUP($F123,Product!$A$1:$C$7,2,0)</f>
        <v>10</v>
      </c>
      <c r="H123" s="21">
        <f>VLOOKUP($F123,Product!$A$1:$C$7,3,0)</f>
        <v>20</v>
      </c>
      <c r="I123" s="1">
        <v>1055</v>
      </c>
      <c r="J123" s="23">
        <f t="shared" si="3"/>
        <v>10550</v>
      </c>
      <c r="K123" s="16">
        <v>0.02</v>
      </c>
      <c r="L123" s="1" t="str" cm="1">
        <f t="array" ref="L123">_xlfn.IFS(K123&gt;=10%,"High",K123&gt;=5%,"Medium",K123&gt;=1%,"Low",K123=0,"No Discount")</f>
        <v>Low</v>
      </c>
      <c r="M123" s="23">
        <f>'Order raw'!H123*'Order raw'!I123</f>
        <v>21100</v>
      </c>
      <c r="N123" s="23">
        <f t="shared" si="4"/>
        <v>20678</v>
      </c>
      <c r="O123" s="23">
        <f t="shared" si="5"/>
        <v>10128</v>
      </c>
      <c r="P123" s="18">
        <v>41974</v>
      </c>
      <c r="Q123">
        <v>2014</v>
      </c>
    </row>
    <row r="124" spans="1:17" ht="13" x14ac:dyDescent="0.3">
      <c r="A124" s="1" t="s">
        <v>201</v>
      </c>
      <c r="B124" s="1" t="s">
        <v>61</v>
      </c>
      <c r="C124" s="1" t="str">
        <f>VLOOKUP(B124,Guide!$B$21:$C$26,2,0)</f>
        <v>MXC</v>
      </c>
      <c r="D124" s="1" t="s">
        <v>73</v>
      </c>
      <c r="E124" s="1" t="str">
        <f>VLOOKUP(D124,Guide!$B$28:$C$33,2,0)</f>
        <v>CPR</v>
      </c>
      <c r="F124" s="1" t="s">
        <v>9</v>
      </c>
      <c r="G124" s="21">
        <f>VLOOKUP($F124,Product!$A$1:$C$7,2,0)</f>
        <v>10</v>
      </c>
      <c r="H124" s="21">
        <f>VLOOKUP($F124,Product!$A$1:$C$7,3,0)</f>
        <v>20</v>
      </c>
      <c r="I124" s="1">
        <v>1084</v>
      </c>
      <c r="J124" s="23">
        <f t="shared" si="3"/>
        <v>10840</v>
      </c>
      <c r="K124" s="16">
        <v>0.02</v>
      </c>
      <c r="L124" s="1" t="str" cm="1">
        <f t="array" ref="L124">_xlfn.IFS(K124&gt;=10%,"High",K124&gt;=5%,"Medium",K124&gt;=1%,"Low",K124=0,"No Discount")</f>
        <v>Low</v>
      </c>
      <c r="M124" s="23">
        <f>'Order raw'!H124*'Order raw'!I124</f>
        <v>21680</v>
      </c>
      <c r="N124" s="23">
        <f t="shared" si="4"/>
        <v>21246.399999999998</v>
      </c>
      <c r="O124" s="23">
        <f t="shared" si="5"/>
        <v>10406.399999999998</v>
      </c>
      <c r="P124" s="18">
        <v>41974</v>
      </c>
      <c r="Q124">
        <v>2014</v>
      </c>
    </row>
    <row r="125" spans="1:17" ht="13" x14ac:dyDescent="0.3">
      <c r="A125" s="1" t="s">
        <v>127</v>
      </c>
      <c r="B125" s="1" t="s">
        <v>63</v>
      </c>
      <c r="C125" s="1" t="str">
        <f>VLOOKUP(B125,Guide!$B$21:$C$26,2,0)</f>
        <v>USA</v>
      </c>
      <c r="D125" s="1" t="s">
        <v>69</v>
      </c>
      <c r="E125" s="1" t="str">
        <f>VLOOKUP(D125,Guide!$B$28:$C$33,2,0)</f>
        <v>GOV</v>
      </c>
      <c r="F125" s="1" t="s">
        <v>10</v>
      </c>
      <c r="G125" s="21">
        <f>VLOOKUP($F125,Product!$A$1:$C$7,2,0)</f>
        <v>120</v>
      </c>
      <c r="H125" s="21">
        <f>VLOOKUP($F125,Product!$A$1:$C$7,3,0)</f>
        <v>180</v>
      </c>
      <c r="I125" s="1">
        <v>1566</v>
      </c>
      <c r="J125" s="23">
        <f t="shared" si="3"/>
        <v>187920</v>
      </c>
      <c r="K125" s="16">
        <v>0.02</v>
      </c>
      <c r="L125" s="1" t="str" cm="1">
        <f t="array" ref="L125">_xlfn.IFS(K125&gt;=10%,"High",K125&gt;=5%,"Medium",K125&gt;=1%,"Low",K125=0,"No Discount")</f>
        <v>Low</v>
      </c>
      <c r="M125" s="23">
        <f>'Order raw'!H125*'Order raw'!I125</f>
        <v>281880</v>
      </c>
      <c r="N125" s="23">
        <f t="shared" si="4"/>
        <v>276242.40000000002</v>
      </c>
      <c r="O125" s="23">
        <f t="shared" si="5"/>
        <v>88322.400000000023</v>
      </c>
      <c r="P125" s="18">
        <v>41913</v>
      </c>
      <c r="Q125">
        <v>2014</v>
      </c>
    </row>
    <row r="126" spans="1:17" ht="13" x14ac:dyDescent="0.3">
      <c r="A126" s="1" t="s">
        <v>202</v>
      </c>
      <c r="B126" s="1" t="s">
        <v>57</v>
      </c>
      <c r="C126" s="1" t="str">
        <f>VLOOKUP(B126,Guide!$B$21:$C$26,2,0)</f>
        <v>GER</v>
      </c>
      <c r="D126" s="1" t="s">
        <v>69</v>
      </c>
      <c r="E126" s="1" t="str">
        <f>VLOOKUP(D126,Guide!$B$28:$C$33,2,0)</f>
        <v>GOV</v>
      </c>
      <c r="F126" s="1" t="s">
        <v>10</v>
      </c>
      <c r="G126" s="21">
        <f>VLOOKUP($F126,Product!$A$1:$C$7,2,0)</f>
        <v>120</v>
      </c>
      <c r="H126" s="21">
        <f>VLOOKUP($F126,Product!$A$1:$C$7,3,0)</f>
        <v>180</v>
      </c>
      <c r="I126" s="1">
        <v>2966</v>
      </c>
      <c r="J126" s="23">
        <f t="shared" si="3"/>
        <v>355920</v>
      </c>
      <c r="K126" s="16">
        <v>0.02</v>
      </c>
      <c r="L126" s="1" t="str" cm="1">
        <f t="array" ref="L126">_xlfn.IFS(K126&gt;=10%,"High",K126&gt;=5%,"Medium",K126&gt;=1%,"Low",K126=0,"No Discount")</f>
        <v>Low</v>
      </c>
      <c r="M126" s="23">
        <f>'Order raw'!H126*'Order raw'!I126</f>
        <v>533880</v>
      </c>
      <c r="N126" s="23">
        <f t="shared" si="4"/>
        <v>523202.39999999997</v>
      </c>
      <c r="O126" s="23">
        <f t="shared" si="5"/>
        <v>167282.39999999997</v>
      </c>
      <c r="P126" s="18">
        <v>41548</v>
      </c>
      <c r="Q126">
        <v>2013</v>
      </c>
    </row>
    <row r="127" spans="1:17" ht="13" x14ac:dyDescent="0.3">
      <c r="A127" s="1" t="s">
        <v>203</v>
      </c>
      <c r="B127" s="1" t="s">
        <v>57</v>
      </c>
      <c r="C127" s="1" t="str">
        <f>VLOOKUP(B127,Guide!$B$21:$C$26,2,0)</f>
        <v>GER</v>
      </c>
      <c r="D127" s="1" t="s">
        <v>69</v>
      </c>
      <c r="E127" s="1" t="str">
        <f>VLOOKUP(D127,Guide!$B$28:$C$33,2,0)</f>
        <v>GOV</v>
      </c>
      <c r="F127" s="1" t="s">
        <v>10</v>
      </c>
      <c r="G127" s="21">
        <f>VLOOKUP($F127,Product!$A$1:$C$7,2,0)</f>
        <v>120</v>
      </c>
      <c r="H127" s="21">
        <f>VLOOKUP($F127,Product!$A$1:$C$7,3,0)</f>
        <v>180</v>
      </c>
      <c r="I127" s="1">
        <v>2877</v>
      </c>
      <c r="J127" s="23">
        <f t="shared" si="3"/>
        <v>345240</v>
      </c>
      <c r="K127" s="16">
        <v>0.02</v>
      </c>
      <c r="L127" s="1" t="str" cm="1">
        <f t="array" ref="L127">_xlfn.IFS(K127&gt;=10%,"High",K127&gt;=5%,"Medium",K127&gt;=1%,"Low",K127=0,"No Discount")</f>
        <v>Low</v>
      </c>
      <c r="M127" s="23">
        <f>'Order raw'!H127*'Order raw'!I127</f>
        <v>517860</v>
      </c>
      <c r="N127" s="23">
        <f t="shared" si="4"/>
        <v>507502.8</v>
      </c>
      <c r="O127" s="23">
        <f t="shared" si="5"/>
        <v>162262.79999999999</v>
      </c>
      <c r="P127" s="18">
        <v>41913</v>
      </c>
      <c r="Q127">
        <v>2014</v>
      </c>
    </row>
    <row r="128" spans="1:17" ht="13" x14ac:dyDescent="0.3">
      <c r="A128" s="1" t="s">
        <v>193</v>
      </c>
      <c r="B128" s="1" t="s">
        <v>57</v>
      </c>
      <c r="C128" s="1" t="str">
        <f>VLOOKUP(B128,Guide!$B$21:$C$26,2,0)</f>
        <v>GER</v>
      </c>
      <c r="D128" s="1" t="s">
        <v>75</v>
      </c>
      <c r="E128" s="1" t="str">
        <f>VLOOKUP(D128,Guide!$B$28:$C$33,2,0)</f>
        <v>ENT</v>
      </c>
      <c r="F128" s="1" t="s">
        <v>10</v>
      </c>
      <c r="G128" s="21">
        <f>VLOOKUP($F128,Product!$A$1:$C$7,2,0)</f>
        <v>120</v>
      </c>
      <c r="H128" s="21">
        <f>VLOOKUP($F128,Product!$A$1:$C$7,3,0)</f>
        <v>180</v>
      </c>
      <c r="I128" s="1">
        <v>809</v>
      </c>
      <c r="J128" s="23">
        <f t="shared" si="3"/>
        <v>97080</v>
      </c>
      <c r="K128" s="16">
        <v>0.02</v>
      </c>
      <c r="L128" s="1" t="str" cm="1">
        <f t="array" ref="L128">_xlfn.IFS(K128&gt;=10%,"High",K128&gt;=5%,"Medium",K128&gt;=1%,"Low",K128=0,"No Discount")</f>
        <v>Low</v>
      </c>
      <c r="M128" s="23">
        <f>'Order raw'!H128*'Order raw'!I128</f>
        <v>145620</v>
      </c>
      <c r="N128" s="23">
        <f t="shared" si="4"/>
        <v>142707.6</v>
      </c>
      <c r="O128" s="23">
        <f t="shared" si="5"/>
        <v>45627.600000000006</v>
      </c>
      <c r="P128" s="18">
        <v>41548</v>
      </c>
      <c r="Q128">
        <v>2013</v>
      </c>
    </row>
    <row r="129" spans="1:17" ht="13" x14ac:dyDescent="0.3">
      <c r="A129" s="1" t="s">
        <v>194</v>
      </c>
      <c r="B129" s="1" t="s">
        <v>61</v>
      </c>
      <c r="C129" s="1" t="str">
        <f>VLOOKUP(B129,Guide!$B$21:$C$26,2,0)</f>
        <v>MXC</v>
      </c>
      <c r="D129" s="1" t="s">
        <v>75</v>
      </c>
      <c r="E129" s="1" t="str">
        <f>VLOOKUP(D129,Guide!$B$28:$C$33,2,0)</f>
        <v>ENT</v>
      </c>
      <c r="F129" s="1" t="s">
        <v>10</v>
      </c>
      <c r="G129" s="21">
        <f>VLOOKUP($F129,Product!$A$1:$C$7,2,0)</f>
        <v>120</v>
      </c>
      <c r="H129" s="21">
        <f>VLOOKUP($F129,Product!$A$1:$C$7,3,0)</f>
        <v>180</v>
      </c>
      <c r="I129" s="1">
        <v>2145</v>
      </c>
      <c r="J129" s="23">
        <f t="shared" si="3"/>
        <v>257400</v>
      </c>
      <c r="K129" s="16">
        <v>0.02</v>
      </c>
      <c r="L129" s="1" t="str" cm="1">
        <f t="array" ref="L129">_xlfn.IFS(K129&gt;=10%,"High",K129&gt;=5%,"Medium",K129&gt;=1%,"Low",K129=0,"No Discount")</f>
        <v>Low</v>
      </c>
      <c r="M129" s="23">
        <f>'Order raw'!H129*'Order raw'!I129</f>
        <v>386100</v>
      </c>
      <c r="N129" s="23">
        <f t="shared" si="4"/>
        <v>378378</v>
      </c>
      <c r="O129" s="23">
        <f t="shared" si="5"/>
        <v>120978</v>
      </c>
      <c r="P129" s="18">
        <v>41548</v>
      </c>
      <c r="Q129">
        <v>2013</v>
      </c>
    </row>
    <row r="130" spans="1:17" ht="13" x14ac:dyDescent="0.3">
      <c r="A130" s="1" t="s">
        <v>200</v>
      </c>
      <c r="B130" s="1" t="s">
        <v>59</v>
      </c>
      <c r="C130" s="1" t="str">
        <f>VLOOKUP(B130,Guide!$B$21:$C$26,2,0)</f>
        <v>FRA</v>
      </c>
      <c r="D130" s="1" t="s">
        <v>73</v>
      </c>
      <c r="E130" s="1" t="str">
        <f>VLOOKUP(D130,Guide!$B$28:$C$33,2,0)</f>
        <v>CPR</v>
      </c>
      <c r="F130" s="1" t="s">
        <v>10</v>
      </c>
      <c r="G130" s="21">
        <f>VLOOKUP($F130,Product!$A$1:$C$7,2,0)</f>
        <v>120</v>
      </c>
      <c r="H130" s="21">
        <f>VLOOKUP($F130,Product!$A$1:$C$7,3,0)</f>
        <v>180</v>
      </c>
      <c r="I130" s="1">
        <v>1055</v>
      </c>
      <c r="J130" s="23">
        <f t="shared" si="3"/>
        <v>126600</v>
      </c>
      <c r="K130" s="16">
        <v>0.02</v>
      </c>
      <c r="L130" s="1" t="str" cm="1">
        <f t="array" ref="L130">_xlfn.IFS(K130&gt;=10%,"High",K130&gt;=5%,"Medium",K130&gt;=1%,"Low",K130=0,"No Discount")</f>
        <v>Low</v>
      </c>
      <c r="M130" s="23">
        <f>'Order raw'!H130*'Order raw'!I130</f>
        <v>189900</v>
      </c>
      <c r="N130" s="23">
        <f t="shared" si="4"/>
        <v>186102</v>
      </c>
      <c r="O130" s="23">
        <f t="shared" si="5"/>
        <v>59502</v>
      </c>
      <c r="P130" s="18">
        <v>41974</v>
      </c>
      <c r="Q130">
        <v>2014</v>
      </c>
    </row>
    <row r="131" spans="1:17" ht="13" x14ac:dyDescent="0.3">
      <c r="A131" s="1" t="s">
        <v>204</v>
      </c>
      <c r="B131" s="1" t="s">
        <v>61</v>
      </c>
      <c r="C131" s="1" t="str">
        <f>VLOOKUP(B131,Guide!$B$21:$C$26,2,0)</f>
        <v>MXC</v>
      </c>
      <c r="D131" s="1" t="s">
        <v>69</v>
      </c>
      <c r="E131" s="1" t="str">
        <f>VLOOKUP(D131,Guide!$B$28:$C$33,2,0)</f>
        <v>GOV</v>
      </c>
      <c r="F131" s="1" t="s">
        <v>10</v>
      </c>
      <c r="G131" s="21">
        <f>VLOOKUP($F131,Product!$A$1:$C$7,2,0)</f>
        <v>120</v>
      </c>
      <c r="H131" s="21">
        <f>VLOOKUP($F131,Product!$A$1:$C$7,3,0)</f>
        <v>180</v>
      </c>
      <c r="I131" s="1">
        <v>544</v>
      </c>
      <c r="J131" s="23">
        <f t="shared" ref="J131:J194" si="6">G131*I131</f>
        <v>65280</v>
      </c>
      <c r="K131" s="16">
        <v>0.02</v>
      </c>
      <c r="L131" s="1" t="str" cm="1">
        <f t="array" ref="L131">_xlfn.IFS(K131&gt;=10%,"High",K131&gt;=5%,"Medium",K131&gt;=1%,"Low",K131=0,"No Discount")</f>
        <v>Low</v>
      </c>
      <c r="M131" s="23">
        <f>'Order raw'!H131*'Order raw'!I131</f>
        <v>97920</v>
      </c>
      <c r="N131" s="23">
        <f t="shared" ref="N131:N194" si="7">M131*(1-K131)</f>
        <v>95961.599999999991</v>
      </c>
      <c r="O131" s="23">
        <f t="shared" ref="O131:O194" si="8">N131-J131</f>
        <v>30681.599999999991</v>
      </c>
      <c r="P131" s="18">
        <v>41609</v>
      </c>
      <c r="Q131">
        <v>2013</v>
      </c>
    </row>
    <row r="132" spans="1:17" ht="13" x14ac:dyDescent="0.3">
      <c r="A132" s="1" t="s">
        <v>201</v>
      </c>
      <c r="B132" s="1" t="s">
        <v>61</v>
      </c>
      <c r="C132" s="1" t="str">
        <f>VLOOKUP(B132,Guide!$B$21:$C$26,2,0)</f>
        <v>MXC</v>
      </c>
      <c r="D132" s="1" t="s">
        <v>73</v>
      </c>
      <c r="E132" s="1" t="str">
        <f>VLOOKUP(D132,Guide!$B$28:$C$33,2,0)</f>
        <v>CPR</v>
      </c>
      <c r="F132" s="1" t="s">
        <v>10</v>
      </c>
      <c r="G132" s="21">
        <f>VLOOKUP($F132,Product!$A$1:$C$7,2,0)</f>
        <v>120</v>
      </c>
      <c r="H132" s="21">
        <f>VLOOKUP($F132,Product!$A$1:$C$7,3,0)</f>
        <v>180</v>
      </c>
      <c r="I132" s="1">
        <v>1084</v>
      </c>
      <c r="J132" s="23">
        <f t="shared" si="6"/>
        <v>130080</v>
      </c>
      <c r="K132" s="16">
        <v>0.02</v>
      </c>
      <c r="L132" s="1" t="str" cm="1">
        <f t="array" ref="L132">_xlfn.IFS(K132&gt;=10%,"High",K132&gt;=5%,"Medium",K132&gt;=1%,"Low",K132=0,"No Discount")</f>
        <v>Low</v>
      </c>
      <c r="M132" s="23">
        <f>'Order raw'!H132*'Order raw'!I132</f>
        <v>195120</v>
      </c>
      <c r="N132" s="23">
        <f t="shared" si="7"/>
        <v>191217.6</v>
      </c>
      <c r="O132" s="23">
        <f t="shared" si="8"/>
        <v>61137.600000000006</v>
      </c>
      <c r="P132" s="18">
        <v>41974</v>
      </c>
      <c r="Q132">
        <v>2014</v>
      </c>
    </row>
    <row r="133" spans="1:17" ht="13" x14ac:dyDescent="0.3">
      <c r="A133" s="1" t="s">
        <v>192</v>
      </c>
      <c r="B133" s="1" t="s">
        <v>61</v>
      </c>
      <c r="C133" s="1" t="str">
        <f>VLOOKUP(B133,Guide!$B$21:$C$26,2,0)</f>
        <v>MXC</v>
      </c>
      <c r="D133" s="1" t="s">
        <v>75</v>
      </c>
      <c r="E133" s="1" t="str">
        <f>VLOOKUP(D133,Guide!$B$28:$C$33,2,0)</f>
        <v>ENT</v>
      </c>
      <c r="F133" s="1" t="s">
        <v>11</v>
      </c>
      <c r="G133" s="21">
        <f>VLOOKUP($F133,Product!$A$1:$C$7,2,0)</f>
        <v>250</v>
      </c>
      <c r="H133" s="21">
        <f>VLOOKUP($F133,Product!$A$1:$C$7,3,0)</f>
        <v>300</v>
      </c>
      <c r="I133" s="1">
        <v>662</v>
      </c>
      <c r="J133" s="23">
        <f t="shared" si="6"/>
        <v>165500</v>
      </c>
      <c r="K133" s="16">
        <v>0.02</v>
      </c>
      <c r="L133" s="1" t="str" cm="1">
        <f t="array" ref="L133">_xlfn.IFS(K133&gt;=10%,"High",K133&gt;=5%,"Medium",K133&gt;=1%,"Low",K133=0,"No Discount")</f>
        <v>Low</v>
      </c>
      <c r="M133" s="23">
        <f>'Order raw'!H133*'Order raw'!I133</f>
        <v>198600</v>
      </c>
      <c r="N133" s="23">
        <f t="shared" si="7"/>
        <v>194628</v>
      </c>
      <c r="O133" s="23">
        <f t="shared" si="8"/>
        <v>29128</v>
      </c>
      <c r="P133" s="18">
        <v>41791</v>
      </c>
      <c r="Q133">
        <v>2014</v>
      </c>
    </row>
    <row r="134" spans="1:17" ht="13" x14ac:dyDescent="0.3">
      <c r="A134" s="1" t="s">
        <v>184</v>
      </c>
      <c r="B134" s="1" t="s">
        <v>57</v>
      </c>
      <c r="C134" s="1" t="str">
        <f>VLOOKUP(B134,Guide!$B$21:$C$26,2,0)</f>
        <v>GER</v>
      </c>
      <c r="D134" s="1" t="s">
        <v>77</v>
      </c>
      <c r="E134" s="1" t="str">
        <f>VLOOKUP(D134,Guide!$B$28:$C$33,2,0)</f>
        <v>SMB</v>
      </c>
      <c r="F134" s="1" t="s">
        <v>11</v>
      </c>
      <c r="G134" s="21">
        <f>VLOOKUP($F134,Product!$A$1:$C$7,2,0)</f>
        <v>250</v>
      </c>
      <c r="H134" s="21">
        <f>VLOOKUP($F134,Product!$A$1:$C$7,3,0)</f>
        <v>300</v>
      </c>
      <c r="I134" s="1">
        <v>214</v>
      </c>
      <c r="J134" s="23">
        <f t="shared" si="6"/>
        <v>53500</v>
      </c>
      <c r="K134" s="16">
        <v>0.02</v>
      </c>
      <c r="L134" s="1" t="str" cm="1">
        <f t="array" ref="L134">_xlfn.IFS(K134&gt;=10%,"High",K134&gt;=5%,"Medium",K134&gt;=1%,"Low",K134=0,"No Discount")</f>
        <v>Low</v>
      </c>
      <c r="M134" s="23">
        <f>'Order raw'!H134*'Order raw'!I134</f>
        <v>64200</v>
      </c>
      <c r="N134" s="23">
        <f t="shared" si="7"/>
        <v>62916</v>
      </c>
      <c r="O134" s="23">
        <f t="shared" si="8"/>
        <v>9416</v>
      </c>
      <c r="P134" s="18">
        <v>41548</v>
      </c>
      <c r="Q134">
        <v>2013</v>
      </c>
    </row>
    <row r="135" spans="1:17" ht="13" x14ac:dyDescent="0.3">
      <c r="A135" s="1" t="s">
        <v>203</v>
      </c>
      <c r="B135" s="1" t="s">
        <v>57</v>
      </c>
      <c r="C135" s="1" t="str">
        <f>VLOOKUP(B135,Guide!$B$21:$C$26,2,0)</f>
        <v>GER</v>
      </c>
      <c r="D135" s="1" t="s">
        <v>69</v>
      </c>
      <c r="E135" s="1" t="str">
        <f>VLOOKUP(D135,Guide!$B$28:$C$33,2,0)</f>
        <v>GOV</v>
      </c>
      <c r="F135" s="1" t="s">
        <v>11</v>
      </c>
      <c r="G135" s="21">
        <f>VLOOKUP($F135,Product!$A$1:$C$7,2,0)</f>
        <v>250</v>
      </c>
      <c r="H135" s="21">
        <f>VLOOKUP($F135,Product!$A$1:$C$7,3,0)</f>
        <v>300</v>
      </c>
      <c r="I135" s="1">
        <v>2877</v>
      </c>
      <c r="J135" s="23">
        <f t="shared" si="6"/>
        <v>719250</v>
      </c>
      <c r="K135" s="16">
        <v>0.02</v>
      </c>
      <c r="L135" s="1" t="str" cm="1">
        <f t="array" ref="L135">_xlfn.IFS(K135&gt;=10%,"High",K135&gt;=5%,"Medium",K135&gt;=1%,"Low",K135=0,"No Discount")</f>
        <v>Low</v>
      </c>
      <c r="M135" s="23">
        <f>'Order raw'!H135*'Order raw'!I135</f>
        <v>863100</v>
      </c>
      <c r="N135" s="23">
        <f t="shared" si="7"/>
        <v>845838</v>
      </c>
      <c r="O135" s="23">
        <f t="shared" si="8"/>
        <v>126588</v>
      </c>
      <c r="P135" s="18">
        <v>41913</v>
      </c>
      <c r="Q135">
        <v>2014</v>
      </c>
    </row>
    <row r="136" spans="1:17" ht="13" x14ac:dyDescent="0.3">
      <c r="A136" s="1" t="s">
        <v>197</v>
      </c>
      <c r="B136" s="1" t="s">
        <v>55</v>
      </c>
      <c r="C136" s="1" t="str">
        <f>VLOOKUP(B136,Guide!$B$21:$C$26,2,0)</f>
        <v>CND</v>
      </c>
      <c r="D136" s="1" t="s">
        <v>75</v>
      </c>
      <c r="E136" s="1" t="str">
        <f>VLOOKUP(D136,Guide!$B$28:$C$33,2,0)</f>
        <v>ENT</v>
      </c>
      <c r="F136" s="1" t="s">
        <v>11</v>
      </c>
      <c r="G136" s="21">
        <f>VLOOKUP($F136,Product!$A$1:$C$7,2,0)</f>
        <v>250</v>
      </c>
      <c r="H136" s="21">
        <f>VLOOKUP($F136,Product!$A$1:$C$7,3,0)</f>
        <v>300</v>
      </c>
      <c r="I136" s="1">
        <v>2729</v>
      </c>
      <c r="J136" s="23">
        <f t="shared" si="6"/>
        <v>682250</v>
      </c>
      <c r="K136" s="16">
        <v>0.02</v>
      </c>
      <c r="L136" s="1" t="str" cm="1">
        <f t="array" ref="L136">_xlfn.IFS(K136&gt;=10%,"High",K136&gt;=5%,"Medium",K136&gt;=1%,"Low",K136=0,"No Discount")</f>
        <v>Low</v>
      </c>
      <c r="M136" s="23">
        <f>'Order raw'!H136*'Order raw'!I136</f>
        <v>818700</v>
      </c>
      <c r="N136" s="23">
        <f t="shared" si="7"/>
        <v>802326</v>
      </c>
      <c r="O136" s="23">
        <f t="shared" si="8"/>
        <v>120076</v>
      </c>
      <c r="P136" s="18">
        <v>41974</v>
      </c>
      <c r="Q136">
        <v>2014</v>
      </c>
    </row>
    <row r="137" spans="1:17" ht="13" x14ac:dyDescent="0.3">
      <c r="A137" s="1" t="s">
        <v>199</v>
      </c>
      <c r="B137" s="1" t="s">
        <v>63</v>
      </c>
      <c r="C137" s="1" t="str">
        <f>VLOOKUP(B137,Guide!$B$21:$C$26,2,0)</f>
        <v>USA</v>
      </c>
      <c r="D137" s="1" t="s">
        <v>69</v>
      </c>
      <c r="E137" s="1" t="str">
        <f>VLOOKUP(D137,Guide!$B$28:$C$33,2,0)</f>
        <v>GOV</v>
      </c>
      <c r="F137" s="1" t="s">
        <v>11</v>
      </c>
      <c r="G137" s="21">
        <f>VLOOKUP($F137,Product!$A$1:$C$7,2,0)</f>
        <v>250</v>
      </c>
      <c r="H137" s="21">
        <f>VLOOKUP($F137,Product!$A$1:$C$7,3,0)</f>
        <v>300</v>
      </c>
      <c r="I137" s="1">
        <v>266</v>
      </c>
      <c r="J137" s="23">
        <f t="shared" si="6"/>
        <v>66500</v>
      </c>
      <c r="K137" s="16">
        <v>0.02</v>
      </c>
      <c r="L137" s="1" t="str" cm="1">
        <f t="array" ref="L137">_xlfn.IFS(K137&gt;=10%,"High",K137&gt;=5%,"Medium",K137&gt;=1%,"Low",K137=0,"No Discount")</f>
        <v>Low</v>
      </c>
      <c r="M137" s="23">
        <f>'Order raw'!H137*'Order raw'!I137</f>
        <v>79800</v>
      </c>
      <c r="N137" s="23">
        <f t="shared" si="7"/>
        <v>78204</v>
      </c>
      <c r="O137" s="23">
        <f t="shared" si="8"/>
        <v>11704</v>
      </c>
      <c r="P137" s="18">
        <v>41609</v>
      </c>
      <c r="Q137">
        <v>2013</v>
      </c>
    </row>
    <row r="138" spans="1:17" ht="13" x14ac:dyDescent="0.3">
      <c r="A138" s="1" t="s">
        <v>204</v>
      </c>
      <c r="B138" s="1" t="s">
        <v>61</v>
      </c>
      <c r="C138" s="1" t="str">
        <f>VLOOKUP(B138,Guide!$B$21:$C$26,2,0)</f>
        <v>MXC</v>
      </c>
      <c r="D138" s="1" t="s">
        <v>69</v>
      </c>
      <c r="E138" s="1" t="str">
        <f>VLOOKUP(D138,Guide!$B$28:$C$33,2,0)</f>
        <v>GOV</v>
      </c>
      <c r="F138" s="1" t="s">
        <v>11</v>
      </c>
      <c r="G138" s="21">
        <f>VLOOKUP($F138,Product!$A$1:$C$7,2,0)</f>
        <v>250</v>
      </c>
      <c r="H138" s="21">
        <f>VLOOKUP($F138,Product!$A$1:$C$7,3,0)</f>
        <v>300</v>
      </c>
      <c r="I138" s="1">
        <v>1940</v>
      </c>
      <c r="J138" s="23">
        <f t="shared" si="6"/>
        <v>485000</v>
      </c>
      <c r="K138" s="16">
        <v>0.02</v>
      </c>
      <c r="L138" s="1" t="str" cm="1">
        <f t="array" ref="L138">_xlfn.IFS(K138&gt;=10%,"High",K138&gt;=5%,"Medium",K138&gt;=1%,"Low",K138=0,"No Discount")</f>
        <v>Low</v>
      </c>
      <c r="M138" s="23">
        <f>'Order raw'!H138*'Order raw'!I138</f>
        <v>582000</v>
      </c>
      <c r="N138" s="23">
        <f t="shared" si="7"/>
        <v>570360</v>
      </c>
      <c r="O138" s="23">
        <f t="shared" si="8"/>
        <v>85360</v>
      </c>
      <c r="P138" s="18">
        <v>41609</v>
      </c>
      <c r="Q138">
        <v>2013</v>
      </c>
    </row>
    <row r="139" spans="1:17" ht="13" x14ac:dyDescent="0.3">
      <c r="A139" s="1" t="s">
        <v>205</v>
      </c>
      <c r="B139" s="1" t="s">
        <v>57</v>
      </c>
      <c r="C139" s="1" t="str">
        <f>VLOOKUP(B139,Guide!$B$21:$C$26,2,0)</f>
        <v>GER</v>
      </c>
      <c r="D139" s="1" t="s">
        <v>77</v>
      </c>
      <c r="E139" s="1" t="str">
        <f>VLOOKUP(D139,Guide!$B$28:$C$33,2,0)</f>
        <v>SMB</v>
      </c>
      <c r="F139" s="1" t="s">
        <v>12</v>
      </c>
      <c r="G139" s="21">
        <f>VLOOKUP($F139,Product!$A$1:$C$7,2,0)</f>
        <v>200</v>
      </c>
      <c r="H139" s="21">
        <f>VLOOKUP($F139,Product!$A$1:$C$7,3,0)</f>
        <v>350</v>
      </c>
      <c r="I139" s="1">
        <v>259</v>
      </c>
      <c r="J139" s="23">
        <f t="shared" si="6"/>
        <v>51800</v>
      </c>
      <c r="K139" s="16">
        <v>0.02</v>
      </c>
      <c r="L139" s="1" t="str" cm="1">
        <f t="array" ref="L139">_xlfn.IFS(K139&gt;=10%,"High",K139&gt;=5%,"Medium",K139&gt;=1%,"Low",K139=0,"No Discount")</f>
        <v>Low</v>
      </c>
      <c r="M139" s="23">
        <f>'Order raw'!H139*'Order raw'!I139</f>
        <v>90650</v>
      </c>
      <c r="N139" s="23">
        <f t="shared" si="7"/>
        <v>88837</v>
      </c>
      <c r="O139" s="23">
        <f t="shared" si="8"/>
        <v>37037</v>
      </c>
      <c r="P139" s="18">
        <v>41699</v>
      </c>
      <c r="Q139">
        <v>2014</v>
      </c>
    </row>
    <row r="140" spans="1:17" ht="13" x14ac:dyDescent="0.3">
      <c r="A140" s="1" t="s">
        <v>206</v>
      </c>
      <c r="B140" s="1" t="s">
        <v>61</v>
      </c>
      <c r="C140" s="1" t="str">
        <f>VLOOKUP(B140,Guide!$B$21:$C$26,2,0)</f>
        <v>MXC</v>
      </c>
      <c r="D140" s="1" t="s">
        <v>77</v>
      </c>
      <c r="E140" s="1" t="str">
        <f>VLOOKUP(D140,Guide!$B$28:$C$33,2,0)</f>
        <v>SMB</v>
      </c>
      <c r="F140" s="1" t="s">
        <v>12</v>
      </c>
      <c r="G140" s="21">
        <f>VLOOKUP($F140,Product!$A$1:$C$7,2,0)</f>
        <v>200</v>
      </c>
      <c r="H140" s="21">
        <f>VLOOKUP($F140,Product!$A$1:$C$7,3,0)</f>
        <v>350</v>
      </c>
      <c r="I140" s="1">
        <v>1101</v>
      </c>
      <c r="J140" s="23">
        <f t="shared" si="6"/>
        <v>220200</v>
      </c>
      <c r="K140" s="16">
        <v>0.02</v>
      </c>
      <c r="L140" s="1" t="str" cm="1">
        <f t="array" ref="L140">_xlfn.IFS(K140&gt;=10%,"High",K140&gt;=5%,"Medium",K140&gt;=1%,"Low",K140=0,"No Discount")</f>
        <v>Low</v>
      </c>
      <c r="M140" s="23">
        <f>'Order raw'!H140*'Order raw'!I140</f>
        <v>385350</v>
      </c>
      <c r="N140" s="23">
        <f t="shared" si="7"/>
        <v>377643</v>
      </c>
      <c r="O140" s="23">
        <f t="shared" si="8"/>
        <v>157443</v>
      </c>
      <c r="P140" s="18">
        <v>41699</v>
      </c>
      <c r="Q140">
        <v>2014</v>
      </c>
    </row>
    <row r="141" spans="1:17" ht="13" x14ac:dyDescent="0.3">
      <c r="A141" s="1" t="s">
        <v>207</v>
      </c>
      <c r="B141" s="1" t="s">
        <v>57</v>
      </c>
      <c r="C141" s="1" t="str">
        <f>VLOOKUP(B141,Guide!$B$21:$C$26,2,0)</f>
        <v>GER</v>
      </c>
      <c r="D141" s="1" t="s">
        <v>75</v>
      </c>
      <c r="E141" s="1" t="str">
        <f>VLOOKUP(D141,Guide!$B$28:$C$33,2,0)</f>
        <v>ENT</v>
      </c>
      <c r="F141" s="1" t="s">
        <v>12</v>
      </c>
      <c r="G141" s="21">
        <f>VLOOKUP($F141,Product!$A$1:$C$7,2,0)</f>
        <v>200</v>
      </c>
      <c r="H141" s="21">
        <f>VLOOKUP($F141,Product!$A$1:$C$7,3,0)</f>
        <v>350</v>
      </c>
      <c r="I141" s="1">
        <v>2276</v>
      </c>
      <c r="J141" s="23">
        <f t="shared" si="6"/>
        <v>455200</v>
      </c>
      <c r="K141" s="16">
        <v>0.02</v>
      </c>
      <c r="L141" s="1" t="str" cm="1">
        <f t="array" ref="L141">_xlfn.IFS(K141&gt;=10%,"High",K141&gt;=5%,"Medium",K141&gt;=1%,"Low",K141=0,"No Discount")</f>
        <v>Low</v>
      </c>
      <c r="M141" s="23">
        <f>'Order raw'!H141*'Order raw'!I141</f>
        <v>796600</v>
      </c>
      <c r="N141" s="23">
        <f t="shared" si="7"/>
        <v>780668</v>
      </c>
      <c r="O141" s="23">
        <f t="shared" si="8"/>
        <v>325468</v>
      </c>
      <c r="P141" s="18">
        <v>41760</v>
      </c>
      <c r="Q141">
        <v>2014</v>
      </c>
    </row>
    <row r="142" spans="1:17" ht="13" x14ac:dyDescent="0.3">
      <c r="A142" s="1" t="s">
        <v>202</v>
      </c>
      <c r="B142" s="1" t="s">
        <v>57</v>
      </c>
      <c r="C142" s="1" t="str">
        <f>VLOOKUP(B142,Guide!$B$21:$C$26,2,0)</f>
        <v>GER</v>
      </c>
      <c r="D142" s="1" t="s">
        <v>69</v>
      </c>
      <c r="E142" s="1" t="str">
        <f>VLOOKUP(D142,Guide!$B$28:$C$33,2,0)</f>
        <v>GOV</v>
      </c>
      <c r="F142" s="1" t="s">
        <v>12</v>
      </c>
      <c r="G142" s="21">
        <f>VLOOKUP($F142,Product!$A$1:$C$7,2,0)</f>
        <v>200</v>
      </c>
      <c r="H142" s="21">
        <f>VLOOKUP($F142,Product!$A$1:$C$7,3,0)</f>
        <v>350</v>
      </c>
      <c r="I142" s="1">
        <v>2966</v>
      </c>
      <c r="J142" s="23">
        <f t="shared" si="6"/>
        <v>593200</v>
      </c>
      <c r="K142" s="16">
        <v>0.02</v>
      </c>
      <c r="L142" s="1" t="str" cm="1">
        <f t="array" ref="L142">_xlfn.IFS(K142&gt;=10%,"High",K142&gt;=5%,"Medium",K142&gt;=1%,"Low",K142=0,"No Discount")</f>
        <v>Low</v>
      </c>
      <c r="M142" s="23">
        <f>'Order raw'!H142*'Order raw'!I142</f>
        <v>1038100</v>
      </c>
      <c r="N142" s="23">
        <f t="shared" si="7"/>
        <v>1017338</v>
      </c>
      <c r="O142" s="23">
        <f t="shared" si="8"/>
        <v>424138</v>
      </c>
      <c r="P142" s="18">
        <v>41548</v>
      </c>
      <c r="Q142">
        <v>2013</v>
      </c>
    </row>
    <row r="143" spans="1:17" ht="13" x14ac:dyDescent="0.3">
      <c r="A143" s="1" t="s">
        <v>208</v>
      </c>
      <c r="B143" s="1" t="s">
        <v>63</v>
      </c>
      <c r="C143" s="1" t="str">
        <f>VLOOKUP(B143,Guide!$B$21:$C$26,2,0)</f>
        <v>USA</v>
      </c>
      <c r="D143" s="1" t="s">
        <v>69</v>
      </c>
      <c r="E143" s="1" t="str">
        <f>VLOOKUP(D143,Guide!$B$28:$C$33,2,0)</f>
        <v>GOV</v>
      </c>
      <c r="F143" s="1" t="s">
        <v>12</v>
      </c>
      <c r="G143" s="21">
        <f>VLOOKUP($F143,Product!$A$1:$C$7,2,0)</f>
        <v>200</v>
      </c>
      <c r="H143" s="21">
        <f>VLOOKUP($F143,Product!$A$1:$C$7,3,0)</f>
        <v>350</v>
      </c>
      <c r="I143" s="1">
        <v>1236</v>
      </c>
      <c r="J143" s="23">
        <f t="shared" si="6"/>
        <v>247200</v>
      </c>
      <c r="K143" s="16">
        <v>0.02</v>
      </c>
      <c r="L143" s="1" t="str" cm="1">
        <f t="array" ref="L143">_xlfn.IFS(K143&gt;=10%,"High",K143&gt;=5%,"Medium",K143&gt;=1%,"Low",K143=0,"No Discount")</f>
        <v>Low</v>
      </c>
      <c r="M143" s="23">
        <f>'Order raw'!H143*'Order raw'!I143</f>
        <v>432600</v>
      </c>
      <c r="N143" s="23">
        <f t="shared" si="7"/>
        <v>423948</v>
      </c>
      <c r="O143" s="23">
        <f t="shared" si="8"/>
        <v>176748</v>
      </c>
      <c r="P143" s="18">
        <v>41944</v>
      </c>
      <c r="Q143">
        <v>2014</v>
      </c>
    </row>
    <row r="144" spans="1:17" ht="13" x14ac:dyDescent="0.3">
      <c r="A144" s="1" t="s">
        <v>148</v>
      </c>
      <c r="B144" s="1" t="s">
        <v>59</v>
      </c>
      <c r="C144" s="1" t="str">
        <f>VLOOKUP(B144,Guide!$B$21:$C$26,2,0)</f>
        <v>FRA</v>
      </c>
      <c r="D144" s="1" t="s">
        <v>69</v>
      </c>
      <c r="E144" s="1" t="str">
        <f>VLOOKUP(D144,Guide!$B$28:$C$33,2,0)</f>
        <v>GOV</v>
      </c>
      <c r="F144" s="1" t="s">
        <v>12</v>
      </c>
      <c r="G144" s="21">
        <f>VLOOKUP($F144,Product!$A$1:$C$7,2,0)</f>
        <v>200</v>
      </c>
      <c r="H144" s="21">
        <f>VLOOKUP($F144,Product!$A$1:$C$7,3,0)</f>
        <v>350</v>
      </c>
      <c r="I144" s="1">
        <v>941</v>
      </c>
      <c r="J144" s="23">
        <f t="shared" si="6"/>
        <v>188200</v>
      </c>
      <c r="K144" s="16">
        <v>0.02</v>
      </c>
      <c r="L144" s="1" t="str" cm="1">
        <f t="array" ref="L144">_xlfn.IFS(K144&gt;=10%,"High",K144&gt;=5%,"Medium",K144&gt;=1%,"Low",K144=0,"No Discount")</f>
        <v>Low</v>
      </c>
      <c r="M144" s="23">
        <f>'Order raw'!H144*'Order raw'!I144</f>
        <v>329350</v>
      </c>
      <c r="N144" s="23">
        <f t="shared" si="7"/>
        <v>322763</v>
      </c>
      <c r="O144" s="23">
        <f t="shared" si="8"/>
        <v>134563</v>
      </c>
      <c r="P144" s="18">
        <v>41944</v>
      </c>
      <c r="Q144">
        <v>2014</v>
      </c>
    </row>
    <row r="145" spans="1:17" ht="13" x14ac:dyDescent="0.3">
      <c r="A145" s="1" t="s">
        <v>196</v>
      </c>
      <c r="B145" s="1" t="s">
        <v>55</v>
      </c>
      <c r="C145" s="1" t="str">
        <f>VLOOKUP(B145,Guide!$B$21:$C$26,2,0)</f>
        <v>CND</v>
      </c>
      <c r="D145" s="1" t="s">
        <v>77</v>
      </c>
      <c r="E145" s="1" t="str">
        <f>VLOOKUP(D145,Guide!$B$28:$C$33,2,0)</f>
        <v>SMB</v>
      </c>
      <c r="F145" s="1" t="s">
        <v>12</v>
      </c>
      <c r="G145" s="21">
        <f>VLOOKUP($F145,Product!$A$1:$C$7,2,0)</f>
        <v>200</v>
      </c>
      <c r="H145" s="21">
        <f>VLOOKUP($F145,Product!$A$1:$C$7,3,0)</f>
        <v>350</v>
      </c>
      <c r="I145" s="1">
        <v>1916</v>
      </c>
      <c r="J145" s="23">
        <f t="shared" si="6"/>
        <v>383200</v>
      </c>
      <c r="K145" s="16">
        <v>0.02</v>
      </c>
      <c r="L145" s="1" t="str" cm="1">
        <f t="array" ref="L145">_xlfn.IFS(K145&gt;=10%,"High",K145&gt;=5%,"Medium",K145&gt;=1%,"Low",K145=0,"No Discount")</f>
        <v>Low</v>
      </c>
      <c r="M145" s="23">
        <f>'Order raw'!H145*'Order raw'!I145</f>
        <v>670600</v>
      </c>
      <c r="N145" s="23">
        <f t="shared" si="7"/>
        <v>657188</v>
      </c>
      <c r="O145" s="23">
        <f t="shared" si="8"/>
        <v>273988</v>
      </c>
      <c r="P145" s="18">
        <v>41974</v>
      </c>
      <c r="Q145">
        <v>2014</v>
      </c>
    </row>
    <row r="146" spans="1:17" ht="13" x14ac:dyDescent="0.3">
      <c r="A146" s="1" t="s">
        <v>209</v>
      </c>
      <c r="B146" s="1" t="s">
        <v>59</v>
      </c>
      <c r="C146" s="1" t="str">
        <f>VLOOKUP(B146,Guide!$B$21:$C$26,2,0)</f>
        <v>FRA</v>
      </c>
      <c r="D146" s="1" t="s">
        <v>75</v>
      </c>
      <c r="E146" s="1" t="str">
        <f>VLOOKUP(D146,Guide!$B$28:$C$33,2,0)</f>
        <v>ENT</v>
      </c>
      <c r="F146" s="1" t="s">
        <v>7</v>
      </c>
      <c r="G146" s="21">
        <f>VLOOKUP($F146,Product!$A$1:$C$7,2,0)</f>
        <v>3</v>
      </c>
      <c r="H146" s="21">
        <f>VLOOKUP($F146,Product!$A$1:$C$7,3,0)</f>
        <v>20</v>
      </c>
      <c r="I146" s="1">
        <v>4243</v>
      </c>
      <c r="J146" s="23">
        <f t="shared" si="6"/>
        <v>12729</v>
      </c>
      <c r="K146" s="16">
        <v>3.0003544661795896E-2</v>
      </c>
      <c r="L146" s="1" t="str" cm="1">
        <f t="array" ref="L146">_xlfn.IFS(K146&gt;=10%,"High",K146&gt;=5%,"Medium",K146&gt;=1%,"Low",K146=0,"No Discount")</f>
        <v>Low</v>
      </c>
      <c r="M146" s="23">
        <f>'Order raw'!H146*'Order raw'!I146</f>
        <v>84860</v>
      </c>
      <c r="N146" s="23">
        <f t="shared" si="7"/>
        <v>82313.8992</v>
      </c>
      <c r="O146" s="23">
        <f t="shared" si="8"/>
        <v>69584.8992</v>
      </c>
      <c r="P146" s="18">
        <v>41730</v>
      </c>
      <c r="Q146">
        <v>2014</v>
      </c>
    </row>
    <row r="147" spans="1:17" ht="13" x14ac:dyDescent="0.3">
      <c r="A147" s="1" t="s">
        <v>210</v>
      </c>
      <c r="B147" s="1" t="s">
        <v>57</v>
      </c>
      <c r="C147" s="1" t="str">
        <f>VLOOKUP(B147,Guide!$B$21:$C$26,2,0)</f>
        <v>GER</v>
      </c>
      <c r="D147" s="1" t="s">
        <v>69</v>
      </c>
      <c r="E147" s="1" t="str">
        <f>VLOOKUP(D147,Guide!$B$28:$C$33,2,0)</f>
        <v>GOV</v>
      </c>
      <c r="F147" s="1" t="s">
        <v>7</v>
      </c>
      <c r="G147" s="21">
        <f>VLOOKUP($F147,Product!$A$1:$C$7,2,0)</f>
        <v>3</v>
      </c>
      <c r="H147" s="21">
        <f>VLOOKUP($F147,Product!$A$1:$C$7,3,0)</f>
        <v>20</v>
      </c>
      <c r="I147" s="1">
        <v>2580</v>
      </c>
      <c r="J147" s="23">
        <f t="shared" si="6"/>
        <v>7740</v>
      </c>
      <c r="K147" s="16">
        <v>0.03</v>
      </c>
      <c r="L147" s="1" t="str" cm="1">
        <f t="array" ref="L147">_xlfn.IFS(K147&gt;=10%,"High",K147&gt;=5%,"Medium",K147&gt;=1%,"Low",K147=0,"No Discount")</f>
        <v>Low</v>
      </c>
      <c r="M147" s="23">
        <f>'Order raw'!H147*'Order raw'!I147</f>
        <v>51600</v>
      </c>
      <c r="N147" s="23">
        <f t="shared" si="7"/>
        <v>50052</v>
      </c>
      <c r="O147" s="23">
        <f t="shared" si="8"/>
        <v>42312</v>
      </c>
      <c r="P147" s="18">
        <v>41730</v>
      </c>
      <c r="Q147">
        <v>2014</v>
      </c>
    </row>
    <row r="148" spans="1:17" ht="13" x14ac:dyDescent="0.3">
      <c r="A148" s="1" t="s">
        <v>211</v>
      </c>
      <c r="B148" s="1" t="s">
        <v>57</v>
      </c>
      <c r="C148" s="1" t="str">
        <f>VLOOKUP(B148,Guide!$B$21:$C$26,2,0)</f>
        <v>GER</v>
      </c>
      <c r="D148" s="1" t="s">
        <v>77</v>
      </c>
      <c r="E148" s="1" t="str">
        <f>VLOOKUP(D148,Guide!$B$28:$C$33,2,0)</f>
        <v>SMB</v>
      </c>
      <c r="F148" s="1" t="s">
        <v>7</v>
      </c>
      <c r="G148" s="21">
        <f>VLOOKUP($F148,Product!$A$1:$C$7,2,0)</f>
        <v>3</v>
      </c>
      <c r="H148" s="21">
        <f>VLOOKUP($F148,Product!$A$1:$C$7,3,0)</f>
        <v>20</v>
      </c>
      <c r="I148" s="1">
        <v>689</v>
      </c>
      <c r="J148" s="23">
        <f t="shared" si="6"/>
        <v>2067</v>
      </c>
      <c r="K148" s="16">
        <v>0.03</v>
      </c>
      <c r="L148" s="1" t="str" cm="1">
        <f t="array" ref="L148">_xlfn.IFS(K148&gt;=10%,"High",K148&gt;=5%,"Medium",K148&gt;=1%,"Low",K148=0,"No Discount")</f>
        <v>Low</v>
      </c>
      <c r="M148" s="23">
        <f>'Order raw'!H148*'Order raw'!I148</f>
        <v>13780</v>
      </c>
      <c r="N148" s="23">
        <f t="shared" si="7"/>
        <v>13366.6</v>
      </c>
      <c r="O148" s="23">
        <f t="shared" si="8"/>
        <v>11299.6</v>
      </c>
      <c r="P148" s="18">
        <v>41791</v>
      </c>
      <c r="Q148">
        <v>2014</v>
      </c>
    </row>
    <row r="149" spans="1:17" ht="13" x14ac:dyDescent="0.3">
      <c r="A149" s="1" t="s">
        <v>212</v>
      </c>
      <c r="B149" s="1" t="s">
        <v>63</v>
      </c>
      <c r="C149" s="1" t="str">
        <f>VLOOKUP(B149,Guide!$B$21:$C$26,2,0)</f>
        <v>USA</v>
      </c>
      <c r="D149" s="1" t="s">
        <v>73</v>
      </c>
      <c r="E149" s="1" t="str">
        <f>VLOOKUP(D149,Guide!$B$28:$C$33,2,0)</f>
        <v>CPR</v>
      </c>
      <c r="F149" s="1" t="s">
        <v>7</v>
      </c>
      <c r="G149" s="21">
        <f>VLOOKUP($F149,Product!$A$1:$C$7,2,0)</f>
        <v>3</v>
      </c>
      <c r="H149" s="21">
        <f>VLOOKUP($F149,Product!$A$1:$C$7,3,0)</f>
        <v>20</v>
      </c>
      <c r="I149" s="1">
        <v>1947</v>
      </c>
      <c r="J149" s="23">
        <f t="shared" si="6"/>
        <v>5841</v>
      </c>
      <c r="K149" s="16">
        <v>0.03</v>
      </c>
      <c r="L149" s="1" t="str" cm="1">
        <f t="array" ref="L149">_xlfn.IFS(K149&gt;=10%,"High",K149&gt;=5%,"Medium",K149&gt;=1%,"Low",K149=0,"No Discount")</f>
        <v>Low</v>
      </c>
      <c r="M149" s="23">
        <f>'Order raw'!H149*'Order raw'!I149</f>
        <v>38940</v>
      </c>
      <c r="N149" s="23">
        <f t="shared" si="7"/>
        <v>37771.799999999996</v>
      </c>
      <c r="O149" s="23">
        <f t="shared" si="8"/>
        <v>31930.799999999996</v>
      </c>
      <c r="P149" s="18">
        <v>41883</v>
      </c>
      <c r="Q149">
        <v>2014</v>
      </c>
    </row>
    <row r="150" spans="1:17" ht="13" x14ac:dyDescent="0.3">
      <c r="A150" s="1" t="s">
        <v>213</v>
      </c>
      <c r="B150" s="1" t="s">
        <v>55</v>
      </c>
      <c r="C150" s="1" t="str">
        <f>VLOOKUP(B150,Guide!$B$21:$C$26,2,0)</f>
        <v>CND</v>
      </c>
      <c r="D150" s="1" t="s">
        <v>73</v>
      </c>
      <c r="E150" s="1" t="str">
        <f>VLOOKUP(D150,Guide!$B$28:$C$33,2,0)</f>
        <v>CPR</v>
      </c>
      <c r="F150" s="1" t="s">
        <v>7</v>
      </c>
      <c r="G150" s="21">
        <f>VLOOKUP($F150,Product!$A$1:$C$7,2,0)</f>
        <v>3</v>
      </c>
      <c r="H150" s="21">
        <f>VLOOKUP($F150,Product!$A$1:$C$7,3,0)</f>
        <v>20</v>
      </c>
      <c r="I150" s="1">
        <v>908</v>
      </c>
      <c r="J150" s="23">
        <f t="shared" si="6"/>
        <v>2724</v>
      </c>
      <c r="K150" s="16">
        <v>0.03</v>
      </c>
      <c r="L150" s="1" t="str" cm="1">
        <f t="array" ref="L150">_xlfn.IFS(K150&gt;=10%,"High",K150&gt;=5%,"Medium",K150&gt;=1%,"Low",K150=0,"No Discount")</f>
        <v>Low</v>
      </c>
      <c r="M150" s="23">
        <f>'Order raw'!H150*'Order raw'!I150</f>
        <v>18160</v>
      </c>
      <c r="N150" s="23">
        <f t="shared" si="7"/>
        <v>17615.2</v>
      </c>
      <c r="O150" s="23">
        <f t="shared" si="8"/>
        <v>14891.2</v>
      </c>
      <c r="P150" s="18">
        <v>41609</v>
      </c>
      <c r="Q150">
        <v>2013</v>
      </c>
    </row>
    <row r="151" spans="1:17" ht="13" x14ac:dyDescent="0.3">
      <c r="A151" s="1" t="s">
        <v>214</v>
      </c>
      <c r="B151" s="1" t="s">
        <v>57</v>
      </c>
      <c r="C151" s="1" t="str">
        <f>VLOOKUP(B151,Guide!$B$21:$C$26,2,0)</f>
        <v>GER</v>
      </c>
      <c r="D151" s="1" t="s">
        <v>69</v>
      </c>
      <c r="E151" s="1" t="str">
        <f>VLOOKUP(D151,Guide!$B$28:$C$33,2,0)</f>
        <v>GOV</v>
      </c>
      <c r="F151" s="1" t="s">
        <v>8</v>
      </c>
      <c r="G151" s="21">
        <f>VLOOKUP($F151,Product!$A$1:$C$7,2,0)</f>
        <v>5</v>
      </c>
      <c r="H151" s="21">
        <f>VLOOKUP($F151,Product!$A$1:$C$7,3,0)</f>
        <v>15</v>
      </c>
      <c r="I151" s="1">
        <v>1958</v>
      </c>
      <c r="J151" s="23">
        <f t="shared" si="6"/>
        <v>9790</v>
      </c>
      <c r="K151" s="16">
        <v>0.03</v>
      </c>
      <c r="L151" s="1" t="str" cm="1">
        <f t="array" ref="L151">_xlfn.IFS(K151&gt;=10%,"High",K151&gt;=5%,"Medium",K151&gt;=1%,"Low",K151=0,"No Discount")</f>
        <v>Low</v>
      </c>
      <c r="M151" s="23">
        <f>'Order raw'!H151*'Order raw'!I151</f>
        <v>29370</v>
      </c>
      <c r="N151" s="23">
        <f t="shared" si="7"/>
        <v>28488.899999999998</v>
      </c>
      <c r="O151" s="23">
        <f t="shared" si="8"/>
        <v>18698.899999999998</v>
      </c>
      <c r="P151" s="18">
        <v>41671</v>
      </c>
      <c r="Q151">
        <v>2014</v>
      </c>
    </row>
    <row r="152" spans="1:17" ht="13" x14ac:dyDescent="0.3">
      <c r="A152" s="1" t="s">
        <v>215</v>
      </c>
      <c r="B152" s="1" t="s">
        <v>59</v>
      </c>
      <c r="C152" s="1" t="str">
        <f>VLOOKUP(B152,Guide!$B$21:$C$26,2,0)</f>
        <v>FRA</v>
      </c>
      <c r="D152" s="1" t="s">
        <v>73</v>
      </c>
      <c r="E152" s="1" t="str">
        <f>VLOOKUP(D152,Guide!$B$28:$C$33,2,0)</f>
        <v>CPR</v>
      </c>
      <c r="F152" s="1" t="s">
        <v>8</v>
      </c>
      <c r="G152" s="21">
        <f>VLOOKUP($F152,Product!$A$1:$C$7,2,0)</f>
        <v>5</v>
      </c>
      <c r="H152" s="21">
        <f>VLOOKUP($F152,Product!$A$1:$C$7,3,0)</f>
        <v>15</v>
      </c>
      <c r="I152" s="1">
        <v>1901</v>
      </c>
      <c r="J152" s="23">
        <f t="shared" si="6"/>
        <v>9505</v>
      </c>
      <c r="K152" s="16">
        <v>0.03</v>
      </c>
      <c r="L152" s="1" t="str" cm="1">
        <f t="array" ref="L152">_xlfn.IFS(K152&gt;=10%,"High",K152&gt;=5%,"Medium",K152&gt;=1%,"Low",K152=0,"No Discount")</f>
        <v>Low</v>
      </c>
      <c r="M152" s="23">
        <f>'Order raw'!H152*'Order raw'!I152</f>
        <v>28515</v>
      </c>
      <c r="N152" s="23">
        <f t="shared" si="7"/>
        <v>27659.55</v>
      </c>
      <c r="O152" s="23">
        <f t="shared" si="8"/>
        <v>18154.55</v>
      </c>
      <c r="P152" s="18">
        <v>41791</v>
      </c>
      <c r="Q152">
        <v>2014</v>
      </c>
    </row>
    <row r="153" spans="1:17" ht="13" x14ac:dyDescent="0.3">
      <c r="A153" s="1" t="s">
        <v>216</v>
      </c>
      <c r="B153" s="1" t="s">
        <v>59</v>
      </c>
      <c r="C153" s="1" t="str">
        <f>VLOOKUP(B153,Guide!$B$21:$C$26,2,0)</f>
        <v>FRA</v>
      </c>
      <c r="D153" s="1" t="s">
        <v>69</v>
      </c>
      <c r="E153" s="1" t="str">
        <f>VLOOKUP(D153,Guide!$B$28:$C$33,2,0)</f>
        <v>GOV</v>
      </c>
      <c r="F153" s="1" t="s">
        <v>8</v>
      </c>
      <c r="G153" s="21">
        <f>VLOOKUP($F153,Product!$A$1:$C$7,2,0)</f>
        <v>5</v>
      </c>
      <c r="H153" s="21">
        <f>VLOOKUP($F153,Product!$A$1:$C$7,3,0)</f>
        <v>15</v>
      </c>
      <c r="I153" s="1">
        <v>544</v>
      </c>
      <c r="J153" s="23">
        <f t="shared" si="6"/>
        <v>2720</v>
      </c>
      <c r="K153" s="16">
        <v>0.03</v>
      </c>
      <c r="L153" s="1" t="str" cm="1">
        <f t="array" ref="L153">_xlfn.IFS(K153&gt;=10%,"High",K153&gt;=5%,"Medium",K153&gt;=1%,"Low",K153=0,"No Discount")</f>
        <v>Low</v>
      </c>
      <c r="M153" s="23">
        <f>'Order raw'!H153*'Order raw'!I153</f>
        <v>8160</v>
      </c>
      <c r="N153" s="23">
        <f t="shared" si="7"/>
        <v>7915.2</v>
      </c>
      <c r="O153" s="23">
        <f t="shared" si="8"/>
        <v>5195.2</v>
      </c>
      <c r="P153" s="18">
        <v>41883</v>
      </c>
      <c r="Q153">
        <v>2014</v>
      </c>
    </row>
    <row r="154" spans="1:17" ht="13" x14ac:dyDescent="0.3">
      <c r="A154" s="1" t="s">
        <v>217</v>
      </c>
      <c r="B154" s="1" t="s">
        <v>57</v>
      </c>
      <c r="C154" s="1" t="str">
        <f>VLOOKUP(B154,Guide!$B$21:$C$26,2,0)</f>
        <v>GER</v>
      </c>
      <c r="D154" s="1" t="s">
        <v>69</v>
      </c>
      <c r="E154" s="1" t="str">
        <f>VLOOKUP(D154,Guide!$B$28:$C$33,2,0)</f>
        <v>GOV</v>
      </c>
      <c r="F154" s="1" t="s">
        <v>8</v>
      </c>
      <c r="G154" s="21">
        <f>VLOOKUP($F154,Product!$A$1:$C$7,2,0)</f>
        <v>5</v>
      </c>
      <c r="H154" s="21">
        <f>VLOOKUP($F154,Product!$A$1:$C$7,3,0)</f>
        <v>15</v>
      </c>
      <c r="I154" s="1">
        <v>1797</v>
      </c>
      <c r="J154" s="23">
        <f t="shared" si="6"/>
        <v>8985</v>
      </c>
      <c r="K154" s="16">
        <v>0.03</v>
      </c>
      <c r="L154" s="1" t="str" cm="1">
        <f t="array" ref="L154">_xlfn.IFS(K154&gt;=10%,"High",K154&gt;=5%,"Medium",K154&gt;=1%,"Low",K154=0,"No Discount")</f>
        <v>Low</v>
      </c>
      <c r="M154" s="23">
        <f>'Order raw'!H154*'Order raw'!I154</f>
        <v>26955</v>
      </c>
      <c r="N154" s="23">
        <f t="shared" si="7"/>
        <v>26146.35</v>
      </c>
      <c r="O154" s="23">
        <f t="shared" si="8"/>
        <v>17161.349999999999</v>
      </c>
      <c r="P154" s="18">
        <v>41518</v>
      </c>
      <c r="Q154">
        <v>2013</v>
      </c>
    </row>
    <row r="155" spans="1:17" ht="13" x14ac:dyDescent="0.3">
      <c r="A155" s="1" t="s">
        <v>218</v>
      </c>
      <c r="B155" s="1" t="s">
        <v>59</v>
      </c>
      <c r="C155" s="1" t="str">
        <f>VLOOKUP(B155,Guide!$B$21:$C$26,2,0)</f>
        <v>FRA</v>
      </c>
      <c r="D155" s="1" t="s">
        <v>75</v>
      </c>
      <c r="E155" s="1" t="str">
        <f>VLOOKUP(D155,Guide!$B$28:$C$33,2,0)</f>
        <v>ENT</v>
      </c>
      <c r="F155" s="1" t="s">
        <v>8</v>
      </c>
      <c r="G155" s="21">
        <f>VLOOKUP($F155,Product!$A$1:$C$7,2,0)</f>
        <v>5</v>
      </c>
      <c r="H155" s="21">
        <f>VLOOKUP($F155,Product!$A$1:$C$7,3,0)</f>
        <v>15</v>
      </c>
      <c r="I155" s="1">
        <v>1287</v>
      </c>
      <c r="J155" s="23">
        <f t="shared" si="6"/>
        <v>6435</v>
      </c>
      <c r="K155" s="16">
        <v>0.03</v>
      </c>
      <c r="L155" s="1" t="str" cm="1">
        <f t="array" ref="L155">_xlfn.IFS(K155&gt;=10%,"High",K155&gt;=5%,"Medium",K155&gt;=1%,"Low",K155=0,"No Discount")</f>
        <v>Low</v>
      </c>
      <c r="M155" s="23">
        <f>'Order raw'!H155*'Order raw'!I155</f>
        <v>19305</v>
      </c>
      <c r="N155" s="23">
        <f t="shared" si="7"/>
        <v>18725.849999999999</v>
      </c>
      <c r="O155" s="23">
        <f t="shared" si="8"/>
        <v>12290.849999999999</v>
      </c>
      <c r="P155" s="18">
        <v>41974</v>
      </c>
      <c r="Q155">
        <v>2014</v>
      </c>
    </row>
    <row r="156" spans="1:17" ht="13" x14ac:dyDescent="0.3">
      <c r="A156" s="1" t="s">
        <v>219</v>
      </c>
      <c r="B156" s="1" t="s">
        <v>57</v>
      </c>
      <c r="C156" s="1" t="str">
        <f>VLOOKUP(B156,Guide!$B$21:$C$26,2,0)</f>
        <v>GER</v>
      </c>
      <c r="D156" s="1" t="s">
        <v>75</v>
      </c>
      <c r="E156" s="1" t="str">
        <f>VLOOKUP(D156,Guide!$B$28:$C$33,2,0)</f>
        <v>ENT</v>
      </c>
      <c r="F156" s="1" t="s">
        <v>8</v>
      </c>
      <c r="G156" s="21">
        <f>VLOOKUP($F156,Product!$A$1:$C$7,2,0)</f>
        <v>5</v>
      </c>
      <c r="H156" s="21">
        <f>VLOOKUP($F156,Product!$A$1:$C$7,3,0)</f>
        <v>15</v>
      </c>
      <c r="I156" s="1">
        <v>1706</v>
      </c>
      <c r="J156" s="23">
        <f t="shared" si="6"/>
        <v>8530</v>
      </c>
      <c r="K156" s="16">
        <v>0.03</v>
      </c>
      <c r="L156" s="1" t="str" cm="1">
        <f t="array" ref="L156">_xlfn.IFS(K156&gt;=10%,"High",K156&gt;=5%,"Medium",K156&gt;=1%,"Low",K156=0,"No Discount")</f>
        <v>Low</v>
      </c>
      <c r="M156" s="23">
        <f>'Order raw'!H156*'Order raw'!I156</f>
        <v>25590</v>
      </c>
      <c r="N156" s="23">
        <f t="shared" si="7"/>
        <v>24822.3</v>
      </c>
      <c r="O156" s="23">
        <f t="shared" si="8"/>
        <v>16292.3</v>
      </c>
      <c r="P156" s="18">
        <v>41974</v>
      </c>
      <c r="Q156">
        <v>2014</v>
      </c>
    </row>
    <row r="157" spans="1:17" ht="13" x14ac:dyDescent="0.3">
      <c r="A157" s="1" t="s">
        <v>220</v>
      </c>
      <c r="B157" s="1" t="s">
        <v>59</v>
      </c>
      <c r="C157" s="1" t="str">
        <f>VLOOKUP(B157,Guide!$B$21:$C$26,2,0)</f>
        <v>FRA</v>
      </c>
      <c r="D157" s="1" t="s">
        <v>77</v>
      </c>
      <c r="E157" s="1" t="str">
        <f>VLOOKUP(D157,Guide!$B$28:$C$33,2,0)</f>
        <v>SMB</v>
      </c>
      <c r="F157" s="1" t="s">
        <v>9</v>
      </c>
      <c r="G157" s="21">
        <f>VLOOKUP($F157,Product!$A$1:$C$7,2,0)</f>
        <v>10</v>
      </c>
      <c r="H157" s="21">
        <f>VLOOKUP($F157,Product!$A$1:$C$7,3,0)</f>
        <v>20</v>
      </c>
      <c r="I157" s="1">
        <v>2434</v>
      </c>
      <c r="J157" s="23">
        <f t="shared" si="6"/>
        <v>24340</v>
      </c>
      <c r="K157" s="16">
        <v>3.0006162695152012E-2</v>
      </c>
      <c r="L157" s="1" t="str" cm="1">
        <f t="array" ref="L157">_xlfn.IFS(K157&gt;=10%,"High",K157&gt;=5%,"Medium",K157&gt;=1%,"Low",K157=0,"No Discount")</f>
        <v>Low</v>
      </c>
      <c r="M157" s="23">
        <f>'Order raw'!H157*'Order raw'!I157</f>
        <v>48680</v>
      </c>
      <c r="N157" s="23">
        <f t="shared" si="7"/>
        <v>47219.3</v>
      </c>
      <c r="O157" s="23">
        <f t="shared" si="8"/>
        <v>22879.300000000003</v>
      </c>
      <c r="P157" s="18">
        <v>41640</v>
      </c>
      <c r="Q157">
        <v>2014</v>
      </c>
    </row>
    <row r="158" spans="1:17" ht="13" x14ac:dyDescent="0.3">
      <c r="A158" s="1" t="s">
        <v>221</v>
      </c>
      <c r="B158" s="1" t="s">
        <v>55</v>
      </c>
      <c r="C158" s="1" t="str">
        <f>VLOOKUP(B158,Guide!$B$21:$C$26,2,0)</f>
        <v>CND</v>
      </c>
      <c r="D158" s="1" t="s">
        <v>75</v>
      </c>
      <c r="E158" s="1" t="str">
        <f>VLOOKUP(D158,Guide!$B$28:$C$33,2,0)</f>
        <v>ENT</v>
      </c>
      <c r="F158" s="1" t="s">
        <v>9</v>
      </c>
      <c r="G158" s="21">
        <f>VLOOKUP($F158,Product!$A$1:$C$7,2,0)</f>
        <v>10</v>
      </c>
      <c r="H158" s="21">
        <f>VLOOKUP($F158,Product!$A$1:$C$7,3,0)</f>
        <v>20</v>
      </c>
      <c r="I158" s="1">
        <v>1774</v>
      </c>
      <c r="J158" s="23">
        <f t="shared" si="6"/>
        <v>17740</v>
      </c>
      <c r="K158" s="16">
        <v>0.03</v>
      </c>
      <c r="L158" s="1" t="str" cm="1">
        <f t="array" ref="L158">_xlfn.IFS(K158&gt;=10%,"High",K158&gt;=5%,"Medium",K158&gt;=1%,"Low",K158=0,"No Discount")</f>
        <v>Low</v>
      </c>
      <c r="M158" s="23">
        <f>'Order raw'!H158*'Order raw'!I158</f>
        <v>35480</v>
      </c>
      <c r="N158" s="23">
        <f t="shared" si="7"/>
        <v>34415.599999999999</v>
      </c>
      <c r="O158" s="23">
        <f t="shared" si="8"/>
        <v>16675.599999999999</v>
      </c>
      <c r="P158" s="18">
        <v>41699</v>
      </c>
      <c r="Q158">
        <v>2014</v>
      </c>
    </row>
    <row r="159" spans="1:17" ht="13" x14ac:dyDescent="0.3">
      <c r="A159" s="1" t="s">
        <v>215</v>
      </c>
      <c r="B159" s="1" t="s">
        <v>59</v>
      </c>
      <c r="C159" s="1" t="str">
        <f>VLOOKUP(B159,Guide!$B$21:$C$26,2,0)</f>
        <v>FRA</v>
      </c>
      <c r="D159" s="1" t="s">
        <v>73</v>
      </c>
      <c r="E159" s="1" t="str">
        <f>VLOOKUP(D159,Guide!$B$28:$C$33,2,0)</f>
        <v>CPR</v>
      </c>
      <c r="F159" s="1" t="s">
        <v>9</v>
      </c>
      <c r="G159" s="21">
        <f>VLOOKUP($F159,Product!$A$1:$C$7,2,0)</f>
        <v>10</v>
      </c>
      <c r="H159" s="21">
        <f>VLOOKUP($F159,Product!$A$1:$C$7,3,0)</f>
        <v>20</v>
      </c>
      <c r="I159" s="1">
        <v>1901</v>
      </c>
      <c r="J159" s="23">
        <f t="shared" si="6"/>
        <v>19010</v>
      </c>
      <c r="K159" s="16">
        <v>0.03</v>
      </c>
      <c r="L159" s="1" t="str" cm="1">
        <f t="array" ref="L159">_xlfn.IFS(K159&gt;=10%,"High",K159&gt;=5%,"Medium",K159&gt;=1%,"Low",K159=0,"No Discount")</f>
        <v>Low</v>
      </c>
      <c r="M159" s="23">
        <f>'Order raw'!H159*'Order raw'!I159</f>
        <v>38020</v>
      </c>
      <c r="N159" s="23">
        <f t="shared" si="7"/>
        <v>36879.4</v>
      </c>
      <c r="O159" s="23">
        <f t="shared" si="8"/>
        <v>17869.400000000001</v>
      </c>
      <c r="P159" s="18">
        <v>41791</v>
      </c>
      <c r="Q159">
        <v>2014</v>
      </c>
    </row>
    <row r="160" spans="1:17" ht="13" x14ac:dyDescent="0.3">
      <c r="A160" s="1" t="s">
        <v>211</v>
      </c>
      <c r="B160" s="1" t="s">
        <v>57</v>
      </c>
      <c r="C160" s="1" t="str">
        <f>VLOOKUP(B160,Guide!$B$21:$C$26,2,0)</f>
        <v>GER</v>
      </c>
      <c r="D160" s="1" t="s">
        <v>77</v>
      </c>
      <c r="E160" s="1" t="str">
        <f>VLOOKUP(D160,Guide!$B$28:$C$33,2,0)</f>
        <v>SMB</v>
      </c>
      <c r="F160" s="1" t="s">
        <v>9</v>
      </c>
      <c r="G160" s="21">
        <f>VLOOKUP($F160,Product!$A$1:$C$7,2,0)</f>
        <v>10</v>
      </c>
      <c r="H160" s="21">
        <f>VLOOKUP($F160,Product!$A$1:$C$7,3,0)</f>
        <v>20</v>
      </c>
      <c r="I160" s="1">
        <v>689</v>
      </c>
      <c r="J160" s="23">
        <f t="shared" si="6"/>
        <v>6890</v>
      </c>
      <c r="K160" s="16">
        <v>0.03</v>
      </c>
      <c r="L160" s="1" t="str" cm="1">
        <f t="array" ref="L160">_xlfn.IFS(K160&gt;=10%,"High",K160&gt;=5%,"Medium",K160&gt;=1%,"Low",K160=0,"No Discount")</f>
        <v>Low</v>
      </c>
      <c r="M160" s="23">
        <f>'Order raw'!H160*'Order raw'!I160</f>
        <v>13780</v>
      </c>
      <c r="N160" s="23">
        <f t="shared" si="7"/>
        <v>13366.6</v>
      </c>
      <c r="O160" s="23">
        <f t="shared" si="8"/>
        <v>6476.6</v>
      </c>
      <c r="P160" s="18">
        <v>41791</v>
      </c>
      <c r="Q160">
        <v>2014</v>
      </c>
    </row>
    <row r="161" spans="1:17" ht="13" x14ac:dyDescent="0.3">
      <c r="A161" s="1" t="s">
        <v>222</v>
      </c>
      <c r="B161" s="1" t="s">
        <v>57</v>
      </c>
      <c r="C161" s="1" t="str">
        <f>VLOOKUP(B161,Guide!$B$21:$C$26,2,0)</f>
        <v>GER</v>
      </c>
      <c r="D161" s="1" t="s">
        <v>75</v>
      </c>
      <c r="E161" s="1" t="str">
        <f>VLOOKUP(D161,Guide!$B$28:$C$33,2,0)</f>
        <v>ENT</v>
      </c>
      <c r="F161" s="1" t="s">
        <v>9</v>
      </c>
      <c r="G161" s="21">
        <f>VLOOKUP($F161,Product!$A$1:$C$7,2,0)</f>
        <v>10</v>
      </c>
      <c r="H161" s="21">
        <f>VLOOKUP($F161,Product!$A$1:$C$7,3,0)</f>
        <v>20</v>
      </c>
      <c r="I161" s="1">
        <v>1570</v>
      </c>
      <c r="J161" s="23">
        <f t="shared" si="6"/>
        <v>15700</v>
      </c>
      <c r="K161" s="16">
        <v>0.03</v>
      </c>
      <c r="L161" s="1" t="str" cm="1">
        <f t="array" ref="L161">_xlfn.IFS(K161&gt;=10%,"High",K161&gt;=5%,"Medium",K161&gt;=1%,"Low",K161=0,"No Discount")</f>
        <v>Low</v>
      </c>
      <c r="M161" s="23">
        <f>'Order raw'!H161*'Order raw'!I161</f>
        <v>31400</v>
      </c>
      <c r="N161" s="23">
        <f t="shared" si="7"/>
        <v>30458</v>
      </c>
      <c r="O161" s="23">
        <f t="shared" si="8"/>
        <v>14758</v>
      </c>
      <c r="P161" s="18">
        <v>41791</v>
      </c>
      <c r="Q161">
        <v>2014</v>
      </c>
    </row>
    <row r="162" spans="1:17" ht="13" x14ac:dyDescent="0.3">
      <c r="A162" s="1" t="s">
        <v>223</v>
      </c>
      <c r="B162" s="1" t="s">
        <v>63</v>
      </c>
      <c r="C162" s="1" t="str">
        <f>VLOOKUP(B162,Guide!$B$21:$C$26,2,0)</f>
        <v>USA</v>
      </c>
      <c r="D162" s="1" t="s">
        <v>73</v>
      </c>
      <c r="E162" s="1" t="str">
        <f>VLOOKUP(D162,Guide!$B$28:$C$33,2,0)</f>
        <v>CPR</v>
      </c>
      <c r="F162" s="1" t="s">
        <v>9</v>
      </c>
      <c r="G162" s="21">
        <f>VLOOKUP($F162,Product!$A$1:$C$7,2,0)</f>
        <v>10</v>
      </c>
      <c r="H162" s="21">
        <f>VLOOKUP($F162,Product!$A$1:$C$7,3,0)</f>
        <v>20</v>
      </c>
      <c r="I162" s="1">
        <v>1369</v>
      </c>
      <c r="J162" s="23">
        <f t="shared" si="6"/>
        <v>13690</v>
      </c>
      <c r="K162" s="16">
        <v>3.0010956902848794E-2</v>
      </c>
      <c r="L162" s="1" t="str" cm="1">
        <f t="array" ref="L162">_xlfn.IFS(K162&gt;=10%,"High",K162&gt;=5%,"Medium",K162&gt;=1%,"Low",K162=0,"No Discount")</f>
        <v>Low</v>
      </c>
      <c r="M162" s="23">
        <f>'Order raw'!H162*'Order raw'!I162</f>
        <v>27380</v>
      </c>
      <c r="N162" s="23">
        <f t="shared" si="7"/>
        <v>26558.3</v>
      </c>
      <c r="O162" s="23">
        <f t="shared" si="8"/>
        <v>12868.3</v>
      </c>
      <c r="P162" s="18">
        <v>41821</v>
      </c>
      <c r="Q162">
        <v>2014</v>
      </c>
    </row>
    <row r="163" spans="1:17" ht="13" x14ac:dyDescent="0.3">
      <c r="A163" s="1" t="s">
        <v>224</v>
      </c>
      <c r="B163" s="1" t="s">
        <v>55</v>
      </c>
      <c r="C163" s="1" t="str">
        <f>VLOOKUP(B163,Guide!$B$21:$C$26,2,0)</f>
        <v>CND</v>
      </c>
      <c r="D163" s="1" t="s">
        <v>75</v>
      </c>
      <c r="E163" s="1" t="str">
        <f>VLOOKUP(D163,Guide!$B$28:$C$33,2,0)</f>
        <v>ENT</v>
      </c>
      <c r="F163" s="1" t="s">
        <v>9</v>
      </c>
      <c r="G163" s="21">
        <f>VLOOKUP($F163,Product!$A$1:$C$7,2,0)</f>
        <v>10</v>
      </c>
      <c r="H163" s="21">
        <f>VLOOKUP($F163,Product!$A$1:$C$7,3,0)</f>
        <v>20</v>
      </c>
      <c r="I163" s="1">
        <v>2009</v>
      </c>
      <c r="J163" s="23">
        <f t="shared" si="6"/>
        <v>20090</v>
      </c>
      <c r="K163" s="16">
        <v>0.03</v>
      </c>
      <c r="L163" s="1" t="str" cm="1">
        <f t="array" ref="L163">_xlfn.IFS(K163&gt;=10%,"High",K163&gt;=5%,"Medium",K163&gt;=1%,"Low",K163=0,"No Discount")</f>
        <v>Low</v>
      </c>
      <c r="M163" s="23">
        <f>'Order raw'!H163*'Order raw'!I163</f>
        <v>40180</v>
      </c>
      <c r="N163" s="23">
        <f t="shared" si="7"/>
        <v>38974.6</v>
      </c>
      <c r="O163" s="23">
        <f t="shared" si="8"/>
        <v>18884.599999999999</v>
      </c>
      <c r="P163" s="18">
        <v>41913</v>
      </c>
      <c r="Q163">
        <v>2014</v>
      </c>
    </row>
    <row r="164" spans="1:17" ht="13" x14ac:dyDescent="0.3">
      <c r="A164" s="1" t="s">
        <v>225</v>
      </c>
      <c r="B164" s="1" t="s">
        <v>57</v>
      </c>
      <c r="C164" s="1" t="str">
        <f>VLOOKUP(B164,Guide!$B$21:$C$26,2,0)</f>
        <v>GER</v>
      </c>
      <c r="D164" s="1" t="s">
        <v>71</v>
      </c>
      <c r="E164" s="1" t="str">
        <f>VLOOKUP(D164,Guide!$B$28:$C$33,2,0)</f>
        <v>MDM</v>
      </c>
      <c r="F164" s="1" t="s">
        <v>9</v>
      </c>
      <c r="G164" s="21">
        <f>VLOOKUP($F164,Product!$A$1:$C$7,2,0)</f>
        <v>10</v>
      </c>
      <c r="H164" s="21">
        <f>VLOOKUP($F164,Product!$A$1:$C$7,3,0)</f>
        <v>20</v>
      </c>
      <c r="I164" s="1">
        <v>1945</v>
      </c>
      <c r="J164" s="23">
        <f t="shared" si="6"/>
        <v>19450</v>
      </c>
      <c r="K164" s="16">
        <v>0.03</v>
      </c>
      <c r="L164" s="1" t="str" cm="1">
        <f t="array" ref="L164">_xlfn.IFS(K164&gt;=10%,"High",K164&gt;=5%,"Medium",K164&gt;=1%,"Low",K164=0,"No Discount")</f>
        <v>Low</v>
      </c>
      <c r="M164" s="23">
        <f>'Order raw'!H164*'Order raw'!I164</f>
        <v>38900</v>
      </c>
      <c r="N164" s="23">
        <f t="shared" si="7"/>
        <v>37733</v>
      </c>
      <c r="O164" s="23">
        <f t="shared" si="8"/>
        <v>18283</v>
      </c>
      <c r="P164" s="18">
        <v>41548</v>
      </c>
      <c r="Q164">
        <v>2013</v>
      </c>
    </row>
    <row r="165" spans="1:17" ht="13" x14ac:dyDescent="0.3">
      <c r="A165" s="1" t="s">
        <v>218</v>
      </c>
      <c r="B165" s="1" t="s">
        <v>59</v>
      </c>
      <c r="C165" s="1" t="str">
        <f>VLOOKUP(B165,Guide!$B$21:$C$26,2,0)</f>
        <v>FRA</v>
      </c>
      <c r="D165" s="1" t="s">
        <v>75</v>
      </c>
      <c r="E165" s="1" t="str">
        <f>VLOOKUP(D165,Guide!$B$28:$C$33,2,0)</f>
        <v>ENT</v>
      </c>
      <c r="F165" s="1" t="s">
        <v>9</v>
      </c>
      <c r="G165" s="21">
        <f>VLOOKUP($F165,Product!$A$1:$C$7,2,0)</f>
        <v>10</v>
      </c>
      <c r="H165" s="21">
        <f>VLOOKUP($F165,Product!$A$1:$C$7,3,0)</f>
        <v>20</v>
      </c>
      <c r="I165" s="1">
        <v>1287</v>
      </c>
      <c r="J165" s="23">
        <f t="shared" si="6"/>
        <v>12870</v>
      </c>
      <c r="K165" s="16">
        <v>0.03</v>
      </c>
      <c r="L165" s="1" t="str" cm="1">
        <f t="array" ref="L165">_xlfn.IFS(K165&gt;=10%,"High",K165&gt;=5%,"Medium",K165&gt;=1%,"Low",K165=0,"No Discount")</f>
        <v>Low</v>
      </c>
      <c r="M165" s="23">
        <f>'Order raw'!H165*'Order raw'!I165</f>
        <v>25740</v>
      </c>
      <c r="N165" s="23">
        <f t="shared" si="7"/>
        <v>24967.8</v>
      </c>
      <c r="O165" s="23">
        <f t="shared" si="8"/>
        <v>12097.8</v>
      </c>
      <c r="P165" s="18">
        <v>41974</v>
      </c>
      <c r="Q165">
        <v>2014</v>
      </c>
    </row>
    <row r="166" spans="1:17" ht="13" x14ac:dyDescent="0.3">
      <c r="A166" s="1" t="s">
        <v>219</v>
      </c>
      <c r="B166" s="1" t="s">
        <v>57</v>
      </c>
      <c r="C166" s="1" t="str">
        <f>VLOOKUP(B166,Guide!$B$21:$C$26,2,0)</f>
        <v>GER</v>
      </c>
      <c r="D166" s="1" t="s">
        <v>75</v>
      </c>
      <c r="E166" s="1" t="str">
        <f>VLOOKUP(D166,Guide!$B$28:$C$33,2,0)</f>
        <v>ENT</v>
      </c>
      <c r="F166" s="1" t="s">
        <v>9</v>
      </c>
      <c r="G166" s="21">
        <f>VLOOKUP($F166,Product!$A$1:$C$7,2,0)</f>
        <v>10</v>
      </c>
      <c r="H166" s="21">
        <f>VLOOKUP($F166,Product!$A$1:$C$7,3,0)</f>
        <v>20</v>
      </c>
      <c r="I166" s="1">
        <v>1706</v>
      </c>
      <c r="J166" s="23">
        <f t="shared" si="6"/>
        <v>17060</v>
      </c>
      <c r="K166" s="16">
        <v>0.03</v>
      </c>
      <c r="L166" s="1" t="str" cm="1">
        <f t="array" ref="L166">_xlfn.IFS(K166&gt;=10%,"High",K166&gt;=5%,"Medium",K166&gt;=1%,"Low",K166=0,"No Discount")</f>
        <v>Low</v>
      </c>
      <c r="M166" s="23">
        <f>'Order raw'!H166*'Order raw'!I166</f>
        <v>34120</v>
      </c>
      <c r="N166" s="23">
        <f t="shared" si="7"/>
        <v>33096.400000000001</v>
      </c>
      <c r="O166" s="23">
        <f t="shared" si="8"/>
        <v>16036.400000000001</v>
      </c>
      <c r="P166" s="18">
        <v>41974</v>
      </c>
      <c r="Q166">
        <v>2014</v>
      </c>
    </row>
    <row r="167" spans="1:17" ht="13" x14ac:dyDescent="0.3">
      <c r="A167" s="1" t="s">
        <v>224</v>
      </c>
      <c r="B167" s="1" t="s">
        <v>55</v>
      </c>
      <c r="C167" s="1" t="str">
        <f>VLOOKUP(B167,Guide!$B$21:$C$26,2,0)</f>
        <v>CND</v>
      </c>
      <c r="D167" s="1" t="s">
        <v>75</v>
      </c>
      <c r="E167" s="1" t="str">
        <f>VLOOKUP(D167,Guide!$B$28:$C$33,2,0)</f>
        <v>ENT</v>
      </c>
      <c r="F167" s="1" t="s">
        <v>10</v>
      </c>
      <c r="G167" s="21">
        <f>VLOOKUP($F167,Product!$A$1:$C$7,2,0)</f>
        <v>120</v>
      </c>
      <c r="H167" s="21">
        <f>VLOOKUP($F167,Product!$A$1:$C$7,3,0)</f>
        <v>180</v>
      </c>
      <c r="I167" s="1">
        <v>2009</v>
      </c>
      <c r="J167" s="23">
        <f t="shared" si="6"/>
        <v>241080</v>
      </c>
      <c r="K167" s="16">
        <v>0.03</v>
      </c>
      <c r="L167" s="1" t="str" cm="1">
        <f t="array" ref="L167">_xlfn.IFS(K167&gt;=10%,"High",K167&gt;=5%,"Medium",K167&gt;=1%,"Low",K167=0,"No Discount")</f>
        <v>Low</v>
      </c>
      <c r="M167" s="23">
        <f>'Order raw'!H167*'Order raw'!I167</f>
        <v>361620</v>
      </c>
      <c r="N167" s="23">
        <f t="shared" si="7"/>
        <v>350771.39999999997</v>
      </c>
      <c r="O167" s="23">
        <f t="shared" si="8"/>
        <v>109691.39999999997</v>
      </c>
      <c r="P167" s="18">
        <v>41913</v>
      </c>
      <c r="Q167">
        <v>2014</v>
      </c>
    </row>
    <row r="168" spans="1:17" ht="13" x14ac:dyDescent="0.3">
      <c r="A168" s="1" t="s">
        <v>226</v>
      </c>
      <c r="B168" s="1" t="s">
        <v>63</v>
      </c>
      <c r="C168" s="1" t="str">
        <f>VLOOKUP(B168,Guide!$B$21:$C$26,2,0)</f>
        <v>USA</v>
      </c>
      <c r="D168" s="1" t="s">
        <v>77</v>
      </c>
      <c r="E168" s="1" t="str">
        <f>VLOOKUP(D168,Guide!$B$28:$C$33,2,0)</f>
        <v>SMB</v>
      </c>
      <c r="F168" s="1" t="s">
        <v>11</v>
      </c>
      <c r="G168" s="21">
        <f>VLOOKUP($F168,Product!$A$1:$C$7,2,0)</f>
        <v>250</v>
      </c>
      <c r="H168" s="21">
        <f>VLOOKUP($F168,Product!$A$1:$C$7,3,0)</f>
        <v>300</v>
      </c>
      <c r="I168" s="1">
        <v>2844</v>
      </c>
      <c r="J168" s="23">
        <f t="shared" si="6"/>
        <v>711000</v>
      </c>
      <c r="K168" s="16">
        <v>0.03</v>
      </c>
      <c r="L168" s="1" t="str" cm="1">
        <f t="array" ref="L168">_xlfn.IFS(K168&gt;=10%,"High",K168&gt;=5%,"Medium",K168&gt;=1%,"Low",K168=0,"No Discount")</f>
        <v>Low</v>
      </c>
      <c r="M168" s="23">
        <f>'Order raw'!H168*'Order raw'!I168</f>
        <v>853200</v>
      </c>
      <c r="N168" s="23">
        <f t="shared" si="7"/>
        <v>827604</v>
      </c>
      <c r="O168" s="23">
        <f t="shared" si="8"/>
        <v>116604</v>
      </c>
      <c r="P168" s="18">
        <v>41671</v>
      </c>
      <c r="Q168">
        <v>2014</v>
      </c>
    </row>
    <row r="169" spans="1:17" ht="13" x14ac:dyDescent="0.3">
      <c r="A169" s="1" t="s">
        <v>227</v>
      </c>
      <c r="B169" s="1" t="s">
        <v>61</v>
      </c>
      <c r="C169" s="1" t="str">
        <f>VLOOKUP(B169,Guide!$B$21:$C$26,2,0)</f>
        <v>MXC</v>
      </c>
      <c r="D169" s="1" t="s">
        <v>73</v>
      </c>
      <c r="E169" s="1" t="str">
        <f>VLOOKUP(D169,Guide!$B$28:$C$33,2,0)</f>
        <v>CPR</v>
      </c>
      <c r="F169" s="1" t="s">
        <v>11</v>
      </c>
      <c r="G169" s="21">
        <f>VLOOKUP($F169,Product!$A$1:$C$7,2,0)</f>
        <v>250</v>
      </c>
      <c r="H169" s="21">
        <f>VLOOKUP($F169,Product!$A$1:$C$7,3,0)</f>
        <v>300</v>
      </c>
      <c r="I169" s="1">
        <v>1916</v>
      </c>
      <c r="J169" s="23">
        <f t="shared" si="6"/>
        <v>479000</v>
      </c>
      <c r="K169" s="16">
        <v>0.03</v>
      </c>
      <c r="L169" s="1" t="str" cm="1">
        <f t="array" ref="L169">_xlfn.IFS(K169&gt;=10%,"High",K169&gt;=5%,"Medium",K169&gt;=1%,"Low",K169=0,"No Discount")</f>
        <v>Low</v>
      </c>
      <c r="M169" s="23">
        <f>'Order raw'!H169*'Order raw'!I169</f>
        <v>574800</v>
      </c>
      <c r="N169" s="23">
        <f t="shared" si="7"/>
        <v>557556</v>
      </c>
      <c r="O169" s="23">
        <f t="shared" si="8"/>
        <v>78556</v>
      </c>
      <c r="P169" s="18">
        <v>41730</v>
      </c>
      <c r="Q169">
        <v>2014</v>
      </c>
    </row>
    <row r="170" spans="1:17" ht="13" x14ac:dyDescent="0.3">
      <c r="A170" s="1" t="s">
        <v>222</v>
      </c>
      <c r="B170" s="1" t="s">
        <v>57</v>
      </c>
      <c r="C170" s="1" t="str">
        <f>VLOOKUP(B170,Guide!$B$21:$C$26,2,0)</f>
        <v>GER</v>
      </c>
      <c r="D170" s="1" t="s">
        <v>75</v>
      </c>
      <c r="E170" s="1" t="str">
        <f>VLOOKUP(D170,Guide!$B$28:$C$33,2,0)</f>
        <v>ENT</v>
      </c>
      <c r="F170" s="1" t="s">
        <v>11</v>
      </c>
      <c r="G170" s="21">
        <f>VLOOKUP($F170,Product!$A$1:$C$7,2,0)</f>
        <v>250</v>
      </c>
      <c r="H170" s="21">
        <f>VLOOKUP($F170,Product!$A$1:$C$7,3,0)</f>
        <v>300</v>
      </c>
      <c r="I170" s="1">
        <v>1570</v>
      </c>
      <c r="J170" s="23">
        <f t="shared" si="6"/>
        <v>392500</v>
      </c>
      <c r="K170" s="16">
        <v>0.03</v>
      </c>
      <c r="L170" s="1" t="str" cm="1">
        <f t="array" ref="L170">_xlfn.IFS(K170&gt;=10%,"High",K170&gt;=5%,"Medium",K170&gt;=1%,"Low",K170=0,"No Discount")</f>
        <v>Low</v>
      </c>
      <c r="M170" s="23">
        <f>'Order raw'!H170*'Order raw'!I170</f>
        <v>471000</v>
      </c>
      <c r="N170" s="23">
        <f t="shared" si="7"/>
        <v>456870</v>
      </c>
      <c r="O170" s="23">
        <f t="shared" si="8"/>
        <v>64370</v>
      </c>
      <c r="P170" s="18">
        <v>41791</v>
      </c>
      <c r="Q170">
        <v>2014</v>
      </c>
    </row>
    <row r="171" spans="1:17" ht="13" x14ac:dyDescent="0.3">
      <c r="A171" s="1" t="s">
        <v>228</v>
      </c>
      <c r="B171" s="1" t="s">
        <v>55</v>
      </c>
      <c r="C171" s="1" t="str">
        <f>VLOOKUP(B171,Guide!$B$21:$C$26,2,0)</f>
        <v>CND</v>
      </c>
      <c r="D171" s="1" t="s">
        <v>77</v>
      </c>
      <c r="E171" s="1" t="str">
        <f>VLOOKUP(D171,Guide!$B$28:$C$33,2,0)</f>
        <v>SMB</v>
      </c>
      <c r="F171" s="1" t="s">
        <v>11</v>
      </c>
      <c r="G171" s="21">
        <f>VLOOKUP($F171,Product!$A$1:$C$7,2,0)</f>
        <v>250</v>
      </c>
      <c r="H171" s="21">
        <f>VLOOKUP($F171,Product!$A$1:$C$7,3,0)</f>
        <v>300</v>
      </c>
      <c r="I171" s="1">
        <v>1874</v>
      </c>
      <c r="J171" s="23">
        <f t="shared" si="6"/>
        <v>468500</v>
      </c>
      <c r="K171" s="16">
        <v>0.03</v>
      </c>
      <c r="L171" s="1" t="str" cm="1">
        <f t="array" ref="L171">_xlfn.IFS(K171&gt;=10%,"High",K171&gt;=5%,"Medium",K171&gt;=1%,"Low",K171=0,"No Discount")</f>
        <v>Low</v>
      </c>
      <c r="M171" s="23">
        <f>'Order raw'!H171*'Order raw'!I171</f>
        <v>562200</v>
      </c>
      <c r="N171" s="23">
        <f t="shared" si="7"/>
        <v>545334</v>
      </c>
      <c r="O171" s="23">
        <f t="shared" si="8"/>
        <v>76834</v>
      </c>
      <c r="P171" s="18">
        <v>41852</v>
      </c>
      <c r="Q171">
        <v>2014</v>
      </c>
    </row>
    <row r="172" spans="1:17" ht="13" x14ac:dyDescent="0.3">
      <c r="A172" s="1" t="s">
        <v>123</v>
      </c>
      <c r="B172" s="1" t="s">
        <v>61</v>
      </c>
      <c r="C172" s="1" t="str">
        <f>VLOOKUP(B172,Guide!$B$21:$C$26,2,0)</f>
        <v>MXC</v>
      </c>
      <c r="D172" s="1" t="s">
        <v>69</v>
      </c>
      <c r="E172" s="1" t="str">
        <f>VLOOKUP(D172,Guide!$B$28:$C$33,2,0)</f>
        <v>GOV</v>
      </c>
      <c r="F172" s="1" t="s">
        <v>11</v>
      </c>
      <c r="G172" s="21">
        <f>VLOOKUP($F172,Product!$A$1:$C$7,2,0)</f>
        <v>250</v>
      </c>
      <c r="H172" s="21">
        <f>VLOOKUP($F172,Product!$A$1:$C$7,3,0)</f>
        <v>300</v>
      </c>
      <c r="I172" s="1">
        <v>1642</v>
      </c>
      <c r="J172" s="23">
        <f t="shared" si="6"/>
        <v>410500</v>
      </c>
      <c r="K172" s="16">
        <v>0.03</v>
      </c>
      <c r="L172" s="1" t="str" cm="1">
        <f t="array" ref="L172">_xlfn.IFS(K172&gt;=10%,"High",K172&gt;=5%,"Medium",K172&gt;=1%,"Low",K172=0,"No Discount")</f>
        <v>Low</v>
      </c>
      <c r="M172" s="23">
        <f>'Order raw'!H172*'Order raw'!I172</f>
        <v>492600</v>
      </c>
      <c r="N172" s="23">
        <f t="shared" si="7"/>
        <v>477822</v>
      </c>
      <c r="O172" s="23">
        <f t="shared" si="8"/>
        <v>67322</v>
      </c>
      <c r="P172" s="18">
        <v>41852</v>
      </c>
      <c r="Q172">
        <v>2014</v>
      </c>
    </row>
    <row r="173" spans="1:17" ht="13" x14ac:dyDescent="0.3">
      <c r="A173" s="1" t="s">
        <v>225</v>
      </c>
      <c r="B173" s="1" t="s">
        <v>57</v>
      </c>
      <c r="C173" s="1" t="str">
        <f>VLOOKUP(B173,Guide!$B$21:$C$26,2,0)</f>
        <v>GER</v>
      </c>
      <c r="D173" s="1" t="s">
        <v>71</v>
      </c>
      <c r="E173" s="1" t="str">
        <f>VLOOKUP(D173,Guide!$B$28:$C$33,2,0)</f>
        <v>MDM</v>
      </c>
      <c r="F173" s="1" t="s">
        <v>11</v>
      </c>
      <c r="G173" s="21">
        <f>VLOOKUP($F173,Product!$A$1:$C$7,2,0)</f>
        <v>250</v>
      </c>
      <c r="H173" s="21">
        <f>VLOOKUP($F173,Product!$A$1:$C$7,3,0)</f>
        <v>300</v>
      </c>
      <c r="I173" s="1">
        <v>1945</v>
      </c>
      <c r="J173" s="23">
        <f t="shared" si="6"/>
        <v>486250</v>
      </c>
      <c r="K173" s="16">
        <v>0.03</v>
      </c>
      <c r="L173" s="1" t="str" cm="1">
        <f t="array" ref="L173">_xlfn.IFS(K173&gt;=10%,"High",K173&gt;=5%,"Medium",K173&gt;=1%,"Low",K173=0,"No Discount")</f>
        <v>Low</v>
      </c>
      <c r="M173" s="23">
        <f>'Order raw'!H173*'Order raw'!I173</f>
        <v>583500</v>
      </c>
      <c r="N173" s="23">
        <f t="shared" si="7"/>
        <v>565995</v>
      </c>
      <c r="O173" s="23">
        <f t="shared" si="8"/>
        <v>79745</v>
      </c>
      <c r="P173" s="18">
        <v>41548</v>
      </c>
      <c r="Q173">
        <v>2013</v>
      </c>
    </row>
    <row r="174" spans="1:17" ht="13" x14ac:dyDescent="0.3">
      <c r="A174" s="1" t="s">
        <v>229</v>
      </c>
      <c r="B174" s="1" t="s">
        <v>55</v>
      </c>
      <c r="C174" s="1" t="str">
        <f>VLOOKUP(B174,Guide!$B$21:$C$26,2,0)</f>
        <v>CND</v>
      </c>
      <c r="D174" s="1" t="s">
        <v>69</v>
      </c>
      <c r="E174" s="1" t="str">
        <f>VLOOKUP(D174,Guide!$B$28:$C$33,2,0)</f>
        <v>GOV</v>
      </c>
      <c r="F174" s="1" t="s">
        <v>7</v>
      </c>
      <c r="G174" s="21">
        <f>VLOOKUP($F174,Product!$A$1:$C$7,2,0)</f>
        <v>3</v>
      </c>
      <c r="H174" s="21">
        <f>VLOOKUP($F174,Product!$A$1:$C$7,3,0)</f>
        <v>20</v>
      </c>
      <c r="I174" s="1">
        <v>831</v>
      </c>
      <c r="J174" s="23">
        <f t="shared" si="6"/>
        <v>2493</v>
      </c>
      <c r="K174" s="16">
        <v>3.0000000000000002E-2</v>
      </c>
      <c r="L174" s="1" t="str" cm="1">
        <f t="array" ref="L174">_xlfn.IFS(K174&gt;=10%,"High",K174&gt;=5%,"Medium",K174&gt;=1%,"Low",K174=0,"No Discount")</f>
        <v>Low</v>
      </c>
      <c r="M174" s="23">
        <f>'Order raw'!H174*'Order raw'!I174</f>
        <v>16620</v>
      </c>
      <c r="N174" s="23">
        <f t="shared" si="7"/>
        <v>16121.4</v>
      </c>
      <c r="O174" s="23">
        <f t="shared" si="8"/>
        <v>13628.4</v>
      </c>
      <c r="P174" s="18">
        <v>41760</v>
      </c>
      <c r="Q174">
        <v>2014</v>
      </c>
    </row>
    <row r="175" spans="1:17" ht="13" x14ac:dyDescent="0.3">
      <c r="A175" s="1" t="s">
        <v>230</v>
      </c>
      <c r="B175" s="1" t="s">
        <v>61</v>
      </c>
      <c r="C175" s="1" t="str">
        <f>VLOOKUP(B175,Guide!$B$21:$C$26,2,0)</f>
        <v>MXC</v>
      </c>
      <c r="D175" s="1" t="s">
        <v>69</v>
      </c>
      <c r="E175" s="1" t="str">
        <f>VLOOKUP(D175,Guide!$B$28:$C$33,2,0)</f>
        <v>GOV</v>
      </c>
      <c r="F175" s="1" t="s">
        <v>9</v>
      </c>
      <c r="G175" s="21">
        <f>VLOOKUP($F175,Product!$A$1:$C$7,2,0)</f>
        <v>10</v>
      </c>
      <c r="H175" s="21">
        <f>VLOOKUP($F175,Product!$A$1:$C$7,3,0)</f>
        <v>20</v>
      </c>
      <c r="I175" s="1">
        <v>1760</v>
      </c>
      <c r="J175" s="23">
        <f t="shared" si="6"/>
        <v>17600</v>
      </c>
      <c r="K175" s="16">
        <v>3.0000000000000002E-2</v>
      </c>
      <c r="L175" s="1" t="str" cm="1">
        <f t="array" ref="L175">_xlfn.IFS(K175&gt;=10%,"High",K175&gt;=5%,"Medium",K175&gt;=1%,"Low",K175=0,"No Discount")</f>
        <v>Low</v>
      </c>
      <c r="M175" s="23">
        <f>'Order raw'!H175*'Order raw'!I175</f>
        <v>35200</v>
      </c>
      <c r="N175" s="23">
        <f t="shared" si="7"/>
        <v>34144</v>
      </c>
      <c r="O175" s="23">
        <f t="shared" si="8"/>
        <v>16544</v>
      </c>
      <c r="P175" s="18">
        <v>41518</v>
      </c>
      <c r="Q175">
        <v>2013</v>
      </c>
    </row>
    <row r="176" spans="1:17" ht="13" x14ac:dyDescent="0.3">
      <c r="A176" s="1" t="s">
        <v>177</v>
      </c>
      <c r="B176" s="1" t="s">
        <v>55</v>
      </c>
      <c r="C176" s="1" t="str">
        <f>VLOOKUP(B176,Guide!$B$21:$C$26,2,0)</f>
        <v>CND</v>
      </c>
      <c r="D176" s="1" t="s">
        <v>69</v>
      </c>
      <c r="E176" s="1" t="str">
        <f>VLOOKUP(D176,Guide!$B$28:$C$33,2,0)</f>
        <v>GOV</v>
      </c>
      <c r="F176" s="1" t="s">
        <v>10</v>
      </c>
      <c r="G176" s="21">
        <f>VLOOKUP($F176,Product!$A$1:$C$7,2,0)</f>
        <v>120</v>
      </c>
      <c r="H176" s="21">
        <f>VLOOKUP($F176,Product!$A$1:$C$7,3,0)</f>
        <v>180</v>
      </c>
      <c r="I176" s="1">
        <v>3850</v>
      </c>
      <c r="J176" s="23">
        <f t="shared" si="6"/>
        <v>462000</v>
      </c>
      <c r="K176" s="16">
        <v>3.0003896103896106E-2</v>
      </c>
      <c r="L176" s="1" t="str" cm="1">
        <f t="array" ref="L176">_xlfn.IFS(K176&gt;=10%,"High",K176&gt;=5%,"Medium",K176&gt;=1%,"Low",K176=0,"No Discount")</f>
        <v>Low</v>
      </c>
      <c r="M176" s="23">
        <f>'Order raw'!H176*'Order raw'!I176</f>
        <v>693000</v>
      </c>
      <c r="N176" s="23">
        <f t="shared" si="7"/>
        <v>672207.3</v>
      </c>
      <c r="O176" s="23">
        <f t="shared" si="8"/>
        <v>210207.30000000005</v>
      </c>
      <c r="P176" s="18">
        <v>41730</v>
      </c>
      <c r="Q176">
        <v>2014</v>
      </c>
    </row>
    <row r="177" spans="1:17" ht="13" x14ac:dyDescent="0.3">
      <c r="A177" s="1" t="s">
        <v>231</v>
      </c>
      <c r="B177" s="1" t="s">
        <v>57</v>
      </c>
      <c r="C177" s="1" t="str">
        <f>VLOOKUP(B177,Guide!$B$21:$C$26,2,0)</f>
        <v>GER</v>
      </c>
      <c r="D177" s="1" t="s">
        <v>73</v>
      </c>
      <c r="E177" s="1" t="str">
        <f>VLOOKUP(D177,Guide!$B$28:$C$33,2,0)</f>
        <v>CPR</v>
      </c>
      <c r="F177" s="1" t="s">
        <v>11</v>
      </c>
      <c r="G177" s="21">
        <f>VLOOKUP($F177,Product!$A$1:$C$7,2,0)</f>
        <v>250</v>
      </c>
      <c r="H177" s="21">
        <f>VLOOKUP($F177,Product!$A$1:$C$7,3,0)</f>
        <v>300</v>
      </c>
      <c r="I177" s="1">
        <v>2479</v>
      </c>
      <c r="J177" s="23">
        <f t="shared" si="6"/>
        <v>619750</v>
      </c>
      <c r="K177" s="16">
        <v>3.0000000000000002E-2</v>
      </c>
      <c r="L177" s="1" t="str" cm="1">
        <f t="array" ref="L177">_xlfn.IFS(K177&gt;=10%,"High",K177&gt;=5%,"Medium",K177&gt;=1%,"Low",K177=0,"No Discount")</f>
        <v>Low</v>
      </c>
      <c r="M177" s="23">
        <f>'Order raw'!H177*'Order raw'!I177</f>
        <v>743700</v>
      </c>
      <c r="N177" s="23">
        <f t="shared" si="7"/>
        <v>721389</v>
      </c>
      <c r="O177" s="23">
        <f t="shared" si="8"/>
        <v>101639</v>
      </c>
      <c r="P177" s="18">
        <v>41640</v>
      </c>
      <c r="Q177">
        <v>2014</v>
      </c>
    </row>
    <row r="178" spans="1:17" ht="13" x14ac:dyDescent="0.3">
      <c r="A178" s="1" t="s">
        <v>232</v>
      </c>
      <c r="B178" s="1" t="s">
        <v>61</v>
      </c>
      <c r="C178" s="1" t="str">
        <f>VLOOKUP(B178,Guide!$B$21:$C$26,2,0)</f>
        <v>MXC</v>
      </c>
      <c r="D178" s="1" t="s">
        <v>71</v>
      </c>
      <c r="E178" s="1" t="str">
        <f>VLOOKUP(D178,Guide!$B$28:$C$33,2,0)</f>
        <v>MDM</v>
      </c>
      <c r="F178" s="1" t="s">
        <v>8</v>
      </c>
      <c r="G178" s="21">
        <f>VLOOKUP($F178,Product!$A$1:$C$7,2,0)</f>
        <v>5</v>
      </c>
      <c r="H178" s="21">
        <f>VLOOKUP($F178,Product!$A$1:$C$7,3,0)</f>
        <v>15</v>
      </c>
      <c r="I178" s="1">
        <v>2031</v>
      </c>
      <c r="J178" s="23">
        <f t="shared" si="6"/>
        <v>10155</v>
      </c>
      <c r="K178" s="16">
        <v>3.9999999999999994E-2</v>
      </c>
      <c r="L178" s="1" t="str" cm="1">
        <f t="array" ref="L178">_xlfn.IFS(K178&gt;=10%,"High",K178&gt;=5%,"Medium",K178&gt;=1%,"Low",K178=0,"No Discount")</f>
        <v>Low</v>
      </c>
      <c r="M178" s="23">
        <f>'Order raw'!H178*'Order raw'!I178</f>
        <v>30465</v>
      </c>
      <c r="N178" s="23">
        <f t="shared" si="7"/>
        <v>29246.399999999998</v>
      </c>
      <c r="O178" s="23">
        <f t="shared" si="8"/>
        <v>19091.399999999998</v>
      </c>
      <c r="P178" s="18">
        <v>41913</v>
      </c>
      <c r="Q178">
        <v>2014</v>
      </c>
    </row>
    <row r="179" spans="1:17" ht="13" x14ac:dyDescent="0.3">
      <c r="A179" s="1" t="s">
        <v>232</v>
      </c>
      <c r="B179" s="1" t="s">
        <v>61</v>
      </c>
      <c r="C179" s="1" t="str">
        <f>VLOOKUP(B179,Guide!$B$21:$C$26,2,0)</f>
        <v>MXC</v>
      </c>
      <c r="D179" s="1" t="s">
        <v>71</v>
      </c>
      <c r="E179" s="1" t="str">
        <f>VLOOKUP(D179,Guide!$B$28:$C$33,2,0)</f>
        <v>MDM</v>
      </c>
      <c r="F179" s="1" t="s">
        <v>9</v>
      </c>
      <c r="G179" s="21">
        <f>VLOOKUP($F179,Product!$A$1:$C$7,2,0)</f>
        <v>10</v>
      </c>
      <c r="H179" s="21">
        <f>VLOOKUP($F179,Product!$A$1:$C$7,3,0)</f>
        <v>20</v>
      </c>
      <c r="I179" s="1">
        <v>2031</v>
      </c>
      <c r="J179" s="23">
        <f t="shared" si="6"/>
        <v>20310</v>
      </c>
      <c r="K179" s="16">
        <v>3.9999999999999994E-2</v>
      </c>
      <c r="L179" s="1" t="str" cm="1">
        <f t="array" ref="L179">_xlfn.IFS(K179&gt;=10%,"High",K179&gt;=5%,"Medium",K179&gt;=1%,"Low",K179=0,"No Discount")</f>
        <v>Low</v>
      </c>
      <c r="M179" s="23">
        <f>'Order raw'!H179*'Order raw'!I179</f>
        <v>40620</v>
      </c>
      <c r="N179" s="23">
        <f t="shared" si="7"/>
        <v>38995.199999999997</v>
      </c>
      <c r="O179" s="23">
        <f t="shared" si="8"/>
        <v>18685.199999999997</v>
      </c>
      <c r="P179" s="18">
        <v>41913</v>
      </c>
      <c r="Q179">
        <v>2014</v>
      </c>
    </row>
    <row r="180" spans="1:17" ht="13" x14ac:dyDescent="0.3">
      <c r="A180" s="1" t="s">
        <v>233</v>
      </c>
      <c r="B180" s="1" t="s">
        <v>59</v>
      </c>
      <c r="C180" s="1" t="str">
        <f>VLOOKUP(B180,Guide!$B$21:$C$26,2,0)</f>
        <v>FRA</v>
      </c>
      <c r="D180" s="1" t="s">
        <v>71</v>
      </c>
      <c r="E180" s="1" t="str">
        <f>VLOOKUP(D180,Guide!$B$28:$C$33,2,0)</f>
        <v>MDM</v>
      </c>
      <c r="F180" s="1" t="s">
        <v>9</v>
      </c>
      <c r="G180" s="21">
        <f>VLOOKUP($F180,Product!$A$1:$C$7,2,0)</f>
        <v>10</v>
      </c>
      <c r="H180" s="21">
        <f>VLOOKUP($F180,Product!$A$1:$C$7,3,0)</f>
        <v>20</v>
      </c>
      <c r="I180" s="1">
        <v>2261</v>
      </c>
      <c r="J180" s="23">
        <f t="shared" si="6"/>
        <v>22610</v>
      </c>
      <c r="K180" s="16">
        <v>3.9999999999999994E-2</v>
      </c>
      <c r="L180" s="1" t="str" cm="1">
        <f t="array" ref="L180">_xlfn.IFS(K180&gt;=10%,"High",K180&gt;=5%,"Medium",K180&gt;=1%,"Low",K180=0,"No Discount")</f>
        <v>Low</v>
      </c>
      <c r="M180" s="23">
        <f>'Order raw'!H180*'Order raw'!I180</f>
        <v>45220</v>
      </c>
      <c r="N180" s="23">
        <f t="shared" si="7"/>
        <v>43411.199999999997</v>
      </c>
      <c r="O180" s="23">
        <f t="shared" si="8"/>
        <v>20801.199999999997</v>
      </c>
      <c r="P180" s="18">
        <v>41609</v>
      </c>
      <c r="Q180">
        <v>2013</v>
      </c>
    </row>
    <row r="181" spans="1:17" ht="13" x14ac:dyDescent="0.3">
      <c r="A181" s="1" t="s">
        <v>234</v>
      </c>
      <c r="B181" s="1" t="s">
        <v>63</v>
      </c>
      <c r="C181" s="1" t="str">
        <f>VLOOKUP(B181,Guide!$B$21:$C$26,2,0)</f>
        <v>USA</v>
      </c>
      <c r="D181" s="1" t="s">
        <v>69</v>
      </c>
      <c r="E181" s="1" t="str">
        <f>VLOOKUP(D181,Guide!$B$28:$C$33,2,0)</f>
        <v>GOV</v>
      </c>
      <c r="F181" s="1" t="s">
        <v>10</v>
      </c>
      <c r="G181" s="21">
        <f>VLOOKUP($F181,Product!$A$1:$C$7,2,0)</f>
        <v>120</v>
      </c>
      <c r="H181" s="21">
        <f>VLOOKUP($F181,Product!$A$1:$C$7,3,0)</f>
        <v>180</v>
      </c>
      <c r="I181" s="1">
        <v>736</v>
      </c>
      <c r="J181" s="23">
        <f t="shared" si="6"/>
        <v>88320</v>
      </c>
      <c r="K181" s="16">
        <v>3.9999999999999994E-2</v>
      </c>
      <c r="L181" s="1" t="str" cm="1">
        <f t="array" ref="L181">_xlfn.IFS(K181&gt;=10%,"High",K181&gt;=5%,"Medium",K181&gt;=1%,"Low",K181=0,"No Discount")</f>
        <v>Low</v>
      </c>
      <c r="M181" s="23">
        <f>'Order raw'!H181*'Order raw'!I181</f>
        <v>132480</v>
      </c>
      <c r="N181" s="23">
        <f t="shared" si="7"/>
        <v>127180.79999999999</v>
      </c>
      <c r="O181" s="23">
        <f t="shared" si="8"/>
        <v>38860.799999999988</v>
      </c>
      <c r="P181" s="18">
        <v>41518</v>
      </c>
      <c r="Q181">
        <v>2013</v>
      </c>
    </row>
    <row r="182" spans="1:17" ht="13" x14ac:dyDescent="0.3">
      <c r="A182" s="1" t="s">
        <v>235</v>
      </c>
      <c r="B182" s="1" t="s">
        <v>55</v>
      </c>
      <c r="C182" s="1" t="str">
        <f>VLOOKUP(B182,Guide!$B$21:$C$26,2,0)</f>
        <v>CND</v>
      </c>
      <c r="D182" s="1" t="s">
        <v>69</v>
      </c>
      <c r="E182" s="1" t="str">
        <f>VLOOKUP(D182,Guide!$B$28:$C$33,2,0)</f>
        <v>GOV</v>
      </c>
      <c r="F182" s="1" t="s">
        <v>7</v>
      </c>
      <c r="G182" s="21">
        <f>VLOOKUP($F182,Product!$A$1:$C$7,2,0)</f>
        <v>3</v>
      </c>
      <c r="H182" s="21">
        <f>VLOOKUP($F182,Product!$A$1:$C$7,3,0)</f>
        <v>20</v>
      </c>
      <c r="I182" s="1">
        <v>2851</v>
      </c>
      <c r="J182" s="23">
        <f t="shared" si="6"/>
        <v>8553</v>
      </c>
      <c r="K182" s="16">
        <v>0.04</v>
      </c>
      <c r="L182" s="1" t="str" cm="1">
        <f t="array" ref="L182">_xlfn.IFS(K182&gt;=10%,"High",K182&gt;=5%,"Medium",K182&gt;=1%,"Low",K182=0,"No Discount")</f>
        <v>Low</v>
      </c>
      <c r="M182" s="23">
        <f>'Order raw'!H182*'Order raw'!I182</f>
        <v>57020</v>
      </c>
      <c r="N182" s="23">
        <f t="shared" si="7"/>
        <v>54739.199999999997</v>
      </c>
      <c r="O182" s="23">
        <f t="shared" si="8"/>
        <v>46186.2</v>
      </c>
      <c r="P182" s="18">
        <v>41548</v>
      </c>
      <c r="Q182">
        <v>2013</v>
      </c>
    </row>
    <row r="183" spans="1:17" ht="13" x14ac:dyDescent="0.3">
      <c r="A183" s="1" t="s">
        <v>236</v>
      </c>
      <c r="B183" s="1" t="s">
        <v>57</v>
      </c>
      <c r="C183" s="1" t="str">
        <f>VLOOKUP(B183,Guide!$B$21:$C$26,2,0)</f>
        <v>GER</v>
      </c>
      <c r="D183" s="1" t="s">
        <v>77</v>
      </c>
      <c r="E183" s="1" t="str">
        <f>VLOOKUP(D183,Guide!$B$28:$C$33,2,0)</f>
        <v>SMB</v>
      </c>
      <c r="F183" s="1" t="s">
        <v>7</v>
      </c>
      <c r="G183" s="21">
        <f>VLOOKUP($F183,Product!$A$1:$C$7,2,0)</f>
        <v>3</v>
      </c>
      <c r="H183" s="21">
        <f>VLOOKUP($F183,Product!$A$1:$C$7,3,0)</f>
        <v>20</v>
      </c>
      <c r="I183" s="1">
        <v>2021</v>
      </c>
      <c r="J183" s="23">
        <f t="shared" si="6"/>
        <v>6063</v>
      </c>
      <c r="K183" s="16">
        <v>0.04</v>
      </c>
      <c r="L183" s="1" t="str" cm="1">
        <f t="array" ref="L183">_xlfn.IFS(K183&gt;=10%,"High",K183&gt;=5%,"Medium",K183&gt;=1%,"Low",K183=0,"No Discount")</f>
        <v>Low</v>
      </c>
      <c r="M183" s="23">
        <f>'Order raw'!H183*'Order raw'!I183</f>
        <v>40420</v>
      </c>
      <c r="N183" s="23">
        <f t="shared" si="7"/>
        <v>38803.199999999997</v>
      </c>
      <c r="O183" s="23">
        <f t="shared" si="8"/>
        <v>32740.199999999997</v>
      </c>
      <c r="P183" s="18">
        <v>41913</v>
      </c>
      <c r="Q183">
        <v>2014</v>
      </c>
    </row>
    <row r="184" spans="1:17" ht="13" x14ac:dyDescent="0.3">
      <c r="A184" s="1" t="s">
        <v>237</v>
      </c>
      <c r="B184" s="1" t="s">
        <v>63</v>
      </c>
      <c r="C184" s="1" t="str">
        <f>VLOOKUP(B184,Guide!$B$21:$C$26,2,0)</f>
        <v>USA</v>
      </c>
      <c r="D184" s="1" t="s">
        <v>69</v>
      </c>
      <c r="E184" s="1" t="str">
        <f>VLOOKUP(D184,Guide!$B$28:$C$33,2,0)</f>
        <v>GOV</v>
      </c>
      <c r="F184" s="1" t="s">
        <v>7</v>
      </c>
      <c r="G184" s="21">
        <f>VLOOKUP($F184,Product!$A$1:$C$7,2,0)</f>
        <v>3</v>
      </c>
      <c r="H184" s="21">
        <f>VLOOKUP($F184,Product!$A$1:$C$7,3,0)</f>
        <v>20</v>
      </c>
      <c r="I184" s="1">
        <v>274</v>
      </c>
      <c r="J184" s="23">
        <f t="shared" si="6"/>
        <v>822</v>
      </c>
      <c r="K184" s="16">
        <v>0.04</v>
      </c>
      <c r="L184" s="1" t="str" cm="1">
        <f t="array" ref="L184">_xlfn.IFS(K184&gt;=10%,"High",K184&gt;=5%,"Medium",K184&gt;=1%,"Low",K184=0,"No Discount")</f>
        <v>Low</v>
      </c>
      <c r="M184" s="23">
        <f>'Order raw'!H184*'Order raw'!I184</f>
        <v>5480</v>
      </c>
      <c r="N184" s="23">
        <f t="shared" si="7"/>
        <v>5260.8</v>
      </c>
      <c r="O184" s="23">
        <f t="shared" si="8"/>
        <v>4438.8</v>
      </c>
      <c r="P184" s="18">
        <v>41974</v>
      </c>
      <c r="Q184">
        <v>2014</v>
      </c>
    </row>
    <row r="185" spans="1:17" ht="13" x14ac:dyDescent="0.3">
      <c r="A185" s="1" t="s">
        <v>238</v>
      </c>
      <c r="B185" s="1" t="s">
        <v>55</v>
      </c>
      <c r="C185" s="1" t="str">
        <f>VLOOKUP(B185,Guide!$B$21:$C$26,2,0)</f>
        <v>CND</v>
      </c>
      <c r="D185" s="1" t="s">
        <v>71</v>
      </c>
      <c r="E185" s="1" t="str">
        <f>VLOOKUP(D185,Guide!$B$28:$C$33,2,0)</f>
        <v>MDM</v>
      </c>
      <c r="F185" s="1" t="s">
        <v>8</v>
      </c>
      <c r="G185" s="21">
        <f>VLOOKUP($F185,Product!$A$1:$C$7,2,0)</f>
        <v>5</v>
      </c>
      <c r="H185" s="21">
        <f>VLOOKUP($F185,Product!$A$1:$C$7,3,0)</f>
        <v>15</v>
      </c>
      <c r="I185" s="1">
        <v>1967</v>
      </c>
      <c r="J185" s="23">
        <f t="shared" si="6"/>
        <v>9835</v>
      </c>
      <c r="K185" s="16">
        <v>0.04</v>
      </c>
      <c r="L185" s="1" t="str" cm="1">
        <f t="array" ref="L185">_xlfn.IFS(K185&gt;=10%,"High",K185&gt;=5%,"Medium",K185&gt;=1%,"Low",K185=0,"No Discount")</f>
        <v>Low</v>
      </c>
      <c r="M185" s="23">
        <f>'Order raw'!H185*'Order raw'!I185</f>
        <v>29505</v>
      </c>
      <c r="N185" s="23">
        <f t="shared" si="7"/>
        <v>28324.799999999999</v>
      </c>
      <c r="O185" s="23">
        <f t="shared" si="8"/>
        <v>18489.8</v>
      </c>
      <c r="P185" s="18">
        <v>41699</v>
      </c>
      <c r="Q185">
        <v>2014</v>
      </c>
    </row>
    <row r="186" spans="1:17" ht="13" x14ac:dyDescent="0.3">
      <c r="A186" s="1" t="s">
        <v>239</v>
      </c>
      <c r="B186" s="1" t="s">
        <v>57</v>
      </c>
      <c r="C186" s="1" t="str">
        <f>VLOOKUP(B186,Guide!$B$21:$C$26,2,0)</f>
        <v>GER</v>
      </c>
      <c r="D186" s="1" t="s">
        <v>77</v>
      </c>
      <c r="E186" s="1" t="str">
        <f>VLOOKUP(D186,Guide!$B$28:$C$33,2,0)</f>
        <v>SMB</v>
      </c>
      <c r="F186" s="1" t="s">
        <v>8</v>
      </c>
      <c r="G186" s="21">
        <f>VLOOKUP($F186,Product!$A$1:$C$7,2,0)</f>
        <v>5</v>
      </c>
      <c r="H186" s="21">
        <f>VLOOKUP($F186,Product!$A$1:$C$7,3,0)</f>
        <v>15</v>
      </c>
      <c r="I186" s="1">
        <v>1859</v>
      </c>
      <c r="J186" s="23">
        <f t="shared" si="6"/>
        <v>9295</v>
      </c>
      <c r="K186" s="16">
        <v>0.04</v>
      </c>
      <c r="L186" s="1" t="str" cm="1">
        <f t="array" ref="L186">_xlfn.IFS(K186&gt;=10%,"High",K186&gt;=5%,"Medium",K186&gt;=1%,"Low",K186=0,"No Discount")</f>
        <v>Low</v>
      </c>
      <c r="M186" s="23">
        <f>'Order raw'!H186*'Order raw'!I186</f>
        <v>27885</v>
      </c>
      <c r="N186" s="23">
        <f t="shared" si="7"/>
        <v>26769.599999999999</v>
      </c>
      <c r="O186" s="23">
        <f t="shared" si="8"/>
        <v>17474.599999999999</v>
      </c>
      <c r="P186" s="18">
        <v>41852</v>
      </c>
      <c r="Q186">
        <v>2014</v>
      </c>
    </row>
    <row r="187" spans="1:17" ht="13" x14ac:dyDescent="0.3">
      <c r="A187" s="1" t="s">
        <v>235</v>
      </c>
      <c r="B187" s="1" t="s">
        <v>55</v>
      </c>
      <c r="C187" s="1" t="str">
        <f>VLOOKUP(B187,Guide!$B$21:$C$26,2,0)</f>
        <v>CND</v>
      </c>
      <c r="D187" s="1" t="s">
        <v>69</v>
      </c>
      <c r="E187" s="1" t="str">
        <f>VLOOKUP(D187,Guide!$B$28:$C$33,2,0)</f>
        <v>GOV</v>
      </c>
      <c r="F187" s="1" t="s">
        <v>8</v>
      </c>
      <c r="G187" s="21">
        <f>VLOOKUP($F187,Product!$A$1:$C$7,2,0)</f>
        <v>5</v>
      </c>
      <c r="H187" s="21">
        <f>VLOOKUP($F187,Product!$A$1:$C$7,3,0)</f>
        <v>15</v>
      </c>
      <c r="I187" s="1">
        <v>2851</v>
      </c>
      <c r="J187" s="23">
        <f t="shared" si="6"/>
        <v>14255</v>
      </c>
      <c r="K187" s="16">
        <v>0.04</v>
      </c>
      <c r="L187" s="1" t="str" cm="1">
        <f t="array" ref="L187">_xlfn.IFS(K187&gt;=10%,"High",K187&gt;=5%,"Medium",K187&gt;=1%,"Low",K187=0,"No Discount")</f>
        <v>Low</v>
      </c>
      <c r="M187" s="23">
        <f>'Order raw'!H187*'Order raw'!I187</f>
        <v>42765</v>
      </c>
      <c r="N187" s="23">
        <f t="shared" si="7"/>
        <v>41054.400000000001</v>
      </c>
      <c r="O187" s="23">
        <f t="shared" si="8"/>
        <v>26799.4</v>
      </c>
      <c r="P187" s="18">
        <v>41548</v>
      </c>
      <c r="Q187">
        <v>2013</v>
      </c>
    </row>
    <row r="188" spans="1:17" ht="13" x14ac:dyDescent="0.3">
      <c r="A188" s="1" t="s">
        <v>236</v>
      </c>
      <c r="B188" s="1" t="s">
        <v>57</v>
      </c>
      <c r="C188" s="1" t="str">
        <f>VLOOKUP(B188,Guide!$B$21:$C$26,2,0)</f>
        <v>GER</v>
      </c>
      <c r="D188" s="1" t="s">
        <v>77</v>
      </c>
      <c r="E188" s="1" t="str">
        <f>VLOOKUP(D188,Guide!$B$28:$C$33,2,0)</f>
        <v>SMB</v>
      </c>
      <c r="F188" s="1" t="s">
        <v>8</v>
      </c>
      <c r="G188" s="21">
        <f>VLOOKUP($F188,Product!$A$1:$C$7,2,0)</f>
        <v>5</v>
      </c>
      <c r="H188" s="21">
        <f>VLOOKUP($F188,Product!$A$1:$C$7,3,0)</f>
        <v>15</v>
      </c>
      <c r="I188" s="1">
        <v>2021</v>
      </c>
      <c r="J188" s="23">
        <f t="shared" si="6"/>
        <v>10105</v>
      </c>
      <c r="K188" s="16">
        <v>0.04</v>
      </c>
      <c r="L188" s="1" t="str" cm="1">
        <f t="array" ref="L188">_xlfn.IFS(K188&gt;=10%,"High",K188&gt;=5%,"Medium",K188&gt;=1%,"Low",K188=0,"No Discount")</f>
        <v>Low</v>
      </c>
      <c r="M188" s="23">
        <f>'Order raw'!H188*'Order raw'!I188</f>
        <v>30315</v>
      </c>
      <c r="N188" s="23">
        <f t="shared" si="7"/>
        <v>29102.399999999998</v>
      </c>
      <c r="O188" s="23">
        <f t="shared" si="8"/>
        <v>18997.399999999998</v>
      </c>
      <c r="P188" s="18">
        <v>41913</v>
      </c>
      <c r="Q188">
        <v>2014</v>
      </c>
    </row>
    <row r="189" spans="1:17" ht="13" x14ac:dyDescent="0.3">
      <c r="A189" s="1" t="s">
        <v>240</v>
      </c>
      <c r="B189" s="1" t="s">
        <v>61</v>
      </c>
      <c r="C189" s="1" t="str">
        <f>VLOOKUP(B189,Guide!$B$21:$C$26,2,0)</f>
        <v>MXC</v>
      </c>
      <c r="D189" s="1" t="s">
        <v>75</v>
      </c>
      <c r="E189" s="1" t="str">
        <f>VLOOKUP(D189,Guide!$B$28:$C$33,2,0)</f>
        <v>ENT</v>
      </c>
      <c r="F189" s="1" t="s">
        <v>8</v>
      </c>
      <c r="G189" s="21">
        <f>VLOOKUP($F189,Product!$A$1:$C$7,2,0)</f>
        <v>5</v>
      </c>
      <c r="H189" s="21">
        <f>VLOOKUP($F189,Product!$A$1:$C$7,3,0)</f>
        <v>15</v>
      </c>
      <c r="I189" s="1">
        <v>1138</v>
      </c>
      <c r="J189" s="23">
        <f t="shared" si="6"/>
        <v>5690</v>
      </c>
      <c r="K189" s="16">
        <v>0.04</v>
      </c>
      <c r="L189" s="1" t="str" cm="1">
        <f t="array" ref="L189">_xlfn.IFS(K189&gt;=10%,"High",K189&gt;=5%,"Medium",K189&gt;=1%,"Low",K189=0,"No Discount")</f>
        <v>Low</v>
      </c>
      <c r="M189" s="23">
        <f>'Order raw'!H189*'Order raw'!I189</f>
        <v>17070</v>
      </c>
      <c r="N189" s="23">
        <f t="shared" si="7"/>
        <v>16387.2</v>
      </c>
      <c r="O189" s="23">
        <f t="shared" si="8"/>
        <v>10697.2</v>
      </c>
      <c r="P189" s="18">
        <v>41974</v>
      </c>
      <c r="Q189">
        <v>2014</v>
      </c>
    </row>
    <row r="190" spans="1:17" ht="13" x14ac:dyDescent="0.3">
      <c r="A190" s="1" t="s">
        <v>104</v>
      </c>
      <c r="B190" s="1" t="s">
        <v>55</v>
      </c>
      <c r="C190" s="1" t="str">
        <f>VLOOKUP(B190,Guide!$B$21:$C$26,2,0)</f>
        <v>CND</v>
      </c>
      <c r="D190" s="1" t="s">
        <v>69</v>
      </c>
      <c r="E190" s="1" t="str">
        <f>VLOOKUP(D190,Guide!$B$28:$C$33,2,0)</f>
        <v>GOV</v>
      </c>
      <c r="F190" s="1" t="s">
        <v>9</v>
      </c>
      <c r="G190" s="21">
        <f>VLOOKUP($F190,Product!$A$1:$C$7,2,0)</f>
        <v>10</v>
      </c>
      <c r="H190" s="21">
        <f>VLOOKUP($F190,Product!$A$1:$C$7,3,0)</f>
        <v>20</v>
      </c>
      <c r="I190" s="1">
        <v>4251</v>
      </c>
      <c r="J190" s="23">
        <f t="shared" si="6"/>
        <v>42510</v>
      </c>
      <c r="K190" s="16">
        <v>0.04</v>
      </c>
      <c r="L190" s="1" t="str" cm="1">
        <f t="array" ref="L190">_xlfn.IFS(K190&gt;=10%,"High",K190&gt;=5%,"Medium",K190&gt;=1%,"Low",K190=0,"No Discount")</f>
        <v>Low</v>
      </c>
      <c r="M190" s="23">
        <f>'Order raw'!H190*'Order raw'!I190</f>
        <v>85020</v>
      </c>
      <c r="N190" s="23">
        <f t="shared" si="7"/>
        <v>81619.199999999997</v>
      </c>
      <c r="O190" s="23">
        <f t="shared" si="8"/>
        <v>39109.199999999997</v>
      </c>
      <c r="P190" s="18">
        <v>41640</v>
      </c>
      <c r="Q190">
        <v>2014</v>
      </c>
    </row>
    <row r="191" spans="1:17" ht="13" x14ac:dyDescent="0.3">
      <c r="A191" s="1" t="s">
        <v>241</v>
      </c>
      <c r="B191" s="1" t="s">
        <v>57</v>
      </c>
      <c r="C191" s="1" t="str">
        <f>VLOOKUP(B191,Guide!$B$21:$C$26,2,0)</f>
        <v>GER</v>
      </c>
      <c r="D191" s="1" t="s">
        <v>75</v>
      </c>
      <c r="E191" s="1" t="str">
        <f>VLOOKUP(D191,Guide!$B$28:$C$33,2,0)</f>
        <v>ENT</v>
      </c>
      <c r="F191" s="1" t="s">
        <v>9</v>
      </c>
      <c r="G191" s="21">
        <f>VLOOKUP($F191,Product!$A$1:$C$7,2,0)</f>
        <v>10</v>
      </c>
      <c r="H191" s="21">
        <f>VLOOKUP($F191,Product!$A$1:$C$7,3,0)</f>
        <v>20</v>
      </c>
      <c r="I191" s="1">
        <v>795</v>
      </c>
      <c r="J191" s="23">
        <f t="shared" si="6"/>
        <v>7950</v>
      </c>
      <c r="K191" s="16">
        <v>0.04</v>
      </c>
      <c r="L191" s="1" t="str" cm="1">
        <f t="array" ref="L191">_xlfn.IFS(K191&gt;=10%,"High",K191&gt;=5%,"Medium",K191&gt;=1%,"Low",K191=0,"No Discount")</f>
        <v>Low</v>
      </c>
      <c r="M191" s="23">
        <f>'Order raw'!H191*'Order raw'!I191</f>
        <v>15900</v>
      </c>
      <c r="N191" s="23">
        <f t="shared" si="7"/>
        <v>15264</v>
      </c>
      <c r="O191" s="23">
        <f t="shared" si="8"/>
        <v>7314</v>
      </c>
      <c r="P191" s="18">
        <v>41699</v>
      </c>
      <c r="Q191">
        <v>2014</v>
      </c>
    </row>
    <row r="192" spans="1:17" ht="13" x14ac:dyDescent="0.3">
      <c r="A192" s="1" t="s">
        <v>242</v>
      </c>
      <c r="B192" s="1" t="s">
        <v>57</v>
      </c>
      <c r="C192" s="1" t="str">
        <f>VLOOKUP(B192,Guide!$B$21:$C$26,2,0)</f>
        <v>GER</v>
      </c>
      <c r="D192" s="1" t="s">
        <v>77</v>
      </c>
      <c r="E192" s="1" t="str">
        <f>VLOOKUP(D192,Guide!$B$28:$C$33,2,0)</f>
        <v>SMB</v>
      </c>
      <c r="F192" s="1" t="s">
        <v>9</v>
      </c>
      <c r="G192" s="21">
        <f>VLOOKUP($F192,Product!$A$1:$C$7,2,0)</f>
        <v>10</v>
      </c>
      <c r="H192" s="21">
        <f>VLOOKUP($F192,Product!$A$1:$C$7,3,0)</f>
        <v>20</v>
      </c>
      <c r="I192" s="1">
        <v>1414</v>
      </c>
      <c r="J192" s="23">
        <f t="shared" si="6"/>
        <v>14140</v>
      </c>
      <c r="K192" s="16">
        <v>4.0014144271570011E-2</v>
      </c>
      <c r="L192" s="1" t="str" cm="1">
        <f t="array" ref="L192">_xlfn.IFS(K192&gt;=10%,"High",K192&gt;=5%,"Medium",K192&gt;=1%,"Low",K192=0,"No Discount")</f>
        <v>Low</v>
      </c>
      <c r="M192" s="23">
        <f>'Order raw'!H192*'Order raw'!I192</f>
        <v>28280</v>
      </c>
      <c r="N192" s="23">
        <f t="shared" si="7"/>
        <v>27148.400000000001</v>
      </c>
      <c r="O192" s="23">
        <f t="shared" si="8"/>
        <v>13008.400000000001</v>
      </c>
      <c r="P192" s="18">
        <v>41730</v>
      </c>
      <c r="Q192">
        <v>2014</v>
      </c>
    </row>
    <row r="193" spans="1:17" ht="13" x14ac:dyDescent="0.3">
      <c r="A193" s="1" t="s">
        <v>243</v>
      </c>
      <c r="B193" s="1" t="s">
        <v>63</v>
      </c>
      <c r="C193" s="1" t="str">
        <f>VLOOKUP(B193,Guide!$B$21:$C$26,2,0)</f>
        <v>USA</v>
      </c>
      <c r="D193" s="1" t="s">
        <v>77</v>
      </c>
      <c r="E193" s="1" t="str">
        <f>VLOOKUP(D193,Guide!$B$28:$C$33,2,0)</f>
        <v>SMB</v>
      </c>
      <c r="F193" s="1" t="s">
        <v>9</v>
      </c>
      <c r="G193" s="21">
        <f>VLOOKUP($F193,Product!$A$1:$C$7,2,0)</f>
        <v>10</v>
      </c>
      <c r="H193" s="21">
        <f>VLOOKUP($F193,Product!$A$1:$C$7,3,0)</f>
        <v>20</v>
      </c>
      <c r="I193" s="1">
        <v>2918</v>
      </c>
      <c r="J193" s="23">
        <f t="shared" si="6"/>
        <v>29180</v>
      </c>
      <c r="K193" s="16">
        <v>0.04</v>
      </c>
      <c r="L193" s="1" t="str" cm="1">
        <f t="array" ref="L193">_xlfn.IFS(K193&gt;=10%,"High",K193&gt;=5%,"Medium",K193&gt;=1%,"Low",K193=0,"No Discount")</f>
        <v>Low</v>
      </c>
      <c r="M193" s="23">
        <f>'Order raw'!H193*'Order raw'!I193</f>
        <v>58360</v>
      </c>
      <c r="N193" s="23">
        <f t="shared" si="7"/>
        <v>56025.599999999999</v>
      </c>
      <c r="O193" s="23">
        <f t="shared" si="8"/>
        <v>26845.599999999999</v>
      </c>
      <c r="P193" s="18">
        <v>41760</v>
      </c>
      <c r="Q193">
        <v>2014</v>
      </c>
    </row>
    <row r="194" spans="1:17" ht="13" x14ac:dyDescent="0.3">
      <c r="A194" s="1" t="s">
        <v>152</v>
      </c>
      <c r="B194" s="1" t="s">
        <v>63</v>
      </c>
      <c r="C194" s="1" t="str">
        <f>VLOOKUP(B194,Guide!$B$21:$C$26,2,0)</f>
        <v>USA</v>
      </c>
      <c r="D194" s="1" t="s">
        <v>69</v>
      </c>
      <c r="E194" s="1" t="str">
        <f>VLOOKUP(D194,Guide!$B$28:$C$33,2,0)</f>
        <v>GOV</v>
      </c>
      <c r="F194" s="1" t="s">
        <v>9</v>
      </c>
      <c r="G194" s="21">
        <f>VLOOKUP($F194,Product!$A$1:$C$7,2,0)</f>
        <v>10</v>
      </c>
      <c r="H194" s="21">
        <f>VLOOKUP($F194,Product!$A$1:$C$7,3,0)</f>
        <v>20</v>
      </c>
      <c r="I194" s="1">
        <v>3450</v>
      </c>
      <c r="J194" s="23">
        <f t="shared" si="6"/>
        <v>34500</v>
      </c>
      <c r="K194" s="16">
        <v>0.04</v>
      </c>
      <c r="L194" s="1" t="str" cm="1">
        <f t="array" ref="L194">_xlfn.IFS(K194&gt;=10%,"High",K194&gt;=5%,"Medium",K194&gt;=1%,"Low",K194=0,"No Discount")</f>
        <v>Low</v>
      </c>
      <c r="M194" s="23">
        <f>'Order raw'!H194*'Order raw'!I194</f>
        <v>69000</v>
      </c>
      <c r="N194" s="23">
        <f t="shared" si="7"/>
        <v>66240</v>
      </c>
      <c r="O194" s="23">
        <f t="shared" si="8"/>
        <v>31740</v>
      </c>
      <c r="P194" s="18">
        <v>41821</v>
      </c>
      <c r="Q194">
        <v>2014</v>
      </c>
    </row>
    <row r="195" spans="1:17" ht="13" x14ac:dyDescent="0.3">
      <c r="A195" s="1" t="s">
        <v>244</v>
      </c>
      <c r="B195" s="1" t="s">
        <v>59</v>
      </c>
      <c r="C195" s="1" t="str">
        <f>VLOOKUP(B195,Guide!$B$21:$C$26,2,0)</f>
        <v>FRA</v>
      </c>
      <c r="D195" s="1" t="s">
        <v>75</v>
      </c>
      <c r="E195" s="1" t="str">
        <f>VLOOKUP(D195,Guide!$B$28:$C$33,2,0)</f>
        <v>ENT</v>
      </c>
      <c r="F195" s="1" t="s">
        <v>9</v>
      </c>
      <c r="G195" s="21">
        <f>VLOOKUP($F195,Product!$A$1:$C$7,2,0)</f>
        <v>10</v>
      </c>
      <c r="H195" s="21">
        <f>VLOOKUP($F195,Product!$A$1:$C$7,3,0)</f>
        <v>20</v>
      </c>
      <c r="I195" s="1">
        <v>2988</v>
      </c>
      <c r="J195" s="23">
        <f t="shared" ref="J195:J258" si="9">G195*I195</f>
        <v>29880</v>
      </c>
      <c r="K195" s="16">
        <v>0.04</v>
      </c>
      <c r="L195" s="1" t="str" cm="1">
        <f t="array" ref="L195">_xlfn.IFS(K195&gt;=10%,"High",K195&gt;=5%,"Medium",K195&gt;=1%,"Low",K195=0,"No Discount")</f>
        <v>Low</v>
      </c>
      <c r="M195" s="23">
        <f>'Order raw'!H195*'Order raw'!I195</f>
        <v>59760</v>
      </c>
      <c r="N195" s="23">
        <f t="shared" ref="N195:N258" si="10">M195*(1-K195)</f>
        <v>57369.599999999999</v>
      </c>
      <c r="O195" s="23">
        <f t="shared" ref="O195:O258" si="11">N195-J195</f>
        <v>27489.599999999999</v>
      </c>
      <c r="P195" s="18">
        <v>41821</v>
      </c>
      <c r="Q195">
        <v>2014</v>
      </c>
    </row>
    <row r="196" spans="1:17" ht="13" x14ac:dyDescent="0.3">
      <c r="A196" s="1" t="s">
        <v>245</v>
      </c>
      <c r="B196" s="1" t="s">
        <v>55</v>
      </c>
      <c r="C196" s="1" t="str">
        <f>VLOOKUP(B196,Guide!$B$21:$C$26,2,0)</f>
        <v>CND</v>
      </c>
      <c r="D196" s="1" t="s">
        <v>71</v>
      </c>
      <c r="E196" s="1" t="str">
        <f>VLOOKUP(D196,Guide!$B$28:$C$33,2,0)</f>
        <v>MDM</v>
      </c>
      <c r="F196" s="1" t="s">
        <v>9</v>
      </c>
      <c r="G196" s="21">
        <f>VLOOKUP($F196,Product!$A$1:$C$7,2,0)</f>
        <v>10</v>
      </c>
      <c r="H196" s="21">
        <f>VLOOKUP($F196,Product!$A$1:$C$7,3,0)</f>
        <v>20</v>
      </c>
      <c r="I196" s="1">
        <v>218</v>
      </c>
      <c r="J196" s="23">
        <f t="shared" si="9"/>
        <v>2180</v>
      </c>
      <c r="K196" s="16">
        <v>0.04</v>
      </c>
      <c r="L196" s="1" t="str" cm="1">
        <f t="array" ref="L196">_xlfn.IFS(K196&gt;=10%,"High",K196&gt;=5%,"Medium",K196&gt;=1%,"Low",K196=0,"No Discount")</f>
        <v>Low</v>
      </c>
      <c r="M196" s="23">
        <f>'Order raw'!H196*'Order raw'!I196</f>
        <v>4360</v>
      </c>
      <c r="N196" s="23">
        <f t="shared" si="10"/>
        <v>4185.5999999999995</v>
      </c>
      <c r="O196" s="23">
        <f t="shared" si="11"/>
        <v>2005.5999999999995</v>
      </c>
      <c r="P196" s="18">
        <v>41883</v>
      </c>
      <c r="Q196">
        <v>2014</v>
      </c>
    </row>
    <row r="197" spans="1:17" ht="13" x14ac:dyDescent="0.3">
      <c r="A197" s="1" t="s">
        <v>246</v>
      </c>
      <c r="B197" s="1" t="s">
        <v>55</v>
      </c>
      <c r="C197" s="1" t="str">
        <f>VLOOKUP(B197,Guide!$B$21:$C$26,2,0)</f>
        <v>CND</v>
      </c>
      <c r="D197" s="1" t="s">
        <v>69</v>
      </c>
      <c r="E197" s="1" t="str">
        <f>VLOOKUP(D197,Guide!$B$28:$C$33,2,0)</f>
        <v>GOV</v>
      </c>
      <c r="F197" s="1" t="s">
        <v>9</v>
      </c>
      <c r="G197" s="21">
        <f>VLOOKUP($F197,Product!$A$1:$C$7,2,0)</f>
        <v>10</v>
      </c>
      <c r="H197" s="21">
        <f>VLOOKUP($F197,Product!$A$1:$C$7,3,0)</f>
        <v>20</v>
      </c>
      <c r="I197" s="1">
        <v>2074</v>
      </c>
      <c r="J197" s="23">
        <f t="shared" si="9"/>
        <v>20740</v>
      </c>
      <c r="K197" s="16">
        <v>0.04</v>
      </c>
      <c r="L197" s="1" t="str" cm="1">
        <f t="array" ref="L197">_xlfn.IFS(K197&gt;=10%,"High",K197&gt;=5%,"Medium",K197&gt;=1%,"Low",K197=0,"No Discount")</f>
        <v>Low</v>
      </c>
      <c r="M197" s="23">
        <f>'Order raw'!H197*'Order raw'!I197</f>
        <v>41480</v>
      </c>
      <c r="N197" s="23">
        <f t="shared" si="10"/>
        <v>39820.799999999996</v>
      </c>
      <c r="O197" s="23">
        <f t="shared" si="11"/>
        <v>19080.799999999996</v>
      </c>
      <c r="P197" s="18">
        <v>41883</v>
      </c>
      <c r="Q197">
        <v>2014</v>
      </c>
    </row>
    <row r="198" spans="1:17" ht="13" x14ac:dyDescent="0.3">
      <c r="A198" s="1" t="s">
        <v>247</v>
      </c>
      <c r="B198" s="1" t="s">
        <v>63</v>
      </c>
      <c r="C198" s="1" t="str">
        <f>VLOOKUP(B198,Guide!$B$21:$C$26,2,0)</f>
        <v>USA</v>
      </c>
      <c r="D198" s="1" t="s">
        <v>69</v>
      </c>
      <c r="E198" s="1" t="str">
        <f>VLOOKUP(D198,Guide!$B$28:$C$33,2,0)</f>
        <v>GOV</v>
      </c>
      <c r="F198" s="1" t="s">
        <v>9</v>
      </c>
      <c r="G198" s="21">
        <f>VLOOKUP($F198,Product!$A$1:$C$7,2,0)</f>
        <v>10</v>
      </c>
      <c r="H198" s="21">
        <f>VLOOKUP($F198,Product!$A$1:$C$7,3,0)</f>
        <v>20</v>
      </c>
      <c r="I198" s="1">
        <v>1056</v>
      </c>
      <c r="J198" s="23">
        <f t="shared" si="9"/>
        <v>10560</v>
      </c>
      <c r="K198" s="16">
        <v>0.04</v>
      </c>
      <c r="L198" s="1" t="str" cm="1">
        <f t="array" ref="L198">_xlfn.IFS(K198&gt;=10%,"High",K198&gt;=5%,"Medium",K198&gt;=1%,"Low",K198=0,"No Discount")</f>
        <v>Low</v>
      </c>
      <c r="M198" s="23">
        <f>'Order raw'!H198*'Order raw'!I198</f>
        <v>21120</v>
      </c>
      <c r="N198" s="23">
        <f t="shared" si="10"/>
        <v>20275.2</v>
      </c>
      <c r="O198" s="23">
        <f t="shared" si="11"/>
        <v>9715.2000000000007</v>
      </c>
      <c r="P198" s="18">
        <v>41883</v>
      </c>
      <c r="Q198">
        <v>2014</v>
      </c>
    </row>
    <row r="199" spans="1:17" ht="13" x14ac:dyDescent="0.3">
      <c r="A199" s="1" t="s">
        <v>248</v>
      </c>
      <c r="B199" s="1" t="s">
        <v>63</v>
      </c>
      <c r="C199" s="1" t="str">
        <f>VLOOKUP(B199,Guide!$B$21:$C$26,2,0)</f>
        <v>USA</v>
      </c>
      <c r="D199" s="1" t="s">
        <v>71</v>
      </c>
      <c r="E199" s="1" t="str">
        <f>VLOOKUP(D199,Guide!$B$28:$C$33,2,0)</f>
        <v>MDM</v>
      </c>
      <c r="F199" s="1" t="s">
        <v>9</v>
      </c>
      <c r="G199" s="21">
        <f>VLOOKUP($F199,Product!$A$1:$C$7,2,0)</f>
        <v>10</v>
      </c>
      <c r="H199" s="21">
        <f>VLOOKUP($F199,Product!$A$1:$C$7,3,0)</f>
        <v>20</v>
      </c>
      <c r="I199" s="1">
        <v>671</v>
      </c>
      <c r="J199" s="23">
        <f t="shared" si="9"/>
        <v>6710</v>
      </c>
      <c r="K199" s="16">
        <v>0.04</v>
      </c>
      <c r="L199" s="1" t="str" cm="1">
        <f t="array" ref="L199">_xlfn.IFS(K199&gt;=10%,"High",K199&gt;=5%,"Medium",K199&gt;=1%,"Low",K199=0,"No Discount")</f>
        <v>Low</v>
      </c>
      <c r="M199" s="23">
        <f>'Order raw'!H199*'Order raw'!I199</f>
        <v>13420</v>
      </c>
      <c r="N199" s="23">
        <f t="shared" si="10"/>
        <v>12883.199999999999</v>
      </c>
      <c r="O199" s="23">
        <f t="shared" si="11"/>
        <v>6173.1999999999989</v>
      </c>
      <c r="P199" s="18">
        <v>41548</v>
      </c>
      <c r="Q199">
        <v>2013</v>
      </c>
    </row>
    <row r="200" spans="1:17" ht="13" x14ac:dyDescent="0.3">
      <c r="A200" s="1" t="s">
        <v>249</v>
      </c>
      <c r="B200" s="1" t="s">
        <v>61</v>
      </c>
      <c r="C200" s="1" t="str">
        <f>VLOOKUP(B200,Guide!$B$21:$C$26,2,0)</f>
        <v>MXC</v>
      </c>
      <c r="D200" s="1" t="s">
        <v>71</v>
      </c>
      <c r="E200" s="1" t="str">
        <f>VLOOKUP(D200,Guide!$B$28:$C$33,2,0)</f>
        <v>MDM</v>
      </c>
      <c r="F200" s="1" t="s">
        <v>9</v>
      </c>
      <c r="G200" s="21">
        <f>VLOOKUP($F200,Product!$A$1:$C$7,2,0)</f>
        <v>10</v>
      </c>
      <c r="H200" s="21">
        <f>VLOOKUP($F200,Product!$A$1:$C$7,3,0)</f>
        <v>20</v>
      </c>
      <c r="I200" s="1">
        <v>1514</v>
      </c>
      <c r="J200" s="23">
        <f t="shared" si="9"/>
        <v>15140</v>
      </c>
      <c r="K200" s="16">
        <v>0.04</v>
      </c>
      <c r="L200" s="1" t="str" cm="1">
        <f t="array" ref="L200">_xlfn.IFS(K200&gt;=10%,"High",K200&gt;=5%,"Medium",K200&gt;=1%,"Low",K200=0,"No Discount")</f>
        <v>Low</v>
      </c>
      <c r="M200" s="23">
        <f>'Order raw'!H200*'Order raw'!I200</f>
        <v>30280</v>
      </c>
      <c r="N200" s="23">
        <f t="shared" si="10"/>
        <v>29068.799999999999</v>
      </c>
      <c r="O200" s="23">
        <f t="shared" si="11"/>
        <v>13928.8</v>
      </c>
      <c r="P200" s="18">
        <v>41548</v>
      </c>
      <c r="Q200">
        <v>2013</v>
      </c>
    </row>
    <row r="201" spans="1:17" ht="13" x14ac:dyDescent="0.3">
      <c r="A201" s="1" t="s">
        <v>237</v>
      </c>
      <c r="B201" s="1" t="s">
        <v>63</v>
      </c>
      <c r="C201" s="1" t="str">
        <f>VLOOKUP(B201,Guide!$B$21:$C$26,2,0)</f>
        <v>USA</v>
      </c>
      <c r="D201" s="1" t="s">
        <v>69</v>
      </c>
      <c r="E201" s="1" t="str">
        <f>VLOOKUP(D201,Guide!$B$28:$C$33,2,0)</f>
        <v>GOV</v>
      </c>
      <c r="F201" s="1" t="s">
        <v>9</v>
      </c>
      <c r="G201" s="21">
        <f>VLOOKUP($F201,Product!$A$1:$C$7,2,0)</f>
        <v>10</v>
      </c>
      <c r="H201" s="21">
        <f>VLOOKUP($F201,Product!$A$1:$C$7,3,0)</f>
        <v>20</v>
      </c>
      <c r="I201" s="1">
        <v>274</v>
      </c>
      <c r="J201" s="23">
        <f t="shared" si="9"/>
        <v>2740</v>
      </c>
      <c r="K201" s="16">
        <v>0.04</v>
      </c>
      <c r="L201" s="1" t="str" cm="1">
        <f t="array" ref="L201">_xlfn.IFS(K201&gt;=10%,"High",K201&gt;=5%,"Medium",K201&gt;=1%,"Low",K201=0,"No Discount")</f>
        <v>Low</v>
      </c>
      <c r="M201" s="23">
        <f>'Order raw'!H201*'Order raw'!I201</f>
        <v>5480</v>
      </c>
      <c r="N201" s="23">
        <f t="shared" si="10"/>
        <v>5260.8</v>
      </c>
      <c r="O201" s="23">
        <f t="shared" si="11"/>
        <v>2520.8000000000002</v>
      </c>
      <c r="P201" s="18">
        <v>41974</v>
      </c>
      <c r="Q201">
        <v>2014</v>
      </c>
    </row>
    <row r="202" spans="1:17" ht="13" x14ac:dyDescent="0.3">
      <c r="A202" s="1" t="s">
        <v>240</v>
      </c>
      <c r="B202" s="1" t="s">
        <v>61</v>
      </c>
      <c r="C202" s="1" t="str">
        <f>VLOOKUP(B202,Guide!$B$21:$C$26,2,0)</f>
        <v>MXC</v>
      </c>
      <c r="D202" s="1" t="s">
        <v>75</v>
      </c>
      <c r="E202" s="1" t="str">
        <f>VLOOKUP(D202,Guide!$B$28:$C$33,2,0)</f>
        <v>ENT</v>
      </c>
      <c r="F202" s="1" t="s">
        <v>9</v>
      </c>
      <c r="G202" s="21">
        <f>VLOOKUP($F202,Product!$A$1:$C$7,2,0)</f>
        <v>10</v>
      </c>
      <c r="H202" s="21">
        <f>VLOOKUP($F202,Product!$A$1:$C$7,3,0)</f>
        <v>20</v>
      </c>
      <c r="I202" s="1">
        <v>1138</v>
      </c>
      <c r="J202" s="23">
        <f t="shared" si="9"/>
        <v>11380</v>
      </c>
      <c r="K202" s="16">
        <v>0.04</v>
      </c>
      <c r="L202" s="1" t="str" cm="1">
        <f t="array" ref="L202">_xlfn.IFS(K202&gt;=10%,"High",K202&gt;=5%,"Medium",K202&gt;=1%,"Low",K202=0,"No Discount")</f>
        <v>Low</v>
      </c>
      <c r="M202" s="23">
        <f>'Order raw'!H202*'Order raw'!I202</f>
        <v>22760</v>
      </c>
      <c r="N202" s="23">
        <f t="shared" si="10"/>
        <v>21849.599999999999</v>
      </c>
      <c r="O202" s="23">
        <f t="shared" si="11"/>
        <v>10469.599999999999</v>
      </c>
      <c r="P202" s="18">
        <v>41974</v>
      </c>
      <c r="Q202">
        <v>2014</v>
      </c>
    </row>
    <row r="203" spans="1:17" ht="13" x14ac:dyDescent="0.3">
      <c r="A203" s="1" t="s">
        <v>250</v>
      </c>
      <c r="B203" s="1" t="s">
        <v>63</v>
      </c>
      <c r="C203" s="1" t="str">
        <f>VLOOKUP(B203,Guide!$B$21:$C$26,2,0)</f>
        <v>USA</v>
      </c>
      <c r="D203" s="1" t="s">
        <v>73</v>
      </c>
      <c r="E203" s="1" t="str">
        <f>VLOOKUP(D203,Guide!$B$28:$C$33,2,0)</f>
        <v>CPR</v>
      </c>
      <c r="F203" s="1" t="s">
        <v>10</v>
      </c>
      <c r="G203" s="21">
        <f>VLOOKUP($F203,Product!$A$1:$C$7,2,0)</f>
        <v>120</v>
      </c>
      <c r="H203" s="21">
        <f>VLOOKUP($F203,Product!$A$1:$C$7,3,0)</f>
        <v>180</v>
      </c>
      <c r="I203" s="1">
        <v>1465</v>
      </c>
      <c r="J203" s="23">
        <f t="shared" si="9"/>
        <v>175800</v>
      </c>
      <c r="K203" s="16">
        <v>0.04</v>
      </c>
      <c r="L203" s="1" t="str" cm="1">
        <f t="array" ref="L203">_xlfn.IFS(K203&gt;=10%,"High",K203&gt;=5%,"Medium",K203&gt;=1%,"Low",K203=0,"No Discount")</f>
        <v>Low</v>
      </c>
      <c r="M203" s="23">
        <f>'Order raw'!H203*'Order raw'!I203</f>
        <v>263700</v>
      </c>
      <c r="N203" s="23">
        <f t="shared" si="10"/>
        <v>253152</v>
      </c>
      <c r="O203" s="23">
        <f t="shared" si="11"/>
        <v>77352</v>
      </c>
      <c r="P203" s="18">
        <v>41699</v>
      </c>
      <c r="Q203">
        <v>2014</v>
      </c>
    </row>
    <row r="204" spans="1:17" ht="13" x14ac:dyDescent="0.3">
      <c r="A204" s="1" t="s">
        <v>251</v>
      </c>
      <c r="B204" s="1" t="s">
        <v>55</v>
      </c>
      <c r="C204" s="1" t="str">
        <f>VLOOKUP(B204,Guide!$B$21:$C$26,2,0)</f>
        <v>CND</v>
      </c>
      <c r="D204" s="1" t="s">
        <v>69</v>
      </c>
      <c r="E204" s="1" t="str">
        <f>VLOOKUP(D204,Guide!$B$28:$C$33,2,0)</f>
        <v>GOV</v>
      </c>
      <c r="F204" s="1" t="s">
        <v>10</v>
      </c>
      <c r="G204" s="21">
        <f>VLOOKUP($F204,Product!$A$1:$C$7,2,0)</f>
        <v>120</v>
      </c>
      <c r="H204" s="21">
        <f>VLOOKUP($F204,Product!$A$1:$C$7,3,0)</f>
        <v>180</v>
      </c>
      <c r="I204" s="1">
        <v>2646</v>
      </c>
      <c r="J204" s="23">
        <f t="shared" si="9"/>
        <v>317520</v>
      </c>
      <c r="K204" s="16">
        <v>0.04</v>
      </c>
      <c r="L204" s="1" t="str" cm="1">
        <f t="array" ref="L204">_xlfn.IFS(K204&gt;=10%,"High",K204&gt;=5%,"Medium",K204&gt;=1%,"Low",K204=0,"No Discount")</f>
        <v>Low</v>
      </c>
      <c r="M204" s="23">
        <f>'Order raw'!H204*'Order raw'!I204</f>
        <v>476280</v>
      </c>
      <c r="N204" s="23">
        <f t="shared" si="10"/>
        <v>457228.79999999999</v>
      </c>
      <c r="O204" s="23">
        <f t="shared" si="11"/>
        <v>139708.79999999999</v>
      </c>
      <c r="P204" s="18">
        <v>41518</v>
      </c>
      <c r="Q204">
        <v>2013</v>
      </c>
    </row>
    <row r="205" spans="1:17" ht="13" x14ac:dyDescent="0.3">
      <c r="A205" s="1" t="s">
        <v>252</v>
      </c>
      <c r="B205" s="1" t="s">
        <v>59</v>
      </c>
      <c r="C205" s="1" t="str">
        <f>VLOOKUP(B205,Guide!$B$21:$C$26,2,0)</f>
        <v>FRA</v>
      </c>
      <c r="D205" s="1" t="s">
        <v>69</v>
      </c>
      <c r="E205" s="1" t="str">
        <f>VLOOKUP(D205,Guide!$B$28:$C$33,2,0)</f>
        <v>GOV</v>
      </c>
      <c r="F205" s="1" t="s">
        <v>10</v>
      </c>
      <c r="G205" s="21">
        <f>VLOOKUP($F205,Product!$A$1:$C$7,2,0)</f>
        <v>120</v>
      </c>
      <c r="H205" s="21">
        <f>VLOOKUP($F205,Product!$A$1:$C$7,3,0)</f>
        <v>180</v>
      </c>
      <c r="I205" s="1">
        <v>2177</v>
      </c>
      <c r="J205" s="23">
        <f t="shared" si="9"/>
        <v>261240</v>
      </c>
      <c r="K205" s="16">
        <v>0.04</v>
      </c>
      <c r="L205" s="1" t="str" cm="1">
        <f t="array" ref="L205">_xlfn.IFS(K205&gt;=10%,"High",K205&gt;=5%,"Medium",K205&gt;=1%,"Low",K205=0,"No Discount")</f>
        <v>Low</v>
      </c>
      <c r="M205" s="23">
        <f>'Order raw'!H205*'Order raw'!I205</f>
        <v>391860</v>
      </c>
      <c r="N205" s="23">
        <f t="shared" si="10"/>
        <v>376185.59999999998</v>
      </c>
      <c r="O205" s="23">
        <f t="shared" si="11"/>
        <v>114945.59999999998</v>
      </c>
      <c r="P205" s="18">
        <v>41913</v>
      </c>
      <c r="Q205">
        <v>2014</v>
      </c>
    </row>
    <row r="206" spans="1:17" ht="13" x14ac:dyDescent="0.3">
      <c r="A206" s="1" t="s">
        <v>253</v>
      </c>
      <c r="B206" s="1" t="s">
        <v>59</v>
      </c>
      <c r="C206" s="1" t="str">
        <f>VLOOKUP(B206,Guide!$B$21:$C$26,2,0)</f>
        <v>FRA</v>
      </c>
      <c r="D206" s="1" t="s">
        <v>73</v>
      </c>
      <c r="E206" s="1" t="str">
        <f>VLOOKUP(D206,Guide!$B$28:$C$33,2,0)</f>
        <v>CPR</v>
      </c>
      <c r="F206" s="1" t="s">
        <v>11</v>
      </c>
      <c r="G206" s="21">
        <f>VLOOKUP($F206,Product!$A$1:$C$7,2,0)</f>
        <v>250</v>
      </c>
      <c r="H206" s="21">
        <f>VLOOKUP($F206,Product!$A$1:$C$7,3,0)</f>
        <v>300</v>
      </c>
      <c r="I206" s="1">
        <v>866</v>
      </c>
      <c r="J206" s="23">
        <f t="shared" si="9"/>
        <v>216500</v>
      </c>
      <c r="K206" s="16">
        <v>0.04</v>
      </c>
      <c r="L206" s="1" t="str" cm="1">
        <f t="array" ref="L206">_xlfn.IFS(K206&gt;=10%,"High",K206&gt;=5%,"Medium",K206&gt;=1%,"Low",K206=0,"No Discount")</f>
        <v>Low</v>
      </c>
      <c r="M206" s="23">
        <f>'Order raw'!H206*'Order raw'!I206</f>
        <v>259800</v>
      </c>
      <c r="N206" s="23">
        <f t="shared" si="10"/>
        <v>249408</v>
      </c>
      <c r="O206" s="23">
        <f t="shared" si="11"/>
        <v>32908</v>
      </c>
      <c r="P206" s="18">
        <v>41760</v>
      </c>
      <c r="Q206">
        <v>2014</v>
      </c>
    </row>
    <row r="207" spans="1:17" ht="13" x14ac:dyDescent="0.3">
      <c r="A207" s="1" t="s">
        <v>234</v>
      </c>
      <c r="B207" s="1" t="s">
        <v>63</v>
      </c>
      <c r="C207" s="1" t="str">
        <f>VLOOKUP(B207,Guide!$B$21:$C$26,2,0)</f>
        <v>USA</v>
      </c>
      <c r="D207" s="1" t="s">
        <v>69</v>
      </c>
      <c r="E207" s="1" t="str">
        <f>VLOOKUP(D207,Guide!$B$28:$C$33,2,0)</f>
        <v>GOV</v>
      </c>
      <c r="F207" s="1" t="s">
        <v>11</v>
      </c>
      <c r="G207" s="21">
        <f>VLOOKUP($F207,Product!$A$1:$C$7,2,0)</f>
        <v>250</v>
      </c>
      <c r="H207" s="21">
        <f>VLOOKUP($F207,Product!$A$1:$C$7,3,0)</f>
        <v>300</v>
      </c>
      <c r="I207" s="1">
        <v>349</v>
      </c>
      <c r="J207" s="23">
        <f t="shared" si="9"/>
        <v>87250</v>
      </c>
      <c r="K207" s="16">
        <v>0.04</v>
      </c>
      <c r="L207" s="1" t="str" cm="1">
        <f t="array" ref="L207">_xlfn.IFS(K207&gt;=10%,"High",K207&gt;=5%,"Medium",K207&gt;=1%,"Low",K207=0,"No Discount")</f>
        <v>Low</v>
      </c>
      <c r="M207" s="23">
        <f>'Order raw'!H207*'Order raw'!I207</f>
        <v>104700</v>
      </c>
      <c r="N207" s="23">
        <f t="shared" si="10"/>
        <v>100512</v>
      </c>
      <c r="O207" s="23">
        <f t="shared" si="11"/>
        <v>13262</v>
      </c>
      <c r="P207" s="18">
        <v>41518</v>
      </c>
      <c r="Q207">
        <v>2013</v>
      </c>
    </row>
    <row r="208" spans="1:17" ht="13" x14ac:dyDescent="0.3">
      <c r="A208" s="1" t="s">
        <v>252</v>
      </c>
      <c r="B208" s="1" t="s">
        <v>59</v>
      </c>
      <c r="C208" s="1" t="str">
        <f>VLOOKUP(B208,Guide!$B$21:$C$26,2,0)</f>
        <v>FRA</v>
      </c>
      <c r="D208" s="1" t="s">
        <v>69</v>
      </c>
      <c r="E208" s="1" t="str">
        <f>VLOOKUP(D208,Guide!$B$28:$C$33,2,0)</f>
        <v>GOV</v>
      </c>
      <c r="F208" s="1" t="s">
        <v>11</v>
      </c>
      <c r="G208" s="21">
        <f>VLOOKUP($F208,Product!$A$1:$C$7,2,0)</f>
        <v>250</v>
      </c>
      <c r="H208" s="21">
        <f>VLOOKUP($F208,Product!$A$1:$C$7,3,0)</f>
        <v>300</v>
      </c>
      <c r="I208" s="1">
        <v>2177</v>
      </c>
      <c r="J208" s="23">
        <f t="shared" si="9"/>
        <v>544250</v>
      </c>
      <c r="K208" s="16">
        <v>0.04</v>
      </c>
      <c r="L208" s="1" t="str" cm="1">
        <f t="array" ref="L208">_xlfn.IFS(K208&gt;=10%,"High",K208&gt;=5%,"Medium",K208&gt;=1%,"Low",K208=0,"No Discount")</f>
        <v>Low</v>
      </c>
      <c r="M208" s="23">
        <f>'Order raw'!H208*'Order raw'!I208</f>
        <v>653100</v>
      </c>
      <c r="N208" s="23">
        <f t="shared" si="10"/>
        <v>626976</v>
      </c>
      <c r="O208" s="23">
        <f t="shared" si="11"/>
        <v>82726</v>
      </c>
      <c r="P208" s="18">
        <v>41913</v>
      </c>
      <c r="Q208">
        <v>2014</v>
      </c>
    </row>
    <row r="209" spans="1:17" ht="13" x14ac:dyDescent="0.3">
      <c r="A209" s="1" t="s">
        <v>249</v>
      </c>
      <c r="B209" s="1" t="s">
        <v>61</v>
      </c>
      <c r="C209" s="1" t="str">
        <f>VLOOKUP(B209,Guide!$B$21:$C$26,2,0)</f>
        <v>MXC</v>
      </c>
      <c r="D209" s="1" t="s">
        <v>71</v>
      </c>
      <c r="E209" s="1" t="str">
        <f>VLOOKUP(D209,Guide!$B$28:$C$33,2,0)</f>
        <v>MDM</v>
      </c>
      <c r="F209" s="1" t="s">
        <v>11</v>
      </c>
      <c r="G209" s="21">
        <f>VLOOKUP($F209,Product!$A$1:$C$7,2,0)</f>
        <v>250</v>
      </c>
      <c r="H209" s="21">
        <f>VLOOKUP($F209,Product!$A$1:$C$7,3,0)</f>
        <v>300</v>
      </c>
      <c r="I209" s="1">
        <v>1514</v>
      </c>
      <c r="J209" s="23">
        <f t="shared" si="9"/>
        <v>378500</v>
      </c>
      <c r="K209" s="16">
        <v>0.04</v>
      </c>
      <c r="L209" s="1" t="str" cm="1">
        <f t="array" ref="L209">_xlfn.IFS(K209&gt;=10%,"High",K209&gt;=5%,"Medium",K209&gt;=1%,"Low",K209=0,"No Discount")</f>
        <v>Low</v>
      </c>
      <c r="M209" s="23">
        <f>'Order raw'!H209*'Order raw'!I209</f>
        <v>454200</v>
      </c>
      <c r="N209" s="23">
        <f t="shared" si="10"/>
        <v>436032</v>
      </c>
      <c r="O209" s="23">
        <f t="shared" si="11"/>
        <v>57532</v>
      </c>
      <c r="P209" s="18">
        <v>41548</v>
      </c>
      <c r="Q209">
        <v>2013</v>
      </c>
    </row>
    <row r="210" spans="1:17" ht="13" x14ac:dyDescent="0.3">
      <c r="A210" s="1" t="s">
        <v>254</v>
      </c>
      <c r="B210" s="1" t="s">
        <v>61</v>
      </c>
      <c r="C210" s="1" t="str">
        <f>VLOOKUP(B210,Guide!$B$21:$C$26,2,0)</f>
        <v>MXC</v>
      </c>
      <c r="D210" s="1" t="s">
        <v>69</v>
      </c>
      <c r="E210" s="1" t="str">
        <f>VLOOKUP(D210,Guide!$B$28:$C$33,2,0)</f>
        <v>GOV</v>
      </c>
      <c r="F210" s="1" t="s">
        <v>12</v>
      </c>
      <c r="G210" s="21">
        <f>VLOOKUP($F210,Product!$A$1:$C$7,2,0)</f>
        <v>200</v>
      </c>
      <c r="H210" s="21">
        <f>VLOOKUP($F210,Product!$A$1:$C$7,3,0)</f>
        <v>350</v>
      </c>
      <c r="I210" s="1">
        <v>1865</v>
      </c>
      <c r="J210" s="23">
        <f t="shared" si="9"/>
        <v>373000</v>
      </c>
      <c r="K210" s="16">
        <v>0.04</v>
      </c>
      <c r="L210" s="1" t="str" cm="1">
        <f t="array" ref="L210">_xlfn.IFS(K210&gt;=10%,"High",K210&gt;=5%,"Medium",K210&gt;=1%,"Low",K210=0,"No Discount")</f>
        <v>Low</v>
      </c>
      <c r="M210" s="23">
        <f>'Order raw'!H210*'Order raw'!I210</f>
        <v>652750</v>
      </c>
      <c r="N210" s="23">
        <f t="shared" si="10"/>
        <v>626640</v>
      </c>
      <c r="O210" s="23">
        <f t="shared" si="11"/>
        <v>253640</v>
      </c>
      <c r="P210" s="18">
        <v>41671</v>
      </c>
      <c r="Q210">
        <v>2014</v>
      </c>
    </row>
    <row r="211" spans="1:17" ht="13" x14ac:dyDescent="0.3">
      <c r="A211" s="1" t="s">
        <v>255</v>
      </c>
      <c r="B211" s="1" t="s">
        <v>61</v>
      </c>
      <c r="C211" s="1" t="str">
        <f>VLOOKUP(B211,Guide!$B$21:$C$26,2,0)</f>
        <v>MXC</v>
      </c>
      <c r="D211" s="1" t="s">
        <v>75</v>
      </c>
      <c r="E211" s="1" t="str">
        <f>VLOOKUP(D211,Guide!$B$28:$C$33,2,0)</f>
        <v>ENT</v>
      </c>
      <c r="F211" s="1" t="s">
        <v>12</v>
      </c>
      <c r="G211" s="21">
        <f>VLOOKUP($F211,Product!$A$1:$C$7,2,0)</f>
        <v>200</v>
      </c>
      <c r="H211" s="21">
        <f>VLOOKUP($F211,Product!$A$1:$C$7,3,0)</f>
        <v>350</v>
      </c>
      <c r="I211" s="1">
        <v>1074</v>
      </c>
      <c r="J211" s="23">
        <f t="shared" si="9"/>
        <v>214800</v>
      </c>
      <c r="K211" s="16">
        <v>0.04</v>
      </c>
      <c r="L211" s="1" t="str" cm="1">
        <f t="array" ref="L211">_xlfn.IFS(K211&gt;=10%,"High",K211&gt;=5%,"Medium",K211&gt;=1%,"Low",K211=0,"No Discount")</f>
        <v>Low</v>
      </c>
      <c r="M211" s="23">
        <f>'Order raw'!H211*'Order raw'!I211</f>
        <v>375900</v>
      </c>
      <c r="N211" s="23">
        <f t="shared" si="10"/>
        <v>360864</v>
      </c>
      <c r="O211" s="23">
        <f t="shared" si="11"/>
        <v>146064</v>
      </c>
      <c r="P211" s="18">
        <v>41730</v>
      </c>
      <c r="Q211">
        <v>2014</v>
      </c>
    </row>
    <row r="212" spans="1:17" ht="13" x14ac:dyDescent="0.3">
      <c r="A212" s="1" t="s">
        <v>116</v>
      </c>
      <c r="B212" s="1" t="s">
        <v>57</v>
      </c>
      <c r="C212" s="1" t="str">
        <f>VLOOKUP(B212,Guide!$B$21:$C$26,2,0)</f>
        <v>GER</v>
      </c>
      <c r="D212" s="1" t="s">
        <v>69</v>
      </c>
      <c r="E212" s="1" t="str">
        <f>VLOOKUP(D212,Guide!$B$28:$C$33,2,0)</f>
        <v>GOV</v>
      </c>
      <c r="F212" s="1" t="s">
        <v>12</v>
      </c>
      <c r="G212" s="21">
        <f>VLOOKUP($F212,Product!$A$1:$C$7,2,0)</f>
        <v>200</v>
      </c>
      <c r="H212" s="21">
        <f>VLOOKUP($F212,Product!$A$1:$C$7,3,0)</f>
        <v>350</v>
      </c>
      <c r="I212" s="1">
        <v>1907</v>
      </c>
      <c r="J212" s="23">
        <f t="shared" si="9"/>
        <v>381400</v>
      </c>
      <c r="K212" s="16">
        <v>0.04</v>
      </c>
      <c r="L212" s="1" t="str" cm="1">
        <f t="array" ref="L212">_xlfn.IFS(K212&gt;=10%,"High",K212&gt;=5%,"Medium",K212&gt;=1%,"Low",K212=0,"No Discount")</f>
        <v>Low</v>
      </c>
      <c r="M212" s="23">
        <f>'Order raw'!H212*'Order raw'!I212</f>
        <v>667450</v>
      </c>
      <c r="N212" s="23">
        <f t="shared" si="10"/>
        <v>640752</v>
      </c>
      <c r="O212" s="23">
        <f t="shared" si="11"/>
        <v>259352</v>
      </c>
      <c r="P212" s="18">
        <v>41883</v>
      </c>
      <c r="Q212">
        <v>2014</v>
      </c>
    </row>
    <row r="213" spans="1:17" ht="13" x14ac:dyDescent="0.3">
      <c r="A213" s="1" t="s">
        <v>248</v>
      </c>
      <c r="B213" s="1" t="s">
        <v>63</v>
      </c>
      <c r="C213" s="1" t="str">
        <f>VLOOKUP(B213,Guide!$B$21:$C$26,2,0)</f>
        <v>USA</v>
      </c>
      <c r="D213" s="1" t="s">
        <v>71</v>
      </c>
      <c r="E213" s="1" t="str">
        <f>VLOOKUP(D213,Guide!$B$28:$C$33,2,0)</f>
        <v>MDM</v>
      </c>
      <c r="F213" s="1" t="s">
        <v>12</v>
      </c>
      <c r="G213" s="21">
        <f>VLOOKUP($F213,Product!$A$1:$C$7,2,0)</f>
        <v>200</v>
      </c>
      <c r="H213" s="21">
        <f>VLOOKUP($F213,Product!$A$1:$C$7,3,0)</f>
        <v>350</v>
      </c>
      <c r="I213" s="1">
        <v>671</v>
      </c>
      <c r="J213" s="23">
        <f t="shared" si="9"/>
        <v>134200</v>
      </c>
      <c r="K213" s="16">
        <v>0.04</v>
      </c>
      <c r="L213" s="1" t="str" cm="1">
        <f t="array" ref="L213">_xlfn.IFS(K213&gt;=10%,"High",K213&gt;=5%,"Medium",K213&gt;=1%,"Low",K213=0,"No Discount")</f>
        <v>Low</v>
      </c>
      <c r="M213" s="23">
        <f>'Order raw'!H213*'Order raw'!I213</f>
        <v>234850</v>
      </c>
      <c r="N213" s="23">
        <f t="shared" si="10"/>
        <v>225456</v>
      </c>
      <c r="O213" s="23">
        <f t="shared" si="11"/>
        <v>91256</v>
      </c>
      <c r="P213" s="18">
        <v>41548</v>
      </c>
      <c r="Q213">
        <v>2013</v>
      </c>
    </row>
    <row r="214" spans="1:17" ht="13" x14ac:dyDescent="0.3">
      <c r="A214" s="1" t="s">
        <v>256</v>
      </c>
      <c r="B214" s="1" t="s">
        <v>55</v>
      </c>
      <c r="C214" s="1" t="str">
        <f>VLOOKUP(B214,Guide!$B$21:$C$26,2,0)</f>
        <v>CND</v>
      </c>
      <c r="D214" s="1" t="s">
        <v>69</v>
      </c>
      <c r="E214" s="1" t="str">
        <f>VLOOKUP(D214,Guide!$B$28:$C$33,2,0)</f>
        <v>GOV</v>
      </c>
      <c r="F214" s="1" t="s">
        <v>12</v>
      </c>
      <c r="G214" s="21">
        <f>VLOOKUP($F214,Product!$A$1:$C$7,2,0)</f>
        <v>200</v>
      </c>
      <c r="H214" s="21">
        <f>VLOOKUP($F214,Product!$A$1:$C$7,3,0)</f>
        <v>350</v>
      </c>
      <c r="I214" s="1">
        <v>1778</v>
      </c>
      <c r="J214" s="23">
        <f t="shared" si="9"/>
        <v>355600</v>
      </c>
      <c r="K214" s="16">
        <v>0.04</v>
      </c>
      <c r="L214" s="1" t="str" cm="1">
        <f t="array" ref="L214">_xlfn.IFS(K214&gt;=10%,"High",K214&gt;=5%,"Medium",K214&gt;=1%,"Low",K214=0,"No Discount")</f>
        <v>Low</v>
      </c>
      <c r="M214" s="23">
        <f>'Order raw'!H214*'Order raw'!I214</f>
        <v>622300</v>
      </c>
      <c r="N214" s="23">
        <f t="shared" si="10"/>
        <v>597408</v>
      </c>
      <c r="O214" s="23">
        <f t="shared" si="11"/>
        <v>241808</v>
      </c>
      <c r="P214" s="18">
        <v>41609</v>
      </c>
      <c r="Q214">
        <v>2013</v>
      </c>
    </row>
    <row r="215" spans="1:17" ht="13" x14ac:dyDescent="0.3">
      <c r="A215" s="1" t="s">
        <v>202</v>
      </c>
      <c r="B215" s="1" t="s">
        <v>57</v>
      </c>
      <c r="C215" s="1" t="str">
        <f>VLOOKUP(B215,Guide!$B$21:$C$26,2,0)</f>
        <v>GER</v>
      </c>
      <c r="D215" s="1" t="s">
        <v>69</v>
      </c>
      <c r="E215" s="1" t="str">
        <f>VLOOKUP(D215,Guide!$B$28:$C$33,2,0)</f>
        <v>GOV</v>
      </c>
      <c r="F215" s="1" t="s">
        <v>8</v>
      </c>
      <c r="G215" s="21">
        <f>VLOOKUP($F215,Product!$A$1:$C$7,2,0)</f>
        <v>5</v>
      </c>
      <c r="H215" s="21">
        <f>VLOOKUP($F215,Product!$A$1:$C$7,3,0)</f>
        <v>15</v>
      </c>
      <c r="I215" s="1">
        <v>1159</v>
      </c>
      <c r="J215" s="23">
        <f t="shared" si="9"/>
        <v>5795</v>
      </c>
      <c r="K215" s="16">
        <v>4.9999999999999996E-2</v>
      </c>
      <c r="L215" s="1" t="str" cm="1">
        <f t="array" ref="L215">_xlfn.IFS(K215&gt;=10%,"High",K215&gt;=5%,"Medium",K215&gt;=1%,"Low",K215=0,"No Discount")</f>
        <v>Medium</v>
      </c>
      <c r="M215" s="23">
        <f>'Order raw'!H215*'Order raw'!I215</f>
        <v>17385</v>
      </c>
      <c r="N215" s="23">
        <f t="shared" si="10"/>
        <v>16515.75</v>
      </c>
      <c r="O215" s="23">
        <f t="shared" si="11"/>
        <v>10720.75</v>
      </c>
      <c r="P215" s="18">
        <v>41548</v>
      </c>
      <c r="Q215">
        <v>2013</v>
      </c>
    </row>
    <row r="216" spans="1:17" ht="13" x14ac:dyDescent="0.3">
      <c r="A216" s="1" t="s">
        <v>105</v>
      </c>
      <c r="B216" s="1" t="s">
        <v>57</v>
      </c>
      <c r="C216" s="1" t="str">
        <f>VLOOKUP(B216,Guide!$B$21:$C$26,2,0)</f>
        <v>GER</v>
      </c>
      <c r="D216" s="1" t="s">
        <v>69</v>
      </c>
      <c r="E216" s="1" t="str">
        <f>VLOOKUP(D216,Guide!$B$28:$C$33,2,0)</f>
        <v>GOV</v>
      </c>
      <c r="F216" s="1" t="s">
        <v>9</v>
      </c>
      <c r="G216" s="21">
        <f>VLOOKUP($F216,Product!$A$1:$C$7,2,0)</f>
        <v>10</v>
      </c>
      <c r="H216" s="21">
        <f>VLOOKUP($F216,Product!$A$1:$C$7,3,0)</f>
        <v>20</v>
      </c>
      <c r="I216" s="1">
        <v>1372</v>
      </c>
      <c r="J216" s="23">
        <f t="shared" si="9"/>
        <v>13720</v>
      </c>
      <c r="K216" s="16">
        <v>4.9999999999999996E-2</v>
      </c>
      <c r="L216" s="1" t="str" cm="1">
        <f t="array" ref="L216">_xlfn.IFS(K216&gt;=10%,"High",K216&gt;=5%,"Medium",K216&gt;=1%,"Low",K216=0,"No Discount")</f>
        <v>Medium</v>
      </c>
      <c r="M216" s="23">
        <f>'Order raw'!H216*'Order raw'!I216</f>
        <v>27440</v>
      </c>
      <c r="N216" s="23">
        <f t="shared" si="10"/>
        <v>26068</v>
      </c>
      <c r="O216" s="23">
        <f t="shared" si="11"/>
        <v>12348</v>
      </c>
      <c r="P216" s="18">
        <v>41640</v>
      </c>
      <c r="Q216">
        <v>2014</v>
      </c>
    </row>
    <row r="217" spans="1:17" ht="13" x14ac:dyDescent="0.3">
      <c r="A217" s="1" t="s">
        <v>251</v>
      </c>
      <c r="B217" s="1" t="s">
        <v>55</v>
      </c>
      <c r="C217" s="1" t="str">
        <f>VLOOKUP(B217,Guide!$B$21:$C$26,2,0)</f>
        <v>CND</v>
      </c>
      <c r="D217" s="1" t="s">
        <v>69</v>
      </c>
      <c r="E217" s="1" t="str">
        <f>VLOOKUP(D217,Guide!$B$28:$C$33,2,0)</f>
        <v>GOV</v>
      </c>
      <c r="F217" s="1" t="s">
        <v>9</v>
      </c>
      <c r="G217" s="21">
        <f>VLOOKUP($F217,Product!$A$1:$C$7,2,0)</f>
        <v>10</v>
      </c>
      <c r="H217" s="21">
        <f>VLOOKUP($F217,Product!$A$1:$C$7,3,0)</f>
        <v>20</v>
      </c>
      <c r="I217" s="1">
        <v>2349</v>
      </c>
      <c r="J217" s="23">
        <f t="shared" si="9"/>
        <v>23490</v>
      </c>
      <c r="K217" s="16">
        <v>4.9999999999999996E-2</v>
      </c>
      <c r="L217" s="1" t="str" cm="1">
        <f t="array" ref="L217">_xlfn.IFS(K217&gt;=10%,"High",K217&gt;=5%,"Medium",K217&gt;=1%,"Low",K217=0,"No Discount")</f>
        <v>Medium</v>
      </c>
      <c r="M217" s="23">
        <f>'Order raw'!H217*'Order raw'!I217</f>
        <v>46980</v>
      </c>
      <c r="N217" s="23">
        <f t="shared" si="10"/>
        <v>44631</v>
      </c>
      <c r="O217" s="23">
        <f t="shared" si="11"/>
        <v>21141</v>
      </c>
      <c r="P217" s="18">
        <v>41518</v>
      </c>
      <c r="Q217">
        <v>2013</v>
      </c>
    </row>
    <row r="218" spans="1:17" ht="13" x14ac:dyDescent="0.3">
      <c r="A218" s="1" t="s">
        <v>158</v>
      </c>
      <c r="B218" s="1" t="s">
        <v>61</v>
      </c>
      <c r="C218" s="1" t="str">
        <f>VLOOKUP(B218,Guide!$B$21:$C$26,2,0)</f>
        <v>MXC</v>
      </c>
      <c r="D218" s="1" t="s">
        <v>69</v>
      </c>
      <c r="E218" s="1" t="str">
        <f>VLOOKUP(D218,Guide!$B$28:$C$33,2,0)</f>
        <v>GOV</v>
      </c>
      <c r="F218" s="1" t="s">
        <v>9</v>
      </c>
      <c r="G218" s="21">
        <f>VLOOKUP($F218,Product!$A$1:$C$7,2,0)</f>
        <v>10</v>
      </c>
      <c r="H218" s="21">
        <f>VLOOKUP($F218,Product!$A$1:$C$7,3,0)</f>
        <v>20</v>
      </c>
      <c r="I218" s="1">
        <v>2689</v>
      </c>
      <c r="J218" s="23">
        <f t="shared" si="9"/>
        <v>26890</v>
      </c>
      <c r="K218" s="16">
        <v>4.9999999999999996E-2</v>
      </c>
      <c r="L218" s="1" t="str" cm="1">
        <f t="array" ref="L218">_xlfn.IFS(K218&gt;=10%,"High",K218&gt;=5%,"Medium",K218&gt;=1%,"Low",K218=0,"No Discount")</f>
        <v>Medium</v>
      </c>
      <c r="M218" s="23">
        <f>'Order raw'!H218*'Order raw'!I218</f>
        <v>53780</v>
      </c>
      <c r="N218" s="23">
        <f t="shared" si="10"/>
        <v>51091</v>
      </c>
      <c r="O218" s="23">
        <f t="shared" si="11"/>
        <v>24201</v>
      </c>
      <c r="P218" s="18">
        <v>41913</v>
      </c>
      <c r="Q218">
        <v>2014</v>
      </c>
    </row>
    <row r="219" spans="1:17" ht="13" x14ac:dyDescent="0.3">
      <c r="A219" s="1" t="s">
        <v>257</v>
      </c>
      <c r="B219" s="1" t="s">
        <v>55</v>
      </c>
      <c r="C219" s="1" t="str">
        <f>VLOOKUP(B219,Guide!$B$21:$C$26,2,0)</f>
        <v>CND</v>
      </c>
      <c r="D219" s="1" t="s">
        <v>73</v>
      </c>
      <c r="E219" s="1" t="str">
        <f>VLOOKUP(D219,Guide!$B$28:$C$33,2,0)</f>
        <v>CPR</v>
      </c>
      <c r="F219" s="1" t="s">
        <v>9</v>
      </c>
      <c r="G219" s="21">
        <f>VLOOKUP($F219,Product!$A$1:$C$7,2,0)</f>
        <v>10</v>
      </c>
      <c r="H219" s="21">
        <f>VLOOKUP($F219,Product!$A$1:$C$7,3,0)</f>
        <v>20</v>
      </c>
      <c r="I219" s="1">
        <v>2431</v>
      </c>
      <c r="J219" s="23">
        <f t="shared" si="9"/>
        <v>24310</v>
      </c>
      <c r="K219" s="16">
        <v>4.9999999999999996E-2</v>
      </c>
      <c r="L219" s="1" t="str" cm="1">
        <f t="array" ref="L219">_xlfn.IFS(K219&gt;=10%,"High",K219&gt;=5%,"Medium",K219&gt;=1%,"Low",K219=0,"No Discount")</f>
        <v>Medium</v>
      </c>
      <c r="M219" s="23">
        <f>'Order raw'!H219*'Order raw'!I219</f>
        <v>48620</v>
      </c>
      <c r="N219" s="23">
        <f t="shared" si="10"/>
        <v>46189</v>
      </c>
      <c r="O219" s="23">
        <f t="shared" si="11"/>
        <v>21879</v>
      </c>
      <c r="P219" s="18">
        <v>41974</v>
      </c>
      <c r="Q219">
        <v>2014</v>
      </c>
    </row>
    <row r="220" spans="1:17" ht="13" x14ac:dyDescent="0.3">
      <c r="A220" s="1" t="s">
        <v>257</v>
      </c>
      <c r="B220" s="1" t="s">
        <v>55</v>
      </c>
      <c r="C220" s="1" t="str">
        <f>VLOOKUP(B220,Guide!$B$21:$C$26,2,0)</f>
        <v>CND</v>
      </c>
      <c r="D220" s="1" t="s">
        <v>73</v>
      </c>
      <c r="E220" s="1" t="str">
        <f>VLOOKUP(D220,Guide!$B$28:$C$33,2,0)</f>
        <v>CPR</v>
      </c>
      <c r="F220" s="1" t="s">
        <v>10</v>
      </c>
      <c r="G220" s="21">
        <f>VLOOKUP($F220,Product!$A$1:$C$7,2,0)</f>
        <v>120</v>
      </c>
      <c r="H220" s="21">
        <f>VLOOKUP($F220,Product!$A$1:$C$7,3,0)</f>
        <v>180</v>
      </c>
      <c r="I220" s="1">
        <v>2431</v>
      </c>
      <c r="J220" s="23">
        <f t="shared" si="9"/>
        <v>291720</v>
      </c>
      <c r="K220" s="16">
        <v>4.9999999999999996E-2</v>
      </c>
      <c r="L220" s="1" t="str" cm="1">
        <f t="array" ref="L220">_xlfn.IFS(K220&gt;=10%,"High",K220&gt;=5%,"Medium",K220&gt;=1%,"Low",K220=0,"No Discount")</f>
        <v>Medium</v>
      </c>
      <c r="M220" s="23">
        <f>'Order raw'!H220*'Order raw'!I220</f>
        <v>437580</v>
      </c>
      <c r="N220" s="23">
        <f t="shared" si="10"/>
        <v>415701</v>
      </c>
      <c r="O220" s="23">
        <f t="shared" si="11"/>
        <v>123981</v>
      </c>
      <c r="P220" s="18">
        <v>41974</v>
      </c>
      <c r="Q220">
        <v>2014</v>
      </c>
    </row>
    <row r="221" spans="1:17" ht="13" x14ac:dyDescent="0.3">
      <c r="A221" s="1" t="s">
        <v>158</v>
      </c>
      <c r="B221" s="1" t="s">
        <v>61</v>
      </c>
      <c r="C221" s="1" t="str">
        <f>VLOOKUP(B221,Guide!$B$21:$C$26,2,0)</f>
        <v>MXC</v>
      </c>
      <c r="D221" s="1" t="s">
        <v>69</v>
      </c>
      <c r="E221" s="1" t="str">
        <f>VLOOKUP(D221,Guide!$B$28:$C$33,2,0)</f>
        <v>GOV</v>
      </c>
      <c r="F221" s="1" t="s">
        <v>11</v>
      </c>
      <c r="G221" s="21">
        <f>VLOOKUP($F221,Product!$A$1:$C$7,2,0)</f>
        <v>250</v>
      </c>
      <c r="H221" s="21">
        <f>VLOOKUP($F221,Product!$A$1:$C$7,3,0)</f>
        <v>300</v>
      </c>
      <c r="I221" s="1">
        <v>2689</v>
      </c>
      <c r="J221" s="23">
        <f t="shared" si="9"/>
        <v>672250</v>
      </c>
      <c r="K221" s="16">
        <v>4.9999999999999996E-2</v>
      </c>
      <c r="L221" s="1" t="str" cm="1">
        <f t="array" ref="L221">_xlfn.IFS(K221&gt;=10%,"High",K221&gt;=5%,"Medium",K221&gt;=1%,"Low",K221=0,"No Discount")</f>
        <v>Medium</v>
      </c>
      <c r="M221" s="23">
        <f>'Order raw'!H221*'Order raw'!I221</f>
        <v>806700</v>
      </c>
      <c r="N221" s="23">
        <f t="shared" si="10"/>
        <v>766365</v>
      </c>
      <c r="O221" s="23">
        <f t="shared" si="11"/>
        <v>94115</v>
      </c>
      <c r="P221" s="18">
        <v>41913</v>
      </c>
      <c r="Q221">
        <v>2014</v>
      </c>
    </row>
    <row r="222" spans="1:17" ht="13" x14ac:dyDescent="0.3">
      <c r="A222" s="1" t="s">
        <v>258</v>
      </c>
      <c r="B222" s="1" t="s">
        <v>61</v>
      </c>
      <c r="C222" s="1" t="str">
        <f>VLOOKUP(B222,Guide!$B$21:$C$26,2,0)</f>
        <v>MXC</v>
      </c>
      <c r="D222" s="1" t="s">
        <v>69</v>
      </c>
      <c r="E222" s="1" t="str">
        <f>VLOOKUP(D222,Guide!$B$28:$C$33,2,0)</f>
        <v>GOV</v>
      </c>
      <c r="F222" s="1" t="s">
        <v>12</v>
      </c>
      <c r="G222" s="21">
        <f>VLOOKUP($F222,Product!$A$1:$C$7,2,0)</f>
        <v>200</v>
      </c>
      <c r="H222" s="21">
        <f>VLOOKUP($F222,Product!$A$1:$C$7,3,0)</f>
        <v>350</v>
      </c>
      <c r="I222" s="1">
        <v>1683</v>
      </c>
      <c r="J222" s="23">
        <f t="shared" si="9"/>
        <v>336600</v>
      </c>
      <c r="K222" s="16">
        <v>4.9999999999999996E-2</v>
      </c>
      <c r="L222" s="1" t="str" cm="1">
        <f t="array" ref="L222">_xlfn.IFS(K222&gt;=10%,"High",K222&gt;=5%,"Medium",K222&gt;=1%,"Low",K222=0,"No Discount")</f>
        <v>Medium</v>
      </c>
      <c r="M222" s="23">
        <f>'Order raw'!H222*'Order raw'!I222</f>
        <v>589050</v>
      </c>
      <c r="N222" s="23">
        <f t="shared" si="10"/>
        <v>559597.5</v>
      </c>
      <c r="O222" s="23">
        <f t="shared" si="11"/>
        <v>222997.5</v>
      </c>
      <c r="P222" s="18">
        <v>41821</v>
      </c>
      <c r="Q222">
        <v>2014</v>
      </c>
    </row>
    <row r="223" spans="1:17" ht="13" x14ac:dyDescent="0.3">
      <c r="A223" s="1" t="s">
        <v>259</v>
      </c>
      <c r="B223" s="1" t="s">
        <v>61</v>
      </c>
      <c r="C223" s="1" t="str">
        <f>VLOOKUP(B223,Guide!$B$21:$C$26,2,0)</f>
        <v>MXC</v>
      </c>
      <c r="D223" s="1" t="s">
        <v>73</v>
      </c>
      <c r="E223" s="1" t="str">
        <f>VLOOKUP(D223,Guide!$B$28:$C$33,2,0)</f>
        <v>CPR</v>
      </c>
      <c r="F223" s="1" t="s">
        <v>12</v>
      </c>
      <c r="G223" s="21">
        <f>VLOOKUP($F223,Product!$A$1:$C$7,2,0)</f>
        <v>200</v>
      </c>
      <c r="H223" s="21">
        <f>VLOOKUP($F223,Product!$A$1:$C$7,3,0)</f>
        <v>350</v>
      </c>
      <c r="I223" s="1">
        <v>1123</v>
      </c>
      <c r="J223" s="23">
        <f t="shared" si="9"/>
        <v>224600</v>
      </c>
      <c r="K223" s="16">
        <v>4.9999999999999996E-2</v>
      </c>
      <c r="L223" s="1" t="str" cm="1">
        <f t="array" ref="L223">_xlfn.IFS(K223&gt;=10%,"High",K223&gt;=5%,"Medium",K223&gt;=1%,"Low",K223=0,"No Discount")</f>
        <v>Medium</v>
      </c>
      <c r="M223" s="23">
        <f>'Order raw'!H223*'Order raw'!I223</f>
        <v>393050</v>
      </c>
      <c r="N223" s="23">
        <f t="shared" si="10"/>
        <v>373397.5</v>
      </c>
      <c r="O223" s="23">
        <f t="shared" si="11"/>
        <v>148797.5</v>
      </c>
      <c r="P223" s="18">
        <v>41852</v>
      </c>
      <c r="Q223">
        <v>2014</v>
      </c>
    </row>
    <row r="224" spans="1:17" ht="13" x14ac:dyDescent="0.3">
      <c r="A224" s="1" t="s">
        <v>202</v>
      </c>
      <c r="B224" s="1" t="s">
        <v>57</v>
      </c>
      <c r="C224" s="1" t="str">
        <f>VLOOKUP(B224,Guide!$B$21:$C$26,2,0)</f>
        <v>GER</v>
      </c>
      <c r="D224" s="1" t="s">
        <v>69</v>
      </c>
      <c r="E224" s="1" t="str">
        <f>VLOOKUP(D224,Guide!$B$28:$C$33,2,0)</f>
        <v>GOV</v>
      </c>
      <c r="F224" s="1" t="s">
        <v>12</v>
      </c>
      <c r="G224" s="21">
        <f>VLOOKUP($F224,Product!$A$1:$C$7,2,0)</f>
        <v>200</v>
      </c>
      <c r="H224" s="21">
        <f>VLOOKUP($F224,Product!$A$1:$C$7,3,0)</f>
        <v>350</v>
      </c>
      <c r="I224" s="1">
        <v>1159</v>
      </c>
      <c r="J224" s="23">
        <f t="shared" si="9"/>
        <v>231800</v>
      </c>
      <c r="K224" s="16">
        <v>4.9999999999999996E-2</v>
      </c>
      <c r="L224" s="1" t="str" cm="1">
        <f t="array" ref="L224">_xlfn.IFS(K224&gt;=10%,"High",K224&gt;=5%,"Medium",K224&gt;=1%,"Low",K224=0,"No Discount")</f>
        <v>Medium</v>
      </c>
      <c r="M224" s="23">
        <f>'Order raw'!H224*'Order raw'!I224</f>
        <v>405650</v>
      </c>
      <c r="N224" s="23">
        <f t="shared" si="10"/>
        <v>385367.5</v>
      </c>
      <c r="O224" s="23">
        <f t="shared" si="11"/>
        <v>153567.5</v>
      </c>
      <c r="P224" s="18">
        <v>41548</v>
      </c>
      <c r="Q224">
        <v>2013</v>
      </c>
    </row>
    <row r="225" spans="1:17" ht="13" x14ac:dyDescent="0.3">
      <c r="A225" s="1" t="s">
        <v>260</v>
      </c>
      <c r="B225" s="1" t="s">
        <v>59</v>
      </c>
      <c r="C225" s="1" t="str">
        <f>VLOOKUP(B225,Guide!$B$21:$C$26,2,0)</f>
        <v>FRA</v>
      </c>
      <c r="D225" s="1" t="s">
        <v>73</v>
      </c>
      <c r="E225" s="1" t="str">
        <f>VLOOKUP(D225,Guide!$B$28:$C$33,2,0)</f>
        <v>CPR</v>
      </c>
      <c r="F225" s="1" t="s">
        <v>7</v>
      </c>
      <c r="G225" s="21">
        <f>VLOOKUP($F225,Product!$A$1:$C$7,2,0)</f>
        <v>3</v>
      </c>
      <c r="H225" s="21">
        <f>VLOOKUP($F225,Product!$A$1:$C$7,3,0)</f>
        <v>20</v>
      </c>
      <c r="I225" s="1">
        <v>1865</v>
      </c>
      <c r="J225" s="23">
        <f t="shared" si="9"/>
        <v>5595</v>
      </c>
      <c r="K225" s="16">
        <v>0.05</v>
      </c>
      <c r="L225" s="1" t="str" cm="1">
        <f t="array" ref="L225">_xlfn.IFS(K225&gt;=10%,"High",K225&gt;=5%,"Medium",K225&gt;=1%,"Low",K225=0,"No Discount")</f>
        <v>Medium</v>
      </c>
      <c r="M225" s="23">
        <f>'Order raw'!H225*'Order raw'!I225</f>
        <v>37300</v>
      </c>
      <c r="N225" s="23">
        <f t="shared" si="10"/>
        <v>35435</v>
      </c>
      <c r="O225" s="23">
        <f t="shared" si="11"/>
        <v>29840</v>
      </c>
      <c r="P225" s="18">
        <v>41671</v>
      </c>
      <c r="Q225">
        <v>2014</v>
      </c>
    </row>
    <row r="226" spans="1:17" ht="13" x14ac:dyDescent="0.3">
      <c r="A226" s="1" t="s">
        <v>261</v>
      </c>
      <c r="B226" s="1" t="s">
        <v>57</v>
      </c>
      <c r="C226" s="1" t="str">
        <f>VLOOKUP(B226,Guide!$B$21:$C$26,2,0)</f>
        <v>GER</v>
      </c>
      <c r="D226" s="1" t="s">
        <v>73</v>
      </c>
      <c r="E226" s="1" t="str">
        <f>VLOOKUP(D226,Guide!$B$28:$C$33,2,0)</f>
        <v>CPR</v>
      </c>
      <c r="F226" s="1" t="s">
        <v>7</v>
      </c>
      <c r="G226" s="21">
        <f>VLOOKUP($F226,Product!$A$1:$C$7,2,0)</f>
        <v>3</v>
      </c>
      <c r="H226" s="21">
        <f>VLOOKUP($F226,Product!$A$1:$C$7,3,0)</f>
        <v>20</v>
      </c>
      <c r="I226" s="1">
        <v>1116</v>
      </c>
      <c r="J226" s="23">
        <f t="shared" si="9"/>
        <v>3348</v>
      </c>
      <c r="K226" s="16">
        <v>0.05</v>
      </c>
      <c r="L226" s="1" t="str" cm="1">
        <f t="array" ref="L226">_xlfn.IFS(K226&gt;=10%,"High",K226&gt;=5%,"Medium",K226&gt;=1%,"Low",K226=0,"No Discount")</f>
        <v>Medium</v>
      </c>
      <c r="M226" s="23">
        <f>'Order raw'!H226*'Order raw'!I226</f>
        <v>22320</v>
      </c>
      <c r="N226" s="23">
        <f t="shared" si="10"/>
        <v>21204</v>
      </c>
      <c r="O226" s="23">
        <f t="shared" si="11"/>
        <v>17856</v>
      </c>
      <c r="P226" s="18">
        <v>41671</v>
      </c>
      <c r="Q226">
        <v>2014</v>
      </c>
    </row>
    <row r="227" spans="1:17" ht="13" x14ac:dyDescent="0.3">
      <c r="A227" s="1" t="s">
        <v>147</v>
      </c>
      <c r="B227" s="1" t="s">
        <v>59</v>
      </c>
      <c r="C227" s="1" t="str">
        <f>VLOOKUP(B227,Guide!$B$21:$C$26,2,0)</f>
        <v>FRA</v>
      </c>
      <c r="D227" s="1" t="s">
        <v>69</v>
      </c>
      <c r="E227" s="1" t="str">
        <f>VLOOKUP(D227,Guide!$B$28:$C$33,2,0)</f>
        <v>GOV</v>
      </c>
      <c r="F227" s="1" t="s">
        <v>7</v>
      </c>
      <c r="G227" s="21">
        <f>VLOOKUP($F227,Product!$A$1:$C$7,2,0)</f>
        <v>3</v>
      </c>
      <c r="H227" s="21">
        <f>VLOOKUP($F227,Product!$A$1:$C$7,3,0)</f>
        <v>20</v>
      </c>
      <c r="I227" s="1">
        <v>1563</v>
      </c>
      <c r="J227" s="23">
        <f t="shared" si="9"/>
        <v>4689</v>
      </c>
      <c r="K227" s="16">
        <v>0.05</v>
      </c>
      <c r="L227" s="1" t="str" cm="1">
        <f t="array" ref="L227">_xlfn.IFS(K227&gt;=10%,"High",K227&gt;=5%,"Medium",K227&gt;=1%,"Low",K227=0,"No Discount")</f>
        <v>Medium</v>
      </c>
      <c r="M227" s="23">
        <f>'Order raw'!H227*'Order raw'!I227</f>
        <v>31260</v>
      </c>
      <c r="N227" s="23">
        <f t="shared" si="10"/>
        <v>29697</v>
      </c>
      <c r="O227" s="23">
        <f t="shared" si="11"/>
        <v>25008</v>
      </c>
      <c r="P227" s="18">
        <v>41760</v>
      </c>
      <c r="Q227">
        <v>2014</v>
      </c>
    </row>
    <row r="228" spans="1:17" ht="13" x14ac:dyDescent="0.3">
      <c r="A228" s="1" t="s">
        <v>262</v>
      </c>
      <c r="B228" s="1" t="s">
        <v>63</v>
      </c>
      <c r="C228" s="1" t="str">
        <f>VLOOKUP(B228,Guide!$B$21:$C$26,2,0)</f>
        <v>USA</v>
      </c>
      <c r="D228" s="1" t="s">
        <v>77</v>
      </c>
      <c r="E228" s="1" t="str">
        <f>VLOOKUP(D228,Guide!$B$28:$C$33,2,0)</f>
        <v>SMB</v>
      </c>
      <c r="F228" s="1" t="s">
        <v>7</v>
      </c>
      <c r="G228" s="21">
        <f>VLOOKUP($F228,Product!$A$1:$C$7,2,0)</f>
        <v>3</v>
      </c>
      <c r="H228" s="21">
        <f>VLOOKUP($F228,Product!$A$1:$C$7,3,0)</f>
        <v>20</v>
      </c>
      <c r="I228" s="1">
        <v>991</v>
      </c>
      <c r="J228" s="23">
        <f t="shared" si="9"/>
        <v>2973</v>
      </c>
      <c r="K228" s="16">
        <v>0.05</v>
      </c>
      <c r="L228" s="1" t="str" cm="1">
        <f t="array" ref="L228">_xlfn.IFS(K228&gt;=10%,"High",K228&gt;=5%,"Medium",K228&gt;=1%,"Low",K228=0,"No Discount")</f>
        <v>Medium</v>
      </c>
      <c r="M228" s="23">
        <f>'Order raw'!H228*'Order raw'!I228</f>
        <v>19820</v>
      </c>
      <c r="N228" s="23">
        <f t="shared" si="10"/>
        <v>18829</v>
      </c>
      <c r="O228" s="23">
        <f t="shared" si="11"/>
        <v>15856</v>
      </c>
      <c r="P228" s="18">
        <v>41791</v>
      </c>
      <c r="Q228">
        <v>2014</v>
      </c>
    </row>
    <row r="229" spans="1:17" ht="13" x14ac:dyDescent="0.3">
      <c r="A229" s="1" t="s">
        <v>263</v>
      </c>
      <c r="B229" s="1" t="s">
        <v>57</v>
      </c>
      <c r="C229" s="1" t="str">
        <f>VLOOKUP(B229,Guide!$B$21:$C$26,2,0)</f>
        <v>GER</v>
      </c>
      <c r="D229" s="1" t="s">
        <v>69</v>
      </c>
      <c r="E229" s="1" t="str">
        <f>VLOOKUP(D229,Guide!$B$28:$C$33,2,0)</f>
        <v>GOV</v>
      </c>
      <c r="F229" s="1" t="s">
        <v>7</v>
      </c>
      <c r="G229" s="21">
        <f>VLOOKUP($F229,Product!$A$1:$C$7,2,0)</f>
        <v>3</v>
      </c>
      <c r="H229" s="21">
        <f>VLOOKUP($F229,Product!$A$1:$C$7,3,0)</f>
        <v>20</v>
      </c>
      <c r="I229" s="1">
        <v>1016</v>
      </c>
      <c r="J229" s="23">
        <f t="shared" si="9"/>
        <v>3048</v>
      </c>
      <c r="K229" s="16">
        <v>0.05</v>
      </c>
      <c r="L229" s="1" t="str" cm="1">
        <f t="array" ref="L229">_xlfn.IFS(K229&gt;=10%,"High",K229&gt;=5%,"Medium",K229&gt;=1%,"Low",K229=0,"No Discount")</f>
        <v>Medium</v>
      </c>
      <c r="M229" s="23">
        <f>'Order raw'!H229*'Order raw'!I229</f>
        <v>20320</v>
      </c>
      <c r="N229" s="23">
        <f t="shared" si="10"/>
        <v>19304</v>
      </c>
      <c r="O229" s="23">
        <f t="shared" si="11"/>
        <v>16256</v>
      </c>
      <c r="P229" s="18">
        <v>41579</v>
      </c>
      <c r="Q229">
        <v>2013</v>
      </c>
    </row>
    <row r="230" spans="1:17" ht="13" x14ac:dyDescent="0.3">
      <c r="A230" s="1" t="s">
        <v>264</v>
      </c>
      <c r="B230" s="1" t="s">
        <v>61</v>
      </c>
      <c r="C230" s="1" t="str">
        <f>VLOOKUP(B230,Guide!$B$21:$C$26,2,0)</f>
        <v>MXC</v>
      </c>
      <c r="D230" s="1" t="s">
        <v>71</v>
      </c>
      <c r="E230" s="1" t="str">
        <f>VLOOKUP(D230,Guide!$B$28:$C$33,2,0)</f>
        <v>MDM</v>
      </c>
      <c r="F230" s="1" t="s">
        <v>7</v>
      </c>
      <c r="G230" s="21">
        <f>VLOOKUP($F230,Product!$A$1:$C$7,2,0)</f>
        <v>3</v>
      </c>
      <c r="H230" s="21">
        <f>VLOOKUP($F230,Product!$A$1:$C$7,3,0)</f>
        <v>20</v>
      </c>
      <c r="I230" s="1">
        <v>2791</v>
      </c>
      <c r="J230" s="23">
        <f t="shared" si="9"/>
        <v>8373</v>
      </c>
      <c r="K230" s="16">
        <v>0.05</v>
      </c>
      <c r="L230" s="1" t="str" cm="1">
        <f t="array" ref="L230">_xlfn.IFS(K230&gt;=10%,"High",K230&gt;=5%,"Medium",K230&gt;=1%,"Low",K230=0,"No Discount")</f>
        <v>Medium</v>
      </c>
      <c r="M230" s="23">
        <f>'Order raw'!H230*'Order raw'!I230</f>
        <v>55820</v>
      </c>
      <c r="N230" s="23">
        <f t="shared" si="10"/>
        <v>53029</v>
      </c>
      <c r="O230" s="23">
        <f t="shared" si="11"/>
        <v>44656</v>
      </c>
      <c r="P230" s="18">
        <v>41944</v>
      </c>
      <c r="Q230">
        <v>2014</v>
      </c>
    </row>
    <row r="231" spans="1:17" ht="13" x14ac:dyDescent="0.3">
      <c r="A231" s="1" t="s">
        <v>237</v>
      </c>
      <c r="B231" s="1" t="s">
        <v>63</v>
      </c>
      <c r="C231" s="1" t="str">
        <f>VLOOKUP(B231,Guide!$B$21:$C$26,2,0)</f>
        <v>USA</v>
      </c>
      <c r="D231" s="1" t="s">
        <v>69</v>
      </c>
      <c r="E231" s="1" t="str">
        <f>VLOOKUP(D231,Guide!$B$28:$C$33,2,0)</f>
        <v>GOV</v>
      </c>
      <c r="F231" s="1" t="s">
        <v>7</v>
      </c>
      <c r="G231" s="21">
        <f>VLOOKUP($F231,Product!$A$1:$C$7,2,0)</f>
        <v>3</v>
      </c>
      <c r="H231" s="21">
        <f>VLOOKUP($F231,Product!$A$1:$C$7,3,0)</f>
        <v>20</v>
      </c>
      <c r="I231" s="1">
        <v>570</v>
      </c>
      <c r="J231" s="23">
        <f t="shared" si="9"/>
        <v>1710</v>
      </c>
      <c r="K231" s="16">
        <v>0.05</v>
      </c>
      <c r="L231" s="1" t="str" cm="1">
        <f t="array" ref="L231">_xlfn.IFS(K231&gt;=10%,"High",K231&gt;=5%,"Medium",K231&gt;=1%,"Low",K231=0,"No Discount")</f>
        <v>Medium</v>
      </c>
      <c r="M231" s="23">
        <f>'Order raw'!H231*'Order raw'!I231</f>
        <v>11400</v>
      </c>
      <c r="N231" s="23">
        <f t="shared" si="10"/>
        <v>10830</v>
      </c>
      <c r="O231" s="23">
        <f t="shared" si="11"/>
        <v>9120</v>
      </c>
      <c r="P231" s="18">
        <v>41974</v>
      </c>
      <c r="Q231">
        <v>2014</v>
      </c>
    </row>
    <row r="232" spans="1:17" ht="13" x14ac:dyDescent="0.3">
      <c r="A232" s="1" t="s">
        <v>159</v>
      </c>
      <c r="B232" s="1" t="s">
        <v>59</v>
      </c>
      <c r="C232" s="1" t="str">
        <f>VLOOKUP(B232,Guide!$B$21:$C$26,2,0)</f>
        <v>FRA</v>
      </c>
      <c r="D232" s="1" t="s">
        <v>69</v>
      </c>
      <c r="E232" s="1" t="str">
        <f>VLOOKUP(D232,Guide!$B$28:$C$33,2,0)</f>
        <v>GOV</v>
      </c>
      <c r="F232" s="1" t="s">
        <v>7</v>
      </c>
      <c r="G232" s="21">
        <f>VLOOKUP($F232,Product!$A$1:$C$7,2,0)</f>
        <v>3</v>
      </c>
      <c r="H232" s="21">
        <f>VLOOKUP($F232,Product!$A$1:$C$7,3,0)</f>
        <v>20</v>
      </c>
      <c r="I232" s="1">
        <v>2487</v>
      </c>
      <c r="J232" s="23">
        <f t="shared" si="9"/>
        <v>7461</v>
      </c>
      <c r="K232" s="16">
        <v>0.05</v>
      </c>
      <c r="L232" s="1" t="str" cm="1">
        <f t="array" ref="L232">_xlfn.IFS(K232&gt;=10%,"High",K232&gt;=5%,"Medium",K232&gt;=1%,"Low",K232=0,"No Discount")</f>
        <v>Medium</v>
      </c>
      <c r="M232" s="23">
        <f>'Order raw'!H232*'Order raw'!I232</f>
        <v>49740</v>
      </c>
      <c r="N232" s="23">
        <f t="shared" si="10"/>
        <v>47253</v>
      </c>
      <c r="O232" s="23">
        <f t="shared" si="11"/>
        <v>39792</v>
      </c>
      <c r="P232" s="18">
        <v>41974</v>
      </c>
      <c r="Q232">
        <v>2014</v>
      </c>
    </row>
    <row r="233" spans="1:17" ht="13" x14ac:dyDescent="0.3">
      <c r="A233" s="1" t="s">
        <v>145</v>
      </c>
      <c r="B233" s="1" t="s">
        <v>59</v>
      </c>
      <c r="C233" s="1" t="str">
        <f>VLOOKUP(B233,Guide!$B$21:$C$26,2,0)</f>
        <v>FRA</v>
      </c>
      <c r="D233" s="1" t="s">
        <v>69</v>
      </c>
      <c r="E233" s="1" t="str">
        <f>VLOOKUP(D233,Guide!$B$28:$C$33,2,0)</f>
        <v>GOV</v>
      </c>
      <c r="F233" s="1" t="s">
        <v>8</v>
      </c>
      <c r="G233" s="21">
        <f>VLOOKUP($F233,Product!$A$1:$C$7,2,0)</f>
        <v>5</v>
      </c>
      <c r="H233" s="21">
        <f>VLOOKUP($F233,Product!$A$1:$C$7,3,0)</f>
        <v>15</v>
      </c>
      <c r="I233" s="1">
        <v>1384</v>
      </c>
      <c r="J233" s="23">
        <f t="shared" si="9"/>
        <v>6920</v>
      </c>
      <c r="K233" s="16">
        <v>5.0018063583815026E-2</v>
      </c>
      <c r="L233" s="1" t="str" cm="1">
        <f t="array" ref="L233">_xlfn.IFS(K233&gt;=10%,"High",K233&gt;=5%,"Medium",K233&gt;=1%,"Low",K233=0,"No Discount")</f>
        <v>Medium</v>
      </c>
      <c r="M233" s="23">
        <f>'Order raw'!H233*'Order raw'!I233</f>
        <v>20760</v>
      </c>
      <c r="N233" s="23">
        <f t="shared" si="10"/>
        <v>19721.625</v>
      </c>
      <c r="O233" s="23">
        <f t="shared" si="11"/>
        <v>12801.625</v>
      </c>
      <c r="P233" s="18">
        <v>41640</v>
      </c>
      <c r="Q233">
        <v>2014</v>
      </c>
    </row>
    <row r="234" spans="1:17" ht="13" x14ac:dyDescent="0.3">
      <c r="A234" s="1" t="s">
        <v>265</v>
      </c>
      <c r="B234" s="1" t="s">
        <v>63</v>
      </c>
      <c r="C234" s="1" t="str">
        <f>VLOOKUP(B234,Guide!$B$21:$C$26,2,0)</f>
        <v>USA</v>
      </c>
      <c r="D234" s="1" t="s">
        <v>75</v>
      </c>
      <c r="E234" s="1" t="str">
        <f>VLOOKUP(D234,Guide!$B$28:$C$33,2,0)</f>
        <v>ENT</v>
      </c>
      <c r="F234" s="1" t="s">
        <v>8</v>
      </c>
      <c r="G234" s="21">
        <f>VLOOKUP($F234,Product!$A$1:$C$7,2,0)</f>
        <v>5</v>
      </c>
      <c r="H234" s="21">
        <f>VLOOKUP($F234,Product!$A$1:$C$7,3,0)</f>
        <v>15</v>
      </c>
      <c r="I234" s="1">
        <v>3627</v>
      </c>
      <c r="J234" s="23">
        <f t="shared" si="9"/>
        <v>18135</v>
      </c>
      <c r="K234" s="16">
        <v>0.05</v>
      </c>
      <c r="L234" s="1" t="str" cm="1">
        <f t="array" ref="L234">_xlfn.IFS(K234&gt;=10%,"High",K234&gt;=5%,"Medium",K234&gt;=1%,"Low",K234=0,"No Discount")</f>
        <v>Medium</v>
      </c>
      <c r="M234" s="23">
        <f>'Order raw'!H234*'Order raw'!I234</f>
        <v>54405</v>
      </c>
      <c r="N234" s="23">
        <f t="shared" si="10"/>
        <v>51684.75</v>
      </c>
      <c r="O234" s="23">
        <f t="shared" si="11"/>
        <v>33549.75</v>
      </c>
      <c r="P234" s="18">
        <v>41821</v>
      </c>
      <c r="Q234">
        <v>2014</v>
      </c>
    </row>
    <row r="235" spans="1:17" ht="13" x14ac:dyDescent="0.3">
      <c r="A235" s="1" t="s">
        <v>230</v>
      </c>
      <c r="B235" s="1" t="s">
        <v>61</v>
      </c>
      <c r="C235" s="1" t="str">
        <f>VLOOKUP(B235,Guide!$B$21:$C$26,2,0)</f>
        <v>MXC</v>
      </c>
      <c r="D235" s="1" t="s">
        <v>69</v>
      </c>
      <c r="E235" s="1" t="str">
        <f>VLOOKUP(D235,Guide!$B$28:$C$33,2,0)</f>
        <v>GOV</v>
      </c>
      <c r="F235" s="1" t="s">
        <v>8</v>
      </c>
      <c r="G235" s="21">
        <f>VLOOKUP($F235,Product!$A$1:$C$7,2,0)</f>
        <v>5</v>
      </c>
      <c r="H235" s="21">
        <f>VLOOKUP($F235,Product!$A$1:$C$7,3,0)</f>
        <v>15</v>
      </c>
      <c r="I235" s="1">
        <v>720</v>
      </c>
      <c r="J235" s="23">
        <f t="shared" si="9"/>
        <v>3600</v>
      </c>
      <c r="K235" s="16">
        <v>0.05</v>
      </c>
      <c r="L235" s="1" t="str" cm="1">
        <f t="array" ref="L235">_xlfn.IFS(K235&gt;=10%,"High",K235&gt;=5%,"Medium",K235&gt;=1%,"Low",K235=0,"No Discount")</f>
        <v>Medium</v>
      </c>
      <c r="M235" s="23">
        <f>'Order raw'!H235*'Order raw'!I235</f>
        <v>10800</v>
      </c>
      <c r="N235" s="23">
        <f t="shared" si="10"/>
        <v>10260</v>
      </c>
      <c r="O235" s="23">
        <f t="shared" si="11"/>
        <v>6660</v>
      </c>
      <c r="P235" s="18">
        <v>41518</v>
      </c>
      <c r="Q235">
        <v>2013</v>
      </c>
    </row>
    <row r="236" spans="1:17" ht="13" x14ac:dyDescent="0.3">
      <c r="A236" s="1" t="s">
        <v>266</v>
      </c>
      <c r="B236" s="1" t="s">
        <v>57</v>
      </c>
      <c r="C236" s="1" t="str">
        <f>VLOOKUP(B236,Guide!$B$21:$C$26,2,0)</f>
        <v>GER</v>
      </c>
      <c r="D236" s="1" t="s">
        <v>73</v>
      </c>
      <c r="E236" s="1" t="str">
        <f>VLOOKUP(D236,Guide!$B$28:$C$33,2,0)</f>
        <v>CPR</v>
      </c>
      <c r="F236" s="1" t="s">
        <v>8</v>
      </c>
      <c r="G236" s="21">
        <f>VLOOKUP($F236,Product!$A$1:$C$7,2,0)</f>
        <v>5</v>
      </c>
      <c r="H236" s="21">
        <f>VLOOKUP($F236,Product!$A$1:$C$7,3,0)</f>
        <v>15</v>
      </c>
      <c r="I236" s="1">
        <v>2342</v>
      </c>
      <c r="J236" s="23">
        <f t="shared" si="9"/>
        <v>11710</v>
      </c>
      <c r="K236" s="16">
        <v>0.05</v>
      </c>
      <c r="L236" s="1" t="str" cm="1">
        <f t="array" ref="L236">_xlfn.IFS(K236&gt;=10%,"High",K236&gt;=5%,"Medium",K236&gt;=1%,"Low",K236=0,"No Discount")</f>
        <v>Medium</v>
      </c>
      <c r="M236" s="23">
        <f>'Order raw'!H236*'Order raw'!I236</f>
        <v>35130</v>
      </c>
      <c r="N236" s="23">
        <f t="shared" si="10"/>
        <v>33373.5</v>
      </c>
      <c r="O236" s="23">
        <f t="shared" si="11"/>
        <v>21663.5</v>
      </c>
      <c r="P236" s="18">
        <v>41944</v>
      </c>
      <c r="Q236">
        <v>2014</v>
      </c>
    </row>
    <row r="237" spans="1:17" ht="13" x14ac:dyDescent="0.3">
      <c r="A237" s="1" t="s">
        <v>267</v>
      </c>
      <c r="B237" s="1" t="s">
        <v>61</v>
      </c>
      <c r="C237" s="1" t="str">
        <f>VLOOKUP(B237,Guide!$B$21:$C$26,2,0)</f>
        <v>MXC</v>
      </c>
      <c r="D237" s="1" t="s">
        <v>77</v>
      </c>
      <c r="E237" s="1" t="str">
        <f>VLOOKUP(D237,Guide!$B$28:$C$33,2,0)</f>
        <v>SMB</v>
      </c>
      <c r="F237" s="1" t="s">
        <v>8</v>
      </c>
      <c r="G237" s="21">
        <f>VLOOKUP($F237,Product!$A$1:$C$7,2,0)</f>
        <v>5</v>
      </c>
      <c r="H237" s="21">
        <f>VLOOKUP($F237,Product!$A$1:$C$7,3,0)</f>
        <v>15</v>
      </c>
      <c r="I237" s="1">
        <v>1100</v>
      </c>
      <c r="J237" s="23">
        <f t="shared" si="9"/>
        <v>5500</v>
      </c>
      <c r="K237" s="16">
        <v>0.05</v>
      </c>
      <c r="L237" s="1" t="str" cm="1">
        <f t="array" ref="L237">_xlfn.IFS(K237&gt;=10%,"High",K237&gt;=5%,"Medium",K237&gt;=1%,"Low",K237=0,"No Discount")</f>
        <v>Medium</v>
      </c>
      <c r="M237" s="23">
        <f>'Order raw'!H237*'Order raw'!I237</f>
        <v>16500</v>
      </c>
      <c r="N237" s="23">
        <f t="shared" si="10"/>
        <v>15675</v>
      </c>
      <c r="O237" s="23">
        <f t="shared" si="11"/>
        <v>10175</v>
      </c>
      <c r="P237" s="18">
        <v>41609</v>
      </c>
      <c r="Q237">
        <v>2013</v>
      </c>
    </row>
    <row r="238" spans="1:17" ht="13" x14ac:dyDescent="0.3">
      <c r="A238" s="1" t="s">
        <v>140</v>
      </c>
      <c r="B238" s="1" t="s">
        <v>59</v>
      </c>
      <c r="C238" s="1" t="str">
        <f>VLOOKUP(B238,Guide!$B$21:$C$26,2,0)</f>
        <v>FRA</v>
      </c>
      <c r="D238" s="1" t="s">
        <v>69</v>
      </c>
      <c r="E238" s="1" t="str">
        <f>VLOOKUP(D238,Guide!$B$28:$C$33,2,0)</f>
        <v>GOV</v>
      </c>
      <c r="F238" s="1" t="s">
        <v>9</v>
      </c>
      <c r="G238" s="21">
        <f>VLOOKUP($F238,Product!$A$1:$C$7,2,0)</f>
        <v>10</v>
      </c>
      <c r="H238" s="21">
        <f>VLOOKUP($F238,Product!$A$1:$C$7,3,0)</f>
        <v>20</v>
      </c>
      <c r="I238" s="1">
        <v>1303</v>
      </c>
      <c r="J238" s="23">
        <f t="shared" si="9"/>
        <v>13030</v>
      </c>
      <c r="K238" s="16">
        <v>0.05</v>
      </c>
      <c r="L238" s="1" t="str" cm="1">
        <f t="array" ref="L238">_xlfn.IFS(K238&gt;=10%,"High",K238&gt;=5%,"Medium",K238&gt;=1%,"Low",K238=0,"No Discount")</f>
        <v>Medium</v>
      </c>
      <c r="M238" s="23">
        <f>'Order raw'!H238*'Order raw'!I238</f>
        <v>26060</v>
      </c>
      <c r="N238" s="23">
        <f t="shared" si="10"/>
        <v>24757</v>
      </c>
      <c r="O238" s="23">
        <f t="shared" si="11"/>
        <v>11727</v>
      </c>
      <c r="P238" s="18">
        <v>41671</v>
      </c>
      <c r="Q238">
        <v>2014</v>
      </c>
    </row>
    <row r="239" spans="1:17" ht="13" x14ac:dyDescent="0.3">
      <c r="A239" s="1" t="s">
        <v>268</v>
      </c>
      <c r="B239" s="1" t="s">
        <v>63</v>
      </c>
      <c r="C239" s="1" t="str">
        <f>VLOOKUP(B239,Guide!$B$21:$C$26,2,0)</f>
        <v>USA</v>
      </c>
      <c r="D239" s="1" t="s">
        <v>75</v>
      </c>
      <c r="E239" s="1" t="str">
        <f>VLOOKUP(D239,Guide!$B$28:$C$33,2,0)</f>
        <v>ENT</v>
      </c>
      <c r="F239" s="1" t="s">
        <v>9</v>
      </c>
      <c r="G239" s="21">
        <f>VLOOKUP($F239,Product!$A$1:$C$7,2,0)</f>
        <v>10</v>
      </c>
      <c r="H239" s="21">
        <f>VLOOKUP($F239,Product!$A$1:$C$7,3,0)</f>
        <v>20</v>
      </c>
      <c r="I239" s="1">
        <v>2992</v>
      </c>
      <c r="J239" s="23">
        <f t="shared" si="9"/>
        <v>29920</v>
      </c>
      <c r="K239" s="16">
        <v>0.05</v>
      </c>
      <c r="L239" s="1" t="str" cm="1">
        <f t="array" ref="L239">_xlfn.IFS(K239&gt;=10%,"High",K239&gt;=5%,"Medium",K239&gt;=1%,"Low",K239=0,"No Discount")</f>
        <v>Medium</v>
      </c>
      <c r="M239" s="23">
        <f>'Order raw'!H239*'Order raw'!I239</f>
        <v>59840</v>
      </c>
      <c r="N239" s="23">
        <f t="shared" si="10"/>
        <v>56848</v>
      </c>
      <c r="O239" s="23">
        <f t="shared" si="11"/>
        <v>26928</v>
      </c>
      <c r="P239" s="18">
        <v>41699</v>
      </c>
      <c r="Q239">
        <v>2014</v>
      </c>
    </row>
    <row r="240" spans="1:17" ht="13" x14ac:dyDescent="0.3">
      <c r="A240" s="1" t="s">
        <v>269</v>
      </c>
      <c r="B240" s="1" t="s">
        <v>59</v>
      </c>
      <c r="C240" s="1" t="str">
        <f>VLOOKUP(B240,Guide!$B$21:$C$26,2,0)</f>
        <v>FRA</v>
      </c>
      <c r="D240" s="1" t="s">
        <v>75</v>
      </c>
      <c r="E240" s="1" t="str">
        <f>VLOOKUP(D240,Guide!$B$28:$C$33,2,0)</f>
        <v>ENT</v>
      </c>
      <c r="F240" s="1" t="s">
        <v>9</v>
      </c>
      <c r="G240" s="21">
        <f>VLOOKUP($F240,Product!$A$1:$C$7,2,0)</f>
        <v>10</v>
      </c>
      <c r="H240" s="21">
        <f>VLOOKUP($F240,Product!$A$1:$C$7,3,0)</f>
        <v>20</v>
      </c>
      <c r="I240" s="1">
        <v>2385</v>
      </c>
      <c r="J240" s="23">
        <f t="shared" si="9"/>
        <v>23850</v>
      </c>
      <c r="K240" s="16">
        <v>0.05</v>
      </c>
      <c r="L240" s="1" t="str" cm="1">
        <f t="array" ref="L240">_xlfn.IFS(K240&gt;=10%,"High",K240&gt;=5%,"Medium",K240&gt;=1%,"Low",K240=0,"No Discount")</f>
        <v>Medium</v>
      </c>
      <c r="M240" s="23">
        <f>'Order raw'!H240*'Order raw'!I240</f>
        <v>47700</v>
      </c>
      <c r="N240" s="23">
        <f t="shared" si="10"/>
        <v>45315</v>
      </c>
      <c r="O240" s="23">
        <f t="shared" si="11"/>
        <v>21465</v>
      </c>
      <c r="P240" s="18">
        <v>41699</v>
      </c>
      <c r="Q240">
        <v>2014</v>
      </c>
    </row>
    <row r="241" spans="1:17" ht="13" x14ac:dyDescent="0.3">
      <c r="A241" s="1" t="s">
        <v>270</v>
      </c>
      <c r="B241" s="1" t="s">
        <v>61</v>
      </c>
      <c r="C241" s="1" t="str">
        <f>VLOOKUP(B241,Guide!$B$21:$C$26,2,0)</f>
        <v>MXC</v>
      </c>
      <c r="D241" s="1" t="s">
        <v>77</v>
      </c>
      <c r="E241" s="1" t="str">
        <f>VLOOKUP(D241,Guide!$B$28:$C$33,2,0)</f>
        <v>SMB</v>
      </c>
      <c r="F241" s="1" t="s">
        <v>9</v>
      </c>
      <c r="G241" s="21">
        <f>VLOOKUP($F241,Product!$A$1:$C$7,2,0)</f>
        <v>10</v>
      </c>
      <c r="H241" s="21">
        <f>VLOOKUP($F241,Product!$A$1:$C$7,3,0)</f>
        <v>20</v>
      </c>
      <c r="I241" s="1">
        <v>1607</v>
      </c>
      <c r="J241" s="23">
        <f t="shared" si="9"/>
        <v>16070</v>
      </c>
      <c r="K241" s="16">
        <v>0.05</v>
      </c>
      <c r="L241" s="1" t="str" cm="1">
        <f t="array" ref="L241">_xlfn.IFS(K241&gt;=10%,"High",K241&gt;=5%,"Medium",K241&gt;=1%,"Low",K241=0,"No Discount")</f>
        <v>Medium</v>
      </c>
      <c r="M241" s="23">
        <f>'Order raw'!H241*'Order raw'!I241</f>
        <v>32140</v>
      </c>
      <c r="N241" s="23">
        <f t="shared" si="10"/>
        <v>30533</v>
      </c>
      <c r="O241" s="23">
        <f t="shared" si="11"/>
        <v>14463</v>
      </c>
      <c r="P241" s="18">
        <v>41730</v>
      </c>
      <c r="Q241">
        <v>2014</v>
      </c>
    </row>
    <row r="242" spans="1:17" ht="13" x14ac:dyDescent="0.3">
      <c r="A242" s="1" t="s">
        <v>271</v>
      </c>
      <c r="B242" s="1" t="s">
        <v>63</v>
      </c>
      <c r="C242" s="1" t="str">
        <f>VLOOKUP(B242,Guide!$B$21:$C$26,2,0)</f>
        <v>USA</v>
      </c>
      <c r="D242" s="1" t="s">
        <v>69</v>
      </c>
      <c r="E242" s="1" t="str">
        <f>VLOOKUP(D242,Guide!$B$28:$C$33,2,0)</f>
        <v>GOV</v>
      </c>
      <c r="F242" s="1" t="s">
        <v>9</v>
      </c>
      <c r="G242" s="21">
        <f>VLOOKUP($F242,Product!$A$1:$C$7,2,0)</f>
        <v>10</v>
      </c>
      <c r="H242" s="21">
        <f>VLOOKUP($F242,Product!$A$1:$C$7,3,0)</f>
        <v>20</v>
      </c>
      <c r="I242" s="1">
        <v>2327</v>
      </c>
      <c r="J242" s="23">
        <f t="shared" si="9"/>
        <v>23270</v>
      </c>
      <c r="K242" s="16">
        <v>0.05</v>
      </c>
      <c r="L242" s="1" t="str" cm="1">
        <f t="array" ref="L242">_xlfn.IFS(K242&gt;=10%,"High",K242&gt;=5%,"Medium",K242&gt;=1%,"Low",K242=0,"No Discount")</f>
        <v>Medium</v>
      </c>
      <c r="M242" s="23">
        <f>'Order raw'!H242*'Order raw'!I242</f>
        <v>46540</v>
      </c>
      <c r="N242" s="23">
        <f t="shared" si="10"/>
        <v>44213</v>
      </c>
      <c r="O242" s="23">
        <f t="shared" si="11"/>
        <v>20943</v>
      </c>
      <c r="P242" s="18">
        <v>41760</v>
      </c>
      <c r="Q242">
        <v>2014</v>
      </c>
    </row>
    <row r="243" spans="1:17" ht="13" x14ac:dyDescent="0.3">
      <c r="A243" s="1" t="s">
        <v>262</v>
      </c>
      <c r="B243" s="1" t="s">
        <v>63</v>
      </c>
      <c r="C243" s="1" t="str">
        <f>VLOOKUP(B243,Guide!$B$21:$C$26,2,0)</f>
        <v>USA</v>
      </c>
      <c r="D243" s="1" t="s">
        <v>77</v>
      </c>
      <c r="E243" s="1" t="str">
        <f>VLOOKUP(D243,Guide!$B$28:$C$33,2,0)</f>
        <v>SMB</v>
      </c>
      <c r="F243" s="1" t="s">
        <v>9</v>
      </c>
      <c r="G243" s="21">
        <f>VLOOKUP($F243,Product!$A$1:$C$7,2,0)</f>
        <v>10</v>
      </c>
      <c r="H243" s="21">
        <f>VLOOKUP($F243,Product!$A$1:$C$7,3,0)</f>
        <v>20</v>
      </c>
      <c r="I243" s="1">
        <v>991</v>
      </c>
      <c r="J243" s="23">
        <f t="shared" si="9"/>
        <v>9910</v>
      </c>
      <c r="K243" s="16">
        <v>0.05</v>
      </c>
      <c r="L243" s="1" t="str" cm="1">
        <f t="array" ref="L243">_xlfn.IFS(K243&gt;=10%,"High",K243&gt;=5%,"Medium",K243&gt;=1%,"Low",K243=0,"No Discount")</f>
        <v>Medium</v>
      </c>
      <c r="M243" s="23">
        <f>'Order raw'!H243*'Order raw'!I243</f>
        <v>19820</v>
      </c>
      <c r="N243" s="23">
        <f t="shared" si="10"/>
        <v>18829</v>
      </c>
      <c r="O243" s="23">
        <f t="shared" si="11"/>
        <v>8919</v>
      </c>
      <c r="P243" s="18">
        <v>41791</v>
      </c>
      <c r="Q243">
        <v>2014</v>
      </c>
    </row>
    <row r="244" spans="1:17" ht="13" x14ac:dyDescent="0.3">
      <c r="A244" s="1" t="s">
        <v>272</v>
      </c>
      <c r="B244" s="1" t="s">
        <v>63</v>
      </c>
      <c r="C244" s="1" t="str">
        <f>VLOOKUP(B244,Guide!$B$21:$C$26,2,0)</f>
        <v>USA</v>
      </c>
      <c r="D244" s="1" t="s">
        <v>69</v>
      </c>
      <c r="E244" s="1" t="str">
        <f>VLOOKUP(D244,Guide!$B$28:$C$33,2,0)</f>
        <v>GOV</v>
      </c>
      <c r="F244" s="1" t="s">
        <v>9</v>
      </c>
      <c r="G244" s="21">
        <f>VLOOKUP($F244,Product!$A$1:$C$7,2,0)</f>
        <v>10</v>
      </c>
      <c r="H244" s="21">
        <f>VLOOKUP($F244,Product!$A$1:$C$7,3,0)</f>
        <v>20</v>
      </c>
      <c r="I244" s="1">
        <v>602</v>
      </c>
      <c r="J244" s="23">
        <f t="shared" si="9"/>
        <v>6020</v>
      </c>
      <c r="K244" s="16">
        <v>0.05</v>
      </c>
      <c r="L244" s="1" t="str" cm="1">
        <f t="array" ref="L244">_xlfn.IFS(K244&gt;=10%,"High",K244&gt;=5%,"Medium",K244&gt;=1%,"Low",K244=0,"No Discount")</f>
        <v>Medium</v>
      </c>
      <c r="M244" s="23">
        <f>'Order raw'!H244*'Order raw'!I244</f>
        <v>12040</v>
      </c>
      <c r="N244" s="23">
        <f t="shared" si="10"/>
        <v>11438</v>
      </c>
      <c r="O244" s="23">
        <f t="shared" si="11"/>
        <v>5418</v>
      </c>
      <c r="P244" s="18">
        <v>41791</v>
      </c>
      <c r="Q244">
        <v>2014</v>
      </c>
    </row>
    <row r="245" spans="1:17" ht="13" x14ac:dyDescent="0.3">
      <c r="A245" s="1" t="s">
        <v>273</v>
      </c>
      <c r="B245" s="1" t="s">
        <v>59</v>
      </c>
      <c r="C245" s="1" t="str">
        <f>VLOOKUP(B245,Guide!$B$21:$C$26,2,0)</f>
        <v>FRA</v>
      </c>
      <c r="D245" s="1" t="s">
        <v>71</v>
      </c>
      <c r="E245" s="1" t="str">
        <f>VLOOKUP(D245,Guide!$B$28:$C$33,2,0)</f>
        <v>MDM</v>
      </c>
      <c r="F245" s="1" t="s">
        <v>9</v>
      </c>
      <c r="G245" s="21">
        <f>VLOOKUP($F245,Product!$A$1:$C$7,2,0)</f>
        <v>10</v>
      </c>
      <c r="H245" s="21">
        <f>VLOOKUP($F245,Product!$A$1:$C$7,3,0)</f>
        <v>20</v>
      </c>
      <c r="I245" s="1">
        <v>2620</v>
      </c>
      <c r="J245" s="23">
        <f t="shared" si="9"/>
        <v>26200</v>
      </c>
      <c r="K245" s="16">
        <v>0.05</v>
      </c>
      <c r="L245" s="1" t="str" cm="1">
        <f t="array" ref="L245">_xlfn.IFS(K245&gt;=10%,"High",K245&gt;=5%,"Medium",K245&gt;=1%,"Low",K245=0,"No Discount")</f>
        <v>Medium</v>
      </c>
      <c r="M245" s="23">
        <f>'Order raw'!H245*'Order raw'!I245</f>
        <v>52400</v>
      </c>
      <c r="N245" s="23">
        <f t="shared" si="10"/>
        <v>49780</v>
      </c>
      <c r="O245" s="23">
        <f t="shared" si="11"/>
        <v>23580</v>
      </c>
      <c r="P245" s="18">
        <v>41883</v>
      </c>
      <c r="Q245">
        <v>2014</v>
      </c>
    </row>
    <row r="246" spans="1:17" ht="13" x14ac:dyDescent="0.3">
      <c r="A246" s="1" t="s">
        <v>235</v>
      </c>
      <c r="B246" s="1" t="s">
        <v>55</v>
      </c>
      <c r="C246" s="1" t="str">
        <f>VLOOKUP(B246,Guide!$B$21:$C$26,2,0)</f>
        <v>CND</v>
      </c>
      <c r="D246" s="1" t="s">
        <v>69</v>
      </c>
      <c r="E246" s="1" t="str">
        <f>VLOOKUP(D246,Guide!$B$28:$C$33,2,0)</f>
        <v>GOV</v>
      </c>
      <c r="F246" s="1" t="s">
        <v>9</v>
      </c>
      <c r="G246" s="21">
        <f>VLOOKUP($F246,Product!$A$1:$C$7,2,0)</f>
        <v>10</v>
      </c>
      <c r="H246" s="21">
        <f>VLOOKUP($F246,Product!$A$1:$C$7,3,0)</f>
        <v>20</v>
      </c>
      <c r="I246" s="1">
        <v>1228</v>
      </c>
      <c r="J246" s="23">
        <f t="shared" si="9"/>
        <v>12280</v>
      </c>
      <c r="K246" s="16">
        <v>0.05</v>
      </c>
      <c r="L246" s="1" t="str" cm="1">
        <f t="array" ref="L246">_xlfn.IFS(K246&gt;=10%,"High",K246&gt;=5%,"Medium",K246&gt;=1%,"Low",K246=0,"No Discount")</f>
        <v>Medium</v>
      </c>
      <c r="M246" s="23">
        <f>'Order raw'!H246*'Order raw'!I246</f>
        <v>24560</v>
      </c>
      <c r="N246" s="23">
        <f t="shared" si="10"/>
        <v>23332</v>
      </c>
      <c r="O246" s="23">
        <f t="shared" si="11"/>
        <v>11052</v>
      </c>
      <c r="P246" s="18">
        <v>41548</v>
      </c>
      <c r="Q246">
        <v>2013</v>
      </c>
    </row>
    <row r="247" spans="1:17" ht="13" x14ac:dyDescent="0.3">
      <c r="A247" s="1" t="s">
        <v>235</v>
      </c>
      <c r="B247" s="1" t="s">
        <v>55</v>
      </c>
      <c r="C247" s="1" t="str">
        <f>VLOOKUP(B247,Guide!$B$21:$C$26,2,0)</f>
        <v>CND</v>
      </c>
      <c r="D247" s="1" t="s">
        <v>69</v>
      </c>
      <c r="E247" s="1" t="str">
        <f>VLOOKUP(D247,Guide!$B$28:$C$33,2,0)</f>
        <v>GOV</v>
      </c>
      <c r="F247" s="1" t="s">
        <v>9</v>
      </c>
      <c r="G247" s="21">
        <f>VLOOKUP($F247,Product!$A$1:$C$7,2,0)</f>
        <v>10</v>
      </c>
      <c r="H247" s="21">
        <f>VLOOKUP($F247,Product!$A$1:$C$7,3,0)</f>
        <v>20</v>
      </c>
      <c r="I247" s="1">
        <v>1389</v>
      </c>
      <c r="J247" s="23">
        <f t="shared" si="9"/>
        <v>13890</v>
      </c>
      <c r="K247" s="16">
        <v>0.05</v>
      </c>
      <c r="L247" s="1" t="str" cm="1">
        <f t="array" ref="L247">_xlfn.IFS(K247&gt;=10%,"High",K247&gt;=5%,"Medium",K247&gt;=1%,"Low",K247=0,"No Discount")</f>
        <v>Medium</v>
      </c>
      <c r="M247" s="23">
        <f>'Order raw'!H247*'Order raw'!I247</f>
        <v>27780</v>
      </c>
      <c r="N247" s="23">
        <f t="shared" si="10"/>
        <v>26391</v>
      </c>
      <c r="O247" s="23">
        <f t="shared" si="11"/>
        <v>12501</v>
      </c>
      <c r="P247" s="18">
        <v>41548</v>
      </c>
      <c r="Q247">
        <v>2013</v>
      </c>
    </row>
    <row r="248" spans="1:17" ht="13" x14ac:dyDescent="0.3">
      <c r="A248" s="1" t="s">
        <v>274</v>
      </c>
      <c r="B248" s="1" t="s">
        <v>63</v>
      </c>
      <c r="C248" s="1" t="str">
        <f>VLOOKUP(B248,Guide!$B$21:$C$26,2,0)</f>
        <v>USA</v>
      </c>
      <c r="D248" s="1" t="s">
        <v>75</v>
      </c>
      <c r="E248" s="1" t="str">
        <f>VLOOKUP(D248,Guide!$B$28:$C$33,2,0)</f>
        <v>ENT</v>
      </c>
      <c r="F248" s="1" t="s">
        <v>9</v>
      </c>
      <c r="G248" s="21">
        <f>VLOOKUP($F248,Product!$A$1:$C$7,2,0)</f>
        <v>10</v>
      </c>
      <c r="H248" s="21">
        <f>VLOOKUP($F248,Product!$A$1:$C$7,3,0)</f>
        <v>20</v>
      </c>
      <c r="I248" s="1">
        <v>861</v>
      </c>
      <c r="J248" s="23">
        <f t="shared" si="9"/>
        <v>8610</v>
      </c>
      <c r="K248" s="16">
        <v>0.05</v>
      </c>
      <c r="L248" s="1" t="str" cm="1">
        <f t="array" ref="L248">_xlfn.IFS(K248&gt;=10%,"High",K248&gt;=5%,"Medium",K248&gt;=1%,"Low",K248=0,"No Discount")</f>
        <v>Medium</v>
      </c>
      <c r="M248" s="23">
        <f>'Order raw'!H248*'Order raw'!I248</f>
        <v>17220</v>
      </c>
      <c r="N248" s="23">
        <f t="shared" si="10"/>
        <v>16359</v>
      </c>
      <c r="O248" s="23">
        <f t="shared" si="11"/>
        <v>7749</v>
      </c>
      <c r="P248" s="18">
        <v>41913</v>
      </c>
      <c r="Q248">
        <v>2014</v>
      </c>
    </row>
    <row r="249" spans="1:17" ht="13" x14ac:dyDescent="0.3">
      <c r="A249" s="1" t="s">
        <v>275</v>
      </c>
      <c r="B249" s="1" t="s">
        <v>59</v>
      </c>
      <c r="C249" s="1" t="str">
        <f>VLOOKUP(B249,Guide!$B$21:$C$26,2,0)</f>
        <v>FRA</v>
      </c>
      <c r="D249" s="1" t="s">
        <v>75</v>
      </c>
      <c r="E249" s="1" t="str">
        <f>VLOOKUP(D249,Guide!$B$28:$C$33,2,0)</f>
        <v>ENT</v>
      </c>
      <c r="F249" s="1" t="s">
        <v>9</v>
      </c>
      <c r="G249" s="21">
        <f>VLOOKUP($F249,Product!$A$1:$C$7,2,0)</f>
        <v>10</v>
      </c>
      <c r="H249" s="21">
        <f>VLOOKUP($F249,Product!$A$1:$C$7,3,0)</f>
        <v>20</v>
      </c>
      <c r="I249" s="1">
        <v>704</v>
      </c>
      <c r="J249" s="23">
        <f t="shared" si="9"/>
        <v>7040</v>
      </c>
      <c r="K249" s="16">
        <v>0.05</v>
      </c>
      <c r="L249" s="1" t="str" cm="1">
        <f t="array" ref="L249">_xlfn.IFS(K249&gt;=10%,"High",K249&gt;=5%,"Medium",K249&gt;=1%,"Low",K249=0,"No Discount")</f>
        <v>Medium</v>
      </c>
      <c r="M249" s="23">
        <f>'Order raw'!H249*'Order raw'!I249</f>
        <v>14080</v>
      </c>
      <c r="N249" s="23">
        <f t="shared" si="10"/>
        <v>13376</v>
      </c>
      <c r="O249" s="23">
        <f t="shared" si="11"/>
        <v>6336</v>
      </c>
      <c r="P249" s="18">
        <v>41548</v>
      </c>
      <c r="Q249">
        <v>2013</v>
      </c>
    </row>
    <row r="250" spans="1:17" ht="13" x14ac:dyDescent="0.3">
      <c r="A250" s="1" t="s">
        <v>256</v>
      </c>
      <c r="B250" s="1" t="s">
        <v>55</v>
      </c>
      <c r="C250" s="1" t="str">
        <f>VLOOKUP(B250,Guide!$B$21:$C$26,2,0)</f>
        <v>CND</v>
      </c>
      <c r="D250" s="1" t="s">
        <v>69</v>
      </c>
      <c r="E250" s="1" t="str">
        <f>VLOOKUP(D250,Guide!$B$28:$C$33,2,0)</f>
        <v>GOV</v>
      </c>
      <c r="F250" s="1" t="s">
        <v>9</v>
      </c>
      <c r="G250" s="21">
        <f>VLOOKUP($F250,Product!$A$1:$C$7,2,0)</f>
        <v>10</v>
      </c>
      <c r="H250" s="21">
        <f>VLOOKUP($F250,Product!$A$1:$C$7,3,0)</f>
        <v>20</v>
      </c>
      <c r="I250" s="1">
        <v>1802</v>
      </c>
      <c r="J250" s="23">
        <f t="shared" si="9"/>
        <v>18020</v>
      </c>
      <c r="K250" s="16">
        <v>0.05</v>
      </c>
      <c r="L250" s="1" t="str" cm="1">
        <f t="array" ref="L250">_xlfn.IFS(K250&gt;=10%,"High",K250&gt;=5%,"Medium",K250&gt;=1%,"Low",K250=0,"No Discount")</f>
        <v>Medium</v>
      </c>
      <c r="M250" s="23">
        <f>'Order raw'!H250*'Order raw'!I250</f>
        <v>36040</v>
      </c>
      <c r="N250" s="23">
        <f t="shared" si="10"/>
        <v>34238</v>
      </c>
      <c r="O250" s="23">
        <f t="shared" si="11"/>
        <v>16218</v>
      </c>
      <c r="P250" s="18">
        <v>41609</v>
      </c>
      <c r="Q250">
        <v>2013</v>
      </c>
    </row>
    <row r="251" spans="1:17" ht="13" x14ac:dyDescent="0.3">
      <c r="A251" s="1" t="s">
        <v>237</v>
      </c>
      <c r="B251" s="1" t="s">
        <v>63</v>
      </c>
      <c r="C251" s="1" t="str">
        <f>VLOOKUP(B251,Guide!$B$21:$C$26,2,0)</f>
        <v>USA</v>
      </c>
      <c r="D251" s="1" t="s">
        <v>69</v>
      </c>
      <c r="E251" s="1" t="str">
        <f>VLOOKUP(D251,Guide!$B$28:$C$33,2,0)</f>
        <v>GOV</v>
      </c>
      <c r="F251" s="1" t="s">
        <v>9</v>
      </c>
      <c r="G251" s="21">
        <f>VLOOKUP($F251,Product!$A$1:$C$7,2,0)</f>
        <v>10</v>
      </c>
      <c r="H251" s="21">
        <f>VLOOKUP($F251,Product!$A$1:$C$7,3,0)</f>
        <v>20</v>
      </c>
      <c r="I251" s="1">
        <v>2663</v>
      </c>
      <c r="J251" s="23">
        <f t="shared" si="9"/>
        <v>26630</v>
      </c>
      <c r="K251" s="16">
        <v>0.05</v>
      </c>
      <c r="L251" s="1" t="str" cm="1">
        <f t="array" ref="L251">_xlfn.IFS(K251&gt;=10%,"High",K251&gt;=5%,"Medium",K251&gt;=1%,"Low",K251=0,"No Discount")</f>
        <v>Medium</v>
      </c>
      <c r="M251" s="23">
        <f>'Order raw'!H251*'Order raw'!I251</f>
        <v>53260</v>
      </c>
      <c r="N251" s="23">
        <f t="shared" si="10"/>
        <v>50597</v>
      </c>
      <c r="O251" s="23">
        <f t="shared" si="11"/>
        <v>23967</v>
      </c>
      <c r="P251" s="18">
        <v>41974</v>
      </c>
      <c r="Q251">
        <v>2014</v>
      </c>
    </row>
    <row r="252" spans="1:17" ht="13" x14ac:dyDescent="0.3">
      <c r="A252" s="1" t="s">
        <v>276</v>
      </c>
      <c r="B252" s="1" t="s">
        <v>59</v>
      </c>
      <c r="C252" s="1" t="str">
        <f>VLOOKUP(B252,Guide!$B$21:$C$26,2,0)</f>
        <v>FRA</v>
      </c>
      <c r="D252" s="1" t="s">
        <v>69</v>
      </c>
      <c r="E252" s="1" t="str">
        <f>VLOOKUP(D252,Guide!$B$28:$C$33,2,0)</f>
        <v>GOV</v>
      </c>
      <c r="F252" s="1" t="s">
        <v>9</v>
      </c>
      <c r="G252" s="21">
        <f>VLOOKUP($F252,Product!$A$1:$C$7,2,0)</f>
        <v>10</v>
      </c>
      <c r="H252" s="21">
        <f>VLOOKUP($F252,Product!$A$1:$C$7,3,0)</f>
        <v>20</v>
      </c>
      <c r="I252" s="1">
        <v>2136</v>
      </c>
      <c r="J252" s="23">
        <f t="shared" si="9"/>
        <v>21360</v>
      </c>
      <c r="K252" s="16">
        <v>0.05</v>
      </c>
      <c r="L252" s="1" t="str" cm="1">
        <f t="array" ref="L252">_xlfn.IFS(K252&gt;=10%,"High",K252&gt;=5%,"Medium",K252&gt;=1%,"Low",K252=0,"No Discount")</f>
        <v>Medium</v>
      </c>
      <c r="M252" s="23">
        <f>'Order raw'!H252*'Order raw'!I252</f>
        <v>42720</v>
      </c>
      <c r="N252" s="23">
        <f t="shared" si="10"/>
        <v>40584</v>
      </c>
      <c r="O252" s="23">
        <f t="shared" si="11"/>
        <v>19224</v>
      </c>
      <c r="P252" s="18">
        <v>41609</v>
      </c>
      <c r="Q252">
        <v>2013</v>
      </c>
    </row>
    <row r="253" spans="1:17" ht="13" x14ac:dyDescent="0.3">
      <c r="A253" s="1" t="s">
        <v>277</v>
      </c>
      <c r="B253" s="1" t="s">
        <v>57</v>
      </c>
      <c r="C253" s="1" t="str">
        <f>VLOOKUP(B253,Guide!$B$21:$C$26,2,0)</f>
        <v>GER</v>
      </c>
      <c r="D253" s="1" t="s">
        <v>71</v>
      </c>
      <c r="E253" s="1" t="str">
        <f>VLOOKUP(D253,Guide!$B$28:$C$33,2,0)</f>
        <v>MDM</v>
      </c>
      <c r="F253" s="1" t="s">
        <v>9</v>
      </c>
      <c r="G253" s="21">
        <f>VLOOKUP($F253,Product!$A$1:$C$7,2,0)</f>
        <v>10</v>
      </c>
      <c r="H253" s="21">
        <f>VLOOKUP($F253,Product!$A$1:$C$7,3,0)</f>
        <v>20</v>
      </c>
      <c r="I253" s="1">
        <v>2116</v>
      </c>
      <c r="J253" s="23">
        <f t="shared" si="9"/>
        <v>21160</v>
      </c>
      <c r="K253" s="16">
        <v>0.05</v>
      </c>
      <c r="L253" s="1" t="str" cm="1">
        <f t="array" ref="L253">_xlfn.IFS(K253&gt;=10%,"High",K253&gt;=5%,"Medium",K253&gt;=1%,"Low",K253=0,"No Discount")</f>
        <v>Medium</v>
      </c>
      <c r="M253" s="23">
        <f>'Order raw'!H253*'Order raw'!I253</f>
        <v>42320</v>
      </c>
      <c r="N253" s="23">
        <f t="shared" si="10"/>
        <v>40204</v>
      </c>
      <c r="O253" s="23">
        <f t="shared" si="11"/>
        <v>19044</v>
      </c>
      <c r="P253" s="18">
        <v>41609</v>
      </c>
      <c r="Q253">
        <v>2013</v>
      </c>
    </row>
    <row r="254" spans="1:17" ht="13" x14ac:dyDescent="0.3">
      <c r="A254" s="1" t="s">
        <v>278</v>
      </c>
      <c r="B254" s="1" t="s">
        <v>63</v>
      </c>
      <c r="C254" s="1" t="str">
        <f>VLOOKUP(B254,Guide!$B$21:$C$26,2,0)</f>
        <v>USA</v>
      </c>
      <c r="D254" s="1" t="s">
        <v>71</v>
      </c>
      <c r="E254" s="1" t="str">
        <f>VLOOKUP(D254,Guide!$B$28:$C$33,2,0)</f>
        <v>MDM</v>
      </c>
      <c r="F254" s="1" t="s">
        <v>10</v>
      </c>
      <c r="G254" s="21">
        <f>VLOOKUP($F254,Product!$A$1:$C$7,2,0)</f>
        <v>120</v>
      </c>
      <c r="H254" s="21">
        <f>VLOOKUP($F254,Product!$A$1:$C$7,3,0)</f>
        <v>180</v>
      </c>
      <c r="I254" s="1">
        <v>555</v>
      </c>
      <c r="J254" s="23">
        <f t="shared" si="9"/>
        <v>66600</v>
      </c>
      <c r="K254" s="16">
        <v>0.05</v>
      </c>
      <c r="L254" s="1" t="str" cm="1">
        <f t="array" ref="L254">_xlfn.IFS(K254&gt;=10%,"High",K254&gt;=5%,"Medium",K254&gt;=1%,"Low",K254=0,"No Discount")</f>
        <v>Medium</v>
      </c>
      <c r="M254" s="23">
        <f>'Order raw'!H254*'Order raw'!I254</f>
        <v>99900</v>
      </c>
      <c r="N254" s="23">
        <f t="shared" si="10"/>
        <v>94905</v>
      </c>
      <c r="O254" s="23">
        <f t="shared" si="11"/>
        <v>28305</v>
      </c>
      <c r="P254" s="18">
        <v>41640</v>
      </c>
      <c r="Q254">
        <v>2014</v>
      </c>
    </row>
    <row r="255" spans="1:17" ht="13" x14ac:dyDescent="0.3">
      <c r="A255" s="1" t="s">
        <v>279</v>
      </c>
      <c r="B255" s="1" t="s">
        <v>61</v>
      </c>
      <c r="C255" s="1" t="str">
        <f>VLOOKUP(B255,Guide!$B$21:$C$26,2,0)</f>
        <v>MXC</v>
      </c>
      <c r="D255" s="1" t="s">
        <v>71</v>
      </c>
      <c r="E255" s="1" t="str">
        <f>VLOOKUP(D255,Guide!$B$28:$C$33,2,0)</f>
        <v>MDM</v>
      </c>
      <c r="F255" s="1" t="s">
        <v>10</v>
      </c>
      <c r="G255" s="21">
        <f>VLOOKUP($F255,Product!$A$1:$C$7,2,0)</f>
        <v>120</v>
      </c>
      <c r="H255" s="21">
        <f>VLOOKUP($F255,Product!$A$1:$C$7,3,0)</f>
        <v>180</v>
      </c>
      <c r="I255" s="1">
        <v>2861</v>
      </c>
      <c r="J255" s="23">
        <f t="shared" si="9"/>
        <v>343320</v>
      </c>
      <c r="K255" s="16">
        <v>0.05</v>
      </c>
      <c r="L255" s="1" t="str" cm="1">
        <f t="array" ref="L255">_xlfn.IFS(K255&gt;=10%,"High",K255&gt;=5%,"Medium",K255&gt;=1%,"Low",K255=0,"No Discount")</f>
        <v>Medium</v>
      </c>
      <c r="M255" s="23">
        <f>'Order raw'!H255*'Order raw'!I255</f>
        <v>514980</v>
      </c>
      <c r="N255" s="23">
        <f t="shared" si="10"/>
        <v>489231</v>
      </c>
      <c r="O255" s="23">
        <f t="shared" si="11"/>
        <v>145911</v>
      </c>
      <c r="P255" s="18">
        <v>41640</v>
      </c>
      <c r="Q255">
        <v>2014</v>
      </c>
    </row>
    <row r="256" spans="1:17" ht="13" x14ac:dyDescent="0.3">
      <c r="A256" s="1" t="s">
        <v>280</v>
      </c>
      <c r="B256" s="1" t="s">
        <v>57</v>
      </c>
      <c r="C256" s="1" t="str">
        <f>VLOOKUP(B256,Guide!$B$21:$C$26,2,0)</f>
        <v>GER</v>
      </c>
      <c r="D256" s="1" t="s">
        <v>75</v>
      </c>
      <c r="E256" s="1" t="str">
        <f>VLOOKUP(D256,Guide!$B$28:$C$33,2,0)</f>
        <v>ENT</v>
      </c>
      <c r="F256" s="1" t="s">
        <v>10</v>
      </c>
      <c r="G256" s="21">
        <f>VLOOKUP($F256,Product!$A$1:$C$7,2,0)</f>
        <v>120</v>
      </c>
      <c r="H256" s="21">
        <f>VLOOKUP($F256,Product!$A$1:$C$7,3,0)</f>
        <v>180</v>
      </c>
      <c r="I256" s="1">
        <v>807</v>
      </c>
      <c r="J256" s="23">
        <f t="shared" si="9"/>
        <v>96840</v>
      </c>
      <c r="K256" s="16">
        <v>0.05</v>
      </c>
      <c r="L256" s="1" t="str" cm="1">
        <f t="array" ref="L256">_xlfn.IFS(K256&gt;=10%,"High",K256&gt;=5%,"Medium",K256&gt;=1%,"Low",K256=0,"No Discount")</f>
        <v>Medium</v>
      </c>
      <c r="M256" s="23">
        <f>'Order raw'!H256*'Order raw'!I256</f>
        <v>145260</v>
      </c>
      <c r="N256" s="23">
        <f t="shared" si="10"/>
        <v>137997</v>
      </c>
      <c r="O256" s="23">
        <f t="shared" si="11"/>
        <v>41157</v>
      </c>
      <c r="P256" s="18">
        <v>41671</v>
      </c>
      <c r="Q256">
        <v>2014</v>
      </c>
    </row>
    <row r="257" spans="1:17" ht="13" x14ac:dyDescent="0.3">
      <c r="A257" s="1" t="s">
        <v>272</v>
      </c>
      <c r="B257" s="1" t="s">
        <v>63</v>
      </c>
      <c r="C257" s="1" t="str">
        <f>VLOOKUP(B257,Guide!$B$21:$C$26,2,0)</f>
        <v>USA</v>
      </c>
      <c r="D257" s="1" t="s">
        <v>69</v>
      </c>
      <c r="E257" s="1" t="str">
        <f>VLOOKUP(D257,Guide!$B$28:$C$33,2,0)</f>
        <v>GOV</v>
      </c>
      <c r="F257" s="1" t="s">
        <v>10</v>
      </c>
      <c r="G257" s="21">
        <f>VLOOKUP($F257,Product!$A$1:$C$7,2,0)</f>
        <v>120</v>
      </c>
      <c r="H257" s="21">
        <f>VLOOKUP($F257,Product!$A$1:$C$7,3,0)</f>
        <v>180</v>
      </c>
      <c r="I257" s="1">
        <v>602</v>
      </c>
      <c r="J257" s="23">
        <f t="shared" si="9"/>
        <v>72240</v>
      </c>
      <c r="K257" s="16">
        <v>0.05</v>
      </c>
      <c r="L257" s="1" t="str" cm="1">
        <f t="array" ref="L257">_xlfn.IFS(K257&gt;=10%,"High",K257&gt;=5%,"Medium",K257&gt;=1%,"Low",K257=0,"No Discount")</f>
        <v>Medium</v>
      </c>
      <c r="M257" s="23">
        <f>'Order raw'!H257*'Order raw'!I257</f>
        <v>108360</v>
      </c>
      <c r="N257" s="23">
        <f t="shared" si="10"/>
        <v>102942</v>
      </c>
      <c r="O257" s="23">
        <f t="shared" si="11"/>
        <v>30702</v>
      </c>
      <c r="P257" s="18">
        <v>41791</v>
      </c>
      <c r="Q257">
        <v>2014</v>
      </c>
    </row>
    <row r="258" spans="1:17" ht="13" x14ac:dyDescent="0.3">
      <c r="A258" s="1" t="s">
        <v>281</v>
      </c>
      <c r="B258" s="1" t="s">
        <v>63</v>
      </c>
      <c r="C258" s="1" t="str">
        <f>VLOOKUP(B258,Guide!$B$21:$C$26,2,0)</f>
        <v>USA</v>
      </c>
      <c r="D258" s="1" t="s">
        <v>69</v>
      </c>
      <c r="E258" s="1" t="str">
        <f>VLOOKUP(D258,Guide!$B$28:$C$33,2,0)</f>
        <v>GOV</v>
      </c>
      <c r="F258" s="1" t="s">
        <v>10</v>
      </c>
      <c r="G258" s="21">
        <f>VLOOKUP($F258,Product!$A$1:$C$7,2,0)</f>
        <v>120</v>
      </c>
      <c r="H258" s="21">
        <f>VLOOKUP($F258,Product!$A$1:$C$7,3,0)</f>
        <v>180</v>
      </c>
      <c r="I258" s="1">
        <v>2832</v>
      </c>
      <c r="J258" s="23">
        <f t="shared" si="9"/>
        <v>339840</v>
      </c>
      <c r="K258" s="16">
        <v>0.05</v>
      </c>
      <c r="L258" s="1" t="str" cm="1">
        <f t="array" ref="L258">_xlfn.IFS(K258&gt;=10%,"High",K258&gt;=5%,"Medium",K258&gt;=1%,"Low",K258=0,"No Discount")</f>
        <v>Medium</v>
      </c>
      <c r="M258" s="23">
        <f>'Order raw'!H258*'Order raw'!I258</f>
        <v>509760</v>
      </c>
      <c r="N258" s="23">
        <f t="shared" si="10"/>
        <v>484272</v>
      </c>
      <c r="O258" s="23">
        <f t="shared" si="11"/>
        <v>144432</v>
      </c>
      <c r="P258" s="18">
        <v>41852</v>
      </c>
      <c r="Q258">
        <v>2014</v>
      </c>
    </row>
    <row r="259" spans="1:17" ht="13" x14ac:dyDescent="0.3">
      <c r="A259" s="1" t="s">
        <v>282</v>
      </c>
      <c r="B259" s="1" t="s">
        <v>59</v>
      </c>
      <c r="C259" s="1" t="str">
        <f>VLOOKUP(B259,Guide!$B$21:$C$26,2,0)</f>
        <v>FRA</v>
      </c>
      <c r="D259" s="1" t="s">
        <v>69</v>
      </c>
      <c r="E259" s="1" t="str">
        <f>VLOOKUP(D259,Guide!$B$28:$C$33,2,0)</f>
        <v>GOV</v>
      </c>
      <c r="F259" s="1" t="s">
        <v>10</v>
      </c>
      <c r="G259" s="21">
        <f>VLOOKUP($F259,Product!$A$1:$C$7,2,0)</f>
        <v>120</v>
      </c>
      <c r="H259" s="21">
        <f>VLOOKUP($F259,Product!$A$1:$C$7,3,0)</f>
        <v>180</v>
      </c>
      <c r="I259" s="1">
        <v>1579</v>
      </c>
      <c r="J259" s="23">
        <f t="shared" ref="J259:J322" si="12">G259*I259</f>
        <v>189480</v>
      </c>
      <c r="K259" s="16">
        <v>0.05</v>
      </c>
      <c r="L259" s="1" t="str" cm="1">
        <f t="array" ref="L259">_xlfn.IFS(K259&gt;=10%,"High",K259&gt;=5%,"Medium",K259&gt;=1%,"Low",K259=0,"No Discount")</f>
        <v>Medium</v>
      </c>
      <c r="M259" s="23">
        <f>'Order raw'!H259*'Order raw'!I259</f>
        <v>284220</v>
      </c>
      <c r="N259" s="23">
        <f t="shared" ref="N259:N322" si="13">M259*(1-K259)</f>
        <v>270009</v>
      </c>
      <c r="O259" s="23">
        <f t="shared" ref="O259:O322" si="14">N259-J259</f>
        <v>80529</v>
      </c>
      <c r="P259" s="18">
        <v>41852</v>
      </c>
      <c r="Q259">
        <v>2014</v>
      </c>
    </row>
    <row r="260" spans="1:17" ht="13" x14ac:dyDescent="0.3">
      <c r="A260" s="1" t="s">
        <v>274</v>
      </c>
      <c r="B260" s="1" t="s">
        <v>63</v>
      </c>
      <c r="C260" s="1" t="str">
        <f>VLOOKUP(B260,Guide!$B$21:$C$26,2,0)</f>
        <v>USA</v>
      </c>
      <c r="D260" s="1" t="s">
        <v>75</v>
      </c>
      <c r="E260" s="1" t="str">
        <f>VLOOKUP(D260,Guide!$B$28:$C$33,2,0)</f>
        <v>ENT</v>
      </c>
      <c r="F260" s="1" t="s">
        <v>10</v>
      </c>
      <c r="G260" s="21">
        <f>VLOOKUP($F260,Product!$A$1:$C$7,2,0)</f>
        <v>120</v>
      </c>
      <c r="H260" s="21">
        <f>VLOOKUP($F260,Product!$A$1:$C$7,3,0)</f>
        <v>180</v>
      </c>
      <c r="I260" s="1">
        <v>861</v>
      </c>
      <c r="J260" s="23">
        <f t="shared" si="12"/>
        <v>103320</v>
      </c>
      <c r="K260" s="16">
        <v>0.05</v>
      </c>
      <c r="L260" s="1" t="str" cm="1">
        <f t="array" ref="L260">_xlfn.IFS(K260&gt;=10%,"High",K260&gt;=5%,"Medium",K260&gt;=1%,"Low",K260=0,"No Discount")</f>
        <v>Medium</v>
      </c>
      <c r="M260" s="23">
        <f>'Order raw'!H260*'Order raw'!I260</f>
        <v>154980</v>
      </c>
      <c r="N260" s="23">
        <f t="shared" si="13"/>
        <v>147231</v>
      </c>
      <c r="O260" s="23">
        <f t="shared" si="14"/>
        <v>43911</v>
      </c>
      <c r="P260" s="18">
        <v>41913</v>
      </c>
      <c r="Q260">
        <v>2014</v>
      </c>
    </row>
    <row r="261" spans="1:17" ht="13" x14ac:dyDescent="0.3">
      <c r="A261" s="1" t="s">
        <v>275</v>
      </c>
      <c r="B261" s="1" t="s">
        <v>59</v>
      </c>
      <c r="C261" s="1" t="str">
        <f>VLOOKUP(B261,Guide!$B$21:$C$26,2,0)</f>
        <v>FRA</v>
      </c>
      <c r="D261" s="1" t="s">
        <v>75</v>
      </c>
      <c r="E261" s="1" t="str">
        <f>VLOOKUP(D261,Guide!$B$28:$C$33,2,0)</f>
        <v>ENT</v>
      </c>
      <c r="F261" s="1" t="s">
        <v>10</v>
      </c>
      <c r="G261" s="21">
        <f>VLOOKUP($F261,Product!$A$1:$C$7,2,0)</f>
        <v>120</v>
      </c>
      <c r="H261" s="21">
        <f>VLOOKUP($F261,Product!$A$1:$C$7,3,0)</f>
        <v>180</v>
      </c>
      <c r="I261" s="1">
        <v>704</v>
      </c>
      <c r="J261" s="23">
        <f t="shared" si="12"/>
        <v>84480</v>
      </c>
      <c r="K261" s="16">
        <v>0.05</v>
      </c>
      <c r="L261" s="1" t="str" cm="1">
        <f t="array" ref="L261">_xlfn.IFS(K261&gt;=10%,"High",K261&gt;=5%,"Medium",K261&gt;=1%,"Low",K261=0,"No Discount")</f>
        <v>Medium</v>
      </c>
      <c r="M261" s="23">
        <f>'Order raw'!H261*'Order raw'!I261</f>
        <v>126720</v>
      </c>
      <c r="N261" s="23">
        <f t="shared" si="13"/>
        <v>120384</v>
      </c>
      <c r="O261" s="23">
        <f t="shared" si="14"/>
        <v>35904</v>
      </c>
      <c r="P261" s="18">
        <v>41548</v>
      </c>
      <c r="Q261">
        <v>2013</v>
      </c>
    </row>
    <row r="262" spans="1:17" ht="13" x14ac:dyDescent="0.3">
      <c r="A262" s="1" t="s">
        <v>276</v>
      </c>
      <c r="B262" s="1" t="s">
        <v>59</v>
      </c>
      <c r="C262" s="1" t="str">
        <f>VLOOKUP(B262,Guide!$B$21:$C$26,2,0)</f>
        <v>FRA</v>
      </c>
      <c r="D262" s="1" t="s">
        <v>69</v>
      </c>
      <c r="E262" s="1" t="str">
        <f>VLOOKUP(D262,Guide!$B$28:$C$33,2,0)</f>
        <v>GOV</v>
      </c>
      <c r="F262" s="1" t="s">
        <v>10</v>
      </c>
      <c r="G262" s="21">
        <f>VLOOKUP($F262,Product!$A$1:$C$7,2,0)</f>
        <v>120</v>
      </c>
      <c r="H262" s="21">
        <f>VLOOKUP($F262,Product!$A$1:$C$7,3,0)</f>
        <v>180</v>
      </c>
      <c r="I262" s="1">
        <v>1033</v>
      </c>
      <c r="J262" s="23">
        <f t="shared" si="12"/>
        <v>123960</v>
      </c>
      <c r="K262" s="16">
        <v>0.05</v>
      </c>
      <c r="L262" s="1" t="str" cm="1">
        <f t="array" ref="L262">_xlfn.IFS(K262&gt;=10%,"High",K262&gt;=5%,"Medium",K262&gt;=1%,"Low",K262=0,"No Discount")</f>
        <v>Medium</v>
      </c>
      <c r="M262" s="23">
        <f>'Order raw'!H262*'Order raw'!I262</f>
        <v>185940</v>
      </c>
      <c r="N262" s="23">
        <f t="shared" si="13"/>
        <v>176643</v>
      </c>
      <c r="O262" s="23">
        <f t="shared" si="14"/>
        <v>52683</v>
      </c>
      <c r="P262" s="18">
        <v>41609</v>
      </c>
      <c r="Q262">
        <v>2013</v>
      </c>
    </row>
    <row r="263" spans="1:17" ht="13" x14ac:dyDescent="0.3">
      <c r="A263" s="1" t="s">
        <v>283</v>
      </c>
      <c r="B263" s="1" t="s">
        <v>57</v>
      </c>
      <c r="C263" s="1" t="str">
        <f>VLOOKUP(B263,Guide!$B$21:$C$26,2,0)</f>
        <v>GER</v>
      </c>
      <c r="D263" s="1" t="s">
        <v>77</v>
      </c>
      <c r="E263" s="1" t="str">
        <f>VLOOKUP(D263,Guide!$B$28:$C$33,2,0)</f>
        <v>SMB</v>
      </c>
      <c r="F263" s="1" t="s">
        <v>10</v>
      </c>
      <c r="G263" s="21">
        <f>VLOOKUP($F263,Product!$A$1:$C$7,2,0)</f>
        <v>120</v>
      </c>
      <c r="H263" s="21">
        <f>VLOOKUP($F263,Product!$A$1:$C$7,3,0)</f>
        <v>180</v>
      </c>
      <c r="I263" s="1">
        <v>1250</v>
      </c>
      <c r="J263" s="23">
        <f t="shared" si="12"/>
        <v>150000</v>
      </c>
      <c r="K263" s="16">
        <v>0.05</v>
      </c>
      <c r="L263" s="1" t="str" cm="1">
        <f t="array" ref="L263">_xlfn.IFS(K263&gt;=10%,"High",K263&gt;=5%,"Medium",K263&gt;=1%,"Low",K263=0,"No Discount")</f>
        <v>Medium</v>
      </c>
      <c r="M263" s="23">
        <f>'Order raw'!H263*'Order raw'!I263</f>
        <v>225000</v>
      </c>
      <c r="N263" s="23">
        <f t="shared" si="13"/>
        <v>213750</v>
      </c>
      <c r="O263" s="23">
        <f t="shared" si="14"/>
        <v>63750</v>
      </c>
      <c r="P263" s="18">
        <v>41974</v>
      </c>
      <c r="Q263">
        <v>2014</v>
      </c>
    </row>
    <row r="264" spans="1:17" ht="13" x14ac:dyDescent="0.3">
      <c r="A264" s="1" t="s">
        <v>235</v>
      </c>
      <c r="B264" s="1" t="s">
        <v>55</v>
      </c>
      <c r="C264" s="1" t="str">
        <f>VLOOKUP(B264,Guide!$B$21:$C$26,2,0)</f>
        <v>CND</v>
      </c>
      <c r="D264" s="1" t="s">
        <v>69</v>
      </c>
      <c r="E264" s="1" t="str">
        <f>VLOOKUP(D264,Guide!$B$28:$C$33,2,0)</f>
        <v>GOV</v>
      </c>
      <c r="F264" s="1" t="s">
        <v>11</v>
      </c>
      <c r="G264" s="21">
        <f>VLOOKUP($F264,Product!$A$1:$C$7,2,0)</f>
        <v>250</v>
      </c>
      <c r="H264" s="21">
        <f>VLOOKUP($F264,Product!$A$1:$C$7,3,0)</f>
        <v>300</v>
      </c>
      <c r="I264" s="1">
        <v>1389</v>
      </c>
      <c r="J264" s="23">
        <f t="shared" si="12"/>
        <v>347250</v>
      </c>
      <c r="K264" s="16">
        <v>0.05</v>
      </c>
      <c r="L264" s="1" t="str" cm="1">
        <f t="array" ref="L264">_xlfn.IFS(K264&gt;=10%,"High",K264&gt;=5%,"Medium",K264&gt;=1%,"Low",K264=0,"No Discount")</f>
        <v>Medium</v>
      </c>
      <c r="M264" s="23">
        <f>'Order raw'!H264*'Order raw'!I264</f>
        <v>416700</v>
      </c>
      <c r="N264" s="23">
        <f t="shared" si="13"/>
        <v>395865</v>
      </c>
      <c r="O264" s="23">
        <f t="shared" si="14"/>
        <v>48615</v>
      </c>
      <c r="P264" s="18">
        <v>41548</v>
      </c>
      <c r="Q264">
        <v>2013</v>
      </c>
    </row>
    <row r="265" spans="1:17" ht="13" x14ac:dyDescent="0.3">
      <c r="A265" s="1" t="s">
        <v>284</v>
      </c>
      <c r="B265" s="1" t="s">
        <v>63</v>
      </c>
      <c r="C265" s="1" t="str">
        <f>VLOOKUP(B265,Guide!$B$21:$C$26,2,0)</f>
        <v>USA</v>
      </c>
      <c r="D265" s="1" t="s">
        <v>69</v>
      </c>
      <c r="E265" s="1" t="str">
        <f>VLOOKUP(D265,Guide!$B$28:$C$33,2,0)</f>
        <v>GOV</v>
      </c>
      <c r="F265" s="1" t="s">
        <v>11</v>
      </c>
      <c r="G265" s="21">
        <f>VLOOKUP($F265,Product!$A$1:$C$7,2,0)</f>
        <v>250</v>
      </c>
      <c r="H265" s="21">
        <f>VLOOKUP($F265,Product!$A$1:$C$7,3,0)</f>
        <v>300</v>
      </c>
      <c r="I265" s="1">
        <v>1265</v>
      </c>
      <c r="J265" s="23">
        <f t="shared" si="12"/>
        <v>316250</v>
      </c>
      <c r="K265" s="16">
        <v>0.05</v>
      </c>
      <c r="L265" s="1" t="str" cm="1">
        <f t="array" ref="L265">_xlfn.IFS(K265&gt;=10%,"High",K265&gt;=5%,"Medium",K265&gt;=1%,"Low",K265=0,"No Discount")</f>
        <v>Medium</v>
      </c>
      <c r="M265" s="23">
        <f>'Order raw'!H265*'Order raw'!I265</f>
        <v>379500</v>
      </c>
      <c r="N265" s="23">
        <f t="shared" si="13"/>
        <v>360525</v>
      </c>
      <c r="O265" s="23">
        <f t="shared" si="14"/>
        <v>44275</v>
      </c>
      <c r="P265" s="18">
        <v>41579</v>
      </c>
      <c r="Q265">
        <v>2013</v>
      </c>
    </row>
    <row r="266" spans="1:17" ht="13" x14ac:dyDescent="0.3">
      <c r="A266" s="1" t="s">
        <v>263</v>
      </c>
      <c r="B266" s="1" t="s">
        <v>57</v>
      </c>
      <c r="C266" s="1" t="str">
        <f>VLOOKUP(B266,Guide!$B$21:$C$26,2,0)</f>
        <v>GER</v>
      </c>
      <c r="D266" s="1" t="s">
        <v>69</v>
      </c>
      <c r="E266" s="1" t="str">
        <f>VLOOKUP(D266,Guide!$B$28:$C$33,2,0)</f>
        <v>GOV</v>
      </c>
      <c r="F266" s="1" t="s">
        <v>11</v>
      </c>
      <c r="G266" s="21">
        <f>VLOOKUP($F266,Product!$A$1:$C$7,2,0)</f>
        <v>250</v>
      </c>
      <c r="H266" s="21">
        <f>VLOOKUP($F266,Product!$A$1:$C$7,3,0)</f>
        <v>300</v>
      </c>
      <c r="I266" s="1">
        <v>2297</v>
      </c>
      <c r="J266" s="23">
        <f t="shared" si="12"/>
        <v>574250</v>
      </c>
      <c r="K266" s="16">
        <v>0.05</v>
      </c>
      <c r="L266" s="1" t="str" cm="1">
        <f t="array" ref="L266">_xlfn.IFS(K266&gt;=10%,"High",K266&gt;=5%,"Medium",K266&gt;=1%,"Low",K266=0,"No Discount")</f>
        <v>Medium</v>
      </c>
      <c r="M266" s="23">
        <f>'Order raw'!H266*'Order raw'!I266</f>
        <v>689100</v>
      </c>
      <c r="N266" s="23">
        <f t="shared" si="13"/>
        <v>654645</v>
      </c>
      <c r="O266" s="23">
        <f t="shared" si="14"/>
        <v>80395</v>
      </c>
      <c r="P266" s="18">
        <v>41579</v>
      </c>
      <c r="Q266">
        <v>2013</v>
      </c>
    </row>
    <row r="267" spans="1:17" ht="13" x14ac:dyDescent="0.3">
      <c r="A267" s="1" t="s">
        <v>237</v>
      </c>
      <c r="B267" s="1" t="s">
        <v>63</v>
      </c>
      <c r="C267" s="1" t="str">
        <f>VLOOKUP(B267,Guide!$B$21:$C$26,2,0)</f>
        <v>USA</v>
      </c>
      <c r="D267" s="1" t="s">
        <v>69</v>
      </c>
      <c r="E267" s="1" t="str">
        <f>VLOOKUP(D267,Guide!$B$28:$C$33,2,0)</f>
        <v>GOV</v>
      </c>
      <c r="F267" s="1" t="s">
        <v>11</v>
      </c>
      <c r="G267" s="21">
        <f>VLOOKUP($F267,Product!$A$1:$C$7,2,0)</f>
        <v>250</v>
      </c>
      <c r="H267" s="21">
        <f>VLOOKUP($F267,Product!$A$1:$C$7,3,0)</f>
        <v>300</v>
      </c>
      <c r="I267" s="1">
        <v>2663</v>
      </c>
      <c r="J267" s="23">
        <f t="shared" si="12"/>
        <v>665750</v>
      </c>
      <c r="K267" s="16">
        <v>0.05</v>
      </c>
      <c r="L267" s="1" t="str" cm="1">
        <f t="array" ref="L267">_xlfn.IFS(K267&gt;=10%,"High",K267&gt;=5%,"Medium",K267&gt;=1%,"Low",K267=0,"No Discount")</f>
        <v>Medium</v>
      </c>
      <c r="M267" s="23">
        <f>'Order raw'!H267*'Order raw'!I267</f>
        <v>798900</v>
      </c>
      <c r="N267" s="23">
        <f t="shared" si="13"/>
        <v>758955</v>
      </c>
      <c r="O267" s="23">
        <f t="shared" si="14"/>
        <v>93205</v>
      </c>
      <c r="P267" s="18">
        <v>41974</v>
      </c>
      <c r="Q267">
        <v>2014</v>
      </c>
    </row>
    <row r="268" spans="1:17" ht="13" x14ac:dyDescent="0.3">
      <c r="A268" s="1" t="s">
        <v>237</v>
      </c>
      <c r="B268" s="1" t="s">
        <v>63</v>
      </c>
      <c r="C268" s="1" t="str">
        <f>VLOOKUP(B268,Guide!$B$21:$C$26,2,0)</f>
        <v>USA</v>
      </c>
      <c r="D268" s="1" t="s">
        <v>69</v>
      </c>
      <c r="E268" s="1" t="str">
        <f>VLOOKUP(D268,Guide!$B$28:$C$33,2,0)</f>
        <v>GOV</v>
      </c>
      <c r="F268" s="1" t="s">
        <v>11</v>
      </c>
      <c r="G268" s="21">
        <f>VLOOKUP($F268,Product!$A$1:$C$7,2,0)</f>
        <v>250</v>
      </c>
      <c r="H268" s="21">
        <f>VLOOKUP($F268,Product!$A$1:$C$7,3,0)</f>
        <v>300</v>
      </c>
      <c r="I268" s="1">
        <v>570</v>
      </c>
      <c r="J268" s="23">
        <f t="shared" si="12"/>
        <v>142500</v>
      </c>
      <c r="K268" s="16">
        <v>0.05</v>
      </c>
      <c r="L268" s="1" t="str" cm="1">
        <f t="array" ref="L268">_xlfn.IFS(K268&gt;=10%,"High",K268&gt;=5%,"Medium",K268&gt;=1%,"Low",K268=0,"No Discount")</f>
        <v>Medium</v>
      </c>
      <c r="M268" s="23">
        <f>'Order raw'!H268*'Order raw'!I268</f>
        <v>171000</v>
      </c>
      <c r="N268" s="23">
        <f t="shared" si="13"/>
        <v>162450</v>
      </c>
      <c r="O268" s="23">
        <f t="shared" si="14"/>
        <v>19950</v>
      </c>
      <c r="P268" s="18">
        <v>41974</v>
      </c>
      <c r="Q268">
        <v>2014</v>
      </c>
    </row>
    <row r="269" spans="1:17" ht="13" x14ac:dyDescent="0.3">
      <c r="A269" s="1" t="s">
        <v>159</v>
      </c>
      <c r="B269" s="1" t="s">
        <v>59</v>
      </c>
      <c r="C269" s="1" t="str">
        <f>VLOOKUP(B269,Guide!$B$21:$C$26,2,0)</f>
        <v>FRA</v>
      </c>
      <c r="D269" s="1" t="s">
        <v>69</v>
      </c>
      <c r="E269" s="1" t="str">
        <f>VLOOKUP(D269,Guide!$B$28:$C$33,2,0)</f>
        <v>GOV</v>
      </c>
      <c r="F269" s="1" t="s">
        <v>11</v>
      </c>
      <c r="G269" s="21">
        <f>VLOOKUP($F269,Product!$A$1:$C$7,2,0)</f>
        <v>250</v>
      </c>
      <c r="H269" s="21">
        <f>VLOOKUP($F269,Product!$A$1:$C$7,3,0)</f>
        <v>300</v>
      </c>
      <c r="I269" s="1">
        <v>2487</v>
      </c>
      <c r="J269" s="23">
        <f t="shared" si="12"/>
        <v>621750</v>
      </c>
      <c r="K269" s="16">
        <v>0.05</v>
      </c>
      <c r="L269" s="1" t="str" cm="1">
        <f t="array" ref="L269">_xlfn.IFS(K269&gt;=10%,"High",K269&gt;=5%,"Medium",K269&gt;=1%,"Low",K269=0,"No Discount")</f>
        <v>Medium</v>
      </c>
      <c r="M269" s="23">
        <f>'Order raw'!H269*'Order raw'!I269</f>
        <v>746100</v>
      </c>
      <c r="N269" s="23">
        <f t="shared" si="13"/>
        <v>708795</v>
      </c>
      <c r="O269" s="23">
        <f t="shared" si="14"/>
        <v>87045</v>
      </c>
      <c r="P269" s="18">
        <v>41974</v>
      </c>
      <c r="Q269">
        <v>2014</v>
      </c>
    </row>
    <row r="270" spans="1:17" ht="13" x14ac:dyDescent="0.3">
      <c r="A270" s="1" t="s">
        <v>214</v>
      </c>
      <c r="B270" s="1" t="s">
        <v>57</v>
      </c>
      <c r="C270" s="1" t="str">
        <f>VLOOKUP(B270,Guide!$B$21:$C$26,2,0)</f>
        <v>GER</v>
      </c>
      <c r="D270" s="1" t="s">
        <v>69</v>
      </c>
      <c r="E270" s="1" t="str">
        <f>VLOOKUP(D270,Guide!$B$28:$C$33,2,0)</f>
        <v>GOV</v>
      </c>
      <c r="F270" s="1" t="s">
        <v>12</v>
      </c>
      <c r="G270" s="21">
        <f>VLOOKUP($F270,Product!$A$1:$C$7,2,0)</f>
        <v>200</v>
      </c>
      <c r="H270" s="21">
        <f>VLOOKUP($F270,Product!$A$1:$C$7,3,0)</f>
        <v>350</v>
      </c>
      <c r="I270" s="1">
        <v>1350</v>
      </c>
      <c r="J270" s="23">
        <f t="shared" si="12"/>
        <v>270000</v>
      </c>
      <c r="K270" s="16">
        <v>0.05</v>
      </c>
      <c r="L270" s="1" t="str" cm="1">
        <f t="array" ref="L270">_xlfn.IFS(K270&gt;=10%,"High",K270&gt;=5%,"Medium",K270&gt;=1%,"Low",K270=0,"No Discount")</f>
        <v>Medium</v>
      </c>
      <c r="M270" s="23">
        <f>'Order raw'!H270*'Order raw'!I270</f>
        <v>472500</v>
      </c>
      <c r="N270" s="23">
        <f t="shared" si="13"/>
        <v>448875</v>
      </c>
      <c r="O270" s="23">
        <f t="shared" si="14"/>
        <v>178875</v>
      </c>
      <c r="P270" s="18">
        <v>41671</v>
      </c>
      <c r="Q270">
        <v>2014</v>
      </c>
    </row>
    <row r="271" spans="1:17" ht="13" x14ac:dyDescent="0.3">
      <c r="A271" s="1" t="s">
        <v>163</v>
      </c>
      <c r="B271" s="1" t="s">
        <v>55</v>
      </c>
      <c r="C271" s="1" t="str">
        <f>VLOOKUP(B271,Guide!$B$21:$C$26,2,0)</f>
        <v>CND</v>
      </c>
      <c r="D271" s="1" t="s">
        <v>69</v>
      </c>
      <c r="E271" s="1" t="str">
        <f>VLOOKUP(D271,Guide!$B$28:$C$33,2,0)</f>
        <v>GOV</v>
      </c>
      <c r="F271" s="1" t="s">
        <v>12</v>
      </c>
      <c r="G271" s="21">
        <f>VLOOKUP($F271,Product!$A$1:$C$7,2,0)</f>
        <v>200</v>
      </c>
      <c r="H271" s="21">
        <f>VLOOKUP($F271,Product!$A$1:$C$7,3,0)</f>
        <v>350</v>
      </c>
      <c r="I271" s="1">
        <v>552</v>
      </c>
      <c r="J271" s="23">
        <f t="shared" si="12"/>
        <v>110400</v>
      </c>
      <c r="K271" s="16">
        <v>0.05</v>
      </c>
      <c r="L271" s="1" t="str" cm="1">
        <f t="array" ref="L271">_xlfn.IFS(K271&gt;=10%,"High",K271&gt;=5%,"Medium",K271&gt;=1%,"Low",K271=0,"No Discount")</f>
        <v>Medium</v>
      </c>
      <c r="M271" s="23">
        <f>'Order raw'!H271*'Order raw'!I271</f>
        <v>193200</v>
      </c>
      <c r="N271" s="23">
        <f t="shared" si="13"/>
        <v>183540</v>
      </c>
      <c r="O271" s="23">
        <f t="shared" si="14"/>
        <v>73140</v>
      </c>
      <c r="P271" s="18">
        <v>41852</v>
      </c>
      <c r="Q271">
        <v>2014</v>
      </c>
    </row>
    <row r="272" spans="1:17" ht="13" x14ac:dyDescent="0.3">
      <c r="A272" s="1" t="s">
        <v>235</v>
      </c>
      <c r="B272" s="1" t="s">
        <v>55</v>
      </c>
      <c r="C272" s="1" t="str">
        <f>VLOOKUP(B272,Guide!$B$21:$C$26,2,0)</f>
        <v>CND</v>
      </c>
      <c r="D272" s="1" t="s">
        <v>69</v>
      </c>
      <c r="E272" s="1" t="str">
        <f>VLOOKUP(D272,Guide!$B$28:$C$33,2,0)</f>
        <v>GOV</v>
      </c>
      <c r="F272" s="1" t="s">
        <v>12</v>
      </c>
      <c r="G272" s="21">
        <f>VLOOKUP($F272,Product!$A$1:$C$7,2,0)</f>
        <v>200</v>
      </c>
      <c r="H272" s="21">
        <f>VLOOKUP($F272,Product!$A$1:$C$7,3,0)</f>
        <v>350</v>
      </c>
      <c r="I272" s="1">
        <v>1228</v>
      </c>
      <c r="J272" s="23">
        <f t="shared" si="12"/>
        <v>245600</v>
      </c>
      <c r="K272" s="16">
        <v>0.05</v>
      </c>
      <c r="L272" s="1" t="str" cm="1">
        <f t="array" ref="L272">_xlfn.IFS(K272&gt;=10%,"High",K272&gt;=5%,"Medium",K272&gt;=1%,"Low",K272=0,"No Discount")</f>
        <v>Medium</v>
      </c>
      <c r="M272" s="23">
        <f>'Order raw'!H272*'Order raw'!I272</f>
        <v>429800</v>
      </c>
      <c r="N272" s="23">
        <f t="shared" si="13"/>
        <v>408310</v>
      </c>
      <c r="O272" s="23">
        <f t="shared" si="14"/>
        <v>162710</v>
      </c>
      <c r="P272" s="18">
        <v>41548</v>
      </c>
      <c r="Q272">
        <v>2013</v>
      </c>
    </row>
    <row r="273" spans="1:17" ht="13" x14ac:dyDescent="0.3">
      <c r="A273" s="1" t="s">
        <v>283</v>
      </c>
      <c r="B273" s="1" t="s">
        <v>57</v>
      </c>
      <c r="C273" s="1" t="str">
        <f>VLOOKUP(B273,Guide!$B$21:$C$26,2,0)</f>
        <v>GER</v>
      </c>
      <c r="D273" s="1" t="s">
        <v>77</v>
      </c>
      <c r="E273" s="1" t="str">
        <f>VLOOKUP(D273,Guide!$B$28:$C$33,2,0)</f>
        <v>SMB</v>
      </c>
      <c r="F273" s="1" t="s">
        <v>12</v>
      </c>
      <c r="G273" s="21">
        <f>VLOOKUP($F273,Product!$A$1:$C$7,2,0)</f>
        <v>200</v>
      </c>
      <c r="H273" s="21">
        <f>VLOOKUP($F273,Product!$A$1:$C$7,3,0)</f>
        <v>350</v>
      </c>
      <c r="I273" s="1">
        <v>1250</v>
      </c>
      <c r="J273" s="23">
        <f t="shared" si="12"/>
        <v>250000</v>
      </c>
      <c r="K273" s="16">
        <v>0.05</v>
      </c>
      <c r="L273" s="1" t="str" cm="1">
        <f t="array" ref="L273">_xlfn.IFS(K273&gt;=10%,"High",K273&gt;=5%,"Medium",K273&gt;=1%,"Low",K273=0,"No Discount")</f>
        <v>Medium</v>
      </c>
      <c r="M273" s="23">
        <f>'Order raw'!H273*'Order raw'!I273</f>
        <v>437500</v>
      </c>
      <c r="N273" s="23">
        <f t="shared" si="13"/>
        <v>415625</v>
      </c>
      <c r="O273" s="23">
        <f t="shared" si="14"/>
        <v>165625</v>
      </c>
      <c r="P273" s="18">
        <v>41974</v>
      </c>
      <c r="Q273">
        <v>2014</v>
      </c>
    </row>
    <row r="274" spans="1:17" ht="13" x14ac:dyDescent="0.3">
      <c r="A274" s="1" t="s">
        <v>285</v>
      </c>
      <c r="B274" s="1" t="s">
        <v>59</v>
      </c>
      <c r="C274" s="1" t="str">
        <f>VLOOKUP(B274,Guide!$B$21:$C$26,2,0)</f>
        <v>FRA</v>
      </c>
      <c r="D274" s="1" t="s">
        <v>71</v>
      </c>
      <c r="E274" s="1" t="str">
        <f>VLOOKUP(D274,Guide!$B$28:$C$33,2,0)</f>
        <v>MDM</v>
      </c>
      <c r="F274" s="1" t="s">
        <v>9</v>
      </c>
      <c r="G274" s="21">
        <f>VLOOKUP($F274,Product!$A$1:$C$7,2,0)</f>
        <v>10</v>
      </c>
      <c r="H274" s="21">
        <f>VLOOKUP($F274,Product!$A$1:$C$7,3,0)</f>
        <v>20</v>
      </c>
      <c r="I274" s="1">
        <v>3801</v>
      </c>
      <c r="J274" s="23">
        <f t="shared" si="12"/>
        <v>38010</v>
      </c>
      <c r="K274" s="16">
        <v>6.0000000000000005E-2</v>
      </c>
      <c r="L274" s="1" t="str" cm="1">
        <f t="array" ref="L274">_xlfn.IFS(K274&gt;=10%,"High",K274&gt;=5%,"Medium",K274&gt;=1%,"Low",K274=0,"No Discount")</f>
        <v>Medium</v>
      </c>
      <c r="M274" s="23">
        <f>'Order raw'!H274*'Order raw'!I274</f>
        <v>76020</v>
      </c>
      <c r="N274" s="23">
        <f t="shared" si="13"/>
        <v>71458.8</v>
      </c>
      <c r="O274" s="23">
        <f t="shared" si="14"/>
        <v>33448.800000000003</v>
      </c>
      <c r="P274" s="18">
        <v>41730</v>
      </c>
      <c r="Q274">
        <v>2014</v>
      </c>
    </row>
    <row r="275" spans="1:17" ht="13" x14ac:dyDescent="0.3">
      <c r="A275" s="1" t="s">
        <v>286</v>
      </c>
      <c r="B275" s="1" t="s">
        <v>63</v>
      </c>
      <c r="C275" s="1" t="str">
        <f>VLOOKUP(B275,Guide!$B$21:$C$26,2,0)</f>
        <v>USA</v>
      </c>
      <c r="D275" s="1" t="s">
        <v>69</v>
      </c>
      <c r="E275" s="1" t="str">
        <f>VLOOKUP(D275,Guide!$B$28:$C$33,2,0)</f>
        <v>GOV</v>
      </c>
      <c r="F275" s="1" t="s">
        <v>7</v>
      </c>
      <c r="G275" s="21">
        <f>VLOOKUP($F275,Product!$A$1:$C$7,2,0)</f>
        <v>3</v>
      </c>
      <c r="H275" s="21">
        <f>VLOOKUP($F275,Product!$A$1:$C$7,3,0)</f>
        <v>20</v>
      </c>
      <c r="I275" s="1">
        <v>1117</v>
      </c>
      <c r="J275" s="23">
        <f t="shared" si="12"/>
        <v>3351</v>
      </c>
      <c r="K275" s="16">
        <v>6.0026857654431512E-2</v>
      </c>
      <c r="L275" s="1" t="str" cm="1">
        <f t="array" ref="L275">_xlfn.IFS(K275&gt;=10%,"High",K275&gt;=5%,"Medium",K275&gt;=1%,"Low",K275=0,"No Discount")</f>
        <v>Medium</v>
      </c>
      <c r="M275" s="23">
        <f>'Order raw'!H275*'Order raw'!I275</f>
        <v>22340</v>
      </c>
      <c r="N275" s="23">
        <f t="shared" si="13"/>
        <v>20999</v>
      </c>
      <c r="O275" s="23">
        <f t="shared" si="14"/>
        <v>17648</v>
      </c>
      <c r="P275" s="18">
        <v>41640</v>
      </c>
      <c r="Q275">
        <v>2014</v>
      </c>
    </row>
    <row r="276" spans="1:17" ht="13" x14ac:dyDescent="0.3">
      <c r="A276" s="1" t="s">
        <v>287</v>
      </c>
      <c r="B276" s="1" t="s">
        <v>55</v>
      </c>
      <c r="C276" s="1" t="str">
        <f>VLOOKUP(B276,Guide!$B$21:$C$26,2,0)</f>
        <v>CND</v>
      </c>
      <c r="D276" s="1" t="s">
        <v>71</v>
      </c>
      <c r="E276" s="1" t="str">
        <f>VLOOKUP(D276,Guide!$B$28:$C$33,2,0)</f>
        <v>MDM</v>
      </c>
      <c r="F276" s="1" t="s">
        <v>7</v>
      </c>
      <c r="G276" s="21">
        <f>VLOOKUP($F276,Product!$A$1:$C$7,2,0)</f>
        <v>3</v>
      </c>
      <c r="H276" s="21">
        <f>VLOOKUP($F276,Product!$A$1:$C$7,3,0)</f>
        <v>20</v>
      </c>
      <c r="I276" s="1">
        <v>2844</v>
      </c>
      <c r="J276" s="23">
        <f t="shared" si="12"/>
        <v>8532</v>
      </c>
      <c r="K276" s="16">
        <v>0.06</v>
      </c>
      <c r="L276" s="1" t="str" cm="1">
        <f t="array" ref="L276">_xlfn.IFS(K276&gt;=10%,"High",K276&gt;=5%,"Medium",K276&gt;=1%,"Low",K276=0,"No Discount")</f>
        <v>Medium</v>
      </c>
      <c r="M276" s="23">
        <f>'Order raw'!H276*'Order raw'!I276</f>
        <v>56880</v>
      </c>
      <c r="N276" s="23">
        <f t="shared" si="13"/>
        <v>53467.199999999997</v>
      </c>
      <c r="O276" s="23">
        <f t="shared" si="14"/>
        <v>44935.199999999997</v>
      </c>
      <c r="P276" s="18">
        <v>41791</v>
      </c>
      <c r="Q276">
        <v>2014</v>
      </c>
    </row>
    <row r="277" spans="1:17" ht="13" x14ac:dyDescent="0.3">
      <c r="A277" s="1" t="s">
        <v>288</v>
      </c>
      <c r="B277" s="1" t="s">
        <v>61</v>
      </c>
      <c r="C277" s="1" t="str">
        <f>VLOOKUP(B277,Guide!$B$21:$C$26,2,0)</f>
        <v>MXC</v>
      </c>
      <c r="D277" s="1" t="s">
        <v>73</v>
      </c>
      <c r="E277" s="1" t="str">
        <f>VLOOKUP(D277,Guide!$B$28:$C$33,2,0)</f>
        <v>CPR</v>
      </c>
      <c r="F277" s="1" t="s">
        <v>7</v>
      </c>
      <c r="G277" s="21">
        <f>VLOOKUP($F277,Product!$A$1:$C$7,2,0)</f>
        <v>3</v>
      </c>
      <c r="H277" s="21">
        <f>VLOOKUP($F277,Product!$A$1:$C$7,3,0)</f>
        <v>20</v>
      </c>
      <c r="I277" s="1">
        <v>562</v>
      </c>
      <c r="J277" s="23">
        <f t="shared" si="12"/>
        <v>1686</v>
      </c>
      <c r="K277" s="16">
        <v>0.06</v>
      </c>
      <c r="L277" s="1" t="str" cm="1">
        <f t="array" ref="L277">_xlfn.IFS(K277&gt;=10%,"High",K277&gt;=5%,"Medium",K277&gt;=1%,"Low",K277=0,"No Discount")</f>
        <v>Medium</v>
      </c>
      <c r="M277" s="23">
        <f>'Order raw'!H277*'Order raw'!I277</f>
        <v>11240</v>
      </c>
      <c r="N277" s="23">
        <f t="shared" si="13"/>
        <v>10565.599999999999</v>
      </c>
      <c r="O277" s="23">
        <f t="shared" si="14"/>
        <v>8879.5999999999985</v>
      </c>
      <c r="P277" s="18">
        <v>41883</v>
      </c>
      <c r="Q277">
        <v>2014</v>
      </c>
    </row>
    <row r="278" spans="1:17" ht="13" x14ac:dyDescent="0.3">
      <c r="A278" s="1" t="s">
        <v>289</v>
      </c>
      <c r="B278" s="1" t="s">
        <v>55</v>
      </c>
      <c r="C278" s="1" t="str">
        <f>VLOOKUP(B278,Guide!$B$21:$C$26,2,0)</f>
        <v>CND</v>
      </c>
      <c r="D278" s="1" t="s">
        <v>73</v>
      </c>
      <c r="E278" s="1" t="str">
        <f>VLOOKUP(D278,Guide!$B$28:$C$33,2,0)</f>
        <v>CPR</v>
      </c>
      <c r="F278" s="1" t="s">
        <v>7</v>
      </c>
      <c r="G278" s="21">
        <f>VLOOKUP($F278,Product!$A$1:$C$7,2,0)</f>
        <v>3</v>
      </c>
      <c r="H278" s="21">
        <f>VLOOKUP($F278,Product!$A$1:$C$7,3,0)</f>
        <v>20</v>
      </c>
      <c r="I278" s="1">
        <v>2299</v>
      </c>
      <c r="J278" s="23">
        <f t="shared" si="12"/>
        <v>6897</v>
      </c>
      <c r="K278" s="16">
        <v>0.06</v>
      </c>
      <c r="L278" s="1" t="str" cm="1">
        <f t="array" ref="L278">_xlfn.IFS(K278&gt;=10%,"High",K278&gt;=5%,"Medium",K278&gt;=1%,"Low",K278=0,"No Discount")</f>
        <v>Medium</v>
      </c>
      <c r="M278" s="23">
        <f>'Order raw'!H278*'Order raw'!I278</f>
        <v>45980</v>
      </c>
      <c r="N278" s="23">
        <f t="shared" si="13"/>
        <v>43221.2</v>
      </c>
      <c r="O278" s="23">
        <f t="shared" si="14"/>
        <v>36324.199999999997</v>
      </c>
      <c r="P278" s="18">
        <v>41548</v>
      </c>
      <c r="Q278">
        <v>2013</v>
      </c>
    </row>
    <row r="279" spans="1:17" ht="13" x14ac:dyDescent="0.3">
      <c r="A279" s="1" t="s">
        <v>290</v>
      </c>
      <c r="B279" s="1" t="s">
        <v>63</v>
      </c>
      <c r="C279" s="1" t="str">
        <f>VLOOKUP(B279,Guide!$B$21:$C$26,2,0)</f>
        <v>USA</v>
      </c>
      <c r="D279" s="1" t="s">
        <v>71</v>
      </c>
      <c r="E279" s="1" t="str">
        <f>VLOOKUP(D279,Guide!$B$28:$C$33,2,0)</f>
        <v>MDM</v>
      </c>
      <c r="F279" s="1" t="s">
        <v>7</v>
      </c>
      <c r="G279" s="21">
        <f>VLOOKUP($F279,Product!$A$1:$C$7,2,0)</f>
        <v>3</v>
      </c>
      <c r="H279" s="21">
        <f>VLOOKUP($F279,Product!$A$1:$C$7,3,0)</f>
        <v>20</v>
      </c>
      <c r="I279" s="1">
        <v>2030</v>
      </c>
      <c r="J279" s="23">
        <f t="shared" si="12"/>
        <v>6090</v>
      </c>
      <c r="K279" s="16">
        <v>0.06</v>
      </c>
      <c r="L279" s="1" t="str" cm="1">
        <f t="array" ref="L279">_xlfn.IFS(K279&gt;=10%,"High",K279&gt;=5%,"Medium",K279&gt;=1%,"Low",K279=0,"No Discount")</f>
        <v>Medium</v>
      </c>
      <c r="M279" s="23">
        <f>'Order raw'!H279*'Order raw'!I279</f>
        <v>40600</v>
      </c>
      <c r="N279" s="23">
        <f t="shared" si="13"/>
        <v>38164</v>
      </c>
      <c r="O279" s="23">
        <f t="shared" si="14"/>
        <v>32074</v>
      </c>
      <c r="P279" s="18">
        <v>41944</v>
      </c>
      <c r="Q279">
        <v>2014</v>
      </c>
    </row>
    <row r="280" spans="1:17" ht="13" x14ac:dyDescent="0.3">
      <c r="A280" s="1" t="s">
        <v>284</v>
      </c>
      <c r="B280" s="1" t="s">
        <v>63</v>
      </c>
      <c r="C280" s="1" t="str">
        <f>VLOOKUP(B280,Guide!$B$21:$C$26,2,0)</f>
        <v>USA</v>
      </c>
      <c r="D280" s="1" t="s">
        <v>69</v>
      </c>
      <c r="E280" s="1" t="str">
        <f>VLOOKUP(D280,Guide!$B$28:$C$33,2,0)</f>
        <v>GOV</v>
      </c>
      <c r="F280" s="1" t="s">
        <v>7</v>
      </c>
      <c r="G280" s="21">
        <f>VLOOKUP($F280,Product!$A$1:$C$7,2,0)</f>
        <v>3</v>
      </c>
      <c r="H280" s="21">
        <f>VLOOKUP($F280,Product!$A$1:$C$7,3,0)</f>
        <v>20</v>
      </c>
      <c r="I280" s="1">
        <v>263</v>
      </c>
      <c r="J280" s="23">
        <f t="shared" si="12"/>
        <v>789</v>
      </c>
      <c r="K280" s="16">
        <v>0.06</v>
      </c>
      <c r="L280" s="1" t="str" cm="1">
        <f t="array" ref="L280">_xlfn.IFS(K280&gt;=10%,"High",K280&gt;=5%,"Medium",K280&gt;=1%,"Low",K280=0,"No Discount")</f>
        <v>Medium</v>
      </c>
      <c r="M280" s="23">
        <f>'Order raw'!H280*'Order raw'!I280</f>
        <v>5260</v>
      </c>
      <c r="N280" s="23">
        <f t="shared" si="13"/>
        <v>4944.3999999999996</v>
      </c>
      <c r="O280" s="23">
        <f t="shared" si="14"/>
        <v>4155.3999999999996</v>
      </c>
      <c r="P280" s="18">
        <v>41579</v>
      </c>
      <c r="Q280">
        <v>2013</v>
      </c>
    </row>
    <row r="281" spans="1:17" ht="13" x14ac:dyDescent="0.3">
      <c r="A281" s="1" t="s">
        <v>291</v>
      </c>
      <c r="B281" s="1" t="s">
        <v>57</v>
      </c>
      <c r="C281" s="1" t="str">
        <f>VLOOKUP(B281,Guide!$B$21:$C$26,2,0)</f>
        <v>GER</v>
      </c>
      <c r="D281" s="1" t="s">
        <v>75</v>
      </c>
      <c r="E281" s="1" t="str">
        <f>VLOOKUP(D281,Guide!$B$28:$C$33,2,0)</f>
        <v>ENT</v>
      </c>
      <c r="F281" s="1" t="s">
        <v>7</v>
      </c>
      <c r="G281" s="21">
        <f>VLOOKUP($F281,Product!$A$1:$C$7,2,0)</f>
        <v>3</v>
      </c>
      <c r="H281" s="21">
        <f>VLOOKUP($F281,Product!$A$1:$C$7,3,0)</f>
        <v>20</v>
      </c>
      <c r="I281" s="1">
        <v>887</v>
      </c>
      <c r="J281" s="23">
        <f t="shared" si="12"/>
        <v>2661</v>
      </c>
      <c r="K281" s="16">
        <v>0.06</v>
      </c>
      <c r="L281" s="1" t="str" cm="1">
        <f t="array" ref="L281">_xlfn.IFS(K281&gt;=10%,"High",K281&gt;=5%,"Medium",K281&gt;=1%,"Low",K281=0,"No Discount")</f>
        <v>Medium</v>
      </c>
      <c r="M281" s="23">
        <f>'Order raw'!H281*'Order raw'!I281</f>
        <v>17740</v>
      </c>
      <c r="N281" s="23">
        <f t="shared" si="13"/>
        <v>16675.599999999999</v>
      </c>
      <c r="O281" s="23">
        <f t="shared" si="14"/>
        <v>14014.599999999999</v>
      </c>
      <c r="P281" s="18">
        <v>41609</v>
      </c>
      <c r="Q281">
        <v>2013</v>
      </c>
    </row>
    <row r="282" spans="1:17" ht="13" x14ac:dyDescent="0.3">
      <c r="A282" s="1" t="s">
        <v>292</v>
      </c>
      <c r="B282" s="1" t="s">
        <v>61</v>
      </c>
      <c r="C282" s="1" t="str">
        <f>VLOOKUP(B282,Guide!$B$21:$C$26,2,0)</f>
        <v>MXC</v>
      </c>
      <c r="D282" s="1" t="s">
        <v>69</v>
      </c>
      <c r="E282" s="1" t="str">
        <f>VLOOKUP(D282,Guide!$B$28:$C$33,2,0)</f>
        <v>GOV</v>
      </c>
      <c r="F282" s="1" t="s">
        <v>8</v>
      </c>
      <c r="G282" s="21">
        <f>VLOOKUP($F282,Product!$A$1:$C$7,2,0)</f>
        <v>5</v>
      </c>
      <c r="H282" s="21">
        <f>VLOOKUP($F282,Product!$A$1:$C$7,3,0)</f>
        <v>15</v>
      </c>
      <c r="I282" s="1">
        <v>980</v>
      </c>
      <c r="J282" s="23">
        <f t="shared" si="12"/>
        <v>4900</v>
      </c>
      <c r="K282" s="16">
        <v>0.06</v>
      </c>
      <c r="L282" s="1" t="str" cm="1">
        <f t="array" ref="L282">_xlfn.IFS(K282&gt;=10%,"High",K282&gt;=5%,"Medium",K282&gt;=1%,"Low",K282=0,"No Discount")</f>
        <v>Medium</v>
      </c>
      <c r="M282" s="23">
        <f>'Order raw'!H282*'Order raw'!I282</f>
        <v>14700</v>
      </c>
      <c r="N282" s="23">
        <f t="shared" si="13"/>
        <v>13818</v>
      </c>
      <c r="O282" s="23">
        <f t="shared" si="14"/>
        <v>8918</v>
      </c>
      <c r="P282" s="18">
        <v>41730</v>
      </c>
      <c r="Q282">
        <v>2014</v>
      </c>
    </row>
    <row r="283" spans="1:17" ht="13" x14ac:dyDescent="0.3">
      <c r="A283" s="1" t="s">
        <v>293</v>
      </c>
      <c r="B283" s="1" t="s">
        <v>57</v>
      </c>
      <c r="C283" s="1" t="str">
        <f>VLOOKUP(B283,Guide!$B$21:$C$26,2,0)</f>
        <v>GER</v>
      </c>
      <c r="D283" s="1" t="s">
        <v>69</v>
      </c>
      <c r="E283" s="1" t="str">
        <f>VLOOKUP(D283,Guide!$B$28:$C$33,2,0)</f>
        <v>GOV</v>
      </c>
      <c r="F283" s="1" t="s">
        <v>8</v>
      </c>
      <c r="G283" s="21">
        <f>VLOOKUP($F283,Product!$A$1:$C$7,2,0)</f>
        <v>5</v>
      </c>
      <c r="H283" s="21">
        <f>VLOOKUP($F283,Product!$A$1:$C$7,3,0)</f>
        <v>15</v>
      </c>
      <c r="I283" s="1">
        <v>1460</v>
      </c>
      <c r="J283" s="23">
        <f t="shared" si="12"/>
        <v>7300</v>
      </c>
      <c r="K283" s="16">
        <v>0.06</v>
      </c>
      <c r="L283" s="1" t="str" cm="1">
        <f t="array" ref="L283">_xlfn.IFS(K283&gt;=10%,"High",K283&gt;=5%,"Medium",K283&gt;=1%,"Low",K283=0,"No Discount")</f>
        <v>Medium</v>
      </c>
      <c r="M283" s="23">
        <f>'Order raw'!H283*'Order raw'!I283</f>
        <v>21900</v>
      </c>
      <c r="N283" s="23">
        <f t="shared" si="13"/>
        <v>20586</v>
      </c>
      <c r="O283" s="23">
        <f t="shared" si="14"/>
        <v>13286</v>
      </c>
      <c r="P283" s="18">
        <v>41760</v>
      </c>
      <c r="Q283">
        <v>2014</v>
      </c>
    </row>
    <row r="284" spans="1:17" ht="13" x14ac:dyDescent="0.3">
      <c r="A284" s="1" t="s">
        <v>294</v>
      </c>
      <c r="B284" s="1" t="s">
        <v>59</v>
      </c>
      <c r="C284" s="1" t="str">
        <f>VLOOKUP(B284,Guide!$B$21:$C$26,2,0)</f>
        <v>FRA</v>
      </c>
      <c r="D284" s="1" t="s">
        <v>69</v>
      </c>
      <c r="E284" s="1" t="str">
        <f>VLOOKUP(D284,Guide!$B$28:$C$33,2,0)</f>
        <v>GOV</v>
      </c>
      <c r="F284" s="1" t="s">
        <v>8</v>
      </c>
      <c r="G284" s="21">
        <f>VLOOKUP($F284,Product!$A$1:$C$7,2,0)</f>
        <v>5</v>
      </c>
      <c r="H284" s="21">
        <f>VLOOKUP($F284,Product!$A$1:$C$7,3,0)</f>
        <v>15</v>
      </c>
      <c r="I284" s="1">
        <v>1403</v>
      </c>
      <c r="J284" s="23">
        <f t="shared" si="12"/>
        <v>7015</v>
      </c>
      <c r="K284" s="16">
        <v>0.06</v>
      </c>
      <c r="L284" s="1" t="str" cm="1">
        <f t="array" ref="L284">_xlfn.IFS(K284&gt;=10%,"High",K284&gt;=5%,"Medium",K284&gt;=1%,"Low",K284=0,"No Discount")</f>
        <v>Medium</v>
      </c>
      <c r="M284" s="23">
        <f>'Order raw'!H284*'Order raw'!I284</f>
        <v>21045</v>
      </c>
      <c r="N284" s="23">
        <f t="shared" si="13"/>
        <v>19782.3</v>
      </c>
      <c r="O284" s="23">
        <f t="shared" si="14"/>
        <v>12767.3</v>
      </c>
      <c r="P284" s="18">
        <v>41548</v>
      </c>
      <c r="Q284">
        <v>2013</v>
      </c>
    </row>
    <row r="285" spans="1:17" ht="13" x14ac:dyDescent="0.3">
      <c r="A285" s="1" t="s">
        <v>295</v>
      </c>
      <c r="B285" s="1" t="s">
        <v>63</v>
      </c>
      <c r="C285" s="1" t="str">
        <f>VLOOKUP(B285,Guide!$B$21:$C$26,2,0)</f>
        <v>USA</v>
      </c>
      <c r="D285" s="1" t="s">
        <v>73</v>
      </c>
      <c r="E285" s="1" t="str">
        <f>VLOOKUP(D285,Guide!$B$28:$C$33,2,0)</f>
        <v>CPR</v>
      </c>
      <c r="F285" s="1" t="s">
        <v>8</v>
      </c>
      <c r="G285" s="21">
        <f>VLOOKUP($F285,Product!$A$1:$C$7,2,0)</f>
        <v>5</v>
      </c>
      <c r="H285" s="21">
        <f>VLOOKUP($F285,Product!$A$1:$C$7,3,0)</f>
        <v>15</v>
      </c>
      <c r="I285" s="1">
        <v>2723</v>
      </c>
      <c r="J285" s="23">
        <f t="shared" si="12"/>
        <v>13615</v>
      </c>
      <c r="K285" s="16">
        <v>0.06</v>
      </c>
      <c r="L285" s="1" t="str" cm="1">
        <f t="array" ref="L285">_xlfn.IFS(K285&gt;=10%,"High",K285&gt;=5%,"Medium",K285&gt;=1%,"Low",K285=0,"No Discount")</f>
        <v>Medium</v>
      </c>
      <c r="M285" s="23">
        <f>'Order raw'!H285*'Order raw'!I285</f>
        <v>40845</v>
      </c>
      <c r="N285" s="23">
        <f t="shared" si="13"/>
        <v>38394.299999999996</v>
      </c>
      <c r="O285" s="23">
        <f t="shared" si="14"/>
        <v>24779.299999999996</v>
      </c>
      <c r="P285" s="18">
        <v>41944</v>
      </c>
      <c r="Q285">
        <v>2014</v>
      </c>
    </row>
    <row r="286" spans="1:17" ht="13" x14ac:dyDescent="0.3">
      <c r="A286" s="1" t="s">
        <v>112</v>
      </c>
      <c r="B286" s="1" t="s">
        <v>59</v>
      </c>
      <c r="C286" s="1" t="str">
        <f>VLOOKUP(B286,Guide!$B$21:$C$26,2,0)</f>
        <v>FRA</v>
      </c>
      <c r="D286" s="1" t="s">
        <v>69</v>
      </c>
      <c r="E286" s="1" t="str">
        <f>VLOOKUP(D286,Guide!$B$28:$C$33,2,0)</f>
        <v>GOV</v>
      </c>
      <c r="F286" s="1" t="s">
        <v>9</v>
      </c>
      <c r="G286" s="21">
        <f>VLOOKUP($F286,Product!$A$1:$C$7,2,0)</f>
        <v>10</v>
      </c>
      <c r="H286" s="21">
        <f>VLOOKUP($F286,Product!$A$1:$C$7,3,0)</f>
        <v>20</v>
      </c>
      <c r="I286" s="1">
        <v>1496</v>
      </c>
      <c r="J286" s="23">
        <f t="shared" si="12"/>
        <v>14960</v>
      </c>
      <c r="K286" s="16">
        <v>0.06</v>
      </c>
      <c r="L286" s="1" t="str" cm="1">
        <f t="array" ref="L286">_xlfn.IFS(K286&gt;=10%,"High",K286&gt;=5%,"Medium",K286&gt;=1%,"Low",K286=0,"No Discount")</f>
        <v>Medium</v>
      </c>
      <c r="M286" s="23">
        <f>'Order raw'!H286*'Order raw'!I286</f>
        <v>29920</v>
      </c>
      <c r="N286" s="23">
        <f t="shared" si="13"/>
        <v>28124.799999999999</v>
      </c>
      <c r="O286" s="23">
        <f t="shared" si="14"/>
        <v>13164.8</v>
      </c>
      <c r="P286" s="18">
        <v>41791</v>
      </c>
      <c r="Q286">
        <v>2014</v>
      </c>
    </row>
    <row r="287" spans="1:17" ht="13" x14ac:dyDescent="0.3">
      <c r="A287" s="1" t="s">
        <v>289</v>
      </c>
      <c r="B287" s="1" t="s">
        <v>55</v>
      </c>
      <c r="C287" s="1" t="str">
        <f>VLOOKUP(B287,Guide!$B$21:$C$26,2,0)</f>
        <v>CND</v>
      </c>
      <c r="D287" s="1" t="s">
        <v>73</v>
      </c>
      <c r="E287" s="1" t="str">
        <f>VLOOKUP(D287,Guide!$B$28:$C$33,2,0)</f>
        <v>CPR</v>
      </c>
      <c r="F287" s="1" t="s">
        <v>9</v>
      </c>
      <c r="G287" s="21">
        <f>VLOOKUP($F287,Product!$A$1:$C$7,2,0)</f>
        <v>10</v>
      </c>
      <c r="H287" s="21">
        <f>VLOOKUP($F287,Product!$A$1:$C$7,3,0)</f>
        <v>20</v>
      </c>
      <c r="I287" s="1">
        <v>2299</v>
      </c>
      <c r="J287" s="23">
        <f t="shared" si="12"/>
        <v>22990</v>
      </c>
      <c r="K287" s="16">
        <v>0.06</v>
      </c>
      <c r="L287" s="1" t="str" cm="1">
        <f t="array" ref="L287">_xlfn.IFS(K287&gt;=10%,"High",K287&gt;=5%,"Medium",K287&gt;=1%,"Low",K287=0,"No Discount")</f>
        <v>Medium</v>
      </c>
      <c r="M287" s="23">
        <f>'Order raw'!H287*'Order raw'!I287</f>
        <v>45980</v>
      </c>
      <c r="N287" s="23">
        <f t="shared" si="13"/>
        <v>43221.2</v>
      </c>
      <c r="O287" s="23">
        <f t="shared" si="14"/>
        <v>20231.199999999997</v>
      </c>
      <c r="P287" s="18">
        <v>41548</v>
      </c>
      <c r="Q287">
        <v>2013</v>
      </c>
    </row>
    <row r="288" spans="1:17" ht="13" x14ac:dyDescent="0.3">
      <c r="A288" s="1" t="s">
        <v>296</v>
      </c>
      <c r="B288" s="1" t="s">
        <v>63</v>
      </c>
      <c r="C288" s="1" t="str">
        <f>VLOOKUP(B288,Guide!$B$21:$C$26,2,0)</f>
        <v>USA</v>
      </c>
      <c r="D288" s="1" t="s">
        <v>69</v>
      </c>
      <c r="E288" s="1" t="str">
        <f>VLOOKUP(D288,Guide!$B$28:$C$33,2,0)</f>
        <v>GOV</v>
      </c>
      <c r="F288" s="1" t="s">
        <v>9</v>
      </c>
      <c r="G288" s="21">
        <f>VLOOKUP($F288,Product!$A$1:$C$7,2,0)</f>
        <v>10</v>
      </c>
      <c r="H288" s="21">
        <f>VLOOKUP($F288,Product!$A$1:$C$7,3,0)</f>
        <v>20</v>
      </c>
      <c r="I288" s="1">
        <v>727</v>
      </c>
      <c r="J288" s="23">
        <f t="shared" si="12"/>
        <v>7270</v>
      </c>
      <c r="K288" s="16">
        <v>0.06</v>
      </c>
      <c r="L288" s="1" t="str" cm="1">
        <f t="array" ref="L288">_xlfn.IFS(K288&gt;=10%,"High",K288&gt;=5%,"Medium",K288&gt;=1%,"Low",K288=0,"No Discount")</f>
        <v>Medium</v>
      </c>
      <c r="M288" s="23">
        <f>'Order raw'!H288*'Order raw'!I288</f>
        <v>14540</v>
      </c>
      <c r="N288" s="23">
        <f t="shared" si="13"/>
        <v>13667.599999999999</v>
      </c>
      <c r="O288" s="23">
        <f t="shared" si="14"/>
        <v>6397.5999999999985</v>
      </c>
      <c r="P288" s="18">
        <v>41548</v>
      </c>
      <c r="Q288">
        <v>2013</v>
      </c>
    </row>
    <row r="289" spans="1:17" ht="13" x14ac:dyDescent="0.3">
      <c r="A289" s="1" t="s">
        <v>297</v>
      </c>
      <c r="B289" s="1" t="s">
        <v>55</v>
      </c>
      <c r="C289" s="1" t="str">
        <f>VLOOKUP(B289,Guide!$B$21:$C$26,2,0)</f>
        <v>CND</v>
      </c>
      <c r="D289" s="1" t="s">
        <v>75</v>
      </c>
      <c r="E289" s="1" t="str">
        <f>VLOOKUP(D289,Guide!$B$28:$C$33,2,0)</f>
        <v>ENT</v>
      </c>
      <c r="F289" s="1" t="s">
        <v>10</v>
      </c>
      <c r="G289" s="21">
        <f>VLOOKUP($F289,Product!$A$1:$C$7,2,0)</f>
        <v>120</v>
      </c>
      <c r="H289" s="21">
        <f>VLOOKUP($F289,Product!$A$1:$C$7,3,0)</f>
        <v>180</v>
      </c>
      <c r="I289" s="1">
        <v>952</v>
      </c>
      <c r="J289" s="23">
        <f t="shared" si="12"/>
        <v>114240</v>
      </c>
      <c r="K289" s="16">
        <v>0.06</v>
      </c>
      <c r="L289" s="1" t="str" cm="1">
        <f t="array" ref="L289">_xlfn.IFS(K289&gt;=10%,"High",K289&gt;=5%,"Medium",K289&gt;=1%,"Low",K289=0,"No Discount")</f>
        <v>Medium</v>
      </c>
      <c r="M289" s="23">
        <f>'Order raw'!H289*'Order raw'!I289</f>
        <v>171360</v>
      </c>
      <c r="N289" s="23">
        <f t="shared" si="13"/>
        <v>161078.39999999999</v>
      </c>
      <c r="O289" s="23">
        <f t="shared" si="14"/>
        <v>46838.399999999994</v>
      </c>
      <c r="P289" s="18">
        <v>41671</v>
      </c>
      <c r="Q289">
        <v>2014</v>
      </c>
    </row>
    <row r="290" spans="1:17" ht="13" x14ac:dyDescent="0.3">
      <c r="A290" s="1" t="s">
        <v>298</v>
      </c>
      <c r="B290" s="1" t="s">
        <v>63</v>
      </c>
      <c r="C290" s="1" t="str">
        <f>VLOOKUP(B290,Guide!$B$21:$C$26,2,0)</f>
        <v>USA</v>
      </c>
      <c r="D290" s="1" t="s">
        <v>75</v>
      </c>
      <c r="E290" s="1" t="str">
        <f>VLOOKUP(D290,Guide!$B$28:$C$33,2,0)</f>
        <v>ENT</v>
      </c>
      <c r="F290" s="1" t="s">
        <v>10</v>
      </c>
      <c r="G290" s="21">
        <f>VLOOKUP($F290,Product!$A$1:$C$7,2,0)</f>
        <v>120</v>
      </c>
      <c r="H290" s="21">
        <f>VLOOKUP($F290,Product!$A$1:$C$7,3,0)</f>
        <v>180</v>
      </c>
      <c r="I290" s="1">
        <v>2755</v>
      </c>
      <c r="J290" s="23">
        <f t="shared" si="12"/>
        <v>330600</v>
      </c>
      <c r="K290" s="16">
        <v>0.06</v>
      </c>
      <c r="L290" s="1" t="str" cm="1">
        <f t="array" ref="L290">_xlfn.IFS(K290&gt;=10%,"High",K290&gt;=5%,"Medium",K290&gt;=1%,"Low",K290=0,"No Discount")</f>
        <v>Medium</v>
      </c>
      <c r="M290" s="23">
        <f>'Order raw'!H290*'Order raw'!I290</f>
        <v>495900</v>
      </c>
      <c r="N290" s="23">
        <f t="shared" si="13"/>
        <v>466146</v>
      </c>
      <c r="O290" s="23">
        <f t="shared" si="14"/>
        <v>135546</v>
      </c>
      <c r="P290" s="18">
        <v>41671</v>
      </c>
      <c r="Q290">
        <v>2014</v>
      </c>
    </row>
    <row r="291" spans="1:17" ht="13" x14ac:dyDescent="0.3">
      <c r="A291" s="1" t="s">
        <v>299</v>
      </c>
      <c r="B291" s="1" t="s">
        <v>57</v>
      </c>
      <c r="C291" s="1" t="str">
        <f>VLOOKUP(B291,Guide!$B$21:$C$26,2,0)</f>
        <v>GER</v>
      </c>
      <c r="D291" s="1" t="s">
        <v>71</v>
      </c>
      <c r="E291" s="1" t="str">
        <f>VLOOKUP(D291,Guide!$B$28:$C$33,2,0)</f>
        <v>MDM</v>
      </c>
      <c r="F291" s="1" t="s">
        <v>10</v>
      </c>
      <c r="G291" s="21">
        <f>VLOOKUP($F291,Product!$A$1:$C$7,2,0)</f>
        <v>120</v>
      </c>
      <c r="H291" s="21">
        <f>VLOOKUP($F291,Product!$A$1:$C$7,3,0)</f>
        <v>180</v>
      </c>
      <c r="I291" s="1">
        <v>1530</v>
      </c>
      <c r="J291" s="23">
        <f t="shared" si="12"/>
        <v>183600</v>
      </c>
      <c r="K291" s="16">
        <v>0.06</v>
      </c>
      <c r="L291" s="1" t="str" cm="1">
        <f t="array" ref="L291">_xlfn.IFS(K291&gt;=10%,"High",K291&gt;=5%,"Medium",K291&gt;=1%,"Low",K291=0,"No Discount")</f>
        <v>Medium</v>
      </c>
      <c r="M291" s="23">
        <f>'Order raw'!H291*'Order raw'!I291</f>
        <v>275400</v>
      </c>
      <c r="N291" s="23">
        <f t="shared" si="13"/>
        <v>258875.99999999997</v>
      </c>
      <c r="O291" s="23">
        <f t="shared" si="14"/>
        <v>75275.999999999971</v>
      </c>
      <c r="P291" s="18">
        <v>41760</v>
      </c>
      <c r="Q291">
        <v>2014</v>
      </c>
    </row>
    <row r="292" spans="1:17" ht="13" x14ac:dyDescent="0.3">
      <c r="A292" s="1" t="s">
        <v>112</v>
      </c>
      <c r="B292" s="1" t="s">
        <v>59</v>
      </c>
      <c r="C292" s="1" t="str">
        <f>VLOOKUP(B292,Guide!$B$21:$C$26,2,0)</f>
        <v>FRA</v>
      </c>
      <c r="D292" s="1" t="s">
        <v>69</v>
      </c>
      <c r="E292" s="1" t="str">
        <f>VLOOKUP(D292,Guide!$B$28:$C$33,2,0)</f>
        <v>GOV</v>
      </c>
      <c r="F292" s="1" t="s">
        <v>10</v>
      </c>
      <c r="G292" s="21">
        <f>VLOOKUP($F292,Product!$A$1:$C$7,2,0)</f>
        <v>120</v>
      </c>
      <c r="H292" s="21">
        <f>VLOOKUP($F292,Product!$A$1:$C$7,3,0)</f>
        <v>180</v>
      </c>
      <c r="I292" s="1">
        <v>1496</v>
      </c>
      <c r="J292" s="23">
        <f t="shared" si="12"/>
        <v>179520</v>
      </c>
      <c r="K292" s="16">
        <v>0.06</v>
      </c>
      <c r="L292" s="1" t="str" cm="1">
        <f t="array" ref="L292">_xlfn.IFS(K292&gt;=10%,"High",K292&gt;=5%,"Medium",K292&gt;=1%,"Low",K292=0,"No Discount")</f>
        <v>Medium</v>
      </c>
      <c r="M292" s="23">
        <f>'Order raw'!H292*'Order raw'!I292</f>
        <v>269280</v>
      </c>
      <c r="N292" s="23">
        <f t="shared" si="13"/>
        <v>253123.19999999998</v>
      </c>
      <c r="O292" s="23">
        <f t="shared" si="14"/>
        <v>73603.199999999983</v>
      </c>
      <c r="P292" s="18">
        <v>41791</v>
      </c>
      <c r="Q292">
        <v>2014</v>
      </c>
    </row>
    <row r="293" spans="1:17" ht="13" x14ac:dyDescent="0.3">
      <c r="A293" s="1" t="s">
        <v>300</v>
      </c>
      <c r="B293" s="1" t="s">
        <v>61</v>
      </c>
      <c r="C293" s="1" t="str">
        <f>VLOOKUP(B293,Guide!$B$21:$C$26,2,0)</f>
        <v>MXC</v>
      </c>
      <c r="D293" s="1" t="s">
        <v>69</v>
      </c>
      <c r="E293" s="1" t="str">
        <f>VLOOKUP(D293,Guide!$B$28:$C$33,2,0)</f>
        <v>GOV</v>
      </c>
      <c r="F293" s="1" t="s">
        <v>10</v>
      </c>
      <c r="G293" s="21">
        <f>VLOOKUP($F293,Product!$A$1:$C$7,2,0)</f>
        <v>120</v>
      </c>
      <c r="H293" s="21">
        <f>VLOOKUP($F293,Product!$A$1:$C$7,3,0)</f>
        <v>180</v>
      </c>
      <c r="I293" s="1">
        <v>1498</v>
      </c>
      <c r="J293" s="23">
        <f t="shared" si="12"/>
        <v>179760</v>
      </c>
      <c r="K293" s="16">
        <v>0.06</v>
      </c>
      <c r="L293" s="1" t="str" cm="1">
        <f t="array" ref="L293">_xlfn.IFS(K293&gt;=10%,"High",K293&gt;=5%,"Medium",K293&gt;=1%,"Low",K293=0,"No Discount")</f>
        <v>Medium</v>
      </c>
      <c r="M293" s="23">
        <f>'Order raw'!H293*'Order raw'!I293</f>
        <v>269640</v>
      </c>
      <c r="N293" s="23">
        <f t="shared" si="13"/>
        <v>253461.59999999998</v>
      </c>
      <c r="O293" s="23">
        <f t="shared" si="14"/>
        <v>73701.599999999977</v>
      </c>
      <c r="P293" s="18">
        <v>41791</v>
      </c>
      <c r="Q293">
        <v>2014</v>
      </c>
    </row>
    <row r="294" spans="1:17" ht="13" x14ac:dyDescent="0.3">
      <c r="A294" s="1" t="s">
        <v>301</v>
      </c>
      <c r="B294" s="1" t="s">
        <v>59</v>
      </c>
      <c r="C294" s="1" t="str">
        <f>VLOOKUP(B294,Guide!$B$21:$C$26,2,0)</f>
        <v>FRA</v>
      </c>
      <c r="D294" s="1" t="s">
        <v>77</v>
      </c>
      <c r="E294" s="1" t="str">
        <f>VLOOKUP(D294,Guide!$B$28:$C$33,2,0)</f>
        <v>SMB</v>
      </c>
      <c r="F294" s="1" t="s">
        <v>10</v>
      </c>
      <c r="G294" s="21">
        <f>VLOOKUP($F294,Product!$A$1:$C$7,2,0)</f>
        <v>120</v>
      </c>
      <c r="H294" s="21">
        <f>VLOOKUP($F294,Product!$A$1:$C$7,3,0)</f>
        <v>180</v>
      </c>
      <c r="I294" s="1">
        <v>1221</v>
      </c>
      <c r="J294" s="23">
        <f t="shared" si="12"/>
        <v>146520</v>
      </c>
      <c r="K294" s="16">
        <v>0.06</v>
      </c>
      <c r="L294" s="1" t="str" cm="1">
        <f t="array" ref="L294">_xlfn.IFS(K294&gt;=10%,"High",K294&gt;=5%,"Medium",K294&gt;=1%,"Low",K294=0,"No Discount")</f>
        <v>Medium</v>
      </c>
      <c r="M294" s="23">
        <f>'Order raw'!H294*'Order raw'!I294</f>
        <v>219780</v>
      </c>
      <c r="N294" s="23">
        <f t="shared" si="13"/>
        <v>206593.19999999998</v>
      </c>
      <c r="O294" s="23">
        <f t="shared" si="14"/>
        <v>60073.199999999983</v>
      </c>
      <c r="P294" s="18">
        <v>41548</v>
      </c>
      <c r="Q294">
        <v>2013</v>
      </c>
    </row>
    <row r="295" spans="1:17" ht="13" x14ac:dyDescent="0.3">
      <c r="A295" s="1" t="s">
        <v>294</v>
      </c>
      <c r="B295" s="1" t="s">
        <v>59</v>
      </c>
      <c r="C295" s="1" t="str">
        <f>VLOOKUP(B295,Guide!$B$21:$C$26,2,0)</f>
        <v>FRA</v>
      </c>
      <c r="D295" s="1" t="s">
        <v>69</v>
      </c>
      <c r="E295" s="1" t="str">
        <f>VLOOKUP(D295,Guide!$B$28:$C$33,2,0)</f>
        <v>GOV</v>
      </c>
      <c r="F295" s="1" t="s">
        <v>10</v>
      </c>
      <c r="G295" s="21">
        <f>VLOOKUP($F295,Product!$A$1:$C$7,2,0)</f>
        <v>120</v>
      </c>
      <c r="H295" s="21">
        <f>VLOOKUP($F295,Product!$A$1:$C$7,3,0)</f>
        <v>180</v>
      </c>
      <c r="I295" s="1">
        <v>2076</v>
      </c>
      <c r="J295" s="23">
        <f t="shared" si="12"/>
        <v>249120</v>
      </c>
      <c r="K295" s="16">
        <v>0.06</v>
      </c>
      <c r="L295" s="1" t="str" cm="1">
        <f t="array" ref="L295">_xlfn.IFS(K295&gt;=10%,"High",K295&gt;=5%,"Medium",K295&gt;=1%,"Low",K295=0,"No Discount")</f>
        <v>Medium</v>
      </c>
      <c r="M295" s="23">
        <f>'Order raw'!H295*'Order raw'!I295</f>
        <v>373680</v>
      </c>
      <c r="N295" s="23">
        <f t="shared" si="13"/>
        <v>351259.19999999995</v>
      </c>
      <c r="O295" s="23">
        <f t="shared" si="14"/>
        <v>102139.19999999995</v>
      </c>
      <c r="P295" s="18">
        <v>41548</v>
      </c>
      <c r="Q295">
        <v>2013</v>
      </c>
    </row>
    <row r="296" spans="1:17" ht="13" x14ac:dyDescent="0.3">
      <c r="A296" s="1" t="s">
        <v>287</v>
      </c>
      <c r="B296" s="1" t="s">
        <v>55</v>
      </c>
      <c r="C296" s="1" t="str">
        <f>VLOOKUP(B296,Guide!$B$21:$C$26,2,0)</f>
        <v>CND</v>
      </c>
      <c r="D296" s="1" t="s">
        <v>71</v>
      </c>
      <c r="E296" s="1" t="str">
        <f>VLOOKUP(D296,Guide!$B$28:$C$33,2,0)</f>
        <v>MDM</v>
      </c>
      <c r="F296" s="1" t="s">
        <v>11</v>
      </c>
      <c r="G296" s="21">
        <f>VLOOKUP($F296,Product!$A$1:$C$7,2,0)</f>
        <v>250</v>
      </c>
      <c r="H296" s="21">
        <f>VLOOKUP($F296,Product!$A$1:$C$7,3,0)</f>
        <v>300</v>
      </c>
      <c r="I296" s="1">
        <v>2844</v>
      </c>
      <c r="J296" s="23">
        <f t="shared" si="12"/>
        <v>711000</v>
      </c>
      <c r="K296" s="16">
        <v>0.06</v>
      </c>
      <c r="L296" s="1" t="str" cm="1">
        <f t="array" ref="L296">_xlfn.IFS(K296&gt;=10%,"High",K296&gt;=5%,"Medium",K296&gt;=1%,"Low",K296=0,"No Discount")</f>
        <v>Medium</v>
      </c>
      <c r="M296" s="23">
        <f>'Order raw'!H296*'Order raw'!I296</f>
        <v>853200</v>
      </c>
      <c r="N296" s="23">
        <f t="shared" si="13"/>
        <v>802008</v>
      </c>
      <c r="O296" s="23">
        <f t="shared" si="14"/>
        <v>91008</v>
      </c>
      <c r="P296" s="18">
        <v>41791</v>
      </c>
      <c r="Q296">
        <v>2014</v>
      </c>
    </row>
    <row r="297" spans="1:17" ht="13" x14ac:dyDescent="0.3">
      <c r="A297" s="1" t="s">
        <v>300</v>
      </c>
      <c r="B297" s="1" t="s">
        <v>61</v>
      </c>
      <c r="C297" s="1" t="str">
        <f>VLOOKUP(B297,Guide!$B$21:$C$26,2,0)</f>
        <v>MXC</v>
      </c>
      <c r="D297" s="1" t="s">
        <v>69</v>
      </c>
      <c r="E297" s="1" t="str">
        <f>VLOOKUP(D297,Guide!$B$28:$C$33,2,0)</f>
        <v>GOV</v>
      </c>
      <c r="F297" s="1" t="s">
        <v>11</v>
      </c>
      <c r="G297" s="21">
        <f>VLOOKUP($F297,Product!$A$1:$C$7,2,0)</f>
        <v>250</v>
      </c>
      <c r="H297" s="21">
        <f>VLOOKUP($F297,Product!$A$1:$C$7,3,0)</f>
        <v>300</v>
      </c>
      <c r="I297" s="1">
        <v>1498</v>
      </c>
      <c r="J297" s="23">
        <f t="shared" si="12"/>
        <v>374500</v>
      </c>
      <c r="K297" s="16">
        <v>0.06</v>
      </c>
      <c r="L297" s="1" t="str" cm="1">
        <f t="array" ref="L297">_xlfn.IFS(K297&gt;=10%,"High",K297&gt;=5%,"Medium",K297&gt;=1%,"Low",K297=0,"No Discount")</f>
        <v>Medium</v>
      </c>
      <c r="M297" s="23">
        <f>'Order raw'!H297*'Order raw'!I297</f>
        <v>449400</v>
      </c>
      <c r="N297" s="23">
        <f t="shared" si="13"/>
        <v>422436</v>
      </c>
      <c r="O297" s="23">
        <f t="shared" si="14"/>
        <v>47936</v>
      </c>
      <c r="P297" s="18">
        <v>41791</v>
      </c>
      <c r="Q297">
        <v>2014</v>
      </c>
    </row>
    <row r="298" spans="1:17" ht="13" x14ac:dyDescent="0.3">
      <c r="A298" s="1" t="s">
        <v>301</v>
      </c>
      <c r="B298" s="1" t="s">
        <v>59</v>
      </c>
      <c r="C298" s="1" t="str">
        <f>VLOOKUP(B298,Guide!$B$21:$C$26,2,0)</f>
        <v>FRA</v>
      </c>
      <c r="D298" s="1" t="s">
        <v>77</v>
      </c>
      <c r="E298" s="1" t="str">
        <f>VLOOKUP(D298,Guide!$B$28:$C$33,2,0)</f>
        <v>SMB</v>
      </c>
      <c r="F298" s="1" t="s">
        <v>11</v>
      </c>
      <c r="G298" s="21">
        <f>VLOOKUP($F298,Product!$A$1:$C$7,2,0)</f>
        <v>250</v>
      </c>
      <c r="H298" s="21">
        <f>VLOOKUP($F298,Product!$A$1:$C$7,3,0)</f>
        <v>300</v>
      </c>
      <c r="I298" s="1">
        <v>1221</v>
      </c>
      <c r="J298" s="23">
        <f t="shared" si="12"/>
        <v>305250</v>
      </c>
      <c r="K298" s="16">
        <v>0.06</v>
      </c>
      <c r="L298" s="1" t="str" cm="1">
        <f t="array" ref="L298">_xlfn.IFS(K298&gt;=10%,"High",K298&gt;=5%,"Medium",K298&gt;=1%,"Low",K298=0,"No Discount")</f>
        <v>Medium</v>
      </c>
      <c r="M298" s="23">
        <f>'Order raw'!H298*'Order raw'!I298</f>
        <v>366300</v>
      </c>
      <c r="N298" s="23">
        <f t="shared" si="13"/>
        <v>344322</v>
      </c>
      <c r="O298" s="23">
        <f t="shared" si="14"/>
        <v>39072</v>
      </c>
      <c r="P298" s="18">
        <v>41548</v>
      </c>
      <c r="Q298">
        <v>2013</v>
      </c>
    </row>
    <row r="299" spans="1:17" ht="13" x14ac:dyDescent="0.3">
      <c r="A299" s="1" t="s">
        <v>302</v>
      </c>
      <c r="B299" s="1" t="s">
        <v>61</v>
      </c>
      <c r="C299" s="1" t="str">
        <f>VLOOKUP(B299,Guide!$B$21:$C$26,2,0)</f>
        <v>MXC</v>
      </c>
      <c r="D299" s="1" t="s">
        <v>69</v>
      </c>
      <c r="E299" s="1" t="str">
        <f>VLOOKUP(D299,Guide!$B$28:$C$33,2,0)</f>
        <v>GOV</v>
      </c>
      <c r="F299" s="1" t="s">
        <v>11</v>
      </c>
      <c r="G299" s="21">
        <f>VLOOKUP($F299,Product!$A$1:$C$7,2,0)</f>
        <v>250</v>
      </c>
      <c r="H299" s="21">
        <f>VLOOKUP($F299,Product!$A$1:$C$7,3,0)</f>
        <v>300</v>
      </c>
      <c r="I299" s="1">
        <v>1123</v>
      </c>
      <c r="J299" s="23">
        <f t="shared" si="12"/>
        <v>280750</v>
      </c>
      <c r="K299" s="16">
        <v>0.06</v>
      </c>
      <c r="L299" s="1" t="str" cm="1">
        <f t="array" ref="L299">_xlfn.IFS(K299&gt;=10%,"High",K299&gt;=5%,"Medium",K299&gt;=1%,"Low",K299=0,"No Discount")</f>
        <v>Medium</v>
      </c>
      <c r="M299" s="23">
        <f>'Order raw'!H299*'Order raw'!I299</f>
        <v>336900</v>
      </c>
      <c r="N299" s="23">
        <f t="shared" si="13"/>
        <v>316686</v>
      </c>
      <c r="O299" s="23">
        <f t="shared" si="14"/>
        <v>35936</v>
      </c>
      <c r="P299" s="18">
        <v>41579</v>
      </c>
      <c r="Q299">
        <v>2013</v>
      </c>
    </row>
    <row r="300" spans="1:17" ht="13" x14ac:dyDescent="0.3">
      <c r="A300" s="1" t="s">
        <v>303</v>
      </c>
      <c r="B300" s="1" t="s">
        <v>55</v>
      </c>
      <c r="C300" s="1" t="str">
        <f>VLOOKUP(B300,Guide!$B$21:$C$26,2,0)</f>
        <v>CND</v>
      </c>
      <c r="D300" s="1" t="s">
        <v>77</v>
      </c>
      <c r="E300" s="1" t="str">
        <f>VLOOKUP(D300,Guide!$B$28:$C$33,2,0)</f>
        <v>SMB</v>
      </c>
      <c r="F300" s="1" t="s">
        <v>11</v>
      </c>
      <c r="G300" s="21">
        <f>VLOOKUP($F300,Product!$A$1:$C$7,2,0)</f>
        <v>250</v>
      </c>
      <c r="H300" s="21">
        <f>VLOOKUP($F300,Product!$A$1:$C$7,3,0)</f>
        <v>300</v>
      </c>
      <c r="I300" s="1">
        <v>2436</v>
      </c>
      <c r="J300" s="23">
        <f t="shared" si="12"/>
        <v>609000</v>
      </c>
      <c r="K300" s="16">
        <v>0.06</v>
      </c>
      <c r="L300" s="1" t="str" cm="1">
        <f t="array" ref="L300">_xlfn.IFS(K300&gt;=10%,"High",K300&gt;=5%,"Medium",K300&gt;=1%,"Low",K300=0,"No Discount")</f>
        <v>Medium</v>
      </c>
      <c r="M300" s="23">
        <f>'Order raw'!H300*'Order raw'!I300</f>
        <v>730800</v>
      </c>
      <c r="N300" s="23">
        <f t="shared" si="13"/>
        <v>686952</v>
      </c>
      <c r="O300" s="23">
        <f t="shared" si="14"/>
        <v>77952</v>
      </c>
      <c r="P300" s="18">
        <v>41609</v>
      </c>
      <c r="Q300">
        <v>2013</v>
      </c>
    </row>
    <row r="301" spans="1:17" ht="13" x14ac:dyDescent="0.3">
      <c r="A301" s="1" t="s">
        <v>304</v>
      </c>
      <c r="B301" s="1" t="s">
        <v>59</v>
      </c>
      <c r="C301" s="1" t="str">
        <f>VLOOKUP(B301,Guide!$B$21:$C$26,2,0)</f>
        <v>FRA</v>
      </c>
      <c r="D301" s="1" t="s">
        <v>75</v>
      </c>
      <c r="E301" s="1" t="str">
        <f>VLOOKUP(D301,Guide!$B$28:$C$33,2,0)</f>
        <v>ENT</v>
      </c>
      <c r="F301" s="1" t="s">
        <v>12</v>
      </c>
      <c r="G301" s="21">
        <f>VLOOKUP($F301,Product!$A$1:$C$7,2,0)</f>
        <v>200</v>
      </c>
      <c r="H301" s="21">
        <f>VLOOKUP($F301,Product!$A$1:$C$7,3,0)</f>
        <v>350</v>
      </c>
      <c r="I301" s="1">
        <v>1987</v>
      </c>
      <c r="J301" s="23">
        <f t="shared" si="12"/>
        <v>397400</v>
      </c>
      <c r="K301" s="16">
        <v>6.0015098137896329E-2</v>
      </c>
      <c r="L301" s="1" t="str" cm="1">
        <f t="array" ref="L301">_xlfn.IFS(K301&gt;=10%,"High",K301&gt;=5%,"Medium",K301&gt;=1%,"Low",K301=0,"No Discount")</f>
        <v>Medium</v>
      </c>
      <c r="M301" s="23">
        <f>'Order raw'!H301*'Order raw'!I301</f>
        <v>695450</v>
      </c>
      <c r="N301" s="23">
        <f t="shared" si="13"/>
        <v>653712.5</v>
      </c>
      <c r="O301" s="23">
        <f t="shared" si="14"/>
        <v>256312.5</v>
      </c>
      <c r="P301" s="18">
        <v>41640</v>
      </c>
      <c r="Q301">
        <v>2014</v>
      </c>
    </row>
    <row r="302" spans="1:17" ht="13" x14ac:dyDescent="0.3">
      <c r="A302" s="1" t="s">
        <v>305</v>
      </c>
      <c r="B302" s="1" t="s">
        <v>61</v>
      </c>
      <c r="C302" s="1" t="str">
        <f>VLOOKUP(B302,Guide!$B$21:$C$26,2,0)</f>
        <v>MXC</v>
      </c>
      <c r="D302" s="1" t="s">
        <v>69</v>
      </c>
      <c r="E302" s="1" t="str">
        <f>VLOOKUP(D302,Guide!$B$28:$C$33,2,0)</f>
        <v>GOV</v>
      </c>
      <c r="F302" s="1" t="s">
        <v>12</v>
      </c>
      <c r="G302" s="21">
        <f>VLOOKUP($F302,Product!$A$1:$C$7,2,0)</f>
        <v>200</v>
      </c>
      <c r="H302" s="21">
        <f>VLOOKUP($F302,Product!$A$1:$C$7,3,0)</f>
        <v>350</v>
      </c>
      <c r="I302" s="1">
        <v>1679</v>
      </c>
      <c r="J302" s="23">
        <f t="shared" si="12"/>
        <v>335800</v>
      </c>
      <c r="K302" s="16">
        <v>0.06</v>
      </c>
      <c r="L302" s="1" t="str" cm="1">
        <f t="array" ref="L302">_xlfn.IFS(K302&gt;=10%,"High",K302&gt;=5%,"Medium",K302&gt;=1%,"Low",K302=0,"No Discount")</f>
        <v>Medium</v>
      </c>
      <c r="M302" s="23">
        <f>'Order raw'!H302*'Order raw'!I302</f>
        <v>587650</v>
      </c>
      <c r="N302" s="23">
        <f t="shared" si="13"/>
        <v>552391</v>
      </c>
      <c r="O302" s="23">
        <f t="shared" si="14"/>
        <v>216591</v>
      </c>
      <c r="P302" s="18">
        <v>41883</v>
      </c>
      <c r="Q302">
        <v>2014</v>
      </c>
    </row>
    <row r="303" spans="1:17" ht="13" x14ac:dyDescent="0.3">
      <c r="A303" s="1" t="s">
        <v>296</v>
      </c>
      <c r="B303" s="1" t="s">
        <v>63</v>
      </c>
      <c r="C303" s="1" t="str">
        <f>VLOOKUP(B303,Guide!$B$21:$C$26,2,0)</f>
        <v>USA</v>
      </c>
      <c r="D303" s="1" t="s">
        <v>69</v>
      </c>
      <c r="E303" s="1" t="str">
        <f>VLOOKUP(D303,Guide!$B$28:$C$33,2,0)</f>
        <v>GOV</v>
      </c>
      <c r="F303" s="1" t="s">
        <v>12</v>
      </c>
      <c r="G303" s="21">
        <f>VLOOKUP($F303,Product!$A$1:$C$7,2,0)</f>
        <v>200</v>
      </c>
      <c r="H303" s="21">
        <f>VLOOKUP($F303,Product!$A$1:$C$7,3,0)</f>
        <v>350</v>
      </c>
      <c r="I303" s="1">
        <v>727</v>
      </c>
      <c r="J303" s="23">
        <f t="shared" si="12"/>
        <v>145400</v>
      </c>
      <c r="K303" s="16">
        <v>0.06</v>
      </c>
      <c r="L303" s="1" t="str" cm="1">
        <f t="array" ref="L303">_xlfn.IFS(K303&gt;=10%,"High",K303&gt;=5%,"Medium",K303&gt;=1%,"Low",K303=0,"No Discount")</f>
        <v>Medium</v>
      </c>
      <c r="M303" s="23">
        <f>'Order raw'!H303*'Order raw'!I303</f>
        <v>254450</v>
      </c>
      <c r="N303" s="23">
        <f t="shared" si="13"/>
        <v>239183</v>
      </c>
      <c r="O303" s="23">
        <f t="shared" si="14"/>
        <v>93783</v>
      </c>
      <c r="P303" s="18">
        <v>41548</v>
      </c>
      <c r="Q303">
        <v>2013</v>
      </c>
    </row>
    <row r="304" spans="1:17" ht="13" x14ac:dyDescent="0.3">
      <c r="A304" s="1" t="s">
        <v>294</v>
      </c>
      <c r="B304" s="1" t="s">
        <v>59</v>
      </c>
      <c r="C304" s="1" t="str">
        <f>VLOOKUP(B304,Guide!$B$21:$C$26,2,0)</f>
        <v>FRA</v>
      </c>
      <c r="D304" s="1" t="s">
        <v>69</v>
      </c>
      <c r="E304" s="1" t="str">
        <f>VLOOKUP(D304,Guide!$B$28:$C$33,2,0)</f>
        <v>GOV</v>
      </c>
      <c r="F304" s="1" t="s">
        <v>12</v>
      </c>
      <c r="G304" s="21">
        <f>VLOOKUP($F304,Product!$A$1:$C$7,2,0)</f>
        <v>200</v>
      </c>
      <c r="H304" s="21">
        <f>VLOOKUP($F304,Product!$A$1:$C$7,3,0)</f>
        <v>350</v>
      </c>
      <c r="I304" s="1">
        <v>1403</v>
      </c>
      <c r="J304" s="23">
        <f t="shared" si="12"/>
        <v>280600</v>
      </c>
      <c r="K304" s="16">
        <v>0.06</v>
      </c>
      <c r="L304" s="1" t="str" cm="1">
        <f t="array" ref="L304">_xlfn.IFS(K304&gt;=10%,"High",K304&gt;=5%,"Medium",K304&gt;=1%,"Low",K304=0,"No Discount")</f>
        <v>Medium</v>
      </c>
      <c r="M304" s="23">
        <f>'Order raw'!H304*'Order raw'!I304</f>
        <v>491050</v>
      </c>
      <c r="N304" s="23">
        <f t="shared" si="13"/>
        <v>461587</v>
      </c>
      <c r="O304" s="23">
        <f t="shared" si="14"/>
        <v>180987</v>
      </c>
      <c r="P304" s="18">
        <v>41548</v>
      </c>
      <c r="Q304">
        <v>2013</v>
      </c>
    </row>
    <row r="305" spans="1:17" ht="13" x14ac:dyDescent="0.3">
      <c r="A305" s="1" t="s">
        <v>294</v>
      </c>
      <c r="B305" s="1" t="s">
        <v>59</v>
      </c>
      <c r="C305" s="1" t="str">
        <f>VLOOKUP(B305,Guide!$B$21:$C$26,2,0)</f>
        <v>FRA</v>
      </c>
      <c r="D305" s="1" t="s">
        <v>69</v>
      </c>
      <c r="E305" s="1" t="str">
        <f>VLOOKUP(D305,Guide!$B$28:$C$33,2,0)</f>
        <v>GOV</v>
      </c>
      <c r="F305" s="1" t="s">
        <v>12</v>
      </c>
      <c r="G305" s="21">
        <f>VLOOKUP($F305,Product!$A$1:$C$7,2,0)</f>
        <v>200</v>
      </c>
      <c r="H305" s="21">
        <f>VLOOKUP($F305,Product!$A$1:$C$7,3,0)</f>
        <v>350</v>
      </c>
      <c r="I305" s="1">
        <v>2076</v>
      </c>
      <c r="J305" s="23">
        <f t="shared" si="12"/>
        <v>415200</v>
      </c>
      <c r="K305" s="16">
        <v>0.06</v>
      </c>
      <c r="L305" s="1" t="str" cm="1">
        <f t="array" ref="L305">_xlfn.IFS(K305&gt;=10%,"High",K305&gt;=5%,"Medium",K305&gt;=1%,"Low",K305=0,"No Discount")</f>
        <v>Medium</v>
      </c>
      <c r="M305" s="23">
        <f>'Order raw'!H305*'Order raw'!I305</f>
        <v>726600</v>
      </c>
      <c r="N305" s="23">
        <f t="shared" si="13"/>
        <v>683004</v>
      </c>
      <c r="O305" s="23">
        <f t="shared" si="14"/>
        <v>267804</v>
      </c>
      <c r="P305" s="18">
        <v>41548</v>
      </c>
      <c r="Q305">
        <v>2013</v>
      </c>
    </row>
    <row r="306" spans="1:17" ht="13" x14ac:dyDescent="0.3">
      <c r="A306" s="1" t="s">
        <v>294</v>
      </c>
      <c r="B306" s="1" t="s">
        <v>59</v>
      </c>
      <c r="C306" s="1" t="str">
        <f>VLOOKUP(B306,Guide!$B$21:$C$26,2,0)</f>
        <v>FRA</v>
      </c>
      <c r="D306" s="1" t="s">
        <v>69</v>
      </c>
      <c r="E306" s="1" t="str">
        <f>VLOOKUP(D306,Guide!$B$28:$C$33,2,0)</f>
        <v>GOV</v>
      </c>
      <c r="F306" s="1" t="s">
        <v>8</v>
      </c>
      <c r="G306" s="21">
        <f>VLOOKUP($F306,Product!$A$1:$C$7,2,0)</f>
        <v>5</v>
      </c>
      <c r="H306" s="21">
        <f>VLOOKUP($F306,Product!$A$1:$C$7,3,0)</f>
        <v>15</v>
      </c>
      <c r="I306" s="1">
        <v>1757</v>
      </c>
      <c r="J306" s="23">
        <f t="shared" si="12"/>
        <v>8785</v>
      </c>
      <c r="K306" s="16">
        <v>6.0000000000000005E-2</v>
      </c>
      <c r="L306" s="1" t="str" cm="1">
        <f t="array" ref="L306">_xlfn.IFS(K306&gt;=10%,"High",K306&gt;=5%,"Medium",K306&gt;=1%,"Low",K306=0,"No Discount")</f>
        <v>Medium</v>
      </c>
      <c r="M306" s="23">
        <f>'Order raw'!H306*'Order raw'!I306</f>
        <v>26355</v>
      </c>
      <c r="N306" s="23">
        <f t="shared" si="13"/>
        <v>24773.699999999997</v>
      </c>
      <c r="O306" s="23">
        <f t="shared" si="14"/>
        <v>15988.699999999997</v>
      </c>
      <c r="P306" s="18">
        <v>41548</v>
      </c>
      <c r="Q306">
        <v>2013</v>
      </c>
    </row>
    <row r="307" spans="1:17" ht="13" x14ac:dyDescent="0.3">
      <c r="A307" s="1" t="s">
        <v>306</v>
      </c>
      <c r="B307" s="1" t="s">
        <v>63</v>
      </c>
      <c r="C307" s="1" t="str">
        <f>VLOOKUP(B307,Guide!$B$21:$C$26,2,0)</f>
        <v>USA</v>
      </c>
      <c r="D307" s="1" t="s">
        <v>71</v>
      </c>
      <c r="E307" s="1" t="str">
        <f>VLOOKUP(D307,Guide!$B$28:$C$33,2,0)</f>
        <v>MDM</v>
      </c>
      <c r="F307" s="1" t="s">
        <v>9</v>
      </c>
      <c r="G307" s="21">
        <f>VLOOKUP($F307,Product!$A$1:$C$7,2,0)</f>
        <v>10</v>
      </c>
      <c r="H307" s="21">
        <f>VLOOKUP($F307,Product!$A$1:$C$7,3,0)</f>
        <v>20</v>
      </c>
      <c r="I307" s="1">
        <v>2198</v>
      </c>
      <c r="J307" s="23">
        <f t="shared" si="12"/>
        <v>21980</v>
      </c>
      <c r="K307" s="16">
        <v>6.0000000000000005E-2</v>
      </c>
      <c r="L307" s="1" t="str" cm="1">
        <f t="array" ref="L307">_xlfn.IFS(K307&gt;=10%,"High",K307&gt;=5%,"Medium",K307&gt;=1%,"Low",K307=0,"No Discount")</f>
        <v>Medium</v>
      </c>
      <c r="M307" s="23">
        <f>'Order raw'!H307*'Order raw'!I307</f>
        <v>43960</v>
      </c>
      <c r="N307" s="23">
        <f t="shared" si="13"/>
        <v>41322.399999999994</v>
      </c>
      <c r="O307" s="23">
        <f t="shared" si="14"/>
        <v>19342.399999999994</v>
      </c>
      <c r="P307" s="18">
        <v>41852</v>
      </c>
      <c r="Q307">
        <v>2014</v>
      </c>
    </row>
    <row r="308" spans="1:17" ht="13" x14ac:dyDescent="0.3">
      <c r="A308" s="1" t="s">
        <v>307</v>
      </c>
      <c r="B308" s="1" t="s">
        <v>57</v>
      </c>
      <c r="C308" s="1" t="str">
        <f>VLOOKUP(B308,Guide!$B$21:$C$26,2,0)</f>
        <v>GER</v>
      </c>
      <c r="D308" s="1" t="s">
        <v>71</v>
      </c>
      <c r="E308" s="1" t="str">
        <f>VLOOKUP(D308,Guide!$B$28:$C$33,2,0)</f>
        <v>MDM</v>
      </c>
      <c r="F308" s="1" t="s">
        <v>9</v>
      </c>
      <c r="G308" s="21">
        <f>VLOOKUP($F308,Product!$A$1:$C$7,2,0)</f>
        <v>10</v>
      </c>
      <c r="H308" s="21">
        <f>VLOOKUP($F308,Product!$A$1:$C$7,3,0)</f>
        <v>20</v>
      </c>
      <c r="I308" s="1">
        <v>1743</v>
      </c>
      <c r="J308" s="23">
        <f t="shared" si="12"/>
        <v>17430</v>
      </c>
      <c r="K308" s="16">
        <v>6.0000000000000005E-2</v>
      </c>
      <c r="L308" s="1" t="str" cm="1">
        <f t="array" ref="L308">_xlfn.IFS(K308&gt;=10%,"High",K308&gt;=5%,"Medium",K308&gt;=1%,"Low",K308=0,"No Discount")</f>
        <v>Medium</v>
      </c>
      <c r="M308" s="23">
        <f>'Order raw'!H308*'Order raw'!I308</f>
        <v>34860</v>
      </c>
      <c r="N308" s="23">
        <f t="shared" si="13"/>
        <v>32768.400000000001</v>
      </c>
      <c r="O308" s="23">
        <f t="shared" si="14"/>
        <v>15338.400000000001</v>
      </c>
      <c r="P308" s="18">
        <v>41852</v>
      </c>
      <c r="Q308">
        <v>2014</v>
      </c>
    </row>
    <row r="309" spans="1:17" ht="13" x14ac:dyDescent="0.3">
      <c r="A309" s="1" t="s">
        <v>308</v>
      </c>
      <c r="B309" s="1" t="s">
        <v>63</v>
      </c>
      <c r="C309" s="1" t="str">
        <f>VLOOKUP(B309,Guide!$B$21:$C$26,2,0)</f>
        <v>USA</v>
      </c>
      <c r="D309" s="1" t="s">
        <v>71</v>
      </c>
      <c r="E309" s="1" t="str">
        <f>VLOOKUP(D309,Guide!$B$28:$C$33,2,0)</f>
        <v>MDM</v>
      </c>
      <c r="F309" s="1" t="s">
        <v>9</v>
      </c>
      <c r="G309" s="21">
        <f>VLOOKUP($F309,Product!$A$1:$C$7,2,0)</f>
        <v>10</v>
      </c>
      <c r="H309" s="21">
        <f>VLOOKUP($F309,Product!$A$1:$C$7,3,0)</f>
        <v>20</v>
      </c>
      <c r="I309" s="1">
        <v>1153</v>
      </c>
      <c r="J309" s="23">
        <f t="shared" si="12"/>
        <v>11530</v>
      </c>
      <c r="K309" s="16">
        <v>6.0000000000000005E-2</v>
      </c>
      <c r="L309" s="1" t="str" cm="1">
        <f t="array" ref="L309">_xlfn.IFS(K309&gt;=10%,"High",K309&gt;=5%,"Medium",K309&gt;=1%,"Low",K309=0,"No Discount")</f>
        <v>Medium</v>
      </c>
      <c r="M309" s="23">
        <f>'Order raw'!H309*'Order raw'!I309</f>
        <v>23060</v>
      </c>
      <c r="N309" s="23">
        <f t="shared" si="13"/>
        <v>21676.399999999998</v>
      </c>
      <c r="O309" s="23">
        <f t="shared" si="14"/>
        <v>10146.399999999998</v>
      </c>
      <c r="P309" s="18">
        <v>41913</v>
      </c>
      <c r="Q309">
        <v>2014</v>
      </c>
    </row>
    <row r="310" spans="1:17" ht="13" x14ac:dyDescent="0.3">
      <c r="A310" s="1" t="s">
        <v>294</v>
      </c>
      <c r="B310" s="1" t="s">
        <v>59</v>
      </c>
      <c r="C310" s="1" t="str">
        <f>VLOOKUP(B310,Guide!$B$21:$C$26,2,0)</f>
        <v>FRA</v>
      </c>
      <c r="D310" s="1" t="s">
        <v>69</v>
      </c>
      <c r="E310" s="1" t="str">
        <f>VLOOKUP(D310,Guide!$B$28:$C$33,2,0)</f>
        <v>GOV</v>
      </c>
      <c r="F310" s="1" t="s">
        <v>9</v>
      </c>
      <c r="G310" s="21">
        <f>VLOOKUP($F310,Product!$A$1:$C$7,2,0)</f>
        <v>10</v>
      </c>
      <c r="H310" s="21">
        <f>VLOOKUP($F310,Product!$A$1:$C$7,3,0)</f>
        <v>20</v>
      </c>
      <c r="I310" s="1">
        <v>1757</v>
      </c>
      <c r="J310" s="23">
        <f t="shared" si="12"/>
        <v>17570</v>
      </c>
      <c r="K310" s="16">
        <v>6.0000000000000005E-2</v>
      </c>
      <c r="L310" s="1" t="str" cm="1">
        <f t="array" ref="L310">_xlfn.IFS(K310&gt;=10%,"High",K310&gt;=5%,"Medium",K310&gt;=1%,"Low",K310=0,"No Discount")</f>
        <v>Medium</v>
      </c>
      <c r="M310" s="23">
        <f>'Order raw'!H310*'Order raw'!I310</f>
        <v>35140</v>
      </c>
      <c r="N310" s="23">
        <f t="shared" si="13"/>
        <v>33031.599999999999</v>
      </c>
      <c r="O310" s="23">
        <f t="shared" si="14"/>
        <v>15461.599999999999</v>
      </c>
      <c r="P310" s="18">
        <v>41548</v>
      </c>
      <c r="Q310">
        <v>2013</v>
      </c>
    </row>
    <row r="311" spans="1:17" ht="13" x14ac:dyDescent="0.3">
      <c r="A311" s="1" t="s">
        <v>309</v>
      </c>
      <c r="B311" s="1" t="s">
        <v>57</v>
      </c>
      <c r="C311" s="1" t="str">
        <f>VLOOKUP(B311,Guide!$B$21:$C$26,2,0)</f>
        <v>GER</v>
      </c>
      <c r="D311" s="1" t="s">
        <v>69</v>
      </c>
      <c r="E311" s="1" t="str">
        <f>VLOOKUP(D311,Guide!$B$28:$C$33,2,0)</f>
        <v>GOV</v>
      </c>
      <c r="F311" s="1" t="s">
        <v>10</v>
      </c>
      <c r="G311" s="21">
        <f>VLOOKUP($F311,Product!$A$1:$C$7,2,0)</f>
        <v>120</v>
      </c>
      <c r="H311" s="21">
        <f>VLOOKUP($F311,Product!$A$1:$C$7,3,0)</f>
        <v>180</v>
      </c>
      <c r="I311" s="1">
        <v>1001</v>
      </c>
      <c r="J311" s="23">
        <f t="shared" si="12"/>
        <v>120120</v>
      </c>
      <c r="K311" s="16">
        <v>6.0000000000000005E-2</v>
      </c>
      <c r="L311" s="1" t="str" cm="1">
        <f t="array" ref="L311">_xlfn.IFS(K311&gt;=10%,"High",K311&gt;=5%,"Medium",K311&gt;=1%,"Low",K311=0,"No Discount")</f>
        <v>Medium</v>
      </c>
      <c r="M311" s="23">
        <f>'Order raw'!H311*'Order raw'!I311</f>
        <v>180180</v>
      </c>
      <c r="N311" s="23">
        <f t="shared" si="13"/>
        <v>169369.19999999998</v>
      </c>
      <c r="O311" s="23">
        <f t="shared" si="14"/>
        <v>49249.199999999983</v>
      </c>
      <c r="P311" s="18">
        <v>41852</v>
      </c>
      <c r="Q311">
        <v>2014</v>
      </c>
    </row>
    <row r="312" spans="1:17" ht="13" x14ac:dyDescent="0.3">
      <c r="A312" s="1" t="s">
        <v>310</v>
      </c>
      <c r="B312" s="1" t="s">
        <v>61</v>
      </c>
      <c r="C312" s="1" t="str">
        <f>VLOOKUP(B312,Guide!$B$21:$C$26,2,0)</f>
        <v>MXC</v>
      </c>
      <c r="D312" s="1" t="s">
        <v>69</v>
      </c>
      <c r="E312" s="1" t="str">
        <f>VLOOKUP(D312,Guide!$B$28:$C$33,2,0)</f>
        <v>GOV</v>
      </c>
      <c r="F312" s="1" t="s">
        <v>10</v>
      </c>
      <c r="G312" s="21">
        <f>VLOOKUP($F312,Product!$A$1:$C$7,2,0)</f>
        <v>120</v>
      </c>
      <c r="H312" s="21">
        <f>VLOOKUP($F312,Product!$A$1:$C$7,3,0)</f>
        <v>180</v>
      </c>
      <c r="I312" s="1">
        <v>1333</v>
      </c>
      <c r="J312" s="23">
        <f t="shared" si="12"/>
        <v>159960</v>
      </c>
      <c r="K312" s="16">
        <v>6.0000000000000005E-2</v>
      </c>
      <c r="L312" s="1" t="str" cm="1">
        <f t="array" ref="L312">_xlfn.IFS(K312&gt;=10%,"High",K312&gt;=5%,"Medium",K312&gt;=1%,"Low",K312=0,"No Discount")</f>
        <v>Medium</v>
      </c>
      <c r="M312" s="23">
        <f>'Order raw'!H312*'Order raw'!I312</f>
        <v>239940</v>
      </c>
      <c r="N312" s="23">
        <f t="shared" si="13"/>
        <v>225543.59999999998</v>
      </c>
      <c r="O312" s="23">
        <f t="shared" si="14"/>
        <v>65583.599999999977</v>
      </c>
      <c r="P312" s="18">
        <v>41944</v>
      </c>
      <c r="Q312">
        <v>2014</v>
      </c>
    </row>
    <row r="313" spans="1:17" ht="13" x14ac:dyDescent="0.3">
      <c r="A313" s="1" t="s">
        <v>308</v>
      </c>
      <c r="B313" s="1" t="s">
        <v>63</v>
      </c>
      <c r="C313" s="1" t="str">
        <f>VLOOKUP(B313,Guide!$B$21:$C$26,2,0)</f>
        <v>USA</v>
      </c>
      <c r="D313" s="1" t="s">
        <v>71</v>
      </c>
      <c r="E313" s="1" t="str">
        <f>VLOOKUP(D313,Guide!$B$28:$C$33,2,0)</f>
        <v>MDM</v>
      </c>
      <c r="F313" s="1" t="s">
        <v>11</v>
      </c>
      <c r="G313" s="21">
        <f>VLOOKUP($F313,Product!$A$1:$C$7,2,0)</f>
        <v>250</v>
      </c>
      <c r="H313" s="21">
        <f>VLOOKUP($F313,Product!$A$1:$C$7,3,0)</f>
        <v>300</v>
      </c>
      <c r="I313" s="1">
        <v>1153</v>
      </c>
      <c r="J313" s="23">
        <f t="shared" si="12"/>
        <v>288250</v>
      </c>
      <c r="K313" s="16">
        <v>6.0000000000000005E-2</v>
      </c>
      <c r="L313" s="1" t="str" cm="1">
        <f t="array" ref="L313">_xlfn.IFS(K313&gt;=10%,"High",K313&gt;=5%,"Medium",K313&gt;=1%,"Low",K313=0,"No Discount")</f>
        <v>Medium</v>
      </c>
      <c r="M313" s="23">
        <f>'Order raw'!H313*'Order raw'!I313</f>
        <v>345900</v>
      </c>
      <c r="N313" s="23">
        <f t="shared" si="13"/>
        <v>325146</v>
      </c>
      <c r="O313" s="23">
        <f t="shared" si="14"/>
        <v>36896</v>
      </c>
      <c r="P313" s="18">
        <v>41913</v>
      </c>
      <c r="Q313">
        <v>2014</v>
      </c>
    </row>
    <row r="314" spans="1:17" ht="13" x14ac:dyDescent="0.3">
      <c r="A314" s="1" t="s">
        <v>311</v>
      </c>
      <c r="B314" s="1" t="s">
        <v>61</v>
      </c>
      <c r="C314" s="1" t="str">
        <f>VLOOKUP(B314,Guide!$B$21:$C$26,2,0)</f>
        <v>MXC</v>
      </c>
      <c r="D314" s="1" t="s">
        <v>73</v>
      </c>
      <c r="E314" s="1" t="str">
        <f>VLOOKUP(D314,Guide!$B$28:$C$33,2,0)</f>
        <v>CPR</v>
      </c>
      <c r="F314" s="1" t="s">
        <v>7</v>
      </c>
      <c r="G314" s="21">
        <f>VLOOKUP($F314,Product!$A$1:$C$7,2,0)</f>
        <v>3</v>
      </c>
      <c r="H314" s="21">
        <f>VLOOKUP($F314,Product!$A$1:$C$7,3,0)</f>
        <v>20</v>
      </c>
      <c r="I314" s="1">
        <v>727</v>
      </c>
      <c r="J314" s="23">
        <f t="shared" si="12"/>
        <v>2181</v>
      </c>
      <c r="K314" s="16">
        <v>6.9999999999999993E-2</v>
      </c>
      <c r="L314" s="1" t="str" cm="1">
        <f t="array" ref="L314">_xlfn.IFS(K314&gt;=10%,"High",K314&gt;=5%,"Medium",K314&gt;=1%,"Low",K314=0,"No Discount")</f>
        <v>Medium</v>
      </c>
      <c r="M314" s="23">
        <f>'Order raw'!H314*'Order raw'!I314</f>
        <v>14540</v>
      </c>
      <c r="N314" s="23">
        <f t="shared" si="13"/>
        <v>13522.2</v>
      </c>
      <c r="O314" s="23">
        <f t="shared" si="14"/>
        <v>11341.2</v>
      </c>
      <c r="P314" s="18">
        <v>41671</v>
      </c>
      <c r="Q314">
        <v>2014</v>
      </c>
    </row>
    <row r="315" spans="1:17" ht="13" x14ac:dyDescent="0.3">
      <c r="A315" s="1" t="s">
        <v>312</v>
      </c>
      <c r="B315" s="1" t="s">
        <v>55</v>
      </c>
      <c r="C315" s="1" t="str">
        <f>VLOOKUP(B315,Guide!$B$21:$C$26,2,0)</f>
        <v>CND</v>
      </c>
      <c r="D315" s="1" t="s">
        <v>73</v>
      </c>
      <c r="E315" s="1" t="str">
        <f>VLOOKUP(D315,Guide!$B$28:$C$33,2,0)</f>
        <v>CPR</v>
      </c>
      <c r="F315" s="1" t="s">
        <v>7</v>
      </c>
      <c r="G315" s="21">
        <f>VLOOKUP($F315,Product!$A$1:$C$7,2,0)</f>
        <v>3</v>
      </c>
      <c r="H315" s="21">
        <f>VLOOKUP($F315,Product!$A$1:$C$7,3,0)</f>
        <v>20</v>
      </c>
      <c r="I315" s="1">
        <v>1884</v>
      </c>
      <c r="J315" s="23">
        <f t="shared" si="12"/>
        <v>5652</v>
      </c>
      <c r="K315" s="16">
        <v>6.9999999999999993E-2</v>
      </c>
      <c r="L315" s="1" t="str" cm="1">
        <f t="array" ref="L315">_xlfn.IFS(K315&gt;=10%,"High",K315&gt;=5%,"Medium",K315&gt;=1%,"Low",K315=0,"No Discount")</f>
        <v>Medium</v>
      </c>
      <c r="M315" s="23">
        <f>'Order raw'!H315*'Order raw'!I315</f>
        <v>37680</v>
      </c>
      <c r="N315" s="23">
        <f t="shared" si="13"/>
        <v>35042.400000000001</v>
      </c>
      <c r="O315" s="23">
        <f t="shared" si="14"/>
        <v>29390.400000000001</v>
      </c>
      <c r="P315" s="18">
        <v>41852</v>
      </c>
      <c r="Q315">
        <v>2014</v>
      </c>
    </row>
    <row r="316" spans="1:17" ht="13" x14ac:dyDescent="0.3">
      <c r="A316" s="1" t="s">
        <v>230</v>
      </c>
      <c r="B316" s="1" t="s">
        <v>61</v>
      </c>
      <c r="C316" s="1" t="str">
        <f>VLOOKUP(B316,Guide!$B$21:$C$26,2,0)</f>
        <v>MXC</v>
      </c>
      <c r="D316" s="1" t="s">
        <v>69</v>
      </c>
      <c r="E316" s="1" t="str">
        <f>VLOOKUP(D316,Guide!$B$28:$C$33,2,0)</f>
        <v>GOV</v>
      </c>
      <c r="F316" s="1" t="s">
        <v>7</v>
      </c>
      <c r="G316" s="21">
        <f>VLOOKUP($F316,Product!$A$1:$C$7,2,0)</f>
        <v>3</v>
      </c>
      <c r="H316" s="21">
        <f>VLOOKUP($F316,Product!$A$1:$C$7,3,0)</f>
        <v>20</v>
      </c>
      <c r="I316" s="1">
        <v>1834</v>
      </c>
      <c r="J316" s="23">
        <f t="shared" si="12"/>
        <v>5502</v>
      </c>
      <c r="K316" s="16">
        <v>6.9999999999999993E-2</v>
      </c>
      <c r="L316" s="1" t="str" cm="1">
        <f t="array" ref="L316">_xlfn.IFS(K316&gt;=10%,"High",K316&gt;=5%,"Medium",K316&gt;=1%,"Low",K316=0,"No Discount")</f>
        <v>Medium</v>
      </c>
      <c r="M316" s="23">
        <f>'Order raw'!H316*'Order raw'!I316</f>
        <v>36680</v>
      </c>
      <c r="N316" s="23">
        <f t="shared" si="13"/>
        <v>34112.400000000001</v>
      </c>
      <c r="O316" s="23">
        <f t="shared" si="14"/>
        <v>28610.400000000001</v>
      </c>
      <c r="P316" s="18">
        <v>41518</v>
      </c>
      <c r="Q316">
        <v>2013</v>
      </c>
    </row>
    <row r="317" spans="1:17" ht="13" x14ac:dyDescent="0.3">
      <c r="A317" s="1" t="s">
        <v>313</v>
      </c>
      <c r="B317" s="1" t="s">
        <v>61</v>
      </c>
      <c r="C317" s="1" t="str">
        <f>VLOOKUP(B317,Guide!$B$21:$C$26,2,0)</f>
        <v>MXC</v>
      </c>
      <c r="D317" s="1" t="s">
        <v>73</v>
      </c>
      <c r="E317" s="1" t="str">
        <f>VLOOKUP(D317,Guide!$B$28:$C$33,2,0)</f>
        <v>CPR</v>
      </c>
      <c r="F317" s="1" t="s">
        <v>8</v>
      </c>
      <c r="G317" s="21">
        <f>VLOOKUP($F317,Product!$A$1:$C$7,2,0)</f>
        <v>5</v>
      </c>
      <c r="H317" s="21">
        <f>VLOOKUP($F317,Product!$A$1:$C$7,3,0)</f>
        <v>15</v>
      </c>
      <c r="I317" s="1">
        <v>2340</v>
      </c>
      <c r="J317" s="23">
        <f t="shared" si="12"/>
        <v>11700</v>
      </c>
      <c r="K317" s="16">
        <v>6.9999999999999993E-2</v>
      </c>
      <c r="L317" s="1" t="str" cm="1">
        <f t="array" ref="L317">_xlfn.IFS(K317&gt;=10%,"High",K317&gt;=5%,"Medium",K317&gt;=1%,"Low",K317=0,"No Discount")</f>
        <v>Medium</v>
      </c>
      <c r="M317" s="23">
        <f>'Order raw'!H317*'Order raw'!I317</f>
        <v>35100</v>
      </c>
      <c r="N317" s="23">
        <f t="shared" si="13"/>
        <v>32643</v>
      </c>
      <c r="O317" s="23">
        <f t="shared" si="14"/>
        <v>20943</v>
      </c>
      <c r="P317" s="18">
        <v>41640</v>
      </c>
      <c r="Q317">
        <v>2014</v>
      </c>
    </row>
    <row r="318" spans="1:17" ht="13" x14ac:dyDescent="0.3">
      <c r="A318" s="1" t="s">
        <v>314</v>
      </c>
      <c r="B318" s="1" t="s">
        <v>59</v>
      </c>
      <c r="C318" s="1" t="str">
        <f>VLOOKUP(B318,Guide!$B$21:$C$26,2,0)</f>
        <v>FRA</v>
      </c>
      <c r="D318" s="1" t="s">
        <v>73</v>
      </c>
      <c r="E318" s="1" t="str">
        <f>VLOOKUP(D318,Guide!$B$28:$C$33,2,0)</f>
        <v>CPR</v>
      </c>
      <c r="F318" s="1" t="s">
        <v>8</v>
      </c>
      <c r="G318" s="21">
        <f>VLOOKUP($F318,Product!$A$1:$C$7,2,0)</f>
        <v>5</v>
      </c>
      <c r="H318" s="21">
        <f>VLOOKUP($F318,Product!$A$1:$C$7,3,0)</f>
        <v>15</v>
      </c>
      <c r="I318" s="1">
        <v>2342</v>
      </c>
      <c r="J318" s="23">
        <f t="shared" si="12"/>
        <v>11710</v>
      </c>
      <c r="K318" s="16">
        <v>6.9999999999999993E-2</v>
      </c>
      <c r="L318" s="1" t="str" cm="1">
        <f t="array" ref="L318">_xlfn.IFS(K318&gt;=10%,"High",K318&gt;=5%,"Medium",K318&gt;=1%,"Low",K318=0,"No Discount")</f>
        <v>Medium</v>
      </c>
      <c r="M318" s="23">
        <f>'Order raw'!H318*'Order raw'!I318</f>
        <v>35130</v>
      </c>
      <c r="N318" s="23">
        <f t="shared" si="13"/>
        <v>32670.9</v>
      </c>
      <c r="O318" s="23">
        <f t="shared" si="14"/>
        <v>20960.900000000001</v>
      </c>
      <c r="P318" s="18">
        <v>41944</v>
      </c>
      <c r="Q318">
        <v>2014</v>
      </c>
    </row>
    <row r="319" spans="1:17" ht="13" x14ac:dyDescent="0.3">
      <c r="A319" s="1" t="s">
        <v>138</v>
      </c>
      <c r="B319" s="1" t="s">
        <v>59</v>
      </c>
      <c r="C319" s="1" t="str">
        <f>VLOOKUP(B319,Guide!$B$21:$C$26,2,0)</f>
        <v>FRA</v>
      </c>
      <c r="D319" s="1" t="s">
        <v>69</v>
      </c>
      <c r="E319" s="1" t="str">
        <f>VLOOKUP(D319,Guide!$B$28:$C$33,2,0)</f>
        <v>GOV</v>
      </c>
      <c r="F319" s="1" t="s">
        <v>9</v>
      </c>
      <c r="G319" s="21">
        <f>VLOOKUP($F319,Product!$A$1:$C$7,2,0)</f>
        <v>10</v>
      </c>
      <c r="H319" s="21">
        <f>VLOOKUP($F319,Product!$A$1:$C$7,3,0)</f>
        <v>20</v>
      </c>
      <c r="I319" s="1">
        <v>1031</v>
      </c>
      <c r="J319" s="23">
        <f t="shared" si="12"/>
        <v>10310</v>
      </c>
      <c r="K319" s="16">
        <v>6.9999999999999993E-2</v>
      </c>
      <c r="L319" s="1" t="str" cm="1">
        <f t="array" ref="L319">_xlfn.IFS(K319&gt;=10%,"High",K319&gt;=5%,"Medium",K319&gt;=1%,"Low",K319=0,"No Discount")</f>
        <v>Medium</v>
      </c>
      <c r="M319" s="23">
        <f>'Order raw'!H319*'Order raw'!I319</f>
        <v>20620</v>
      </c>
      <c r="N319" s="23">
        <f t="shared" si="13"/>
        <v>19176.600000000002</v>
      </c>
      <c r="O319" s="23">
        <f t="shared" si="14"/>
        <v>8866.6000000000022</v>
      </c>
      <c r="P319" s="18">
        <v>41518</v>
      </c>
      <c r="Q319">
        <v>2013</v>
      </c>
    </row>
    <row r="320" spans="1:17" ht="13" x14ac:dyDescent="0.3">
      <c r="A320" s="1" t="s">
        <v>315</v>
      </c>
      <c r="B320" s="1" t="s">
        <v>55</v>
      </c>
      <c r="C320" s="1" t="str">
        <f>VLOOKUP(B320,Guide!$B$21:$C$26,2,0)</f>
        <v>CND</v>
      </c>
      <c r="D320" s="1" t="s">
        <v>71</v>
      </c>
      <c r="E320" s="1" t="str">
        <f>VLOOKUP(D320,Guide!$B$28:$C$33,2,0)</f>
        <v>MDM</v>
      </c>
      <c r="F320" s="1" t="s">
        <v>10</v>
      </c>
      <c r="G320" s="21">
        <f>VLOOKUP($F320,Product!$A$1:$C$7,2,0)</f>
        <v>120</v>
      </c>
      <c r="H320" s="21">
        <f>VLOOKUP($F320,Product!$A$1:$C$7,3,0)</f>
        <v>180</v>
      </c>
      <c r="I320" s="1">
        <v>1262</v>
      </c>
      <c r="J320" s="23">
        <f t="shared" si="12"/>
        <v>151440</v>
      </c>
      <c r="K320" s="16">
        <v>6.9999999999999993E-2</v>
      </c>
      <c r="L320" s="1" t="str" cm="1">
        <f t="array" ref="L320">_xlfn.IFS(K320&gt;=10%,"High",K320&gt;=5%,"Medium",K320&gt;=1%,"Low",K320=0,"No Discount")</f>
        <v>Medium</v>
      </c>
      <c r="M320" s="23">
        <f>'Order raw'!H320*'Order raw'!I320</f>
        <v>227160</v>
      </c>
      <c r="N320" s="23">
        <f t="shared" si="13"/>
        <v>211258.80000000002</v>
      </c>
      <c r="O320" s="23">
        <f t="shared" si="14"/>
        <v>59818.800000000017</v>
      </c>
      <c r="P320" s="18">
        <v>41760</v>
      </c>
      <c r="Q320">
        <v>2014</v>
      </c>
    </row>
    <row r="321" spans="1:17" ht="13" x14ac:dyDescent="0.3">
      <c r="A321" s="1" t="s">
        <v>316</v>
      </c>
      <c r="B321" s="1" t="s">
        <v>55</v>
      </c>
      <c r="C321" s="1" t="str">
        <f>VLOOKUP(B321,Guide!$B$21:$C$26,2,0)</f>
        <v>CND</v>
      </c>
      <c r="D321" s="1" t="s">
        <v>69</v>
      </c>
      <c r="E321" s="1" t="str">
        <f>VLOOKUP(D321,Guide!$B$28:$C$33,2,0)</f>
        <v>GOV</v>
      </c>
      <c r="F321" s="1" t="s">
        <v>10</v>
      </c>
      <c r="G321" s="21">
        <f>VLOOKUP($F321,Product!$A$1:$C$7,2,0)</f>
        <v>120</v>
      </c>
      <c r="H321" s="21">
        <f>VLOOKUP($F321,Product!$A$1:$C$7,3,0)</f>
        <v>180</v>
      </c>
      <c r="I321" s="1">
        <v>1135</v>
      </c>
      <c r="J321" s="23">
        <f t="shared" si="12"/>
        <v>136200</v>
      </c>
      <c r="K321" s="16">
        <v>6.9999999999999993E-2</v>
      </c>
      <c r="L321" s="1" t="str" cm="1">
        <f t="array" ref="L321">_xlfn.IFS(K321&gt;=10%,"High",K321&gt;=5%,"Medium",K321&gt;=1%,"Low",K321=0,"No Discount")</f>
        <v>Medium</v>
      </c>
      <c r="M321" s="23">
        <f>'Order raw'!H321*'Order raw'!I321</f>
        <v>204300</v>
      </c>
      <c r="N321" s="23">
        <f t="shared" si="13"/>
        <v>189999</v>
      </c>
      <c r="O321" s="23">
        <f t="shared" si="14"/>
        <v>53799</v>
      </c>
      <c r="P321" s="18">
        <v>41791</v>
      </c>
      <c r="Q321">
        <v>2014</v>
      </c>
    </row>
    <row r="322" spans="1:17" ht="13" x14ac:dyDescent="0.3">
      <c r="A322" s="1" t="s">
        <v>208</v>
      </c>
      <c r="B322" s="1" t="s">
        <v>63</v>
      </c>
      <c r="C322" s="1" t="str">
        <f>VLOOKUP(B322,Guide!$B$21:$C$26,2,0)</f>
        <v>USA</v>
      </c>
      <c r="D322" s="1" t="s">
        <v>69</v>
      </c>
      <c r="E322" s="1" t="str">
        <f>VLOOKUP(D322,Guide!$B$28:$C$33,2,0)</f>
        <v>GOV</v>
      </c>
      <c r="F322" s="1" t="s">
        <v>10</v>
      </c>
      <c r="G322" s="21">
        <f>VLOOKUP($F322,Product!$A$1:$C$7,2,0)</f>
        <v>120</v>
      </c>
      <c r="H322" s="21">
        <f>VLOOKUP($F322,Product!$A$1:$C$7,3,0)</f>
        <v>180</v>
      </c>
      <c r="I322" s="1">
        <v>547</v>
      </c>
      <c r="J322" s="23">
        <f t="shared" si="12"/>
        <v>65640</v>
      </c>
      <c r="K322" s="16">
        <v>6.9999999999999993E-2</v>
      </c>
      <c r="L322" s="1" t="str" cm="1">
        <f t="array" ref="L322">_xlfn.IFS(K322&gt;=10%,"High",K322&gt;=5%,"Medium",K322&gt;=1%,"Low",K322=0,"No Discount")</f>
        <v>Medium</v>
      </c>
      <c r="M322" s="23">
        <f>'Order raw'!H322*'Order raw'!I322</f>
        <v>98460</v>
      </c>
      <c r="N322" s="23">
        <f t="shared" si="13"/>
        <v>91567.8</v>
      </c>
      <c r="O322" s="23">
        <f t="shared" si="14"/>
        <v>25927.800000000003</v>
      </c>
      <c r="P322" s="18">
        <v>41944</v>
      </c>
      <c r="Q322">
        <v>2014</v>
      </c>
    </row>
    <row r="323" spans="1:17" ht="13" x14ac:dyDescent="0.3">
      <c r="A323" s="1" t="s">
        <v>131</v>
      </c>
      <c r="B323" s="1" t="s">
        <v>55</v>
      </c>
      <c r="C323" s="1" t="str">
        <f>VLOOKUP(B323,Guide!$B$21:$C$26,2,0)</f>
        <v>CND</v>
      </c>
      <c r="D323" s="1" t="s">
        <v>69</v>
      </c>
      <c r="E323" s="1" t="str">
        <f>VLOOKUP(D323,Guide!$B$28:$C$33,2,0)</f>
        <v>GOV</v>
      </c>
      <c r="F323" s="1" t="s">
        <v>10</v>
      </c>
      <c r="G323" s="21">
        <f>VLOOKUP($F323,Product!$A$1:$C$7,2,0)</f>
        <v>120</v>
      </c>
      <c r="H323" s="21">
        <f>VLOOKUP($F323,Product!$A$1:$C$7,3,0)</f>
        <v>180</v>
      </c>
      <c r="I323" s="1">
        <v>1582</v>
      </c>
      <c r="J323" s="23">
        <f t="shared" ref="J323:J386" si="15">G323*I323</f>
        <v>189840</v>
      </c>
      <c r="K323" s="16">
        <v>6.9999999999999993E-2</v>
      </c>
      <c r="L323" s="1" t="str" cm="1">
        <f t="array" ref="L323">_xlfn.IFS(K323&gt;=10%,"High",K323&gt;=5%,"Medium",K323&gt;=1%,"Low",K323=0,"No Discount")</f>
        <v>Medium</v>
      </c>
      <c r="M323" s="23">
        <f>'Order raw'!H323*'Order raw'!I323</f>
        <v>284760</v>
      </c>
      <c r="N323" s="23">
        <f t="shared" ref="N323:N386" si="16">M323*(1-K323)</f>
        <v>264826.8</v>
      </c>
      <c r="O323" s="23">
        <f t="shared" ref="O323:O386" si="17">N323-J323</f>
        <v>74986.799999999988</v>
      </c>
      <c r="P323" s="18">
        <v>41974</v>
      </c>
      <c r="Q323">
        <v>2014</v>
      </c>
    </row>
    <row r="324" spans="1:17" ht="13" x14ac:dyDescent="0.3">
      <c r="A324" s="1" t="s">
        <v>317</v>
      </c>
      <c r="B324" s="1" t="s">
        <v>59</v>
      </c>
      <c r="C324" s="1" t="str">
        <f>VLOOKUP(B324,Guide!$B$21:$C$26,2,0)</f>
        <v>FRA</v>
      </c>
      <c r="D324" s="1" t="s">
        <v>73</v>
      </c>
      <c r="E324" s="1" t="str">
        <f>VLOOKUP(D324,Guide!$B$28:$C$33,2,0)</f>
        <v>CPR</v>
      </c>
      <c r="F324" s="1" t="s">
        <v>11</v>
      </c>
      <c r="G324" s="21">
        <f>VLOOKUP($F324,Product!$A$1:$C$7,2,0)</f>
        <v>250</v>
      </c>
      <c r="H324" s="21">
        <f>VLOOKUP($F324,Product!$A$1:$C$7,3,0)</f>
        <v>300</v>
      </c>
      <c r="I324" s="1">
        <v>1738</v>
      </c>
      <c r="J324" s="23">
        <f t="shared" si="15"/>
        <v>434500</v>
      </c>
      <c r="K324" s="16">
        <v>7.0020138089758335E-2</v>
      </c>
      <c r="L324" s="1" t="str" cm="1">
        <f t="array" ref="L324">_xlfn.IFS(K324&gt;=10%,"High",K324&gt;=5%,"Medium",K324&gt;=1%,"Low",K324=0,"No Discount")</f>
        <v>Medium</v>
      </c>
      <c r="M324" s="23">
        <f>'Order raw'!H324*'Order raw'!I324</f>
        <v>521400</v>
      </c>
      <c r="N324" s="23">
        <f t="shared" si="16"/>
        <v>484891.5</v>
      </c>
      <c r="O324" s="23">
        <f t="shared" si="17"/>
        <v>50391.5</v>
      </c>
      <c r="P324" s="18">
        <v>41730</v>
      </c>
      <c r="Q324">
        <v>2014</v>
      </c>
    </row>
    <row r="325" spans="1:17" ht="13" x14ac:dyDescent="0.3">
      <c r="A325" s="1" t="s">
        <v>318</v>
      </c>
      <c r="B325" s="1" t="s">
        <v>57</v>
      </c>
      <c r="C325" s="1" t="str">
        <f>VLOOKUP(B325,Guide!$B$21:$C$26,2,0)</f>
        <v>GER</v>
      </c>
      <c r="D325" s="1" t="s">
        <v>73</v>
      </c>
      <c r="E325" s="1" t="str">
        <f>VLOOKUP(D325,Guide!$B$28:$C$33,2,0)</f>
        <v>CPR</v>
      </c>
      <c r="F325" s="1" t="s">
        <v>11</v>
      </c>
      <c r="G325" s="21">
        <f>VLOOKUP($F325,Product!$A$1:$C$7,2,0)</f>
        <v>250</v>
      </c>
      <c r="H325" s="21">
        <f>VLOOKUP($F325,Product!$A$1:$C$7,3,0)</f>
        <v>300</v>
      </c>
      <c r="I325" s="1">
        <v>2215</v>
      </c>
      <c r="J325" s="23">
        <f t="shared" si="15"/>
        <v>553750</v>
      </c>
      <c r="K325" s="16">
        <v>6.9999999999999993E-2</v>
      </c>
      <c r="L325" s="1" t="str" cm="1">
        <f t="array" ref="L325">_xlfn.IFS(K325&gt;=10%,"High",K325&gt;=5%,"Medium",K325&gt;=1%,"Low",K325=0,"No Discount")</f>
        <v>Medium</v>
      </c>
      <c r="M325" s="23">
        <f>'Order raw'!H325*'Order raw'!I325</f>
        <v>664500</v>
      </c>
      <c r="N325" s="23">
        <f t="shared" si="16"/>
        <v>617985</v>
      </c>
      <c r="O325" s="23">
        <f t="shared" si="17"/>
        <v>64235</v>
      </c>
      <c r="P325" s="18">
        <v>41518</v>
      </c>
      <c r="Q325">
        <v>2013</v>
      </c>
    </row>
    <row r="326" spans="1:17" ht="13" x14ac:dyDescent="0.3">
      <c r="A326" s="1" t="s">
        <v>131</v>
      </c>
      <c r="B326" s="1" t="s">
        <v>55</v>
      </c>
      <c r="C326" s="1" t="str">
        <f>VLOOKUP(B326,Guide!$B$21:$C$26,2,0)</f>
        <v>CND</v>
      </c>
      <c r="D326" s="1" t="s">
        <v>69</v>
      </c>
      <c r="E326" s="1" t="str">
        <f>VLOOKUP(D326,Guide!$B$28:$C$33,2,0)</f>
        <v>GOV</v>
      </c>
      <c r="F326" s="1" t="s">
        <v>11</v>
      </c>
      <c r="G326" s="21">
        <f>VLOOKUP($F326,Product!$A$1:$C$7,2,0)</f>
        <v>250</v>
      </c>
      <c r="H326" s="21">
        <f>VLOOKUP($F326,Product!$A$1:$C$7,3,0)</f>
        <v>300</v>
      </c>
      <c r="I326" s="1">
        <v>1582</v>
      </c>
      <c r="J326" s="23">
        <f t="shared" si="15"/>
        <v>395500</v>
      </c>
      <c r="K326" s="16">
        <v>6.9999999999999993E-2</v>
      </c>
      <c r="L326" s="1" t="str" cm="1">
        <f t="array" ref="L326">_xlfn.IFS(K326&gt;=10%,"High",K326&gt;=5%,"Medium",K326&gt;=1%,"Low",K326=0,"No Discount")</f>
        <v>Medium</v>
      </c>
      <c r="M326" s="23">
        <f>'Order raw'!H326*'Order raw'!I326</f>
        <v>474600</v>
      </c>
      <c r="N326" s="23">
        <f t="shared" si="16"/>
        <v>441378</v>
      </c>
      <c r="O326" s="23">
        <f t="shared" si="17"/>
        <v>45878</v>
      </c>
      <c r="P326" s="18">
        <v>41974</v>
      </c>
      <c r="Q326">
        <v>2014</v>
      </c>
    </row>
    <row r="327" spans="1:17" ht="13" x14ac:dyDescent="0.3">
      <c r="A327" s="1" t="s">
        <v>316</v>
      </c>
      <c r="B327" s="1" t="s">
        <v>55</v>
      </c>
      <c r="C327" s="1" t="str">
        <f>VLOOKUP(B327,Guide!$B$21:$C$26,2,0)</f>
        <v>CND</v>
      </c>
      <c r="D327" s="1" t="s">
        <v>69</v>
      </c>
      <c r="E327" s="1" t="str">
        <f>VLOOKUP(D327,Guide!$B$28:$C$33,2,0)</f>
        <v>GOV</v>
      </c>
      <c r="F327" s="1" t="s">
        <v>12</v>
      </c>
      <c r="G327" s="21">
        <f>VLOOKUP($F327,Product!$A$1:$C$7,2,0)</f>
        <v>200</v>
      </c>
      <c r="H327" s="21">
        <f>VLOOKUP($F327,Product!$A$1:$C$7,3,0)</f>
        <v>350</v>
      </c>
      <c r="I327" s="1">
        <v>1135</v>
      </c>
      <c r="J327" s="23">
        <f t="shared" si="15"/>
        <v>227000</v>
      </c>
      <c r="K327" s="16">
        <v>6.9999999999999993E-2</v>
      </c>
      <c r="L327" s="1" t="str" cm="1">
        <f t="array" ref="L327">_xlfn.IFS(K327&gt;=10%,"High",K327&gt;=5%,"Medium",K327&gt;=1%,"Low",K327=0,"No Discount")</f>
        <v>Medium</v>
      </c>
      <c r="M327" s="23">
        <f>'Order raw'!H327*'Order raw'!I327</f>
        <v>397250</v>
      </c>
      <c r="N327" s="23">
        <f t="shared" si="16"/>
        <v>369442.5</v>
      </c>
      <c r="O327" s="23">
        <f t="shared" si="17"/>
        <v>142442.5</v>
      </c>
      <c r="P327" s="18">
        <v>41791</v>
      </c>
      <c r="Q327">
        <v>2014</v>
      </c>
    </row>
    <row r="328" spans="1:17" ht="13" x14ac:dyDescent="0.3">
      <c r="A328" s="1" t="s">
        <v>319</v>
      </c>
      <c r="B328" s="1" t="s">
        <v>63</v>
      </c>
      <c r="C328" s="1" t="str">
        <f>VLOOKUP(B328,Guide!$B$21:$C$26,2,0)</f>
        <v>USA</v>
      </c>
      <c r="D328" s="1" t="s">
        <v>69</v>
      </c>
      <c r="E328" s="1" t="str">
        <f>VLOOKUP(D328,Guide!$B$28:$C$33,2,0)</f>
        <v>GOV</v>
      </c>
      <c r="F328" s="1" t="s">
        <v>7</v>
      </c>
      <c r="G328" s="21">
        <f>VLOOKUP($F328,Product!$A$1:$C$7,2,0)</f>
        <v>3</v>
      </c>
      <c r="H328" s="21">
        <f>VLOOKUP($F328,Product!$A$1:$C$7,3,0)</f>
        <v>20</v>
      </c>
      <c r="I328" s="1">
        <v>1761</v>
      </c>
      <c r="J328" s="23">
        <f t="shared" si="15"/>
        <v>5283</v>
      </c>
      <c r="K328" s="16">
        <v>7.0000000000000007E-2</v>
      </c>
      <c r="L328" s="1" t="str" cm="1">
        <f t="array" ref="L328">_xlfn.IFS(K328&gt;=10%,"High",K328&gt;=5%,"Medium",K328&gt;=1%,"Low",K328=0,"No Discount")</f>
        <v>Medium</v>
      </c>
      <c r="M328" s="23">
        <f>'Order raw'!H328*'Order raw'!I328</f>
        <v>35220</v>
      </c>
      <c r="N328" s="23">
        <f t="shared" si="16"/>
        <v>32754.6</v>
      </c>
      <c r="O328" s="23">
        <f t="shared" si="17"/>
        <v>27471.599999999999</v>
      </c>
      <c r="P328" s="18">
        <v>41699</v>
      </c>
      <c r="Q328">
        <v>2014</v>
      </c>
    </row>
    <row r="329" spans="1:17" ht="13" x14ac:dyDescent="0.3">
      <c r="A329" s="1" t="s">
        <v>320</v>
      </c>
      <c r="B329" s="1" t="s">
        <v>59</v>
      </c>
      <c r="C329" s="1" t="str">
        <f>VLOOKUP(B329,Guide!$B$21:$C$26,2,0)</f>
        <v>FRA</v>
      </c>
      <c r="D329" s="1" t="s">
        <v>77</v>
      </c>
      <c r="E329" s="1" t="str">
        <f>VLOOKUP(D329,Guide!$B$28:$C$33,2,0)</f>
        <v>SMB</v>
      </c>
      <c r="F329" s="1" t="s">
        <v>7</v>
      </c>
      <c r="G329" s="21">
        <f>VLOOKUP($F329,Product!$A$1:$C$7,2,0)</f>
        <v>3</v>
      </c>
      <c r="H329" s="21">
        <f>VLOOKUP($F329,Product!$A$1:$C$7,3,0)</f>
        <v>20</v>
      </c>
      <c r="I329" s="1">
        <v>448</v>
      </c>
      <c r="J329" s="23">
        <f t="shared" si="15"/>
        <v>1344</v>
      </c>
      <c r="K329" s="16">
        <v>7.0000000000000007E-2</v>
      </c>
      <c r="L329" s="1" t="str" cm="1">
        <f t="array" ref="L329">_xlfn.IFS(K329&gt;=10%,"High",K329&gt;=5%,"Medium",K329&gt;=1%,"Low",K329=0,"No Discount")</f>
        <v>Medium</v>
      </c>
      <c r="M329" s="23">
        <f>'Order raw'!H329*'Order raw'!I329</f>
        <v>8960</v>
      </c>
      <c r="N329" s="23">
        <f t="shared" si="16"/>
        <v>8332.7999999999993</v>
      </c>
      <c r="O329" s="23">
        <f t="shared" si="17"/>
        <v>6988.7999999999993</v>
      </c>
      <c r="P329" s="18">
        <v>41791</v>
      </c>
      <c r="Q329">
        <v>2014</v>
      </c>
    </row>
    <row r="330" spans="1:17" ht="13" x14ac:dyDescent="0.3">
      <c r="A330" s="1" t="s">
        <v>321</v>
      </c>
      <c r="B330" s="1" t="s">
        <v>59</v>
      </c>
      <c r="C330" s="1" t="str">
        <f>VLOOKUP(B330,Guide!$B$21:$C$26,2,0)</f>
        <v>FRA</v>
      </c>
      <c r="D330" s="1" t="s">
        <v>77</v>
      </c>
      <c r="E330" s="1" t="str">
        <f>VLOOKUP(D330,Guide!$B$28:$C$33,2,0)</f>
        <v>SMB</v>
      </c>
      <c r="F330" s="1" t="s">
        <v>7</v>
      </c>
      <c r="G330" s="21">
        <f>VLOOKUP($F330,Product!$A$1:$C$7,2,0)</f>
        <v>3</v>
      </c>
      <c r="H330" s="21">
        <f>VLOOKUP($F330,Product!$A$1:$C$7,3,0)</f>
        <v>20</v>
      </c>
      <c r="I330" s="1">
        <v>2181</v>
      </c>
      <c r="J330" s="23">
        <f t="shared" si="15"/>
        <v>6543</v>
      </c>
      <c r="K330" s="16">
        <v>7.0000000000000007E-2</v>
      </c>
      <c r="L330" s="1" t="str" cm="1">
        <f t="array" ref="L330">_xlfn.IFS(K330&gt;=10%,"High",K330&gt;=5%,"Medium",K330&gt;=1%,"Low",K330=0,"No Discount")</f>
        <v>Medium</v>
      </c>
      <c r="M330" s="23">
        <f>'Order raw'!H330*'Order raw'!I330</f>
        <v>43620</v>
      </c>
      <c r="N330" s="23">
        <f t="shared" si="16"/>
        <v>40566.6</v>
      </c>
      <c r="O330" s="23">
        <f t="shared" si="17"/>
        <v>34023.599999999999</v>
      </c>
      <c r="P330" s="18">
        <v>41913</v>
      </c>
      <c r="Q330">
        <v>2014</v>
      </c>
    </row>
    <row r="331" spans="1:17" ht="13" x14ac:dyDescent="0.3">
      <c r="A331" s="1" t="s">
        <v>252</v>
      </c>
      <c r="B331" s="1" t="s">
        <v>59</v>
      </c>
      <c r="C331" s="1" t="str">
        <f>VLOOKUP(B331,Guide!$B$21:$C$26,2,0)</f>
        <v>FRA</v>
      </c>
      <c r="D331" s="1" t="s">
        <v>69</v>
      </c>
      <c r="E331" s="1" t="str">
        <f>VLOOKUP(D331,Guide!$B$28:$C$33,2,0)</f>
        <v>GOV</v>
      </c>
      <c r="F331" s="1" t="s">
        <v>8</v>
      </c>
      <c r="G331" s="21">
        <f>VLOOKUP($F331,Product!$A$1:$C$7,2,0)</f>
        <v>5</v>
      </c>
      <c r="H331" s="21">
        <f>VLOOKUP($F331,Product!$A$1:$C$7,3,0)</f>
        <v>15</v>
      </c>
      <c r="I331" s="1">
        <v>1976</v>
      </c>
      <c r="J331" s="23">
        <f t="shared" si="15"/>
        <v>9880</v>
      </c>
      <c r="K331" s="16">
        <v>7.0000000000000007E-2</v>
      </c>
      <c r="L331" s="1" t="str" cm="1">
        <f t="array" ref="L331">_xlfn.IFS(K331&gt;=10%,"High",K331&gt;=5%,"Medium",K331&gt;=1%,"Low",K331=0,"No Discount")</f>
        <v>Medium</v>
      </c>
      <c r="M331" s="23">
        <f>'Order raw'!H331*'Order raw'!I331</f>
        <v>29640</v>
      </c>
      <c r="N331" s="23">
        <f t="shared" si="16"/>
        <v>27565.199999999997</v>
      </c>
      <c r="O331" s="23">
        <f t="shared" si="17"/>
        <v>17685.199999999997</v>
      </c>
      <c r="P331" s="18">
        <v>41913</v>
      </c>
      <c r="Q331">
        <v>2014</v>
      </c>
    </row>
    <row r="332" spans="1:17" ht="13" x14ac:dyDescent="0.3">
      <c r="A332" s="1" t="s">
        <v>321</v>
      </c>
      <c r="B332" s="1" t="s">
        <v>59</v>
      </c>
      <c r="C332" s="1" t="str">
        <f>VLOOKUP(B332,Guide!$B$21:$C$26,2,0)</f>
        <v>FRA</v>
      </c>
      <c r="D332" s="1" t="s">
        <v>77</v>
      </c>
      <c r="E332" s="1" t="str">
        <f>VLOOKUP(D332,Guide!$B$28:$C$33,2,0)</f>
        <v>SMB</v>
      </c>
      <c r="F332" s="1" t="s">
        <v>8</v>
      </c>
      <c r="G332" s="21">
        <f>VLOOKUP($F332,Product!$A$1:$C$7,2,0)</f>
        <v>5</v>
      </c>
      <c r="H332" s="21">
        <f>VLOOKUP($F332,Product!$A$1:$C$7,3,0)</f>
        <v>15</v>
      </c>
      <c r="I332" s="1">
        <v>2181</v>
      </c>
      <c r="J332" s="23">
        <f t="shared" si="15"/>
        <v>10905</v>
      </c>
      <c r="K332" s="16">
        <v>7.0000000000000007E-2</v>
      </c>
      <c r="L332" s="1" t="str" cm="1">
        <f t="array" ref="L332">_xlfn.IFS(K332&gt;=10%,"High",K332&gt;=5%,"Medium",K332&gt;=1%,"Low",K332=0,"No Discount")</f>
        <v>Medium</v>
      </c>
      <c r="M332" s="23">
        <f>'Order raw'!H332*'Order raw'!I332</f>
        <v>32715</v>
      </c>
      <c r="N332" s="23">
        <f t="shared" si="16"/>
        <v>30424.949999999997</v>
      </c>
      <c r="O332" s="23">
        <f t="shared" si="17"/>
        <v>19519.949999999997</v>
      </c>
      <c r="P332" s="18">
        <v>41913</v>
      </c>
      <c r="Q332">
        <v>2014</v>
      </c>
    </row>
    <row r="333" spans="1:17" ht="13" x14ac:dyDescent="0.3">
      <c r="A333" s="1" t="s">
        <v>322</v>
      </c>
      <c r="B333" s="1" t="s">
        <v>57</v>
      </c>
      <c r="C333" s="1" t="str">
        <f>VLOOKUP(B333,Guide!$B$21:$C$26,2,0)</f>
        <v>GER</v>
      </c>
      <c r="D333" s="1" t="s">
        <v>75</v>
      </c>
      <c r="E333" s="1" t="str">
        <f>VLOOKUP(D333,Guide!$B$28:$C$33,2,0)</f>
        <v>ENT</v>
      </c>
      <c r="F333" s="1" t="s">
        <v>8</v>
      </c>
      <c r="G333" s="21">
        <f>VLOOKUP($F333,Product!$A$1:$C$7,2,0)</f>
        <v>5</v>
      </c>
      <c r="H333" s="21">
        <f>VLOOKUP($F333,Product!$A$1:$C$7,3,0)</f>
        <v>15</v>
      </c>
      <c r="I333" s="1">
        <v>2500</v>
      </c>
      <c r="J333" s="23">
        <f t="shared" si="15"/>
        <v>12500</v>
      </c>
      <c r="K333" s="16">
        <v>7.0000000000000007E-2</v>
      </c>
      <c r="L333" s="1" t="str" cm="1">
        <f t="array" ref="L333">_xlfn.IFS(K333&gt;=10%,"High",K333&gt;=5%,"Medium",K333&gt;=1%,"Low",K333=0,"No Discount")</f>
        <v>Medium</v>
      </c>
      <c r="M333" s="23">
        <f>'Order raw'!H333*'Order raw'!I333</f>
        <v>37500</v>
      </c>
      <c r="N333" s="23">
        <f t="shared" si="16"/>
        <v>34875</v>
      </c>
      <c r="O333" s="23">
        <f t="shared" si="17"/>
        <v>22375</v>
      </c>
      <c r="P333" s="18">
        <v>41579</v>
      </c>
      <c r="Q333">
        <v>2013</v>
      </c>
    </row>
    <row r="334" spans="1:17" ht="13" x14ac:dyDescent="0.3">
      <c r="A334" s="1" t="s">
        <v>323</v>
      </c>
      <c r="B334" s="1" t="s">
        <v>55</v>
      </c>
      <c r="C334" s="1" t="str">
        <f>VLOOKUP(B334,Guide!$B$21:$C$26,2,0)</f>
        <v>CND</v>
      </c>
      <c r="D334" s="1" t="s">
        <v>77</v>
      </c>
      <c r="E334" s="1" t="str">
        <f>VLOOKUP(D334,Guide!$B$28:$C$33,2,0)</f>
        <v>SMB</v>
      </c>
      <c r="F334" s="1" t="s">
        <v>9</v>
      </c>
      <c r="G334" s="21">
        <f>VLOOKUP($F334,Product!$A$1:$C$7,2,0)</f>
        <v>10</v>
      </c>
      <c r="H334" s="21">
        <f>VLOOKUP($F334,Product!$A$1:$C$7,3,0)</f>
        <v>20</v>
      </c>
      <c r="I334" s="1">
        <v>1702</v>
      </c>
      <c r="J334" s="23">
        <f t="shared" si="15"/>
        <v>17020</v>
      </c>
      <c r="K334" s="16">
        <v>7.0000000000000007E-2</v>
      </c>
      <c r="L334" s="1" t="str" cm="1">
        <f t="array" ref="L334">_xlfn.IFS(K334&gt;=10%,"High",K334&gt;=5%,"Medium",K334&gt;=1%,"Low",K334=0,"No Discount")</f>
        <v>Medium</v>
      </c>
      <c r="M334" s="23">
        <f>'Order raw'!H334*'Order raw'!I334</f>
        <v>34040</v>
      </c>
      <c r="N334" s="23">
        <f t="shared" si="16"/>
        <v>31657.199999999997</v>
      </c>
      <c r="O334" s="23">
        <f t="shared" si="17"/>
        <v>14637.199999999997</v>
      </c>
      <c r="P334" s="18">
        <v>41760</v>
      </c>
      <c r="Q334">
        <v>2014</v>
      </c>
    </row>
    <row r="335" spans="1:17" ht="13" x14ac:dyDescent="0.3">
      <c r="A335" s="1" t="s">
        <v>320</v>
      </c>
      <c r="B335" s="1" t="s">
        <v>59</v>
      </c>
      <c r="C335" s="1" t="str">
        <f>VLOOKUP(B335,Guide!$B$21:$C$26,2,0)</f>
        <v>FRA</v>
      </c>
      <c r="D335" s="1" t="s">
        <v>77</v>
      </c>
      <c r="E335" s="1" t="str">
        <f>VLOOKUP(D335,Guide!$B$28:$C$33,2,0)</f>
        <v>SMB</v>
      </c>
      <c r="F335" s="1" t="s">
        <v>9</v>
      </c>
      <c r="G335" s="21">
        <f>VLOOKUP($F335,Product!$A$1:$C$7,2,0)</f>
        <v>10</v>
      </c>
      <c r="H335" s="21">
        <f>VLOOKUP($F335,Product!$A$1:$C$7,3,0)</f>
        <v>20</v>
      </c>
      <c r="I335" s="1">
        <v>448</v>
      </c>
      <c r="J335" s="23">
        <f t="shared" si="15"/>
        <v>4480</v>
      </c>
      <c r="K335" s="16">
        <v>7.0000000000000007E-2</v>
      </c>
      <c r="L335" s="1" t="str" cm="1">
        <f t="array" ref="L335">_xlfn.IFS(K335&gt;=10%,"High",K335&gt;=5%,"Medium",K335&gt;=1%,"Low",K335=0,"No Discount")</f>
        <v>Medium</v>
      </c>
      <c r="M335" s="23">
        <f>'Order raw'!H335*'Order raw'!I335</f>
        <v>8960</v>
      </c>
      <c r="N335" s="23">
        <f t="shared" si="16"/>
        <v>8332.7999999999993</v>
      </c>
      <c r="O335" s="23">
        <f t="shared" si="17"/>
        <v>3852.7999999999993</v>
      </c>
      <c r="P335" s="18">
        <v>41791</v>
      </c>
      <c r="Q335">
        <v>2014</v>
      </c>
    </row>
    <row r="336" spans="1:17" ht="13" x14ac:dyDescent="0.3">
      <c r="A336" s="1" t="s">
        <v>324</v>
      </c>
      <c r="B336" s="1" t="s">
        <v>57</v>
      </c>
      <c r="C336" s="1" t="str">
        <f>VLOOKUP(B336,Guide!$B$21:$C$26,2,0)</f>
        <v>GER</v>
      </c>
      <c r="D336" s="1" t="s">
        <v>75</v>
      </c>
      <c r="E336" s="1" t="str">
        <f>VLOOKUP(D336,Guide!$B$28:$C$33,2,0)</f>
        <v>ENT</v>
      </c>
      <c r="F336" s="1" t="s">
        <v>9</v>
      </c>
      <c r="G336" s="21">
        <f>VLOOKUP($F336,Product!$A$1:$C$7,2,0)</f>
        <v>10</v>
      </c>
      <c r="H336" s="21">
        <f>VLOOKUP($F336,Product!$A$1:$C$7,3,0)</f>
        <v>20</v>
      </c>
      <c r="I336" s="1">
        <v>3513</v>
      </c>
      <c r="J336" s="23">
        <f t="shared" si="15"/>
        <v>35130</v>
      </c>
      <c r="K336" s="16">
        <v>7.0000000000000007E-2</v>
      </c>
      <c r="L336" s="1" t="str" cm="1">
        <f t="array" ref="L336">_xlfn.IFS(K336&gt;=10%,"High",K336&gt;=5%,"Medium",K336&gt;=1%,"Low",K336=0,"No Discount")</f>
        <v>Medium</v>
      </c>
      <c r="M336" s="23">
        <f>'Order raw'!H336*'Order raw'!I336</f>
        <v>70260</v>
      </c>
      <c r="N336" s="23">
        <f t="shared" si="16"/>
        <v>65341.799999999996</v>
      </c>
      <c r="O336" s="23">
        <f t="shared" si="17"/>
        <v>30211.799999999996</v>
      </c>
      <c r="P336" s="18">
        <v>41821</v>
      </c>
      <c r="Q336">
        <v>2014</v>
      </c>
    </row>
    <row r="337" spans="1:17" ht="13" x14ac:dyDescent="0.3">
      <c r="A337" s="1" t="s">
        <v>325</v>
      </c>
      <c r="B337" s="1" t="s">
        <v>59</v>
      </c>
      <c r="C337" s="1" t="str">
        <f>VLOOKUP(B337,Guide!$B$21:$C$26,2,0)</f>
        <v>FRA</v>
      </c>
      <c r="D337" s="1" t="s">
        <v>71</v>
      </c>
      <c r="E337" s="1" t="str">
        <f>VLOOKUP(D337,Guide!$B$28:$C$33,2,0)</f>
        <v>MDM</v>
      </c>
      <c r="F337" s="1" t="s">
        <v>9</v>
      </c>
      <c r="G337" s="21">
        <f>VLOOKUP($F337,Product!$A$1:$C$7,2,0)</f>
        <v>10</v>
      </c>
      <c r="H337" s="21">
        <f>VLOOKUP($F337,Product!$A$1:$C$7,3,0)</f>
        <v>20</v>
      </c>
      <c r="I337" s="1">
        <v>2101</v>
      </c>
      <c r="J337" s="23">
        <f t="shared" si="15"/>
        <v>21010</v>
      </c>
      <c r="K337" s="16">
        <v>7.0000000000000007E-2</v>
      </c>
      <c r="L337" s="1" t="str" cm="1">
        <f t="array" ref="L337">_xlfn.IFS(K337&gt;=10%,"High",K337&gt;=5%,"Medium",K337&gt;=1%,"Low",K337=0,"No Discount")</f>
        <v>Medium</v>
      </c>
      <c r="M337" s="23">
        <f>'Order raw'!H337*'Order raw'!I337</f>
        <v>42020</v>
      </c>
      <c r="N337" s="23">
        <f t="shared" si="16"/>
        <v>39078.6</v>
      </c>
      <c r="O337" s="23">
        <f t="shared" si="17"/>
        <v>18068.599999999999</v>
      </c>
      <c r="P337" s="18">
        <v>41852</v>
      </c>
      <c r="Q337">
        <v>2014</v>
      </c>
    </row>
    <row r="338" spans="1:17" ht="13" x14ac:dyDescent="0.3">
      <c r="A338" s="1" t="s">
        <v>326</v>
      </c>
      <c r="B338" s="1" t="s">
        <v>63</v>
      </c>
      <c r="C338" s="1" t="str">
        <f>VLOOKUP(B338,Guide!$B$21:$C$26,2,0)</f>
        <v>USA</v>
      </c>
      <c r="D338" s="1" t="s">
        <v>71</v>
      </c>
      <c r="E338" s="1" t="str">
        <f>VLOOKUP(D338,Guide!$B$28:$C$33,2,0)</f>
        <v>MDM</v>
      </c>
      <c r="F338" s="1" t="s">
        <v>9</v>
      </c>
      <c r="G338" s="21">
        <f>VLOOKUP($F338,Product!$A$1:$C$7,2,0)</f>
        <v>10</v>
      </c>
      <c r="H338" s="21">
        <f>VLOOKUP($F338,Product!$A$1:$C$7,3,0)</f>
        <v>20</v>
      </c>
      <c r="I338" s="1">
        <v>2931</v>
      </c>
      <c r="J338" s="23">
        <f t="shared" si="15"/>
        <v>29310</v>
      </c>
      <c r="K338" s="16">
        <v>7.0000000000000007E-2</v>
      </c>
      <c r="L338" s="1" t="str" cm="1">
        <f t="array" ref="L338">_xlfn.IFS(K338&gt;=10%,"High",K338&gt;=5%,"Medium",K338&gt;=1%,"Low",K338=0,"No Discount")</f>
        <v>Medium</v>
      </c>
      <c r="M338" s="23">
        <f>'Order raw'!H338*'Order raw'!I338</f>
        <v>58620</v>
      </c>
      <c r="N338" s="23">
        <f t="shared" si="16"/>
        <v>54516.6</v>
      </c>
      <c r="O338" s="23">
        <f t="shared" si="17"/>
        <v>25206.6</v>
      </c>
      <c r="P338" s="18">
        <v>41518</v>
      </c>
      <c r="Q338">
        <v>2013</v>
      </c>
    </row>
    <row r="339" spans="1:17" ht="13" x14ac:dyDescent="0.3">
      <c r="A339" s="1" t="s">
        <v>216</v>
      </c>
      <c r="B339" s="1" t="s">
        <v>59</v>
      </c>
      <c r="C339" s="1" t="str">
        <f>VLOOKUP(B339,Guide!$B$21:$C$26,2,0)</f>
        <v>FRA</v>
      </c>
      <c r="D339" s="1" t="s">
        <v>69</v>
      </c>
      <c r="E339" s="1" t="str">
        <f>VLOOKUP(D339,Guide!$B$28:$C$33,2,0)</f>
        <v>GOV</v>
      </c>
      <c r="F339" s="1" t="s">
        <v>9</v>
      </c>
      <c r="G339" s="21">
        <f>VLOOKUP($F339,Product!$A$1:$C$7,2,0)</f>
        <v>10</v>
      </c>
      <c r="H339" s="21">
        <f>VLOOKUP($F339,Product!$A$1:$C$7,3,0)</f>
        <v>20</v>
      </c>
      <c r="I339" s="1">
        <v>1535</v>
      </c>
      <c r="J339" s="23">
        <f t="shared" si="15"/>
        <v>15350</v>
      </c>
      <c r="K339" s="16">
        <v>7.0000000000000007E-2</v>
      </c>
      <c r="L339" s="1" t="str" cm="1">
        <f t="array" ref="L339">_xlfn.IFS(K339&gt;=10%,"High",K339&gt;=5%,"Medium",K339&gt;=1%,"Low",K339=0,"No Discount")</f>
        <v>Medium</v>
      </c>
      <c r="M339" s="23">
        <f>'Order raw'!H339*'Order raw'!I339</f>
        <v>30700</v>
      </c>
      <c r="N339" s="23">
        <f t="shared" si="16"/>
        <v>28550.999999999996</v>
      </c>
      <c r="O339" s="23">
        <f t="shared" si="17"/>
        <v>13200.999999999996</v>
      </c>
      <c r="P339" s="18">
        <v>41883</v>
      </c>
      <c r="Q339">
        <v>2014</v>
      </c>
    </row>
    <row r="340" spans="1:17" ht="13" x14ac:dyDescent="0.3">
      <c r="A340" s="1" t="s">
        <v>327</v>
      </c>
      <c r="B340" s="1" t="s">
        <v>57</v>
      </c>
      <c r="C340" s="1" t="str">
        <f>VLOOKUP(B340,Guide!$B$21:$C$26,2,0)</f>
        <v>GER</v>
      </c>
      <c r="D340" s="1" t="s">
        <v>77</v>
      </c>
      <c r="E340" s="1" t="str">
        <f>VLOOKUP(D340,Guide!$B$28:$C$33,2,0)</f>
        <v>SMB</v>
      </c>
      <c r="F340" s="1" t="s">
        <v>9</v>
      </c>
      <c r="G340" s="21">
        <f>VLOOKUP($F340,Product!$A$1:$C$7,2,0)</f>
        <v>10</v>
      </c>
      <c r="H340" s="21">
        <f>VLOOKUP($F340,Product!$A$1:$C$7,3,0)</f>
        <v>20</v>
      </c>
      <c r="I340" s="1">
        <v>1123</v>
      </c>
      <c r="J340" s="23">
        <f t="shared" si="15"/>
        <v>11230</v>
      </c>
      <c r="K340" s="16">
        <v>7.0000000000000007E-2</v>
      </c>
      <c r="L340" s="1" t="str" cm="1">
        <f t="array" ref="L340">_xlfn.IFS(K340&gt;=10%,"High",K340&gt;=5%,"Medium",K340&gt;=1%,"Low",K340=0,"No Discount")</f>
        <v>Medium</v>
      </c>
      <c r="M340" s="23">
        <f>'Order raw'!H340*'Order raw'!I340</f>
        <v>22460</v>
      </c>
      <c r="N340" s="23">
        <f t="shared" si="16"/>
        <v>20887.8</v>
      </c>
      <c r="O340" s="23">
        <f t="shared" si="17"/>
        <v>9657.7999999999993</v>
      </c>
      <c r="P340" s="18">
        <v>41518</v>
      </c>
      <c r="Q340">
        <v>2013</v>
      </c>
    </row>
    <row r="341" spans="1:17" ht="13" x14ac:dyDescent="0.3">
      <c r="A341" s="1" t="s">
        <v>328</v>
      </c>
      <c r="B341" s="1" t="s">
        <v>55</v>
      </c>
      <c r="C341" s="1" t="str">
        <f>VLOOKUP(B341,Guide!$B$21:$C$26,2,0)</f>
        <v>CND</v>
      </c>
      <c r="D341" s="1" t="s">
        <v>77</v>
      </c>
      <c r="E341" s="1" t="str">
        <f>VLOOKUP(D341,Guide!$B$28:$C$33,2,0)</f>
        <v>SMB</v>
      </c>
      <c r="F341" s="1" t="s">
        <v>9</v>
      </c>
      <c r="G341" s="21">
        <f>VLOOKUP($F341,Product!$A$1:$C$7,2,0)</f>
        <v>10</v>
      </c>
      <c r="H341" s="21">
        <f>VLOOKUP($F341,Product!$A$1:$C$7,3,0)</f>
        <v>20</v>
      </c>
      <c r="I341" s="1">
        <v>1404</v>
      </c>
      <c r="J341" s="23">
        <f t="shared" si="15"/>
        <v>14040</v>
      </c>
      <c r="K341" s="16">
        <v>7.0000000000000007E-2</v>
      </c>
      <c r="L341" s="1" t="str" cm="1">
        <f t="array" ref="L341">_xlfn.IFS(K341&gt;=10%,"High",K341&gt;=5%,"Medium",K341&gt;=1%,"Low",K341=0,"No Discount")</f>
        <v>Medium</v>
      </c>
      <c r="M341" s="23">
        <f>'Order raw'!H341*'Order raw'!I341</f>
        <v>28080</v>
      </c>
      <c r="N341" s="23">
        <f t="shared" si="16"/>
        <v>26114.399999999998</v>
      </c>
      <c r="O341" s="23">
        <f t="shared" si="17"/>
        <v>12074.399999999998</v>
      </c>
      <c r="P341" s="18">
        <v>41579</v>
      </c>
      <c r="Q341">
        <v>2013</v>
      </c>
    </row>
    <row r="342" spans="1:17" ht="13" x14ac:dyDescent="0.3">
      <c r="A342" s="1" t="s">
        <v>329</v>
      </c>
      <c r="B342" s="1" t="s">
        <v>61</v>
      </c>
      <c r="C342" s="1" t="str">
        <f>VLOOKUP(B342,Guide!$B$21:$C$26,2,0)</f>
        <v>MXC</v>
      </c>
      <c r="D342" s="1" t="s">
        <v>73</v>
      </c>
      <c r="E342" s="1" t="str">
        <f>VLOOKUP(D342,Guide!$B$28:$C$33,2,0)</f>
        <v>CPR</v>
      </c>
      <c r="F342" s="1" t="s">
        <v>9</v>
      </c>
      <c r="G342" s="21">
        <f>VLOOKUP($F342,Product!$A$1:$C$7,2,0)</f>
        <v>10</v>
      </c>
      <c r="H342" s="21">
        <f>VLOOKUP($F342,Product!$A$1:$C$7,3,0)</f>
        <v>20</v>
      </c>
      <c r="I342" s="1">
        <v>2763</v>
      </c>
      <c r="J342" s="23">
        <f t="shared" si="15"/>
        <v>27630</v>
      </c>
      <c r="K342" s="16">
        <v>7.0000000000000007E-2</v>
      </c>
      <c r="L342" s="1" t="str" cm="1">
        <f t="array" ref="L342">_xlfn.IFS(K342&gt;=10%,"High",K342&gt;=5%,"Medium",K342&gt;=1%,"Low",K342=0,"No Discount")</f>
        <v>Medium</v>
      </c>
      <c r="M342" s="23">
        <f>'Order raw'!H342*'Order raw'!I342</f>
        <v>55260</v>
      </c>
      <c r="N342" s="23">
        <f t="shared" si="16"/>
        <v>51391.799999999996</v>
      </c>
      <c r="O342" s="23">
        <f t="shared" si="17"/>
        <v>23761.799999999996</v>
      </c>
      <c r="P342" s="18">
        <v>41579</v>
      </c>
      <c r="Q342">
        <v>2013</v>
      </c>
    </row>
    <row r="343" spans="1:17" ht="13" x14ac:dyDescent="0.3">
      <c r="A343" s="1" t="s">
        <v>330</v>
      </c>
      <c r="B343" s="1" t="s">
        <v>57</v>
      </c>
      <c r="C343" s="1" t="str">
        <f>VLOOKUP(B343,Guide!$B$21:$C$26,2,0)</f>
        <v>GER</v>
      </c>
      <c r="D343" s="1" t="s">
        <v>69</v>
      </c>
      <c r="E343" s="1" t="str">
        <f>VLOOKUP(D343,Guide!$B$28:$C$33,2,0)</f>
        <v>GOV</v>
      </c>
      <c r="F343" s="1" t="s">
        <v>9</v>
      </c>
      <c r="G343" s="21">
        <f>VLOOKUP($F343,Product!$A$1:$C$7,2,0)</f>
        <v>10</v>
      </c>
      <c r="H343" s="21">
        <f>VLOOKUP($F343,Product!$A$1:$C$7,3,0)</f>
        <v>20</v>
      </c>
      <c r="I343" s="1">
        <v>2125</v>
      </c>
      <c r="J343" s="23">
        <f t="shared" si="15"/>
        <v>21250</v>
      </c>
      <c r="K343" s="16">
        <v>7.0000000000000007E-2</v>
      </c>
      <c r="L343" s="1" t="str" cm="1">
        <f t="array" ref="L343">_xlfn.IFS(K343&gt;=10%,"High",K343&gt;=5%,"Medium",K343&gt;=1%,"Low",K343=0,"No Discount")</f>
        <v>Medium</v>
      </c>
      <c r="M343" s="23">
        <f>'Order raw'!H343*'Order raw'!I343</f>
        <v>42500</v>
      </c>
      <c r="N343" s="23">
        <f t="shared" si="16"/>
        <v>39525</v>
      </c>
      <c r="O343" s="23">
        <f t="shared" si="17"/>
        <v>18275</v>
      </c>
      <c r="P343" s="18">
        <v>41609</v>
      </c>
      <c r="Q343">
        <v>2013</v>
      </c>
    </row>
    <row r="344" spans="1:17" ht="13" x14ac:dyDescent="0.3">
      <c r="A344" s="1" t="s">
        <v>331</v>
      </c>
      <c r="B344" s="1" t="s">
        <v>59</v>
      </c>
      <c r="C344" s="1" t="str">
        <f>VLOOKUP(B344,Guide!$B$21:$C$26,2,0)</f>
        <v>FRA</v>
      </c>
      <c r="D344" s="1" t="s">
        <v>77</v>
      </c>
      <c r="E344" s="1" t="str">
        <f>VLOOKUP(D344,Guide!$B$28:$C$33,2,0)</f>
        <v>SMB</v>
      </c>
      <c r="F344" s="1" t="s">
        <v>10</v>
      </c>
      <c r="G344" s="21">
        <f>VLOOKUP($F344,Product!$A$1:$C$7,2,0)</f>
        <v>120</v>
      </c>
      <c r="H344" s="21">
        <f>VLOOKUP($F344,Product!$A$1:$C$7,3,0)</f>
        <v>180</v>
      </c>
      <c r="I344" s="1">
        <v>1659</v>
      </c>
      <c r="J344" s="23">
        <f t="shared" si="15"/>
        <v>199080</v>
      </c>
      <c r="K344" s="16">
        <v>7.0000000000000007E-2</v>
      </c>
      <c r="L344" s="1" t="str" cm="1">
        <f t="array" ref="L344">_xlfn.IFS(K344&gt;=10%,"High",K344&gt;=5%,"Medium",K344&gt;=1%,"Low",K344=0,"No Discount")</f>
        <v>Medium</v>
      </c>
      <c r="M344" s="23">
        <f>'Order raw'!H344*'Order raw'!I344</f>
        <v>298620</v>
      </c>
      <c r="N344" s="23">
        <f t="shared" si="16"/>
        <v>277716.59999999998</v>
      </c>
      <c r="O344" s="23">
        <f t="shared" si="17"/>
        <v>78636.599999999977</v>
      </c>
      <c r="P344" s="18">
        <v>41821</v>
      </c>
      <c r="Q344">
        <v>2014</v>
      </c>
    </row>
    <row r="345" spans="1:17" ht="13" x14ac:dyDescent="0.3">
      <c r="A345" s="1" t="s">
        <v>123</v>
      </c>
      <c r="B345" s="1" t="s">
        <v>61</v>
      </c>
      <c r="C345" s="1" t="str">
        <f>VLOOKUP(B345,Guide!$B$21:$C$26,2,0)</f>
        <v>MXC</v>
      </c>
      <c r="D345" s="1" t="s">
        <v>69</v>
      </c>
      <c r="E345" s="1" t="str">
        <f>VLOOKUP(D345,Guide!$B$28:$C$33,2,0)</f>
        <v>GOV</v>
      </c>
      <c r="F345" s="1" t="s">
        <v>10</v>
      </c>
      <c r="G345" s="21">
        <f>VLOOKUP($F345,Product!$A$1:$C$7,2,0)</f>
        <v>120</v>
      </c>
      <c r="H345" s="21">
        <f>VLOOKUP($F345,Product!$A$1:$C$7,3,0)</f>
        <v>180</v>
      </c>
      <c r="I345" s="1">
        <v>609</v>
      </c>
      <c r="J345" s="23">
        <f t="shared" si="15"/>
        <v>73080</v>
      </c>
      <c r="K345" s="16">
        <v>7.0000000000000007E-2</v>
      </c>
      <c r="L345" s="1" t="str" cm="1">
        <f t="array" ref="L345">_xlfn.IFS(K345&gt;=10%,"High",K345&gt;=5%,"Medium",K345&gt;=1%,"Low",K345=0,"No Discount")</f>
        <v>Medium</v>
      </c>
      <c r="M345" s="23">
        <f>'Order raw'!H345*'Order raw'!I345</f>
        <v>109620</v>
      </c>
      <c r="N345" s="23">
        <f t="shared" si="16"/>
        <v>101946.59999999999</v>
      </c>
      <c r="O345" s="23">
        <f t="shared" si="17"/>
        <v>28866.599999999991</v>
      </c>
      <c r="P345" s="18">
        <v>41852</v>
      </c>
      <c r="Q345">
        <v>2014</v>
      </c>
    </row>
    <row r="346" spans="1:17" ht="13" x14ac:dyDescent="0.3">
      <c r="A346" s="1" t="s">
        <v>332</v>
      </c>
      <c r="B346" s="1" t="s">
        <v>57</v>
      </c>
      <c r="C346" s="1" t="str">
        <f>VLOOKUP(B346,Guide!$B$21:$C$26,2,0)</f>
        <v>GER</v>
      </c>
      <c r="D346" s="1" t="s">
        <v>75</v>
      </c>
      <c r="E346" s="1" t="str">
        <f>VLOOKUP(D346,Guide!$B$28:$C$33,2,0)</f>
        <v>ENT</v>
      </c>
      <c r="F346" s="1" t="s">
        <v>10</v>
      </c>
      <c r="G346" s="21">
        <f>VLOOKUP($F346,Product!$A$1:$C$7,2,0)</f>
        <v>120</v>
      </c>
      <c r="H346" s="21">
        <f>VLOOKUP($F346,Product!$A$1:$C$7,3,0)</f>
        <v>180</v>
      </c>
      <c r="I346" s="1">
        <v>2087</v>
      </c>
      <c r="J346" s="23">
        <f t="shared" si="15"/>
        <v>250440</v>
      </c>
      <c r="K346" s="16">
        <v>7.0000000000000007E-2</v>
      </c>
      <c r="L346" s="1" t="str" cm="1">
        <f t="array" ref="L346">_xlfn.IFS(K346&gt;=10%,"High",K346&gt;=5%,"Medium",K346&gt;=1%,"Low",K346=0,"No Discount")</f>
        <v>Medium</v>
      </c>
      <c r="M346" s="23">
        <f>'Order raw'!H346*'Order raw'!I346</f>
        <v>375660</v>
      </c>
      <c r="N346" s="23">
        <f t="shared" si="16"/>
        <v>349363.8</v>
      </c>
      <c r="O346" s="23">
        <f t="shared" si="17"/>
        <v>98923.799999999988</v>
      </c>
      <c r="P346" s="18">
        <v>41883</v>
      </c>
      <c r="Q346">
        <v>2014</v>
      </c>
    </row>
    <row r="347" spans="1:17" ht="13" x14ac:dyDescent="0.3">
      <c r="A347" s="1" t="s">
        <v>252</v>
      </c>
      <c r="B347" s="1" t="s">
        <v>59</v>
      </c>
      <c r="C347" s="1" t="str">
        <f>VLOOKUP(B347,Guide!$B$21:$C$26,2,0)</f>
        <v>FRA</v>
      </c>
      <c r="D347" s="1" t="s">
        <v>69</v>
      </c>
      <c r="E347" s="1" t="str">
        <f>VLOOKUP(D347,Guide!$B$28:$C$33,2,0)</f>
        <v>GOV</v>
      </c>
      <c r="F347" s="1" t="s">
        <v>10</v>
      </c>
      <c r="G347" s="21">
        <f>VLOOKUP($F347,Product!$A$1:$C$7,2,0)</f>
        <v>120</v>
      </c>
      <c r="H347" s="21">
        <f>VLOOKUP($F347,Product!$A$1:$C$7,3,0)</f>
        <v>180</v>
      </c>
      <c r="I347" s="1">
        <v>1976</v>
      </c>
      <c r="J347" s="23">
        <f t="shared" si="15"/>
        <v>237120</v>
      </c>
      <c r="K347" s="16">
        <v>7.0000000000000007E-2</v>
      </c>
      <c r="L347" s="1" t="str" cm="1">
        <f t="array" ref="L347">_xlfn.IFS(K347&gt;=10%,"High",K347&gt;=5%,"Medium",K347&gt;=1%,"Low",K347=0,"No Discount")</f>
        <v>Medium</v>
      </c>
      <c r="M347" s="23">
        <f>'Order raw'!H347*'Order raw'!I347</f>
        <v>355680</v>
      </c>
      <c r="N347" s="23">
        <f t="shared" si="16"/>
        <v>330782.39999999997</v>
      </c>
      <c r="O347" s="23">
        <f t="shared" si="17"/>
        <v>93662.399999999965</v>
      </c>
      <c r="P347" s="18">
        <v>41913</v>
      </c>
      <c r="Q347">
        <v>2014</v>
      </c>
    </row>
    <row r="348" spans="1:17" ht="13" x14ac:dyDescent="0.3">
      <c r="A348" s="1" t="s">
        <v>199</v>
      </c>
      <c r="B348" s="1" t="s">
        <v>63</v>
      </c>
      <c r="C348" s="1" t="str">
        <f>VLOOKUP(B348,Guide!$B$21:$C$26,2,0)</f>
        <v>USA</v>
      </c>
      <c r="D348" s="1" t="s">
        <v>69</v>
      </c>
      <c r="E348" s="1" t="str">
        <f>VLOOKUP(D348,Guide!$B$28:$C$33,2,0)</f>
        <v>GOV</v>
      </c>
      <c r="F348" s="1" t="s">
        <v>10</v>
      </c>
      <c r="G348" s="21">
        <f>VLOOKUP($F348,Product!$A$1:$C$7,2,0)</f>
        <v>120</v>
      </c>
      <c r="H348" s="21">
        <f>VLOOKUP($F348,Product!$A$1:$C$7,3,0)</f>
        <v>180</v>
      </c>
      <c r="I348" s="1">
        <v>1421</v>
      </c>
      <c r="J348" s="23">
        <f t="shared" si="15"/>
        <v>170520</v>
      </c>
      <c r="K348" s="16">
        <v>7.0000000000000007E-2</v>
      </c>
      <c r="L348" s="1" t="str" cm="1">
        <f t="array" ref="L348">_xlfn.IFS(K348&gt;=10%,"High",K348&gt;=5%,"Medium",K348&gt;=1%,"Low",K348=0,"No Discount")</f>
        <v>Medium</v>
      </c>
      <c r="M348" s="23">
        <f>'Order raw'!H348*'Order raw'!I348</f>
        <v>255780</v>
      </c>
      <c r="N348" s="23">
        <f t="shared" si="16"/>
        <v>237875.4</v>
      </c>
      <c r="O348" s="23">
        <f t="shared" si="17"/>
        <v>67355.399999999994</v>
      </c>
      <c r="P348" s="18">
        <v>41609</v>
      </c>
      <c r="Q348">
        <v>2013</v>
      </c>
    </row>
    <row r="349" spans="1:17" ht="13" x14ac:dyDescent="0.3">
      <c r="A349" s="1" t="s">
        <v>333</v>
      </c>
      <c r="B349" s="1" t="s">
        <v>63</v>
      </c>
      <c r="C349" s="1" t="str">
        <f>VLOOKUP(B349,Guide!$B$21:$C$26,2,0)</f>
        <v>USA</v>
      </c>
      <c r="D349" s="1" t="s">
        <v>77</v>
      </c>
      <c r="E349" s="1" t="str">
        <f>VLOOKUP(D349,Guide!$B$28:$C$33,2,0)</f>
        <v>SMB</v>
      </c>
      <c r="F349" s="1" t="s">
        <v>10</v>
      </c>
      <c r="G349" s="21">
        <f>VLOOKUP($F349,Product!$A$1:$C$7,2,0)</f>
        <v>120</v>
      </c>
      <c r="H349" s="21">
        <f>VLOOKUP($F349,Product!$A$1:$C$7,3,0)</f>
        <v>180</v>
      </c>
      <c r="I349" s="1">
        <v>1372</v>
      </c>
      <c r="J349" s="23">
        <f t="shared" si="15"/>
        <v>164640</v>
      </c>
      <c r="K349" s="16">
        <v>7.0000000000000007E-2</v>
      </c>
      <c r="L349" s="1" t="str" cm="1">
        <f t="array" ref="L349">_xlfn.IFS(K349&gt;=10%,"High",K349&gt;=5%,"Medium",K349&gt;=1%,"Low",K349=0,"No Discount")</f>
        <v>Medium</v>
      </c>
      <c r="M349" s="23">
        <f>'Order raw'!H349*'Order raw'!I349</f>
        <v>246960</v>
      </c>
      <c r="N349" s="23">
        <f t="shared" si="16"/>
        <v>229672.8</v>
      </c>
      <c r="O349" s="23">
        <f t="shared" si="17"/>
        <v>65032.799999999988</v>
      </c>
      <c r="P349" s="18">
        <v>41974</v>
      </c>
      <c r="Q349">
        <v>2014</v>
      </c>
    </row>
    <row r="350" spans="1:17" ht="13" x14ac:dyDescent="0.3">
      <c r="A350" s="1" t="s">
        <v>330</v>
      </c>
      <c r="B350" s="1" t="s">
        <v>57</v>
      </c>
      <c r="C350" s="1" t="str">
        <f>VLOOKUP(B350,Guide!$B$21:$C$26,2,0)</f>
        <v>GER</v>
      </c>
      <c r="D350" s="1" t="s">
        <v>69</v>
      </c>
      <c r="E350" s="1" t="str">
        <f>VLOOKUP(D350,Guide!$B$28:$C$33,2,0)</f>
        <v>GOV</v>
      </c>
      <c r="F350" s="1" t="s">
        <v>10</v>
      </c>
      <c r="G350" s="21">
        <f>VLOOKUP($F350,Product!$A$1:$C$7,2,0)</f>
        <v>120</v>
      </c>
      <c r="H350" s="21">
        <f>VLOOKUP($F350,Product!$A$1:$C$7,3,0)</f>
        <v>180</v>
      </c>
      <c r="I350" s="1">
        <v>588</v>
      </c>
      <c r="J350" s="23">
        <f t="shared" si="15"/>
        <v>70560</v>
      </c>
      <c r="K350" s="16">
        <v>7.0000000000000007E-2</v>
      </c>
      <c r="L350" s="1" t="str" cm="1">
        <f t="array" ref="L350">_xlfn.IFS(K350&gt;=10%,"High",K350&gt;=5%,"Medium",K350&gt;=1%,"Low",K350=0,"No Discount")</f>
        <v>Medium</v>
      </c>
      <c r="M350" s="23">
        <f>'Order raw'!H350*'Order raw'!I350</f>
        <v>105840</v>
      </c>
      <c r="N350" s="23">
        <f t="shared" si="16"/>
        <v>98431.2</v>
      </c>
      <c r="O350" s="23">
        <f t="shared" si="17"/>
        <v>27871.199999999997</v>
      </c>
      <c r="P350" s="18">
        <v>41609</v>
      </c>
      <c r="Q350">
        <v>2013</v>
      </c>
    </row>
    <row r="351" spans="1:17" ht="13" x14ac:dyDescent="0.3">
      <c r="A351" s="1" t="s">
        <v>334</v>
      </c>
      <c r="B351" s="1" t="s">
        <v>55</v>
      </c>
      <c r="C351" s="1" t="str">
        <f>VLOOKUP(B351,Guide!$B$21:$C$26,2,0)</f>
        <v>CND</v>
      </c>
      <c r="D351" s="1" t="s">
        <v>73</v>
      </c>
      <c r="E351" s="1" t="str">
        <f>VLOOKUP(D351,Guide!$B$28:$C$33,2,0)</f>
        <v>CPR</v>
      </c>
      <c r="F351" s="1" t="s">
        <v>11</v>
      </c>
      <c r="G351" s="21">
        <f>VLOOKUP($F351,Product!$A$1:$C$7,2,0)</f>
        <v>250</v>
      </c>
      <c r="H351" s="21">
        <f>VLOOKUP($F351,Product!$A$1:$C$7,3,0)</f>
        <v>300</v>
      </c>
      <c r="I351" s="1">
        <v>3244</v>
      </c>
      <c r="J351" s="23">
        <f t="shared" si="15"/>
        <v>811000</v>
      </c>
      <c r="K351" s="16">
        <v>7.0010789149198518E-2</v>
      </c>
      <c r="L351" s="1" t="str" cm="1">
        <f t="array" ref="L351">_xlfn.IFS(K351&gt;=10%,"High",K351&gt;=5%,"Medium",K351&gt;=1%,"Low",K351=0,"No Discount")</f>
        <v>Medium</v>
      </c>
      <c r="M351" s="23">
        <f>'Order raw'!H351*'Order raw'!I351</f>
        <v>973200</v>
      </c>
      <c r="N351" s="23">
        <f t="shared" si="16"/>
        <v>905065.5</v>
      </c>
      <c r="O351" s="23">
        <f t="shared" si="17"/>
        <v>94065.5</v>
      </c>
      <c r="P351" s="18">
        <v>41640</v>
      </c>
      <c r="Q351">
        <v>2014</v>
      </c>
    </row>
    <row r="352" spans="1:17" ht="13" x14ac:dyDescent="0.3">
      <c r="A352" s="1" t="s">
        <v>335</v>
      </c>
      <c r="B352" s="1" t="s">
        <v>59</v>
      </c>
      <c r="C352" s="1" t="str">
        <f>VLOOKUP(B352,Guide!$B$21:$C$26,2,0)</f>
        <v>FRA</v>
      </c>
      <c r="D352" s="1" t="s">
        <v>77</v>
      </c>
      <c r="E352" s="1" t="str">
        <f>VLOOKUP(D352,Guide!$B$28:$C$33,2,0)</f>
        <v>SMB</v>
      </c>
      <c r="F352" s="1" t="s">
        <v>11</v>
      </c>
      <c r="G352" s="21">
        <f>VLOOKUP($F352,Product!$A$1:$C$7,2,0)</f>
        <v>250</v>
      </c>
      <c r="H352" s="21">
        <f>VLOOKUP($F352,Product!$A$1:$C$7,3,0)</f>
        <v>300</v>
      </c>
      <c r="I352" s="1">
        <v>959</v>
      </c>
      <c r="J352" s="23">
        <f t="shared" si="15"/>
        <v>239750</v>
      </c>
      <c r="K352" s="16">
        <v>7.0000000000000007E-2</v>
      </c>
      <c r="L352" s="1" t="str" cm="1">
        <f t="array" ref="L352">_xlfn.IFS(K352&gt;=10%,"High",K352&gt;=5%,"Medium",K352&gt;=1%,"Low",K352=0,"No Discount")</f>
        <v>Medium</v>
      </c>
      <c r="M352" s="23">
        <f>'Order raw'!H352*'Order raw'!I352</f>
        <v>287700</v>
      </c>
      <c r="N352" s="23">
        <f t="shared" si="16"/>
        <v>267561</v>
      </c>
      <c r="O352" s="23">
        <f t="shared" si="17"/>
        <v>27811</v>
      </c>
      <c r="P352" s="18">
        <v>41671</v>
      </c>
      <c r="Q352">
        <v>2014</v>
      </c>
    </row>
    <row r="353" spans="1:17" ht="13" x14ac:dyDescent="0.3">
      <c r="A353" s="1" t="s">
        <v>336</v>
      </c>
      <c r="B353" s="1" t="s">
        <v>61</v>
      </c>
      <c r="C353" s="1" t="str">
        <f>VLOOKUP(B353,Guide!$B$21:$C$26,2,0)</f>
        <v>MXC</v>
      </c>
      <c r="D353" s="1" t="s">
        <v>77</v>
      </c>
      <c r="E353" s="1" t="str">
        <f>VLOOKUP(D353,Guide!$B$28:$C$33,2,0)</f>
        <v>SMB</v>
      </c>
      <c r="F353" s="1" t="s">
        <v>11</v>
      </c>
      <c r="G353" s="21">
        <f>VLOOKUP($F353,Product!$A$1:$C$7,2,0)</f>
        <v>250</v>
      </c>
      <c r="H353" s="21">
        <f>VLOOKUP($F353,Product!$A$1:$C$7,3,0)</f>
        <v>300</v>
      </c>
      <c r="I353" s="1">
        <v>2747</v>
      </c>
      <c r="J353" s="23">
        <f t="shared" si="15"/>
        <v>686750</v>
      </c>
      <c r="K353" s="16">
        <v>7.0000000000000007E-2</v>
      </c>
      <c r="L353" s="1" t="str" cm="1">
        <f t="array" ref="L353">_xlfn.IFS(K353&gt;=10%,"High",K353&gt;=5%,"Medium",K353&gt;=1%,"Low",K353=0,"No Discount")</f>
        <v>Medium</v>
      </c>
      <c r="M353" s="23">
        <f>'Order raw'!H353*'Order raw'!I353</f>
        <v>824100</v>
      </c>
      <c r="N353" s="23">
        <f t="shared" si="16"/>
        <v>766413</v>
      </c>
      <c r="O353" s="23">
        <f t="shared" si="17"/>
        <v>79663</v>
      </c>
      <c r="P353" s="18">
        <v>41671</v>
      </c>
      <c r="Q353">
        <v>2014</v>
      </c>
    </row>
    <row r="354" spans="1:17" ht="13" x14ac:dyDescent="0.3">
      <c r="A354" s="1" t="s">
        <v>337</v>
      </c>
      <c r="B354" s="1" t="s">
        <v>55</v>
      </c>
      <c r="C354" s="1" t="str">
        <f>VLOOKUP(B354,Guide!$B$21:$C$26,2,0)</f>
        <v>CND</v>
      </c>
      <c r="D354" s="1" t="s">
        <v>75</v>
      </c>
      <c r="E354" s="1" t="str">
        <f>VLOOKUP(D354,Guide!$B$28:$C$33,2,0)</f>
        <v>ENT</v>
      </c>
      <c r="F354" s="1" t="s">
        <v>12</v>
      </c>
      <c r="G354" s="21">
        <f>VLOOKUP($F354,Product!$A$1:$C$7,2,0)</f>
        <v>200</v>
      </c>
      <c r="H354" s="21">
        <f>VLOOKUP($F354,Product!$A$1:$C$7,3,0)</f>
        <v>350</v>
      </c>
      <c r="I354" s="1">
        <v>1645</v>
      </c>
      <c r="J354" s="23">
        <f t="shared" si="15"/>
        <v>329000</v>
      </c>
      <c r="K354" s="16">
        <v>7.0000000000000007E-2</v>
      </c>
      <c r="L354" s="1" t="str" cm="1">
        <f t="array" ref="L354">_xlfn.IFS(K354&gt;=10%,"High",K354&gt;=5%,"Medium",K354&gt;=1%,"Low",K354=0,"No Discount")</f>
        <v>Medium</v>
      </c>
      <c r="M354" s="23">
        <f>'Order raw'!H354*'Order raw'!I354</f>
        <v>575750</v>
      </c>
      <c r="N354" s="23">
        <f t="shared" si="16"/>
        <v>535447.5</v>
      </c>
      <c r="O354" s="23">
        <f t="shared" si="17"/>
        <v>206447.5</v>
      </c>
      <c r="P354" s="18">
        <v>41760</v>
      </c>
      <c r="Q354">
        <v>2014</v>
      </c>
    </row>
    <row r="355" spans="1:17" ht="13" x14ac:dyDescent="0.3">
      <c r="A355" s="1" t="s">
        <v>216</v>
      </c>
      <c r="B355" s="1" t="s">
        <v>59</v>
      </c>
      <c r="C355" s="1" t="str">
        <f>VLOOKUP(B355,Guide!$B$21:$C$26,2,0)</f>
        <v>FRA</v>
      </c>
      <c r="D355" s="1" t="s">
        <v>69</v>
      </c>
      <c r="E355" s="1" t="str">
        <f>VLOOKUP(D355,Guide!$B$28:$C$33,2,0)</f>
        <v>GOV</v>
      </c>
      <c r="F355" s="1" t="s">
        <v>12</v>
      </c>
      <c r="G355" s="21">
        <f>VLOOKUP($F355,Product!$A$1:$C$7,2,0)</f>
        <v>200</v>
      </c>
      <c r="H355" s="21">
        <f>VLOOKUP($F355,Product!$A$1:$C$7,3,0)</f>
        <v>350</v>
      </c>
      <c r="I355" s="1">
        <v>2876</v>
      </c>
      <c r="J355" s="23">
        <f t="shared" si="15"/>
        <v>575200</v>
      </c>
      <c r="K355" s="16">
        <v>7.0000000000000007E-2</v>
      </c>
      <c r="L355" s="1" t="str" cm="1">
        <f t="array" ref="L355">_xlfn.IFS(K355&gt;=10%,"High",K355&gt;=5%,"Medium",K355&gt;=1%,"Low",K355=0,"No Discount")</f>
        <v>Medium</v>
      </c>
      <c r="M355" s="23">
        <f>'Order raw'!H355*'Order raw'!I355</f>
        <v>1006600</v>
      </c>
      <c r="N355" s="23">
        <f t="shared" si="16"/>
        <v>936137.99999999988</v>
      </c>
      <c r="O355" s="23">
        <f t="shared" si="17"/>
        <v>360937.99999999988</v>
      </c>
      <c r="P355" s="18">
        <v>41883</v>
      </c>
      <c r="Q355">
        <v>2014</v>
      </c>
    </row>
    <row r="356" spans="1:17" ht="13" x14ac:dyDescent="0.3">
      <c r="A356" s="1" t="s">
        <v>338</v>
      </c>
      <c r="B356" s="1" t="s">
        <v>57</v>
      </c>
      <c r="C356" s="1" t="str">
        <f>VLOOKUP(B356,Guide!$B$21:$C$26,2,0)</f>
        <v>GER</v>
      </c>
      <c r="D356" s="1" t="s">
        <v>75</v>
      </c>
      <c r="E356" s="1" t="str">
        <f>VLOOKUP(D356,Guide!$B$28:$C$33,2,0)</f>
        <v>ENT</v>
      </c>
      <c r="F356" s="1" t="s">
        <v>12</v>
      </c>
      <c r="G356" s="21">
        <f>VLOOKUP($F356,Product!$A$1:$C$7,2,0)</f>
        <v>200</v>
      </c>
      <c r="H356" s="21">
        <f>VLOOKUP($F356,Product!$A$1:$C$7,3,0)</f>
        <v>350</v>
      </c>
      <c r="I356" s="1">
        <v>994</v>
      </c>
      <c r="J356" s="23">
        <f t="shared" si="15"/>
        <v>198800</v>
      </c>
      <c r="K356" s="16">
        <v>7.0000000000000007E-2</v>
      </c>
      <c r="L356" s="1" t="str" cm="1">
        <f t="array" ref="L356">_xlfn.IFS(K356&gt;=10%,"High",K356&gt;=5%,"Medium",K356&gt;=1%,"Low",K356=0,"No Discount")</f>
        <v>Medium</v>
      </c>
      <c r="M356" s="23">
        <f>'Order raw'!H356*'Order raw'!I356</f>
        <v>347900</v>
      </c>
      <c r="N356" s="23">
        <f t="shared" si="16"/>
        <v>323547</v>
      </c>
      <c r="O356" s="23">
        <f t="shared" si="17"/>
        <v>124747</v>
      </c>
      <c r="P356" s="18">
        <v>41518</v>
      </c>
      <c r="Q356">
        <v>2013</v>
      </c>
    </row>
    <row r="357" spans="1:17" ht="13" x14ac:dyDescent="0.3">
      <c r="A357" s="1" t="s">
        <v>339</v>
      </c>
      <c r="B357" s="1" t="s">
        <v>55</v>
      </c>
      <c r="C357" s="1" t="str">
        <f>VLOOKUP(B357,Guide!$B$21:$C$26,2,0)</f>
        <v>CND</v>
      </c>
      <c r="D357" s="1" t="s">
        <v>69</v>
      </c>
      <c r="E357" s="1" t="str">
        <f>VLOOKUP(D357,Guide!$B$28:$C$33,2,0)</f>
        <v>GOV</v>
      </c>
      <c r="F357" s="1" t="s">
        <v>12</v>
      </c>
      <c r="G357" s="21">
        <f>VLOOKUP($F357,Product!$A$1:$C$7,2,0)</f>
        <v>200</v>
      </c>
      <c r="H357" s="21">
        <f>VLOOKUP($F357,Product!$A$1:$C$7,3,0)</f>
        <v>350</v>
      </c>
      <c r="I357" s="1">
        <v>1118</v>
      </c>
      <c r="J357" s="23">
        <f t="shared" si="15"/>
        <v>223600</v>
      </c>
      <c r="K357" s="16">
        <v>7.0000000000000007E-2</v>
      </c>
      <c r="L357" s="1" t="str" cm="1">
        <f t="array" ref="L357">_xlfn.IFS(K357&gt;=10%,"High",K357&gt;=5%,"Medium",K357&gt;=1%,"Low",K357=0,"No Discount")</f>
        <v>Medium</v>
      </c>
      <c r="M357" s="23">
        <f>'Order raw'!H357*'Order raw'!I357</f>
        <v>391300</v>
      </c>
      <c r="N357" s="23">
        <f t="shared" si="16"/>
        <v>363909</v>
      </c>
      <c r="O357" s="23">
        <f t="shared" si="17"/>
        <v>140309</v>
      </c>
      <c r="P357" s="18">
        <v>41944</v>
      </c>
      <c r="Q357">
        <v>2014</v>
      </c>
    </row>
    <row r="358" spans="1:17" ht="13" x14ac:dyDescent="0.3">
      <c r="A358" s="1" t="s">
        <v>333</v>
      </c>
      <c r="B358" s="1" t="s">
        <v>63</v>
      </c>
      <c r="C358" s="1" t="str">
        <f>VLOOKUP(B358,Guide!$B$21:$C$26,2,0)</f>
        <v>USA</v>
      </c>
      <c r="D358" s="1" t="s">
        <v>77</v>
      </c>
      <c r="E358" s="1" t="str">
        <f>VLOOKUP(D358,Guide!$B$28:$C$33,2,0)</f>
        <v>SMB</v>
      </c>
      <c r="F358" s="1" t="s">
        <v>12</v>
      </c>
      <c r="G358" s="21">
        <f>VLOOKUP($F358,Product!$A$1:$C$7,2,0)</f>
        <v>200</v>
      </c>
      <c r="H358" s="21">
        <f>VLOOKUP($F358,Product!$A$1:$C$7,3,0)</f>
        <v>350</v>
      </c>
      <c r="I358" s="1">
        <v>1372</v>
      </c>
      <c r="J358" s="23">
        <f t="shared" si="15"/>
        <v>274400</v>
      </c>
      <c r="K358" s="16">
        <v>7.0000000000000007E-2</v>
      </c>
      <c r="L358" s="1" t="str" cm="1">
        <f t="array" ref="L358">_xlfn.IFS(K358&gt;=10%,"High",K358&gt;=5%,"Medium",K358&gt;=1%,"Low",K358=0,"No Discount")</f>
        <v>Medium</v>
      </c>
      <c r="M358" s="23">
        <f>'Order raw'!H358*'Order raw'!I358</f>
        <v>480200</v>
      </c>
      <c r="N358" s="23">
        <f t="shared" si="16"/>
        <v>446585.99999999994</v>
      </c>
      <c r="O358" s="23">
        <f t="shared" si="17"/>
        <v>172185.99999999994</v>
      </c>
      <c r="P358" s="18">
        <v>41974</v>
      </c>
      <c r="Q358">
        <v>2014</v>
      </c>
    </row>
    <row r="359" spans="1:17" ht="13" x14ac:dyDescent="0.3">
      <c r="A359" s="1" t="s">
        <v>119</v>
      </c>
      <c r="B359" s="1" t="s">
        <v>55</v>
      </c>
      <c r="C359" s="1" t="str">
        <f>VLOOKUP(B359,Guide!$B$21:$C$26,2,0)</f>
        <v>CND</v>
      </c>
      <c r="D359" s="1" t="s">
        <v>69</v>
      </c>
      <c r="E359" s="1" t="str">
        <f>VLOOKUP(D359,Guide!$B$28:$C$33,2,0)</f>
        <v>GOV</v>
      </c>
      <c r="F359" s="1" t="s">
        <v>8</v>
      </c>
      <c r="G359" s="21">
        <f>VLOOKUP($F359,Product!$A$1:$C$7,2,0)</f>
        <v>5</v>
      </c>
      <c r="H359" s="21">
        <f>VLOOKUP($F359,Product!$A$1:$C$7,3,0)</f>
        <v>15</v>
      </c>
      <c r="I359" s="1">
        <v>488</v>
      </c>
      <c r="J359" s="23">
        <f t="shared" si="15"/>
        <v>2440</v>
      </c>
      <c r="K359" s="16">
        <v>7.9999999999999988E-2</v>
      </c>
      <c r="L359" s="1" t="str" cm="1">
        <f t="array" ref="L359">_xlfn.IFS(K359&gt;=10%,"High",K359&gt;=5%,"Medium",K359&gt;=1%,"Low",K359=0,"No Discount")</f>
        <v>Medium</v>
      </c>
      <c r="M359" s="23">
        <f>'Order raw'!H359*'Order raw'!I359</f>
        <v>7320</v>
      </c>
      <c r="N359" s="23">
        <f t="shared" si="16"/>
        <v>6734.4000000000005</v>
      </c>
      <c r="O359" s="23">
        <f t="shared" si="17"/>
        <v>4294.4000000000005</v>
      </c>
      <c r="P359" s="18">
        <v>41671</v>
      </c>
      <c r="Q359">
        <v>2014</v>
      </c>
    </row>
    <row r="360" spans="1:17" ht="13" x14ac:dyDescent="0.3">
      <c r="A360" s="1" t="s">
        <v>272</v>
      </c>
      <c r="B360" s="1" t="s">
        <v>63</v>
      </c>
      <c r="C360" s="1" t="str">
        <f>VLOOKUP(B360,Guide!$B$21:$C$26,2,0)</f>
        <v>USA</v>
      </c>
      <c r="D360" s="1" t="s">
        <v>69</v>
      </c>
      <c r="E360" s="1" t="str">
        <f>VLOOKUP(D360,Guide!$B$28:$C$33,2,0)</f>
        <v>GOV</v>
      </c>
      <c r="F360" s="1" t="s">
        <v>8</v>
      </c>
      <c r="G360" s="21">
        <f>VLOOKUP($F360,Product!$A$1:$C$7,2,0)</f>
        <v>5</v>
      </c>
      <c r="H360" s="21">
        <f>VLOOKUP($F360,Product!$A$1:$C$7,3,0)</f>
        <v>15</v>
      </c>
      <c r="I360" s="1">
        <v>1282</v>
      </c>
      <c r="J360" s="23">
        <f t="shared" si="15"/>
        <v>6410</v>
      </c>
      <c r="K360" s="16">
        <v>7.9999999999999988E-2</v>
      </c>
      <c r="L360" s="1" t="str" cm="1">
        <f t="array" ref="L360">_xlfn.IFS(K360&gt;=10%,"High",K360&gt;=5%,"Medium",K360&gt;=1%,"Low",K360=0,"No Discount")</f>
        <v>Medium</v>
      </c>
      <c r="M360" s="23">
        <f>'Order raw'!H360*'Order raw'!I360</f>
        <v>19230</v>
      </c>
      <c r="N360" s="23">
        <f t="shared" si="16"/>
        <v>17691.600000000002</v>
      </c>
      <c r="O360" s="23">
        <f t="shared" si="17"/>
        <v>11281.600000000002</v>
      </c>
      <c r="P360" s="18">
        <v>41791</v>
      </c>
      <c r="Q360">
        <v>2014</v>
      </c>
    </row>
    <row r="361" spans="1:17" ht="13" x14ac:dyDescent="0.3">
      <c r="A361" s="1" t="s">
        <v>229</v>
      </c>
      <c r="B361" s="1" t="s">
        <v>55</v>
      </c>
      <c r="C361" s="1" t="str">
        <f>VLOOKUP(B361,Guide!$B$21:$C$26,2,0)</f>
        <v>CND</v>
      </c>
      <c r="D361" s="1" t="s">
        <v>69</v>
      </c>
      <c r="E361" s="1" t="str">
        <f>VLOOKUP(D361,Guide!$B$28:$C$33,2,0)</f>
        <v>GOV</v>
      </c>
      <c r="F361" s="1" t="s">
        <v>9</v>
      </c>
      <c r="G361" s="21">
        <f>VLOOKUP($F361,Product!$A$1:$C$7,2,0)</f>
        <v>10</v>
      </c>
      <c r="H361" s="21">
        <f>VLOOKUP($F361,Product!$A$1:$C$7,3,0)</f>
        <v>20</v>
      </c>
      <c r="I361" s="1">
        <v>257</v>
      </c>
      <c r="J361" s="23">
        <f t="shared" si="15"/>
        <v>2570</v>
      </c>
      <c r="K361" s="16">
        <v>7.9999999999999988E-2</v>
      </c>
      <c r="L361" s="1" t="str" cm="1">
        <f t="array" ref="L361">_xlfn.IFS(K361&gt;=10%,"High",K361&gt;=5%,"Medium",K361&gt;=1%,"Low",K361=0,"No Discount")</f>
        <v>Medium</v>
      </c>
      <c r="M361" s="23">
        <f>'Order raw'!H361*'Order raw'!I361</f>
        <v>5140</v>
      </c>
      <c r="N361" s="23">
        <f t="shared" si="16"/>
        <v>4728.8</v>
      </c>
      <c r="O361" s="23">
        <f t="shared" si="17"/>
        <v>2158.8000000000002</v>
      </c>
      <c r="P361" s="18">
        <v>41760</v>
      </c>
      <c r="Q361">
        <v>2014</v>
      </c>
    </row>
    <row r="362" spans="1:17" ht="13" x14ac:dyDescent="0.3">
      <c r="A362" s="1" t="s">
        <v>272</v>
      </c>
      <c r="B362" s="1" t="s">
        <v>63</v>
      </c>
      <c r="C362" s="1" t="str">
        <f>VLOOKUP(B362,Guide!$B$21:$C$26,2,0)</f>
        <v>USA</v>
      </c>
      <c r="D362" s="1" t="s">
        <v>69</v>
      </c>
      <c r="E362" s="1" t="str">
        <f>VLOOKUP(D362,Guide!$B$28:$C$33,2,0)</f>
        <v>GOV</v>
      </c>
      <c r="F362" s="1" t="s">
        <v>12</v>
      </c>
      <c r="G362" s="21">
        <f>VLOOKUP($F362,Product!$A$1:$C$7,2,0)</f>
        <v>200</v>
      </c>
      <c r="H362" s="21">
        <f>VLOOKUP($F362,Product!$A$1:$C$7,3,0)</f>
        <v>350</v>
      </c>
      <c r="I362" s="1">
        <v>1282</v>
      </c>
      <c r="J362" s="23">
        <f t="shared" si="15"/>
        <v>256400</v>
      </c>
      <c r="K362" s="16">
        <v>7.9999999999999988E-2</v>
      </c>
      <c r="L362" s="1" t="str" cm="1">
        <f t="array" ref="L362">_xlfn.IFS(K362&gt;=10%,"High",K362&gt;=5%,"Medium",K362&gt;=1%,"Low",K362=0,"No Discount")</f>
        <v>Medium</v>
      </c>
      <c r="M362" s="23">
        <f>'Order raw'!H362*'Order raw'!I362</f>
        <v>448700</v>
      </c>
      <c r="N362" s="23">
        <f t="shared" si="16"/>
        <v>412804</v>
      </c>
      <c r="O362" s="23">
        <f t="shared" si="17"/>
        <v>156404</v>
      </c>
      <c r="P362" s="18">
        <v>41791</v>
      </c>
      <c r="Q362">
        <v>2014</v>
      </c>
    </row>
    <row r="363" spans="1:17" ht="13" x14ac:dyDescent="0.3">
      <c r="A363" s="1" t="s">
        <v>340</v>
      </c>
      <c r="B363" s="1" t="s">
        <v>61</v>
      </c>
      <c r="C363" s="1" t="str">
        <f>VLOOKUP(B363,Guide!$B$21:$C$26,2,0)</f>
        <v>MXC</v>
      </c>
      <c r="D363" s="1" t="s">
        <v>75</v>
      </c>
      <c r="E363" s="1" t="str">
        <f>VLOOKUP(D363,Guide!$B$28:$C$33,2,0)</f>
        <v>ENT</v>
      </c>
      <c r="F363" s="1" t="s">
        <v>7</v>
      </c>
      <c r="G363" s="21">
        <f>VLOOKUP($F363,Product!$A$1:$C$7,2,0)</f>
        <v>3</v>
      </c>
      <c r="H363" s="21">
        <f>VLOOKUP($F363,Product!$A$1:$C$7,3,0)</f>
        <v>20</v>
      </c>
      <c r="I363" s="1">
        <v>1540</v>
      </c>
      <c r="J363" s="23">
        <f t="shared" si="15"/>
        <v>4620</v>
      </c>
      <c r="K363" s="16">
        <v>0.08</v>
      </c>
      <c r="L363" s="1" t="str" cm="1">
        <f t="array" ref="L363">_xlfn.IFS(K363&gt;=10%,"High",K363&gt;=5%,"Medium",K363&gt;=1%,"Low",K363=0,"No Discount")</f>
        <v>Medium</v>
      </c>
      <c r="M363" s="23">
        <f>'Order raw'!H363*'Order raw'!I363</f>
        <v>30800</v>
      </c>
      <c r="N363" s="23">
        <f t="shared" si="16"/>
        <v>28336</v>
      </c>
      <c r="O363" s="23">
        <f t="shared" si="17"/>
        <v>23716</v>
      </c>
      <c r="P363" s="18">
        <v>41852</v>
      </c>
      <c r="Q363">
        <v>2014</v>
      </c>
    </row>
    <row r="364" spans="1:17" ht="13" x14ac:dyDescent="0.3">
      <c r="A364" s="1" t="s">
        <v>341</v>
      </c>
      <c r="B364" s="1" t="s">
        <v>59</v>
      </c>
      <c r="C364" s="1" t="str">
        <f>VLOOKUP(B364,Guide!$B$21:$C$26,2,0)</f>
        <v>FRA</v>
      </c>
      <c r="D364" s="1" t="s">
        <v>71</v>
      </c>
      <c r="E364" s="1" t="str">
        <f>VLOOKUP(D364,Guide!$B$28:$C$33,2,0)</f>
        <v>MDM</v>
      </c>
      <c r="F364" s="1" t="s">
        <v>7</v>
      </c>
      <c r="G364" s="21">
        <f>VLOOKUP($F364,Product!$A$1:$C$7,2,0)</f>
        <v>3</v>
      </c>
      <c r="H364" s="21">
        <f>VLOOKUP($F364,Product!$A$1:$C$7,3,0)</f>
        <v>20</v>
      </c>
      <c r="I364" s="1">
        <v>490</v>
      </c>
      <c r="J364" s="23">
        <f t="shared" si="15"/>
        <v>1470</v>
      </c>
      <c r="K364" s="16">
        <v>0.08</v>
      </c>
      <c r="L364" s="1" t="str" cm="1">
        <f t="array" ref="L364">_xlfn.IFS(K364&gt;=10%,"High",K364&gt;=5%,"Medium",K364&gt;=1%,"Low",K364=0,"No Discount")</f>
        <v>Medium</v>
      </c>
      <c r="M364" s="23">
        <f>'Order raw'!H364*'Order raw'!I364</f>
        <v>9800</v>
      </c>
      <c r="N364" s="23">
        <f t="shared" si="16"/>
        <v>9016</v>
      </c>
      <c r="O364" s="23">
        <f t="shared" si="17"/>
        <v>7546</v>
      </c>
      <c r="P364" s="18">
        <v>41944</v>
      </c>
      <c r="Q364">
        <v>2014</v>
      </c>
    </row>
    <row r="365" spans="1:17" ht="13" x14ac:dyDescent="0.3">
      <c r="A365" s="1" t="s">
        <v>342</v>
      </c>
      <c r="B365" s="1" t="s">
        <v>61</v>
      </c>
      <c r="C365" s="1" t="str">
        <f>VLOOKUP(B365,Guide!$B$21:$C$26,2,0)</f>
        <v>MXC</v>
      </c>
      <c r="D365" s="1" t="s">
        <v>69</v>
      </c>
      <c r="E365" s="1" t="str">
        <f>VLOOKUP(D365,Guide!$B$28:$C$33,2,0)</f>
        <v>GOV</v>
      </c>
      <c r="F365" s="1" t="s">
        <v>7</v>
      </c>
      <c r="G365" s="21">
        <f>VLOOKUP($F365,Product!$A$1:$C$7,2,0)</f>
        <v>3</v>
      </c>
      <c r="H365" s="21">
        <f>VLOOKUP($F365,Product!$A$1:$C$7,3,0)</f>
        <v>20</v>
      </c>
      <c r="I365" s="1">
        <v>1362</v>
      </c>
      <c r="J365" s="23">
        <f t="shared" si="15"/>
        <v>4086</v>
      </c>
      <c r="K365" s="16">
        <v>0.08</v>
      </c>
      <c r="L365" s="1" t="str" cm="1">
        <f t="array" ref="L365">_xlfn.IFS(K365&gt;=10%,"High",K365&gt;=5%,"Medium",K365&gt;=1%,"Low",K365=0,"No Discount")</f>
        <v>Medium</v>
      </c>
      <c r="M365" s="23">
        <f>'Order raw'!H365*'Order raw'!I365</f>
        <v>27240</v>
      </c>
      <c r="N365" s="23">
        <f t="shared" si="16"/>
        <v>25060.799999999999</v>
      </c>
      <c r="O365" s="23">
        <f t="shared" si="17"/>
        <v>20974.799999999999</v>
      </c>
      <c r="P365" s="18">
        <v>41974</v>
      </c>
      <c r="Q365">
        <v>2014</v>
      </c>
    </row>
    <row r="366" spans="1:17" ht="13" x14ac:dyDescent="0.3">
      <c r="A366" s="1" t="s">
        <v>343</v>
      </c>
      <c r="B366" s="1" t="s">
        <v>59</v>
      </c>
      <c r="C366" s="1" t="str">
        <f>VLOOKUP(B366,Guide!$B$21:$C$26,2,0)</f>
        <v>FRA</v>
      </c>
      <c r="D366" s="1" t="s">
        <v>71</v>
      </c>
      <c r="E366" s="1" t="str">
        <f>VLOOKUP(D366,Guide!$B$28:$C$33,2,0)</f>
        <v>MDM</v>
      </c>
      <c r="F366" s="1" t="s">
        <v>8</v>
      </c>
      <c r="G366" s="21">
        <f>VLOOKUP($F366,Product!$A$1:$C$7,2,0)</f>
        <v>5</v>
      </c>
      <c r="H366" s="21">
        <f>VLOOKUP($F366,Product!$A$1:$C$7,3,0)</f>
        <v>15</v>
      </c>
      <c r="I366" s="1">
        <v>2501</v>
      </c>
      <c r="J366" s="23">
        <f t="shared" si="15"/>
        <v>12505</v>
      </c>
      <c r="K366" s="16">
        <v>0.08</v>
      </c>
      <c r="L366" s="1" t="str" cm="1">
        <f t="array" ref="L366">_xlfn.IFS(K366&gt;=10%,"High",K366&gt;=5%,"Medium",K366&gt;=1%,"Low",K366=0,"No Discount")</f>
        <v>Medium</v>
      </c>
      <c r="M366" s="23">
        <f>'Order raw'!H366*'Order raw'!I366</f>
        <v>37515</v>
      </c>
      <c r="N366" s="23">
        <f t="shared" si="16"/>
        <v>34513.800000000003</v>
      </c>
      <c r="O366" s="23">
        <f t="shared" si="17"/>
        <v>22008.800000000003</v>
      </c>
      <c r="P366" s="18">
        <v>41699</v>
      </c>
      <c r="Q366">
        <v>2014</v>
      </c>
    </row>
    <row r="367" spans="1:17" ht="13" x14ac:dyDescent="0.3">
      <c r="A367" s="1" t="s">
        <v>316</v>
      </c>
      <c r="B367" s="1" t="s">
        <v>55</v>
      </c>
      <c r="C367" s="1" t="str">
        <f>VLOOKUP(B367,Guide!$B$21:$C$26,2,0)</f>
        <v>CND</v>
      </c>
      <c r="D367" s="1" t="s">
        <v>69</v>
      </c>
      <c r="E367" s="1" t="str">
        <f>VLOOKUP(D367,Guide!$B$28:$C$33,2,0)</f>
        <v>GOV</v>
      </c>
      <c r="F367" s="1" t="s">
        <v>8</v>
      </c>
      <c r="G367" s="21">
        <f>VLOOKUP($F367,Product!$A$1:$C$7,2,0)</f>
        <v>5</v>
      </c>
      <c r="H367" s="21">
        <f>VLOOKUP($F367,Product!$A$1:$C$7,3,0)</f>
        <v>15</v>
      </c>
      <c r="I367" s="1">
        <v>708</v>
      </c>
      <c r="J367" s="23">
        <f t="shared" si="15"/>
        <v>3540</v>
      </c>
      <c r="K367" s="16">
        <v>0.08</v>
      </c>
      <c r="L367" s="1" t="str" cm="1">
        <f t="array" ref="L367">_xlfn.IFS(K367&gt;=10%,"High",K367&gt;=5%,"Medium",K367&gt;=1%,"Low",K367=0,"No Discount")</f>
        <v>Medium</v>
      </c>
      <c r="M367" s="23">
        <f>'Order raw'!H367*'Order raw'!I367</f>
        <v>10620</v>
      </c>
      <c r="N367" s="23">
        <f t="shared" si="16"/>
        <v>9770.4</v>
      </c>
      <c r="O367" s="23">
        <f t="shared" si="17"/>
        <v>6230.4</v>
      </c>
      <c r="P367" s="18">
        <v>41791</v>
      </c>
      <c r="Q367">
        <v>2014</v>
      </c>
    </row>
    <row r="368" spans="1:17" ht="13" x14ac:dyDescent="0.3">
      <c r="A368" s="1" t="s">
        <v>143</v>
      </c>
      <c r="B368" s="1" t="s">
        <v>57</v>
      </c>
      <c r="C368" s="1" t="str">
        <f>VLOOKUP(B368,Guide!$B$21:$C$26,2,0)</f>
        <v>GER</v>
      </c>
      <c r="D368" s="1" t="s">
        <v>69</v>
      </c>
      <c r="E368" s="1" t="str">
        <f>VLOOKUP(D368,Guide!$B$28:$C$33,2,0)</f>
        <v>GOV</v>
      </c>
      <c r="F368" s="1" t="s">
        <v>8</v>
      </c>
      <c r="G368" s="21">
        <f>VLOOKUP($F368,Product!$A$1:$C$7,2,0)</f>
        <v>5</v>
      </c>
      <c r="H368" s="21">
        <f>VLOOKUP($F368,Product!$A$1:$C$7,3,0)</f>
        <v>15</v>
      </c>
      <c r="I368" s="1">
        <v>645</v>
      </c>
      <c r="J368" s="23">
        <f t="shared" si="15"/>
        <v>3225</v>
      </c>
      <c r="K368" s="16">
        <v>0.08</v>
      </c>
      <c r="L368" s="1" t="str" cm="1">
        <f t="array" ref="L368">_xlfn.IFS(K368&gt;=10%,"High",K368&gt;=5%,"Medium",K368&gt;=1%,"Low",K368=0,"No Discount")</f>
        <v>Medium</v>
      </c>
      <c r="M368" s="23">
        <f>'Order raw'!H368*'Order raw'!I368</f>
        <v>9675</v>
      </c>
      <c r="N368" s="23">
        <f t="shared" si="16"/>
        <v>8901</v>
      </c>
      <c r="O368" s="23">
        <f t="shared" si="17"/>
        <v>5676</v>
      </c>
      <c r="P368" s="18">
        <v>41821</v>
      </c>
      <c r="Q368">
        <v>2014</v>
      </c>
    </row>
    <row r="369" spans="1:17" ht="13" x14ac:dyDescent="0.3">
      <c r="A369" s="1" t="s">
        <v>344</v>
      </c>
      <c r="B369" s="1" t="s">
        <v>59</v>
      </c>
      <c r="C369" s="1" t="str">
        <f>VLOOKUP(B369,Guide!$B$21:$C$26,2,0)</f>
        <v>FRA</v>
      </c>
      <c r="D369" s="1" t="s">
        <v>77</v>
      </c>
      <c r="E369" s="1" t="str">
        <f>VLOOKUP(D369,Guide!$B$28:$C$33,2,0)</f>
        <v>SMB</v>
      </c>
      <c r="F369" s="1" t="s">
        <v>8</v>
      </c>
      <c r="G369" s="21">
        <f>VLOOKUP($F369,Product!$A$1:$C$7,2,0)</f>
        <v>5</v>
      </c>
      <c r="H369" s="21">
        <f>VLOOKUP($F369,Product!$A$1:$C$7,3,0)</f>
        <v>15</v>
      </c>
      <c r="I369" s="1">
        <v>1562</v>
      </c>
      <c r="J369" s="23">
        <f t="shared" si="15"/>
        <v>7810</v>
      </c>
      <c r="K369" s="16">
        <v>0.08</v>
      </c>
      <c r="L369" s="1" t="str" cm="1">
        <f t="array" ref="L369">_xlfn.IFS(K369&gt;=10%,"High",K369&gt;=5%,"Medium",K369&gt;=1%,"Low",K369=0,"No Discount")</f>
        <v>Medium</v>
      </c>
      <c r="M369" s="23">
        <f>'Order raw'!H369*'Order raw'!I369</f>
        <v>23430</v>
      </c>
      <c r="N369" s="23">
        <f t="shared" si="16"/>
        <v>21555.600000000002</v>
      </c>
      <c r="O369" s="23">
        <f t="shared" si="17"/>
        <v>13745.600000000002</v>
      </c>
      <c r="P369" s="18">
        <v>41852</v>
      </c>
      <c r="Q369">
        <v>2014</v>
      </c>
    </row>
    <row r="370" spans="1:17" ht="13" x14ac:dyDescent="0.3">
      <c r="A370" s="1" t="s">
        <v>345</v>
      </c>
      <c r="B370" s="1" t="s">
        <v>55</v>
      </c>
      <c r="C370" s="1" t="str">
        <f>VLOOKUP(B370,Guide!$B$21:$C$26,2,0)</f>
        <v>CND</v>
      </c>
      <c r="D370" s="1" t="s">
        <v>77</v>
      </c>
      <c r="E370" s="1" t="str">
        <f>VLOOKUP(D370,Guide!$B$28:$C$33,2,0)</f>
        <v>SMB</v>
      </c>
      <c r="F370" s="1" t="s">
        <v>8</v>
      </c>
      <c r="G370" s="21">
        <f>VLOOKUP($F370,Product!$A$1:$C$7,2,0)</f>
        <v>5</v>
      </c>
      <c r="H370" s="21">
        <f>VLOOKUP($F370,Product!$A$1:$C$7,3,0)</f>
        <v>15</v>
      </c>
      <c r="I370" s="1">
        <v>1283</v>
      </c>
      <c r="J370" s="23">
        <f t="shared" si="15"/>
        <v>6415</v>
      </c>
      <c r="K370" s="16">
        <v>0.08</v>
      </c>
      <c r="L370" s="1" t="str" cm="1">
        <f t="array" ref="L370">_xlfn.IFS(K370&gt;=10%,"High",K370&gt;=5%,"Medium",K370&gt;=1%,"Low",K370=0,"No Discount")</f>
        <v>Medium</v>
      </c>
      <c r="M370" s="23">
        <f>'Order raw'!H370*'Order raw'!I370</f>
        <v>19245</v>
      </c>
      <c r="N370" s="23">
        <f t="shared" si="16"/>
        <v>17705.400000000001</v>
      </c>
      <c r="O370" s="23">
        <f t="shared" si="17"/>
        <v>11290.400000000001</v>
      </c>
      <c r="P370" s="18">
        <v>41518</v>
      </c>
      <c r="Q370">
        <v>2013</v>
      </c>
    </row>
    <row r="371" spans="1:17" ht="13" x14ac:dyDescent="0.3">
      <c r="A371" s="1" t="s">
        <v>346</v>
      </c>
      <c r="B371" s="1" t="s">
        <v>57</v>
      </c>
      <c r="C371" s="1" t="str">
        <f>VLOOKUP(B371,Guide!$B$21:$C$26,2,0)</f>
        <v>GER</v>
      </c>
      <c r="D371" s="1" t="s">
        <v>71</v>
      </c>
      <c r="E371" s="1" t="str">
        <f>VLOOKUP(D371,Guide!$B$28:$C$33,2,0)</f>
        <v>MDM</v>
      </c>
      <c r="F371" s="1" t="s">
        <v>8</v>
      </c>
      <c r="G371" s="21">
        <f>VLOOKUP($F371,Product!$A$1:$C$7,2,0)</f>
        <v>5</v>
      </c>
      <c r="H371" s="21">
        <f>VLOOKUP($F371,Product!$A$1:$C$7,3,0)</f>
        <v>15</v>
      </c>
      <c r="I371" s="1">
        <v>711</v>
      </c>
      <c r="J371" s="23">
        <f t="shared" si="15"/>
        <v>3555</v>
      </c>
      <c r="K371" s="16">
        <v>0.08</v>
      </c>
      <c r="L371" s="1" t="str" cm="1">
        <f t="array" ref="L371">_xlfn.IFS(K371&gt;=10%,"High",K371&gt;=5%,"Medium",K371&gt;=1%,"Low",K371=0,"No Discount")</f>
        <v>Medium</v>
      </c>
      <c r="M371" s="23">
        <f>'Order raw'!H371*'Order raw'!I371</f>
        <v>10665</v>
      </c>
      <c r="N371" s="23">
        <f t="shared" si="16"/>
        <v>9811.8000000000011</v>
      </c>
      <c r="O371" s="23">
        <f t="shared" si="17"/>
        <v>6256.8000000000011</v>
      </c>
      <c r="P371" s="18">
        <v>41974</v>
      </c>
      <c r="Q371">
        <v>2014</v>
      </c>
    </row>
    <row r="372" spans="1:17" ht="13" x14ac:dyDescent="0.3">
      <c r="A372" s="1" t="s">
        <v>347</v>
      </c>
      <c r="B372" s="1" t="s">
        <v>61</v>
      </c>
      <c r="C372" s="1" t="str">
        <f>VLOOKUP(B372,Guide!$B$21:$C$26,2,0)</f>
        <v>MXC</v>
      </c>
      <c r="D372" s="1" t="s">
        <v>75</v>
      </c>
      <c r="E372" s="1" t="str">
        <f>VLOOKUP(D372,Guide!$B$28:$C$33,2,0)</f>
        <v>ENT</v>
      </c>
      <c r="F372" s="1" t="s">
        <v>9</v>
      </c>
      <c r="G372" s="21">
        <f>VLOOKUP($F372,Product!$A$1:$C$7,2,0)</f>
        <v>10</v>
      </c>
      <c r="H372" s="21">
        <f>VLOOKUP($F372,Product!$A$1:$C$7,3,0)</f>
        <v>20</v>
      </c>
      <c r="I372" s="1">
        <v>1114</v>
      </c>
      <c r="J372" s="23">
        <f t="shared" si="15"/>
        <v>11140</v>
      </c>
      <c r="K372" s="16">
        <v>0.08</v>
      </c>
      <c r="L372" s="1" t="str" cm="1">
        <f t="array" ref="L372">_xlfn.IFS(K372&gt;=10%,"High",K372&gt;=5%,"Medium",K372&gt;=1%,"Low",K372=0,"No Discount")</f>
        <v>Medium</v>
      </c>
      <c r="M372" s="23">
        <f>'Order raw'!H372*'Order raw'!I372</f>
        <v>22280</v>
      </c>
      <c r="N372" s="23">
        <f t="shared" si="16"/>
        <v>20497.600000000002</v>
      </c>
      <c r="O372" s="23">
        <f t="shared" si="17"/>
        <v>9357.6000000000022</v>
      </c>
      <c r="P372" s="18">
        <v>41699</v>
      </c>
      <c r="Q372">
        <v>2014</v>
      </c>
    </row>
    <row r="373" spans="1:17" ht="13" x14ac:dyDescent="0.3">
      <c r="A373" s="1" t="s">
        <v>210</v>
      </c>
      <c r="B373" s="1" t="s">
        <v>57</v>
      </c>
      <c r="C373" s="1" t="str">
        <f>VLOOKUP(B373,Guide!$B$21:$C$26,2,0)</f>
        <v>GER</v>
      </c>
      <c r="D373" s="1" t="s">
        <v>69</v>
      </c>
      <c r="E373" s="1" t="str">
        <f>VLOOKUP(D373,Guide!$B$28:$C$33,2,0)</f>
        <v>GOV</v>
      </c>
      <c r="F373" s="1" t="s">
        <v>9</v>
      </c>
      <c r="G373" s="21">
        <f>VLOOKUP($F373,Product!$A$1:$C$7,2,0)</f>
        <v>10</v>
      </c>
      <c r="H373" s="21">
        <f>VLOOKUP($F373,Product!$A$1:$C$7,3,0)</f>
        <v>20</v>
      </c>
      <c r="I373" s="1">
        <v>1259</v>
      </c>
      <c r="J373" s="23">
        <f t="shared" si="15"/>
        <v>12590</v>
      </c>
      <c r="K373" s="16">
        <v>0.08</v>
      </c>
      <c r="L373" s="1" t="str" cm="1">
        <f t="array" ref="L373">_xlfn.IFS(K373&gt;=10%,"High",K373&gt;=5%,"Medium",K373&gt;=1%,"Low",K373=0,"No Discount")</f>
        <v>Medium</v>
      </c>
      <c r="M373" s="23">
        <f>'Order raw'!H373*'Order raw'!I373</f>
        <v>25180</v>
      </c>
      <c r="N373" s="23">
        <f t="shared" si="16"/>
        <v>23165.600000000002</v>
      </c>
      <c r="O373" s="23">
        <f t="shared" si="17"/>
        <v>10575.600000000002</v>
      </c>
      <c r="P373" s="18">
        <v>41730</v>
      </c>
      <c r="Q373">
        <v>2014</v>
      </c>
    </row>
    <row r="374" spans="1:17" ht="13" x14ac:dyDescent="0.3">
      <c r="A374" s="1" t="s">
        <v>293</v>
      </c>
      <c r="B374" s="1" t="s">
        <v>57</v>
      </c>
      <c r="C374" s="1" t="str">
        <f>VLOOKUP(B374,Guide!$B$21:$C$26,2,0)</f>
        <v>GER</v>
      </c>
      <c r="D374" s="1" t="s">
        <v>69</v>
      </c>
      <c r="E374" s="1" t="str">
        <f>VLOOKUP(D374,Guide!$B$28:$C$33,2,0)</f>
        <v>GOV</v>
      </c>
      <c r="F374" s="1" t="s">
        <v>9</v>
      </c>
      <c r="G374" s="21">
        <f>VLOOKUP($F374,Product!$A$1:$C$7,2,0)</f>
        <v>10</v>
      </c>
      <c r="H374" s="21">
        <f>VLOOKUP($F374,Product!$A$1:$C$7,3,0)</f>
        <v>20</v>
      </c>
      <c r="I374" s="1">
        <v>1095</v>
      </c>
      <c r="J374" s="23">
        <f t="shared" si="15"/>
        <v>10950</v>
      </c>
      <c r="K374" s="16">
        <v>0.08</v>
      </c>
      <c r="L374" s="1" t="str" cm="1">
        <f t="array" ref="L374">_xlfn.IFS(K374&gt;=10%,"High",K374&gt;=5%,"Medium",K374&gt;=1%,"Low",K374=0,"No Discount")</f>
        <v>Medium</v>
      </c>
      <c r="M374" s="23">
        <f>'Order raw'!H374*'Order raw'!I374</f>
        <v>21900</v>
      </c>
      <c r="N374" s="23">
        <f t="shared" si="16"/>
        <v>20148</v>
      </c>
      <c r="O374" s="23">
        <f t="shared" si="17"/>
        <v>9198</v>
      </c>
      <c r="P374" s="18">
        <v>41760</v>
      </c>
      <c r="Q374">
        <v>2014</v>
      </c>
    </row>
    <row r="375" spans="1:17" ht="13" x14ac:dyDescent="0.3">
      <c r="A375" s="1" t="s">
        <v>121</v>
      </c>
      <c r="B375" s="1" t="s">
        <v>57</v>
      </c>
      <c r="C375" s="1" t="str">
        <f>VLOOKUP(B375,Guide!$B$21:$C$26,2,0)</f>
        <v>GER</v>
      </c>
      <c r="D375" s="1" t="s">
        <v>69</v>
      </c>
      <c r="E375" s="1" t="str">
        <f>VLOOKUP(D375,Guide!$B$28:$C$33,2,0)</f>
        <v>GOV</v>
      </c>
      <c r="F375" s="1" t="s">
        <v>9</v>
      </c>
      <c r="G375" s="21">
        <f>VLOOKUP($F375,Product!$A$1:$C$7,2,0)</f>
        <v>10</v>
      </c>
      <c r="H375" s="21">
        <f>VLOOKUP($F375,Product!$A$1:$C$7,3,0)</f>
        <v>20</v>
      </c>
      <c r="I375" s="1">
        <v>1366</v>
      </c>
      <c r="J375" s="23">
        <f t="shared" si="15"/>
        <v>13660</v>
      </c>
      <c r="K375" s="16">
        <v>0.08</v>
      </c>
      <c r="L375" s="1" t="str" cm="1">
        <f t="array" ref="L375">_xlfn.IFS(K375&gt;=10%,"High",K375&gt;=5%,"Medium",K375&gt;=1%,"Low",K375=0,"No Discount")</f>
        <v>Medium</v>
      </c>
      <c r="M375" s="23">
        <f>'Order raw'!H375*'Order raw'!I375</f>
        <v>27320</v>
      </c>
      <c r="N375" s="23">
        <f t="shared" si="16"/>
        <v>25134.400000000001</v>
      </c>
      <c r="O375" s="23">
        <f t="shared" si="17"/>
        <v>11474.400000000001</v>
      </c>
      <c r="P375" s="18">
        <v>41791</v>
      </c>
      <c r="Q375">
        <v>2014</v>
      </c>
    </row>
    <row r="376" spans="1:17" ht="13" x14ac:dyDescent="0.3">
      <c r="A376" s="1" t="s">
        <v>348</v>
      </c>
      <c r="B376" s="1" t="s">
        <v>61</v>
      </c>
      <c r="C376" s="1" t="str">
        <f>VLOOKUP(B376,Guide!$B$21:$C$26,2,0)</f>
        <v>MXC</v>
      </c>
      <c r="D376" s="1" t="s">
        <v>77</v>
      </c>
      <c r="E376" s="1" t="str">
        <f>VLOOKUP(D376,Guide!$B$28:$C$33,2,0)</f>
        <v>SMB</v>
      </c>
      <c r="F376" s="1" t="s">
        <v>9</v>
      </c>
      <c r="G376" s="21">
        <f>VLOOKUP($F376,Product!$A$1:$C$7,2,0)</f>
        <v>10</v>
      </c>
      <c r="H376" s="21">
        <f>VLOOKUP($F376,Product!$A$1:$C$7,3,0)</f>
        <v>20</v>
      </c>
      <c r="I376" s="1">
        <v>2460</v>
      </c>
      <c r="J376" s="23">
        <f t="shared" si="15"/>
        <v>24600</v>
      </c>
      <c r="K376" s="16">
        <v>0.08</v>
      </c>
      <c r="L376" s="1" t="str" cm="1">
        <f t="array" ref="L376">_xlfn.IFS(K376&gt;=10%,"High",K376&gt;=5%,"Medium",K376&gt;=1%,"Low",K376=0,"No Discount")</f>
        <v>Medium</v>
      </c>
      <c r="M376" s="23">
        <f>'Order raw'!H376*'Order raw'!I376</f>
        <v>49200</v>
      </c>
      <c r="N376" s="23">
        <f t="shared" si="16"/>
        <v>45264</v>
      </c>
      <c r="O376" s="23">
        <f t="shared" si="17"/>
        <v>20664</v>
      </c>
      <c r="P376" s="18">
        <v>41791</v>
      </c>
      <c r="Q376">
        <v>2014</v>
      </c>
    </row>
    <row r="377" spans="1:17" ht="13" x14ac:dyDescent="0.3">
      <c r="A377" s="1" t="s">
        <v>281</v>
      </c>
      <c r="B377" s="1" t="s">
        <v>63</v>
      </c>
      <c r="C377" s="1" t="str">
        <f>VLOOKUP(B377,Guide!$B$21:$C$26,2,0)</f>
        <v>USA</v>
      </c>
      <c r="D377" s="1" t="s">
        <v>69</v>
      </c>
      <c r="E377" s="1" t="str">
        <f>VLOOKUP(D377,Guide!$B$28:$C$33,2,0)</f>
        <v>GOV</v>
      </c>
      <c r="F377" s="1" t="s">
        <v>9</v>
      </c>
      <c r="G377" s="21">
        <f>VLOOKUP($F377,Product!$A$1:$C$7,2,0)</f>
        <v>10</v>
      </c>
      <c r="H377" s="21">
        <f>VLOOKUP($F377,Product!$A$1:$C$7,3,0)</f>
        <v>20</v>
      </c>
      <c r="I377" s="1">
        <v>678</v>
      </c>
      <c r="J377" s="23">
        <f t="shared" si="15"/>
        <v>6780</v>
      </c>
      <c r="K377" s="16">
        <v>0.08</v>
      </c>
      <c r="L377" s="1" t="str" cm="1">
        <f t="array" ref="L377">_xlfn.IFS(K377&gt;=10%,"High",K377&gt;=5%,"Medium",K377&gt;=1%,"Low",K377=0,"No Discount")</f>
        <v>Medium</v>
      </c>
      <c r="M377" s="23">
        <f>'Order raw'!H377*'Order raw'!I377</f>
        <v>13560</v>
      </c>
      <c r="N377" s="23">
        <f t="shared" si="16"/>
        <v>12475.2</v>
      </c>
      <c r="O377" s="23">
        <f t="shared" si="17"/>
        <v>5695.2000000000007</v>
      </c>
      <c r="P377" s="18">
        <v>41852</v>
      </c>
      <c r="Q377">
        <v>2014</v>
      </c>
    </row>
    <row r="378" spans="1:17" ht="13" x14ac:dyDescent="0.3">
      <c r="A378" s="1" t="s">
        <v>309</v>
      </c>
      <c r="B378" s="1" t="s">
        <v>57</v>
      </c>
      <c r="C378" s="1" t="str">
        <f>VLOOKUP(B378,Guide!$B$21:$C$26,2,0)</f>
        <v>GER</v>
      </c>
      <c r="D378" s="1" t="s">
        <v>69</v>
      </c>
      <c r="E378" s="1" t="str">
        <f>VLOOKUP(D378,Guide!$B$28:$C$33,2,0)</f>
        <v>GOV</v>
      </c>
      <c r="F378" s="1" t="s">
        <v>9</v>
      </c>
      <c r="G378" s="21">
        <f>VLOOKUP($F378,Product!$A$1:$C$7,2,0)</f>
        <v>10</v>
      </c>
      <c r="H378" s="21">
        <f>VLOOKUP($F378,Product!$A$1:$C$7,3,0)</f>
        <v>20</v>
      </c>
      <c r="I378" s="1">
        <v>1598</v>
      </c>
      <c r="J378" s="23">
        <f t="shared" si="15"/>
        <v>15980</v>
      </c>
      <c r="K378" s="16">
        <v>0.08</v>
      </c>
      <c r="L378" s="1" t="str" cm="1">
        <f t="array" ref="L378">_xlfn.IFS(K378&gt;=10%,"High",K378&gt;=5%,"Medium",K378&gt;=1%,"Low",K378=0,"No Discount")</f>
        <v>Medium</v>
      </c>
      <c r="M378" s="23">
        <f>'Order raw'!H378*'Order raw'!I378</f>
        <v>31960</v>
      </c>
      <c r="N378" s="23">
        <f t="shared" si="16"/>
        <v>29403.200000000001</v>
      </c>
      <c r="O378" s="23">
        <f t="shared" si="17"/>
        <v>13423.2</v>
      </c>
      <c r="P378" s="18">
        <v>41852</v>
      </c>
      <c r="Q378">
        <v>2014</v>
      </c>
    </row>
    <row r="379" spans="1:17" ht="13" x14ac:dyDescent="0.3">
      <c r="A379" s="1" t="s">
        <v>217</v>
      </c>
      <c r="B379" s="1" t="s">
        <v>57</v>
      </c>
      <c r="C379" s="1" t="str">
        <f>VLOOKUP(B379,Guide!$B$21:$C$26,2,0)</f>
        <v>GER</v>
      </c>
      <c r="D379" s="1" t="s">
        <v>69</v>
      </c>
      <c r="E379" s="1" t="str">
        <f>VLOOKUP(D379,Guide!$B$28:$C$33,2,0)</f>
        <v>GOV</v>
      </c>
      <c r="F379" s="1" t="s">
        <v>9</v>
      </c>
      <c r="G379" s="21">
        <f>VLOOKUP($F379,Product!$A$1:$C$7,2,0)</f>
        <v>10</v>
      </c>
      <c r="H379" s="21">
        <f>VLOOKUP($F379,Product!$A$1:$C$7,3,0)</f>
        <v>20</v>
      </c>
      <c r="I379" s="1">
        <v>2409</v>
      </c>
      <c r="J379" s="23">
        <f t="shared" si="15"/>
        <v>24090</v>
      </c>
      <c r="K379" s="16">
        <v>0.08</v>
      </c>
      <c r="L379" s="1" t="str" cm="1">
        <f t="array" ref="L379">_xlfn.IFS(K379&gt;=10%,"High",K379&gt;=5%,"Medium",K379&gt;=1%,"Low",K379=0,"No Discount")</f>
        <v>Medium</v>
      </c>
      <c r="M379" s="23">
        <f>'Order raw'!H379*'Order raw'!I379</f>
        <v>48180</v>
      </c>
      <c r="N379" s="23">
        <f t="shared" si="16"/>
        <v>44325.599999999999</v>
      </c>
      <c r="O379" s="23">
        <f t="shared" si="17"/>
        <v>20235.599999999999</v>
      </c>
      <c r="P379" s="18">
        <v>41518</v>
      </c>
      <c r="Q379">
        <v>2013</v>
      </c>
    </row>
    <row r="380" spans="1:17" ht="13" x14ac:dyDescent="0.3">
      <c r="A380" s="1" t="s">
        <v>116</v>
      </c>
      <c r="B380" s="1" t="s">
        <v>57</v>
      </c>
      <c r="C380" s="1" t="str">
        <f>VLOOKUP(B380,Guide!$B$21:$C$26,2,0)</f>
        <v>GER</v>
      </c>
      <c r="D380" s="1" t="s">
        <v>69</v>
      </c>
      <c r="E380" s="1" t="str">
        <f>VLOOKUP(D380,Guide!$B$28:$C$33,2,0)</f>
        <v>GOV</v>
      </c>
      <c r="F380" s="1" t="s">
        <v>9</v>
      </c>
      <c r="G380" s="21">
        <f>VLOOKUP($F380,Product!$A$1:$C$7,2,0)</f>
        <v>10</v>
      </c>
      <c r="H380" s="21">
        <f>VLOOKUP($F380,Product!$A$1:$C$7,3,0)</f>
        <v>20</v>
      </c>
      <c r="I380" s="1">
        <v>1934</v>
      </c>
      <c r="J380" s="23">
        <f t="shared" si="15"/>
        <v>19340</v>
      </c>
      <c r="K380" s="16">
        <v>0.08</v>
      </c>
      <c r="L380" s="1" t="str" cm="1">
        <f t="array" ref="L380">_xlfn.IFS(K380&gt;=10%,"High",K380&gt;=5%,"Medium",K380&gt;=1%,"Low",K380=0,"No Discount")</f>
        <v>Medium</v>
      </c>
      <c r="M380" s="23">
        <f>'Order raw'!H380*'Order raw'!I380</f>
        <v>38680</v>
      </c>
      <c r="N380" s="23">
        <f t="shared" si="16"/>
        <v>35585.599999999999</v>
      </c>
      <c r="O380" s="23">
        <f t="shared" si="17"/>
        <v>16245.599999999999</v>
      </c>
      <c r="P380" s="18">
        <v>41883</v>
      </c>
      <c r="Q380">
        <v>2014</v>
      </c>
    </row>
    <row r="381" spans="1:17" ht="13" x14ac:dyDescent="0.3">
      <c r="A381" s="1" t="s">
        <v>305</v>
      </c>
      <c r="B381" s="1" t="s">
        <v>61</v>
      </c>
      <c r="C381" s="1" t="str">
        <f>VLOOKUP(B381,Guide!$B$21:$C$26,2,0)</f>
        <v>MXC</v>
      </c>
      <c r="D381" s="1" t="s">
        <v>69</v>
      </c>
      <c r="E381" s="1" t="str">
        <f>VLOOKUP(D381,Guide!$B$28:$C$33,2,0)</f>
        <v>GOV</v>
      </c>
      <c r="F381" s="1" t="s">
        <v>9</v>
      </c>
      <c r="G381" s="21">
        <f>VLOOKUP($F381,Product!$A$1:$C$7,2,0)</f>
        <v>10</v>
      </c>
      <c r="H381" s="21">
        <f>VLOOKUP($F381,Product!$A$1:$C$7,3,0)</f>
        <v>20</v>
      </c>
      <c r="I381" s="1">
        <v>2993</v>
      </c>
      <c r="J381" s="23">
        <f t="shared" si="15"/>
        <v>29930</v>
      </c>
      <c r="K381" s="16">
        <v>0.08</v>
      </c>
      <c r="L381" s="1" t="str" cm="1">
        <f t="array" ref="L381">_xlfn.IFS(K381&gt;=10%,"High",K381&gt;=5%,"Medium",K381&gt;=1%,"Low",K381=0,"No Discount")</f>
        <v>Medium</v>
      </c>
      <c r="M381" s="23">
        <f>'Order raw'!H381*'Order raw'!I381</f>
        <v>59860</v>
      </c>
      <c r="N381" s="23">
        <f t="shared" si="16"/>
        <v>55071.200000000004</v>
      </c>
      <c r="O381" s="23">
        <f t="shared" si="17"/>
        <v>25141.200000000004</v>
      </c>
      <c r="P381" s="18">
        <v>41883</v>
      </c>
      <c r="Q381">
        <v>2014</v>
      </c>
    </row>
    <row r="382" spans="1:17" ht="13" x14ac:dyDescent="0.3">
      <c r="A382" s="1" t="s">
        <v>263</v>
      </c>
      <c r="B382" s="1" t="s">
        <v>57</v>
      </c>
      <c r="C382" s="1" t="str">
        <f>VLOOKUP(B382,Guide!$B$21:$C$26,2,0)</f>
        <v>GER</v>
      </c>
      <c r="D382" s="1" t="s">
        <v>69</v>
      </c>
      <c r="E382" s="1" t="str">
        <f>VLOOKUP(D382,Guide!$B$28:$C$33,2,0)</f>
        <v>GOV</v>
      </c>
      <c r="F382" s="1" t="s">
        <v>9</v>
      </c>
      <c r="G382" s="21">
        <f>VLOOKUP($F382,Product!$A$1:$C$7,2,0)</f>
        <v>10</v>
      </c>
      <c r="H382" s="21">
        <f>VLOOKUP($F382,Product!$A$1:$C$7,3,0)</f>
        <v>20</v>
      </c>
      <c r="I382" s="1">
        <v>2146</v>
      </c>
      <c r="J382" s="23">
        <f t="shared" si="15"/>
        <v>21460</v>
      </c>
      <c r="K382" s="16">
        <v>0.08</v>
      </c>
      <c r="L382" s="1" t="str" cm="1">
        <f t="array" ref="L382">_xlfn.IFS(K382&gt;=10%,"High",K382&gt;=5%,"Medium",K382&gt;=1%,"Low",K382=0,"No Discount")</f>
        <v>Medium</v>
      </c>
      <c r="M382" s="23">
        <f>'Order raw'!H382*'Order raw'!I382</f>
        <v>42920</v>
      </c>
      <c r="N382" s="23">
        <f t="shared" si="16"/>
        <v>39486.400000000001</v>
      </c>
      <c r="O382" s="23">
        <f t="shared" si="17"/>
        <v>18026.400000000001</v>
      </c>
      <c r="P382" s="18">
        <v>41579</v>
      </c>
      <c r="Q382">
        <v>2013</v>
      </c>
    </row>
    <row r="383" spans="1:17" ht="13" x14ac:dyDescent="0.3">
      <c r="A383" s="1" t="s">
        <v>204</v>
      </c>
      <c r="B383" s="1" t="s">
        <v>61</v>
      </c>
      <c r="C383" s="1" t="str">
        <f>VLOOKUP(B383,Guide!$B$21:$C$26,2,0)</f>
        <v>MXC</v>
      </c>
      <c r="D383" s="1" t="s">
        <v>69</v>
      </c>
      <c r="E383" s="1" t="str">
        <f>VLOOKUP(D383,Guide!$B$28:$C$33,2,0)</f>
        <v>GOV</v>
      </c>
      <c r="F383" s="1" t="s">
        <v>9</v>
      </c>
      <c r="G383" s="21">
        <f>VLOOKUP($F383,Product!$A$1:$C$7,2,0)</f>
        <v>10</v>
      </c>
      <c r="H383" s="21">
        <f>VLOOKUP($F383,Product!$A$1:$C$7,3,0)</f>
        <v>20</v>
      </c>
      <c r="I383" s="1">
        <v>1946</v>
      </c>
      <c r="J383" s="23">
        <f t="shared" si="15"/>
        <v>19460</v>
      </c>
      <c r="K383" s="16">
        <v>0.08</v>
      </c>
      <c r="L383" s="1" t="str" cm="1">
        <f t="array" ref="L383">_xlfn.IFS(K383&gt;=10%,"High",K383&gt;=5%,"Medium",K383&gt;=1%,"Low",K383=0,"No Discount")</f>
        <v>Medium</v>
      </c>
      <c r="M383" s="23">
        <f>'Order raw'!H383*'Order raw'!I383</f>
        <v>38920</v>
      </c>
      <c r="N383" s="23">
        <f t="shared" si="16"/>
        <v>35806.400000000001</v>
      </c>
      <c r="O383" s="23">
        <f t="shared" si="17"/>
        <v>16346.400000000001</v>
      </c>
      <c r="P383" s="18">
        <v>41609</v>
      </c>
      <c r="Q383">
        <v>2013</v>
      </c>
    </row>
    <row r="384" spans="1:17" ht="13" x14ac:dyDescent="0.3">
      <c r="A384" s="1" t="s">
        <v>342</v>
      </c>
      <c r="B384" s="1" t="s">
        <v>61</v>
      </c>
      <c r="C384" s="1" t="str">
        <f>VLOOKUP(B384,Guide!$B$21:$C$26,2,0)</f>
        <v>MXC</v>
      </c>
      <c r="D384" s="1" t="s">
        <v>69</v>
      </c>
      <c r="E384" s="1" t="str">
        <f>VLOOKUP(D384,Guide!$B$28:$C$33,2,0)</f>
        <v>GOV</v>
      </c>
      <c r="F384" s="1" t="s">
        <v>9</v>
      </c>
      <c r="G384" s="21">
        <f>VLOOKUP($F384,Product!$A$1:$C$7,2,0)</f>
        <v>10</v>
      </c>
      <c r="H384" s="21">
        <f>VLOOKUP($F384,Product!$A$1:$C$7,3,0)</f>
        <v>20</v>
      </c>
      <c r="I384" s="1">
        <v>1362</v>
      </c>
      <c r="J384" s="23">
        <f t="shared" si="15"/>
        <v>13620</v>
      </c>
      <c r="K384" s="16">
        <v>0.08</v>
      </c>
      <c r="L384" s="1" t="str" cm="1">
        <f t="array" ref="L384">_xlfn.IFS(K384&gt;=10%,"High",K384&gt;=5%,"Medium",K384&gt;=1%,"Low",K384=0,"No Discount")</f>
        <v>Medium</v>
      </c>
      <c r="M384" s="23">
        <f>'Order raw'!H384*'Order raw'!I384</f>
        <v>27240</v>
      </c>
      <c r="N384" s="23">
        <f t="shared" si="16"/>
        <v>25060.799999999999</v>
      </c>
      <c r="O384" s="23">
        <f t="shared" si="17"/>
        <v>11440.8</v>
      </c>
      <c r="P384" s="18">
        <v>41974</v>
      </c>
      <c r="Q384">
        <v>2014</v>
      </c>
    </row>
    <row r="385" spans="1:17" ht="13" x14ac:dyDescent="0.3">
      <c r="A385" s="1" t="s">
        <v>349</v>
      </c>
      <c r="B385" s="1" t="s">
        <v>55</v>
      </c>
      <c r="C385" s="1" t="str">
        <f>VLOOKUP(B385,Guide!$B$21:$C$26,2,0)</f>
        <v>CND</v>
      </c>
      <c r="D385" s="1" t="s">
        <v>73</v>
      </c>
      <c r="E385" s="1" t="str">
        <f>VLOOKUP(D385,Guide!$B$28:$C$33,2,0)</f>
        <v>CPR</v>
      </c>
      <c r="F385" s="1" t="s">
        <v>10</v>
      </c>
      <c r="G385" s="21">
        <f>VLOOKUP($F385,Product!$A$1:$C$7,2,0)</f>
        <v>120</v>
      </c>
      <c r="H385" s="21">
        <f>VLOOKUP($F385,Product!$A$1:$C$7,3,0)</f>
        <v>180</v>
      </c>
      <c r="I385" s="1">
        <v>598</v>
      </c>
      <c r="J385" s="23">
        <f t="shared" si="15"/>
        <v>71760</v>
      </c>
      <c r="K385" s="16">
        <v>0.08</v>
      </c>
      <c r="L385" s="1" t="str" cm="1">
        <f t="array" ref="L385">_xlfn.IFS(K385&gt;=10%,"High",K385&gt;=5%,"Medium",K385&gt;=1%,"Low",K385=0,"No Discount")</f>
        <v>Medium</v>
      </c>
      <c r="M385" s="23">
        <f>'Order raw'!H385*'Order raw'!I385</f>
        <v>107640</v>
      </c>
      <c r="N385" s="23">
        <f t="shared" si="16"/>
        <v>99028.800000000003</v>
      </c>
      <c r="O385" s="23">
        <f t="shared" si="17"/>
        <v>27268.800000000003</v>
      </c>
      <c r="P385" s="18">
        <v>41699</v>
      </c>
      <c r="Q385">
        <v>2014</v>
      </c>
    </row>
    <row r="386" spans="1:17" ht="13" x14ac:dyDescent="0.3">
      <c r="A386" s="1" t="s">
        <v>272</v>
      </c>
      <c r="B386" s="1" t="s">
        <v>63</v>
      </c>
      <c r="C386" s="1" t="str">
        <f>VLOOKUP(B386,Guide!$B$21:$C$26,2,0)</f>
        <v>USA</v>
      </c>
      <c r="D386" s="1" t="s">
        <v>69</v>
      </c>
      <c r="E386" s="1" t="str">
        <f>VLOOKUP(D386,Guide!$B$28:$C$33,2,0)</f>
        <v>GOV</v>
      </c>
      <c r="F386" s="1" t="s">
        <v>10</v>
      </c>
      <c r="G386" s="21">
        <f>VLOOKUP($F386,Product!$A$1:$C$7,2,0)</f>
        <v>120</v>
      </c>
      <c r="H386" s="21">
        <f>VLOOKUP($F386,Product!$A$1:$C$7,3,0)</f>
        <v>180</v>
      </c>
      <c r="I386" s="1">
        <v>2907</v>
      </c>
      <c r="J386" s="23">
        <f t="shared" si="15"/>
        <v>348840</v>
      </c>
      <c r="K386" s="16">
        <v>0.08</v>
      </c>
      <c r="L386" s="1" t="str" cm="1">
        <f t="array" ref="L386">_xlfn.IFS(K386&gt;=10%,"High",K386&gt;=5%,"Medium",K386&gt;=1%,"Low",K386=0,"No Discount")</f>
        <v>Medium</v>
      </c>
      <c r="M386" s="23">
        <f>'Order raw'!H386*'Order raw'!I386</f>
        <v>523260</v>
      </c>
      <c r="N386" s="23">
        <f t="shared" si="16"/>
        <v>481399.2</v>
      </c>
      <c r="O386" s="23">
        <f t="shared" si="17"/>
        <v>132559.20000000001</v>
      </c>
      <c r="P386" s="18">
        <v>41791</v>
      </c>
      <c r="Q386">
        <v>2014</v>
      </c>
    </row>
    <row r="387" spans="1:17" ht="13" x14ac:dyDescent="0.3">
      <c r="A387" s="1" t="s">
        <v>121</v>
      </c>
      <c r="B387" s="1" t="s">
        <v>57</v>
      </c>
      <c r="C387" s="1" t="str">
        <f>VLOOKUP(B387,Guide!$B$21:$C$26,2,0)</f>
        <v>GER</v>
      </c>
      <c r="D387" s="1" t="s">
        <v>69</v>
      </c>
      <c r="E387" s="1" t="str">
        <f>VLOOKUP(D387,Guide!$B$28:$C$33,2,0)</f>
        <v>GOV</v>
      </c>
      <c r="F387" s="1" t="s">
        <v>10</v>
      </c>
      <c r="G387" s="21">
        <f>VLOOKUP($F387,Product!$A$1:$C$7,2,0)</f>
        <v>120</v>
      </c>
      <c r="H387" s="21">
        <f>VLOOKUP($F387,Product!$A$1:$C$7,3,0)</f>
        <v>180</v>
      </c>
      <c r="I387" s="1">
        <v>2338</v>
      </c>
      <c r="J387" s="23">
        <f t="shared" ref="J387:J450" si="18">G387*I387</f>
        <v>280560</v>
      </c>
      <c r="K387" s="16">
        <v>0.08</v>
      </c>
      <c r="L387" s="1" t="str" cm="1">
        <f t="array" ref="L387">_xlfn.IFS(K387&gt;=10%,"High",K387&gt;=5%,"Medium",K387&gt;=1%,"Low",K387=0,"No Discount")</f>
        <v>Medium</v>
      </c>
      <c r="M387" s="23">
        <f>'Order raw'!H387*'Order raw'!I387</f>
        <v>420840</v>
      </c>
      <c r="N387" s="23">
        <f t="shared" ref="N387:N450" si="19">M387*(1-K387)</f>
        <v>387172.8</v>
      </c>
      <c r="O387" s="23">
        <f t="shared" ref="O387:O450" si="20">N387-J387</f>
        <v>106612.79999999999</v>
      </c>
      <c r="P387" s="18">
        <v>41791</v>
      </c>
      <c r="Q387">
        <v>2014</v>
      </c>
    </row>
    <row r="388" spans="1:17" ht="13" x14ac:dyDescent="0.3">
      <c r="A388" s="1" t="s">
        <v>350</v>
      </c>
      <c r="B388" s="1" t="s">
        <v>59</v>
      </c>
      <c r="C388" s="1" t="str">
        <f>VLOOKUP(B388,Guide!$B$21:$C$26,2,0)</f>
        <v>FRA</v>
      </c>
      <c r="D388" s="1" t="s">
        <v>77</v>
      </c>
      <c r="E388" s="1" t="str">
        <f>VLOOKUP(D388,Guide!$B$28:$C$33,2,0)</f>
        <v>SMB</v>
      </c>
      <c r="F388" s="1" t="s">
        <v>10</v>
      </c>
      <c r="G388" s="21">
        <f>VLOOKUP($F388,Product!$A$1:$C$7,2,0)</f>
        <v>120</v>
      </c>
      <c r="H388" s="21">
        <f>VLOOKUP($F388,Product!$A$1:$C$7,3,0)</f>
        <v>180</v>
      </c>
      <c r="I388" s="1">
        <v>386</v>
      </c>
      <c r="J388" s="23">
        <f t="shared" si="18"/>
        <v>46320</v>
      </c>
      <c r="K388" s="16">
        <v>0.08</v>
      </c>
      <c r="L388" s="1" t="str" cm="1">
        <f t="array" ref="L388">_xlfn.IFS(K388&gt;=10%,"High",K388&gt;=5%,"Medium",K388&gt;=1%,"Low",K388=0,"No Discount")</f>
        <v>Medium</v>
      </c>
      <c r="M388" s="23">
        <f>'Order raw'!H388*'Order raw'!I388</f>
        <v>69480</v>
      </c>
      <c r="N388" s="23">
        <f t="shared" si="19"/>
        <v>63921.600000000006</v>
      </c>
      <c r="O388" s="23">
        <f t="shared" si="20"/>
        <v>17601.600000000006</v>
      </c>
      <c r="P388" s="18">
        <v>41579</v>
      </c>
      <c r="Q388">
        <v>2013</v>
      </c>
    </row>
    <row r="389" spans="1:17" ht="13" x14ac:dyDescent="0.3">
      <c r="A389" s="1" t="s">
        <v>351</v>
      </c>
      <c r="B389" s="1" t="s">
        <v>61</v>
      </c>
      <c r="C389" s="1" t="str">
        <f>VLOOKUP(B389,Guide!$B$21:$C$26,2,0)</f>
        <v>MXC</v>
      </c>
      <c r="D389" s="1" t="s">
        <v>77</v>
      </c>
      <c r="E389" s="1" t="str">
        <f>VLOOKUP(D389,Guide!$B$28:$C$33,2,0)</f>
        <v>SMB</v>
      </c>
      <c r="F389" s="1" t="s">
        <v>10</v>
      </c>
      <c r="G389" s="21">
        <f>VLOOKUP($F389,Product!$A$1:$C$7,2,0)</f>
        <v>120</v>
      </c>
      <c r="H389" s="21">
        <f>VLOOKUP($F389,Product!$A$1:$C$7,3,0)</f>
        <v>180</v>
      </c>
      <c r="I389" s="1">
        <v>635</v>
      </c>
      <c r="J389" s="23">
        <f t="shared" si="18"/>
        <v>76200</v>
      </c>
      <c r="K389" s="16">
        <v>0.08</v>
      </c>
      <c r="L389" s="1" t="str" cm="1">
        <f t="array" ref="L389">_xlfn.IFS(K389&gt;=10%,"High",K389&gt;=5%,"Medium",K389&gt;=1%,"Low",K389=0,"No Discount")</f>
        <v>Medium</v>
      </c>
      <c r="M389" s="23">
        <f>'Order raw'!H389*'Order raw'!I389</f>
        <v>114300</v>
      </c>
      <c r="N389" s="23">
        <f t="shared" si="19"/>
        <v>105156</v>
      </c>
      <c r="O389" s="23">
        <f t="shared" si="20"/>
        <v>28956</v>
      </c>
      <c r="P389" s="18">
        <v>41974</v>
      </c>
      <c r="Q389">
        <v>2014</v>
      </c>
    </row>
    <row r="390" spans="1:17" ht="13" x14ac:dyDescent="0.3">
      <c r="A390" s="1" t="s">
        <v>173</v>
      </c>
      <c r="B390" s="1" t="s">
        <v>59</v>
      </c>
      <c r="C390" s="1" t="str">
        <f>VLOOKUP(B390,Guide!$B$21:$C$26,2,0)</f>
        <v>FRA</v>
      </c>
      <c r="D390" s="1" t="s">
        <v>69</v>
      </c>
      <c r="E390" s="1" t="str">
        <f>VLOOKUP(D390,Guide!$B$28:$C$33,2,0)</f>
        <v>GOV</v>
      </c>
      <c r="F390" s="1" t="s">
        <v>11</v>
      </c>
      <c r="G390" s="21">
        <f>VLOOKUP($F390,Product!$A$1:$C$7,2,0)</f>
        <v>250</v>
      </c>
      <c r="H390" s="21">
        <f>VLOOKUP($F390,Product!$A$1:$C$7,3,0)</f>
        <v>300</v>
      </c>
      <c r="I390" s="1">
        <v>574</v>
      </c>
      <c r="J390" s="23">
        <f t="shared" si="18"/>
        <v>143500</v>
      </c>
      <c r="K390" s="16">
        <v>8.0069686411149824E-2</v>
      </c>
      <c r="L390" s="1" t="str" cm="1">
        <f t="array" ref="L390">_xlfn.IFS(K390&gt;=10%,"High",K390&gt;=5%,"Medium",K390&gt;=1%,"Low",K390=0,"No Discount")</f>
        <v>Medium</v>
      </c>
      <c r="M390" s="23">
        <f>'Order raw'!H390*'Order raw'!I390</f>
        <v>172200</v>
      </c>
      <c r="N390" s="23">
        <f t="shared" si="19"/>
        <v>158412</v>
      </c>
      <c r="O390" s="23">
        <f t="shared" si="20"/>
        <v>14912</v>
      </c>
      <c r="P390" s="18">
        <v>41730</v>
      </c>
      <c r="Q390">
        <v>2014</v>
      </c>
    </row>
    <row r="391" spans="1:17" ht="13" x14ac:dyDescent="0.3">
      <c r="A391" s="1" t="s">
        <v>121</v>
      </c>
      <c r="B391" s="1" t="s">
        <v>57</v>
      </c>
      <c r="C391" s="1" t="str">
        <f>VLOOKUP(B391,Guide!$B$21:$C$26,2,0)</f>
        <v>GER</v>
      </c>
      <c r="D391" s="1" t="s">
        <v>69</v>
      </c>
      <c r="E391" s="1" t="str">
        <f>VLOOKUP(D391,Guide!$B$28:$C$33,2,0)</f>
        <v>GOV</v>
      </c>
      <c r="F391" s="1" t="s">
        <v>11</v>
      </c>
      <c r="G391" s="21">
        <f>VLOOKUP($F391,Product!$A$1:$C$7,2,0)</f>
        <v>250</v>
      </c>
      <c r="H391" s="21">
        <f>VLOOKUP($F391,Product!$A$1:$C$7,3,0)</f>
        <v>300</v>
      </c>
      <c r="I391" s="1">
        <v>2338</v>
      </c>
      <c r="J391" s="23">
        <f t="shared" si="18"/>
        <v>584500</v>
      </c>
      <c r="K391" s="16">
        <v>0.08</v>
      </c>
      <c r="L391" s="1" t="str" cm="1">
        <f t="array" ref="L391">_xlfn.IFS(K391&gt;=10%,"High",K391&gt;=5%,"Medium",K391&gt;=1%,"Low",K391=0,"No Discount")</f>
        <v>Medium</v>
      </c>
      <c r="M391" s="23">
        <f>'Order raw'!H391*'Order raw'!I391</f>
        <v>701400</v>
      </c>
      <c r="N391" s="23">
        <f t="shared" si="19"/>
        <v>645288</v>
      </c>
      <c r="O391" s="23">
        <f t="shared" si="20"/>
        <v>60788</v>
      </c>
      <c r="P391" s="18">
        <v>41791</v>
      </c>
      <c r="Q391">
        <v>2014</v>
      </c>
    </row>
    <row r="392" spans="1:17" ht="13" x14ac:dyDescent="0.3">
      <c r="A392" s="1" t="s">
        <v>282</v>
      </c>
      <c r="B392" s="1" t="s">
        <v>59</v>
      </c>
      <c r="C392" s="1" t="str">
        <f>VLOOKUP(B392,Guide!$B$21:$C$26,2,0)</f>
        <v>FRA</v>
      </c>
      <c r="D392" s="1" t="s">
        <v>69</v>
      </c>
      <c r="E392" s="1" t="str">
        <f>VLOOKUP(D392,Guide!$B$28:$C$33,2,0)</f>
        <v>GOV</v>
      </c>
      <c r="F392" s="1" t="s">
        <v>11</v>
      </c>
      <c r="G392" s="21">
        <f>VLOOKUP($F392,Product!$A$1:$C$7,2,0)</f>
        <v>250</v>
      </c>
      <c r="H392" s="21">
        <f>VLOOKUP($F392,Product!$A$1:$C$7,3,0)</f>
        <v>300</v>
      </c>
      <c r="I392" s="1">
        <v>381</v>
      </c>
      <c r="J392" s="23">
        <f t="shared" si="18"/>
        <v>95250</v>
      </c>
      <c r="K392" s="16">
        <v>0.08</v>
      </c>
      <c r="L392" s="1" t="str" cm="1">
        <f t="array" ref="L392">_xlfn.IFS(K392&gt;=10%,"High",K392&gt;=5%,"Medium",K392&gt;=1%,"Low",K392=0,"No Discount")</f>
        <v>Medium</v>
      </c>
      <c r="M392" s="23">
        <f>'Order raw'!H392*'Order raw'!I392</f>
        <v>114300</v>
      </c>
      <c r="N392" s="23">
        <f t="shared" si="19"/>
        <v>105156</v>
      </c>
      <c r="O392" s="23">
        <f t="shared" si="20"/>
        <v>9906</v>
      </c>
      <c r="P392" s="18">
        <v>41852</v>
      </c>
      <c r="Q392">
        <v>2014</v>
      </c>
    </row>
    <row r="393" spans="1:17" ht="13" x14ac:dyDescent="0.3">
      <c r="A393" s="1" t="s">
        <v>309</v>
      </c>
      <c r="B393" s="1" t="s">
        <v>57</v>
      </c>
      <c r="C393" s="1" t="str">
        <f>VLOOKUP(B393,Guide!$B$21:$C$26,2,0)</f>
        <v>GER</v>
      </c>
      <c r="D393" s="1" t="s">
        <v>69</v>
      </c>
      <c r="E393" s="1" t="str">
        <f>VLOOKUP(D393,Guide!$B$28:$C$33,2,0)</f>
        <v>GOV</v>
      </c>
      <c r="F393" s="1" t="s">
        <v>11</v>
      </c>
      <c r="G393" s="21">
        <f>VLOOKUP($F393,Product!$A$1:$C$7,2,0)</f>
        <v>250</v>
      </c>
      <c r="H393" s="21">
        <f>VLOOKUP($F393,Product!$A$1:$C$7,3,0)</f>
        <v>300</v>
      </c>
      <c r="I393" s="1">
        <v>422</v>
      </c>
      <c r="J393" s="23">
        <f t="shared" si="18"/>
        <v>105500</v>
      </c>
      <c r="K393" s="16">
        <v>0.08</v>
      </c>
      <c r="L393" s="1" t="str" cm="1">
        <f t="array" ref="L393">_xlfn.IFS(K393&gt;=10%,"High",K393&gt;=5%,"Medium",K393&gt;=1%,"Low",K393=0,"No Discount")</f>
        <v>Medium</v>
      </c>
      <c r="M393" s="23">
        <f>'Order raw'!H393*'Order raw'!I393</f>
        <v>126600</v>
      </c>
      <c r="N393" s="23">
        <f t="shared" si="19"/>
        <v>116472</v>
      </c>
      <c r="O393" s="23">
        <f t="shared" si="20"/>
        <v>10972</v>
      </c>
      <c r="P393" s="18">
        <v>41852</v>
      </c>
      <c r="Q393">
        <v>2014</v>
      </c>
    </row>
    <row r="394" spans="1:17" ht="13" x14ac:dyDescent="0.3">
      <c r="A394" s="1" t="s">
        <v>352</v>
      </c>
      <c r="B394" s="1" t="s">
        <v>55</v>
      </c>
      <c r="C394" s="1" t="str">
        <f>VLOOKUP(B394,Guide!$B$21:$C$26,2,0)</f>
        <v>CND</v>
      </c>
      <c r="D394" s="1" t="s">
        <v>77</v>
      </c>
      <c r="E394" s="1" t="str">
        <f>VLOOKUP(D394,Guide!$B$28:$C$33,2,0)</f>
        <v>SMB</v>
      </c>
      <c r="F394" s="1" t="s">
        <v>11</v>
      </c>
      <c r="G394" s="21">
        <f>VLOOKUP($F394,Product!$A$1:$C$7,2,0)</f>
        <v>250</v>
      </c>
      <c r="H394" s="21">
        <f>VLOOKUP($F394,Product!$A$1:$C$7,3,0)</f>
        <v>300</v>
      </c>
      <c r="I394" s="1">
        <v>2134</v>
      </c>
      <c r="J394" s="23">
        <f t="shared" si="18"/>
        <v>533500</v>
      </c>
      <c r="K394" s="16">
        <v>0.08</v>
      </c>
      <c r="L394" s="1" t="str" cm="1">
        <f t="array" ref="L394">_xlfn.IFS(K394&gt;=10%,"High",K394&gt;=5%,"Medium",K394&gt;=1%,"Low",K394=0,"No Discount")</f>
        <v>Medium</v>
      </c>
      <c r="M394" s="23">
        <f>'Order raw'!H394*'Order raw'!I394</f>
        <v>640200</v>
      </c>
      <c r="N394" s="23">
        <f t="shared" si="19"/>
        <v>588984</v>
      </c>
      <c r="O394" s="23">
        <f t="shared" si="20"/>
        <v>55484</v>
      </c>
      <c r="P394" s="18">
        <v>41883</v>
      </c>
      <c r="Q394">
        <v>2014</v>
      </c>
    </row>
    <row r="395" spans="1:17" ht="13" x14ac:dyDescent="0.3">
      <c r="A395" s="1" t="s">
        <v>353</v>
      </c>
      <c r="B395" s="1" t="s">
        <v>63</v>
      </c>
      <c r="C395" s="1" t="str">
        <f>VLOOKUP(B395,Guide!$B$21:$C$26,2,0)</f>
        <v>USA</v>
      </c>
      <c r="D395" s="1" t="s">
        <v>77</v>
      </c>
      <c r="E395" s="1" t="str">
        <f>VLOOKUP(D395,Guide!$B$28:$C$33,2,0)</f>
        <v>SMB</v>
      </c>
      <c r="F395" s="1" t="s">
        <v>11</v>
      </c>
      <c r="G395" s="21">
        <f>VLOOKUP($F395,Product!$A$1:$C$7,2,0)</f>
        <v>250</v>
      </c>
      <c r="H395" s="21">
        <f>VLOOKUP($F395,Product!$A$1:$C$7,3,0)</f>
        <v>300</v>
      </c>
      <c r="I395" s="1">
        <v>808</v>
      </c>
      <c r="J395" s="23">
        <f t="shared" si="18"/>
        <v>202000</v>
      </c>
      <c r="K395" s="16">
        <v>0.08</v>
      </c>
      <c r="L395" s="1" t="str" cm="1">
        <f t="array" ref="L395">_xlfn.IFS(K395&gt;=10%,"High",K395&gt;=5%,"Medium",K395&gt;=1%,"Low",K395=0,"No Discount")</f>
        <v>Medium</v>
      </c>
      <c r="M395" s="23">
        <f>'Order raw'!H395*'Order raw'!I395</f>
        <v>242400</v>
      </c>
      <c r="N395" s="23">
        <f t="shared" si="19"/>
        <v>223008</v>
      </c>
      <c r="O395" s="23">
        <f t="shared" si="20"/>
        <v>21008</v>
      </c>
      <c r="P395" s="18">
        <v>41609</v>
      </c>
      <c r="Q395">
        <v>2013</v>
      </c>
    </row>
    <row r="396" spans="1:17" ht="13" x14ac:dyDescent="0.3">
      <c r="A396" s="1" t="s">
        <v>316</v>
      </c>
      <c r="B396" s="1" t="s">
        <v>55</v>
      </c>
      <c r="C396" s="1" t="str">
        <f>VLOOKUP(B396,Guide!$B$21:$C$26,2,0)</f>
        <v>CND</v>
      </c>
      <c r="D396" s="1" t="s">
        <v>69</v>
      </c>
      <c r="E396" s="1" t="str">
        <f>VLOOKUP(D396,Guide!$B$28:$C$33,2,0)</f>
        <v>GOV</v>
      </c>
      <c r="F396" s="1" t="s">
        <v>12</v>
      </c>
      <c r="G396" s="21">
        <f>VLOOKUP($F396,Product!$A$1:$C$7,2,0)</f>
        <v>200</v>
      </c>
      <c r="H396" s="21">
        <f>VLOOKUP($F396,Product!$A$1:$C$7,3,0)</f>
        <v>350</v>
      </c>
      <c r="I396" s="1">
        <v>708</v>
      </c>
      <c r="J396" s="23">
        <f t="shared" si="18"/>
        <v>141600</v>
      </c>
      <c r="K396" s="16">
        <v>0.08</v>
      </c>
      <c r="L396" s="1" t="str" cm="1">
        <f t="array" ref="L396">_xlfn.IFS(K396&gt;=10%,"High",K396&gt;=5%,"Medium",K396&gt;=1%,"Low",K396=0,"No Discount")</f>
        <v>Medium</v>
      </c>
      <c r="M396" s="23">
        <f>'Order raw'!H396*'Order raw'!I396</f>
        <v>247800</v>
      </c>
      <c r="N396" s="23">
        <f t="shared" si="19"/>
        <v>227976</v>
      </c>
      <c r="O396" s="23">
        <f t="shared" si="20"/>
        <v>86376</v>
      </c>
      <c r="P396" s="18">
        <v>41791</v>
      </c>
      <c r="Q396">
        <v>2014</v>
      </c>
    </row>
    <row r="397" spans="1:17" ht="13" x14ac:dyDescent="0.3">
      <c r="A397" s="1" t="s">
        <v>272</v>
      </c>
      <c r="B397" s="1" t="s">
        <v>63</v>
      </c>
      <c r="C397" s="1" t="str">
        <f>VLOOKUP(B397,Guide!$B$21:$C$26,2,0)</f>
        <v>USA</v>
      </c>
      <c r="D397" s="1" t="s">
        <v>69</v>
      </c>
      <c r="E397" s="1" t="str">
        <f>VLOOKUP(D397,Guide!$B$28:$C$33,2,0)</f>
        <v>GOV</v>
      </c>
      <c r="F397" s="1" t="s">
        <v>12</v>
      </c>
      <c r="G397" s="21">
        <f>VLOOKUP($F397,Product!$A$1:$C$7,2,0)</f>
        <v>200</v>
      </c>
      <c r="H397" s="21">
        <f>VLOOKUP($F397,Product!$A$1:$C$7,3,0)</f>
        <v>350</v>
      </c>
      <c r="I397" s="1">
        <v>2907</v>
      </c>
      <c r="J397" s="23">
        <f t="shared" si="18"/>
        <v>581400</v>
      </c>
      <c r="K397" s="16">
        <v>0.08</v>
      </c>
      <c r="L397" s="1" t="str" cm="1">
        <f t="array" ref="L397">_xlfn.IFS(K397&gt;=10%,"High",K397&gt;=5%,"Medium",K397&gt;=1%,"Low",K397=0,"No Discount")</f>
        <v>Medium</v>
      </c>
      <c r="M397" s="23">
        <f>'Order raw'!H397*'Order raw'!I397</f>
        <v>1017450</v>
      </c>
      <c r="N397" s="23">
        <f t="shared" si="19"/>
        <v>936054</v>
      </c>
      <c r="O397" s="23">
        <f t="shared" si="20"/>
        <v>354654</v>
      </c>
      <c r="P397" s="18">
        <v>41791</v>
      </c>
      <c r="Q397">
        <v>2014</v>
      </c>
    </row>
    <row r="398" spans="1:17" ht="13" x14ac:dyDescent="0.3">
      <c r="A398" s="1" t="s">
        <v>121</v>
      </c>
      <c r="B398" s="1" t="s">
        <v>57</v>
      </c>
      <c r="C398" s="1" t="str">
        <f>VLOOKUP(B398,Guide!$B$21:$C$26,2,0)</f>
        <v>GER</v>
      </c>
      <c r="D398" s="1" t="s">
        <v>69</v>
      </c>
      <c r="E398" s="1" t="str">
        <f>VLOOKUP(D398,Guide!$B$28:$C$33,2,0)</f>
        <v>GOV</v>
      </c>
      <c r="F398" s="1" t="s">
        <v>12</v>
      </c>
      <c r="G398" s="21">
        <f>VLOOKUP($F398,Product!$A$1:$C$7,2,0)</f>
        <v>200</v>
      </c>
      <c r="H398" s="21">
        <f>VLOOKUP($F398,Product!$A$1:$C$7,3,0)</f>
        <v>350</v>
      </c>
      <c r="I398" s="1">
        <v>1366</v>
      </c>
      <c r="J398" s="23">
        <f t="shared" si="18"/>
        <v>273200</v>
      </c>
      <c r="K398" s="16">
        <v>0.08</v>
      </c>
      <c r="L398" s="1" t="str" cm="1">
        <f t="array" ref="L398">_xlfn.IFS(K398&gt;=10%,"High",K398&gt;=5%,"Medium",K398&gt;=1%,"Low",K398=0,"No Discount")</f>
        <v>Medium</v>
      </c>
      <c r="M398" s="23">
        <f>'Order raw'!H398*'Order raw'!I398</f>
        <v>478100</v>
      </c>
      <c r="N398" s="23">
        <f t="shared" si="19"/>
        <v>439852</v>
      </c>
      <c r="O398" s="23">
        <f t="shared" si="20"/>
        <v>166652</v>
      </c>
      <c r="P398" s="18">
        <v>41791</v>
      </c>
      <c r="Q398">
        <v>2014</v>
      </c>
    </row>
    <row r="399" spans="1:17" ht="13" x14ac:dyDescent="0.3">
      <c r="A399" s="1" t="s">
        <v>348</v>
      </c>
      <c r="B399" s="1" t="s">
        <v>61</v>
      </c>
      <c r="C399" s="1" t="str">
        <f>VLOOKUP(B399,Guide!$B$21:$C$26,2,0)</f>
        <v>MXC</v>
      </c>
      <c r="D399" s="1" t="s">
        <v>77</v>
      </c>
      <c r="E399" s="1" t="str">
        <f>VLOOKUP(D399,Guide!$B$28:$C$33,2,0)</f>
        <v>SMB</v>
      </c>
      <c r="F399" s="1" t="s">
        <v>12</v>
      </c>
      <c r="G399" s="21">
        <f>VLOOKUP($F399,Product!$A$1:$C$7,2,0)</f>
        <v>200</v>
      </c>
      <c r="H399" s="21">
        <f>VLOOKUP($F399,Product!$A$1:$C$7,3,0)</f>
        <v>350</v>
      </c>
      <c r="I399" s="1">
        <v>2460</v>
      </c>
      <c r="J399" s="23">
        <f t="shared" si="18"/>
        <v>492000</v>
      </c>
      <c r="K399" s="16">
        <v>0.08</v>
      </c>
      <c r="L399" s="1" t="str" cm="1">
        <f t="array" ref="L399">_xlfn.IFS(K399&gt;=10%,"High",K399&gt;=5%,"Medium",K399&gt;=1%,"Low",K399=0,"No Discount")</f>
        <v>Medium</v>
      </c>
      <c r="M399" s="23">
        <f>'Order raw'!H399*'Order raw'!I399</f>
        <v>861000</v>
      </c>
      <c r="N399" s="23">
        <f t="shared" si="19"/>
        <v>792120</v>
      </c>
      <c r="O399" s="23">
        <f t="shared" si="20"/>
        <v>300120</v>
      </c>
      <c r="P399" s="18">
        <v>41791</v>
      </c>
      <c r="Q399">
        <v>2014</v>
      </c>
    </row>
    <row r="400" spans="1:17" ht="13" x14ac:dyDescent="0.3">
      <c r="A400" s="1" t="s">
        <v>354</v>
      </c>
      <c r="B400" s="1" t="s">
        <v>57</v>
      </c>
      <c r="C400" s="1" t="str">
        <f>VLOOKUP(B400,Guide!$B$21:$C$26,2,0)</f>
        <v>GER</v>
      </c>
      <c r="D400" s="1" t="s">
        <v>69</v>
      </c>
      <c r="E400" s="1" t="str">
        <f>VLOOKUP(D400,Guide!$B$28:$C$33,2,0)</f>
        <v>GOV</v>
      </c>
      <c r="F400" s="1" t="s">
        <v>12</v>
      </c>
      <c r="G400" s="21">
        <f>VLOOKUP($F400,Product!$A$1:$C$7,2,0)</f>
        <v>200</v>
      </c>
      <c r="H400" s="21">
        <f>VLOOKUP($F400,Product!$A$1:$C$7,3,0)</f>
        <v>350</v>
      </c>
      <c r="I400" s="1">
        <v>1520</v>
      </c>
      <c r="J400" s="23">
        <f t="shared" si="18"/>
        <v>304000</v>
      </c>
      <c r="K400" s="16">
        <v>0.08</v>
      </c>
      <c r="L400" s="1" t="str" cm="1">
        <f t="array" ref="L400">_xlfn.IFS(K400&gt;=10%,"High",K400&gt;=5%,"Medium",K400&gt;=1%,"Low",K400=0,"No Discount")</f>
        <v>Medium</v>
      </c>
      <c r="M400" s="23">
        <f>'Order raw'!H400*'Order raw'!I400</f>
        <v>532000</v>
      </c>
      <c r="N400" s="23">
        <f t="shared" si="19"/>
        <v>489440</v>
      </c>
      <c r="O400" s="23">
        <f t="shared" si="20"/>
        <v>185440</v>
      </c>
      <c r="P400" s="18">
        <v>41944</v>
      </c>
      <c r="Q400">
        <v>2014</v>
      </c>
    </row>
    <row r="401" spans="1:17" ht="13" x14ac:dyDescent="0.3">
      <c r="A401" s="1" t="s">
        <v>346</v>
      </c>
      <c r="B401" s="1" t="s">
        <v>57</v>
      </c>
      <c r="C401" s="1" t="str">
        <f>VLOOKUP(B401,Guide!$B$21:$C$26,2,0)</f>
        <v>GER</v>
      </c>
      <c r="D401" s="1" t="s">
        <v>71</v>
      </c>
      <c r="E401" s="1" t="str">
        <f>VLOOKUP(D401,Guide!$B$28:$C$33,2,0)</f>
        <v>MDM</v>
      </c>
      <c r="F401" s="1" t="s">
        <v>12</v>
      </c>
      <c r="G401" s="21">
        <f>VLOOKUP($F401,Product!$A$1:$C$7,2,0)</f>
        <v>200</v>
      </c>
      <c r="H401" s="21">
        <f>VLOOKUP($F401,Product!$A$1:$C$7,3,0)</f>
        <v>350</v>
      </c>
      <c r="I401" s="1">
        <v>711</v>
      </c>
      <c r="J401" s="23">
        <f t="shared" si="18"/>
        <v>142200</v>
      </c>
      <c r="K401" s="16">
        <v>0.08</v>
      </c>
      <c r="L401" s="1" t="str" cm="1">
        <f t="array" ref="L401">_xlfn.IFS(K401&gt;=10%,"High",K401&gt;=5%,"Medium",K401&gt;=1%,"Low",K401=0,"No Discount")</f>
        <v>Medium</v>
      </c>
      <c r="M401" s="23">
        <f>'Order raw'!H401*'Order raw'!I401</f>
        <v>248850</v>
      </c>
      <c r="N401" s="23">
        <f t="shared" si="19"/>
        <v>228942</v>
      </c>
      <c r="O401" s="23">
        <f t="shared" si="20"/>
        <v>86742</v>
      </c>
      <c r="P401" s="18">
        <v>41974</v>
      </c>
      <c r="Q401">
        <v>2014</v>
      </c>
    </row>
    <row r="402" spans="1:17" ht="13" x14ac:dyDescent="0.3">
      <c r="A402" s="1" t="s">
        <v>355</v>
      </c>
      <c r="B402" s="1" t="s">
        <v>61</v>
      </c>
      <c r="C402" s="1" t="str">
        <f>VLOOKUP(B402,Guide!$B$21:$C$26,2,0)</f>
        <v>MXC</v>
      </c>
      <c r="D402" s="1" t="s">
        <v>73</v>
      </c>
      <c r="E402" s="1" t="str">
        <f>VLOOKUP(D402,Guide!$B$28:$C$33,2,0)</f>
        <v>CPR</v>
      </c>
      <c r="F402" s="1" t="s">
        <v>12</v>
      </c>
      <c r="G402" s="21">
        <f>VLOOKUP($F402,Product!$A$1:$C$7,2,0)</f>
        <v>200</v>
      </c>
      <c r="H402" s="21">
        <f>VLOOKUP($F402,Product!$A$1:$C$7,3,0)</f>
        <v>350</v>
      </c>
      <c r="I402" s="1">
        <v>1375</v>
      </c>
      <c r="J402" s="23">
        <f t="shared" si="18"/>
        <v>275000</v>
      </c>
      <c r="K402" s="16">
        <v>0.08</v>
      </c>
      <c r="L402" s="1" t="str" cm="1">
        <f t="array" ref="L402">_xlfn.IFS(K402&gt;=10%,"High",K402&gt;=5%,"Medium",K402&gt;=1%,"Low",K402=0,"No Discount")</f>
        <v>Medium</v>
      </c>
      <c r="M402" s="23">
        <f>'Order raw'!H402*'Order raw'!I402</f>
        <v>481250</v>
      </c>
      <c r="N402" s="23">
        <f t="shared" si="19"/>
        <v>442750</v>
      </c>
      <c r="O402" s="23">
        <f t="shared" si="20"/>
        <v>167750</v>
      </c>
      <c r="P402" s="18">
        <v>41609</v>
      </c>
      <c r="Q402">
        <v>2013</v>
      </c>
    </row>
    <row r="403" spans="1:17" ht="13" x14ac:dyDescent="0.3">
      <c r="A403" s="1" t="s">
        <v>351</v>
      </c>
      <c r="B403" s="1" t="s">
        <v>61</v>
      </c>
      <c r="C403" s="1" t="str">
        <f>VLOOKUP(B403,Guide!$B$21:$C$26,2,0)</f>
        <v>MXC</v>
      </c>
      <c r="D403" s="1" t="s">
        <v>77</v>
      </c>
      <c r="E403" s="1" t="str">
        <f>VLOOKUP(D403,Guide!$B$28:$C$33,2,0)</f>
        <v>SMB</v>
      </c>
      <c r="F403" s="1" t="s">
        <v>12</v>
      </c>
      <c r="G403" s="21">
        <f>VLOOKUP($F403,Product!$A$1:$C$7,2,0)</f>
        <v>200</v>
      </c>
      <c r="H403" s="21">
        <f>VLOOKUP($F403,Product!$A$1:$C$7,3,0)</f>
        <v>350</v>
      </c>
      <c r="I403" s="1">
        <v>635</v>
      </c>
      <c r="J403" s="23">
        <f t="shared" si="18"/>
        <v>127000</v>
      </c>
      <c r="K403" s="16">
        <v>0.08</v>
      </c>
      <c r="L403" s="1" t="str" cm="1">
        <f t="array" ref="L403">_xlfn.IFS(K403&gt;=10%,"High",K403&gt;=5%,"Medium",K403&gt;=1%,"Low",K403=0,"No Discount")</f>
        <v>Medium</v>
      </c>
      <c r="M403" s="23">
        <f>'Order raw'!H403*'Order raw'!I403</f>
        <v>222250</v>
      </c>
      <c r="N403" s="23">
        <f t="shared" si="19"/>
        <v>204470</v>
      </c>
      <c r="O403" s="23">
        <f t="shared" si="20"/>
        <v>77470</v>
      </c>
      <c r="P403" s="18">
        <v>41974</v>
      </c>
      <c r="Q403">
        <v>2014</v>
      </c>
    </row>
    <row r="404" spans="1:17" ht="13" x14ac:dyDescent="0.3">
      <c r="A404" s="1" t="s">
        <v>152</v>
      </c>
      <c r="B404" s="1" t="s">
        <v>63</v>
      </c>
      <c r="C404" s="1" t="str">
        <f>VLOOKUP(B404,Guide!$B$21:$C$26,2,0)</f>
        <v>USA</v>
      </c>
      <c r="D404" s="1" t="s">
        <v>69</v>
      </c>
      <c r="E404" s="1" t="str">
        <f>VLOOKUP(D404,Guide!$B$28:$C$33,2,0)</f>
        <v>GOV</v>
      </c>
      <c r="F404" s="1" t="s">
        <v>11</v>
      </c>
      <c r="G404" s="21">
        <f>VLOOKUP($F404,Product!$A$1:$C$7,2,0)</f>
        <v>250</v>
      </c>
      <c r="H404" s="21">
        <f>VLOOKUP($F404,Product!$A$1:$C$7,3,0)</f>
        <v>300</v>
      </c>
      <c r="I404" s="1">
        <v>436</v>
      </c>
      <c r="J404" s="23">
        <f t="shared" si="18"/>
        <v>109000</v>
      </c>
      <c r="K404" s="16">
        <v>8.0091743119266048E-2</v>
      </c>
      <c r="L404" s="1" t="str" cm="1">
        <f t="array" ref="L404">_xlfn.IFS(K404&gt;=10%,"High",K404&gt;=5%,"Medium",K404&gt;=1%,"Low",K404=0,"No Discount")</f>
        <v>Medium</v>
      </c>
      <c r="M404" s="23">
        <f>'Order raw'!H404*'Order raw'!I404</f>
        <v>130800</v>
      </c>
      <c r="N404" s="23">
        <f t="shared" si="19"/>
        <v>120324</v>
      </c>
      <c r="O404" s="23">
        <f t="shared" si="20"/>
        <v>11324</v>
      </c>
      <c r="P404" s="18">
        <v>41821</v>
      </c>
      <c r="Q404">
        <v>2014</v>
      </c>
    </row>
    <row r="405" spans="1:17" ht="13" x14ac:dyDescent="0.3">
      <c r="A405" s="1" t="s">
        <v>356</v>
      </c>
      <c r="B405" s="1" t="s">
        <v>55</v>
      </c>
      <c r="C405" s="1" t="str">
        <f>VLOOKUP(B405,Guide!$B$21:$C$26,2,0)</f>
        <v>CND</v>
      </c>
      <c r="D405" s="1" t="s">
        <v>77</v>
      </c>
      <c r="E405" s="1" t="str">
        <f>VLOOKUP(D405,Guide!$B$28:$C$33,2,0)</f>
        <v>SMB</v>
      </c>
      <c r="F405" s="1" t="s">
        <v>7</v>
      </c>
      <c r="G405" s="21">
        <f>VLOOKUP($F405,Product!$A$1:$C$7,2,0)</f>
        <v>3</v>
      </c>
      <c r="H405" s="21">
        <f>VLOOKUP($F405,Product!$A$1:$C$7,3,0)</f>
        <v>20</v>
      </c>
      <c r="I405" s="1">
        <v>1094</v>
      </c>
      <c r="J405" s="23">
        <f t="shared" si="18"/>
        <v>3282</v>
      </c>
      <c r="K405" s="16">
        <v>0.09</v>
      </c>
      <c r="L405" s="1" t="str" cm="1">
        <f t="array" ref="L405">_xlfn.IFS(K405&gt;=10%,"High",K405&gt;=5%,"Medium",K405&gt;=1%,"Low",K405=0,"No Discount")</f>
        <v>Medium</v>
      </c>
      <c r="M405" s="23">
        <f>'Order raw'!H405*'Order raw'!I405</f>
        <v>21880</v>
      </c>
      <c r="N405" s="23">
        <f t="shared" si="19"/>
        <v>19910.8</v>
      </c>
      <c r="O405" s="23">
        <f t="shared" si="20"/>
        <v>16628.8</v>
      </c>
      <c r="P405" s="18">
        <v>41791</v>
      </c>
      <c r="Q405">
        <v>2014</v>
      </c>
    </row>
    <row r="406" spans="1:17" ht="13" x14ac:dyDescent="0.3">
      <c r="A406" s="1" t="s">
        <v>357</v>
      </c>
      <c r="B406" s="1" t="s">
        <v>61</v>
      </c>
      <c r="C406" s="1" t="str">
        <f>VLOOKUP(B406,Guide!$B$21:$C$26,2,0)</f>
        <v>MXC</v>
      </c>
      <c r="D406" s="1" t="s">
        <v>73</v>
      </c>
      <c r="E406" s="1" t="str">
        <f>VLOOKUP(D406,Guide!$B$28:$C$33,2,0)</f>
        <v>CPR</v>
      </c>
      <c r="F406" s="1" t="s">
        <v>7</v>
      </c>
      <c r="G406" s="21">
        <f>VLOOKUP($F406,Product!$A$1:$C$7,2,0)</f>
        <v>3</v>
      </c>
      <c r="H406" s="21">
        <f>VLOOKUP($F406,Product!$A$1:$C$7,3,0)</f>
        <v>20</v>
      </c>
      <c r="I406" s="1">
        <v>367</v>
      </c>
      <c r="J406" s="23">
        <f t="shared" si="18"/>
        <v>1101</v>
      </c>
      <c r="K406" s="16">
        <v>0.09</v>
      </c>
      <c r="L406" s="1" t="str" cm="1">
        <f t="array" ref="L406">_xlfn.IFS(K406&gt;=10%,"High",K406&gt;=5%,"Medium",K406&gt;=1%,"Low",K406=0,"No Discount")</f>
        <v>Medium</v>
      </c>
      <c r="M406" s="23">
        <f>'Order raw'!H406*'Order raw'!I406</f>
        <v>7340</v>
      </c>
      <c r="N406" s="23">
        <f t="shared" si="19"/>
        <v>6679.4000000000005</v>
      </c>
      <c r="O406" s="23">
        <f t="shared" si="20"/>
        <v>5578.4000000000005</v>
      </c>
      <c r="P406" s="18">
        <v>41548</v>
      </c>
      <c r="Q406">
        <v>2013</v>
      </c>
    </row>
    <row r="407" spans="1:17" ht="13" x14ac:dyDescent="0.3">
      <c r="A407" s="1" t="s">
        <v>358</v>
      </c>
      <c r="B407" s="1" t="s">
        <v>55</v>
      </c>
      <c r="C407" s="1" t="str">
        <f>VLOOKUP(B407,Guide!$B$21:$C$26,2,0)</f>
        <v>CND</v>
      </c>
      <c r="D407" s="1" t="s">
        <v>77</v>
      </c>
      <c r="E407" s="1" t="str">
        <f>VLOOKUP(D407,Guide!$B$28:$C$33,2,0)</f>
        <v>SMB</v>
      </c>
      <c r="F407" s="1" t="s">
        <v>8</v>
      </c>
      <c r="G407" s="21">
        <f>VLOOKUP($F407,Product!$A$1:$C$7,2,0)</f>
        <v>5</v>
      </c>
      <c r="H407" s="21">
        <f>VLOOKUP($F407,Product!$A$1:$C$7,3,0)</f>
        <v>15</v>
      </c>
      <c r="I407" s="1">
        <v>3802</v>
      </c>
      <c r="J407" s="23">
        <f t="shared" si="18"/>
        <v>19010</v>
      </c>
      <c r="K407" s="16">
        <v>9.0011835875854818E-2</v>
      </c>
      <c r="L407" s="1" t="str" cm="1">
        <f t="array" ref="L407">_xlfn.IFS(K407&gt;=10%,"High",K407&gt;=5%,"Medium",K407&gt;=1%,"Low",K407=0,"No Discount")</f>
        <v>Medium</v>
      </c>
      <c r="M407" s="23">
        <f>'Order raw'!H407*'Order raw'!I407</f>
        <v>57030</v>
      </c>
      <c r="N407" s="23">
        <f t="shared" si="19"/>
        <v>51896.625</v>
      </c>
      <c r="O407" s="23">
        <f t="shared" si="20"/>
        <v>32886.625</v>
      </c>
      <c r="P407" s="18">
        <v>41730</v>
      </c>
      <c r="Q407">
        <v>2014</v>
      </c>
    </row>
    <row r="408" spans="1:17" ht="13" x14ac:dyDescent="0.3">
      <c r="A408" s="1" t="s">
        <v>147</v>
      </c>
      <c r="B408" s="1" t="s">
        <v>59</v>
      </c>
      <c r="C408" s="1" t="str">
        <f>VLOOKUP(B408,Guide!$B$21:$C$26,2,0)</f>
        <v>FRA</v>
      </c>
      <c r="D408" s="1" t="s">
        <v>69</v>
      </c>
      <c r="E408" s="1" t="str">
        <f>VLOOKUP(D408,Guide!$B$28:$C$33,2,0)</f>
        <v>GOV</v>
      </c>
      <c r="F408" s="1" t="s">
        <v>8</v>
      </c>
      <c r="G408" s="21">
        <f>VLOOKUP($F408,Product!$A$1:$C$7,2,0)</f>
        <v>5</v>
      </c>
      <c r="H408" s="21">
        <f>VLOOKUP($F408,Product!$A$1:$C$7,3,0)</f>
        <v>15</v>
      </c>
      <c r="I408" s="1">
        <v>1666</v>
      </c>
      <c r="J408" s="23">
        <f t="shared" si="18"/>
        <v>8330</v>
      </c>
      <c r="K408" s="16">
        <v>0.09</v>
      </c>
      <c r="L408" s="1" t="str" cm="1">
        <f t="array" ref="L408">_xlfn.IFS(K408&gt;=10%,"High",K408&gt;=5%,"Medium",K408&gt;=1%,"Low",K408=0,"No Discount")</f>
        <v>Medium</v>
      </c>
      <c r="M408" s="23">
        <f>'Order raw'!H408*'Order raw'!I408</f>
        <v>24990</v>
      </c>
      <c r="N408" s="23">
        <f t="shared" si="19"/>
        <v>22740.9</v>
      </c>
      <c r="O408" s="23">
        <f t="shared" si="20"/>
        <v>14410.900000000001</v>
      </c>
      <c r="P408" s="18">
        <v>41760</v>
      </c>
      <c r="Q408">
        <v>2014</v>
      </c>
    </row>
    <row r="409" spans="1:17" ht="13" x14ac:dyDescent="0.3">
      <c r="A409" s="1" t="s">
        <v>359</v>
      </c>
      <c r="B409" s="1" t="s">
        <v>59</v>
      </c>
      <c r="C409" s="1" t="str">
        <f>VLOOKUP(B409,Guide!$B$21:$C$26,2,0)</f>
        <v>FRA</v>
      </c>
      <c r="D409" s="1" t="s">
        <v>77</v>
      </c>
      <c r="E409" s="1" t="str">
        <f>VLOOKUP(D409,Guide!$B$28:$C$33,2,0)</f>
        <v>SMB</v>
      </c>
      <c r="F409" s="1" t="s">
        <v>8</v>
      </c>
      <c r="G409" s="21">
        <f>VLOOKUP($F409,Product!$A$1:$C$7,2,0)</f>
        <v>5</v>
      </c>
      <c r="H409" s="21">
        <f>VLOOKUP($F409,Product!$A$1:$C$7,3,0)</f>
        <v>15</v>
      </c>
      <c r="I409" s="1">
        <v>322</v>
      </c>
      <c r="J409" s="23">
        <f t="shared" si="18"/>
        <v>1610</v>
      </c>
      <c r="K409" s="16">
        <v>0.09</v>
      </c>
      <c r="L409" s="1" t="str" cm="1">
        <f t="array" ref="L409">_xlfn.IFS(K409&gt;=10%,"High",K409&gt;=5%,"Medium",K409&gt;=1%,"Low",K409=0,"No Discount")</f>
        <v>Medium</v>
      </c>
      <c r="M409" s="23">
        <f>'Order raw'!H409*'Order raw'!I409</f>
        <v>4830</v>
      </c>
      <c r="N409" s="23">
        <f t="shared" si="19"/>
        <v>4395.3</v>
      </c>
      <c r="O409" s="23">
        <f t="shared" si="20"/>
        <v>2785.3</v>
      </c>
      <c r="P409" s="18">
        <v>41518</v>
      </c>
      <c r="Q409">
        <v>2013</v>
      </c>
    </row>
    <row r="410" spans="1:17" ht="13" x14ac:dyDescent="0.3">
      <c r="A410" s="1" t="s">
        <v>360</v>
      </c>
      <c r="B410" s="1" t="s">
        <v>55</v>
      </c>
      <c r="C410" s="1" t="str">
        <f>VLOOKUP(B410,Guide!$B$21:$C$26,2,0)</f>
        <v>CND</v>
      </c>
      <c r="D410" s="1" t="s">
        <v>73</v>
      </c>
      <c r="E410" s="1" t="str">
        <f>VLOOKUP(D410,Guide!$B$28:$C$33,2,0)</f>
        <v>CPR</v>
      </c>
      <c r="F410" s="1" t="s">
        <v>8</v>
      </c>
      <c r="G410" s="21">
        <f>VLOOKUP($F410,Product!$A$1:$C$7,2,0)</f>
        <v>5</v>
      </c>
      <c r="H410" s="21">
        <f>VLOOKUP($F410,Product!$A$1:$C$7,3,0)</f>
        <v>15</v>
      </c>
      <c r="I410" s="1">
        <v>2321</v>
      </c>
      <c r="J410" s="23">
        <f t="shared" si="18"/>
        <v>11605</v>
      </c>
      <c r="K410" s="16">
        <v>0.09</v>
      </c>
      <c r="L410" s="1" t="str" cm="1">
        <f t="array" ref="L410">_xlfn.IFS(K410&gt;=10%,"High",K410&gt;=5%,"Medium",K410&gt;=1%,"Low",K410=0,"No Discount")</f>
        <v>Medium</v>
      </c>
      <c r="M410" s="23">
        <f>'Order raw'!H410*'Order raw'!I410</f>
        <v>34815</v>
      </c>
      <c r="N410" s="23">
        <f t="shared" si="19"/>
        <v>31681.65</v>
      </c>
      <c r="O410" s="23">
        <f t="shared" si="20"/>
        <v>20076.650000000001</v>
      </c>
      <c r="P410" s="18">
        <v>41944</v>
      </c>
      <c r="Q410">
        <v>2014</v>
      </c>
    </row>
    <row r="411" spans="1:17" ht="13" x14ac:dyDescent="0.3">
      <c r="A411" s="1" t="s">
        <v>361</v>
      </c>
      <c r="B411" s="1" t="s">
        <v>59</v>
      </c>
      <c r="C411" s="1" t="str">
        <f>VLOOKUP(B411,Guide!$B$21:$C$26,2,0)</f>
        <v>FRA</v>
      </c>
      <c r="D411" s="1" t="s">
        <v>75</v>
      </c>
      <c r="E411" s="1" t="str">
        <f>VLOOKUP(D411,Guide!$B$28:$C$33,2,0)</f>
        <v>ENT</v>
      </c>
      <c r="F411" s="1" t="s">
        <v>8</v>
      </c>
      <c r="G411" s="21">
        <f>VLOOKUP($F411,Product!$A$1:$C$7,2,0)</f>
        <v>5</v>
      </c>
      <c r="H411" s="21">
        <f>VLOOKUP($F411,Product!$A$1:$C$7,3,0)</f>
        <v>15</v>
      </c>
      <c r="I411" s="1">
        <v>1857</v>
      </c>
      <c r="J411" s="23">
        <f t="shared" si="18"/>
        <v>9285</v>
      </c>
      <c r="K411" s="16">
        <v>0.09</v>
      </c>
      <c r="L411" s="1" t="str" cm="1">
        <f t="array" ref="L411">_xlfn.IFS(K411&gt;=10%,"High",K411&gt;=5%,"Medium",K411&gt;=1%,"Low",K411=0,"No Discount")</f>
        <v>Medium</v>
      </c>
      <c r="M411" s="23">
        <f>'Order raw'!H411*'Order raw'!I411</f>
        <v>27855</v>
      </c>
      <c r="N411" s="23">
        <f t="shared" si="19"/>
        <v>25348.05</v>
      </c>
      <c r="O411" s="23">
        <f t="shared" si="20"/>
        <v>16063.05</v>
      </c>
      <c r="P411" s="18">
        <v>41579</v>
      </c>
      <c r="Q411">
        <v>2013</v>
      </c>
    </row>
    <row r="412" spans="1:17" ht="13" x14ac:dyDescent="0.3">
      <c r="A412" s="1" t="s">
        <v>256</v>
      </c>
      <c r="B412" s="1" t="s">
        <v>55</v>
      </c>
      <c r="C412" s="1" t="str">
        <f>VLOOKUP(B412,Guide!$B$21:$C$26,2,0)</f>
        <v>CND</v>
      </c>
      <c r="D412" s="1" t="s">
        <v>69</v>
      </c>
      <c r="E412" s="1" t="str">
        <f>VLOOKUP(D412,Guide!$B$28:$C$33,2,0)</f>
        <v>GOV</v>
      </c>
      <c r="F412" s="1" t="s">
        <v>8</v>
      </c>
      <c r="G412" s="21">
        <f>VLOOKUP($F412,Product!$A$1:$C$7,2,0)</f>
        <v>5</v>
      </c>
      <c r="H412" s="21">
        <f>VLOOKUP($F412,Product!$A$1:$C$7,3,0)</f>
        <v>15</v>
      </c>
      <c r="I412" s="1">
        <v>1611</v>
      </c>
      <c r="J412" s="23">
        <f t="shared" si="18"/>
        <v>8055</v>
      </c>
      <c r="K412" s="16">
        <v>0.09</v>
      </c>
      <c r="L412" s="1" t="str" cm="1">
        <f t="array" ref="L412">_xlfn.IFS(K412&gt;=10%,"High",K412&gt;=5%,"Medium",K412&gt;=1%,"Low",K412=0,"No Discount")</f>
        <v>Medium</v>
      </c>
      <c r="M412" s="23">
        <f>'Order raw'!H412*'Order raw'!I412</f>
        <v>24165</v>
      </c>
      <c r="N412" s="23">
        <f t="shared" si="19"/>
        <v>21990.15</v>
      </c>
      <c r="O412" s="23">
        <f t="shared" si="20"/>
        <v>13935.150000000001</v>
      </c>
      <c r="P412" s="18">
        <v>41609</v>
      </c>
      <c r="Q412">
        <v>2013</v>
      </c>
    </row>
    <row r="413" spans="1:17" ht="13" x14ac:dyDescent="0.3">
      <c r="A413" s="1" t="s">
        <v>362</v>
      </c>
      <c r="B413" s="1" t="s">
        <v>63</v>
      </c>
      <c r="C413" s="1" t="str">
        <f>VLOOKUP(B413,Guide!$B$21:$C$26,2,0)</f>
        <v>USA</v>
      </c>
      <c r="D413" s="1" t="s">
        <v>75</v>
      </c>
      <c r="E413" s="1" t="str">
        <f>VLOOKUP(D413,Guide!$B$28:$C$33,2,0)</f>
        <v>ENT</v>
      </c>
      <c r="F413" s="1" t="s">
        <v>8</v>
      </c>
      <c r="G413" s="21">
        <f>VLOOKUP($F413,Product!$A$1:$C$7,2,0)</f>
        <v>5</v>
      </c>
      <c r="H413" s="21">
        <f>VLOOKUP($F413,Product!$A$1:$C$7,3,0)</f>
        <v>15</v>
      </c>
      <c r="I413" s="1">
        <v>2797</v>
      </c>
      <c r="J413" s="23">
        <f t="shared" si="18"/>
        <v>13985</v>
      </c>
      <c r="K413" s="16">
        <v>0.09</v>
      </c>
      <c r="L413" s="1" t="str" cm="1">
        <f t="array" ref="L413">_xlfn.IFS(K413&gt;=10%,"High",K413&gt;=5%,"Medium",K413&gt;=1%,"Low",K413=0,"No Discount")</f>
        <v>Medium</v>
      </c>
      <c r="M413" s="23">
        <f>'Order raw'!H413*'Order raw'!I413</f>
        <v>41955</v>
      </c>
      <c r="N413" s="23">
        <f t="shared" si="19"/>
        <v>38179.050000000003</v>
      </c>
      <c r="O413" s="23">
        <f t="shared" si="20"/>
        <v>24194.050000000003</v>
      </c>
      <c r="P413" s="18">
        <v>41974</v>
      </c>
      <c r="Q413">
        <v>2014</v>
      </c>
    </row>
    <row r="414" spans="1:17" ht="13" x14ac:dyDescent="0.3">
      <c r="A414" s="1" t="s">
        <v>363</v>
      </c>
      <c r="B414" s="1" t="s">
        <v>57</v>
      </c>
      <c r="C414" s="1" t="str">
        <f>VLOOKUP(B414,Guide!$B$21:$C$26,2,0)</f>
        <v>GER</v>
      </c>
      <c r="D414" s="1" t="s">
        <v>77</v>
      </c>
      <c r="E414" s="1" t="str">
        <f>VLOOKUP(D414,Guide!$B$28:$C$33,2,0)</f>
        <v>SMB</v>
      </c>
      <c r="F414" s="1" t="s">
        <v>8</v>
      </c>
      <c r="G414" s="21">
        <f>VLOOKUP($F414,Product!$A$1:$C$7,2,0)</f>
        <v>5</v>
      </c>
      <c r="H414" s="21">
        <f>VLOOKUP($F414,Product!$A$1:$C$7,3,0)</f>
        <v>15</v>
      </c>
      <c r="I414" s="1">
        <v>334</v>
      </c>
      <c r="J414" s="23">
        <f t="shared" si="18"/>
        <v>1670</v>
      </c>
      <c r="K414" s="16">
        <v>0.09</v>
      </c>
      <c r="L414" s="1" t="str" cm="1">
        <f t="array" ref="L414">_xlfn.IFS(K414&gt;=10%,"High",K414&gt;=5%,"Medium",K414&gt;=1%,"Low",K414=0,"No Discount")</f>
        <v>Medium</v>
      </c>
      <c r="M414" s="23">
        <f>'Order raw'!H414*'Order raw'!I414</f>
        <v>5010</v>
      </c>
      <c r="N414" s="23">
        <f t="shared" si="19"/>
        <v>4559.1000000000004</v>
      </c>
      <c r="O414" s="23">
        <f t="shared" si="20"/>
        <v>2889.1000000000004</v>
      </c>
      <c r="P414" s="18">
        <v>41609</v>
      </c>
      <c r="Q414">
        <v>2013</v>
      </c>
    </row>
    <row r="415" spans="1:17" ht="13" x14ac:dyDescent="0.3">
      <c r="A415" s="1" t="s">
        <v>364</v>
      </c>
      <c r="B415" s="1" t="s">
        <v>61</v>
      </c>
      <c r="C415" s="1" t="str">
        <f>VLOOKUP(B415,Guide!$B$21:$C$26,2,0)</f>
        <v>MXC</v>
      </c>
      <c r="D415" s="1" t="s">
        <v>77</v>
      </c>
      <c r="E415" s="1" t="str">
        <f>VLOOKUP(D415,Guide!$B$28:$C$33,2,0)</f>
        <v>SMB</v>
      </c>
      <c r="F415" s="1" t="s">
        <v>9</v>
      </c>
      <c r="G415" s="21">
        <f>VLOOKUP($F415,Product!$A$1:$C$7,2,0)</f>
        <v>10</v>
      </c>
      <c r="H415" s="21">
        <f>VLOOKUP($F415,Product!$A$1:$C$7,3,0)</f>
        <v>20</v>
      </c>
      <c r="I415" s="1">
        <v>2565</v>
      </c>
      <c r="J415" s="23">
        <f t="shared" si="18"/>
        <v>25650</v>
      </c>
      <c r="K415" s="16">
        <v>0.09</v>
      </c>
      <c r="L415" s="1" t="str" cm="1">
        <f t="array" ref="L415">_xlfn.IFS(K415&gt;=10%,"High",K415&gt;=5%,"Medium",K415&gt;=1%,"Low",K415=0,"No Discount")</f>
        <v>Medium</v>
      </c>
      <c r="M415" s="23">
        <f>'Order raw'!H415*'Order raw'!I415</f>
        <v>51300</v>
      </c>
      <c r="N415" s="23">
        <f t="shared" si="19"/>
        <v>46683</v>
      </c>
      <c r="O415" s="23">
        <f t="shared" si="20"/>
        <v>21033</v>
      </c>
      <c r="P415" s="18">
        <v>41640</v>
      </c>
      <c r="Q415">
        <v>2014</v>
      </c>
    </row>
    <row r="416" spans="1:17" ht="13" x14ac:dyDescent="0.3">
      <c r="A416" s="1" t="s">
        <v>132</v>
      </c>
      <c r="B416" s="1" t="s">
        <v>61</v>
      </c>
      <c r="C416" s="1" t="str">
        <f>VLOOKUP(B416,Guide!$B$21:$C$26,2,0)</f>
        <v>MXC</v>
      </c>
      <c r="D416" s="1" t="s">
        <v>69</v>
      </c>
      <c r="E416" s="1" t="str">
        <f>VLOOKUP(D416,Guide!$B$28:$C$33,2,0)</f>
        <v>GOV</v>
      </c>
      <c r="F416" s="1" t="s">
        <v>9</v>
      </c>
      <c r="G416" s="21">
        <f>VLOOKUP($F416,Product!$A$1:$C$7,2,0)</f>
        <v>10</v>
      </c>
      <c r="H416" s="21">
        <f>VLOOKUP($F416,Product!$A$1:$C$7,3,0)</f>
        <v>20</v>
      </c>
      <c r="I416" s="1">
        <v>2417</v>
      </c>
      <c r="J416" s="23">
        <f t="shared" si="18"/>
        <v>24170</v>
      </c>
      <c r="K416" s="16">
        <v>0.09</v>
      </c>
      <c r="L416" s="1" t="str" cm="1">
        <f t="array" ref="L416">_xlfn.IFS(K416&gt;=10%,"High",K416&gt;=5%,"Medium",K416&gt;=1%,"Low",K416=0,"No Discount")</f>
        <v>Medium</v>
      </c>
      <c r="M416" s="23">
        <f>'Order raw'!H416*'Order raw'!I416</f>
        <v>48340</v>
      </c>
      <c r="N416" s="23">
        <f t="shared" si="19"/>
        <v>43989.4</v>
      </c>
      <c r="O416" s="23">
        <f t="shared" si="20"/>
        <v>19819.400000000001</v>
      </c>
      <c r="P416" s="18">
        <v>41640</v>
      </c>
      <c r="Q416">
        <v>2014</v>
      </c>
    </row>
    <row r="417" spans="1:17" ht="13" x14ac:dyDescent="0.3">
      <c r="A417" s="1" t="s">
        <v>365</v>
      </c>
      <c r="B417" s="1" t="s">
        <v>63</v>
      </c>
      <c r="C417" s="1" t="str">
        <f>VLOOKUP(B417,Guide!$B$21:$C$26,2,0)</f>
        <v>USA</v>
      </c>
      <c r="D417" s="1" t="s">
        <v>71</v>
      </c>
      <c r="E417" s="1" t="str">
        <f>VLOOKUP(D417,Guide!$B$28:$C$33,2,0)</f>
        <v>MDM</v>
      </c>
      <c r="F417" s="1" t="s">
        <v>9</v>
      </c>
      <c r="G417" s="21">
        <f>VLOOKUP($F417,Product!$A$1:$C$7,2,0)</f>
        <v>10</v>
      </c>
      <c r="H417" s="21">
        <f>VLOOKUP($F417,Product!$A$1:$C$7,3,0)</f>
        <v>20</v>
      </c>
      <c r="I417" s="1">
        <v>3675</v>
      </c>
      <c r="J417" s="23">
        <f t="shared" si="18"/>
        <v>36750</v>
      </c>
      <c r="K417" s="16">
        <v>0.09</v>
      </c>
      <c r="L417" s="1" t="str" cm="1">
        <f t="array" ref="L417">_xlfn.IFS(K417&gt;=10%,"High",K417&gt;=5%,"Medium",K417&gt;=1%,"Low",K417=0,"No Discount")</f>
        <v>Medium</v>
      </c>
      <c r="M417" s="23">
        <f>'Order raw'!H417*'Order raw'!I417</f>
        <v>73500</v>
      </c>
      <c r="N417" s="23">
        <f t="shared" si="19"/>
        <v>66885</v>
      </c>
      <c r="O417" s="23">
        <f t="shared" si="20"/>
        <v>30135</v>
      </c>
      <c r="P417" s="18">
        <v>41730</v>
      </c>
      <c r="Q417">
        <v>2014</v>
      </c>
    </row>
    <row r="418" spans="1:17" ht="13" x14ac:dyDescent="0.3">
      <c r="A418" s="1" t="s">
        <v>356</v>
      </c>
      <c r="B418" s="1" t="s">
        <v>55</v>
      </c>
      <c r="C418" s="1" t="str">
        <f>VLOOKUP(B418,Guide!$B$21:$C$26,2,0)</f>
        <v>CND</v>
      </c>
      <c r="D418" s="1" t="s">
        <v>77</v>
      </c>
      <c r="E418" s="1" t="str">
        <f>VLOOKUP(D418,Guide!$B$28:$C$33,2,0)</f>
        <v>SMB</v>
      </c>
      <c r="F418" s="1" t="s">
        <v>9</v>
      </c>
      <c r="G418" s="21">
        <f>VLOOKUP($F418,Product!$A$1:$C$7,2,0)</f>
        <v>10</v>
      </c>
      <c r="H418" s="21">
        <f>VLOOKUP($F418,Product!$A$1:$C$7,3,0)</f>
        <v>20</v>
      </c>
      <c r="I418" s="1">
        <v>1094</v>
      </c>
      <c r="J418" s="23">
        <f t="shared" si="18"/>
        <v>10940</v>
      </c>
      <c r="K418" s="16">
        <v>0.09</v>
      </c>
      <c r="L418" s="1" t="str" cm="1">
        <f t="array" ref="L418">_xlfn.IFS(K418&gt;=10%,"High",K418&gt;=5%,"Medium",K418&gt;=1%,"Low",K418=0,"No Discount")</f>
        <v>Medium</v>
      </c>
      <c r="M418" s="23">
        <f>'Order raw'!H418*'Order raw'!I418</f>
        <v>21880</v>
      </c>
      <c r="N418" s="23">
        <f t="shared" si="19"/>
        <v>19910.8</v>
      </c>
      <c r="O418" s="23">
        <f t="shared" si="20"/>
        <v>8970.7999999999993</v>
      </c>
      <c r="P418" s="18">
        <v>41791</v>
      </c>
      <c r="Q418">
        <v>2014</v>
      </c>
    </row>
    <row r="419" spans="1:17" ht="13" x14ac:dyDescent="0.3">
      <c r="A419" s="1" t="s">
        <v>366</v>
      </c>
      <c r="B419" s="1" t="s">
        <v>59</v>
      </c>
      <c r="C419" s="1" t="str">
        <f>VLOOKUP(B419,Guide!$B$21:$C$26,2,0)</f>
        <v>FRA</v>
      </c>
      <c r="D419" s="1" t="s">
        <v>71</v>
      </c>
      <c r="E419" s="1" t="str">
        <f>VLOOKUP(D419,Guide!$B$28:$C$33,2,0)</f>
        <v>MDM</v>
      </c>
      <c r="F419" s="1" t="s">
        <v>9</v>
      </c>
      <c r="G419" s="21">
        <f>VLOOKUP($F419,Product!$A$1:$C$7,2,0)</f>
        <v>10</v>
      </c>
      <c r="H419" s="21">
        <f>VLOOKUP($F419,Product!$A$1:$C$7,3,0)</f>
        <v>20</v>
      </c>
      <c r="I419" s="1">
        <v>1227</v>
      </c>
      <c r="J419" s="23">
        <f t="shared" si="18"/>
        <v>12270</v>
      </c>
      <c r="K419" s="16">
        <v>0.09</v>
      </c>
      <c r="L419" s="1" t="str" cm="1">
        <f t="array" ref="L419">_xlfn.IFS(K419&gt;=10%,"High",K419&gt;=5%,"Medium",K419&gt;=1%,"Low",K419=0,"No Discount")</f>
        <v>Medium</v>
      </c>
      <c r="M419" s="23">
        <f>'Order raw'!H419*'Order raw'!I419</f>
        <v>24540</v>
      </c>
      <c r="N419" s="23">
        <f t="shared" si="19"/>
        <v>22331.4</v>
      </c>
      <c r="O419" s="23">
        <f t="shared" si="20"/>
        <v>10061.400000000001</v>
      </c>
      <c r="P419" s="18">
        <v>41913</v>
      </c>
      <c r="Q419">
        <v>2014</v>
      </c>
    </row>
    <row r="420" spans="1:17" ht="13" x14ac:dyDescent="0.3">
      <c r="A420" s="1" t="s">
        <v>357</v>
      </c>
      <c r="B420" s="1" t="s">
        <v>61</v>
      </c>
      <c r="C420" s="1" t="str">
        <f>VLOOKUP(B420,Guide!$B$21:$C$26,2,0)</f>
        <v>MXC</v>
      </c>
      <c r="D420" s="1" t="s">
        <v>73</v>
      </c>
      <c r="E420" s="1" t="str">
        <f>VLOOKUP(D420,Guide!$B$28:$C$33,2,0)</f>
        <v>CPR</v>
      </c>
      <c r="F420" s="1" t="s">
        <v>9</v>
      </c>
      <c r="G420" s="21">
        <f>VLOOKUP($F420,Product!$A$1:$C$7,2,0)</f>
        <v>10</v>
      </c>
      <c r="H420" s="21">
        <f>VLOOKUP($F420,Product!$A$1:$C$7,3,0)</f>
        <v>20</v>
      </c>
      <c r="I420" s="1">
        <v>367</v>
      </c>
      <c r="J420" s="23">
        <f t="shared" si="18"/>
        <v>3670</v>
      </c>
      <c r="K420" s="16">
        <v>0.09</v>
      </c>
      <c r="L420" s="1" t="str" cm="1">
        <f t="array" ref="L420">_xlfn.IFS(K420&gt;=10%,"High",K420&gt;=5%,"Medium",K420&gt;=1%,"Low",K420=0,"No Discount")</f>
        <v>Medium</v>
      </c>
      <c r="M420" s="23">
        <f>'Order raw'!H420*'Order raw'!I420</f>
        <v>7340</v>
      </c>
      <c r="N420" s="23">
        <f t="shared" si="19"/>
        <v>6679.4000000000005</v>
      </c>
      <c r="O420" s="23">
        <f t="shared" si="20"/>
        <v>3009.4000000000005</v>
      </c>
      <c r="P420" s="18">
        <v>41548</v>
      </c>
      <c r="Q420">
        <v>2013</v>
      </c>
    </row>
    <row r="421" spans="1:17" ht="13" x14ac:dyDescent="0.3">
      <c r="A421" s="1" t="s">
        <v>367</v>
      </c>
      <c r="B421" s="1" t="s">
        <v>59</v>
      </c>
      <c r="C421" s="1" t="str">
        <f>VLOOKUP(B421,Guide!$B$21:$C$26,2,0)</f>
        <v>FRA</v>
      </c>
      <c r="D421" s="1" t="s">
        <v>77</v>
      </c>
      <c r="E421" s="1" t="str">
        <f>VLOOKUP(D421,Guide!$B$28:$C$33,2,0)</f>
        <v>SMB</v>
      </c>
      <c r="F421" s="1" t="s">
        <v>9</v>
      </c>
      <c r="G421" s="21">
        <f>VLOOKUP($F421,Product!$A$1:$C$7,2,0)</f>
        <v>10</v>
      </c>
      <c r="H421" s="21">
        <f>VLOOKUP($F421,Product!$A$1:$C$7,3,0)</f>
        <v>20</v>
      </c>
      <c r="I421" s="1">
        <v>1324</v>
      </c>
      <c r="J421" s="23">
        <f t="shared" si="18"/>
        <v>13240</v>
      </c>
      <c r="K421" s="16">
        <v>0.09</v>
      </c>
      <c r="L421" s="1" t="str" cm="1">
        <f t="array" ref="L421">_xlfn.IFS(K421&gt;=10%,"High",K421&gt;=5%,"Medium",K421&gt;=1%,"Low",K421=0,"No Discount")</f>
        <v>Medium</v>
      </c>
      <c r="M421" s="23">
        <f>'Order raw'!H421*'Order raw'!I421</f>
        <v>26480</v>
      </c>
      <c r="N421" s="23">
        <f t="shared" si="19"/>
        <v>24096.799999999999</v>
      </c>
      <c r="O421" s="23">
        <f t="shared" si="20"/>
        <v>10856.8</v>
      </c>
      <c r="P421" s="18">
        <v>41944</v>
      </c>
      <c r="Q421">
        <v>2014</v>
      </c>
    </row>
    <row r="422" spans="1:17" ht="13" x14ac:dyDescent="0.3">
      <c r="A422" s="1" t="s">
        <v>368</v>
      </c>
      <c r="B422" s="1" t="s">
        <v>57</v>
      </c>
      <c r="C422" s="1" t="str">
        <f>VLOOKUP(B422,Guide!$B$21:$C$26,2,0)</f>
        <v>GER</v>
      </c>
      <c r="D422" s="1" t="s">
        <v>73</v>
      </c>
      <c r="E422" s="1" t="str">
        <f>VLOOKUP(D422,Guide!$B$28:$C$33,2,0)</f>
        <v>CPR</v>
      </c>
      <c r="F422" s="1" t="s">
        <v>9</v>
      </c>
      <c r="G422" s="21">
        <f>VLOOKUP($F422,Product!$A$1:$C$7,2,0)</f>
        <v>10</v>
      </c>
      <c r="H422" s="21">
        <f>VLOOKUP($F422,Product!$A$1:$C$7,3,0)</f>
        <v>20</v>
      </c>
      <c r="I422" s="1">
        <v>1775</v>
      </c>
      <c r="J422" s="23">
        <f t="shared" si="18"/>
        <v>17750</v>
      </c>
      <c r="K422" s="16">
        <v>0.09</v>
      </c>
      <c r="L422" s="1" t="str" cm="1">
        <f t="array" ref="L422">_xlfn.IFS(K422&gt;=10%,"High",K422&gt;=5%,"Medium",K422&gt;=1%,"Low",K422=0,"No Discount")</f>
        <v>Medium</v>
      </c>
      <c r="M422" s="23">
        <f>'Order raw'!H422*'Order raw'!I422</f>
        <v>35500</v>
      </c>
      <c r="N422" s="23">
        <f t="shared" si="19"/>
        <v>32305</v>
      </c>
      <c r="O422" s="23">
        <f t="shared" si="20"/>
        <v>14555</v>
      </c>
      <c r="P422" s="18">
        <v>41579</v>
      </c>
      <c r="Q422">
        <v>2013</v>
      </c>
    </row>
    <row r="423" spans="1:17" ht="13" x14ac:dyDescent="0.3">
      <c r="A423" s="1" t="s">
        <v>362</v>
      </c>
      <c r="B423" s="1" t="s">
        <v>63</v>
      </c>
      <c r="C423" s="1" t="str">
        <f>VLOOKUP(B423,Guide!$B$21:$C$26,2,0)</f>
        <v>USA</v>
      </c>
      <c r="D423" s="1" t="s">
        <v>75</v>
      </c>
      <c r="E423" s="1" t="str">
        <f>VLOOKUP(D423,Guide!$B$28:$C$33,2,0)</f>
        <v>ENT</v>
      </c>
      <c r="F423" s="1" t="s">
        <v>9</v>
      </c>
      <c r="G423" s="21">
        <f>VLOOKUP($F423,Product!$A$1:$C$7,2,0)</f>
        <v>10</v>
      </c>
      <c r="H423" s="21">
        <f>VLOOKUP($F423,Product!$A$1:$C$7,3,0)</f>
        <v>20</v>
      </c>
      <c r="I423" s="1">
        <v>2797</v>
      </c>
      <c r="J423" s="23">
        <f t="shared" si="18"/>
        <v>27970</v>
      </c>
      <c r="K423" s="16">
        <v>0.09</v>
      </c>
      <c r="L423" s="1" t="str" cm="1">
        <f t="array" ref="L423">_xlfn.IFS(K423&gt;=10%,"High",K423&gt;=5%,"Medium",K423&gt;=1%,"Low",K423=0,"No Discount")</f>
        <v>Medium</v>
      </c>
      <c r="M423" s="23">
        <f>'Order raw'!H423*'Order raw'!I423</f>
        <v>55940</v>
      </c>
      <c r="N423" s="23">
        <f t="shared" si="19"/>
        <v>50905.4</v>
      </c>
      <c r="O423" s="23">
        <f t="shared" si="20"/>
        <v>22935.4</v>
      </c>
      <c r="P423" s="18">
        <v>41974</v>
      </c>
      <c r="Q423">
        <v>2014</v>
      </c>
    </row>
    <row r="424" spans="1:17" ht="13" x14ac:dyDescent="0.3">
      <c r="A424" s="1" t="s">
        <v>369</v>
      </c>
      <c r="B424" s="1" t="s">
        <v>61</v>
      </c>
      <c r="C424" s="1" t="str">
        <f>VLOOKUP(B424,Guide!$B$21:$C$26,2,0)</f>
        <v>MXC</v>
      </c>
      <c r="D424" s="1" t="s">
        <v>71</v>
      </c>
      <c r="E424" s="1" t="str">
        <f>VLOOKUP(D424,Guide!$B$28:$C$33,2,0)</f>
        <v>MDM</v>
      </c>
      <c r="F424" s="1" t="s">
        <v>10</v>
      </c>
      <c r="G424" s="21">
        <f>VLOOKUP($F424,Product!$A$1:$C$7,2,0)</f>
        <v>120</v>
      </c>
      <c r="H424" s="21">
        <f>VLOOKUP($F424,Product!$A$1:$C$7,3,0)</f>
        <v>180</v>
      </c>
      <c r="I424" s="1">
        <v>245</v>
      </c>
      <c r="J424" s="23">
        <f t="shared" si="18"/>
        <v>29400</v>
      </c>
      <c r="K424" s="16">
        <v>0.09</v>
      </c>
      <c r="L424" s="1" t="str" cm="1">
        <f t="array" ref="L424">_xlfn.IFS(K424&gt;=10%,"High",K424&gt;=5%,"Medium",K424&gt;=1%,"Low",K424=0,"No Discount")</f>
        <v>Medium</v>
      </c>
      <c r="M424" s="23">
        <f>'Order raw'!H424*'Order raw'!I424</f>
        <v>44100</v>
      </c>
      <c r="N424" s="23">
        <f t="shared" si="19"/>
        <v>40131</v>
      </c>
      <c r="O424" s="23">
        <f t="shared" si="20"/>
        <v>10731</v>
      </c>
      <c r="P424" s="18">
        <v>41760</v>
      </c>
      <c r="Q424">
        <v>2014</v>
      </c>
    </row>
    <row r="425" spans="1:17" ht="13" x14ac:dyDescent="0.3">
      <c r="A425" s="1" t="s">
        <v>370</v>
      </c>
      <c r="B425" s="1" t="s">
        <v>55</v>
      </c>
      <c r="C425" s="1" t="str">
        <f>VLOOKUP(B425,Guide!$B$21:$C$26,2,0)</f>
        <v>CND</v>
      </c>
      <c r="D425" s="1" t="s">
        <v>77</v>
      </c>
      <c r="E425" s="1" t="str">
        <f>VLOOKUP(D425,Guide!$B$28:$C$33,2,0)</f>
        <v>SMB</v>
      </c>
      <c r="F425" s="1" t="s">
        <v>10</v>
      </c>
      <c r="G425" s="21">
        <f>VLOOKUP($F425,Product!$A$1:$C$7,2,0)</f>
        <v>120</v>
      </c>
      <c r="H425" s="21">
        <f>VLOOKUP($F425,Product!$A$1:$C$7,3,0)</f>
        <v>180</v>
      </c>
      <c r="I425" s="1">
        <v>3793</v>
      </c>
      <c r="J425" s="23">
        <f t="shared" si="18"/>
        <v>455160</v>
      </c>
      <c r="K425" s="16">
        <v>9.0011863959926178E-2</v>
      </c>
      <c r="L425" s="1" t="str" cm="1">
        <f t="array" ref="L425">_xlfn.IFS(K425&gt;=10%,"High",K425&gt;=5%,"Medium",K425&gt;=1%,"Low",K425=0,"No Discount")</f>
        <v>Medium</v>
      </c>
      <c r="M425" s="23">
        <f>'Order raw'!H425*'Order raw'!I425</f>
        <v>682740</v>
      </c>
      <c r="N425" s="23">
        <f t="shared" si="19"/>
        <v>621285.29999999993</v>
      </c>
      <c r="O425" s="23">
        <f t="shared" si="20"/>
        <v>166125.29999999993</v>
      </c>
      <c r="P425" s="18">
        <v>41821</v>
      </c>
      <c r="Q425">
        <v>2014</v>
      </c>
    </row>
    <row r="426" spans="1:17" ht="13" x14ac:dyDescent="0.3">
      <c r="A426" s="1" t="s">
        <v>143</v>
      </c>
      <c r="B426" s="1" t="s">
        <v>57</v>
      </c>
      <c r="C426" s="1" t="str">
        <f>VLOOKUP(B426,Guide!$B$21:$C$26,2,0)</f>
        <v>GER</v>
      </c>
      <c r="D426" s="1" t="s">
        <v>69</v>
      </c>
      <c r="E426" s="1" t="str">
        <f>VLOOKUP(D426,Guide!$B$28:$C$33,2,0)</f>
        <v>GOV</v>
      </c>
      <c r="F426" s="1" t="s">
        <v>10</v>
      </c>
      <c r="G426" s="21">
        <f>VLOOKUP($F426,Product!$A$1:$C$7,2,0)</f>
        <v>120</v>
      </c>
      <c r="H426" s="21">
        <f>VLOOKUP($F426,Product!$A$1:$C$7,3,0)</f>
        <v>180</v>
      </c>
      <c r="I426" s="1">
        <v>1307</v>
      </c>
      <c r="J426" s="23">
        <f t="shared" si="18"/>
        <v>156840</v>
      </c>
      <c r="K426" s="16">
        <v>0.09</v>
      </c>
      <c r="L426" s="1" t="str" cm="1">
        <f t="array" ref="L426">_xlfn.IFS(K426&gt;=10%,"High",K426&gt;=5%,"Medium",K426&gt;=1%,"Low",K426=0,"No Discount")</f>
        <v>Medium</v>
      </c>
      <c r="M426" s="23">
        <f>'Order raw'!H426*'Order raw'!I426</f>
        <v>235260</v>
      </c>
      <c r="N426" s="23">
        <f t="shared" si="19"/>
        <v>214086.6</v>
      </c>
      <c r="O426" s="23">
        <f t="shared" si="20"/>
        <v>57246.600000000006</v>
      </c>
      <c r="P426" s="18">
        <v>41821</v>
      </c>
      <c r="Q426">
        <v>2014</v>
      </c>
    </row>
    <row r="427" spans="1:17" ht="13" x14ac:dyDescent="0.3">
      <c r="A427" s="1" t="s">
        <v>371</v>
      </c>
      <c r="B427" s="1" t="s">
        <v>55</v>
      </c>
      <c r="C427" s="1" t="str">
        <f>VLOOKUP(B427,Guide!$B$21:$C$26,2,0)</f>
        <v>CND</v>
      </c>
      <c r="D427" s="1" t="s">
        <v>75</v>
      </c>
      <c r="E427" s="1" t="str">
        <f>VLOOKUP(D427,Guide!$B$28:$C$33,2,0)</f>
        <v>ENT</v>
      </c>
      <c r="F427" s="1" t="s">
        <v>10</v>
      </c>
      <c r="G427" s="21">
        <f>VLOOKUP($F427,Product!$A$1:$C$7,2,0)</f>
        <v>120</v>
      </c>
      <c r="H427" s="21">
        <f>VLOOKUP($F427,Product!$A$1:$C$7,3,0)</f>
        <v>180</v>
      </c>
      <c r="I427" s="1">
        <v>567</v>
      </c>
      <c r="J427" s="23">
        <f t="shared" si="18"/>
        <v>68040</v>
      </c>
      <c r="K427" s="16">
        <v>0.09</v>
      </c>
      <c r="L427" s="1" t="str" cm="1">
        <f t="array" ref="L427">_xlfn.IFS(K427&gt;=10%,"High",K427&gt;=5%,"Medium",K427&gt;=1%,"Low",K427=0,"No Discount")</f>
        <v>Medium</v>
      </c>
      <c r="M427" s="23">
        <f>'Order raw'!H427*'Order raw'!I427</f>
        <v>102060</v>
      </c>
      <c r="N427" s="23">
        <f t="shared" si="19"/>
        <v>92874.6</v>
      </c>
      <c r="O427" s="23">
        <f t="shared" si="20"/>
        <v>24834.600000000006</v>
      </c>
      <c r="P427" s="18">
        <v>41883</v>
      </c>
      <c r="Q427">
        <v>2014</v>
      </c>
    </row>
    <row r="428" spans="1:17" ht="13" x14ac:dyDescent="0.3">
      <c r="A428" s="1" t="s">
        <v>372</v>
      </c>
      <c r="B428" s="1" t="s">
        <v>61</v>
      </c>
      <c r="C428" s="1" t="str">
        <f>VLOOKUP(B428,Guide!$B$21:$C$26,2,0)</f>
        <v>MXC</v>
      </c>
      <c r="D428" s="1" t="s">
        <v>75</v>
      </c>
      <c r="E428" s="1" t="str">
        <f>VLOOKUP(D428,Guide!$B$28:$C$33,2,0)</f>
        <v>ENT</v>
      </c>
      <c r="F428" s="1" t="s">
        <v>10</v>
      </c>
      <c r="G428" s="21">
        <f>VLOOKUP($F428,Product!$A$1:$C$7,2,0)</f>
        <v>120</v>
      </c>
      <c r="H428" s="21">
        <f>VLOOKUP($F428,Product!$A$1:$C$7,3,0)</f>
        <v>180</v>
      </c>
      <c r="I428" s="1">
        <v>2110</v>
      </c>
      <c r="J428" s="23">
        <f t="shared" si="18"/>
        <v>253200</v>
      </c>
      <c r="K428" s="16">
        <v>0.09</v>
      </c>
      <c r="L428" s="1" t="str" cm="1">
        <f t="array" ref="L428">_xlfn.IFS(K428&gt;=10%,"High",K428&gt;=5%,"Medium",K428&gt;=1%,"Low",K428=0,"No Discount")</f>
        <v>Medium</v>
      </c>
      <c r="M428" s="23">
        <f>'Order raw'!H428*'Order raw'!I428</f>
        <v>379800</v>
      </c>
      <c r="N428" s="23">
        <f t="shared" si="19"/>
        <v>345618</v>
      </c>
      <c r="O428" s="23">
        <f t="shared" si="20"/>
        <v>92418</v>
      </c>
      <c r="P428" s="18">
        <v>41883</v>
      </c>
      <c r="Q428">
        <v>2014</v>
      </c>
    </row>
    <row r="429" spans="1:17" ht="13" x14ac:dyDescent="0.3">
      <c r="A429" s="1" t="s">
        <v>373</v>
      </c>
      <c r="B429" s="1" t="s">
        <v>55</v>
      </c>
      <c r="C429" s="1" t="str">
        <f>VLOOKUP(B429,Guide!$B$21:$C$26,2,0)</f>
        <v>CND</v>
      </c>
      <c r="D429" s="1" t="s">
        <v>69</v>
      </c>
      <c r="E429" s="1" t="str">
        <f>VLOOKUP(D429,Guide!$B$28:$C$33,2,0)</f>
        <v>GOV</v>
      </c>
      <c r="F429" s="1" t="s">
        <v>10</v>
      </c>
      <c r="G429" s="21">
        <f>VLOOKUP($F429,Product!$A$1:$C$7,2,0)</f>
        <v>120</v>
      </c>
      <c r="H429" s="21">
        <f>VLOOKUP($F429,Product!$A$1:$C$7,3,0)</f>
        <v>180</v>
      </c>
      <c r="I429" s="1">
        <v>1269</v>
      </c>
      <c r="J429" s="23">
        <f t="shared" si="18"/>
        <v>152280</v>
      </c>
      <c r="K429" s="16">
        <v>0.09</v>
      </c>
      <c r="L429" s="1" t="str" cm="1">
        <f t="array" ref="L429">_xlfn.IFS(K429&gt;=10%,"High",K429&gt;=5%,"Medium",K429&gt;=1%,"Low",K429=0,"No Discount")</f>
        <v>Medium</v>
      </c>
      <c r="M429" s="23">
        <f>'Order raw'!H429*'Order raw'!I429</f>
        <v>228420</v>
      </c>
      <c r="N429" s="23">
        <f t="shared" si="19"/>
        <v>207862.2</v>
      </c>
      <c r="O429" s="23">
        <f t="shared" si="20"/>
        <v>55582.200000000012</v>
      </c>
      <c r="P429" s="18">
        <v>41913</v>
      </c>
      <c r="Q429">
        <v>2014</v>
      </c>
    </row>
    <row r="430" spans="1:17" ht="13" x14ac:dyDescent="0.3">
      <c r="A430" s="1" t="s">
        <v>374</v>
      </c>
      <c r="B430" s="1" t="s">
        <v>63</v>
      </c>
      <c r="C430" s="1" t="str">
        <f>VLOOKUP(B430,Guide!$B$21:$C$26,2,0)</f>
        <v>USA</v>
      </c>
      <c r="D430" s="1" t="s">
        <v>73</v>
      </c>
      <c r="E430" s="1" t="str">
        <f>VLOOKUP(D430,Guide!$B$28:$C$33,2,0)</f>
        <v>CPR</v>
      </c>
      <c r="F430" s="1" t="s">
        <v>11</v>
      </c>
      <c r="G430" s="21">
        <f>VLOOKUP($F430,Product!$A$1:$C$7,2,0)</f>
        <v>250</v>
      </c>
      <c r="H430" s="21">
        <f>VLOOKUP($F430,Product!$A$1:$C$7,3,0)</f>
        <v>300</v>
      </c>
      <c r="I430" s="1">
        <v>1956</v>
      </c>
      <c r="J430" s="23">
        <f t="shared" si="18"/>
        <v>489000</v>
      </c>
      <c r="K430" s="16">
        <v>0.09</v>
      </c>
      <c r="L430" s="1" t="str" cm="1">
        <f t="array" ref="L430">_xlfn.IFS(K430&gt;=10%,"High",K430&gt;=5%,"Medium",K430&gt;=1%,"Low",K430=0,"No Discount")</f>
        <v>Medium</v>
      </c>
      <c r="M430" s="23">
        <f>'Order raw'!H430*'Order raw'!I430</f>
        <v>586800</v>
      </c>
      <c r="N430" s="23">
        <f t="shared" si="19"/>
        <v>533988</v>
      </c>
      <c r="O430" s="23">
        <f t="shared" si="20"/>
        <v>44988</v>
      </c>
      <c r="P430" s="18">
        <v>41640</v>
      </c>
      <c r="Q430">
        <v>2014</v>
      </c>
    </row>
    <row r="431" spans="1:17" ht="13" x14ac:dyDescent="0.3">
      <c r="A431" s="1" t="s">
        <v>375</v>
      </c>
      <c r="B431" s="1" t="s">
        <v>57</v>
      </c>
      <c r="C431" s="1" t="str">
        <f>VLOOKUP(B431,Guide!$B$21:$C$26,2,0)</f>
        <v>GER</v>
      </c>
      <c r="D431" s="1" t="s">
        <v>77</v>
      </c>
      <c r="E431" s="1" t="str">
        <f>VLOOKUP(D431,Guide!$B$28:$C$33,2,0)</f>
        <v>SMB</v>
      </c>
      <c r="F431" s="1" t="s">
        <v>11</v>
      </c>
      <c r="G431" s="21">
        <f>VLOOKUP($F431,Product!$A$1:$C$7,2,0)</f>
        <v>250</v>
      </c>
      <c r="H431" s="21">
        <f>VLOOKUP($F431,Product!$A$1:$C$7,3,0)</f>
        <v>300</v>
      </c>
      <c r="I431" s="1">
        <v>2659</v>
      </c>
      <c r="J431" s="23">
        <f t="shared" si="18"/>
        <v>664750</v>
      </c>
      <c r="K431" s="16">
        <v>0.09</v>
      </c>
      <c r="L431" s="1" t="str" cm="1">
        <f t="array" ref="L431">_xlfn.IFS(K431&gt;=10%,"High",K431&gt;=5%,"Medium",K431&gt;=1%,"Low",K431=0,"No Discount")</f>
        <v>Medium</v>
      </c>
      <c r="M431" s="23">
        <f>'Order raw'!H431*'Order raw'!I431</f>
        <v>797700</v>
      </c>
      <c r="N431" s="23">
        <f t="shared" si="19"/>
        <v>725907</v>
      </c>
      <c r="O431" s="23">
        <f t="shared" si="20"/>
        <v>61157</v>
      </c>
      <c r="P431" s="18">
        <v>41671</v>
      </c>
      <c r="Q431">
        <v>2014</v>
      </c>
    </row>
    <row r="432" spans="1:17" ht="13" x14ac:dyDescent="0.3">
      <c r="A432" s="1" t="s">
        <v>167</v>
      </c>
      <c r="B432" s="1" t="s">
        <v>63</v>
      </c>
      <c r="C432" s="1" t="str">
        <f>VLOOKUP(B432,Guide!$B$21:$C$26,2,0)</f>
        <v>USA</v>
      </c>
      <c r="D432" s="1" t="s">
        <v>69</v>
      </c>
      <c r="E432" s="1" t="str">
        <f>VLOOKUP(D432,Guide!$B$28:$C$33,2,0)</f>
        <v>GOV</v>
      </c>
      <c r="F432" s="1" t="s">
        <v>11</v>
      </c>
      <c r="G432" s="21">
        <f>VLOOKUP($F432,Product!$A$1:$C$7,2,0)</f>
        <v>250</v>
      </c>
      <c r="H432" s="21">
        <f>VLOOKUP($F432,Product!$A$1:$C$7,3,0)</f>
        <v>300</v>
      </c>
      <c r="I432" s="1">
        <v>1351</v>
      </c>
      <c r="J432" s="23">
        <f t="shared" si="18"/>
        <v>337750</v>
      </c>
      <c r="K432" s="16">
        <v>9.0033308660251665E-2</v>
      </c>
      <c r="L432" s="1" t="str" cm="1">
        <f t="array" ref="L432">_xlfn.IFS(K432&gt;=10%,"High",K432&gt;=5%,"Medium",K432&gt;=1%,"Low",K432=0,"No Discount")</f>
        <v>Medium</v>
      </c>
      <c r="M432" s="23">
        <f>'Order raw'!H432*'Order raw'!I432</f>
        <v>405300</v>
      </c>
      <c r="N432" s="23">
        <f t="shared" si="19"/>
        <v>368809.5</v>
      </c>
      <c r="O432" s="23">
        <f t="shared" si="20"/>
        <v>31059.5</v>
      </c>
      <c r="P432" s="18">
        <v>41730</v>
      </c>
      <c r="Q432">
        <v>2014</v>
      </c>
    </row>
    <row r="433" spans="1:17" ht="13" x14ac:dyDescent="0.3">
      <c r="A433" s="1" t="s">
        <v>376</v>
      </c>
      <c r="B433" s="1" t="s">
        <v>57</v>
      </c>
      <c r="C433" s="1" t="str">
        <f>VLOOKUP(B433,Guide!$B$21:$C$26,2,0)</f>
        <v>GER</v>
      </c>
      <c r="D433" s="1" t="s">
        <v>73</v>
      </c>
      <c r="E433" s="1" t="str">
        <f>VLOOKUP(D433,Guide!$B$28:$C$33,2,0)</f>
        <v>CPR</v>
      </c>
      <c r="F433" s="1" t="s">
        <v>11</v>
      </c>
      <c r="G433" s="21">
        <f>VLOOKUP($F433,Product!$A$1:$C$7,2,0)</f>
        <v>250</v>
      </c>
      <c r="H433" s="21">
        <f>VLOOKUP($F433,Product!$A$1:$C$7,3,0)</f>
        <v>300</v>
      </c>
      <c r="I433" s="1">
        <v>880</v>
      </c>
      <c r="J433" s="23">
        <f t="shared" si="18"/>
        <v>220000</v>
      </c>
      <c r="K433" s="16">
        <v>0.09</v>
      </c>
      <c r="L433" s="1" t="str" cm="1">
        <f t="array" ref="L433">_xlfn.IFS(K433&gt;=10%,"High",K433&gt;=5%,"Medium",K433&gt;=1%,"Low",K433=0,"No Discount")</f>
        <v>Medium</v>
      </c>
      <c r="M433" s="23">
        <f>'Order raw'!H433*'Order raw'!I433</f>
        <v>264000</v>
      </c>
      <c r="N433" s="23">
        <f t="shared" si="19"/>
        <v>240240</v>
      </c>
      <c r="O433" s="23">
        <f t="shared" si="20"/>
        <v>20240</v>
      </c>
      <c r="P433" s="18">
        <v>41760</v>
      </c>
      <c r="Q433">
        <v>2014</v>
      </c>
    </row>
    <row r="434" spans="1:17" ht="13" x14ac:dyDescent="0.3">
      <c r="A434" s="1" t="s">
        <v>377</v>
      </c>
      <c r="B434" s="1" t="s">
        <v>63</v>
      </c>
      <c r="C434" s="1" t="str">
        <f>VLOOKUP(B434,Guide!$B$21:$C$26,2,0)</f>
        <v>USA</v>
      </c>
      <c r="D434" s="1" t="s">
        <v>77</v>
      </c>
      <c r="E434" s="1" t="str">
        <f>VLOOKUP(D434,Guide!$B$28:$C$33,2,0)</f>
        <v>SMB</v>
      </c>
      <c r="F434" s="1" t="s">
        <v>11</v>
      </c>
      <c r="G434" s="21">
        <f>VLOOKUP($F434,Product!$A$1:$C$7,2,0)</f>
        <v>250</v>
      </c>
      <c r="H434" s="21">
        <f>VLOOKUP($F434,Product!$A$1:$C$7,3,0)</f>
        <v>300</v>
      </c>
      <c r="I434" s="1">
        <v>1867</v>
      </c>
      <c r="J434" s="23">
        <f t="shared" si="18"/>
        <v>466750</v>
      </c>
      <c r="K434" s="16">
        <v>0.09</v>
      </c>
      <c r="L434" s="1" t="str" cm="1">
        <f t="array" ref="L434">_xlfn.IFS(K434&gt;=10%,"High",K434&gt;=5%,"Medium",K434&gt;=1%,"Low",K434=0,"No Discount")</f>
        <v>Medium</v>
      </c>
      <c r="M434" s="23">
        <f>'Order raw'!H434*'Order raw'!I434</f>
        <v>560100</v>
      </c>
      <c r="N434" s="23">
        <f t="shared" si="19"/>
        <v>509691</v>
      </c>
      <c r="O434" s="23">
        <f t="shared" si="20"/>
        <v>42941</v>
      </c>
      <c r="P434" s="18">
        <v>41883</v>
      </c>
      <c r="Q434">
        <v>2014</v>
      </c>
    </row>
    <row r="435" spans="1:17" ht="13" x14ac:dyDescent="0.3">
      <c r="A435" s="1" t="s">
        <v>378</v>
      </c>
      <c r="B435" s="1" t="s">
        <v>59</v>
      </c>
      <c r="C435" s="1" t="str">
        <f>VLOOKUP(B435,Guide!$B$21:$C$26,2,0)</f>
        <v>FRA</v>
      </c>
      <c r="D435" s="1" t="s">
        <v>73</v>
      </c>
      <c r="E435" s="1" t="str">
        <f>VLOOKUP(D435,Guide!$B$28:$C$33,2,0)</f>
        <v>CPR</v>
      </c>
      <c r="F435" s="1" t="s">
        <v>11</v>
      </c>
      <c r="G435" s="21">
        <f>VLOOKUP($F435,Product!$A$1:$C$7,2,0)</f>
        <v>250</v>
      </c>
      <c r="H435" s="21">
        <f>VLOOKUP($F435,Product!$A$1:$C$7,3,0)</f>
        <v>300</v>
      </c>
      <c r="I435" s="1">
        <v>2234</v>
      </c>
      <c r="J435" s="23">
        <f t="shared" si="18"/>
        <v>558500</v>
      </c>
      <c r="K435" s="16">
        <v>0.09</v>
      </c>
      <c r="L435" s="1" t="str" cm="1">
        <f t="array" ref="L435">_xlfn.IFS(K435&gt;=10%,"High",K435&gt;=5%,"Medium",K435&gt;=1%,"Low",K435=0,"No Discount")</f>
        <v>Medium</v>
      </c>
      <c r="M435" s="23">
        <f>'Order raw'!H435*'Order raw'!I435</f>
        <v>670200</v>
      </c>
      <c r="N435" s="23">
        <f t="shared" si="19"/>
        <v>609882</v>
      </c>
      <c r="O435" s="23">
        <f t="shared" si="20"/>
        <v>51382</v>
      </c>
      <c r="P435" s="18">
        <v>41518</v>
      </c>
      <c r="Q435">
        <v>2013</v>
      </c>
    </row>
    <row r="436" spans="1:17" ht="13" x14ac:dyDescent="0.3">
      <c r="A436" s="1" t="s">
        <v>366</v>
      </c>
      <c r="B436" s="1" t="s">
        <v>59</v>
      </c>
      <c r="C436" s="1" t="str">
        <f>VLOOKUP(B436,Guide!$B$21:$C$26,2,0)</f>
        <v>FRA</v>
      </c>
      <c r="D436" s="1" t="s">
        <v>71</v>
      </c>
      <c r="E436" s="1" t="str">
        <f>VLOOKUP(D436,Guide!$B$28:$C$33,2,0)</f>
        <v>MDM</v>
      </c>
      <c r="F436" s="1" t="s">
        <v>11</v>
      </c>
      <c r="G436" s="21">
        <f>VLOOKUP($F436,Product!$A$1:$C$7,2,0)</f>
        <v>250</v>
      </c>
      <c r="H436" s="21">
        <f>VLOOKUP($F436,Product!$A$1:$C$7,3,0)</f>
        <v>300</v>
      </c>
      <c r="I436" s="1">
        <v>1227</v>
      </c>
      <c r="J436" s="23">
        <f t="shared" si="18"/>
        <v>306750</v>
      </c>
      <c r="K436" s="16">
        <v>0.09</v>
      </c>
      <c r="L436" s="1" t="str" cm="1">
        <f t="array" ref="L436">_xlfn.IFS(K436&gt;=10%,"High",K436&gt;=5%,"Medium",K436&gt;=1%,"Low",K436=0,"No Discount")</f>
        <v>Medium</v>
      </c>
      <c r="M436" s="23">
        <f>'Order raw'!H436*'Order raw'!I436</f>
        <v>368100</v>
      </c>
      <c r="N436" s="23">
        <f t="shared" si="19"/>
        <v>334971</v>
      </c>
      <c r="O436" s="23">
        <f t="shared" si="20"/>
        <v>28221</v>
      </c>
      <c r="P436" s="18">
        <v>41913</v>
      </c>
      <c r="Q436">
        <v>2014</v>
      </c>
    </row>
    <row r="437" spans="1:17" ht="13" x14ac:dyDescent="0.3">
      <c r="A437" s="1" t="s">
        <v>379</v>
      </c>
      <c r="B437" s="1" t="s">
        <v>61</v>
      </c>
      <c r="C437" s="1" t="str">
        <f>VLOOKUP(B437,Guide!$B$21:$C$26,2,0)</f>
        <v>MXC</v>
      </c>
      <c r="D437" s="1" t="s">
        <v>75</v>
      </c>
      <c r="E437" s="1" t="str">
        <f>VLOOKUP(D437,Guide!$B$28:$C$33,2,0)</f>
        <v>ENT</v>
      </c>
      <c r="F437" s="1" t="s">
        <v>11</v>
      </c>
      <c r="G437" s="21">
        <f>VLOOKUP($F437,Product!$A$1:$C$7,2,0)</f>
        <v>250</v>
      </c>
      <c r="H437" s="21">
        <f>VLOOKUP($F437,Product!$A$1:$C$7,3,0)</f>
        <v>300</v>
      </c>
      <c r="I437" s="1">
        <v>877</v>
      </c>
      <c r="J437" s="23">
        <f t="shared" si="18"/>
        <v>219250</v>
      </c>
      <c r="K437" s="16">
        <v>0.09</v>
      </c>
      <c r="L437" s="1" t="str" cm="1">
        <f t="array" ref="L437">_xlfn.IFS(K437&gt;=10%,"High",K437&gt;=5%,"Medium",K437&gt;=1%,"Low",K437=0,"No Discount")</f>
        <v>Medium</v>
      </c>
      <c r="M437" s="23">
        <f>'Order raw'!H437*'Order raw'!I437</f>
        <v>263100</v>
      </c>
      <c r="N437" s="23">
        <f t="shared" si="19"/>
        <v>239421</v>
      </c>
      <c r="O437" s="23">
        <f t="shared" si="20"/>
        <v>20171</v>
      </c>
      <c r="P437" s="18">
        <v>41944</v>
      </c>
      <c r="Q437">
        <v>2014</v>
      </c>
    </row>
    <row r="438" spans="1:17" ht="13" x14ac:dyDescent="0.3">
      <c r="A438" s="1" t="s">
        <v>247</v>
      </c>
      <c r="B438" s="1" t="s">
        <v>63</v>
      </c>
      <c r="C438" s="1" t="str">
        <f>VLOOKUP(B438,Guide!$B$21:$C$26,2,0)</f>
        <v>USA</v>
      </c>
      <c r="D438" s="1" t="s">
        <v>69</v>
      </c>
      <c r="E438" s="1" t="str">
        <f>VLOOKUP(D438,Guide!$B$28:$C$33,2,0)</f>
        <v>GOV</v>
      </c>
      <c r="F438" s="1" t="s">
        <v>12</v>
      </c>
      <c r="G438" s="21">
        <f>VLOOKUP($F438,Product!$A$1:$C$7,2,0)</f>
        <v>200</v>
      </c>
      <c r="H438" s="21">
        <f>VLOOKUP($F438,Product!$A$1:$C$7,3,0)</f>
        <v>350</v>
      </c>
      <c r="I438" s="1">
        <v>2071</v>
      </c>
      <c r="J438" s="23">
        <f t="shared" si="18"/>
        <v>414200</v>
      </c>
      <c r="K438" s="16">
        <v>0.09</v>
      </c>
      <c r="L438" s="1" t="str" cm="1">
        <f t="array" ref="L438">_xlfn.IFS(K438&gt;=10%,"High",K438&gt;=5%,"Medium",K438&gt;=1%,"Low",K438=0,"No Discount")</f>
        <v>Medium</v>
      </c>
      <c r="M438" s="23">
        <f>'Order raw'!H438*'Order raw'!I438</f>
        <v>724850</v>
      </c>
      <c r="N438" s="23">
        <f t="shared" si="19"/>
        <v>659613.5</v>
      </c>
      <c r="O438" s="23">
        <f t="shared" si="20"/>
        <v>245413.5</v>
      </c>
      <c r="P438" s="18">
        <v>41883</v>
      </c>
      <c r="Q438">
        <v>2014</v>
      </c>
    </row>
    <row r="439" spans="1:17" ht="13" x14ac:dyDescent="0.3">
      <c r="A439" s="1" t="s">
        <v>373</v>
      </c>
      <c r="B439" s="1" t="s">
        <v>55</v>
      </c>
      <c r="C439" s="1" t="str">
        <f>VLOOKUP(B439,Guide!$B$21:$C$26,2,0)</f>
        <v>CND</v>
      </c>
      <c r="D439" s="1" t="s">
        <v>69</v>
      </c>
      <c r="E439" s="1" t="str">
        <f>VLOOKUP(D439,Guide!$B$28:$C$33,2,0)</f>
        <v>GOV</v>
      </c>
      <c r="F439" s="1" t="s">
        <v>12</v>
      </c>
      <c r="G439" s="21">
        <f>VLOOKUP($F439,Product!$A$1:$C$7,2,0)</f>
        <v>200</v>
      </c>
      <c r="H439" s="21">
        <f>VLOOKUP($F439,Product!$A$1:$C$7,3,0)</f>
        <v>350</v>
      </c>
      <c r="I439" s="1">
        <v>1269</v>
      </c>
      <c r="J439" s="23">
        <f t="shared" si="18"/>
        <v>253800</v>
      </c>
      <c r="K439" s="16">
        <v>0.09</v>
      </c>
      <c r="L439" s="1" t="str" cm="1">
        <f t="array" ref="L439">_xlfn.IFS(K439&gt;=10%,"High",K439&gt;=5%,"Medium",K439&gt;=1%,"Low",K439=0,"No Discount")</f>
        <v>Medium</v>
      </c>
      <c r="M439" s="23">
        <f>'Order raw'!H439*'Order raw'!I439</f>
        <v>444150</v>
      </c>
      <c r="N439" s="23">
        <f t="shared" si="19"/>
        <v>404176.5</v>
      </c>
      <c r="O439" s="23">
        <f t="shared" si="20"/>
        <v>150376.5</v>
      </c>
      <c r="P439" s="18">
        <v>41913</v>
      </c>
      <c r="Q439">
        <v>2014</v>
      </c>
    </row>
    <row r="440" spans="1:17" ht="13" x14ac:dyDescent="0.3">
      <c r="A440" s="1" t="s">
        <v>380</v>
      </c>
      <c r="B440" s="1" t="s">
        <v>57</v>
      </c>
      <c r="C440" s="1" t="str">
        <f>VLOOKUP(B440,Guide!$B$21:$C$26,2,0)</f>
        <v>GER</v>
      </c>
      <c r="D440" s="1" t="s">
        <v>71</v>
      </c>
      <c r="E440" s="1" t="str">
        <f>VLOOKUP(D440,Guide!$B$28:$C$33,2,0)</f>
        <v>MDM</v>
      </c>
      <c r="F440" s="1" t="s">
        <v>12</v>
      </c>
      <c r="G440" s="21">
        <f>VLOOKUP($F440,Product!$A$1:$C$7,2,0)</f>
        <v>200</v>
      </c>
      <c r="H440" s="21">
        <f>VLOOKUP($F440,Product!$A$1:$C$7,3,0)</f>
        <v>350</v>
      </c>
      <c r="I440" s="1">
        <v>970</v>
      </c>
      <c r="J440" s="23">
        <f t="shared" si="18"/>
        <v>194000</v>
      </c>
      <c r="K440" s="16">
        <v>0.09</v>
      </c>
      <c r="L440" s="1" t="str" cm="1">
        <f t="array" ref="L440">_xlfn.IFS(K440&gt;=10%,"High",K440&gt;=5%,"Medium",K440&gt;=1%,"Low",K440=0,"No Discount")</f>
        <v>Medium</v>
      </c>
      <c r="M440" s="23">
        <f>'Order raw'!H440*'Order raw'!I440</f>
        <v>339500</v>
      </c>
      <c r="N440" s="23">
        <f t="shared" si="19"/>
        <v>308945</v>
      </c>
      <c r="O440" s="23">
        <f t="shared" si="20"/>
        <v>114945</v>
      </c>
      <c r="P440" s="18">
        <v>41579</v>
      </c>
      <c r="Q440">
        <v>2013</v>
      </c>
    </row>
    <row r="441" spans="1:17" ht="13" x14ac:dyDescent="0.3">
      <c r="A441" s="1" t="s">
        <v>310</v>
      </c>
      <c r="B441" s="1" t="s">
        <v>61</v>
      </c>
      <c r="C441" s="1" t="str">
        <f>VLOOKUP(B441,Guide!$B$21:$C$26,2,0)</f>
        <v>MXC</v>
      </c>
      <c r="D441" s="1" t="s">
        <v>69</v>
      </c>
      <c r="E441" s="1" t="str">
        <f>VLOOKUP(D441,Guide!$B$28:$C$33,2,0)</f>
        <v>GOV</v>
      </c>
      <c r="F441" s="1" t="s">
        <v>12</v>
      </c>
      <c r="G441" s="21">
        <f>VLOOKUP($F441,Product!$A$1:$C$7,2,0)</f>
        <v>200</v>
      </c>
      <c r="H441" s="21">
        <f>VLOOKUP($F441,Product!$A$1:$C$7,3,0)</f>
        <v>350</v>
      </c>
      <c r="I441" s="1">
        <v>1694</v>
      </c>
      <c r="J441" s="23">
        <f t="shared" si="18"/>
        <v>338800</v>
      </c>
      <c r="K441" s="16">
        <v>0.09</v>
      </c>
      <c r="L441" s="1" t="str" cm="1">
        <f t="array" ref="L441">_xlfn.IFS(K441&gt;=10%,"High",K441&gt;=5%,"Medium",K441&gt;=1%,"Low",K441=0,"No Discount")</f>
        <v>Medium</v>
      </c>
      <c r="M441" s="23">
        <f>'Order raw'!H441*'Order raw'!I441</f>
        <v>592900</v>
      </c>
      <c r="N441" s="23">
        <f t="shared" si="19"/>
        <v>539539</v>
      </c>
      <c r="O441" s="23">
        <f t="shared" si="20"/>
        <v>200739</v>
      </c>
      <c r="P441" s="18">
        <v>41944</v>
      </c>
      <c r="Q441">
        <v>2014</v>
      </c>
    </row>
    <row r="442" spans="1:17" ht="13" x14ac:dyDescent="0.3">
      <c r="A442" s="1" t="s">
        <v>293</v>
      </c>
      <c r="B442" s="1" t="s">
        <v>57</v>
      </c>
      <c r="C442" s="1" t="str">
        <f>VLOOKUP(B442,Guide!$B$21:$C$26,2,0)</f>
        <v>GER</v>
      </c>
      <c r="D442" s="1" t="s">
        <v>69</v>
      </c>
      <c r="E442" s="1" t="str">
        <f>VLOOKUP(D442,Guide!$B$28:$C$33,2,0)</f>
        <v>GOV</v>
      </c>
      <c r="F442" s="1" t="s">
        <v>7</v>
      </c>
      <c r="G442" s="21">
        <f>VLOOKUP($F442,Product!$A$1:$C$7,2,0)</f>
        <v>3</v>
      </c>
      <c r="H442" s="21">
        <f>VLOOKUP($F442,Product!$A$1:$C$7,3,0)</f>
        <v>20</v>
      </c>
      <c r="I442" s="1">
        <v>663</v>
      </c>
      <c r="J442" s="23">
        <f t="shared" si="18"/>
        <v>1989</v>
      </c>
      <c r="K442" s="16">
        <v>9.0000000000000011E-2</v>
      </c>
      <c r="L442" s="1" t="str" cm="1">
        <f t="array" ref="L442">_xlfn.IFS(K442&gt;=10%,"High",K442&gt;=5%,"Medium",K442&gt;=1%,"Low",K442=0,"No Discount")</f>
        <v>Medium</v>
      </c>
      <c r="M442" s="23">
        <f>'Order raw'!H442*'Order raw'!I442</f>
        <v>13260</v>
      </c>
      <c r="N442" s="23">
        <f t="shared" si="19"/>
        <v>12066.6</v>
      </c>
      <c r="O442" s="23">
        <f t="shared" si="20"/>
        <v>10077.6</v>
      </c>
      <c r="P442" s="18">
        <v>41760</v>
      </c>
      <c r="Q442">
        <v>2014</v>
      </c>
    </row>
    <row r="443" spans="1:17" ht="13" x14ac:dyDescent="0.3">
      <c r="A443" s="1" t="s">
        <v>381</v>
      </c>
      <c r="B443" s="1" t="s">
        <v>55</v>
      </c>
      <c r="C443" s="1" t="str">
        <f>VLOOKUP(B443,Guide!$B$21:$C$26,2,0)</f>
        <v>CND</v>
      </c>
      <c r="D443" s="1" t="s">
        <v>69</v>
      </c>
      <c r="E443" s="1" t="str">
        <f>VLOOKUP(D443,Guide!$B$28:$C$33,2,0)</f>
        <v>GOV</v>
      </c>
      <c r="F443" s="1" t="s">
        <v>7</v>
      </c>
      <c r="G443" s="21">
        <f>VLOOKUP($F443,Product!$A$1:$C$7,2,0)</f>
        <v>3</v>
      </c>
      <c r="H443" s="21">
        <f>VLOOKUP($F443,Product!$A$1:$C$7,3,0)</f>
        <v>20</v>
      </c>
      <c r="I443" s="1">
        <v>819</v>
      </c>
      <c r="J443" s="23">
        <f t="shared" si="18"/>
        <v>2457</v>
      </c>
      <c r="K443" s="16">
        <v>9.0000000000000011E-2</v>
      </c>
      <c r="L443" s="1" t="str" cm="1">
        <f t="array" ref="L443">_xlfn.IFS(K443&gt;=10%,"High",K443&gt;=5%,"Medium",K443&gt;=1%,"Low",K443=0,"No Discount")</f>
        <v>Medium</v>
      </c>
      <c r="M443" s="23">
        <f>'Order raw'!H443*'Order raw'!I443</f>
        <v>16380</v>
      </c>
      <c r="N443" s="23">
        <f t="shared" si="19"/>
        <v>14905.800000000001</v>
      </c>
      <c r="O443" s="23">
        <f t="shared" si="20"/>
        <v>12448.800000000001</v>
      </c>
      <c r="P443" s="18">
        <v>41821</v>
      </c>
      <c r="Q443">
        <v>2014</v>
      </c>
    </row>
    <row r="444" spans="1:17" ht="13" x14ac:dyDescent="0.3">
      <c r="A444" s="1" t="s">
        <v>382</v>
      </c>
      <c r="B444" s="1" t="s">
        <v>57</v>
      </c>
      <c r="C444" s="1" t="str">
        <f>VLOOKUP(B444,Guide!$B$21:$C$26,2,0)</f>
        <v>GER</v>
      </c>
      <c r="D444" s="1" t="s">
        <v>73</v>
      </c>
      <c r="E444" s="1" t="str">
        <f>VLOOKUP(D444,Guide!$B$28:$C$33,2,0)</f>
        <v>CPR</v>
      </c>
      <c r="F444" s="1" t="s">
        <v>7</v>
      </c>
      <c r="G444" s="21">
        <f>VLOOKUP($F444,Product!$A$1:$C$7,2,0)</f>
        <v>3</v>
      </c>
      <c r="H444" s="21">
        <f>VLOOKUP($F444,Product!$A$1:$C$7,3,0)</f>
        <v>20</v>
      </c>
      <c r="I444" s="1">
        <v>1580</v>
      </c>
      <c r="J444" s="23">
        <f t="shared" si="18"/>
        <v>4740</v>
      </c>
      <c r="K444" s="16">
        <v>9.0000000000000011E-2</v>
      </c>
      <c r="L444" s="1" t="str" cm="1">
        <f t="array" ref="L444">_xlfn.IFS(K444&gt;=10%,"High",K444&gt;=5%,"Medium",K444&gt;=1%,"Low",K444=0,"No Discount")</f>
        <v>Medium</v>
      </c>
      <c r="M444" s="23">
        <f>'Order raw'!H444*'Order raw'!I444</f>
        <v>31600</v>
      </c>
      <c r="N444" s="23">
        <f t="shared" si="19"/>
        <v>28756</v>
      </c>
      <c r="O444" s="23">
        <f t="shared" si="20"/>
        <v>24016</v>
      </c>
      <c r="P444" s="18">
        <v>41883</v>
      </c>
      <c r="Q444">
        <v>2014</v>
      </c>
    </row>
    <row r="445" spans="1:17" ht="13" x14ac:dyDescent="0.3">
      <c r="A445" s="1" t="s">
        <v>342</v>
      </c>
      <c r="B445" s="1" t="s">
        <v>61</v>
      </c>
      <c r="C445" s="1" t="str">
        <f>VLOOKUP(B445,Guide!$B$21:$C$26,2,0)</f>
        <v>MXC</v>
      </c>
      <c r="D445" s="1" t="s">
        <v>69</v>
      </c>
      <c r="E445" s="1" t="str">
        <f>VLOOKUP(D445,Guide!$B$28:$C$33,2,0)</f>
        <v>GOV</v>
      </c>
      <c r="F445" s="1" t="s">
        <v>7</v>
      </c>
      <c r="G445" s="21">
        <f>VLOOKUP($F445,Product!$A$1:$C$7,2,0)</f>
        <v>3</v>
      </c>
      <c r="H445" s="21">
        <f>VLOOKUP($F445,Product!$A$1:$C$7,3,0)</f>
        <v>20</v>
      </c>
      <c r="I445" s="1">
        <v>521</v>
      </c>
      <c r="J445" s="23">
        <f t="shared" si="18"/>
        <v>1563</v>
      </c>
      <c r="K445" s="16">
        <v>9.0000000000000011E-2</v>
      </c>
      <c r="L445" s="1" t="str" cm="1">
        <f t="array" ref="L445">_xlfn.IFS(K445&gt;=10%,"High",K445&gt;=5%,"Medium",K445&gt;=1%,"Low",K445=0,"No Discount")</f>
        <v>Medium</v>
      </c>
      <c r="M445" s="23">
        <f>'Order raw'!H445*'Order raw'!I445</f>
        <v>10420</v>
      </c>
      <c r="N445" s="23">
        <f t="shared" si="19"/>
        <v>9482.2000000000007</v>
      </c>
      <c r="O445" s="23">
        <f t="shared" si="20"/>
        <v>7919.2000000000007</v>
      </c>
      <c r="P445" s="18">
        <v>41974</v>
      </c>
      <c r="Q445">
        <v>2014</v>
      </c>
    </row>
    <row r="446" spans="1:17" ht="13" x14ac:dyDescent="0.3">
      <c r="A446" s="1" t="s">
        <v>319</v>
      </c>
      <c r="B446" s="1" t="s">
        <v>63</v>
      </c>
      <c r="C446" s="1" t="str">
        <f>VLOOKUP(B446,Guide!$B$21:$C$26,2,0)</f>
        <v>USA</v>
      </c>
      <c r="D446" s="1" t="s">
        <v>69</v>
      </c>
      <c r="E446" s="1" t="str">
        <f>VLOOKUP(D446,Guide!$B$28:$C$33,2,0)</f>
        <v>GOV</v>
      </c>
      <c r="F446" s="1" t="s">
        <v>9</v>
      </c>
      <c r="G446" s="21">
        <f>VLOOKUP($F446,Product!$A$1:$C$7,2,0)</f>
        <v>10</v>
      </c>
      <c r="H446" s="21">
        <f>VLOOKUP($F446,Product!$A$1:$C$7,3,0)</f>
        <v>20</v>
      </c>
      <c r="I446" s="1">
        <v>973</v>
      </c>
      <c r="J446" s="23">
        <f t="shared" si="18"/>
        <v>9730</v>
      </c>
      <c r="K446" s="16">
        <v>9.0000000000000011E-2</v>
      </c>
      <c r="L446" s="1" t="str" cm="1">
        <f t="array" ref="L446">_xlfn.IFS(K446&gt;=10%,"High",K446&gt;=5%,"Medium",K446&gt;=1%,"Low",K446=0,"No Discount")</f>
        <v>Medium</v>
      </c>
      <c r="M446" s="23">
        <f>'Order raw'!H446*'Order raw'!I446</f>
        <v>19460</v>
      </c>
      <c r="N446" s="23">
        <f t="shared" si="19"/>
        <v>17708.600000000002</v>
      </c>
      <c r="O446" s="23">
        <f t="shared" si="20"/>
        <v>7978.6000000000022</v>
      </c>
      <c r="P446" s="18">
        <v>41699</v>
      </c>
      <c r="Q446">
        <v>2014</v>
      </c>
    </row>
    <row r="447" spans="1:17" ht="13" x14ac:dyDescent="0.3">
      <c r="A447" s="1" t="s">
        <v>300</v>
      </c>
      <c r="B447" s="1" t="s">
        <v>61</v>
      </c>
      <c r="C447" s="1" t="str">
        <f>VLOOKUP(B447,Guide!$B$21:$C$26,2,0)</f>
        <v>MXC</v>
      </c>
      <c r="D447" s="1" t="s">
        <v>69</v>
      </c>
      <c r="E447" s="1" t="str">
        <f>VLOOKUP(D447,Guide!$B$28:$C$33,2,0)</f>
        <v>GOV</v>
      </c>
      <c r="F447" s="1" t="s">
        <v>9</v>
      </c>
      <c r="G447" s="21">
        <f>VLOOKUP($F447,Product!$A$1:$C$7,2,0)</f>
        <v>10</v>
      </c>
      <c r="H447" s="21">
        <f>VLOOKUP($F447,Product!$A$1:$C$7,3,0)</f>
        <v>20</v>
      </c>
      <c r="I447" s="1">
        <v>1038</v>
      </c>
      <c r="J447" s="23">
        <f t="shared" si="18"/>
        <v>10380</v>
      </c>
      <c r="K447" s="16">
        <v>9.0000000000000011E-2</v>
      </c>
      <c r="L447" s="1" t="str" cm="1">
        <f t="array" ref="L447">_xlfn.IFS(K447&gt;=10%,"High",K447&gt;=5%,"Medium",K447&gt;=1%,"Low",K447=0,"No Discount")</f>
        <v>Medium</v>
      </c>
      <c r="M447" s="23">
        <f>'Order raw'!H447*'Order raw'!I447</f>
        <v>20760</v>
      </c>
      <c r="N447" s="23">
        <f t="shared" si="19"/>
        <v>18891.600000000002</v>
      </c>
      <c r="O447" s="23">
        <f t="shared" si="20"/>
        <v>8511.6000000000022</v>
      </c>
      <c r="P447" s="18">
        <v>41791</v>
      </c>
      <c r="Q447">
        <v>2014</v>
      </c>
    </row>
    <row r="448" spans="1:17" ht="13" x14ac:dyDescent="0.3">
      <c r="A448" s="1" t="s">
        <v>203</v>
      </c>
      <c r="B448" s="1" t="s">
        <v>57</v>
      </c>
      <c r="C448" s="1" t="str">
        <f>VLOOKUP(B448,Guide!$B$21:$C$26,2,0)</f>
        <v>GER</v>
      </c>
      <c r="D448" s="1" t="s">
        <v>69</v>
      </c>
      <c r="E448" s="1" t="str">
        <f>VLOOKUP(D448,Guide!$B$28:$C$33,2,0)</f>
        <v>GOV</v>
      </c>
      <c r="F448" s="1" t="s">
        <v>9</v>
      </c>
      <c r="G448" s="21">
        <f>VLOOKUP($F448,Product!$A$1:$C$7,2,0)</f>
        <v>10</v>
      </c>
      <c r="H448" s="21">
        <f>VLOOKUP($F448,Product!$A$1:$C$7,3,0)</f>
        <v>20</v>
      </c>
      <c r="I448" s="1">
        <v>360</v>
      </c>
      <c r="J448" s="23">
        <f t="shared" si="18"/>
        <v>3600</v>
      </c>
      <c r="K448" s="16">
        <v>9.0000000000000011E-2</v>
      </c>
      <c r="L448" s="1" t="str" cm="1">
        <f t="array" ref="L448">_xlfn.IFS(K448&gt;=10%,"High",K448&gt;=5%,"Medium",K448&gt;=1%,"Low",K448=0,"No Discount")</f>
        <v>Medium</v>
      </c>
      <c r="M448" s="23">
        <f>'Order raw'!H448*'Order raw'!I448</f>
        <v>7200</v>
      </c>
      <c r="N448" s="23">
        <f t="shared" si="19"/>
        <v>6552</v>
      </c>
      <c r="O448" s="23">
        <f t="shared" si="20"/>
        <v>2952</v>
      </c>
      <c r="P448" s="18">
        <v>41913</v>
      </c>
      <c r="Q448">
        <v>2014</v>
      </c>
    </row>
    <row r="449" spans="1:17" ht="13" x14ac:dyDescent="0.3">
      <c r="A449" s="1" t="s">
        <v>383</v>
      </c>
      <c r="B449" s="1" t="s">
        <v>59</v>
      </c>
      <c r="C449" s="1" t="str">
        <f>VLOOKUP(B449,Guide!$B$21:$C$26,2,0)</f>
        <v>FRA</v>
      </c>
      <c r="D449" s="1" t="s">
        <v>73</v>
      </c>
      <c r="E449" s="1" t="str">
        <f>VLOOKUP(D449,Guide!$B$28:$C$33,2,0)</f>
        <v>CPR</v>
      </c>
      <c r="F449" s="1" t="s">
        <v>10</v>
      </c>
      <c r="G449" s="21">
        <f>VLOOKUP($F449,Product!$A$1:$C$7,2,0)</f>
        <v>120</v>
      </c>
      <c r="H449" s="21">
        <f>VLOOKUP($F449,Product!$A$1:$C$7,3,0)</f>
        <v>180</v>
      </c>
      <c r="I449" s="1">
        <v>1967</v>
      </c>
      <c r="J449" s="23">
        <f t="shared" si="18"/>
        <v>236040</v>
      </c>
      <c r="K449" s="16">
        <v>9.0000000000000011E-2</v>
      </c>
      <c r="L449" s="1" t="str" cm="1">
        <f t="array" ref="L449">_xlfn.IFS(K449&gt;=10%,"High",K449&gt;=5%,"Medium",K449&gt;=1%,"Low",K449=0,"No Discount")</f>
        <v>Medium</v>
      </c>
      <c r="M449" s="23">
        <f>'Order raw'!H449*'Order raw'!I449</f>
        <v>354060</v>
      </c>
      <c r="N449" s="23">
        <f t="shared" si="19"/>
        <v>322194.60000000003</v>
      </c>
      <c r="O449" s="23">
        <f t="shared" si="20"/>
        <v>86154.600000000035</v>
      </c>
      <c r="P449" s="18">
        <v>41699</v>
      </c>
      <c r="Q449">
        <v>2014</v>
      </c>
    </row>
    <row r="450" spans="1:17" ht="13" x14ac:dyDescent="0.3">
      <c r="A450" s="1" t="s">
        <v>384</v>
      </c>
      <c r="B450" s="1" t="s">
        <v>61</v>
      </c>
      <c r="C450" s="1" t="str">
        <f>VLOOKUP(B450,Guide!$B$21:$C$26,2,0)</f>
        <v>MXC</v>
      </c>
      <c r="D450" s="1" t="s">
        <v>71</v>
      </c>
      <c r="E450" s="1" t="str">
        <f>VLOOKUP(D450,Guide!$B$28:$C$33,2,0)</f>
        <v>MDM</v>
      </c>
      <c r="F450" s="1" t="s">
        <v>10</v>
      </c>
      <c r="G450" s="21">
        <f>VLOOKUP($F450,Product!$A$1:$C$7,2,0)</f>
        <v>120</v>
      </c>
      <c r="H450" s="21">
        <f>VLOOKUP($F450,Product!$A$1:$C$7,3,0)</f>
        <v>180</v>
      </c>
      <c r="I450" s="1">
        <v>2628</v>
      </c>
      <c r="J450" s="23">
        <f t="shared" si="18"/>
        <v>315360</v>
      </c>
      <c r="K450" s="16">
        <v>9.0000000000000011E-2</v>
      </c>
      <c r="L450" s="1" t="str" cm="1">
        <f t="array" ref="L450">_xlfn.IFS(K450&gt;=10%,"High",K450&gt;=5%,"Medium",K450&gt;=1%,"Low",K450=0,"No Discount")</f>
        <v>Medium</v>
      </c>
      <c r="M450" s="23">
        <f>'Order raw'!H450*'Order raw'!I450</f>
        <v>473040</v>
      </c>
      <c r="N450" s="23">
        <f t="shared" si="19"/>
        <v>430466.4</v>
      </c>
      <c r="O450" s="23">
        <f t="shared" si="20"/>
        <v>115106.40000000002</v>
      </c>
      <c r="P450" s="18">
        <v>41730</v>
      </c>
      <c r="Q450">
        <v>2014</v>
      </c>
    </row>
    <row r="451" spans="1:17" ht="13" x14ac:dyDescent="0.3">
      <c r="A451" s="1" t="s">
        <v>203</v>
      </c>
      <c r="B451" s="1" t="s">
        <v>57</v>
      </c>
      <c r="C451" s="1" t="str">
        <f>VLOOKUP(B451,Guide!$B$21:$C$26,2,0)</f>
        <v>GER</v>
      </c>
      <c r="D451" s="1" t="s">
        <v>69</v>
      </c>
      <c r="E451" s="1" t="str">
        <f>VLOOKUP(D451,Guide!$B$28:$C$33,2,0)</f>
        <v>GOV</v>
      </c>
      <c r="F451" s="1" t="s">
        <v>11</v>
      </c>
      <c r="G451" s="21">
        <f>VLOOKUP($F451,Product!$A$1:$C$7,2,0)</f>
        <v>250</v>
      </c>
      <c r="H451" s="21">
        <f>VLOOKUP($F451,Product!$A$1:$C$7,3,0)</f>
        <v>300</v>
      </c>
      <c r="I451" s="1">
        <v>360</v>
      </c>
      <c r="J451" s="23">
        <f t="shared" ref="J451:J514" si="21">G451*I451</f>
        <v>90000</v>
      </c>
      <c r="K451" s="16">
        <v>9.0000000000000011E-2</v>
      </c>
      <c r="L451" s="1" t="str" cm="1">
        <f t="array" ref="L451">_xlfn.IFS(K451&gt;=10%,"High",K451&gt;=5%,"Medium",K451&gt;=1%,"Low",K451=0,"No Discount")</f>
        <v>Medium</v>
      </c>
      <c r="M451" s="23">
        <f>'Order raw'!H451*'Order raw'!I451</f>
        <v>108000</v>
      </c>
      <c r="N451" s="23">
        <f t="shared" ref="N451:N514" si="22">M451*(1-K451)</f>
        <v>98280</v>
      </c>
      <c r="O451" s="23">
        <f t="shared" ref="O451:O514" si="23">N451-J451</f>
        <v>8280</v>
      </c>
      <c r="P451" s="18">
        <v>41913</v>
      </c>
      <c r="Q451">
        <v>2014</v>
      </c>
    </row>
    <row r="452" spans="1:17" ht="13" x14ac:dyDescent="0.3">
      <c r="A452" s="1" t="s">
        <v>185</v>
      </c>
      <c r="B452" s="1" t="s">
        <v>59</v>
      </c>
      <c r="C452" s="1" t="str">
        <f>VLOOKUP(B452,Guide!$B$21:$C$26,2,0)</f>
        <v>FRA</v>
      </c>
      <c r="D452" s="1" t="s">
        <v>69</v>
      </c>
      <c r="E452" s="1" t="str">
        <f>VLOOKUP(D452,Guide!$B$28:$C$33,2,0)</f>
        <v>GOV</v>
      </c>
      <c r="F452" s="1" t="s">
        <v>11</v>
      </c>
      <c r="G452" s="21">
        <f>VLOOKUP($F452,Product!$A$1:$C$7,2,0)</f>
        <v>250</v>
      </c>
      <c r="H452" s="21">
        <f>VLOOKUP($F452,Product!$A$1:$C$7,3,0)</f>
        <v>300</v>
      </c>
      <c r="I452" s="1">
        <v>2682</v>
      </c>
      <c r="J452" s="23">
        <f t="shared" si="21"/>
        <v>670500</v>
      </c>
      <c r="K452" s="16">
        <v>9.0000000000000011E-2</v>
      </c>
      <c r="L452" s="1" t="str" cm="1">
        <f t="array" ref="L452">_xlfn.IFS(K452&gt;=10%,"High",K452&gt;=5%,"Medium",K452&gt;=1%,"Low",K452=0,"No Discount")</f>
        <v>Medium</v>
      </c>
      <c r="M452" s="23">
        <f>'Order raw'!H452*'Order raw'!I452</f>
        <v>804600</v>
      </c>
      <c r="N452" s="23">
        <f t="shared" si="22"/>
        <v>732186</v>
      </c>
      <c r="O452" s="23">
        <f t="shared" si="23"/>
        <v>61686</v>
      </c>
      <c r="P452" s="18">
        <v>41579</v>
      </c>
      <c r="Q452">
        <v>2013</v>
      </c>
    </row>
    <row r="453" spans="1:17" ht="13" x14ac:dyDescent="0.3">
      <c r="A453" s="1" t="s">
        <v>342</v>
      </c>
      <c r="B453" s="1" t="s">
        <v>61</v>
      </c>
      <c r="C453" s="1" t="str">
        <f>VLOOKUP(B453,Guide!$B$21:$C$26,2,0)</f>
        <v>MXC</v>
      </c>
      <c r="D453" s="1" t="s">
        <v>69</v>
      </c>
      <c r="E453" s="1" t="str">
        <f>VLOOKUP(D453,Guide!$B$28:$C$33,2,0)</f>
        <v>GOV</v>
      </c>
      <c r="F453" s="1" t="s">
        <v>11</v>
      </c>
      <c r="G453" s="21">
        <f>VLOOKUP($F453,Product!$A$1:$C$7,2,0)</f>
        <v>250</v>
      </c>
      <c r="H453" s="21">
        <f>VLOOKUP($F453,Product!$A$1:$C$7,3,0)</f>
        <v>300</v>
      </c>
      <c r="I453" s="1">
        <v>521</v>
      </c>
      <c r="J453" s="23">
        <f t="shared" si="21"/>
        <v>130250</v>
      </c>
      <c r="K453" s="16">
        <v>9.0000000000000011E-2</v>
      </c>
      <c r="L453" s="1" t="str" cm="1">
        <f t="array" ref="L453">_xlfn.IFS(K453&gt;=10%,"High",K453&gt;=5%,"Medium",K453&gt;=1%,"Low",K453=0,"No Discount")</f>
        <v>Medium</v>
      </c>
      <c r="M453" s="23">
        <f>'Order raw'!H453*'Order raw'!I453</f>
        <v>156300</v>
      </c>
      <c r="N453" s="23">
        <f t="shared" si="22"/>
        <v>142233</v>
      </c>
      <c r="O453" s="23">
        <f t="shared" si="23"/>
        <v>11983</v>
      </c>
      <c r="P453" s="18">
        <v>41974</v>
      </c>
      <c r="Q453">
        <v>2014</v>
      </c>
    </row>
    <row r="454" spans="1:17" ht="13" x14ac:dyDescent="0.3">
      <c r="A454" s="1" t="s">
        <v>300</v>
      </c>
      <c r="B454" s="1" t="s">
        <v>61</v>
      </c>
      <c r="C454" s="1" t="str">
        <f>VLOOKUP(B454,Guide!$B$21:$C$26,2,0)</f>
        <v>MXC</v>
      </c>
      <c r="D454" s="1" t="s">
        <v>69</v>
      </c>
      <c r="E454" s="1" t="str">
        <f>VLOOKUP(D454,Guide!$B$28:$C$33,2,0)</f>
        <v>GOV</v>
      </c>
      <c r="F454" s="1" t="s">
        <v>12</v>
      </c>
      <c r="G454" s="21">
        <f>VLOOKUP($F454,Product!$A$1:$C$7,2,0)</f>
        <v>200</v>
      </c>
      <c r="H454" s="21">
        <f>VLOOKUP($F454,Product!$A$1:$C$7,3,0)</f>
        <v>350</v>
      </c>
      <c r="I454" s="1">
        <v>1038</v>
      </c>
      <c r="J454" s="23">
        <f t="shared" si="21"/>
        <v>207600</v>
      </c>
      <c r="K454" s="16">
        <v>9.0000000000000011E-2</v>
      </c>
      <c r="L454" s="1" t="str" cm="1">
        <f t="array" ref="L454">_xlfn.IFS(K454&gt;=10%,"High",K454&gt;=5%,"Medium",K454&gt;=1%,"Low",K454=0,"No Discount")</f>
        <v>Medium</v>
      </c>
      <c r="M454" s="23">
        <f>'Order raw'!H454*'Order raw'!I454</f>
        <v>363300</v>
      </c>
      <c r="N454" s="23">
        <f t="shared" si="22"/>
        <v>330603</v>
      </c>
      <c r="O454" s="23">
        <f t="shared" si="23"/>
        <v>123003</v>
      </c>
      <c r="P454" s="18">
        <v>41791</v>
      </c>
      <c r="Q454">
        <v>2014</v>
      </c>
    </row>
    <row r="455" spans="1:17" ht="13" x14ac:dyDescent="0.3">
      <c r="A455" s="1" t="s">
        <v>385</v>
      </c>
      <c r="B455" s="1" t="s">
        <v>55</v>
      </c>
      <c r="C455" s="1" t="str">
        <f>VLOOKUP(B455,Guide!$B$21:$C$26,2,0)</f>
        <v>CND</v>
      </c>
      <c r="D455" s="1" t="s">
        <v>71</v>
      </c>
      <c r="E455" s="1" t="str">
        <f>VLOOKUP(D455,Guide!$B$28:$C$33,2,0)</f>
        <v>MDM</v>
      </c>
      <c r="F455" s="1" t="s">
        <v>12</v>
      </c>
      <c r="G455" s="21">
        <f>VLOOKUP($F455,Product!$A$1:$C$7,2,0)</f>
        <v>200</v>
      </c>
      <c r="H455" s="21">
        <f>VLOOKUP($F455,Product!$A$1:$C$7,3,0)</f>
        <v>350</v>
      </c>
      <c r="I455" s="1">
        <v>1630</v>
      </c>
      <c r="J455" s="23">
        <f t="shared" si="21"/>
        <v>326000</v>
      </c>
      <c r="K455" s="16">
        <v>9.0027811860940693E-2</v>
      </c>
      <c r="L455" s="1" t="str" cm="1">
        <f t="array" ref="L455">_xlfn.IFS(K455&gt;=10%,"High",K455&gt;=5%,"Medium",K455&gt;=1%,"Low",K455=0,"No Discount")</f>
        <v>Medium</v>
      </c>
      <c r="M455" s="23">
        <f>'Order raw'!H455*'Order raw'!I455</f>
        <v>570500</v>
      </c>
      <c r="N455" s="23">
        <f t="shared" si="22"/>
        <v>519139.13333333336</v>
      </c>
      <c r="O455" s="23">
        <f t="shared" si="23"/>
        <v>193139.13333333336</v>
      </c>
      <c r="P455" s="18">
        <v>41821</v>
      </c>
      <c r="Q455">
        <v>2014</v>
      </c>
    </row>
    <row r="456" spans="1:17" ht="13" x14ac:dyDescent="0.3">
      <c r="A456" s="1" t="s">
        <v>386</v>
      </c>
      <c r="B456" s="1" t="s">
        <v>59</v>
      </c>
      <c r="C456" s="1" t="str">
        <f>VLOOKUP(B456,Guide!$B$21:$C$26,2,0)</f>
        <v>FRA</v>
      </c>
      <c r="D456" s="1" t="s">
        <v>73</v>
      </c>
      <c r="E456" s="1" t="str">
        <f>VLOOKUP(D456,Guide!$B$28:$C$33,2,0)</f>
        <v>CPR</v>
      </c>
      <c r="F456" s="1" t="s">
        <v>12</v>
      </c>
      <c r="G456" s="21">
        <f>VLOOKUP($F456,Product!$A$1:$C$7,2,0)</f>
        <v>200</v>
      </c>
      <c r="H456" s="21">
        <f>VLOOKUP($F456,Product!$A$1:$C$7,3,0)</f>
        <v>350</v>
      </c>
      <c r="I456" s="1">
        <v>306</v>
      </c>
      <c r="J456" s="23">
        <f t="shared" si="21"/>
        <v>61200</v>
      </c>
      <c r="K456" s="16">
        <v>9.0000000000000011E-2</v>
      </c>
      <c r="L456" s="1" t="str" cm="1">
        <f t="array" ref="L456">_xlfn.IFS(K456&gt;=10%,"High",K456&gt;=5%,"Medium",K456&gt;=1%,"Low",K456=0,"No Discount")</f>
        <v>Medium</v>
      </c>
      <c r="M456" s="23">
        <f>'Order raw'!H456*'Order raw'!I456</f>
        <v>107100</v>
      </c>
      <c r="N456" s="23">
        <f t="shared" si="22"/>
        <v>97461</v>
      </c>
      <c r="O456" s="23">
        <f t="shared" si="23"/>
        <v>36261</v>
      </c>
      <c r="P456" s="18">
        <v>41609</v>
      </c>
      <c r="Q456">
        <v>2013</v>
      </c>
    </row>
    <row r="457" spans="1:17" ht="13" x14ac:dyDescent="0.3">
      <c r="A457" s="1" t="s">
        <v>387</v>
      </c>
      <c r="B457" s="1" t="s">
        <v>63</v>
      </c>
      <c r="C457" s="1" t="str">
        <f>VLOOKUP(B457,Guide!$B$21:$C$26,2,0)</f>
        <v>USA</v>
      </c>
      <c r="D457" s="1" t="s">
        <v>73</v>
      </c>
      <c r="E457" s="1" t="str">
        <f>VLOOKUP(D457,Guide!$B$28:$C$33,2,0)</f>
        <v>CPR</v>
      </c>
      <c r="F457" s="1" t="s">
        <v>7</v>
      </c>
      <c r="G457" s="21">
        <f>VLOOKUP($F457,Product!$A$1:$C$7,2,0)</f>
        <v>3</v>
      </c>
      <c r="H457" s="21">
        <f>VLOOKUP($F457,Product!$A$1:$C$7,3,0)</f>
        <v>20</v>
      </c>
      <c r="I457" s="1">
        <v>386</v>
      </c>
      <c r="J457" s="23">
        <f t="shared" si="21"/>
        <v>1158</v>
      </c>
      <c r="K457" s="16">
        <v>9.9999999999999992E-2</v>
      </c>
      <c r="L457" s="1" t="str" cm="1">
        <f t="array" ref="L457">_xlfn.IFS(K457&gt;=10%,"High",K457&gt;=5%,"Medium",K457&gt;=1%,"Low",K457=0,"No Discount")</f>
        <v>High</v>
      </c>
      <c r="M457" s="23">
        <f>'Order raw'!H457*'Order raw'!I457</f>
        <v>7720</v>
      </c>
      <c r="N457" s="23">
        <f t="shared" si="22"/>
        <v>6948</v>
      </c>
      <c r="O457" s="23">
        <f t="shared" si="23"/>
        <v>5790</v>
      </c>
      <c r="P457" s="18">
        <v>41548</v>
      </c>
      <c r="Q457">
        <v>2013</v>
      </c>
    </row>
    <row r="458" spans="1:17" ht="13" x14ac:dyDescent="0.3">
      <c r="A458" s="1" t="s">
        <v>247</v>
      </c>
      <c r="B458" s="1" t="s">
        <v>63</v>
      </c>
      <c r="C458" s="1" t="str">
        <f>VLOOKUP(B458,Guide!$B$21:$C$26,2,0)</f>
        <v>USA</v>
      </c>
      <c r="D458" s="1" t="s">
        <v>69</v>
      </c>
      <c r="E458" s="1" t="str">
        <f>VLOOKUP(D458,Guide!$B$28:$C$33,2,0)</f>
        <v>GOV</v>
      </c>
      <c r="F458" s="1" t="s">
        <v>8</v>
      </c>
      <c r="G458" s="21">
        <f>VLOOKUP($F458,Product!$A$1:$C$7,2,0)</f>
        <v>5</v>
      </c>
      <c r="H458" s="21">
        <f>VLOOKUP($F458,Product!$A$1:$C$7,3,0)</f>
        <v>15</v>
      </c>
      <c r="I458" s="1">
        <v>2328</v>
      </c>
      <c r="J458" s="23">
        <f t="shared" si="21"/>
        <v>11640</v>
      </c>
      <c r="K458" s="16">
        <v>9.9999999999999992E-2</v>
      </c>
      <c r="L458" s="1" t="str" cm="1">
        <f t="array" ref="L458">_xlfn.IFS(K458&gt;=10%,"High",K458&gt;=5%,"Medium",K458&gt;=1%,"Low",K458=0,"No Discount")</f>
        <v>High</v>
      </c>
      <c r="M458" s="23">
        <f>'Order raw'!H458*'Order raw'!I458</f>
        <v>34920</v>
      </c>
      <c r="N458" s="23">
        <f t="shared" si="22"/>
        <v>31428</v>
      </c>
      <c r="O458" s="23">
        <f t="shared" si="23"/>
        <v>19788</v>
      </c>
      <c r="P458" s="18">
        <v>41883</v>
      </c>
      <c r="Q458">
        <v>2014</v>
      </c>
    </row>
    <row r="459" spans="1:17" ht="13" x14ac:dyDescent="0.3">
      <c r="A459" s="1" t="s">
        <v>387</v>
      </c>
      <c r="B459" s="1" t="s">
        <v>63</v>
      </c>
      <c r="C459" s="1" t="str">
        <f>VLOOKUP(B459,Guide!$B$21:$C$26,2,0)</f>
        <v>USA</v>
      </c>
      <c r="D459" s="1" t="s">
        <v>73</v>
      </c>
      <c r="E459" s="1" t="str">
        <f>VLOOKUP(D459,Guide!$B$28:$C$33,2,0)</f>
        <v>CPR</v>
      </c>
      <c r="F459" s="1" t="s">
        <v>9</v>
      </c>
      <c r="G459" s="21">
        <f>VLOOKUP($F459,Product!$A$1:$C$7,2,0)</f>
        <v>10</v>
      </c>
      <c r="H459" s="21">
        <f>VLOOKUP($F459,Product!$A$1:$C$7,3,0)</f>
        <v>20</v>
      </c>
      <c r="I459" s="1">
        <v>386</v>
      </c>
      <c r="J459" s="23">
        <f t="shared" si="21"/>
        <v>3860</v>
      </c>
      <c r="K459" s="16">
        <v>9.9999999999999992E-2</v>
      </c>
      <c r="L459" s="1" t="str" cm="1">
        <f t="array" ref="L459">_xlfn.IFS(K459&gt;=10%,"High",K459&gt;=5%,"Medium",K459&gt;=1%,"Low",K459=0,"No Discount")</f>
        <v>High</v>
      </c>
      <c r="M459" s="23">
        <f>'Order raw'!H459*'Order raw'!I459</f>
        <v>7720</v>
      </c>
      <c r="N459" s="23">
        <f t="shared" si="22"/>
        <v>6948</v>
      </c>
      <c r="O459" s="23">
        <f t="shared" si="23"/>
        <v>3088</v>
      </c>
      <c r="P459" s="18">
        <v>41548</v>
      </c>
      <c r="Q459">
        <v>2013</v>
      </c>
    </row>
    <row r="460" spans="1:17" ht="13" x14ac:dyDescent="0.3">
      <c r="A460" s="1" t="s">
        <v>388</v>
      </c>
      <c r="B460" s="1" t="s">
        <v>63</v>
      </c>
      <c r="C460" s="1" t="str">
        <f>VLOOKUP(B460,Guide!$B$21:$C$26,2,0)</f>
        <v>USA</v>
      </c>
      <c r="D460" s="1" t="s">
        <v>75</v>
      </c>
      <c r="E460" s="1" t="str">
        <f>VLOOKUP(D460,Guide!$B$28:$C$33,2,0)</f>
        <v>ENT</v>
      </c>
      <c r="F460" s="1" t="s">
        <v>7</v>
      </c>
      <c r="G460" s="21">
        <f>VLOOKUP($F460,Product!$A$1:$C$7,2,0)</f>
        <v>3</v>
      </c>
      <c r="H460" s="21">
        <f>VLOOKUP($F460,Product!$A$1:$C$7,3,0)</f>
        <v>20</v>
      </c>
      <c r="I460" s="1">
        <v>3445</v>
      </c>
      <c r="J460" s="23">
        <f t="shared" si="21"/>
        <v>10335</v>
      </c>
      <c r="K460" s="16">
        <v>0.1000145137880987</v>
      </c>
      <c r="L460" s="1" t="str" cm="1">
        <f t="array" ref="L460">_xlfn.IFS(K460&gt;=10%,"High",K460&gt;=5%,"Medium",K460&gt;=1%,"Low",K460=0,"No Discount")</f>
        <v>High</v>
      </c>
      <c r="M460" s="23">
        <f>'Order raw'!H460*'Order raw'!I460</f>
        <v>68900</v>
      </c>
      <c r="N460" s="23">
        <f t="shared" si="22"/>
        <v>62009</v>
      </c>
      <c r="O460" s="23">
        <f t="shared" si="23"/>
        <v>51674</v>
      </c>
      <c r="P460" s="18">
        <v>41730</v>
      </c>
      <c r="Q460">
        <v>2014</v>
      </c>
    </row>
    <row r="461" spans="1:17" ht="13" x14ac:dyDescent="0.3">
      <c r="A461" s="1" t="s">
        <v>389</v>
      </c>
      <c r="B461" s="1" t="s">
        <v>59</v>
      </c>
      <c r="C461" s="1" t="str">
        <f>VLOOKUP(B461,Guide!$B$21:$C$26,2,0)</f>
        <v>FRA</v>
      </c>
      <c r="D461" s="1" t="s">
        <v>75</v>
      </c>
      <c r="E461" s="1" t="str">
        <f>VLOOKUP(D461,Guide!$B$28:$C$33,2,0)</f>
        <v>ENT</v>
      </c>
      <c r="F461" s="1" t="s">
        <v>7</v>
      </c>
      <c r="G461" s="21">
        <f>VLOOKUP($F461,Product!$A$1:$C$7,2,0)</f>
        <v>3</v>
      </c>
      <c r="H461" s="21">
        <f>VLOOKUP($F461,Product!$A$1:$C$7,3,0)</f>
        <v>20</v>
      </c>
      <c r="I461" s="1">
        <v>1482</v>
      </c>
      <c r="J461" s="23">
        <f t="shared" si="21"/>
        <v>4446</v>
      </c>
      <c r="K461" s="16">
        <v>0.1</v>
      </c>
      <c r="L461" s="1" t="str" cm="1">
        <f t="array" ref="L461">_xlfn.IFS(K461&gt;=10%,"High",K461&gt;=5%,"Medium",K461&gt;=1%,"Low",K461=0,"No Discount")</f>
        <v>High</v>
      </c>
      <c r="M461" s="23">
        <f>'Order raw'!H461*'Order raw'!I461</f>
        <v>29640</v>
      </c>
      <c r="N461" s="23">
        <f t="shared" si="22"/>
        <v>26676</v>
      </c>
      <c r="O461" s="23">
        <f t="shared" si="23"/>
        <v>22230</v>
      </c>
      <c r="P461" s="18">
        <v>41609</v>
      </c>
      <c r="Q461">
        <v>2013</v>
      </c>
    </row>
    <row r="462" spans="1:17" ht="13" x14ac:dyDescent="0.3">
      <c r="A462" s="1" t="s">
        <v>271</v>
      </c>
      <c r="B462" s="1" t="s">
        <v>63</v>
      </c>
      <c r="C462" s="1" t="str">
        <f>VLOOKUP(B462,Guide!$B$21:$C$26,2,0)</f>
        <v>USA</v>
      </c>
      <c r="D462" s="1" t="s">
        <v>69</v>
      </c>
      <c r="E462" s="1" t="str">
        <f>VLOOKUP(D462,Guide!$B$28:$C$33,2,0)</f>
        <v>GOV</v>
      </c>
      <c r="F462" s="1" t="s">
        <v>8</v>
      </c>
      <c r="G462" s="21">
        <f>VLOOKUP($F462,Product!$A$1:$C$7,2,0)</f>
        <v>5</v>
      </c>
      <c r="H462" s="21">
        <f>VLOOKUP($F462,Product!$A$1:$C$7,3,0)</f>
        <v>15</v>
      </c>
      <c r="I462" s="1">
        <v>2313</v>
      </c>
      <c r="J462" s="23">
        <f t="shared" si="21"/>
        <v>11565</v>
      </c>
      <c r="K462" s="16">
        <v>0.1</v>
      </c>
      <c r="L462" s="1" t="str" cm="1">
        <f t="array" ref="L462">_xlfn.IFS(K462&gt;=10%,"High",K462&gt;=5%,"Medium",K462&gt;=1%,"Low",K462=0,"No Discount")</f>
        <v>High</v>
      </c>
      <c r="M462" s="23">
        <f>'Order raw'!H462*'Order raw'!I462</f>
        <v>34695</v>
      </c>
      <c r="N462" s="23">
        <f t="shared" si="22"/>
        <v>31225.5</v>
      </c>
      <c r="O462" s="23">
        <f t="shared" si="23"/>
        <v>19660.5</v>
      </c>
      <c r="P462" s="18">
        <v>41760</v>
      </c>
      <c r="Q462">
        <v>2014</v>
      </c>
    </row>
    <row r="463" spans="1:17" ht="13" x14ac:dyDescent="0.3">
      <c r="A463" s="1" t="s">
        <v>390</v>
      </c>
      <c r="B463" s="1" t="s">
        <v>63</v>
      </c>
      <c r="C463" s="1" t="str">
        <f>VLOOKUP(B463,Guide!$B$21:$C$26,2,0)</f>
        <v>USA</v>
      </c>
      <c r="D463" s="1" t="s">
        <v>75</v>
      </c>
      <c r="E463" s="1" t="str">
        <f>VLOOKUP(D463,Guide!$B$28:$C$33,2,0)</f>
        <v>ENT</v>
      </c>
      <c r="F463" s="1" t="s">
        <v>8</v>
      </c>
      <c r="G463" s="21">
        <f>VLOOKUP($F463,Product!$A$1:$C$7,2,0)</f>
        <v>5</v>
      </c>
      <c r="H463" s="21">
        <f>VLOOKUP($F463,Product!$A$1:$C$7,3,0)</f>
        <v>15</v>
      </c>
      <c r="I463" s="1">
        <v>1804</v>
      </c>
      <c r="J463" s="23">
        <f t="shared" si="21"/>
        <v>9020</v>
      </c>
      <c r="K463" s="16">
        <v>0.1</v>
      </c>
      <c r="L463" s="1" t="str" cm="1">
        <f t="array" ref="L463">_xlfn.IFS(K463&gt;=10%,"High",K463&gt;=5%,"Medium",K463&gt;=1%,"Low",K463=0,"No Discount")</f>
        <v>High</v>
      </c>
      <c r="M463" s="23">
        <f>'Order raw'!H463*'Order raw'!I463</f>
        <v>27060</v>
      </c>
      <c r="N463" s="23">
        <f t="shared" si="22"/>
        <v>24354</v>
      </c>
      <c r="O463" s="23">
        <f t="shared" si="23"/>
        <v>15334</v>
      </c>
      <c r="P463" s="18">
        <v>41579</v>
      </c>
      <c r="Q463">
        <v>2013</v>
      </c>
    </row>
    <row r="464" spans="1:17" ht="13" x14ac:dyDescent="0.3">
      <c r="A464" s="1" t="s">
        <v>391</v>
      </c>
      <c r="B464" s="1" t="s">
        <v>59</v>
      </c>
      <c r="C464" s="1" t="str">
        <f>VLOOKUP(B464,Guide!$B$21:$C$26,2,0)</f>
        <v>FRA</v>
      </c>
      <c r="D464" s="1" t="s">
        <v>71</v>
      </c>
      <c r="E464" s="1" t="str">
        <f>VLOOKUP(D464,Guide!$B$28:$C$33,2,0)</f>
        <v>MDM</v>
      </c>
      <c r="F464" s="1" t="s">
        <v>8</v>
      </c>
      <c r="G464" s="21">
        <f>VLOOKUP($F464,Product!$A$1:$C$7,2,0)</f>
        <v>5</v>
      </c>
      <c r="H464" s="21">
        <f>VLOOKUP($F464,Product!$A$1:$C$7,3,0)</f>
        <v>15</v>
      </c>
      <c r="I464" s="1">
        <v>2072</v>
      </c>
      <c r="J464" s="23">
        <f t="shared" si="21"/>
        <v>10360</v>
      </c>
      <c r="K464" s="16">
        <v>0.1</v>
      </c>
      <c r="L464" s="1" t="str" cm="1">
        <f t="array" ref="L464">_xlfn.IFS(K464&gt;=10%,"High",K464&gt;=5%,"Medium",K464&gt;=1%,"Low",K464=0,"No Discount")</f>
        <v>High</v>
      </c>
      <c r="M464" s="23">
        <f>'Order raw'!H464*'Order raw'!I464</f>
        <v>31080</v>
      </c>
      <c r="N464" s="23">
        <f t="shared" si="22"/>
        <v>27972</v>
      </c>
      <c r="O464" s="23">
        <f t="shared" si="23"/>
        <v>17612</v>
      </c>
      <c r="P464" s="18">
        <v>41974</v>
      </c>
      <c r="Q464">
        <v>2014</v>
      </c>
    </row>
    <row r="465" spans="1:17" ht="13" x14ac:dyDescent="0.3">
      <c r="A465" s="1" t="s">
        <v>392</v>
      </c>
      <c r="B465" s="1" t="s">
        <v>59</v>
      </c>
      <c r="C465" s="1" t="str">
        <f>VLOOKUP(B465,Guide!$B$21:$C$26,2,0)</f>
        <v>FRA</v>
      </c>
      <c r="D465" s="1" t="s">
        <v>69</v>
      </c>
      <c r="E465" s="1" t="str">
        <f>VLOOKUP(D465,Guide!$B$28:$C$33,2,0)</f>
        <v>GOV</v>
      </c>
      <c r="F465" s="1" t="s">
        <v>9</v>
      </c>
      <c r="G465" s="21">
        <f>VLOOKUP($F465,Product!$A$1:$C$7,2,0)</f>
        <v>10</v>
      </c>
      <c r="H465" s="21">
        <f>VLOOKUP($F465,Product!$A$1:$C$7,3,0)</f>
        <v>20</v>
      </c>
      <c r="I465" s="1">
        <v>1954</v>
      </c>
      <c r="J465" s="23">
        <f t="shared" si="21"/>
        <v>19540</v>
      </c>
      <c r="K465" s="16">
        <v>0.1</v>
      </c>
      <c r="L465" s="1" t="str" cm="1">
        <f t="array" ref="L465">_xlfn.IFS(K465&gt;=10%,"High",K465&gt;=5%,"Medium",K465&gt;=1%,"Low",K465=0,"No Discount")</f>
        <v>High</v>
      </c>
      <c r="M465" s="23">
        <f>'Order raw'!H465*'Order raw'!I465</f>
        <v>39080</v>
      </c>
      <c r="N465" s="23">
        <f t="shared" si="22"/>
        <v>35172</v>
      </c>
      <c r="O465" s="23">
        <f t="shared" si="23"/>
        <v>15632</v>
      </c>
      <c r="P465" s="18">
        <v>41699</v>
      </c>
      <c r="Q465">
        <v>2014</v>
      </c>
    </row>
    <row r="466" spans="1:17" ht="13" x14ac:dyDescent="0.3">
      <c r="A466" s="1" t="s">
        <v>393</v>
      </c>
      <c r="B466" s="1" t="s">
        <v>61</v>
      </c>
      <c r="C466" s="1" t="str">
        <f>VLOOKUP(B466,Guide!$B$21:$C$26,2,0)</f>
        <v>MXC</v>
      </c>
      <c r="D466" s="1" t="s">
        <v>77</v>
      </c>
      <c r="E466" s="1" t="str">
        <f>VLOOKUP(D466,Guide!$B$28:$C$33,2,0)</f>
        <v>SMB</v>
      </c>
      <c r="F466" s="1" t="s">
        <v>9</v>
      </c>
      <c r="G466" s="21">
        <f>VLOOKUP($F466,Product!$A$1:$C$7,2,0)</f>
        <v>10</v>
      </c>
      <c r="H466" s="21">
        <f>VLOOKUP($F466,Product!$A$1:$C$7,3,0)</f>
        <v>20</v>
      </c>
      <c r="I466" s="1">
        <v>591</v>
      </c>
      <c r="J466" s="23">
        <f t="shared" si="21"/>
        <v>5910</v>
      </c>
      <c r="K466" s="16">
        <v>0.1</v>
      </c>
      <c r="L466" s="1" t="str" cm="1">
        <f t="array" ref="L466">_xlfn.IFS(K466&gt;=10%,"High",K466&gt;=5%,"Medium",K466&gt;=1%,"Low",K466=0,"No Discount")</f>
        <v>High</v>
      </c>
      <c r="M466" s="23">
        <f>'Order raw'!H466*'Order raw'!I466</f>
        <v>11820</v>
      </c>
      <c r="N466" s="23">
        <f t="shared" si="22"/>
        <v>10638</v>
      </c>
      <c r="O466" s="23">
        <f t="shared" si="23"/>
        <v>4728</v>
      </c>
      <c r="P466" s="18">
        <v>41760</v>
      </c>
      <c r="Q466">
        <v>2014</v>
      </c>
    </row>
    <row r="467" spans="1:17" ht="13" x14ac:dyDescent="0.3">
      <c r="A467" s="1" t="s">
        <v>394</v>
      </c>
      <c r="B467" s="1" t="s">
        <v>59</v>
      </c>
      <c r="C467" s="1" t="str">
        <f>VLOOKUP(B467,Guide!$B$21:$C$26,2,0)</f>
        <v>FRA</v>
      </c>
      <c r="D467" s="1" t="s">
        <v>71</v>
      </c>
      <c r="E467" s="1" t="str">
        <f>VLOOKUP(D467,Guide!$B$28:$C$33,2,0)</f>
        <v>MDM</v>
      </c>
      <c r="F467" s="1" t="s">
        <v>9</v>
      </c>
      <c r="G467" s="21">
        <f>VLOOKUP($F467,Product!$A$1:$C$7,2,0)</f>
        <v>10</v>
      </c>
      <c r="H467" s="21">
        <f>VLOOKUP($F467,Product!$A$1:$C$7,3,0)</f>
        <v>20</v>
      </c>
      <c r="I467" s="1">
        <v>2167</v>
      </c>
      <c r="J467" s="23">
        <f t="shared" si="21"/>
        <v>21670</v>
      </c>
      <c r="K467" s="16">
        <v>0.1</v>
      </c>
      <c r="L467" s="1" t="str" cm="1">
        <f t="array" ref="L467">_xlfn.IFS(K467&gt;=10%,"High",K467&gt;=5%,"Medium",K467&gt;=1%,"Low",K467=0,"No Discount")</f>
        <v>High</v>
      </c>
      <c r="M467" s="23">
        <f>'Order raw'!H467*'Order raw'!I467</f>
        <v>43340</v>
      </c>
      <c r="N467" s="23">
        <f t="shared" si="22"/>
        <v>39006</v>
      </c>
      <c r="O467" s="23">
        <f t="shared" si="23"/>
        <v>17336</v>
      </c>
      <c r="P467" s="18">
        <v>41548</v>
      </c>
      <c r="Q467">
        <v>2013</v>
      </c>
    </row>
    <row r="468" spans="1:17" ht="13" x14ac:dyDescent="0.3">
      <c r="A468" s="1" t="s">
        <v>203</v>
      </c>
      <c r="B468" s="1" t="s">
        <v>57</v>
      </c>
      <c r="C468" s="1" t="str">
        <f>VLOOKUP(B468,Guide!$B$21:$C$26,2,0)</f>
        <v>GER</v>
      </c>
      <c r="D468" s="1" t="s">
        <v>69</v>
      </c>
      <c r="E468" s="1" t="str">
        <f>VLOOKUP(D468,Guide!$B$28:$C$33,2,0)</f>
        <v>GOV</v>
      </c>
      <c r="F468" s="1" t="s">
        <v>9</v>
      </c>
      <c r="G468" s="21">
        <f>VLOOKUP($F468,Product!$A$1:$C$7,2,0)</f>
        <v>10</v>
      </c>
      <c r="H468" s="21">
        <f>VLOOKUP($F468,Product!$A$1:$C$7,3,0)</f>
        <v>20</v>
      </c>
      <c r="I468" s="1">
        <v>241</v>
      </c>
      <c r="J468" s="23">
        <f t="shared" si="21"/>
        <v>2410</v>
      </c>
      <c r="K468" s="16">
        <v>0.1</v>
      </c>
      <c r="L468" s="1" t="str" cm="1">
        <f t="array" ref="L468">_xlfn.IFS(K468&gt;=10%,"High",K468&gt;=5%,"Medium",K468&gt;=1%,"Low",K468=0,"No Discount")</f>
        <v>High</v>
      </c>
      <c r="M468" s="23">
        <f>'Order raw'!H468*'Order raw'!I468</f>
        <v>4820</v>
      </c>
      <c r="N468" s="23">
        <f t="shared" si="22"/>
        <v>4338</v>
      </c>
      <c r="O468" s="23">
        <f t="shared" si="23"/>
        <v>1928</v>
      </c>
      <c r="P468" s="18">
        <v>41913</v>
      </c>
      <c r="Q468">
        <v>2014</v>
      </c>
    </row>
    <row r="469" spans="1:17" ht="13" x14ac:dyDescent="0.3">
      <c r="A469" s="1" t="s">
        <v>395</v>
      </c>
      <c r="B469" s="1" t="s">
        <v>57</v>
      </c>
      <c r="C469" s="1" t="str">
        <f>VLOOKUP(B469,Guide!$B$21:$C$26,2,0)</f>
        <v>GER</v>
      </c>
      <c r="D469" s="1" t="s">
        <v>71</v>
      </c>
      <c r="E469" s="1" t="str">
        <f>VLOOKUP(D469,Guide!$B$28:$C$33,2,0)</f>
        <v>MDM</v>
      </c>
      <c r="F469" s="1" t="s">
        <v>10</v>
      </c>
      <c r="G469" s="21">
        <f>VLOOKUP($F469,Product!$A$1:$C$7,2,0)</f>
        <v>120</v>
      </c>
      <c r="H469" s="21">
        <f>VLOOKUP($F469,Product!$A$1:$C$7,3,0)</f>
        <v>180</v>
      </c>
      <c r="I469" s="1">
        <v>681</v>
      </c>
      <c r="J469" s="23">
        <f t="shared" si="21"/>
        <v>81720</v>
      </c>
      <c r="K469" s="16">
        <v>0.1</v>
      </c>
      <c r="L469" s="1" t="str" cm="1">
        <f t="array" ref="L469">_xlfn.IFS(K469&gt;=10%,"High",K469&gt;=5%,"Medium",K469&gt;=1%,"Low",K469=0,"No Discount")</f>
        <v>High</v>
      </c>
      <c r="M469" s="23">
        <f>'Order raw'!H469*'Order raw'!I469</f>
        <v>122580</v>
      </c>
      <c r="N469" s="23">
        <f t="shared" si="22"/>
        <v>110322</v>
      </c>
      <c r="O469" s="23">
        <f t="shared" si="23"/>
        <v>28602</v>
      </c>
      <c r="P469" s="18">
        <v>41640</v>
      </c>
      <c r="Q469">
        <v>2014</v>
      </c>
    </row>
    <row r="470" spans="1:17" ht="13" x14ac:dyDescent="0.3">
      <c r="A470" s="1" t="s">
        <v>396</v>
      </c>
      <c r="B470" s="1" t="s">
        <v>57</v>
      </c>
      <c r="C470" s="1" t="str">
        <f>VLOOKUP(B470,Guide!$B$21:$C$26,2,0)</f>
        <v>GER</v>
      </c>
      <c r="D470" s="1" t="s">
        <v>71</v>
      </c>
      <c r="E470" s="1" t="str">
        <f>VLOOKUP(D470,Guide!$B$28:$C$33,2,0)</f>
        <v>MDM</v>
      </c>
      <c r="F470" s="1" t="s">
        <v>10</v>
      </c>
      <c r="G470" s="21">
        <f>VLOOKUP($F470,Product!$A$1:$C$7,2,0)</f>
        <v>120</v>
      </c>
      <c r="H470" s="21">
        <f>VLOOKUP($F470,Product!$A$1:$C$7,3,0)</f>
        <v>180</v>
      </c>
      <c r="I470" s="1">
        <v>510</v>
      </c>
      <c r="J470" s="23">
        <f t="shared" si="21"/>
        <v>61200</v>
      </c>
      <c r="K470" s="16">
        <v>0.1</v>
      </c>
      <c r="L470" s="1" t="str" cm="1">
        <f t="array" ref="L470">_xlfn.IFS(K470&gt;=10%,"High",K470&gt;=5%,"Medium",K470&gt;=1%,"Low",K470=0,"No Discount")</f>
        <v>High</v>
      </c>
      <c r="M470" s="23">
        <f>'Order raw'!H470*'Order raw'!I470</f>
        <v>91800</v>
      </c>
      <c r="N470" s="23">
        <f t="shared" si="22"/>
        <v>82620</v>
      </c>
      <c r="O470" s="23">
        <f t="shared" si="23"/>
        <v>21420</v>
      </c>
      <c r="P470" s="18">
        <v>41730</v>
      </c>
      <c r="Q470">
        <v>2014</v>
      </c>
    </row>
    <row r="471" spans="1:17" ht="13" x14ac:dyDescent="0.3">
      <c r="A471" s="1" t="s">
        <v>397</v>
      </c>
      <c r="B471" s="1" t="s">
        <v>63</v>
      </c>
      <c r="C471" s="1" t="str">
        <f>VLOOKUP(B471,Guide!$B$21:$C$26,2,0)</f>
        <v>USA</v>
      </c>
      <c r="D471" s="1" t="s">
        <v>71</v>
      </c>
      <c r="E471" s="1" t="str">
        <f>VLOOKUP(D471,Guide!$B$28:$C$33,2,0)</f>
        <v>MDM</v>
      </c>
      <c r="F471" s="1" t="s">
        <v>10</v>
      </c>
      <c r="G471" s="21">
        <f>VLOOKUP($F471,Product!$A$1:$C$7,2,0)</f>
        <v>120</v>
      </c>
      <c r="H471" s="21">
        <f>VLOOKUP($F471,Product!$A$1:$C$7,3,0)</f>
        <v>180</v>
      </c>
      <c r="I471" s="1">
        <v>790</v>
      </c>
      <c r="J471" s="23">
        <f t="shared" si="21"/>
        <v>94800</v>
      </c>
      <c r="K471" s="16">
        <v>0.1</v>
      </c>
      <c r="L471" s="1" t="str" cm="1">
        <f t="array" ref="L471">_xlfn.IFS(K471&gt;=10%,"High",K471&gt;=5%,"Medium",K471&gt;=1%,"Low",K471=0,"No Discount")</f>
        <v>High</v>
      </c>
      <c r="M471" s="23">
        <f>'Order raw'!H471*'Order raw'!I471</f>
        <v>142200</v>
      </c>
      <c r="N471" s="23">
        <f t="shared" si="22"/>
        <v>127980</v>
      </c>
      <c r="O471" s="23">
        <f t="shared" si="23"/>
        <v>33180</v>
      </c>
      <c r="P471" s="18">
        <v>41760</v>
      </c>
      <c r="Q471">
        <v>2014</v>
      </c>
    </row>
    <row r="472" spans="1:17" ht="13" x14ac:dyDescent="0.3">
      <c r="A472" s="1" t="s">
        <v>162</v>
      </c>
      <c r="B472" s="1" t="s">
        <v>59</v>
      </c>
      <c r="C472" s="1" t="str">
        <f>VLOOKUP(B472,Guide!$B$21:$C$26,2,0)</f>
        <v>FRA</v>
      </c>
      <c r="D472" s="1" t="s">
        <v>69</v>
      </c>
      <c r="E472" s="1" t="str">
        <f>VLOOKUP(D472,Guide!$B$28:$C$33,2,0)</f>
        <v>GOV</v>
      </c>
      <c r="F472" s="1" t="s">
        <v>10</v>
      </c>
      <c r="G472" s="21">
        <f>VLOOKUP($F472,Product!$A$1:$C$7,2,0)</f>
        <v>120</v>
      </c>
      <c r="H472" s="21">
        <f>VLOOKUP($F472,Product!$A$1:$C$7,3,0)</f>
        <v>180</v>
      </c>
      <c r="I472" s="1">
        <v>639</v>
      </c>
      <c r="J472" s="23">
        <f t="shared" si="21"/>
        <v>76680</v>
      </c>
      <c r="K472" s="16">
        <v>0.1</v>
      </c>
      <c r="L472" s="1" t="str" cm="1">
        <f t="array" ref="L472">_xlfn.IFS(K472&gt;=10%,"High",K472&gt;=5%,"Medium",K472&gt;=1%,"Low",K472=0,"No Discount")</f>
        <v>High</v>
      </c>
      <c r="M472" s="23">
        <f>'Order raw'!H472*'Order raw'!I472</f>
        <v>115020</v>
      </c>
      <c r="N472" s="23">
        <f t="shared" si="22"/>
        <v>103518</v>
      </c>
      <c r="O472" s="23">
        <f t="shared" si="23"/>
        <v>26838</v>
      </c>
      <c r="P472" s="18">
        <v>41821</v>
      </c>
      <c r="Q472">
        <v>2014</v>
      </c>
    </row>
    <row r="473" spans="1:17" ht="13" x14ac:dyDescent="0.3">
      <c r="A473" s="1" t="s">
        <v>398</v>
      </c>
      <c r="B473" s="1" t="s">
        <v>63</v>
      </c>
      <c r="C473" s="1" t="str">
        <f>VLOOKUP(B473,Guide!$B$21:$C$26,2,0)</f>
        <v>USA</v>
      </c>
      <c r="D473" s="1" t="s">
        <v>75</v>
      </c>
      <c r="E473" s="1" t="str">
        <f>VLOOKUP(D473,Guide!$B$28:$C$33,2,0)</f>
        <v>ENT</v>
      </c>
      <c r="F473" s="1" t="s">
        <v>10</v>
      </c>
      <c r="G473" s="21">
        <f>VLOOKUP($F473,Product!$A$1:$C$7,2,0)</f>
        <v>120</v>
      </c>
      <c r="H473" s="21">
        <f>VLOOKUP($F473,Product!$A$1:$C$7,3,0)</f>
        <v>180</v>
      </c>
      <c r="I473" s="1">
        <v>1596</v>
      </c>
      <c r="J473" s="23">
        <f t="shared" si="21"/>
        <v>191520</v>
      </c>
      <c r="K473" s="16">
        <v>0.1</v>
      </c>
      <c r="L473" s="1" t="str" cm="1">
        <f t="array" ref="L473">_xlfn.IFS(K473&gt;=10%,"High",K473&gt;=5%,"Medium",K473&gt;=1%,"Low",K473=0,"No Discount")</f>
        <v>High</v>
      </c>
      <c r="M473" s="23">
        <f>'Order raw'!H473*'Order raw'!I473</f>
        <v>287280</v>
      </c>
      <c r="N473" s="23">
        <f t="shared" si="22"/>
        <v>258552</v>
      </c>
      <c r="O473" s="23">
        <f t="shared" si="23"/>
        <v>67032</v>
      </c>
      <c r="P473" s="18">
        <v>41883</v>
      </c>
      <c r="Q473">
        <v>2014</v>
      </c>
    </row>
    <row r="474" spans="1:17" ht="13" x14ac:dyDescent="0.3">
      <c r="A474" s="1" t="s">
        <v>399</v>
      </c>
      <c r="B474" s="1" t="s">
        <v>63</v>
      </c>
      <c r="C474" s="1" t="str">
        <f>VLOOKUP(B474,Guide!$B$21:$C$26,2,0)</f>
        <v>USA</v>
      </c>
      <c r="D474" s="1" t="s">
        <v>77</v>
      </c>
      <c r="E474" s="1" t="str">
        <f>VLOOKUP(D474,Guide!$B$28:$C$33,2,0)</f>
        <v>SMB</v>
      </c>
      <c r="F474" s="1" t="s">
        <v>10</v>
      </c>
      <c r="G474" s="21">
        <f>VLOOKUP($F474,Product!$A$1:$C$7,2,0)</f>
        <v>120</v>
      </c>
      <c r="H474" s="21">
        <f>VLOOKUP($F474,Product!$A$1:$C$7,3,0)</f>
        <v>180</v>
      </c>
      <c r="I474" s="1">
        <v>2294</v>
      </c>
      <c r="J474" s="23">
        <f t="shared" si="21"/>
        <v>275280</v>
      </c>
      <c r="K474" s="16">
        <v>0.1</v>
      </c>
      <c r="L474" s="1" t="str" cm="1">
        <f t="array" ref="L474">_xlfn.IFS(K474&gt;=10%,"High",K474&gt;=5%,"Medium",K474&gt;=1%,"Low",K474=0,"No Discount")</f>
        <v>High</v>
      </c>
      <c r="M474" s="23">
        <f>'Order raw'!H474*'Order raw'!I474</f>
        <v>412920</v>
      </c>
      <c r="N474" s="23">
        <f t="shared" si="22"/>
        <v>371628</v>
      </c>
      <c r="O474" s="23">
        <f t="shared" si="23"/>
        <v>96348</v>
      </c>
      <c r="P474" s="18">
        <v>41548</v>
      </c>
      <c r="Q474">
        <v>2013</v>
      </c>
    </row>
    <row r="475" spans="1:17" ht="13" x14ac:dyDescent="0.3">
      <c r="A475" s="1" t="s">
        <v>203</v>
      </c>
      <c r="B475" s="1" t="s">
        <v>57</v>
      </c>
      <c r="C475" s="1" t="str">
        <f>VLOOKUP(B475,Guide!$B$21:$C$26,2,0)</f>
        <v>GER</v>
      </c>
      <c r="D475" s="1" t="s">
        <v>69</v>
      </c>
      <c r="E475" s="1" t="str">
        <f>VLOOKUP(D475,Guide!$B$28:$C$33,2,0)</f>
        <v>GOV</v>
      </c>
      <c r="F475" s="1" t="s">
        <v>10</v>
      </c>
      <c r="G475" s="21">
        <f>VLOOKUP($F475,Product!$A$1:$C$7,2,0)</f>
        <v>120</v>
      </c>
      <c r="H475" s="21">
        <f>VLOOKUP($F475,Product!$A$1:$C$7,3,0)</f>
        <v>180</v>
      </c>
      <c r="I475" s="1">
        <v>241</v>
      </c>
      <c r="J475" s="23">
        <f t="shared" si="21"/>
        <v>28920</v>
      </c>
      <c r="K475" s="16">
        <v>0.1</v>
      </c>
      <c r="L475" s="1" t="str" cm="1">
        <f t="array" ref="L475">_xlfn.IFS(K475&gt;=10%,"High",K475&gt;=5%,"Medium",K475&gt;=1%,"Low",K475=0,"No Discount")</f>
        <v>High</v>
      </c>
      <c r="M475" s="23">
        <f>'Order raw'!H475*'Order raw'!I475</f>
        <v>43380</v>
      </c>
      <c r="N475" s="23">
        <f t="shared" si="22"/>
        <v>39042</v>
      </c>
      <c r="O475" s="23">
        <f t="shared" si="23"/>
        <v>10122</v>
      </c>
      <c r="P475" s="18">
        <v>41913</v>
      </c>
      <c r="Q475">
        <v>2014</v>
      </c>
    </row>
    <row r="476" spans="1:17" ht="13" x14ac:dyDescent="0.3">
      <c r="A476" s="1" t="s">
        <v>354</v>
      </c>
      <c r="B476" s="1" t="s">
        <v>57</v>
      </c>
      <c r="C476" s="1" t="str">
        <f>VLOOKUP(B476,Guide!$B$21:$C$26,2,0)</f>
        <v>GER</v>
      </c>
      <c r="D476" s="1" t="s">
        <v>69</v>
      </c>
      <c r="E476" s="1" t="str">
        <f>VLOOKUP(D476,Guide!$B$28:$C$33,2,0)</f>
        <v>GOV</v>
      </c>
      <c r="F476" s="1" t="s">
        <v>10</v>
      </c>
      <c r="G476" s="21">
        <f>VLOOKUP($F476,Product!$A$1:$C$7,2,0)</f>
        <v>120</v>
      </c>
      <c r="H476" s="21">
        <f>VLOOKUP($F476,Product!$A$1:$C$7,3,0)</f>
        <v>180</v>
      </c>
      <c r="I476" s="1">
        <v>2665</v>
      </c>
      <c r="J476" s="23">
        <f t="shared" si="21"/>
        <v>319800</v>
      </c>
      <c r="K476" s="16">
        <v>0.1</v>
      </c>
      <c r="L476" s="1" t="str" cm="1">
        <f t="array" ref="L476">_xlfn.IFS(K476&gt;=10%,"High",K476&gt;=5%,"Medium",K476&gt;=1%,"Low",K476=0,"No Discount")</f>
        <v>High</v>
      </c>
      <c r="M476" s="23">
        <f>'Order raw'!H476*'Order raw'!I476</f>
        <v>479700</v>
      </c>
      <c r="N476" s="23">
        <f t="shared" si="22"/>
        <v>431730</v>
      </c>
      <c r="O476" s="23">
        <f t="shared" si="23"/>
        <v>111930</v>
      </c>
      <c r="P476" s="18">
        <v>41944</v>
      </c>
      <c r="Q476">
        <v>2014</v>
      </c>
    </row>
    <row r="477" spans="1:17" ht="13" x14ac:dyDescent="0.3">
      <c r="A477" s="1" t="s">
        <v>400</v>
      </c>
      <c r="B477" s="1" t="s">
        <v>55</v>
      </c>
      <c r="C477" s="1" t="str">
        <f>VLOOKUP(B477,Guide!$B$21:$C$26,2,0)</f>
        <v>CND</v>
      </c>
      <c r="D477" s="1" t="s">
        <v>75</v>
      </c>
      <c r="E477" s="1" t="str">
        <f>VLOOKUP(D477,Guide!$B$28:$C$33,2,0)</f>
        <v>ENT</v>
      </c>
      <c r="F477" s="1" t="s">
        <v>10</v>
      </c>
      <c r="G477" s="21">
        <f>VLOOKUP($F477,Product!$A$1:$C$7,2,0)</f>
        <v>120</v>
      </c>
      <c r="H477" s="21">
        <f>VLOOKUP($F477,Product!$A$1:$C$7,3,0)</f>
        <v>180</v>
      </c>
      <c r="I477" s="1">
        <v>1916</v>
      </c>
      <c r="J477" s="23">
        <f t="shared" si="21"/>
        <v>229920</v>
      </c>
      <c r="K477" s="16">
        <v>0.1</v>
      </c>
      <c r="L477" s="1" t="str" cm="1">
        <f t="array" ref="L477">_xlfn.IFS(K477&gt;=10%,"High",K477&gt;=5%,"Medium",K477&gt;=1%,"Low",K477=0,"No Discount")</f>
        <v>High</v>
      </c>
      <c r="M477" s="23">
        <f>'Order raw'!H477*'Order raw'!I477</f>
        <v>344880</v>
      </c>
      <c r="N477" s="23">
        <f t="shared" si="22"/>
        <v>310392</v>
      </c>
      <c r="O477" s="23">
        <f t="shared" si="23"/>
        <v>80472</v>
      </c>
      <c r="P477" s="18">
        <v>41609</v>
      </c>
      <c r="Q477">
        <v>2013</v>
      </c>
    </row>
    <row r="478" spans="1:17" ht="13" x14ac:dyDescent="0.3">
      <c r="A478" s="1" t="s">
        <v>401</v>
      </c>
      <c r="B478" s="1" t="s">
        <v>59</v>
      </c>
      <c r="C478" s="1" t="str">
        <f>VLOOKUP(B478,Guide!$B$21:$C$26,2,0)</f>
        <v>FRA</v>
      </c>
      <c r="D478" s="1" t="s">
        <v>77</v>
      </c>
      <c r="E478" s="1" t="str">
        <f>VLOOKUP(D478,Guide!$B$28:$C$33,2,0)</f>
        <v>SMB</v>
      </c>
      <c r="F478" s="1" t="s">
        <v>10</v>
      </c>
      <c r="G478" s="21">
        <f>VLOOKUP($F478,Product!$A$1:$C$7,2,0)</f>
        <v>120</v>
      </c>
      <c r="H478" s="21">
        <f>VLOOKUP($F478,Product!$A$1:$C$7,3,0)</f>
        <v>180</v>
      </c>
      <c r="I478" s="1">
        <v>853</v>
      </c>
      <c r="J478" s="23">
        <f t="shared" si="21"/>
        <v>102360</v>
      </c>
      <c r="K478" s="16">
        <v>0.1</v>
      </c>
      <c r="L478" s="1" t="str" cm="1">
        <f t="array" ref="L478">_xlfn.IFS(K478&gt;=10%,"High",K478&gt;=5%,"Medium",K478&gt;=1%,"Low",K478=0,"No Discount")</f>
        <v>High</v>
      </c>
      <c r="M478" s="23">
        <f>'Order raw'!H478*'Order raw'!I478</f>
        <v>153540</v>
      </c>
      <c r="N478" s="23">
        <f t="shared" si="22"/>
        <v>138186</v>
      </c>
      <c r="O478" s="23">
        <f t="shared" si="23"/>
        <v>35826</v>
      </c>
      <c r="P478" s="18">
        <v>41974</v>
      </c>
      <c r="Q478">
        <v>2014</v>
      </c>
    </row>
    <row r="479" spans="1:17" ht="13" x14ac:dyDescent="0.3">
      <c r="A479" s="1" t="s">
        <v>402</v>
      </c>
      <c r="B479" s="1" t="s">
        <v>61</v>
      </c>
      <c r="C479" s="1" t="str">
        <f>VLOOKUP(B479,Guide!$B$21:$C$26,2,0)</f>
        <v>MXC</v>
      </c>
      <c r="D479" s="1" t="s">
        <v>75</v>
      </c>
      <c r="E479" s="1" t="str">
        <f>VLOOKUP(D479,Guide!$B$28:$C$33,2,0)</f>
        <v>ENT</v>
      </c>
      <c r="F479" s="1" t="s">
        <v>11</v>
      </c>
      <c r="G479" s="21">
        <f>VLOOKUP($F479,Product!$A$1:$C$7,2,0)</f>
        <v>250</v>
      </c>
      <c r="H479" s="21">
        <f>VLOOKUP($F479,Product!$A$1:$C$7,3,0)</f>
        <v>300</v>
      </c>
      <c r="I479" s="1">
        <v>341</v>
      </c>
      <c r="J479" s="23">
        <f t="shared" si="21"/>
        <v>85250</v>
      </c>
      <c r="K479" s="16">
        <v>0.1</v>
      </c>
      <c r="L479" s="1" t="str" cm="1">
        <f t="array" ref="L479">_xlfn.IFS(K479&gt;=10%,"High",K479&gt;=5%,"Medium",K479&gt;=1%,"Low",K479=0,"No Discount")</f>
        <v>High</v>
      </c>
      <c r="M479" s="23">
        <f>'Order raw'!H479*'Order raw'!I479</f>
        <v>102300</v>
      </c>
      <c r="N479" s="23">
        <f t="shared" si="22"/>
        <v>92070</v>
      </c>
      <c r="O479" s="23">
        <f t="shared" si="23"/>
        <v>6820</v>
      </c>
      <c r="P479" s="18">
        <v>41760</v>
      </c>
      <c r="Q479">
        <v>2014</v>
      </c>
    </row>
    <row r="480" spans="1:17" ht="13" x14ac:dyDescent="0.3">
      <c r="A480" s="1" t="s">
        <v>403</v>
      </c>
      <c r="B480" s="1" t="s">
        <v>61</v>
      </c>
      <c r="C480" s="1" t="str">
        <f>VLOOKUP(B480,Guide!$B$21:$C$26,2,0)</f>
        <v>MXC</v>
      </c>
      <c r="D480" s="1" t="s">
        <v>71</v>
      </c>
      <c r="E480" s="1" t="str">
        <f>VLOOKUP(D480,Guide!$B$28:$C$33,2,0)</f>
        <v>MDM</v>
      </c>
      <c r="F480" s="1" t="s">
        <v>11</v>
      </c>
      <c r="G480" s="21">
        <f>VLOOKUP($F480,Product!$A$1:$C$7,2,0)</f>
        <v>250</v>
      </c>
      <c r="H480" s="21">
        <f>VLOOKUP($F480,Product!$A$1:$C$7,3,0)</f>
        <v>300</v>
      </c>
      <c r="I480" s="1">
        <v>641</v>
      </c>
      <c r="J480" s="23">
        <f t="shared" si="21"/>
        <v>160250</v>
      </c>
      <c r="K480" s="16">
        <v>0.1</v>
      </c>
      <c r="L480" s="1" t="str" cm="1">
        <f t="array" ref="L480">_xlfn.IFS(K480&gt;=10%,"High",K480&gt;=5%,"Medium",K480&gt;=1%,"Low",K480=0,"No Discount")</f>
        <v>High</v>
      </c>
      <c r="M480" s="23">
        <f>'Order raw'!H480*'Order raw'!I480</f>
        <v>192300</v>
      </c>
      <c r="N480" s="23">
        <f t="shared" si="22"/>
        <v>173070</v>
      </c>
      <c r="O480" s="23">
        <f t="shared" si="23"/>
        <v>12820</v>
      </c>
      <c r="P480" s="18">
        <v>41821</v>
      </c>
      <c r="Q480">
        <v>2014</v>
      </c>
    </row>
    <row r="481" spans="1:17" ht="13" x14ac:dyDescent="0.3">
      <c r="A481" s="1" t="s">
        <v>281</v>
      </c>
      <c r="B481" s="1" t="s">
        <v>63</v>
      </c>
      <c r="C481" s="1" t="str">
        <f>VLOOKUP(B481,Guide!$B$21:$C$26,2,0)</f>
        <v>USA</v>
      </c>
      <c r="D481" s="1" t="s">
        <v>69</v>
      </c>
      <c r="E481" s="1" t="str">
        <f>VLOOKUP(D481,Guide!$B$28:$C$33,2,0)</f>
        <v>GOV</v>
      </c>
      <c r="F481" s="1" t="s">
        <v>11</v>
      </c>
      <c r="G481" s="21">
        <f>VLOOKUP($F481,Product!$A$1:$C$7,2,0)</f>
        <v>250</v>
      </c>
      <c r="H481" s="21">
        <f>VLOOKUP($F481,Product!$A$1:$C$7,3,0)</f>
        <v>300</v>
      </c>
      <c r="I481" s="1">
        <v>2807</v>
      </c>
      <c r="J481" s="23">
        <f t="shared" si="21"/>
        <v>701750</v>
      </c>
      <c r="K481" s="16">
        <v>0.1</v>
      </c>
      <c r="L481" s="1" t="str" cm="1">
        <f t="array" ref="L481">_xlfn.IFS(K481&gt;=10%,"High",K481&gt;=5%,"Medium",K481&gt;=1%,"Low",K481=0,"No Discount")</f>
        <v>High</v>
      </c>
      <c r="M481" s="23">
        <f>'Order raw'!H481*'Order raw'!I481</f>
        <v>842100</v>
      </c>
      <c r="N481" s="23">
        <f t="shared" si="22"/>
        <v>757890</v>
      </c>
      <c r="O481" s="23">
        <f t="shared" si="23"/>
        <v>56140</v>
      </c>
      <c r="P481" s="18">
        <v>41852</v>
      </c>
      <c r="Q481">
        <v>2014</v>
      </c>
    </row>
    <row r="482" spans="1:17" ht="13" x14ac:dyDescent="0.3">
      <c r="A482" s="1" t="s">
        <v>404</v>
      </c>
      <c r="B482" s="1" t="s">
        <v>61</v>
      </c>
      <c r="C482" s="1" t="str">
        <f>VLOOKUP(B482,Guide!$B$21:$C$26,2,0)</f>
        <v>MXC</v>
      </c>
      <c r="D482" s="1" t="s">
        <v>77</v>
      </c>
      <c r="E482" s="1" t="str">
        <f>VLOOKUP(D482,Guide!$B$28:$C$33,2,0)</f>
        <v>SMB</v>
      </c>
      <c r="F482" s="1" t="s">
        <v>11</v>
      </c>
      <c r="G482" s="21">
        <f>VLOOKUP($F482,Product!$A$1:$C$7,2,0)</f>
        <v>250</v>
      </c>
      <c r="H482" s="21">
        <f>VLOOKUP($F482,Product!$A$1:$C$7,3,0)</f>
        <v>300</v>
      </c>
      <c r="I482" s="1">
        <v>432</v>
      </c>
      <c r="J482" s="23">
        <f t="shared" si="21"/>
        <v>108000</v>
      </c>
      <c r="K482" s="16">
        <v>0.1</v>
      </c>
      <c r="L482" s="1" t="str" cm="1">
        <f t="array" ref="L482">_xlfn.IFS(K482&gt;=10%,"High",K482&gt;=5%,"Medium",K482&gt;=1%,"Low",K482=0,"No Discount")</f>
        <v>High</v>
      </c>
      <c r="M482" s="23">
        <f>'Order raw'!H482*'Order raw'!I482</f>
        <v>129600</v>
      </c>
      <c r="N482" s="23">
        <f t="shared" si="22"/>
        <v>116640</v>
      </c>
      <c r="O482" s="23">
        <f t="shared" si="23"/>
        <v>8640</v>
      </c>
      <c r="P482" s="18">
        <v>41883</v>
      </c>
      <c r="Q482">
        <v>2014</v>
      </c>
    </row>
    <row r="483" spans="1:17" ht="13" x14ac:dyDescent="0.3">
      <c r="A483" s="1" t="s">
        <v>399</v>
      </c>
      <c r="B483" s="1" t="s">
        <v>63</v>
      </c>
      <c r="C483" s="1" t="str">
        <f>VLOOKUP(B483,Guide!$B$21:$C$26,2,0)</f>
        <v>USA</v>
      </c>
      <c r="D483" s="1" t="s">
        <v>77</v>
      </c>
      <c r="E483" s="1" t="str">
        <f>VLOOKUP(D483,Guide!$B$28:$C$33,2,0)</f>
        <v>SMB</v>
      </c>
      <c r="F483" s="1" t="s">
        <v>11</v>
      </c>
      <c r="G483" s="21">
        <f>VLOOKUP($F483,Product!$A$1:$C$7,2,0)</f>
        <v>250</v>
      </c>
      <c r="H483" s="21">
        <f>VLOOKUP($F483,Product!$A$1:$C$7,3,0)</f>
        <v>300</v>
      </c>
      <c r="I483" s="1">
        <v>2294</v>
      </c>
      <c r="J483" s="23">
        <f t="shared" si="21"/>
        <v>573500</v>
      </c>
      <c r="K483" s="16">
        <v>0.1</v>
      </c>
      <c r="L483" s="1" t="str" cm="1">
        <f t="array" ref="L483">_xlfn.IFS(K483&gt;=10%,"High",K483&gt;=5%,"Medium",K483&gt;=1%,"Low",K483=0,"No Discount")</f>
        <v>High</v>
      </c>
      <c r="M483" s="23">
        <f>'Order raw'!H483*'Order raw'!I483</f>
        <v>688200</v>
      </c>
      <c r="N483" s="23">
        <f t="shared" si="22"/>
        <v>619380</v>
      </c>
      <c r="O483" s="23">
        <f t="shared" si="23"/>
        <v>45880</v>
      </c>
      <c r="P483" s="18">
        <v>41548</v>
      </c>
      <c r="Q483">
        <v>2013</v>
      </c>
    </row>
    <row r="484" spans="1:17" ht="13" x14ac:dyDescent="0.3">
      <c r="A484" s="1" t="s">
        <v>394</v>
      </c>
      <c r="B484" s="1" t="s">
        <v>59</v>
      </c>
      <c r="C484" s="1" t="str">
        <f>VLOOKUP(B484,Guide!$B$21:$C$26,2,0)</f>
        <v>FRA</v>
      </c>
      <c r="D484" s="1" t="s">
        <v>71</v>
      </c>
      <c r="E484" s="1" t="str">
        <f>VLOOKUP(D484,Guide!$B$28:$C$33,2,0)</f>
        <v>MDM</v>
      </c>
      <c r="F484" s="1" t="s">
        <v>11</v>
      </c>
      <c r="G484" s="21">
        <f>VLOOKUP($F484,Product!$A$1:$C$7,2,0)</f>
        <v>250</v>
      </c>
      <c r="H484" s="21">
        <f>VLOOKUP($F484,Product!$A$1:$C$7,3,0)</f>
        <v>300</v>
      </c>
      <c r="I484" s="1">
        <v>2167</v>
      </c>
      <c r="J484" s="23">
        <f t="shared" si="21"/>
        <v>541750</v>
      </c>
      <c r="K484" s="16">
        <v>0.1</v>
      </c>
      <c r="L484" s="1" t="str" cm="1">
        <f t="array" ref="L484">_xlfn.IFS(K484&gt;=10%,"High",K484&gt;=5%,"Medium",K484&gt;=1%,"Low",K484=0,"No Discount")</f>
        <v>High</v>
      </c>
      <c r="M484" s="23">
        <f>'Order raw'!H484*'Order raw'!I484</f>
        <v>650100</v>
      </c>
      <c r="N484" s="23">
        <f t="shared" si="22"/>
        <v>585090</v>
      </c>
      <c r="O484" s="23">
        <f t="shared" si="23"/>
        <v>43340</v>
      </c>
      <c r="P484" s="18">
        <v>41548</v>
      </c>
      <c r="Q484">
        <v>2013</v>
      </c>
    </row>
    <row r="485" spans="1:17" ht="13" x14ac:dyDescent="0.3">
      <c r="A485" s="1" t="s">
        <v>405</v>
      </c>
      <c r="B485" s="1" t="s">
        <v>55</v>
      </c>
      <c r="C485" s="1" t="str">
        <f>VLOOKUP(B485,Guide!$B$21:$C$26,2,0)</f>
        <v>CND</v>
      </c>
      <c r="D485" s="1" t="s">
        <v>75</v>
      </c>
      <c r="E485" s="1" t="str">
        <f>VLOOKUP(D485,Guide!$B$28:$C$33,2,0)</f>
        <v>ENT</v>
      </c>
      <c r="F485" s="1" t="s">
        <v>11</v>
      </c>
      <c r="G485" s="21">
        <f>VLOOKUP($F485,Product!$A$1:$C$7,2,0)</f>
        <v>250</v>
      </c>
      <c r="H485" s="21">
        <f>VLOOKUP($F485,Product!$A$1:$C$7,3,0)</f>
        <v>300</v>
      </c>
      <c r="I485" s="1">
        <v>2529</v>
      </c>
      <c r="J485" s="23">
        <f t="shared" si="21"/>
        <v>632250</v>
      </c>
      <c r="K485" s="16">
        <v>0.1</v>
      </c>
      <c r="L485" s="1" t="str" cm="1">
        <f t="array" ref="L485">_xlfn.IFS(K485&gt;=10%,"High",K485&gt;=5%,"Medium",K485&gt;=1%,"Low",K485=0,"No Discount")</f>
        <v>High</v>
      </c>
      <c r="M485" s="23">
        <f>'Order raw'!H485*'Order raw'!I485</f>
        <v>758700</v>
      </c>
      <c r="N485" s="23">
        <f t="shared" si="22"/>
        <v>682830</v>
      </c>
      <c r="O485" s="23">
        <f t="shared" si="23"/>
        <v>50580</v>
      </c>
      <c r="P485" s="18">
        <v>41944</v>
      </c>
      <c r="Q485">
        <v>2014</v>
      </c>
    </row>
    <row r="486" spans="1:17" ht="13" x14ac:dyDescent="0.3">
      <c r="A486" s="1" t="s">
        <v>330</v>
      </c>
      <c r="B486" s="1" t="s">
        <v>57</v>
      </c>
      <c r="C486" s="1" t="str">
        <f>VLOOKUP(B486,Guide!$B$21:$C$26,2,0)</f>
        <v>GER</v>
      </c>
      <c r="D486" s="1" t="s">
        <v>69</v>
      </c>
      <c r="E486" s="1" t="str">
        <f>VLOOKUP(D486,Guide!$B$28:$C$33,2,0)</f>
        <v>GOV</v>
      </c>
      <c r="F486" s="1" t="s">
        <v>11</v>
      </c>
      <c r="G486" s="21">
        <f>VLOOKUP($F486,Product!$A$1:$C$7,2,0)</f>
        <v>250</v>
      </c>
      <c r="H486" s="21">
        <f>VLOOKUP($F486,Product!$A$1:$C$7,3,0)</f>
        <v>300</v>
      </c>
      <c r="I486" s="1">
        <v>1870</v>
      </c>
      <c r="J486" s="23">
        <f t="shared" si="21"/>
        <v>467500</v>
      </c>
      <c r="K486" s="16">
        <v>0.1</v>
      </c>
      <c r="L486" s="1" t="str" cm="1">
        <f t="array" ref="L486">_xlfn.IFS(K486&gt;=10%,"High",K486&gt;=5%,"Medium",K486&gt;=1%,"Low",K486=0,"No Discount")</f>
        <v>High</v>
      </c>
      <c r="M486" s="23">
        <f>'Order raw'!H486*'Order raw'!I486</f>
        <v>561000</v>
      </c>
      <c r="N486" s="23">
        <f t="shared" si="22"/>
        <v>504900</v>
      </c>
      <c r="O486" s="23">
        <f t="shared" si="23"/>
        <v>37400</v>
      </c>
      <c r="P486" s="18">
        <v>41609</v>
      </c>
      <c r="Q486">
        <v>2013</v>
      </c>
    </row>
    <row r="487" spans="1:17" ht="13" x14ac:dyDescent="0.3">
      <c r="A487" s="1" t="s">
        <v>406</v>
      </c>
      <c r="B487" s="1" t="s">
        <v>63</v>
      </c>
      <c r="C487" s="1" t="str">
        <f>VLOOKUP(B487,Guide!$B$21:$C$26,2,0)</f>
        <v>USA</v>
      </c>
      <c r="D487" s="1" t="s">
        <v>75</v>
      </c>
      <c r="E487" s="1" t="str">
        <f>VLOOKUP(D487,Guide!$B$28:$C$33,2,0)</f>
        <v>ENT</v>
      </c>
      <c r="F487" s="1" t="s">
        <v>12</v>
      </c>
      <c r="G487" s="21">
        <f>VLOOKUP($F487,Product!$A$1:$C$7,2,0)</f>
        <v>200</v>
      </c>
      <c r="H487" s="21">
        <f>VLOOKUP($F487,Product!$A$1:$C$7,3,0)</f>
        <v>350</v>
      </c>
      <c r="I487" s="1">
        <v>579</v>
      </c>
      <c r="J487" s="23">
        <f t="shared" si="21"/>
        <v>115800</v>
      </c>
      <c r="K487" s="16">
        <v>0.1</v>
      </c>
      <c r="L487" s="1" t="str" cm="1">
        <f t="array" ref="L487">_xlfn.IFS(K487&gt;=10%,"High",K487&gt;=5%,"Medium",K487&gt;=1%,"Low",K487=0,"No Discount")</f>
        <v>High</v>
      </c>
      <c r="M487" s="23">
        <f>'Order raw'!H487*'Order raw'!I487</f>
        <v>202650</v>
      </c>
      <c r="N487" s="23">
        <f t="shared" si="22"/>
        <v>182385</v>
      </c>
      <c r="O487" s="23">
        <f t="shared" si="23"/>
        <v>66585</v>
      </c>
      <c r="P487" s="18">
        <v>41640</v>
      </c>
      <c r="Q487">
        <v>2014</v>
      </c>
    </row>
    <row r="488" spans="1:17" ht="13" x14ac:dyDescent="0.3">
      <c r="A488" s="1" t="s">
        <v>119</v>
      </c>
      <c r="B488" s="1" t="s">
        <v>55</v>
      </c>
      <c r="C488" s="1" t="str">
        <f>VLOOKUP(B488,Guide!$B$21:$C$26,2,0)</f>
        <v>CND</v>
      </c>
      <c r="D488" s="1" t="s">
        <v>69</v>
      </c>
      <c r="E488" s="1" t="str">
        <f>VLOOKUP(D488,Guide!$B$28:$C$33,2,0)</f>
        <v>GOV</v>
      </c>
      <c r="F488" s="1" t="s">
        <v>12</v>
      </c>
      <c r="G488" s="21">
        <f>VLOOKUP($F488,Product!$A$1:$C$7,2,0)</f>
        <v>200</v>
      </c>
      <c r="H488" s="21">
        <f>VLOOKUP($F488,Product!$A$1:$C$7,3,0)</f>
        <v>350</v>
      </c>
      <c r="I488" s="1">
        <v>2240</v>
      </c>
      <c r="J488" s="23">
        <f t="shared" si="21"/>
        <v>448000</v>
      </c>
      <c r="K488" s="16">
        <v>0.1</v>
      </c>
      <c r="L488" s="1" t="str" cm="1">
        <f t="array" ref="L488">_xlfn.IFS(K488&gt;=10%,"High",K488&gt;=5%,"Medium",K488&gt;=1%,"Low",K488=0,"No Discount")</f>
        <v>High</v>
      </c>
      <c r="M488" s="23">
        <f>'Order raw'!H488*'Order raw'!I488</f>
        <v>784000</v>
      </c>
      <c r="N488" s="23">
        <f t="shared" si="22"/>
        <v>705600</v>
      </c>
      <c r="O488" s="23">
        <f t="shared" si="23"/>
        <v>257600</v>
      </c>
      <c r="P488" s="18">
        <v>41671</v>
      </c>
      <c r="Q488">
        <v>2014</v>
      </c>
    </row>
    <row r="489" spans="1:17" ht="13" x14ac:dyDescent="0.3">
      <c r="A489" s="1" t="s">
        <v>407</v>
      </c>
      <c r="B489" s="1" t="s">
        <v>63</v>
      </c>
      <c r="C489" s="1" t="str">
        <f>VLOOKUP(B489,Guide!$B$21:$C$26,2,0)</f>
        <v>USA</v>
      </c>
      <c r="D489" s="1" t="s">
        <v>77</v>
      </c>
      <c r="E489" s="1" t="str">
        <f>VLOOKUP(D489,Guide!$B$28:$C$33,2,0)</f>
        <v>SMB</v>
      </c>
      <c r="F489" s="1" t="s">
        <v>12</v>
      </c>
      <c r="G489" s="21">
        <f>VLOOKUP($F489,Product!$A$1:$C$7,2,0)</f>
        <v>200</v>
      </c>
      <c r="H489" s="21">
        <f>VLOOKUP($F489,Product!$A$1:$C$7,3,0)</f>
        <v>350</v>
      </c>
      <c r="I489" s="1">
        <v>2993</v>
      </c>
      <c r="J489" s="23">
        <f t="shared" si="21"/>
        <v>598600</v>
      </c>
      <c r="K489" s="16">
        <v>0.1</v>
      </c>
      <c r="L489" s="1" t="str" cm="1">
        <f t="array" ref="L489">_xlfn.IFS(K489&gt;=10%,"High",K489&gt;=5%,"Medium",K489&gt;=1%,"Low",K489=0,"No Discount")</f>
        <v>High</v>
      </c>
      <c r="M489" s="23">
        <f>'Order raw'!H489*'Order raw'!I489</f>
        <v>1047550</v>
      </c>
      <c r="N489" s="23">
        <f t="shared" si="22"/>
        <v>942795</v>
      </c>
      <c r="O489" s="23">
        <f t="shared" si="23"/>
        <v>344195</v>
      </c>
      <c r="P489" s="18">
        <v>41699</v>
      </c>
      <c r="Q489">
        <v>2014</v>
      </c>
    </row>
    <row r="490" spans="1:17" ht="13" x14ac:dyDescent="0.3">
      <c r="A490" s="1" t="s">
        <v>408</v>
      </c>
      <c r="B490" s="1" t="s">
        <v>55</v>
      </c>
      <c r="C490" s="1" t="str">
        <f>VLOOKUP(B490,Guide!$B$21:$C$26,2,0)</f>
        <v>CND</v>
      </c>
      <c r="D490" s="1" t="s">
        <v>73</v>
      </c>
      <c r="E490" s="1" t="str">
        <f>VLOOKUP(D490,Guide!$B$28:$C$33,2,0)</f>
        <v>CPR</v>
      </c>
      <c r="F490" s="1" t="s">
        <v>12</v>
      </c>
      <c r="G490" s="21">
        <f>VLOOKUP($F490,Product!$A$1:$C$7,2,0)</f>
        <v>200</v>
      </c>
      <c r="H490" s="21">
        <f>VLOOKUP($F490,Product!$A$1:$C$7,3,0)</f>
        <v>350</v>
      </c>
      <c r="I490" s="1">
        <v>3520</v>
      </c>
      <c r="J490" s="23">
        <f t="shared" si="21"/>
        <v>704000</v>
      </c>
      <c r="K490" s="16">
        <v>0.10001420454545455</v>
      </c>
      <c r="L490" s="1" t="str" cm="1">
        <f t="array" ref="L490">_xlfn.IFS(K490&gt;=10%,"High",K490&gt;=5%,"Medium",K490&gt;=1%,"Low",K490=0,"No Discount")</f>
        <v>High</v>
      </c>
      <c r="M490" s="23">
        <f>'Order raw'!H490*'Order raw'!I490</f>
        <v>1232000</v>
      </c>
      <c r="N490" s="23">
        <f t="shared" si="22"/>
        <v>1108782.5</v>
      </c>
      <c r="O490" s="23">
        <f t="shared" si="23"/>
        <v>404782.5</v>
      </c>
      <c r="P490" s="18">
        <v>41730</v>
      </c>
      <c r="Q490">
        <v>2014</v>
      </c>
    </row>
    <row r="491" spans="1:17" ht="13" x14ac:dyDescent="0.3">
      <c r="A491" s="1" t="s">
        <v>174</v>
      </c>
      <c r="B491" s="1" t="s">
        <v>61</v>
      </c>
      <c r="C491" s="1" t="str">
        <f>VLOOKUP(B491,Guide!$B$21:$C$26,2,0)</f>
        <v>MXC</v>
      </c>
      <c r="D491" s="1" t="s">
        <v>69</v>
      </c>
      <c r="E491" s="1" t="str">
        <f>VLOOKUP(D491,Guide!$B$28:$C$33,2,0)</f>
        <v>GOV</v>
      </c>
      <c r="F491" s="1" t="s">
        <v>12</v>
      </c>
      <c r="G491" s="21">
        <f>VLOOKUP($F491,Product!$A$1:$C$7,2,0)</f>
        <v>200</v>
      </c>
      <c r="H491" s="21">
        <f>VLOOKUP($F491,Product!$A$1:$C$7,3,0)</f>
        <v>350</v>
      </c>
      <c r="I491" s="1">
        <v>2039</v>
      </c>
      <c r="J491" s="23">
        <f t="shared" si="21"/>
        <v>407800</v>
      </c>
      <c r="K491" s="16">
        <v>0.1</v>
      </c>
      <c r="L491" s="1" t="str" cm="1">
        <f t="array" ref="L491">_xlfn.IFS(K491&gt;=10%,"High",K491&gt;=5%,"Medium",K491&gt;=1%,"Low",K491=0,"No Discount")</f>
        <v>High</v>
      </c>
      <c r="M491" s="23">
        <f>'Order raw'!H491*'Order raw'!I491</f>
        <v>713650</v>
      </c>
      <c r="N491" s="23">
        <f t="shared" si="22"/>
        <v>642285</v>
      </c>
      <c r="O491" s="23">
        <f t="shared" si="23"/>
        <v>234485</v>
      </c>
      <c r="P491" s="18">
        <v>41760</v>
      </c>
      <c r="Q491">
        <v>2014</v>
      </c>
    </row>
    <row r="492" spans="1:17" ht="13" x14ac:dyDescent="0.3">
      <c r="A492" s="1" t="s">
        <v>409</v>
      </c>
      <c r="B492" s="1" t="s">
        <v>57</v>
      </c>
      <c r="C492" s="1" t="str">
        <f>VLOOKUP(B492,Guide!$B$21:$C$26,2,0)</f>
        <v>GER</v>
      </c>
      <c r="D492" s="1" t="s">
        <v>73</v>
      </c>
      <c r="E492" s="1" t="str">
        <f>VLOOKUP(D492,Guide!$B$28:$C$33,2,0)</f>
        <v>CPR</v>
      </c>
      <c r="F492" s="1" t="s">
        <v>12</v>
      </c>
      <c r="G492" s="21">
        <f>VLOOKUP($F492,Product!$A$1:$C$7,2,0)</f>
        <v>200</v>
      </c>
      <c r="H492" s="21">
        <f>VLOOKUP($F492,Product!$A$1:$C$7,3,0)</f>
        <v>350</v>
      </c>
      <c r="I492" s="1">
        <v>2574</v>
      </c>
      <c r="J492" s="23">
        <f t="shared" si="21"/>
        <v>514800</v>
      </c>
      <c r="K492" s="16">
        <v>0.1</v>
      </c>
      <c r="L492" s="1" t="str" cm="1">
        <f t="array" ref="L492">_xlfn.IFS(K492&gt;=10%,"High",K492&gt;=5%,"Medium",K492&gt;=1%,"Low",K492=0,"No Discount")</f>
        <v>High</v>
      </c>
      <c r="M492" s="23">
        <f>'Order raw'!H492*'Order raw'!I492</f>
        <v>900900</v>
      </c>
      <c r="N492" s="23">
        <f t="shared" si="22"/>
        <v>810810</v>
      </c>
      <c r="O492" s="23">
        <f t="shared" si="23"/>
        <v>296010</v>
      </c>
      <c r="P492" s="18">
        <v>41852</v>
      </c>
      <c r="Q492">
        <v>2014</v>
      </c>
    </row>
    <row r="493" spans="1:17" ht="13" x14ac:dyDescent="0.3">
      <c r="A493" s="1" t="s">
        <v>246</v>
      </c>
      <c r="B493" s="1" t="s">
        <v>55</v>
      </c>
      <c r="C493" s="1" t="str">
        <f>VLOOKUP(B493,Guide!$B$21:$C$26,2,0)</f>
        <v>CND</v>
      </c>
      <c r="D493" s="1" t="s">
        <v>69</v>
      </c>
      <c r="E493" s="1" t="str">
        <f>VLOOKUP(D493,Guide!$B$28:$C$33,2,0)</f>
        <v>GOV</v>
      </c>
      <c r="F493" s="1" t="s">
        <v>12</v>
      </c>
      <c r="G493" s="21">
        <f>VLOOKUP($F493,Product!$A$1:$C$7,2,0)</f>
        <v>200</v>
      </c>
      <c r="H493" s="21">
        <f>VLOOKUP($F493,Product!$A$1:$C$7,3,0)</f>
        <v>350</v>
      </c>
      <c r="I493" s="1">
        <v>707</v>
      </c>
      <c r="J493" s="23">
        <f t="shared" si="21"/>
        <v>141400</v>
      </c>
      <c r="K493" s="16">
        <v>0.1</v>
      </c>
      <c r="L493" s="1" t="str" cm="1">
        <f t="array" ref="L493">_xlfn.IFS(K493&gt;=10%,"High",K493&gt;=5%,"Medium",K493&gt;=1%,"Low",K493=0,"No Discount")</f>
        <v>High</v>
      </c>
      <c r="M493" s="23">
        <f>'Order raw'!H493*'Order raw'!I493</f>
        <v>247450</v>
      </c>
      <c r="N493" s="23">
        <f t="shared" si="22"/>
        <v>222705</v>
      </c>
      <c r="O493" s="23">
        <f t="shared" si="23"/>
        <v>81305</v>
      </c>
      <c r="P493" s="18">
        <v>41883</v>
      </c>
      <c r="Q493">
        <v>2014</v>
      </c>
    </row>
    <row r="494" spans="1:17" ht="13" x14ac:dyDescent="0.3">
      <c r="A494" s="1" t="s">
        <v>391</v>
      </c>
      <c r="B494" s="1" t="s">
        <v>59</v>
      </c>
      <c r="C494" s="1" t="str">
        <f>VLOOKUP(B494,Guide!$B$21:$C$26,2,0)</f>
        <v>FRA</v>
      </c>
      <c r="D494" s="1" t="s">
        <v>71</v>
      </c>
      <c r="E494" s="1" t="str">
        <f>VLOOKUP(D494,Guide!$B$28:$C$33,2,0)</f>
        <v>MDM</v>
      </c>
      <c r="F494" s="1" t="s">
        <v>12</v>
      </c>
      <c r="G494" s="21">
        <f>VLOOKUP($F494,Product!$A$1:$C$7,2,0)</f>
        <v>200</v>
      </c>
      <c r="H494" s="21">
        <f>VLOOKUP($F494,Product!$A$1:$C$7,3,0)</f>
        <v>350</v>
      </c>
      <c r="I494" s="1">
        <v>2072</v>
      </c>
      <c r="J494" s="23">
        <f t="shared" si="21"/>
        <v>414400</v>
      </c>
      <c r="K494" s="16">
        <v>0.1</v>
      </c>
      <c r="L494" s="1" t="str" cm="1">
        <f t="array" ref="L494">_xlfn.IFS(K494&gt;=10%,"High",K494&gt;=5%,"Medium",K494&gt;=1%,"Low",K494=0,"No Discount")</f>
        <v>High</v>
      </c>
      <c r="M494" s="23">
        <f>'Order raw'!H494*'Order raw'!I494</f>
        <v>725200</v>
      </c>
      <c r="N494" s="23">
        <f t="shared" si="22"/>
        <v>652680</v>
      </c>
      <c r="O494" s="23">
        <f t="shared" si="23"/>
        <v>238280</v>
      </c>
      <c r="P494" s="18">
        <v>41974</v>
      </c>
      <c r="Q494">
        <v>2014</v>
      </c>
    </row>
    <row r="495" spans="1:17" ht="13" x14ac:dyDescent="0.3">
      <c r="A495" s="1" t="s">
        <v>401</v>
      </c>
      <c r="B495" s="1" t="s">
        <v>59</v>
      </c>
      <c r="C495" s="1" t="str">
        <f>VLOOKUP(B495,Guide!$B$21:$C$26,2,0)</f>
        <v>FRA</v>
      </c>
      <c r="D495" s="1" t="s">
        <v>77</v>
      </c>
      <c r="E495" s="1" t="str">
        <f>VLOOKUP(D495,Guide!$B$28:$C$33,2,0)</f>
        <v>SMB</v>
      </c>
      <c r="F495" s="1" t="s">
        <v>12</v>
      </c>
      <c r="G495" s="21">
        <f>VLOOKUP($F495,Product!$A$1:$C$7,2,0)</f>
        <v>200</v>
      </c>
      <c r="H495" s="21">
        <f>VLOOKUP($F495,Product!$A$1:$C$7,3,0)</f>
        <v>350</v>
      </c>
      <c r="I495" s="1">
        <v>853</v>
      </c>
      <c r="J495" s="23">
        <f t="shared" si="21"/>
        <v>170600</v>
      </c>
      <c r="K495" s="16">
        <v>0.1</v>
      </c>
      <c r="L495" s="1" t="str" cm="1">
        <f t="array" ref="L495">_xlfn.IFS(K495&gt;=10%,"High",K495&gt;=5%,"Medium",K495&gt;=1%,"Low",K495=0,"No Discount")</f>
        <v>High</v>
      </c>
      <c r="M495" s="23">
        <f>'Order raw'!H495*'Order raw'!I495</f>
        <v>298550</v>
      </c>
      <c r="N495" s="23">
        <f t="shared" si="22"/>
        <v>268695</v>
      </c>
      <c r="O495" s="23">
        <f t="shared" si="23"/>
        <v>98095</v>
      </c>
      <c r="P495" s="18">
        <v>41974</v>
      </c>
      <c r="Q495">
        <v>2014</v>
      </c>
    </row>
    <row r="496" spans="1:17" ht="13" x14ac:dyDescent="0.3">
      <c r="A496" s="1" t="s">
        <v>410</v>
      </c>
      <c r="B496" s="1" t="s">
        <v>59</v>
      </c>
      <c r="C496" s="1" t="str">
        <f>VLOOKUP(B496,Guide!$B$21:$C$26,2,0)</f>
        <v>FRA</v>
      </c>
      <c r="D496" s="1" t="s">
        <v>73</v>
      </c>
      <c r="E496" s="1" t="str">
        <f>VLOOKUP(D496,Guide!$B$28:$C$33,2,0)</f>
        <v>CPR</v>
      </c>
      <c r="F496" s="1" t="s">
        <v>7</v>
      </c>
      <c r="G496" s="21">
        <f>VLOOKUP($F496,Product!$A$1:$C$7,2,0)</f>
        <v>3</v>
      </c>
      <c r="H496" s="21">
        <f>VLOOKUP($F496,Product!$A$1:$C$7,3,0)</f>
        <v>20</v>
      </c>
      <c r="I496" s="1">
        <v>1198</v>
      </c>
      <c r="J496" s="23">
        <f t="shared" si="21"/>
        <v>3594</v>
      </c>
      <c r="K496" s="16">
        <v>0.10999999999999999</v>
      </c>
      <c r="L496" s="1" t="str" cm="1">
        <f t="array" ref="L496">_xlfn.IFS(K496&gt;=10%,"High",K496&gt;=5%,"Medium",K496&gt;=1%,"Low",K496=0,"No Discount")</f>
        <v>High</v>
      </c>
      <c r="M496" s="23">
        <f>'Order raw'!H496*'Order raw'!I496</f>
        <v>23960</v>
      </c>
      <c r="N496" s="23">
        <f t="shared" si="22"/>
        <v>21324.400000000001</v>
      </c>
      <c r="O496" s="23">
        <f t="shared" si="23"/>
        <v>17730.400000000001</v>
      </c>
      <c r="P496" s="18">
        <v>41548</v>
      </c>
      <c r="Q496">
        <v>2013</v>
      </c>
    </row>
    <row r="497" spans="1:17" ht="13" x14ac:dyDescent="0.3">
      <c r="A497" s="1" t="s">
        <v>173</v>
      </c>
      <c r="B497" s="1" t="s">
        <v>59</v>
      </c>
      <c r="C497" s="1" t="str">
        <f>VLOOKUP(B497,Guide!$B$21:$C$26,2,0)</f>
        <v>FRA</v>
      </c>
      <c r="D497" s="1" t="s">
        <v>69</v>
      </c>
      <c r="E497" s="1" t="str">
        <f>VLOOKUP(D497,Guide!$B$28:$C$33,2,0)</f>
        <v>GOV</v>
      </c>
      <c r="F497" s="1" t="s">
        <v>9</v>
      </c>
      <c r="G497" s="21">
        <f>VLOOKUP($F497,Product!$A$1:$C$7,2,0)</f>
        <v>10</v>
      </c>
      <c r="H497" s="21">
        <f>VLOOKUP($F497,Product!$A$1:$C$7,3,0)</f>
        <v>20</v>
      </c>
      <c r="I497" s="1">
        <v>2532</v>
      </c>
      <c r="J497" s="23">
        <f t="shared" si="21"/>
        <v>25320</v>
      </c>
      <c r="K497" s="16">
        <v>0.11</v>
      </c>
      <c r="L497" s="1" t="str" cm="1">
        <f t="array" ref="L497">_xlfn.IFS(K497&gt;=10%,"High",K497&gt;=5%,"Medium",K497&gt;=1%,"Low",K497=0,"No Discount")</f>
        <v>High</v>
      </c>
      <c r="M497" s="23">
        <f>'Order raw'!H497*'Order raw'!I497</f>
        <v>50640</v>
      </c>
      <c r="N497" s="23">
        <f t="shared" si="22"/>
        <v>45069.599999999999</v>
      </c>
      <c r="O497" s="23">
        <f t="shared" si="23"/>
        <v>19749.599999999999</v>
      </c>
      <c r="P497" s="18">
        <v>41730</v>
      </c>
      <c r="Q497">
        <v>2014</v>
      </c>
    </row>
    <row r="498" spans="1:17" ht="13" x14ac:dyDescent="0.3">
      <c r="A498" s="1" t="s">
        <v>410</v>
      </c>
      <c r="B498" s="1" t="s">
        <v>59</v>
      </c>
      <c r="C498" s="1" t="str">
        <f>VLOOKUP(B498,Guide!$B$21:$C$26,2,0)</f>
        <v>FRA</v>
      </c>
      <c r="D498" s="1" t="s">
        <v>73</v>
      </c>
      <c r="E498" s="1" t="str">
        <f>VLOOKUP(D498,Guide!$B$28:$C$33,2,0)</f>
        <v>CPR</v>
      </c>
      <c r="F498" s="1" t="s">
        <v>9</v>
      </c>
      <c r="G498" s="21">
        <f>VLOOKUP($F498,Product!$A$1:$C$7,2,0)</f>
        <v>10</v>
      </c>
      <c r="H498" s="21">
        <f>VLOOKUP($F498,Product!$A$1:$C$7,3,0)</f>
        <v>20</v>
      </c>
      <c r="I498" s="1">
        <v>1198</v>
      </c>
      <c r="J498" s="23">
        <f t="shared" si="21"/>
        <v>11980</v>
      </c>
      <c r="K498" s="16">
        <v>0.10999999999999999</v>
      </c>
      <c r="L498" s="1" t="str" cm="1">
        <f t="array" ref="L498">_xlfn.IFS(K498&gt;=10%,"High",K498&gt;=5%,"Medium",K498&gt;=1%,"Low",K498=0,"No Discount")</f>
        <v>High</v>
      </c>
      <c r="M498" s="23">
        <f>'Order raw'!H498*'Order raw'!I498</f>
        <v>23960</v>
      </c>
      <c r="N498" s="23">
        <f t="shared" si="22"/>
        <v>21324.400000000001</v>
      </c>
      <c r="O498" s="23">
        <f t="shared" si="23"/>
        <v>9344.4000000000015</v>
      </c>
      <c r="P498" s="18">
        <v>41548</v>
      </c>
      <c r="Q498">
        <v>2013</v>
      </c>
    </row>
    <row r="499" spans="1:17" ht="13" x14ac:dyDescent="0.3">
      <c r="A499" s="1" t="s">
        <v>411</v>
      </c>
      <c r="B499" s="1" t="s">
        <v>55</v>
      </c>
      <c r="C499" s="1" t="str">
        <f>VLOOKUP(B499,Guide!$B$21:$C$26,2,0)</f>
        <v>CND</v>
      </c>
      <c r="D499" s="1" t="s">
        <v>71</v>
      </c>
      <c r="E499" s="1" t="str">
        <f>VLOOKUP(D499,Guide!$B$28:$C$33,2,0)</f>
        <v>MDM</v>
      </c>
      <c r="F499" s="1" t="s">
        <v>10</v>
      </c>
      <c r="G499" s="21">
        <f>VLOOKUP($F499,Product!$A$1:$C$7,2,0)</f>
        <v>120</v>
      </c>
      <c r="H499" s="21">
        <f>VLOOKUP($F499,Product!$A$1:$C$7,3,0)</f>
        <v>180</v>
      </c>
      <c r="I499" s="1">
        <v>384</v>
      </c>
      <c r="J499" s="23">
        <f t="shared" si="21"/>
        <v>46080</v>
      </c>
      <c r="K499" s="16">
        <v>0.11</v>
      </c>
      <c r="L499" s="1" t="str" cm="1">
        <f t="array" ref="L499">_xlfn.IFS(K499&gt;=10%,"High",K499&gt;=5%,"Medium",K499&gt;=1%,"Low",K499=0,"No Discount")</f>
        <v>High</v>
      </c>
      <c r="M499" s="23">
        <f>'Order raw'!H499*'Order raw'!I499</f>
        <v>69120</v>
      </c>
      <c r="N499" s="23">
        <f t="shared" si="22"/>
        <v>61516.800000000003</v>
      </c>
      <c r="O499" s="23">
        <f t="shared" si="23"/>
        <v>15436.800000000003</v>
      </c>
      <c r="P499" s="18">
        <v>41640</v>
      </c>
      <c r="Q499">
        <v>2014</v>
      </c>
    </row>
    <row r="500" spans="1:17" ht="13" x14ac:dyDescent="0.3">
      <c r="A500" s="1" t="s">
        <v>412</v>
      </c>
      <c r="B500" s="1" t="s">
        <v>57</v>
      </c>
      <c r="C500" s="1" t="str">
        <f>VLOOKUP(B500,Guide!$B$21:$C$26,2,0)</f>
        <v>GER</v>
      </c>
      <c r="D500" s="1" t="s">
        <v>73</v>
      </c>
      <c r="E500" s="1" t="str">
        <f>VLOOKUP(D500,Guide!$B$28:$C$33,2,0)</f>
        <v>CPR</v>
      </c>
      <c r="F500" s="1" t="s">
        <v>10</v>
      </c>
      <c r="G500" s="21">
        <f>VLOOKUP($F500,Product!$A$1:$C$7,2,0)</f>
        <v>120</v>
      </c>
      <c r="H500" s="21">
        <f>VLOOKUP($F500,Product!$A$1:$C$7,3,0)</f>
        <v>180</v>
      </c>
      <c r="I500" s="1">
        <v>472</v>
      </c>
      <c r="J500" s="23">
        <f t="shared" si="21"/>
        <v>56640</v>
      </c>
      <c r="K500" s="16">
        <v>0.10999999999999999</v>
      </c>
      <c r="L500" s="1" t="str" cm="1">
        <f t="array" ref="L500">_xlfn.IFS(K500&gt;=10%,"High",K500&gt;=5%,"Medium",K500&gt;=1%,"Low",K500=0,"No Discount")</f>
        <v>High</v>
      </c>
      <c r="M500" s="23">
        <f>'Order raw'!H500*'Order raw'!I500</f>
        <v>84960</v>
      </c>
      <c r="N500" s="23">
        <f t="shared" si="22"/>
        <v>75614.399999999994</v>
      </c>
      <c r="O500" s="23">
        <f t="shared" si="23"/>
        <v>18974.399999999994</v>
      </c>
      <c r="P500" s="18">
        <v>41913</v>
      </c>
      <c r="Q500">
        <v>2014</v>
      </c>
    </row>
    <row r="501" spans="1:17" ht="13" x14ac:dyDescent="0.3">
      <c r="A501" s="1" t="s">
        <v>319</v>
      </c>
      <c r="B501" s="1" t="s">
        <v>63</v>
      </c>
      <c r="C501" s="1" t="str">
        <f>VLOOKUP(B501,Guide!$B$21:$C$26,2,0)</f>
        <v>USA</v>
      </c>
      <c r="D501" s="1" t="s">
        <v>69</v>
      </c>
      <c r="E501" s="1" t="str">
        <f>VLOOKUP(D501,Guide!$B$28:$C$33,2,0)</f>
        <v>GOV</v>
      </c>
      <c r="F501" s="1" t="s">
        <v>11</v>
      </c>
      <c r="G501" s="21">
        <f>VLOOKUP($F501,Product!$A$1:$C$7,2,0)</f>
        <v>250</v>
      </c>
      <c r="H501" s="21">
        <f>VLOOKUP($F501,Product!$A$1:$C$7,3,0)</f>
        <v>300</v>
      </c>
      <c r="I501" s="1">
        <v>1579</v>
      </c>
      <c r="J501" s="23">
        <f t="shared" si="21"/>
        <v>394750</v>
      </c>
      <c r="K501" s="16">
        <v>0.10999999999999999</v>
      </c>
      <c r="L501" s="1" t="str" cm="1">
        <f t="array" ref="L501">_xlfn.IFS(K501&gt;=10%,"High",K501&gt;=5%,"Medium",K501&gt;=1%,"Low",K501=0,"No Discount")</f>
        <v>High</v>
      </c>
      <c r="M501" s="23">
        <f>'Order raw'!H501*'Order raw'!I501</f>
        <v>473700</v>
      </c>
      <c r="N501" s="23">
        <f t="shared" si="22"/>
        <v>421593</v>
      </c>
      <c r="O501" s="23">
        <f t="shared" si="23"/>
        <v>26843</v>
      </c>
      <c r="P501" s="18">
        <v>41699</v>
      </c>
      <c r="Q501">
        <v>2014</v>
      </c>
    </row>
    <row r="502" spans="1:17" ht="13" x14ac:dyDescent="0.3">
      <c r="A502" s="1" t="s">
        <v>413</v>
      </c>
      <c r="B502" s="1" t="s">
        <v>61</v>
      </c>
      <c r="C502" s="1" t="str">
        <f>VLOOKUP(B502,Guide!$B$21:$C$26,2,0)</f>
        <v>MXC</v>
      </c>
      <c r="D502" s="1" t="s">
        <v>73</v>
      </c>
      <c r="E502" s="1" t="str">
        <f>VLOOKUP(D502,Guide!$B$28:$C$33,2,0)</f>
        <v>CPR</v>
      </c>
      <c r="F502" s="1" t="s">
        <v>11</v>
      </c>
      <c r="G502" s="21">
        <f>VLOOKUP($F502,Product!$A$1:$C$7,2,0)</f>
        <v>250</v>
      </c>
      <c r="H502" s="21">
        <f>VLOOKUP($F502,Product!$A$1:$C$7,3,0)</f>
        <v>300</v>
      </c>
      <c r="I502" s="1">
        <v>1005</v>
      </c>
      <c r="J502" s="23">
        <f t="shared" si="21"/>
        <v>251250</v>
      </c>
      <c r="K502" s="16">
        <v>0.10999999999999999</v>
      </c>
      <c r="L502" s="1" t="str" cm="1">
        <f t="array" ref="L502">_xlfn.IFS(K502&gt;=10%,"High",K502&gt;=5%,"Medium",K502&gt;=1%,"Low",K502=0,"No Discount")</f>
        <v>High</v>
      </c>
      <c r="M502" s="23">
        <f>'Order raw'!H502*'Order raw'!I502</f>
        <v>301500</v>
      </c>
      <c r="N502" s="23">
        <f t="shared" si="22"/>
        <v>268335</v>
      </c>
      <c r="O502" s="23">
        <f t="shared" si="23"/>
        <v>17085</v>
      </c>
      <c r="P502" s="18">
        <v>41518</v>
      </c>
      <c r="Q502">
        <v>2013</v>
      </c>
    </row>
    <row r="503" spans="1:17" ht="13" x14ac:dyDescent="0.3">
      <c r="A503" s="1" t="s">
        <v>414</v>
      </c>
      <c r="B503" s="1" t="s">
        <v>63</v>
      </c>
      <c r="C503" s="1" t="str">
        <f>VLOOKUP(B503,Guide!$B$21:$C$26,2,0)</f>
        <v>USA</v>
      </c>
      <c r="D503" s="1" t="s">
        <v>71</v>
      </c>
      <c r="E503" s="1" t="str">
        <f>VLOOKUP(D503,Guide!$B$28:$C$33,2,0)</f>
        <v>MDM</v>
      </c>
      <c r="F503" s="1" t="s">
        <v>12</v>
      </c>
      <c r="G503" s="21">
        <f>VLOOKUP($F503,Product!$A$1:$C$7,2,0)</f>
        <v>200</v>
      </c>
      <c r="H503" s="21">
        <f>VLOOKUP($F503,Product!$A$1:$C$7,3,0)</f>
        <v>350</v>
      </c>
      <c r="I503" s="1">
        <v>3199</v>
      </c>
      <c r="J503" s="23">
        <f t="shared" si="21"/>
        <v>639800</v>
      </c>
      <c r="K503" s="16">
        <v>0.11001729707200167</v>
      </c>
      <c r="L503" s="1" t="str" cm="1">
        <f t="array" ref="L503">_xlfn.IFS(K503&gt;=10%,"High",K503&gt;=5%,"Medium",K503&gt;=1%,"Low",K503=0,"No Discount")</f>
        <v>High</v>
      </c>
      <c r="M503" s="23">
        <f>'Order raw'!H503*'Order raw'!I503</f>
        <v>1119650</v>
      </c>
      <c r="N503" s="23">
        <f t="shared" si="22"/>
        <v>996469.1333333333</v>
      </c>
      <c r="O503" s="23">
        <f t="shared" si="23"/>
        <v>356669.1333333333</v>
      </c>
      <c r="P503" s="18">
        <v>41821</v>
      </c>
      <c r="Q503">
        <v>2014</v>
      </c>
    </row>
    <row r="504" spans="1:17" ht="13" x14ac:dyDescent="0.3">
      <c r="A504" s="1" t="s">
        <v>412</v>
      </c>
      <c r="B504" s="1" t="s">
        <v>57</v>
      </c>
      <c r="C504" s="1" t="str">
        <f>VLOOKUP(B504,Guide!$B$21:$C$26,2,0)</f>
        <v>GER</v>
      </c>
      <c r="D504" s="1" t="s">
        <v>73</v>
      </c>
      <c r="E504" s="1" t="str">
        <f>VLOOKUP(D504,Guide!$B$28:$C$33,2,0)</f>
        <v>CPR</v>
      </c>
      <c r="F504" s="1" t="s">
        <v>12</v>
      </c>
      <c r="G504" s="21">
        <f>VLOOKUP($F504,Product!$A$1:$C$7,2,0)</f>
        <v>200</v>
      </c>
      <c r="H504" s="21">
        <f>VLOOKUP($F504,Product!$A$1:$C$7,3,0)</f>
        <v>350</v>
      </c>
      <c r="I504" s="1">
        <v>472</v>
      </c>
      <c r="J504" s="23">
        <f t="shared" si="21"/>
        <v>94400</v>
      </c>
      <c r="K504" s="16">
        <v>0.10999999999999999</v>
      </c>
      <c r="L504" s="1" t="str" cm="1">
        <f t="array" ref="L504">_xlfn.IFS(K504&gt;=10%,"High",K504&gt;=5%,"Medium",K504&gt;=1%,"Low",K504=0,"No Discount")</f>
        <v>High</v>
      </c>
      <c r="M504" s="23">
        <f>'Order raw'!H504*'Order raw'!I504</f>
        <v>165200</v>
      </c>
      <c r="N504" s="23">
        <f t="shared" si="22"/>
        <v>147028</v>
      </c>
      <c r="O504" s="23">
        <f t="shared" si="23"/>
        <v>52628</v>
      </c>
      <c r="P504" s="18">
        <v>41913</v>
      </c>
      <c r="Q504">
        <v>2014</v>
      </c>
    </row>
    <row r="505" spans="1:17" ht="13" x14ac:dyDescent="0.3">
      <c r="A505" s="1" t="s">
        <v>415</v>
      </c>
      <c r="B505" s="1" t="s">
        <v>55</v>
      </c>
      <c r="C505" s="1" t="str">
        <f>VLOOKUP(B505,Guide!$B$21:$C$26,2,0)</f>
        <v>CND</v>
      </c>
      <c r="D505" s="1" t="s">
        <v>73</v>
      </c>
      <c r="E505" s="1" t="str">
        <f>VLOOKUP(D505,Guide!$B$28:$C$33,2,0)</f>
        <v>CPR</v>
      </c>
      <c r="F505" s="1" t="s">
        <v>7</v>
      </c>
      <c r="G505" s="21">
        <f>VLOOKUP($F505,Product!$A$1:$C$7,2,0)</f>
        <v>3</v>
      </c>
      <c r="H505" s="21">
        <f>VLOOKUP($F505,Product!$A$1:$C$7,3,0)</f>
        <v>20</v>
      </c>
      <c r="I505" s="1">
        <v>1937</v>
      </c>
      <c r="J505" s="23">
        <f t="shared" si="21"/>
        <v>5811</v>
      </c>
      <c r="K505" s="16">
        <v>0.11</v>
      </c>
      <c r="L505" s="1" t="str" cm="1">
        <f t="array" ref="L505">_xlfn.IFS(K505&gt;=10%,"High",K505&gt;=5%,"Medium",K505&gt;=1%,"Low",K505=0,"No Discount")</f>
        <v>High</v>
      </c>
      <c r="M505" s="23">
        <f>'Order raw'!H505*'Order raw'!I505</f>
        <v>38740</v>
      </c>
      <c r="N505" s="23">
        <f t="shared" si="22"/>
        <v>34478.6</v>
      </c>
      <c r="O505" s="23">
        <f t="shared" si="23"/>
        <v>28667.599999999999</v>
      </c>
      <c r="P505" s="18">
        <v>41671</v>
      </c>
      <c r="Q505">
        <v>2014</v>
      </c>
    </row>
    <row r="506" spans="1:17" ht="13" x14ac:dyDescent="0.3">
      <c r="A506" s="1" t="s">
        <v>176</v>
      </c>
      <c r="B506" s="1" t="s">
        <v>57</v>
      </c>
      <c r="C506" s="1" t="str">
        <f>VLOOKUP(B506,Guide!$B$21:$C$26,2,0)</f>
        <v>GER</v>
      </c>
      <c r="D506" s="1" t="s">
        <v>69</v>
      </c>
      <c r="E506" s="1" t="str">
        <f>VLOOKUP(D506,Guide!$B$28:$C$33,2,0)</f>
        <v>GOV</v>
      </c>
      <c r="F506" s="1" t="s">
        <v>7</v>
      </c>
      <c r="G506" s="21">
        <f>VLOOKUP($F506,Product!$A$1:$C$7,2,0)</f>
        <v>3</v>
      </c>
      <c r="H506" s="21">
        <f>VLOOKUP($F506,Product!$A$1:$C$7,3,0)</f>
        <v>20</v>
      </c>
      <c r="I506" s="1">
        <v>792</v>
      </c>
      <c r="J506" s="23">
        <f t="shared" si="21"/>
        <v>2376</v>
      </c>
      <c r="K506" s="16">
        <v>0.11</v>
      </c>
      <c r="L506" s="1" t="str" cm="1">
        <f t="array" ref="L506">_xlfn.IFS(K506&gt;=10%,"High",K506&gt;=5%,"Medium",K506&gt;=1%,"Low",K506=0,"No Discount")</f>
        <v>High</v>
      </c>
      <c r="M506" s="23">
        <f>'Order raw'!H506*'Order raw'!I506</f>
        <v>15840</v>
      </c>
      <c r="N506" s="23">
        <f t="shared" si="22"/>
        <v>14097.6</v>
      </c>
      <c r="O506" s="23">
        <f t="shared" si="23"/>
        <v>11721.6</v>
      </c>
      <c r="P506" s="18">
        <v>41699</v>
      </c>
      <c r="Q506">
        <v>2014</v>
      </c>
    </row>
    <row r="507" spans="1:17" ht="13" x14ac:dyDescent="0.3">
      <c r="A507" s="1" t="s">
        <v>416</v>
      </c>
      <c r="B507" s="1" t="s">
        <v>57</v>
      </c>
      <c r="C507" s="1" t="str">
        <f>VLOOKUP(B507,Guide!$B$21:$C$26,2,0)</f>
        <v>GER</v>
      </c>
      <c r="D507" s="1" t="s">
        <v>77</v>
      </c>
      <c r="E507" s="1" t="str">
        <f>VLOOKUP(D507,Guide!$B$28:$C$33,2,0)</f>
        <v>SMB</v>
      </c>
      <c r="F507" s="1" t="s">
        <v>7</v>
      </c>
      <c r="G507" s="21">
        <f>VLOOKUP($F507,Product!$A$1:$C$7,2,0)</f>
        <v>3</v>
      </c>
      <c r="H507" s="21">
        <f>VLOOKUP($F507,Product!$A$1:$C$7,3,0)</f>
        <v>20</v>
      </c>
      <c r="I507" s="1">
        <v>2811</v>
      </c>
      <c r="J507" s="23">
        <f t="shared" si="21"/>
        <v>8433</v>
      </c>
      <c r="K507" s="16">
        <v>0.11</v>
      </c>
      <c r="L507" s="1" t="str" cm="1">
        <f t="array" ref="L507">_xlfn.IFS(K507&gt;=10%,"High",K507&gt;=5%,"Medium",K507&gt;=1%,"Low",K507=0,"No Discount")</f>
        <v>High</v>
      </c>
      <c r="M507" s="23">
        <f>'Order raw'!H507*'Order raw'!I507</f>
        <v>56220</v>
      </c>
      <c r="N507" s="23">
        <f t="shared" si="22"/>
        <v>50035.8</v>
      </c>
      <c r="O507" s="23">
        <f t="shared" si="23"/>
        <v>41602.800000000003</v>
      </c>
      <c r="P507" s="18">
        <v>41821</v>
      </c>
      <c r="Q507">
        <v>2014</v>
      </c>
    </row>
    <row r="508" spans="1:17" ht="13" x14ac:dyDescent="0.3">
      <c r="A508" s="1" t="s">
        <v>417</v>
      </c>
      <c r="B508" s="1" t="s">
        <v>59</v>
      </c>
      <c r="C508" s="1" t="str">
        <f>VLOOKUP(B508,Guide!$B$21:$C$26,2,0)</f>
        <v>FRA</v>
      </c>
      <c r="D508" s="1" t="s">
        <v>75</v>
      </c>
      <c r="E508" s="1" t="str">
        <f>VLOOKUP(D508,Guide!$B$28:$C$33,2,0)</f>
        <v>ENT</v>
      </c>
      <c r="F508" s="1" t="s">
        <v>7</v>
      </c>
      <c r="G508" s="21">
        <f>VLOOKUP($F508,Product!$A$1:$C$7,2,0)</f>
        <v>3</v>
      </c>
      <c r="H508" s="21">
        <f>VLOOKUP($F508,Product!$A$1:$C$7,3,0)</f>
        <v>20</v>
      </c>
      <c r="I508" s="1">
        <v>2441</v>
      </c>
      <c r="J508" s="23">
        <f t="shared" si="21"/>
        <v>7323</v>
      </c>
      <c r="K508" s="16">
        <v>0.11</v>
      </c>
      <c r="L508" s="1" t="str" cm="1">
        <f t="array" ref="L508">_xlfn.IFS(K508&gt;=10%,"High",K508&gt;=5%,"Medium",K508&gt;=1%,"Low",K508=0,"No Discount")</f>
        <v>High</v>
      </c>
      <c r="M508" s="23">
        <f>'Order raw'!H508*'Order raw'!I508</f>
        <v>48820</v>
      </c>
      <c r="N508" s="23">
        <f t="shared" si="22"/>
        <v>43449.8</v>
      </c>
      <c r="O508" s="23">
        <f t="shared" si="23"/>
        <v>36126.800000000003</v>
      </c>
      <c r="P508" s="18">
        <v>41913</v>
      </c>
      <c r="Q508">
        <v>2014</v>
      </c>
    </row>
    <row r="509" spans="1:17" ht="13" x14ac:dyDescent="0.3">
      <c r="A509" s="1" t="s">
        <v>418</v>
      </c>
      <c r="B509" s="1" t="s">
        <v>55</v>
      </c>
      <c r="C509" s="1" t="str">
        <f>VLOOKUP(B509,Guide!$B$21:$C$26,2,0)</f>
        <v>CND</v>
      </c>
      <c r="D509" s="1" t="s">
        <v>71</v>
      </c>
      <c r="E509" s="1" t="str">
        <f>VLOOKUP(D509,Guide!$B$28:$C$33,2,0)</f>
        <v>MDM</v>
      </c>
      <c r="F509" s="1" t="s">
        <v>7</v>
      </c>
      <c r="G509" s="21">
        <f>VLOOKUP($F509,Product!$A$1:$C$7,2,0)</f>
        <v>3</v>
      </c>
      <c r="H509" s="21">
        <f>VLOOKUP($F509,Product!$A$1:$C$7,3,0)</f>
        <v>20</v>
      </c>
      <c r="I509" s="1">
        <v>1560</v>
      </c>
      <c r="J509" s="23">
        <f t="shared" si="21"/>
        <v>4680</v>
      </c>
      <c r="K509" s="16">
        <v>0.11</v>
      </c>
      <c r="L509" s="1" t="str" cm="1">
        <f t="array" ref="L509">_xlfn.IFS(K509&gt;=10%,"High",K509&gt;=5%,"Medium",K509&gt;=1%,"Low",K509=0,"No Discount")</f>
        <v>High</v>
      </c>
      <c r="M509" s="23">
        <f>'Order raw'!H509*'Order raw'!I509</f>
        <v>31200</v>
      </c>
      <c r="N509" s="23">
        <f t="shared" si="22"/>
        <v>27768</v>
      </c>
      <c r="O509" s="23">
        <f t="shared" si="23"/>
        <v>23088</v>
      </c>
      <c r="P509" s="18">
        <v>41579</v>
      </c>
      <c r="Q509">
        <v>2013</v>
      </c>
    </row>
    <row r="510" spans="1:17" ht="13" x14ac:dyDescent="0.3">
      <c r="A510" s="1" t="s">
        <v>302</v>
      </c>
      <c r="B510" s="1" t="s">
        <v>61</v>
      </c>
      <c r="C510" s="1" t="str">
        <f>VLOOKUP(B510,Guide!$B$21:$C$26,2,0)</f>
        <v>MXC</v>
      </c>
      <c r="D510" s="1" t="s">
        <v>69</v>
      </c>
      <c r="E510" s="1" t="str">
        <f>VLOOKUP(D510,Guide!$B$28:$C$33,2,0)</f>
        <v>GOV</v>
      </c>
      <c r="F510" s="1" t="s">
        <v>7</v>
      </c>
      <c r="G510" s="21">
        <f>VLOOKUP($F510,Product!$A$1:$C$7,2,0)</f>
        <v>3</v>
      </c>
      <c r="H510" s="21">
        <f>VLOOKUP($F510,Product!$A$1:$C$7,3,0)</f>
        <v>20</v>
      </c>
      <c r="I510" s="1">
        <v>2706</v>
      </c>
      <c r="J510" s="23">
        <f t="shared" si="21"/>
        <v>8118</v>
      </c>
      <c r="K510" s="16">
        <v>0.11</v>
      </c>
      <c r="L510" s="1" t="str" cm="1">
        <f t="array" ref="L510">_xlfn.IFS(K510&gt;=10%,"High",K510&gt;=5%,"Medium",K510&gt;=1%,"Low",K510=0,"No Discount")</f>
        <v>High</v>
      </c>
      <c r="M510" s="23">
        <f>'Order raw'!H510*'Order raw'!I510</f>
        <v>54120</v>
      </c>
      <c r="N510" s="23">
        <f t="shared" si="22"/>
        <v>48166.8</v>
      </c>
      <c r="O510" s="23">
        <f t="shared" si="23"/>
        <v>40048.800000000003</v>
      </c>
      <c r="P510" s="18">
        <v>41579</v>
      </c>
      <c r="Q510">
        <v>2013</v>
      </c>
    </row>
    <row r="511" spans="1:17" ht="13" x14ac:dyDescent="0.3">
      <c r="A511" s="1" t="s">
        <v>105</v>
      </c>
      <c r="B511" s="1" t="s">
        <v>57</v>
      </c>
      <c r="C511" s="1" t="str">
        <f>VLOOKUP(B511,Guide!$B$21:$C$26,2,0)</f>
        <v>GER</v>
      </c>
      <c r="D511" s="1" t="s">
        <v>69</v>
      </c>
      <c r="E511" s="1" t="str">
        <f>VLOOKUP(D511,Guide!$B$28:$C$33,2,0)</f>
        <v>GOV</v>
      </c>
      <c r="F511" s="1" t="s">
        <v>8</v>
      </c>
      <c r="G511" s="21">
        <f>VLOOKUP($F511,Product!$A$1:$C$7,2,0)</f>
        <v>5</v>
      </c>
      <c r="H511" s="21">
        <f>VLOOKUP($F511,Product!$A$1:$C$7,3,0)</f>
        <v>15</v>
      </c>
      <c r="I511" s="1">
        <v>766</v>
      </c>
      <c r="J511" s="23">
        <f t="shared" si="21"/>
        <v>3830</v>
      </c>
      <c r="K511" s="16">
        <v>0.11</v>
      </c>
      <c r="L511" s="1" t="str" cm="1">
        <f t="array" ref="L511">_xlfn.IFS(K511&gt;=10%,"High",K511&gt;=5%,"Medium",K511&gt;=1%,"Low",K511=0,"No Discount")</f>
        <v>High</v>
      </c>
      <c r="M511" s="23">
        <f>'Order raw'!H511*'Order raw'!I511</f>
        <v>11490</v>
      </c>
      <c r="N511" s="23">
        <f t="shared" si="22"/>
        <v>10226.1</v>
      </c>
      <c r="O511" s="23">
        <f t="shared" si="23"/>
        <v>6396.1</v>
      </c>
      <c r="P511" s="18">
        <v>41640</v>
      </c>
      <c r="Q511">
        <v>2014</v>
      </c>
    </row>
    <row r="512" spans="1:17" ht="13" x14ac:dyDescent="0.3">
      <c r="A512" s="1" t="s">
        <v>202</v>
      </c>
      <c r="B512" s="1" t="s">
        <v>57</v>
      </c>
      <c r="C512" s="1" t="str">
        <f>VLOOKUP(B512,Guide!$B$21:$C$26,2,0)</f>
        <v>GER</v>
      </c>
      <c r="D512" s="1" t="s">
        <v>69</v>
      </c>
      <c r="E512" s="1" t="str">
        <f>VLOOKUP(D512,Guide!$B$28:$C$33,2,0)</f>
        <v>GOV</v>
      </c>
      <c r="F512" s="1" t="s">
        <v>8</v>
      </c>
      <c r="G512" s="21">
        <f>VLOOKUP($F512,Product!$A$1:$C$7,2,0)</f>
        <v>5</v>
      </c>
      <c r="H512" s="21">
        <f>VLOOKUP($F512,Product!$A$1:$C$7,3,0)</f>
        <v>15</v>
      </c>
      <c r="I512" s="1">
        <v>2992</v>
      </c>
      <c r="J512" s="23">
        <f t="shared" si="21"/>
        <v>14960</v>
      </c>
      <c r="K512" s="16">
        <v>0.11</v>
      </c>
      <c r="L512" s="1" t="str" cm="1">
        <f t="array" ref="L512">_xlfn.IFS(K512&gt;=10%,"High",K512&gt;=5%,"Medium",K512&gt;=1%,"Low",K512=0,"No Discount")</f>
        <v>High</v>
      </c>
      <c r="M512" s="23">
        <f>'Order raw'!H512*'Order raw'!I512</f>
        <v>44880</v>
      </c>
      <c r="N512" s="23">
        <f t="shared" si="22"/>
        <v>39943.199999999997</v>
      </c>
      <c r="O512" s="23">
        <f t="shared" si="23"/>
        <v>24983.199999999997</v>
      </c>
      <c r="P512" s="18">
        <v>41548</v>
      </c>
      <c r="Q512">
        <v>2013</v>
      </c>
    </row>
    <row r="513" spans="1:17" ht="13" x14ac:dyDescent="0.3">
      <c r="A513" s="1" t="s">
        <v>419</v>
      </c>
      <c r="B513" s="1" t="s">
        <v>61</v>
      </c>
      <c r="C513" s="1" t="str">
        <f>VLOOKUP(B513,Guide!$B$21:$C$26,2,0)</f>
        <v>MXC</v>
      </c>
      <c r="D513" s="1" t="s">
        <v>71</v>
      </c>
      <c r="E513" s="1" t="str">
        <f>VLOOKUP(D513,Guide!$B$28:$C$33,2,0)</f>
        <v>MDM</v>
      </c>
      <c r="F513" s="1" t="s">
        <v>8</v>
      </c>
      <c r="G513" s="21">
        <f>VLOOKUP($F513,Product!$A$1:$C$7,2,0)</f>
        <v>5</v>
      </c>
      <c r="H513" s="21">
        <f>VLOOKUP($F513,Product!$A$1:$C$7,3,0)</f>
        <v>15</v>
      </c>
      <c r="I513" s="1">
        <v>2157</v>
      </c>
      <c r="J513" s="23">
        <f t="shared" si="21"/>
        <v>10785</v>
      </c>
      <c r="K513" s="16">
        <v>0.11</v>
      </c>
      <c r="L513" s="1" t="str" cm="1">
        <f t="array" ref="L513">_xlfn.IFS(K513&gt;=10%,"High",K513&gt;=5%,"Medium",K513&gt;=1%,"Low",K513=0,"No Discount")</f>
        <v>High</v>
      </c>
      <c r="M513" s="23">
        <f>'Order raw'!H513*'Order raw'!I513</f>
        <v>32355</v>
      </c>
      <c r="N513" s="23">
        <f t="shared" si="22"/>
        <v>28795.95</v>
      </c>
      <c r="O513" s="23">
        <f t="shared" si="23"/>
        <v>18010.95</v>
      </c>
      <c r="P513" s="18">
        <v>41974</v>
      </c>
      <c r="Q513">
        <v>2014</v>
      </c>
    </row>
    <row r="514" spans="1:17" ht="13" x14ac:dyDescent="0.3">
      <c r="A514" s="1" t="s">
        <v>420</v>
      </c>
      <c r="B514" s="1" t="s">
        <v>55</v>
      </c>
      <c r="C514" s="1" t="str">
        <f>VLOOKUP(B514,Guide!$B$21:$C$26,2,0)</f>
        <v>CND</v>
      </c>
      <c r="D514" s="1" t="s">
        <v>77</v>
      </c>
      <c r="E514" s="1" t="str">
        <f>VLOOKUP(D514,Guide!$B$28:$C$33,2,0)</f>
        <v>SMB</v>
      </c>
      <c r="F514" s="1" t="s">
        <v>9</v>
      </c>
      <c r="G514" s="21">
        <f>VLOOKUP($F514,Product!$A$1:$C$7,2,0)</f>
        <v>10</v>
      </c>
      <c r="H514" s="21">
        <f>VLOOKUP($F514,Product!$A$1:$C$7,3,0)</f>
        <v>20</v>
      </c>
      <c r="I514" s="1">
        <v>873</v>
      </c>
      <c r="J514" s="23">
        <f t="shared" si="21"/>
        <v>8730</v>
      </c>
      <c r="K514" s="16">
        <v>0.11</v>
      </c>
      <c r="L514" s="1" t="str" cm="1">
        <f t="array" ref="L514">_xlfn.IFS(K514&gt;=10%,"High",K514&gt;=5%,"Medium",K514&gt;=1%,"Low",K514=0,"No Discount")</f>
        <v>High</v>
      </c>
      <c r="M514" s="23">
        <f>'Order raw'!H514*'Order raw'!I514</f>
        <v>17460</v>
      </c>
      <c r="N514" s="23">
        <f t="shared" si="22"/>
        <v>15539.4</v>
      </c>
      <c r="O514" s="23">
        <f t="shared" si="23"/>
        <v>6809.4</v>
      </c>
      <c r="P514" s="18">
        <v>41640</v>
      </c>
      <c r="Q514">
        <v>2014</v>
      </c>
    </row>
    <row r="515" spans="1:17" ht="13" x14ac:dyDescent="0.3">
      <c r="A515" s="1" t="s">
        <v>151</v>
      </c>
      <c r="B515" s="1" t="s">
        <v>61</v>
      </c>
      <c r="C515" s="1" t="str">
        <f>VLOOKUP(B515,Guide!$B$21:$C$26,2,0)</f>
        <v>MXC</v>
      </c>
      <c r="D515" s="1" t="s">
        <v>69</v>
      </c>
      <c r="E515" s="1" t="str">
        <f>VLOOKUP(D515,Guide!$B$28:$C$33,2,0)</f>
        <v>GOV</v>
      </c>
      <c r="F515" s="1" t="s">
        <v>9</v>
      </c>
      <c r="G515" s="21">
        <f>VLOOKUP($F515,Product!$A$1:$C$7,2,0)</f>
        <v>10</v>
      </c>
      <c r="H515" s="21">
        <f>VLOOKUP($F515,Product!$A$1:$C$7,3,0)</f>
        <v>20</v>
      </c>
      <c r="I515" s="1">
        <v>1122</v>
      </c>
      <c r="J515" s="23">
        <f t="shared" ref="J515:J578" si="24">G515*I515</f>
        <v>11220</v>
      </c>
      <c r="K515" s="16">
        <v>0.11</v>
      </c>
      <c r="L515" s="1" t="str" cm="1">
        <f t="array" ref="L515">_xlfn.IFS(K515&gt;=10%,"High",K515&gt;=5%,"Medium",K515&gt;=1%,"Low",K515=0,"No Discount")</f>
        <v>High</v>
      </c>
      <c r="M515" s="23">
        <f>'Order raw'!H515*'Order raw'!I515</f>
        <v>22440</v>
      </c>
      <c r="N515" s="23">
        <f t="shared" ref="N515:N578" si="25">M515*(1-K515)</f>
        <v>19971.599999999999</v>
      </c>
      <c r="O515" s="23">
        <f t="shared" ref="O515:O578" si="26">N515-J515</f>
        <v>8751.5999999999985</v>
      </c>
      <c r="P515" s="18">
        <v>41699</v>
      </c>
      <c r="Q515">
        <v>2014</v>
      </c>
    </row>
    <row r="516" spans="1:17" ht="13" x14ac:dyDescent="0.3">
      <c r="A516" s="1" t="s">
        <v>381</v>
      </c>
      <c r="B516" s="1" t="s">
        <v>55</v>
      </c>
      <c r="C516" s="1" t="str">
        <f>VLOOKUP(B516,Guide!$B$21:$C$26,2,0)</f>
        <v>CND</v>
      </c>
      <c r="D516" s="1" t="s">
        <v>69</v>
      </c>
      <c r="E516" s="1" t="str">
        <f>VLOOKUP(D516,Guide!$B$28:$C$33,2,0)</f>
        <v>GOV</v>
      </c>
      <c r="F516" s="1" t="s">
        <v>9</v>
      </c>
      <c r="G516" s="21">
        <f>VLOOKUP($F516,Product!$A$1:$C$7,2,0)</f>
        <v>10</v>
      </c>
      <c r="H516" s="21">
        <f>VLOOKUP($F516,Product!$A$1:$C$7,3,0)</f>
        <v>20</v>
      </c>
      <c r="I516" s="1">
        <v>2104</v>
      </c>
      <c r="J516" s="23">
        <f t="shared" si="24"/>
        <v>21040</v>
      </c>
      <c r="K516" s="16">
        <v>0.11002614068441065</v>
      </c>
      <c r="L516" s="1" t="str" cm="1">
        <f t="array" ref="L516">_xlfn.IFS(K516&gt;=10%,"High",K516&gt;=5%,"Medium",K516&gt;=1%,"Low",K516=0,"No Discount")</f>
        <v>High</v>
      </c>
      <c r="M516" s="23">
        <f>'Order raw'!H516*'Order raw'!I516</f>
        <v>42080</v>
      </c>
      <c r="N516" s="23">
        <f t="shared" si="25"/>
        <v>37450.1</v>
      </c>
      <c r="O516" s="23">
        <f t="shared" si="26"/>
        <v>16410.099999999999</v>
      </c>
      <c r="P516" s="18">
        <v>41821</v>
      </c>
      <c r="Q516">
        <v>2014</v>
      </c>
    </row>
    <row r="517" spans="1:17" ht="13" x14ac:dyDescent="0.3">
      <c r="A517" s="1" t="s">
        <v>421</v>
      </c>
      <c r="B517" s="1" t="s">
        <v>55</v>
      </c>
      <c r="C517" s="1" t="str">
        <f>VLOOKUP(B517,Guide!$B$21:$C$26,2,0)</f>
        <v>CND</v>
      </c>
      <c r="D517" s="1" t="s">
        <v>73</v>
      </c>
      <c r="E517" s="1" t="str">
        <f>VLOOKUP(D517,Guide!$B$28:$C$33,2,0)</f>
        <v>CPR</v>
      </c>
      <c r="F517" s="1" t="s">
        <v>9</v>
      </c>
      <c r="G517" s="21">
        <f>VLOOKUP($F517,Product!$A$1:$C$7,2,0)</f>
        <v>10</v>
      </c>
      <c r="H517" s="21">
        <f>VLOOKUP($F517,Product!$A$1:$C$7,3,0)</f>
        <v>20</v>
      </c>
      <c r="I517" s="1">
        <v>4026</v>
      </c>
      <c r="J517" s="23">
        <f t="shared" si="24"/>
        <v>40260</v>
      </c>
      <c r="K517" s="16">
        <v>0.11</v>
      </c>
      <c r="L517" s="1" t="str" cm="1">
        <f t="array" ref="L517">_xlfn.IFS(K517&gt;=10%,"High",K517&gt;=5%,"Medium",K517&gt;=1%,"Low",K517=0,"No Discount")</f>
        <v>High</v>
      </c>
      <c r="M517" s="23">
        <f>'Order raw'!H517*'Order raw'!I517</f>
        <v>80520</v>
      </c>
      <c r="N517" s="23">
        <f t="shared" si="25"/>
        <v>71662.8</v>
      </c>
      <c r="O517" s="23">
        <f t="shared" si="26"/>
        <v>31402.800000000003</v>
      </c>
      <c r="P517" s="18">
        <v>41821</v>
      </c>
      <c r="Q517">
        <v>2014</v>
      </c>
    </row>
    <row r="518" spans="1:17" ht="13" x14ac:dyDescent="0.3">
      <c r="A518" s="1" t="s">
        <v>422</v>
      </c>
      <c r="B518" s="1" t="s">
        <v>59</v>
      </c>
      <c r="C518" s="1" t="str">
        <f>VLOOKUP(B518,Guide!$B$21:$C$26,2,0)</f>
        <v>FRA</v>
      </c>
      <c r="D518" s="1" t="s">
        <v>73</v>
      </c>
      <c r="E518" s="1" t="str">
        <f>VLOOKUP(D518,Guide!$B$28:$C$33,2,0)</f>
        <v>CPR</v>
      </c>
      <c r="F518" s="1" t="s">
        <v>9</v>
      </c>
      <c r="G518" s="21">
        <f>VLOOKUP($F518,Product!$A$1:$C$7,2,0)</f>
        <v>10</v>
      </c>
      <c r="H518" s="21">
        <f>VLOOKUP($F518,Product!$A$1:$C$7,3,0)</f>
        <v>20</v>
      </c>
      <c r="I518" s="1">
        <v>2425</v>
      </c>
      <c r="J518" s="23">
        <f t="shared" si="24"/>
        <v>24250</v>
      </c>
      <c r="K518" s="16">
        <v>0.11002268041237113</v>
      </c>
      <c r="L518" s="1" t="str" cm="1">
        <f t="array" ref="L518">_xlfn.IFS(K518&gt;=10%,"High",K518&gt;=5%,"Medium",K518&gt;=1%,"Low",K518=0,"No Discount")</f>
        <v>High</v>
      </c>
      <c r="M518" s="23">
        <f>'Order raw'!H518*'Order raw'!I518</f>
        <v>48500</v>
      </c>
      <c r="N518" s="23">
        <f t="shared" si="25"/>
        <v>43163.9</v>
      </c>
      <c r="O518" s="23">
        <f t="shared" si="26"/>
        <v>18913.900000000001</v>
      </c>
      <c r="P518" s="18">
        <v>41821</v>
      </c>
      <c r="Q518">
        <v>2014</v>
      </c>
    </row>
    <row r="519" spans="1:17" ht="13" x14ac:dyDescent="0.3">
      <c r="A519" s="1" t="s">
        <v>163</v>
      </c>
      <c r="B519" s="1" t="s">
        <v>55</v>
      </c>
      <c r="C519" s="1" t="str">
        <f>VLOOKUP(B519,Guide!$B$21:$C$26,2,0)</f>
        <v>CND</v>
      </c>
      <c r="D519" s="1" t="s">
        <v>69</v>
      </c>
      <c r="E519" s="1" t="str">
        <f>VLOOKUP(D519,Guide!$B$28:$C$33,2,0)</f>
        <v>GOV</v>
      </c>
      <c r="F519" s="1" t="s">
        <v>9</v>
      </c>
      <c r="G519" s="21">
        <f>VLOOKUP($F519,Product!$A$1:$C$7,2,0)</f>
        <v>10</v>
      </c>
      <c r="H519" s="21">
        <f>VLOOKUP($F519,Product!$A$1:$C$7,3,0)</f>
        <v>20</v>
      </c>
      <c r="I519" s="1">
        <v>2394</v>
      </c>
      <c r="J519" s="23">
        <f t="shared" si="24"/>
        <v>23940</v>
      </c>
      <c r="K519" s="16">
        <v>0.11</v>
      </c>
      <c r="L519" s="1" t="str" cm="1">
        <f t="array" ref="L519">_xlfn.IFS(K519&gt;=10%,"High",K519&gt;=5%,"Medium",K519&gt;=1%,"Low",K519=0,"No Discount")</f>
        <v>High</v>
      </c>
      <c r="M519" s="23">
        <f>'Order raw'!H519*'Order raw'!I519</f>
        <v>47880</v>
      </c>
      <c r="N519" s="23">
        <f t="shared" si="25"/>
        <v>42613.2</v>
      </c>
      <c r="O519" s="23">
        <f t="shared" si="26"/>
        <v>18673.199999999997</v>
      </c>
      <c r="P519" s="18">
        <v>41852</v>
      </c>
      <c r="Q519">
        <v>2014</v>
      </c>
    </row>
    <row r="520" spans="1:17" ht="13" x14ac:dyDescent="0.3">
      <c r="A520" s="1" t="s">
        <v>423</v>
      </c>
      <c r="B520" s="1" t="s">
        <v>61</v>
      </c>
      <c r="C520" s="1" t="str">
        <f>VLOOKUP(B520,Guide!$B$21:$C$26,2,0)</f>
        <v>MXC</v>
      </c>
      <c r="D520" s="1" t="s">
        <v>71</v>
      </c>
      <c r="E520" s="1" t="str">
        <f>VLOOKUP(D520,Guide!$B$28:$C$33,2,0)</f>
        <v>MDM</v>
      </c>
      <c r="F520" s="1" t="s">
        <v>9</v>
      </c>
      <c r="G520" s="21">
        <f>VLOOKUP($F520,Product!$A$1:$C$7,2,0)</f>
        <v>10</v>
      </c>
      <c r="H520" s="21">
        <f>VLOOKUP($F520,Product!$A$1:$C$7,3,0)</f>
        <v>20</v>
      </c>
      <c r="I520" s="1">
        <v>1984</v>
      </c>
      <c r="J520" s="23">
        <f t="shared" si="24"/>
        <v>19840</v>
      </c>
      <c r="K520" s="16">
        <v>0.11</v>
      </c>
      <c r="L520" s="1" t="str" cm="1">
        <f t="array" ref="L520">_xlfn.IFS(K520&gt;=10%,"High",K520&gt;=5%,"Medium",K520&gt;=1%,"Low",K520=0,"No Discount")</f>
        <v>High</v>
      </c>
      <c r="M520" s="23">
        <f>'Order raw'!H520*'Order raw'!I520</f>
        <v>39680</v>
      </c>
      <c r="N520" s="23">
        <f t="shared" si="25"/>
        <v>35315.199999999997</v>
      </c>
      <c r="O520" s="23">
        <f t="shared" si="26"/>
        <v>15475.199999999997</v>
      </c>
      <c r="P520" s="18">
        <v>41852</v>
      </c>
      <c r="Q520">
        <v>2014</v>
      </c>
    </row>
    <row r="521" spans="1:17" ht="13" x14ac:dyDescent="0.3">
      <c r="A521" s="1" t="s">
        <v>417</v>
      </c>
      <c r="B521" s="1" t="s">
        <v>59</v>
      </c>
      <c r="C521" s="1" t="str">
        <f>VLOOKUP(B521,Guide!$B$21:$C$26,2,0)</f>
        <v>FRA</v>
      </c>
      <c r="D521" s="1" t="s">
        <v>75</v>
      </c>
      <c r="E521" s="1" t="str">
        <f>VLOOKUP(D521,Guide!$B$28:$C$33,2,0)</f>
        <v>ENT</v>
      </c>
      <c r="F521" s="1" t="s">
        <v>9</v>
      </c>
      <c r="G521" s="21">
        <f>VLOOKUP($F521,Product!$A$1:$C$7,2,0)</f>
        <v>10</v>
      </c>
      <c r="H521" s="21">
        <f>VLOOKUP($F521,Product!$A$1:$C$7,3,0)</f>
        <v>20</v>
      </c>
      <c r="I521" s="1">
        <v>2441</v>
      </c>
      <c r="J521" s="23">
        <f t="shared" si="24"/>
        <v>24410</v>
      </c>
      <c r="K521" s="16">
        <v>0.11</v>
      </c>
      <c r="L521" s="1" t="str" cm="1">
        <f t="array" ref="L521">_xlfn.IFS(K521&gt;=10%,"High",K521&gt;=5%,"Medium",K521&gt;=1%,"Low",K521=0,"No Discount")</f>
        <v>High</v>
      </c>
      <c r="M521" s="23">
        <f>'Order raw'!H521*'Order raw'!I521</f>
        <v>48820</v>
      </c>
      <c r="N521" s="23">
        <f t="shared" si="25"/>
        <v>43449.8</v>
      </c>
      <c r="O521" s="23">
        <f t="shared" si="26"/>
        <v>19039.800000000003</v>
      </c>
      <c r="P521" s="18">
        <v>41913</v>
      </c>
      <c r="Q521">
        <v>2014</v>
      </c>
    </row>
    <row r="522" spans="1:17" ht="13" x14ac:dyDescent="0.3">
      <c r="A522" s="1" t="s">
        <v>202</v>
      </c>
      <c r="B522" s="1" t="s">
        <v>57</v>
      </c>
      <c r="C522" s="1" t="str">
        <f>VLOOKUP(B522,Guide!$B$21:$C$26,2,0)</f>
        <v>GER</v>
      </c>
      <c r="D522" s="1" t="s">
        <v>69</v>
      </c>
      <c r="E522" s="1" t="str">
        <f>VLOOKUP(D522,Guide!$B$28:$C$33,2,0)</f>
        <v>GOV</v>
      </c>
      <c r="F522" s="1" t="s">
        <v>9</v>
      </c>
      <c r="G522" s="21">
        <f>VLOOKUP($F522,Product!$A$1:$C$7,2,0)</f>
        <v>10</v>
      </c>
      <c r="H522" s="21">
        <f>VLOOKUP($F522,Product!$A$1:$C$7,3,0)</f>
        <v>20</v>
      </c>
      <c r="I522" s="1">
        <v>2992</v>
      </c>
      <c r="J522" s="23">
        <f t="shared" si="24"/>
        <v>29920</v>
      </c>
      <c r="K522" s="16">
        <v>0.11</v>
      </c>
      <c r="L522" s="1" t="str" cm="1">
        <f t="array" ref="L522">_xlfn.IFS(K522&gt;=10%,"High",K522&gt;=5%,"Medium",K522&gt;=1%,"Low",K522=0,"No Discount")</f>
        <v>High</v>
      </c>
      <c r="M522" s="23">
        <f>'Order raw'!H522*'Order raw'!I522</f>
        <v>59840</v>
      </c>
      <c r="N522" s="23">
        <f t="shared" si="25"/>
        <v>53257.599999999999</v>
      </c>
      <c r="O522" s="23">
        <f t="shared" si="26"/>
        <v>23337.599999999999</v>
      </c>
      <c r="P522" s="18">
        <v>41548</v>
      </c>
      <c r="Q522">
        <v>2013</v>
      </c>
    </row>
    <row r="523" spans="1:17" ht="13" x14ac:dyDescent="0.3">
      <c r="A523" s="1" t="s">
        <v>424</v>
      </c>
      <c r="B523" s="1" t="s">
        <v>55</v>
      </c>
      <c r="C523" s="1" t="str">
        <f>VLOOKUP(B523,Guide!$B$21:$C$26,2,0)</f>
        <v>CND</v>
      </c>
      <c r="D523" s="1" t="s">
        <v>77</v>
      </c>
      <c r="E523" s="1" t="str">
        <f>VLOOKUP(D523,Guide!$B$28:$C$33,2,0)</f>
        <v>SMB</v>
      </c>
      <c r="F523" s="1" t="s">
        <v>9</v>
      </c>
      <c r="G523" s="21">
        <f>VLOOKUP($F523,Product!$A$1:$C$7,2,0)</f>
        <v>10</v>
      </c>
      <c r="H523" s="21">
        <f>VLOOKUP($F523,Product!$A$1:$C$7,3,0)</f>
        <v>20</v>
      </c>
      <c r="I523" s="1">
        <v>1366</v>
      </c>
      <c r="J523" s="23">
        <f t="shared" si="24"/>
        <v>13660</v>
      </c>
      <c r="K523" s="16">
        <v>0.11</v>
      </c>
      <c r="L523" s="1" t="str" cm="1">
        <f t="array" ref="L523">_xlfn.IFS(K523&gt;=10%,"High",K523&gt;=5%,"Medium",K523&gt;=1%,"Low",K523=0,"No Discount")</f>
        <v>High</v>
      </c>
      <c r="M523" s="23">
        <f>'Order raw'!H523*'Order raw'!I523</f>
        <v>27320</v>
      </c>
      <c r="N523" s="23">
        <f t="shared" si="25"/>
        <v>24314.799999999999</v>
      </c>
      <c r="O523" s="23">
        <f t="shared" si="26"/>
        <v>10654.8</v>
      </c>
      <c r="P523" s="18">
        <v>41944</v>
      </c>
      <c r="Q523">
        <v>2014</v>
      </c>
    </row>
    <row r="524" spans="1:17" ht="13" x14ac:dyDescent="0.3">
      <c r="A524" s="1" t="s">
        <v>138</v>
      </c>
      <c r="B524" s="1" t="s">
        <v>59</v>
      </c>
      <c r="C524" s="1" t="str">
        <f>VLOOKUP(B524,Guide!$B$21:$C$26,2,0)</f>
        <v>FRA</v>
      </c>
      <c r="D524" s="1" t="s">
        <v>69</v>
      </c>
      <c r="E524" s="1" t="str">
        <f>VLOOKUP(D524,Guide!$B$28:$C$33,2,0)</f>
        <v>GOV</v>
      </c>
      <c r="F524" s="1" t="s">
        <v>10</v>
      </c>
      <c r="G524" s="21">
        <f>VLOOKUP($F524,Product!$A$1:$C$7,2,0)</f>
        <v>120</v>
      </c>
      <c r="H524" s="21">
        <f>VLOOKUP($F524,Product!$A$1:$C$7,3,0)</f>
        <v>180</v>
      </c>
      <c r="I524" s="1">
        <v>2805</v>
      </c>
      <c r="J524" s="23">
        <f t="shared" si="24"/>
        <v>336600</v>
      </c>
      <c r="K524" s="16">
        <v>0.11</v>
      </c>
      <c r="L524" s="1" t="str" cm="1">
        <f t="array" ref="L524">_xlfn.IFS(K524&gt;=10%,"High",K524&gt;=5%,"Medium",K524&gt;=1%,"Low",K524=0,"No Discount")</f>
        <v>High</v>
      </c>
      <c r="M524" s="23">
        <f>'Order raw'!H524*'Order raw'!I524</f>
        <v>504900</v>
      </c>
      <c r="N524" s="23">
        <f t="shared" si="25"/>
        <v>449361</v>
      </c>
      <c r="O524" s="23">
        <f t="shared" si="26"/>
        <v>112761</v>
      </c>
      <c r="P524" s="18">
        <v>41518</v>
      </c>
      <c r="Q524">
        <v>2013</v>
      </c>
    </row>
    <row r="525" spans="1:17" ht="13" x14ac:dyDescent="0.3">
      <c r="A525" s="1" t="s">
        <v>425</v>
      </c>
      <c r="B525" s="1" t="s">
        <v>61</v>
      </c>
      <c r="C525" s="1" t="str">
        <f>VLOOKUP(B525,Guide!$B$21:$C$26,2,0)</f>
        <v>MXC</v>
      </c>
      <c r="D525" s="1" t="s">
        <v>71</v>
      </c>
      <c r="E525" s="1" t="str">
        <f>VLOOKUP(D525,Guide!$B$28:$C$33,2,0)</f>
        <v>MDM</v>
      </c>
      <c r="F525" s="1" t="s">
        <v>10</v>
      </c>
      <c r="G525" s="21">
        <f>VLOOKUP($F525,Product!$A$1:$C$7,2,0)</f>
        <v>120</v>
      </c>
      <c r="H525" s="21">
        <f>VLOOKUP($F525,Product!$A$1:$C$7,3,0)</f>
        <v>180</v>
      </c>
      <c r="I525" s="1">
        <v>655</v>
      </c>
      <c r="J525" s="23">
        <f t="shared" si="24"/>
        <v>78600</v>
      </c>
      <c r="K525" s="16">
        <v>0.11</v>
      </c>
      <c r="L525" s="1" t="str" cm="1">
        <f t="array" ref="L525">_xlfn.IFS(K525&gt;=10%,"High",K525&gt;=5%,"Medium",K525&gt;=1%,"Low",K525=0,"No Discount")</f>
        <v>High</v>
      </c>
      <c r="M525" s="23">
        <f>'Order raw'!H525*'Order raw'!I525</f>
        <v>117900</v>
      </c>
      <c r="N525" s="23">
        <f t="shared" si="25"/>
        <v>104931</v>
      </c>
      <c r="O525" s="23">
        <f t="shared" si="26"/>
        <v>26331</v>
      </c>
      <c r="P525" s="18">
        <v>41518</v>
      </c>
      <c r="Q525">
        <v>2013</v>
      </c>
    </row>
    <row r="526" spans="1:17" ht="13" x14ac:dyDescent="0.3">
      <c r="A526" s="1" t="s">
        <v>426</v>
      </c>
      <c r="B526" s="1" t="s">
        <v>61</v>
      </c>
      <c r="C526" s="1" t="str">
        <f>VLOOKUP(B526,Guide!$B$21:$C$26,2,0)</f>
        <v>MXC</v>
      </c>
      <c r="D526" s="1" t="s">
        <v>69</v>
      </c>
      <c r="E526" s="1" t="str">
        <f>VLOOKUP(D526,Guide!$B$28:$C$33,2,0)</f>
        <v>GOV</v>
      </c>
      <c r="F526" s="1" t="s">
        <v>10</v>
      </c>
      <c r="G526" s="21">
        <f>VLOOKUP($F526,Product!$A$1:$C$7,2,0)</f>
        <v>120</v>
      </c>
      <c r="H526" s="21">
        <f>VLOOKUP($F526,Product!$A$1:$C$7,3,0)</f>
        <v>180</v>
      </c>
      <c r="I526" s="1">
        <v>344</v>
      </c>
      <c r="J526" s="23">
        <f t="shared" si="24"/>
        <v>41280</v>
      </c>
      <c r="K526" s="16">
        <v>0.11</v>
      </c>
      <c r="L526" s="1" t="str" cm="1">
        <f t="array" ref="L526">_xlfn.IFS(K526&gt;=10%,"High",K526&gt;=5%,"Medium",K526&gt;=1%,"Low",K526=0,"No Discount")</f>
        <v>High</v>
      </c>
      <c r="M526" s="23">
        <f>'Order raw'!H526*'Order raw'!I526</f>
        <v>61920</v>
      </c>
      <c r="N526" s="23">
        <f t="shared" si="25"/>
        <v>55108.800000000003</v>
      </c>
      <c r="O526" s="23">
        <f t="shared" si="26"/>
        <v>13828.800000000003</v>
      </c>
      <c r="P526" s="18">
        <v>41548</v>
      </c>
      <c r="Q526">
        <v>2013</v>
      </c>
    </row>
    <row r="527" spans="1:17" ht="13" x14ac:dyDescent="0.3">
      <c r="A527" s="1" t="s">
        <v>339</v>
      </c>
      <c r="B527" s="1" t="s">
        <v>55</v>
      </c>
      <c r="C527" s="1" t="str">
        <f>VLOOKUP(B527,Guide!$B$21:$C$26,2,0)</f>
        <v>CND</v>
      </c>
      <c r="D527" s="1" t="s">
        <v>69</v>
      </c>
      <c r="E527" s="1" t="str">
        <f>VLOOKUP(D527,Guide!$B$28:$C$33,2,0)</f>
        <v>GOV</v>
      </c>
      <c r="F527" s="1" t="s">
        <v>10</v>
      </c>
      <c r="G527" s="21">
        <f>VLOOKUP($F527,Product!$A$1:$C$7,2,0)</f>
        <v>120</v>
      </c>
      <c r="H527" s="21">
        <f>VLOOKUP($F527,Product!$A$1:$C$7,3,0)</f>
        <v>180</v>
      </c>
      <c r="I527" s="1">
        <v>1808</v>
      </c>
      <c r="J527" s="23">
        <f t="shared" si="24"/>
        <v>216960</v>
      </c>
      <c r="K527" s="16">
        <v>0.11</v>
      </c>
      <c r="L527" s="1" t="str" cm="1">
        <f t="array" ref="L527">_xlfn.IFS(K527&gt;=10%,"High",K527&gt;=5%,"Medium",K527&gt;=1%,"Low",K527=0,"No Discount")</f>
        <v>High</v>
      </c>
      <c r="M527" s="23">
        <f>'Order raw'!H527*'Order raw'!I527</f>
        <v>325440</v>
      </c>
      <c r="N527" s="23">
        <f t="shared" si="25"/>
        <v>289641.59999999998</v>
      </c>
      <c r="O527" s="23">
        <f t="shared" si="26"/>
        <v>72681.599999999977</v>
      </c>
      <c r="P527" s="18">
        <v>41944</v>
      </c>
      <c r="Q527">
        <v>2014</v>
      </c>
    </row>
    <row r="528" spans="1:17" ht="13" x14ac:dyDescent="0.3">
      <c r="A528" s="1" t="s">
        <v>427</v>
      </c>
      <c r="B528" s="1" t="s">
        <v>59</v>
      </c>
      <c r="C528" s="1" t="str">
        <f>VLOOKUP(B528,Guide!$B$21:$C$26,2,0)</f>
        <v>FRA</v>
      </c>
      <c r="D528" s="1" t="s">
        <v>73</v>
      </c>
      <c r="E528" s="1" t="str">
        <f>VLOOKUP(D528,Guide!$B$28:$C$33,2,0)</f>
        <v>CPR</v>
      </c>
      <c r="F528" s="1" t="s">
        <v>11</v>
      </c>
      <c r="G528" s="21">
        <f>VLOOKUP($F528,Product!$A$1:$C$7,2,0)</f>
        <v>250</v>
      </c>
      <c r="H528" s="21">
        <f>VLOOKUP($F528,Product!$A$1:$C$7,3,0)</f>
        <v>300</v>
      </c>
      <c r="I528" s="1">
        <v>1734</v>
      </c>
      <c r="J528" s="23">
        <f t="shared" si="24"/>
        <v>433500</v>
      </c>
      <c r="K528" s="16">
        <v>0.11</v>
      </c>
      <c r="L528" s="1" t="str" cm="1">
        <f t="array" ref="L528">_xlfn.IFS(K528&gt;=10%,"High",K528&gt;=5%,"Medium",K528&gt;=1%,"Low",K528=0,"No Discount")</f>
        <v>High</v>
      </c>
      <c r="M528" s="23">
        <f>'Order raw'!H528*'Order raw'!I528</f>
        <v>520200</v>
      </c>
      <c r="N528" s="23">
        <f t="shared" si="25"/>
        <v>462978</v>
      </c>
      <c r="O528" s="23">
        <f t="shared" si="26"/>
        <v>29478</v>
      </c>
      <c r="P528" s="18">
        <v>41640</v>
      </c>
      <c r="Q528">
        <v>2014</v>
      </c>
    </row>
    <row r="529" spans="1:17" ht="13" x14ac:dyDescent="0.3">
      <c r="A529" s="1" t="s">
        <v>428</v>
      </c>
      <c r="B529" s="1" t="s">
        <v>61</v>
      </c>
      <c r="C529" s="1" t="str">
        <f>VLOOKUP(B529,Guide!$B$21:$C$26,2,0)</f>
        <v>MXC</v>
      </c>
      <c r="D529" s="1" t="s">
        <v>75</v>
      </c>
      <c r="E529" s="1" t="str">
        <f>VLOOKUP(D529,Guide!$B$28:$C$33,2,0)</f>
        <v>ENT</v>
      </c>
      <c r="F529" s="1" t="s">
        <v>11</v>
      </c>
      <c r="G529" s="21">
        <f>VLOOKUP($F529,Product!$A$1:$C$7,2,0)</f>
        <v>250</v>
      </c>
      <c r="H529" s="21">
        <f>VLOOKUP($F529,Product!$A$1:$C$7,3,0)</f>
        <v>300</v>
      </c>
      <c r="I529" s="1">
        <v>554</v>
      </c>
      <c r="J529" s="23">
        <f t="shared" si="24"/>
        <v>138500</v>
      </c>
      <c r="K529" s="16">
        <v>0.11</v>
      </c>
      <c r="L529" s="1" t="str" cm="1">
        <f t="array" ref="L529">_xlfn.IFS(K529&gt;=10%,"High",K529&gt;=5%,"Medium",K529&gt;=1%,"Low",K529=0,"No Discount")</f>
        <v>High</v>
      </c>
      <c r="M529" s="23">
        <f>'Order raw'!H529*'Order raw'!I529</f>
        <v>166200</v>
      </c>
      <c r="N529" s="23">
        <f t="shared" si="25"/>
        <v>147918</v>
      </c>
      <c r="O529" s="23">
        <f t="shared" si="26"/>
        <v>9418</v>
      </c>
      <c r="P529" s="18">
        <v>41640</v>
      </c>
      <c r="Q529">
        <v>2014</v>
      </c>
    </row>
    <row r="530" spans="1:17" ht="13" x14ac:dyDescent="0.3">
      <c r="A530" s="1" t="s">
        <v>128</v>
      </c>
      <c r="B530" s="1" t="s">
        <v>55</v>
      </c>
      <c r="C530" s="1" t="str">
        <f>VLOOKUP(B530,Guide!$B$21:$C$26,2,0)</f>
        <v>CND</v>
      </c>
      <c r="D530" s="1" t="s">
        <v>69</v>
      </c>
      <c r="E530" s="1" t="str">
        <f>VLOOKUP(D530,Guide!$B$28:$C$33,2,0)</f>
        <v>GOV</v>
      </c>
      <c r="F530" s="1" t="s">
        <v>11</v>
      </c>
      <c r="G530" s="21">
        <f>VLOOKUP($F530,Product!$A$1:$C$7,2,0)</f>
        <v>250</v>
      </c>
      <c r="H530" s="21">
        <f>VLOOKUP($F530,Product!$A$1:$C$7,3,0)</f>
        <v>300</v>
      </c>
      <c r="I530" s="1">
        <v>2935</v>
      </c>
      <c r="J530" s="23">
        <f t="shared" si="24"/>
        <v>733750</v>
      </c>
      <c r="K530" s="16">
        <v>0.11</v>
      </c>
      <c r="L530" s="1" t="str" cm="1">
        <f t="array" ref="L530">_xlfn.IFS(K530&gt;=10%,"High",K530&gt;=5%,"Medium",K530&gt;=1%,"Low",K530=0,"No Discount")</f>
        <v>High</v>
      </c>
      <c r="M530" s="23">
        <f>'Order raw'!H530*'Order raw'!I530</f>
        <v>880500</v>
      </c>
      <c r="N530" s="23">
        <f t="shared" si="25"/>
        <v>783645</v>
      </c>
      <c r="O530" s="23">
        <f t="shared" si="26"/>
        <v>49895</v>
      </c>
      <c r="P530" s="18">
        <v>41579</v>
      </c>
      <c r="Q530">
        <v>2013</v>
      </c>
    </row>
    <row r="531" spans="1:17" ht="13" x14ac:dyDescent="0.3">
      <c r="A531" s="1" t="s">
        <v>429</v>
      </c>
      <c r="B531" s="1" t="s">
        <v>57</v>
      </c>
      <c r="C531" s="1" t="str">
        <f>VLOOKUP(B531,Guide!$B$21:$C$26,2,0)</f>
        <v>GER</v>
      </c>
      <c r="D531" s="1" t="s">
        <v>75</v>
      </c>
      <c r="E531" s="1" t="str">
        <f>VLOOKUP(D531,Guide!$B$28:$C$33,2,0)</f>
        <v>ENT</v>
      </c>
      <c r="F531" s="1" t="s">
        <v>12</v>
      </c>
      <c r="G531" s="21">
        <f>VLOOKUP($F531,Product!$A$1:$C$7,2,0)</f>
        <v>200</v>
      </c>
      <c r="H531" s="21">
        <f>VLOOKUP($F531,Product!$A$1:$C$7,3,0)</f>
        <v>350</v>
      </c>
      <c r="I531" s="1">
        <v>3165</v>
      </c>
      <c r="J531" s="23">
        <f t="shared" si="24"/>
        <v>633000</v>
      </c>
      <c r="K531" s="16">
        <v>0.11</v>
      </c>
      <c r="L531" s="1" t="str" cm="1">
        <f t="array" ref="L531">_xlfn.IFS(K531&gt;=10%,"High",K531&gt;=5%,"Medium",K531&gt;=1%,"Low",K531=0,"No Discount")</f>
        <v>High</v>
      </c>
      <c r="M531" s="23">
        <f>'Order raw'!H531*'Order raw'!I531</f>
        <v>1107750</v>
      </c>
      <c r="N531" s="23">
        <f t="shared" si="25"/>
        <v>985897.5</v>
      </c>
      <c r="O531" s="23">
        <f t="shared" si="26"/>
        <v>352897.5</v>
      </c>
      <c r="P531" s="18">
        <v>41640</v>
      </c>
      <c r="Q531">
        <v>2014</v>
      </c>
    </row>
    <row r="532" spans="1:17" ht="13" x14ac:dyDescent="0.3">
      <c r="A532" s="1" t="s">
        <v>132</v>
      </c>
      <c r="B532" s="1" t="s">
        <v>61</v>
      </c>
      <c r="C532" s="1" t="str">
        <f>VLOOKUP(B532,Guide!$B$21:$C$26,2,0)</f>
        <v>MXC</v>
      </c>
      <c r="D532" s="1" t="s">
        <v>69</v>
      </c>
      <c r="E532" s="1" t="str">
        <f>VLOOKUP(D532,Guide!$B$28:$C$33,2,0)</f>
        <v>GOV</v>
      </c>
      <c r="F532" s="1" t="s">
        <v>12</v>
      </c>
      <c r="G532" s="21">
        <f>VLOOKUP($F532,Product!$A$1:$C$7,2,0)</f>
        <v>200</v>
      </c>
      <c r="H532" s="21">
        <f>VLOOKUP($F532,Product!$A$1:$C$7,3,0)</f>
        <v>350</v>
      </c>
      <c r="I532" s="1">
        <v>2629</v>
      </c>
      <c r="J532" s="23">
        <f t="shared" si="24"/>
        <v>525800</v>
      </c>
      <c r="K532" s="16">
        <v>0.11</v>
      </c>
      <c r="L532" s="1" t="str" cm="1">
        <f t="array" ref="L532">_xlfn.IFS(K532&gt;=10%,"High",K532&gt;=5%,"Medium",K532&gt;=1%,"Low",K532=0,"No Discount")</f>
        <v>High</v>
      </c>
      <c r="M532" s="23">
        <f>'Order raw'!H532*'Order raw'!I532</f>
        <v>920150</v>
      </c>
      <c r="N532" s="23">
        <f t="shared" si="25"/>
        <v>818933.5</v>
      </c>
      <c r="O532" s="23">
        <f t="shared" si="26"/>
        <v>293133.5</v>
      </c>
      <c r="P532" s="18">
        <v>41640</v>
      </c>
      <c r="Q532">
        <v>2014</v>
      </c>
    </row>
    <row r="533" spans="1:17" ht="13" x14ac:dyDescent="0.3">
      <c r="A533" s="1" t="s">
        <v>430</v>
      </c>
      <c r="B533" s="1" t="s">
        <v>59</v>
      </c>
      <c r="C533" s="1" t="str">
        <f>VLOOKUP(B533,Guide!$B$21:$C$26,2,0)</f>
        <v>FRA</v>
      </c>
      <c r="D533" s="1" t="s">
        <v>75</v>
      </c>
      <c r="E533" s="1" t="str">
        <f>VLOOKUP(D533,Guide!$B$28:$C$33,2,0)</f>
        <v>ENT</v>
      </c>
      <c r="F533" s="1" t="s">
        <v>12</v>
      </c>
      <c r="G533" s="21">
        <f>VLOOKUP($F533,Product!$A$1:$C$7,2,0)</f>
        <v>200</v>
      </c>
      <c r="H533" s="21">
        <f>VLOOKUP($F533,Product!$A$1:$C$7,3,0)</f>
        <v>350</v>
      </c>
      <c r="I533" s="1">
        <v>1433</v>
      </c>
      <c r="J533" s="23">
        <f t="shared" si="24"/>
        <v>286600</v>
      </c>
      <c r="K533" s="16">
        <v>0.11</v>
      </c>
      <c r="L533" s="1" t="str" cm="1">
        <f t="array" ref="L533">_xlfn.IFS(K533&gt;=10%,"High",K533&gt;=5%,"Medium",K533&gt;=1%,"Low",K533=0,"No Discount")</f>
        <v>High</v>
      </c>
      <c r="M533" s="23">
        <f>'Order raw'!H533*'Order raw'!I533</f>
        <v>501550</v>
      </c>
      <c r="N533" s="23">
        <f t="shared" si="25"/>
        <v>446379.5</v>
      </c>
      <c r="O533" s="23">
        <f t="shared" si="26"/>
        <v>159779.5</v>
      </c>
      <c r="P533" s="18">
        <v>41760</v>
      </c>
      <c r="Q533">
        <v>2014</v>
      </c>
    </row>
    <row r="534" spans="1:17" ht="13" x14ac:dyDescent="0.3">
      <c r="A534" s="1" t="s">
        <v>431</v>
      </c>
      <c r="B534" s="1" t="s">
        <v>61</v>
      </c>
      <c r="C534" s="1" t="str">
        <f>VLOOKUP(B534,Guide!$B$21:$C$26,2,0)</f>
        <v>MXC</v>
      </c>
      <c r="D534" s="1" t="s">
        <v>75</v>
      </c>
      <c r="E534" s="1" t="str">
        <f>VLOOKUP(D534,Guide!$B$28:$C$33,2,0)</f>
        <v>ENT</v>
      </c>
      <c r="F534" s="1" t="s">
        <v>12</v>
      </c>
      <c r="G534" s="21">
        <f>VLOOKUP($F534,Product!$A$1:$C$7,2,0)</f>
        <v>200</v>
      </c>
      <c r="H534" s="21">
        <f>VLOOKUP($F534,Product!$A$1:$C$7,3,0)</f>
        <v>350</v>
      </c>
      <c r="I534" s="1">
        <v>947</v>
      </c>
      <c r="J534" s="23">
        <f t="shared" si="24"/>
        <v>189400</v>
      </c>
      <c r="K534" s="16">
        <v>0.11</v>
      </c>
      <c r="L534" s="1" t="str" cm="1">
        <f t="array" ref="L534">_xlfn.IFS(K534&gt;=10%,"High",K534&gt;=5%,"Medium",K534&gt;=1%,"Low",K534=0,"No Discount")</f>
        <v>High</v>
      </c>
      <c r="M534" s="23">
        <f>'Order raw'!H534*'Order raw'!I534</f>
        <v>331450</v>
      </c>
      <c r="N534" s="23">
        <f t="shared" si="25"/>
        <v>294990.5</v>
      </c>
      <c r="O534" s="23">
        <f t="shared" si="26"/>
        <v>105590.5</v>
      </c>
      <c r="P534" s="18">
        <v>41518</v>
      </c>
      <c r="Q534">
        <v>2013</v>
      </c>
    </row>
    <row r="535" spans="1:17" ht="13" x14ac:dyDescent="0.3">
      <c r="A535" s="1" t="s">
        <v>426</v>
      </c>
      <c r="B535" s="1" t="s">
        <v>61</v>
      </c>
      <c r="C535" s="1" t="str">
        <f>VLOOKUP(B535,Guide!$B$21:$C$26,2,0)</f>
        <v>MXC</v>
      </c>
      <c r="D535" s="1" t="s">
        <v>69</v>
      </c>
      <c r="E535" s="1" t="str">
        <f>VLOOKUP(D535,Guide!$B$28:$C$33,2,0)</f>
        <v>GOV</v>
      </c>
      <c r="F535" s="1" t="s">
        <v>12</v>
      </c>
      <c r="G535" s="21">
        <f>VLOOKUP($F535,Product!$A$1:$C$7,2,0)</f>
        <v>200</v>
      </c>
      <c r="H535" s="21">
        <f>VLOOKUP($F535,Product!$A$1:$C$7,3,0)</f>
        <v>350</v>
      </c>
      <c r="I535" s="1">
        <v>344</v>
      </c>
      <c r="J535" s="23">
        <f t="shared" si="24"/>
        <v>68800</v>
      </c>
      <c r="K535" s="16">
        <v>0.11</v>
      </c>
      <c r="L535" s="1" t="str" cm="1">
        <f t="array" ref="L535">_xlfn.IFS(K535&gt;=10%,"High",K535&gt;=5%,"Medium",K535&gt;=1%,"Low",K535=0,"No Discount")</f>
        <v>High</v>
      </c>
      <c r="M535" s="23">
        <f>'Order raw'!H535*'Order raw'!I535</f>
        <v>120400</v>
      </c>
      <c r="N535" s="23">
        <f t="shared" si="25"/>
        <v>107156</v>
      </c>
      <c r="O535" s="23">
        <f t="shared" si="26"/>
        <v>38356</v>
      </c>
      <c r="P535" s="18">
        <v>41548</v>
      </c>
      <c r="Q535">
        <v>2013</v>
      </c>
    </row>
    <row r="536" spans="1:17" ht="13" x14ac:dyDescent="0.3">
      <c r="A536" s="1" t="s">
        <v>419</v>
      </c>
      <c r="B536" s="1" t="s">
        <v>61</v>
      </c>
      <c r="C536" s="1" t="str">
        <f>VLOOKUP(B536,Guide!$B$21:$C$26,2,0)</f>
        <v>MXC</v>
      </c>
      <c r="D536" s="1" t="s">
        <v>71</v>
      </c>
      <c r="E536" s="1" t="str">
        <f>VLOOKUP(D536,Guide!$B$28:$C$33,2,0)</f>
        <v>MDM</v>
      </c>
      <c r="F536" s="1" t="s">
        <v>12</v>
      </c>
      <c r="G536" s="21">
        <f>VLOOKUP($F536,Product!$A$1:$C$7,2,0)</f>
        <v>200</v>
      </c>
      <c r="H536" s="21">
        <f>VLOOKUP($F536,Product!$A$1:$C$7,3,0)</f>
        <v>350</v>
      </c>
      <c r="I536" s="1">
        <v>2157</v>
      </c>
      <c r="J536" s="23">
        <f t="shared" si="24"/>
        <v>431400</v>
      </c>
      <c r="K536" s="16">
        <v>0.11</v>
      </c>
      <c r="L536" s="1" t="str" cm="1">
        <f t="array" ref="L536">_xlfn.IFS(K536&gt;=10%,"High",K536&gt;=5%,"Medium",K536&gt;=1%,"Low",K536=0,"No Discount")</f>
        <v>High</v>
      </c>
      <c r="M536" s="23">
        <f>'Order raw'!H536*'Order raw'!I536</f>
        <v>754950</v>
      </c>
      <c r="N536" s="23">
        <f t="shared" si="25"/>
        <v>671905.5</v>
      </c>
      <c r="O536" s="23">
        <f t="shared" si="26"/>
        <v>240505.5</v>
      </c>
      <c r="P536" s="18">
        <v>41974</v>
      </c>
      <c r="Q536">
        <v>2014</v>
      </c>
    </row>
    <row r="537" spans="1:17" ht="13" x14ac:dyDescent="0.3">
      <c r="A537" s="1" t="s">
        <v>234</v>
      </c>
      <c r="B537" s="1" t="s">
        <v>63</v>
      </c>
      <c r="C537" s="1" t="str">
        <f>VLOOKUP(B537,Guide!$B$21:$C$26,2,0)</f>
        <v>USA</v>
      </c>
      <c r="D537" s="1" t="s">
        <v>69</v>
      </c>
      <c r="E537" s="1" t="str">
        <f>VLOOKUP(D537,Guide!$B$28:$C$33,2,0)</f>
        <v>GOV</v>
      </c>
      <c r="F537" s="1" t="s">
        <v>9</v>
      </c>
      <c r="G537" s="21">
        <f>VLOOKUP($F537,Product!$A$1:$C$7,2,0)</f>
        <v>10</v>
      </c>
      <c r="H537" s="21">
        <f>VLOOKUP($F537,Product!$A$1:$C$7,3,0)</f>
        <v>20</v>
      </c>
      <c r="I537" s="1">
        <v>380</v>
      </c>
      <c r="J537" s="23">
        <f t="shared" si="24"/>
        <v>3800</v>
      </c>
      <c r="K537" s="16">
        <v>0.11000000000000001</v>
      </c>
      <c r="L537" s="1" t="str" cm="1">
        <f t="array" ref="L537">_xlfn.IFS(K537&gt;=10%,"High",K537&gt;=5%,"Medium",K537&gt;=1%,"Low",K537=0,"No Discount")</f>
        <v>High</v>
      </c>
      <c r="M537" s="23">
        <f>'Order raw'!H537*'Order raw'!I537</f>
        <v>7600</v>
      </c>
      <c r="N537" s="23">
        <f t="shared" si="25"/>
        <v>6764</v>
      </c>
      <c r="O537" s="23">
        <f t="shared" si="26"/>
        <v>2964</v>
      </c>
      <c r="P537" s="18">
        <v>41518</v>
      </c>
      <c r="Q537">
        <v>2013</v>
      </c>
    </row>
    <row r="538" spans="1:17" ht="13" x14ac:dyDescent="0.3">
      <c r="A538" s="1" t="s">
        <v>300</v>
      </c>
      <c r="B538" s="1" t="s">
        <v>61</v>
      </c>
      <c r="C538" s="1" t="str">
        <f>VLOOKUP(B538,Guide!$B$21:$C$26,2,0)</f>
        <v>MXC</v>
      </c>
      <c r="D538" s="1" t="s">
        <v>69</v>
      </c>
      <c r="E538" s="1" t="str">
        <f>VLOOKUP(D538,Guide!$B$28:$C$33,2,0)</f>
        <v>GOV</v>
      </c>
      <c r="F538" s="1" t="s">
        <v>7</v>
      </c>
      <c r="G538" s="21">
        <f>VLOOKUP($F538,Product!$A$1:$C$7,2,0)</f>
        <v>3</v>
      </c>
      <c r="H538" s="21">
        <f>VLOOKUP($F538,Product!$A$1:$C$7,3,0)</f>
        <v>20</v>
      </c>
      <c r="I538" s="1">
        <v>886</v>
      </c>
      <c r="J538" s="23">
        <f t="shared" si="24"/>
        <v>2658</v>
      </c>
      <c r="K538" s="16">
        <v>0.12</v>
      </c>
      <c r="L538" s="1" t="str" cm="1">
        <f t="array" ref="L538">_xlfn.IFS(K538&gt;=10%,"High",K538&gt;=5%,"Medium",K538&gt;=1%,"Low",K538=0,"No Discount")</f>
        <v>High</v>
      </c>
      <c r="M538" s="23">
        <f>'Order raw'!H538*'Order raw'!I538</f>
        <v>17720</v>
      </c>
      <c r="N538" s="23">
        <f t="shared" si="25"/>
        <v>15593.6</v>
      </c>
      <c r="O538" s="23">
        <f t="shared" si="26"/>
        <v>12935.6</v>
      </c>
      <c r="P538" s="18">
        <v>41791</v>
      </c>
      <c r="Q538">
        <v>2014</v>
      </c>
    </row>
    <row r="539" spans="1:17" ht="13" x14ac:dyDescent="0.3">
      <c r="A539" s="1" t="s">
        <v>432</v>
      </c>
      <c r="B539" s="1" t="s">
        <v>55</v>
      </c>
      <c r="C539" s="1" t="str">
        <f>VLOOKUP(B539,Guide!$B$21:$C$26,2,0)</f>
        <v>CND</v>
      </c>
      <c r="D539" s="1" t="s">
        <v>75</v>
      </c>
      <c r="E539" s="1" t="str">
        <f>VLOOKUP(D539,Guide!$B$28:$C$33,2,0)</f>
        <v>ENT</v>
      </c>
      <c r="F539" s="1" t="s">
        <v>7</v>
      </c>
      <c r="G539" s="21">
        <f>VLOOKUP($F539,Product!$A$1:$C$7,2,0)</f>
        <v>3</v>
      </c>
      <c r="H539" s="21">
        <f>VLOOKUP($F539,Product!$A$1:$C$7,3,0)</f>
        <v>20</v>
      </c>
      <c r="I539" s="1">
        <v>2416</v>
      </c>
      <c r="J539" s="23">
        <f t="shared" si="24"/>
        <v>7248</v>
      </c>
      <c r="K539" s="16">
        <v>0.12</v>
      </c>
      <c r="L539" s="1" t="str" cm="1">
        <f t="array" ref="L539">_xlfn.IFS(K539&gt;=10%,"High",K539&gt;=5%,"Medium",K539&gt;=1%,"Low",K539=0,"No Discount")</f>
        <v>High</v>
      </c>
      <c r="M539" s="23">
        <f>'Order raw'!H539*'Order raw'!I539</f>
        <v>48320</v>
      </c>
      <c r="N539" s="23">
        <f t="shared" si="25"/>
        <v>42521.599999999999</v>
      </c>
      <c r="O539" s="23">
        <f t="shared" si="26"/>
        <v>35273.599999999999</v>
      </c>
      <c r="P539" s="18">
        <v>41518</v>
      </c>
      <c r="Q539">
        <v>2013</v>
      </c>
    </row>
    <row r="540" spans="1:17" ht="13" x14ac:dyDescent="0.3">
      <c r="A540" s="1" t="s">
        <v>433</v>
      </c>
      <c r="B540" s="1" t="s">
        <v>61</v>
      </c>
      <c r="C540" s="1" t="str">
        <f>VLOOKUP(B540,Guide!$B$21:$C$26,2,0)</f>
        <v>MXC</v>
      </c>
      <c r="D540" s="1" t="s">
        <v>75</v>
      </c>
      <c r="E540" s="1" t="str">
        <f>VLOOKUP(D540,Guide!$B$28:$C$33,2,0)</f>
        <v>ENT</v>
      </c>
      <c r="F540" s="1" t="s">
        <v>7</v>
      </c>
      <c r="G540" s="21">
        <f>VLOOKUP($F540,Product!$A$1:$C$7,2,0)</f>
        <v>3</v>
      </c>
      <c r="H540" s="21">
        <f>VLOOKUP($F540,Product!$A$1:$C$7,3,0)</f>
        <v>20</v>
      </c>
      <c r="I540" s="1">
        <v>2156</v>
      </c>
      <c r="J540" s="23">
        <f t="shared" si="24"/>
        <v>6468</v>
      </c>
      <c r="K540" s="16">
        <v>0.12</v>
      </c>
      <c r="L540" s="1" t="str" cm="1">
        <f t="array" ref="L540">_xlfn.IFS(K540&gt;=10%,"High",K540&gt;=5%,"Medium",K540&gt;=1%,"Low",K540=0,"No Discount")</f>
        <v>High</v>
      </c>
      <c r="M540" s="23">
        <f>'Order raw'!H540*'Order raw'!I540</f>
        <v>43120</v>
      </c>
      <c r="N540" s="23">
        <f t="shared" si="25"/>
        <v>37945.599999999999</v>
      </c>
      <c r="O540" s="23">
        <f t="shared" si="26"/>
        <v>31477.599999999999</v>
      </c>
      <c r="P540" s="18">
        <v>41913</v>
      </c>
      <c r="Q540">
        <v>2014</v>
      </c>
    </row>
    <row r="541" spans="1:17" ht="13" x14ac:dyDescent="0.3">
      <c r="A541" s="1" t="s">
        <v>434</v>
      </c>
      <c r="B541" s="1" t="s">
        <v>55</v>
      </c>
      <c r="C541" s="1" t="str">
        <f>VLOOKUP(B541,Guide!$B$21:$C$26,2,0)</f>
        <v>CND</v>
      </c>
      <c r="D541" s="1" t="s">
        <v>71</v>
      </c>
      <c r="E541" s="1" t="str">
        <f>VLOOKUP(D541,Guide!$B$28:$C$33,2,0)</f>
        <v>MDM</v>
      </c>
      <c r="F541" s="1" t="s">
        <v>7</v>
      </c>
      <c r="G541" s="21">
        <f>VLOOKUP($F541,Product!$A$1:$C$7,2,0)</f>
        <v>3</v>
      </c>
      <c r="H541" s="21">
        <f>VLOOKUP($F541,Product!$A$1:$C$7,3,0)</f>
        <v>20</v>
      </c>
      <c r="I541" s="1">
        <v>2689</v>
      </c>
      <c r="J541" s="23">
        <f t="shared" si="24"/>
        <v>8067</v>
      </c>
      <c r="K541" s="16">
        <v>0.12</v>
      </c>
      <c r="L541" s="1" t="str" cm="1">
        <f t="array" ref="L541">_xlfn.IFS(K541&gt;=10%,"High",K541&gt;=5%,"Medium",K541&gt;=1%,"Low",K541=0,"No Discount")</f>
        <v>High</v>
      </c>
      <c r="M541" s="23">
        <f>'Order raw'!H541*'Order raw'!I541</f>
        <v>53780</v>
      </c>
      <c r="N541" s="23">
        <f t="shared" si="25"/>
        <v>47326.400000000001</v>
      </c>
      <c r="O541" s="23">
        <f t="shared" si="26"/>
        <v>39259.4</v>
      </c>
      <c r="P541" s="18">
        <v>41944</v>
      </c>
      <c r="Q541">
        <v>2014</v>
      </c>
    </row>
    <row r="542" spans="1:17" ht="13" x14ac:dyDescent="0.3">
      <c r="A542" s="1" t="s">
        <v>435</v>
      </c>
      <c r="B542" s="1" t="s">
        <v>63</v>
      </c>
      <c r="C542" s="1" t="str">
        <f>VLOOKUP(B542,Guide!$B$21:$C$26,2,0)</f>
        <v>USA</v>
      </c>
      <c r="D542" s="1" t="s">
        <v>71</v>
      </c>
      <c r="E542" s="1" t="str">
        <f>VLOOKUP(D542,Guide!$B$28:$C$33,2,0)</f>
        <v>MDM</v>
      </c>
      <c r="F542" s="1" t="s">
        <v>8</v>
      </c>
      <c r="G542" s="21">
        <f>VLOOKUP($F542,Product!$A$1:$C$7,2,0)</f>
        <v>5</v>
      </c>
      <c r="H542" s="21">
        <f>VLOOKUP($F542,Product!$A$1:$C$7,3,0)</f>
        <v>15</v>
      </c>
      <c r="I542" s="1">
        <v>677</v>
      </c>
      <c r="J542" s="23">
        <f t="shared" si="24"/>
        <v>3385</v>
      </c>
      <c r="K542" s="16">
        <v>0.12</v>
      </c>
      <c r="L542" s="1" t="str" cm="1">
        <f t="array" ref="L542">_xlfn.IFS(K542&gt;=10%,"High",K542&gt;=5%,"Medium",K542&gt;=1%,"Low",K542=0,"No Discount")</f>
        <v>High</v>
      </c>
      <c r="M542" s="23">
        <f>'Order raw'!H542*'Order raw'!I542</f>
        <v>10155</v>
      </c>
      <c r="N542" s="23">
        <f t="shared" si="25"/>
        <v>8936.4</v>
      </c>
      <c r="O542" s="23">
        <f t="shared" si="26"/>
        <v>5551.4</v>
      </c>
      <c r="P542" s="18">
        <v>41699</v>
      </c>
      <c r="Q542">
        <v>2014</v>
      </c>
    </row>
    <row r="543" spans="1:17" ht="13" x14ac:dyDescent="0.3">
      <c r="A543" s="1" t="s">
        <v>436</v>
      </c>
      <c r="B543" s="1" t="s">
        <v>59</v>
      </c>
      <c r="C543" s="1" t="str">
        <f>VLOOKUP(B543,Guide!$B$21:$C$26,2,0)</f>
        <v>FRA</v>
      </c>
      <c r="D543" s="1" t="s">
        <v>77</v>
      </c>
      <c r="E543" s="1" t="str">
        <f>VLOOKUP(D543,Guide!$B$28:$C$33,2,0)</f>
        <v>SMB</v>
      </c>
      <c r="F543" s="1" t="s">
        <v>8</v>
      </c>
      <c r="G543" s="21">
        <f>VLOOKUP($F543,Product!$A$1:$C$7,2,0)</f>
        <v>5</v>
      </c>
      <c r="H543" s="21">
        <f>VLOOKUP($F543,Product!$A$1:$C$7,3,0)</f>
        <v>15</v>
      </c>
      <c r="I543" s="1">
        <v>1773</v>
      </c>
      <c r="J543" s="23">
        <f t="shared" si="24"/>
        <v>8865</v>
      </c>
      <c r="K543" s="16">
        <v>0.12</v>
      </c>
      <c r="L543" s="1" t="str" cm="1">
        <f t="array" ref="L543">_xlfn.IFS(K543&gt;=10%,"High",K543&gt;=5%,"Medium",K543&gt;=1%,"Low",K543=0,"No Discount")</f>
        <v>High</v>
      </c>
      <c r="M543" s="23">
        <f>'Order raw'!H543*'Order raw'!I543</f>
        <v>26595</v>
      </c>
      <c r="N543" s="23">
        <f t="shared" si="25"/>
        <v>23403.599999999999</v>
      </c>
      <c r="O543" s="23">
        <f t="shared" si="26"/>
        <v>14538.599999999999</v>
      </c>
      <c r="P543" s="18">
        <v>41730</v>
      </c>
      <c r="Q543">
        <v>2014</v>
      </c>
    </row>
    <row r="544" spans="1:17" ht="13" x14ac:dyDescent="0.3">
      <c r="A544" s="1" t="s">
        <v>305</v>
      </c>
      <c r="B544" s="1" t="s">
        <v>61</v>
      </c>
      <c r="C544" s="1" t="str">
        <f>VLOOKUP(B544,Guide!$B$21:$C$26,2,0)</f>
        <v>MXC</v>
      </c>
      <c r="D544" s="1" t="s">
        <v>69</v>
      </c>
      <c r="E544" s="1" t="str">
        <f>VLOOKUP(D544,Guide!$B$28:$C$33,2,0)</f>
        <v>GOV</v>
      </c>
      <c r="F544" s="1" t="s">
        <v>8</v>
      </c>
      <c r="G544" s="21">
        <f>VLOOKUP($F544,Product!$A$1:$C$7,2,0)</f>
        <v>5</v>
      </c>
      <c r="H544" s="21">
        <f>VLOOKUP($F544,Product!$A$1:$C$7,3,0)</f>
        <v>15</v>
      </c>
      <c r="I544" s="1">
        <v>2420</v>
      </c>
      <c r="J544" s="23">
        <f t="shared" si="24"/>
        <v>12100</v>
      </c>
      <c r="K544" s="16">
        <v>0.12</v>
      </c>
      <c r="L544" s="1" t="str" cm="1">
        <f t="array" ref="L544">_xlfn.IFS(K544&gt;=10%,"High",K544&gt;=5%,"Medium",K544&gt;=1%,"Low",K544=0,"No Discount")</f>
        <v>High</v>
      </c>
      <c r="M544" s="23">
        <f>'Order raw'!H544*'Order raw'!I544</f>
        <v>36300</v>
      </c>
      <c r="N544" s="23">
        <f t="shared" si="25"/>
        <v>31944</v>
      </c>
      <c r="O544" s="23">
        <f t="shared" si="26"/>
        <v>19844</v>
      </c>
      <c r="P544" s="18">
        <v>41883</v>
      </c>
      <c r="Q544">
        <v>2014</v>
      </c>
    </row>
    <row r="545" spans="1:17" ht="13" x14ac:dyDescent="0.3">
      <c r="A545" s="1" t="s">
        <v>373</v>
      </c>
      <c r="B545" s="1" t="s">
        <v>55</v>
      </c>
      <c r="C545" s="1" t="str">
        <f>VLOOKUP(B545,Guide!$B$21:$C$26,2,0)</f>
        <v>CND</v>
      </c>
      <c r="D545" s="1" t="s">
        <v>69</v>
      </c>
      <c r="E545" s="1" t="str">
        <f>VLOOKUP(D545,Guide!$B$28:$C$33,2,0)</f>
        <v>GOV</v>
      </c>
      <c r="F545" s="1" t="s">
        <v>8</v>
      </c>
      <c r="G545" s="21">
        <f>VLOOKUP($F545,Product!$A$1:$C$7,2,0)</f>
        <v>5</v>
      </c>
      <c r="H545" s="21">
        <f>VLOOKUP($F545,Product!$A$1:$C$7,3,0)</f>
        <v>15</v>
      </c>
      <c r="I545" s="1">
        <v>2734</v>
      </c>
      <c r="J545" s="23">
        <f t="shared" si="24"/>
        <v>13670</v>
      </c>
      <c r="K545" s="16">
        <v>0.12</v>
      </c>
      <c r="L545" s="1" t="str" cm="1">
        <f t="array" ref="L545">_xlfn.IFS(K545&gt;=10%,"High",K545&gt;=5%,"Medium",K545&gt;=1%,"Low",K545=0,"No Discount")</f>
        <v>High</v>
      </c>
      <c r="M545" s="23">
        <f>'Order raw'!H545*'Order raw'!I545</f>
        <v>41010</v>
      </c>
      <c r="N545" s="23">
        <f t="shared" si="25"/>
        <v>36088.800000000003</v>
      </c>
      <c r="O545" s="23">
        <f t="shared" si="26"/>
        <v>22418.800000000003</v>
      </c>
      <c r="P545" s="18">
        <v>41913</v>
      </c>
      <c r="Q545">
        <v>2014</v>
      </c>
    </row>
    <row r="546" spans="1:17" ht="13" x14ac:dyDescent="0.3">
      <c r="A546" s="1" t="s">
        <v>426</v>
      </c>
      <c r="B546" s="1" t="s">
        <v>61</v>
      </c>
      <c r="C546" s="1" t="str">
        <f>VLOOKUP(B546,Guide!$B$21:$C$26,2,0)</f>
        <v>MXC</v>
      </c>
      <c r="D546" s="1" t="s">
        <v>69</v>
      </c>
      <c r="E546" s="1" t="str">
        <f>VLOOKUP(D546,Guide!$B$28:$C$33,2,0)</f>
        <v>GOV</v>
      </c>
      <c r="F546" s="1" t="s">
        <v>8</v>
      </c>
      <c r="G546" s="21">
        <f>VLOOKUP($F546,Product!$A$1:$C$7,2,0)</f>
        <v>5</v>
      </c>
      <c r="H546" s="21">
        <f>VLOOKUP($F546,Product!$A$1:$C$7,3,0)</f>
        <v>15</v>
      </c>
      <c r="I546" s="1">
        <v>1715</v>
      </c>
      <c r="J546" s="23">
        <f t="shared" si="24"/>
        <v>8575</v>
      </c>
      <c r="K546" s="16">
        <v>0.12</v>
      </c>
      <c r="L546" s="1" t="str" cm="1">
        <f t="array" ref="L546">_xlfn.IFS(K546&gt;=10%,"High",K546&gt;=5%,"Medium",K546&gt;=1%,"Low",K546=0,"No Discount")</f>
        <v>High</v>
      </c>
      <c r="M546" s="23">
        <f>'Order raw'!H546*'Order raw'!I546</f>
        <v>25725</v>
      </c>
      <c r="N546" s="23">
        <f t="shared" si="25"/>
        <v>22638</v>
      </c>
      <c r="O546" s="23">
        <f t="shared" si="26"/>
        <v>14063</v>
      </c>
      <c r="P546" s="18">
        <v>41548</v>
      </c>
      <c r="Q546">
        <v>2013</v>
      </c>
    </row>
    <row r="547" spans="1:17" ht="13" x14ac:dyDescent="0.3">
      <c r="A547" s="1" t="s">
        <v>437</v>
      </c>
      <c r="B547" s="1" t="s">
        <v>59</v>
      </c>
      <c r="C547" s="1" t="str">
        <f>VLOOKUP(B547,Guide!$B$21:$C$26,2,0)</f>
        <v>FRA</v>
      </c>
      <c r="D547" s="1" t="s">
        <v>77</v>
      </c>
      <c r="E547" s="1" t="str">
        <f>VLOOKUP(D547,Guide!$B$28:$C$33,2,0)</f>
        <v>SMB</v>
      </c>
      <c r="F547" s="1" t="s">
        <v>8</v>
      </c>
      <c r="G547" s="21">
        <f>VLOOKUP($F547,Product!$A$1:$C$7,2,0)</f>
        <v>5</v>
      </c>
      <c r="H547" s="21">
        <f>VLOOKUP($F547,Product!$A$1:$C$7,3,0)</f>
        <v>15</v>
      </c>
      <c r="I547" s="1">
        <v>1186</v>
      </c>
      <c r="J547" s="23">
        <f t="shared" si="24"/>
        <v>5930</v>
      </c>
      <c r="K547" s="16">
        <v>0.12</v>
      </c>
      <c r="L547" s="1" t="str" cm="1">
        <f t="array" ref="L547">_xlfn.IFS(K547&gt;=10%,"High",K547&gt;=5%,"Medium",K547&gt;=1%,"Low",K547=0,"No Discount")</f>
        <v>High</v>
      </c>
      <c r="M547" s="23">
        <f>'Order raw'!H547*'Order raw'!I547</f>
        <v>17790</v>
      </c>
      <c r="N547" s="23">
        <f t="shared" si="25"/>
        <v>15655.2</v>
      </c>
      <c r="O547" s="23">
        <f t="shared" si="26"/>
        <v>9725.2000000000007</v>
      </c>
      <c r="P547" s="18">
        <v>41609</v>
      </c>
      <c r="Q547">
        <v>2013</v>
      </c>
    </row>
    <row r="548" spans="1:17" ht="13" x14ac:dyDescent="0.3">
      <c r="A548" s="1" t="s">
        <v>438</v>
      </c>
      <c r="B548" s="1" t="s">
        <v>63</v>
      </c>
      <c r="C548" s="1" t="str">
        <f>VLOOKUP(B548,Guide!$B$21:$C$26,2,0)</f>
        <v>USA</v>
      </c>
      <c r="D548" s="1" t="s">
        <v>77</v>
      </c>
      <c r="E548" s="1" t="str">
        <f>VLOOKUP(D548,Guide!$B$28:$C$33,2,0)</f>
        <v>SMB</v>
      </c>
      <c r="F548" s="1" t="s">
        <v>9</v>
      </c>
      <c r="G548" s="21">
        <f>VLOOKUP($F548,Product!$A$1:$C$7,2,0)</f>
        <v>10</v>
      </c>
      <c r="H548" s="21">
        <f>VLOOKUP($F548,Product!$A$1:$C$7,3,0)</f>
        <v>20</v>
      </c>
      <c r="I548" s="1">
        <v>3495</v>
      </c>
      <c r="J548" s="23">
        <f t="shared" si="24"/>
        <v>34950</v>
      </c>
      <c r="K548" s="16">
        <v>0.12</v>
      </c>
      <c r="L548" s="1" t="str" cm="1">
        <f t="array" ref="L548">_xlfn.IFS(K548&gt;=10%,"High",K548&gt;=5%,"Medium",K548&gt;=1%,"Low",K548=0,"No Discount")</f>
        <v>High</v>
      </c>
      <c r="M548" s="23">
        <f>'Order raw'!H548*'Order raw'!I548</f>
        <v>69900</v>
      </c>
      <c r="N548" s="23">
        <f t="shared" si="25"/>
        <v>61512</v>
      </c>
      <c r="O548" s="23">
        <f t="shared" si="26"/>
        <v>26562</v>
      </c>
      <c r="P548" s="18">
        <v>41640</v>
      </c>
      <c r="Q548">
        <v>2014</v>
      </c>
    </row>
    <row r="549" spans="1:17" ht="13" x14ac:dyDescent="0.3">
      <c r="A549" s="1" t="s">
        <v>300</v>
      </c>
      <c r="B549" s="1" t="s">
        <v>61</v>
      </c>
      <c r="C549" s="1" t="str">
        <f>VLOOKUP(B549,Guide!$B$21:$C$26,2,0)</f>
        <v>MXC</v>
      </c>
      <c r="D549" s="1" t="s">
        <v>69</v>
      </c>
      <c r="E549" s="1" t="str">
        <f>VLOOKUP(D549,Guide!$B$28:$C$33,2,0)</f>
        <v>GOV</v>
      </c>
      <c r="F549" s="1" t="s">
        <v>9</v>
      </c>
      <c r="G549" s="21">
        <f>VLOOKUP($F549,Product!$A$1:$C$7,2,0)</f>
        <v>10</v>
      </c>
      <c r="H549" s="21">
        <f>VLOOKUP($F549,Product!$A$1:$C$7,3,0)</f>
        <v>20</v>
      </c>
      <c r="I549" s="1">
        <v>886</v>
      </c>
      <c r="J549" s="23">
        <f t="shared" si="24"/>
        <v>8860</v>
      </c>
      <c r="K549" s="16">
        <v>0.12</v>
      </c>
      <c r="L549" s="1" t="str" cm="1">
        <f t="array" ref="L549">_xlfn.IFS(K549&gt;=10%,"High",K549&gt;=5%,"Medium",K549&gt;=1%,"Low",K549=0,"No Discount")</f>
        <v>High</v>
      </c>
      <c r="M549" s="23">
        <f>'Order raw'!H549*'Order raw'!I549</f>
        <v>17720</v>
      </c>
      <c r="N549" s="23">
        <f t="shared" si="25"/>
        <v>15593.6</v>
      </c>
      <c r="O549" s="23">
        <f t="shared" si="26"/>
        <v>6733.6</v>
      </c>
      <c r="P549" s="18">
        <v>41791</v>
      </c>
      <c r="Q549">
        <v>2014</v>
      </c>
    </row>
    <row r="550" spans="1:17" ht="13" x14ac:dyDescent="0.3">
      <c r="A550" s="1" t="s">
        <v>433</v>
      </c>
      <c r="B550" s="1" t="s">
        <v>61</v>
      </c>
      <c r="C550" s="1" t="str">
        <f>VLOOKUP(B550,Guide!$B$21:$C$26,2,0)</f>
        <v>MXC</v>
      </c>
      <c r="D550" s="1" t="s">
        <v>75</v>
      </c>
      <c r="E550" s="1" t="str">
        <f>VLOOKUP(D550,Guide!$B$28:$C$33,2,0)</f>
        <v>ENT</v>
      </c>
      <c r="F550" s="1" t="s">
        <v>9</v>
      </c>
      <c r="G550" s="21">
        <f>VLOOKUP($F550,Product!$A$1:$C$7,2,0)</f>
        <v>10</v>
      </c>
      <c r="H550" s="21">
        <f>VLOOKUP($F550,Product!$A$1:$C$7,3,0)</f>
        <v>20</v>
      </c>
      <c r="I550" s="1">
        <v>2156</v>
      </c>
      <c r="J550" s="23">
        <f t="shared" si="24"/>
        <v>21560</v>
      </c>
      <c r="K550" s="16">
        <v>0.12</v>
      </c>
      <c r="L550" s="1" t="str" cm="1">
        <f t="array" ref="L550">_xlfn.IFS(K550&gt;=10%,"High",K550&gt;=5%,"Medium",K550&gt;=1%,"Low",K550=0,"No Discount")</f>
        <v>High</v>
      </c>
      <c r="M550" s="23">
        <f>'Order raw'!H550*'Order raw'!I550</f>
        <v>43120</v>
      </c>
      <c r="N550" s="23">
        <f t="shared" si="25"/>
        <v>37945.599999999999</v>
      </c>
      <c r="O550" s="23">
        <f t="shared" si="26"/>
        <v>16385.599999999999</v>
      </c>
      <c r="P550" s="18">
        <v>41913</v>
      </c>
      <c r="Q550">
        <v>2014</v>
      </c>
    </row>
    <row r="551" spans="1:17" ht="13" x14ac:dyDescent="0.3">
      <c r="A551" s="1" t="s">
        <v>158</v>
      </c>
      <c r="B551" s="1" t="s">
        <v>61</v>
      </c>
      <c r="C551" s="1" t="str">
        <f>VLOOKUP(B551,Guide!$B$21:$C$26,2,0)</f>
        <v>MXC</v>
      </c>
      <c r="D551" s="1" t="s">
        <v>69</v>
      </c>
      <c r="E551" s="1" t="str">
        <f>VLOOKUP(D551,Guide!$B$28:$C$33,2,0)</f>
        <v>GOV</v>
      </c>
      <c r="F551" s="1" t="s">
        <v>9</v>
      </c>
      <c r="G551" s="21">
        <f>VLOOKUP($F551,Product!$A$1:$C$7,2,0)</f>
        <v>10</v>
      </c>
      <c r="H551" s="21">
        <f>VLOOKUP($F551,Product!$A$1:$C$7,3,0)</f>
        <v>20</v>
      </c>
      <c r="I551" s="1">
        <v>905</v>
      </c>
      <c r="J551" s="23">
        <f t="shared" si="24"/>
        <v>9050</v>
      </c>
      <c r="K551" s="16">
        <v>0.12</v>
      </c>
      <c r="L551" s="1" t="str" cm="1">
        <f t="array" ref="L551">_xlfn.IFS(K551&gt;=10%,"High",K551&gt;=5%,"Medium",K551&gt;=1%,"Low",K551=0,"No Discount")</f>
        <v>High</v>
      </c>
      <c r="M551" s="23">
        <f>'Order raw'!H551*'Order raw'!I551</f>
        <v>18100</v>
      </c>
      <c r="N551" s="23">
        <f t="shared" si="25"/>
        <v>15928</v>
      </c>
      <c r="O551" s="23">
        <f t="shared" si="26"/>
        <v>6878</v>
      </c>
      <c r="P551" s="18">
        <v>41913</v>
      </c>
      <c r="Q551">
        <v>2014</v>
      </c>
    </row>
    <row r="552" spans="1:17" ht="13" x14ac:dyDescent="0.3">
      <c r="A552" s="1" t="s">
        <v>426</v>
      </c>
      <c r="B552" s="1" t="s">
        <v>61</v>
      </c>
      <c r="C552" s="1" t="str">
        <f>VLOOKUP(B552,Guide!$B$21:$C$26,2,0)</f>
        <v>MXC</v>
      </c>
      <c r="D552" s="1" t="s">
        <v>69</v>
      </c>
      <c r="E552" s="1" t="str">
        <f>VLOOKUP(D552,Guide!$B$28:$C$33,2,0)</f>
        <v>GOV</v>
      </c>
      <c r="F552" s="1" t="s">
        <v>9</v>
      </c>
      <c r="G552" s="21">
        <f>VLOOKUP($F552,Product!$A$1:$C$7,2,0)</f>
        <v>10</v>
      </c>
      <c r="H552" s="21">
        <f>VLOOKUP($F552,Product!$A$1:$C$7,3,0)</f>
        <v>20</v>
      </c>
      <c r="I552" s="1">
        <v>1715</v>
      </c>
      <c r="J552" s="23">
        <f t="shared" si="24"/>
        <v>17150</v>
      </c>
      <c r="K552" s="16">
        <v>0.12</v>
      </c>
      <c r="L552" s="1" t="str" cm="1">
        <f t="array" ref="L552">_xlfn.IFS(K552&gt;=10%,"High",K552&gt;=5%,"Medium",K552&gt;=1%,"Low",K552=0,"No Discount")</f>
        <v>High</v>
      </c>
      <c r="M552" s="23">
        <f>'Order raw'!H552*'Order raw'!I552</f>
        <v>34300</v>
      </c>
      <c r="N552" s="23">
        <f t="shared" si="25"/>
        <v>30184</v>
      </c>
      <c r="O552" s="23">
        <f t="shared" si="26"/>
        <v>13034</v>
      </c>
      <c r="P552" s="18">
        <v>41548</v>
      </c>
      <c r="Q552">
        <v>2013</v>
      </c>
    </row>
    <row r="553" spans="1:17" ht="13" x14ac:dyDescent="0.3">
      <c r="A553" s="1" t="s">
        <v>148</v>
      </c>
      <c r="B553" s="1" t="s">
        <v>59</v>
      </c>
      <c r="C553" s="1" t="str">
        <f>VLOOKUP(B553,Guide!$B$21:$C$26,2,0)</f>
        <v>FRA</v>
      </c>
      <c r="D553" s="1" t="s">
        <v>69</v>
      </c>
      <c r="E553" s="1" t="str">
        <f>VLOOKUP(D553,Guide!$B$28:$C$33,2,0)</f>
        <v>GOV</v>
      </c>
      <c r="F553" s="1" t="s">
        <v>9</v>
      </c>
      <c r="G553" s="21">
        <f>VLOOKUP($F553,Product!$A$1:$C$7,2,0)</f>
        <v>10</v>
      </c>
      <c r="H553" s="21">
        <f>VLOOKUP($F553,Product!$A$1:$C$7,3,0)</f>
        <v>20</v>
      </c>
      <c r="I553" s="1">
        <v>1594</v>
      </c>
      <c r="J553" s="23">
        <f t="shared" si="24"/>
        <v>15940</v>
      </c>
      <c r="K553" s="16">
        <v>0.12</v>
      </c>
      <c r="L553" s="1" t="str" cm="1">
        <f t="array" ref="L553">_xlfn.IFS(K553&gt;=10%,"High",K553&gt;=5%,"Medium",K553&gt;=1%,"Low",K553=0,"No Discount")</f>
        <v>High</v>
      </c>
      <c r="M553" s="23">
        <f>'Order raw'!H553*'Order raw'!I553</f>
        <v>31880</v>
      </c>
      <c r="N553" s="23">
        <f t="shared" si="25"/>
        <v>28054.400000000001</v>
      </c>
      <c r="O553" s="23">
        <f t="shared" si="26"/>
        <v>12114.400000000001</v>
      </c>
      <c r="P553" s="18">
        <v>41944</v>
      </c>
      <c r="Q553">
        <v>2014</v>
      </c>
    </row>
    <row r="554" spans="1:17" ht="13" x14ac:dyDescent="0.3">
      <c r="A554" s="1" t="s">
        <v>439</v>
      </c>
      <c r="B554" s="1" t="s">
        <v>57</v>
      </c>
      <c r="C554" s="1" t="str">
        <f>VLOOKUP(B554,Guide!$B$21:$C$26,2,0)</f>
        <v>GER</v>
      </c>
      <c r="D554" s="1" t="s">
        <v>77</v>
      </c>
      <c r="E554" s="1" t="str">
        <f>VLOOKUP(D554,Guide!$B$28:$C$33,2,0)</f>
        <v>SMB</v>
      </c>
      <c r="F554" s="1" t="s">
        <v>9</v>
      </c>
      <c r="G554" s="21">
        <f>VLOOKUP($F554,Product!$A$1:$C$7,2,0)</f>
        <v>10</v>
      </c>
      <c r="H554" s="21">
        <f>VLOOKUP($F554,Product!$A$1:$C$7,3,0)</f>
        <v>20</v>
      </c>
      <c r="I554" s="1">
        <v>1359</v>
      </c>
      <c r="J554" s="23">
        <f t="shared" si="24"/>
        <v>13590</v>
      </c>
      <c r="K554" s="16">
        <v>0.12</v>
      </c>
      <c r="L554" s="1" t="str" cm="1">
        <f t="array" ref="L554">_xlfn.IFS(K554&gt;=10%,"High",K554&gt;=5%,"Medium",K554&gt;=1%,"Low",K554=0,"No Discount")</f>
        <v>High</v>
      </c>
      <c r="M554" s="23">
        <f>'Order raw'!H554*'Order raw'!I554</f>
        <v>27180</v>
      </c>
      <c r="N554" s="23">
        <f t="shared" si="25"/>
        <v>23918.400000000001</v>
      </c>
      <c r="O554" s="23">
        <f t="shared" si="26"/>
        <v>10328.400000000001</v>
      </c>
      <c r="P554" s="18">
        <v>41944</v>
      </c>
      <c r="Q554">
        <v>2014</v>
      </c>
    </row>
    <row r="555" spans="1:17" ht="13" x14ac:dyDescent="0.3">
      <c r="A555" s="1" t="s">
        <v>440</v>
      </c>
      <c r="B555" s="1" t="s">
        <v>61</v>
      </c>
      <c r="C555" s="1" t="str">
        <f>VLOOKUP(B555,Guide!$B$21:$C$26,2,0)</f>
        <v>MXC</v>
      </c>
      <c r="D555" s="1" t="s">
        <v>77</v>
      </c>
      <c r="E555" s="1" t="str">
        <f>VLOOKUP(D555,Guide!$B$28:$C$33,2,0)</f>
        <v>SMB</v>
      </c>
      <c r="F555" s="1" t="s">
        <v>9</v>
      </c>
      <c r="G555" s="21">
        <f>VLOOKUP($F555,Product!$A$1:$C$7,2,0)</f>
        <v>10</v>
      </c>
      <c r="H555" s="21">
        <f>VLOOKUP($F555,Product!$A$1:$C$7,3,0)</f>
        <v>20</v>
      </c>
      <c r="I555" s="1">
        <v>2150</v>
      </c>
      <c r="J555" s="23">
        <f t="shared" si="24"/>
        <v>21500</v>
      </c>
      <c r="K555" s="16">
        <v>0.12</v>
      </c>
      <c r="L555" s="1" t="str" cm="1">
        <f t="array" ref="L555">_xlfn.IFS(K555&gt;=10%,"High",K555&gt;=5%,"Medium",K555&gt;=1%,"Low",K555=0,"No Discount")</f>
        <v>High</v>
      </c>
      <c r="M555" s="23">
        <f>'Order raw'!H555*'Order raw'!I555</f>
        <v>43000</v>
      </c>
      <c r="N555" s="23">
        <f t="shared" si="25"/>
        <v>37840</v>
      </c>
      <c r="O555" s="23">
        <f t="shared" si="26"/>
        <v>16340</v>
      </c>
      <c r="P555" s="18">
        <v>41944</v>
      </c>
      <c r="Q555">
        <v>2014</v>
      </c>
    </row>
    <row r="556" spans="1:17" ht="13" x14ac:dyDescent="0.3">
      <c r="A556" s="1" t="s">
        <v>310</v>
      </c>
      <c r="B556" s="1" t="s">
        <v>61</v>
      </c>
      <c r="C556" s="1" t="str">
        <f>VLOOKUP(B556,Guide!$B$21:$C$26,2,0)</f>
        <v>MXC</v>
      </c>
      <c r="D556" s="1" t="s">
        <v>69</v>
      </c>
      <c r="E556" s="1" t="str">
        <f>VLOOKUP(D556,Guide!$B$28:$C$33,2,0)</f>
        <v>GOV</v>
      </c>
      <c r="F556" s="1" t="s">
        <v>9</v>
      </c>
      <c r="G556" s="21">
        <f>VLOOKUP($F556,Product!$A$1:$C$7,2,0)</f>
        <v>10</v>
      </c>
      <c r="H556" s="21">
        <f>VLOOKUP($F556,Product!$A$1:$C$7,3,0)</f>
        <v>20</v>
      </c>
      <c r="I556" s="1">
        <v>1197</v>
      </c>
      <c r="J556" s="23">
        <f t="shared" si="24"/>
        <v>11970</v>
      </c>
      <c r="K556" s="16">
        <v>0.12</v>
      </c>
      <c r="L556" s="1" t="str" cm="1">
        <f t="array" ref="L556">_xlfn.IFS(K556&gt;=10%,"High",K556&gt;=5%,"Medium",K556&gt;=1%,"Low",K556=0,"No Discount")</f>
        <v>High</v>
      </c>
      <c r="M556" s="23">
        <f>'Order raw'!H556*'Order raw'!I556</f>
        <v>23940</v>
      </c>
      <c r="N556" s="23">
        <f t="shared" si="25"/>
        <v>21067.200000000001</v>
      </c>
      <c r="O556" s="23">
        <f t="shared" si="26"/>
        <v>9097.2000000000007</v>
      </c>
      <c r="P556" s="18">
        <v>41944</v>
      </c>
      <c r="Q556">
        <v>2014</v>
      </c>
    </row>
    <row r="557" spans="1:17" ht="13" x14ac:dyDescent="0.3">
      <c r="A557" s="1" t="s">
        <v>441</v>
      </c>
      <c r="B557" s="1" t="s">
        <v>61</v>
      </c>
      <c r="C557" s="1" t="str">
        <f>VLOOKUP(B557,Guide!$B$21:$C$26,2,0)</f>
        <v>MXC</v>
      </c>
      <c r="D557" s="1" t="s">
        <v>71</v>
      </c>
      <c r="E557" s="1" t="str">
        <f>VLOOKUP(D557,Guide!$B$28:$C$33,2,0)</f>
        <v>MDM</v>
      </c>
      <c r="F557" s="1" t="s">
        <v>9</v>
      </c>
      <c r="G557" s="21">
        <f>VLOOKUP($F557,Product!$A$1:$C$7,2,0)</f>
        <v>10</v>
      </c>
      <c r="H557" s="21">
        <f>VLOOKUP($F557,Product!$A$1:$C$7,3,0)</f>
        <v>20</v>
      </c>
      <c r="I557" s="1">
        <v>380</v>
      </c>
      <c r="J557" s="23">
        <f t="shared" si="24"/>
        <v>3800</v>
      </c>
      <c r="K557" s="16">
        <v>0.12</v>
      </c>
      <c r="L557" s="1" t="str" cm="1">
        <f t="array" ref="L557">_xlfn.IFS(K557&gt;=10%,"High",K557&gt;=5%,"Medium",K557&gt;=1%,"Low",K557=0,"No Discount")</f>
        <v>High</v>
      </c>
      <c r="M557" s="23">
        <f>'Order raw'!H557*'Order raw'!I557</f>
        <v>7600</v>
      </c>
      <c r="N557" s="23">
        <f t="shared" si="25"/>
        <v>6688</v>
      </c>
      <c r="O557" s="23">
        <f t="shared" si="26"/>
        <v>2888</v>
      </c>
      <c r="P557" s="18">
        <v>41609</v>
      </c>
      <c r="Q557">
        <v>2013</v>
      </c>
    </row>
    <row r="558" spans="1:17" ht="13" x14ac:dyDescent="0.3">
      <c r="A558" s="1" t="s">
        <v>342</v>
      </c>
      <c r="B558" s="1" t="s">
        <v>61</v>
      </c>
      <c r="C558" s="1" t="str">
        <f>VLOOKUP(B558,Guide!$B$21:$C$26,2,0)</f>
        <v>MXC</v>
      </c>
      <c r="D558" s="1" t="s">
        <v>69</v>
      </c>
      <c r="E558" s="1" t="str">
        <f>VLOOKUP(D558,Guide!$B$28:$C$33,2,0)</f>
        <v>GOV</v>
      </c>
      <c r="F558" s="1" t="s">
        <v>9</v>
      </c>
      <c r="G558" s="21">
        <f>VLOOKUP($F558,Product!$A$1:$C$7,2,0)</f>
        <v>10</v>
      </c>
      <c r="H558" s="21">
        <f>VLOOKUP($F558,Product!$A$1:$C$7,3,0)</f>
        <v>20</v>
      </c>
      <c r="I558" s="1">
        <v>1233</v>
      </c>
      <c r="J558" s="23">
        <f t="shared" si="24"/>
        <v>12330</v>
      </c>
      <c r="K558" s="16">
        <v>0.12</v>
      </c>
      <c r="L558" s="1" t="str" cm="1">
        <f t="array" ref="L558">_xlfn.IFS(K558&gt;=10%,"High",K558&gt;=5%,"Medium",K558&gt;=1%,"Low",K558=0,"No Discount")</f>
        <v>High</v>
      </c>
      <c r="M558" s="23">
        <f>'Order raw'!H558*'Order raw'!I558</f>
        <v>24660</v>
      </c>
      <c r="N558" s="23">
        <f t="shared" si="25"/>
        <v>21700.799999999999</v>
      </c>
      <c r="O558" s="23">
        <f t="shared" si="26"/>
        <v>9370.7999999999993</v>
      </c>
      <c r="P558" s="18">
        <v>41974</v>
      </c>
      <c r="Q558">
        <v>2014</v>
      </c>
    </row>
    <row r="559" spans="1:17" ht="13" x14ac:dyDescent="0.3">
      <c r="A559" s="1" t="s">
        <v>258</v>
      </c>
      <c r="B559" s="1" t="s">
        <v>61</v>
      </c>
      <c r="C559" s="1" t="str">
        <f>VLOOKUP(B559,Guide!$B$21:$C$26,2,0)</f>
        <v>MXC</v>
      </c>
      <c r="D559" s="1" t="s">
        <v>69</v>
      </c>
      <c r="E559" s="1" t="str">
        <f>VLOOKUP(D559,Guide!$B$28:$C$33,2,0)</f>
        <v>GOV</v>
      </c>
      <c r="F559" s="1" t="s">
        <v>10</v>
      </c>
      <c r="G559" s="21">
        <f>VLOOKUP($F559,Product!$A$1:$C$7,2,0)</f>
        <v>120</v>
      </c>
      <c r="H559" s="21">
        <f>VLOOKUP($F559,Product!$A$1:$C$7,3,0)</f>
        <v>180</v>
      </c>
      <c r="I559" s="1">
        <v>1395</v>
      </c>
      <c r="J559" s="23">
        <f t="shared" si="24"/>
        <v>167400</v>
      </c>
      <c r="K559" s="16">
        <v>0.12</v>
      </c>
      <c r="L559" s="1" t="str" cm="1">
        <f t="array" ref="L559">_xlfn.IFS(K559&gt;=10%,"High",K559&gt;=5%,"Medium",K559&gt;=1%,"Low",K559=0,"No Discount")</f>
        <v>High</v>
      </c>
      <c r="M559" s="23">
        <f>'Order raw'!H559*'Order raw'!I559</f>
        <v>251100</v>
      </c>
      <c r="N559" s="23">
        <f t="shared" si="25"/>
        <v>220968</v>
      </c>
      <c r="O559" s="23">
        <f t="shared" si="26"/>
        <v>53568</v>
      </c>
      <c r="P559" s="18">
        <v>41821</v>
      </c>
      <c r="Q559">
        <v>2014</v>
      </c>
    </row>
    <row r="560" spans="1:17" ht="13" x14ac:dyDescent="0.3">
      <c r="A560" s="1" t="s">
        <v>127</v>
      </c>
      <c r="B560" s="1" t="s">
        <v>63</v>
      </c>
      <c r="C560" s="1" t="str">
        <f>VLOOKUP(B560,Guide!$B$21:$C$26,2,0)</f>
        <v>USA</v>
      </c>
      <c r="D560" s="1" t="s">
        <v>69</v>
      </c>
      <c r="E560" s="1" t="str">
        <f>VLOOKUP(D560,Guide!$B$28:$C$33,2,0)</f>
        <v>GOV</v>
      </c>
      <c r="F560" s="1" t="s">
        <v>10</v>
      </c>
      <c r="G560" s="21">
        <f>VLOOKUP($F560,Product!$A$1:$C$7,2,0)</f>
        <v>120</v>
      </c>
      <c r="H560" s="21">
        <f>VLOOKUP($F560,Product!$A$1:$C$7,3,0)</f>
        <v>180</v>
      </c>
      <c r="I560" s="1">
        <v>986</v>
      </c>
      <c r="J560" s="23">
        <f t="shared" si="24"/>
        <v>118320</v>
      </c>
      <c r="K560" s="16">
        <v>0.12</v>
      </c>
      <c r="L560" s="1" t="str" cm="1">
        <f t="array" ref="L560">_xlfn.IFS(K560&gt;=10%,"High",K560&gt;=5%,"Medium",K560&gt;=1%,"Low",K560=0,"No Discount")</f>
        <v>High</v>
      </c>
      <c r="M560" s="23">
        <f>'Order raw'!H560*'Order raw'!I560</f>
        <v>177480</v>
      </c>
      <c r="N560" s="23">
        <f t="shared" si="25"/>
        <v>156182.39999999999</v>
      </c>
      <c r="O560" s="23">
        <f t="shared" si="26"/>
        <v>37862.399999999994</v>
      </c>
      <c r="P560" s="18">
        <v>41913</v>
      </c>
      <c r="Q560">
        <v>2014</v>
      </c>
    </row>
    <row r="561" spans="1:17" ht="13" x14ac:dyDescent="0.3">
      <c r="A561" s="1" t="s">
        <v>158</v>
      </c>
      <c r="B561" s="1" t="s">
        <v>61</v>
      </c>
      <c r="C561" s="1" t="str">
        <f>VLOOKUP(B561,Guide!$B$21:$C$26,2,0)</f>
        <v>MXC</v>
      </c>
      <c r="D561" s="1" t="s">
        <v>69</v>
      </c>
      <c r="E561" s="1" t="str">
        <f>VLOOKUP(D561,Guide!$B$28:$C$33,2,0)</f>
        <v>GOV</v>
      </c>
      <c r="F561" s="1" t="s">
        <v>10</v>
      </c>
      <c r="G561" s="21">
        <f>VLOOKUP($F561,Product!$A$1:$C$7,2,0)</f>
        <v>120</v>
      </c>
      <c r="H561" s="21">
        <f>VLOOKUP($F561,Product!$A$1:$C$7,3,0)</f>
        <v>180</v>
      </c>
      <c r="I561" s="1">
        <v>905</v>
      </c>
      <c r="J561" s="23">
        <f t="shared" si="24"/>
        <v>108600</v>
      </c>
      <c r="K561" s="16">
        <v>0.12</v>
      </c>
      <c r="L561" s="1" t="str" cm="1">
        <f t="array" ref="L561">_xlfn.IFS(K561&gt;=10%,"High",K561&gt;=5%,"Medium",K561&gt;=1%,"Low",K561=0,"No Discount")</f>
        <v>High</v>
      </c>
      <c r="M561" s="23">
        <f>'Order raw'!H561*'Order raw'!I561</f>
        <v>162900</v>
      </c>
      <c r="N561" s="23">
        <f t="shared" si="25"/>
        <v>143352</v>
      </c>
      <c r="O561" s="23">
        <f t="shared" si="26"/>
        <v>34752</v>
      </c>
      <c r="P561" s="18">
        <v>41913</v>
      </c>
      <c r="Q561">
        <v>2014</v>
      </c>
    </row>
    <row r="562" spans="1:17" ht="13" x14ac:dyDescent="0.3">
      <c r="A562" s="1" t="s">
        <v>442</v>
      </c>
      <c r="B562" s="1" t="s">
        <v>55</v>
      </c>
      <c r="C562" s="1" t="str">
        <f>VLOOKUP(B562,Guide!$B$21:$C$26,2,0)</f>
        <v>CND</v>
      </c>
      <c r="D562" s="1" t="s">
        <v>73</v>
      </c>
      <c r="E562" s="1" t="str">
        <f>VLOOKUP(D562,Guide!$B$28:$C$33,2,0)</f>
        <v>CPR</v>
      </c>
      <c r="F562" s="1" t="s">
        <v>11</v>
      </c>
      <c r="G562" s="21">
        <f>VLOOKUP($F562,Product!$A$1:$C$7,2,0)</f>
        <v>250</v>
      </c>
      <c r="H562" s="21">
        <f>VLOOKUP($F562,Product!$A$1:$C$7,3,0)</f>
        <v>300</v>
      </c>
      <c r="I562" s="1">
        <v>2109</v>
      </c>
      <c r="J562" s="23">
        <f t="shared" si="24"/>
        <v>527250</v>
      </c>
      <c r="K562" s="16">
        <v>0.12</v>
      </c>
      <c r="L562" s="1" t="str" cm="1">
        <f t="array" ref="L562">_xlfn.IFS(K562&gt;=10%,"High",K562&gt;=5%,"Medium",K562&gt;=1%,"Low",K562=0,"No Discount")</f>
        <v>High</v>
      </c>
      <c r="M562" s="23">
        <f>'Order raw'!H562*'Order raw'!I562</f>
        <v>632700</v>
      </c>
      <c r="N562" s="23">
        <f t="shared" si="25"/>
        <v>556776</v>
      </c>
      <c r="O562" s="23">
        <f t="shared" si="26"/>
        <v>29526</v>
      </c>
      <c r="P562" s="18">
        <v>41760</v>
      </c>
      <c r="Q562">
        <v>2014</v>
      </c>
    </row>
    <row r="563" spans="1:17" ht="13" x14ac:dyDescent="0.3">
      <c r="A563" s="1" t="s">
        <v>443</v>
      </c>
      <c r="B563" s="1" t="s">
        <v>59</v>
      </c>
      <c r="C563" s="1" t="str">
        <f>VLOOKUP(B563,Guide!$B$21:$C$26,2,0)</f>
        <v>FRA</v>
      </c>
      <c r="D563" s="1" t="s">
        <v>71</v>
      </c>
      <c r="E563" s="1" t="str">
        <f>VLOOKUP(D563,Guide!$B$28:$C$33,2,0)</f>
        <v>MDM</v>
      </c>
      <c r="F563" s="1" t="s">
        <v>11</v>
      </c>
      <c r="G563" s="21">
        <f>VLOOKUP($F563,Product!$A$1:$C$7,2,0)</f>
        <v>250</v>
      </c>
      <c r="H563" s="21">
        <f>VLOOKUP($F563,Product!$A$1:$C$7,3,0)</f>
        <v>300</v>
      </c>
      <c r="I563" s="1">
        <v>3874</v>
      </c>
      <c r="J563" s="23">
        <f t="shared" si="24"/>
        <v>968500</v>
      </c>
      <c r="K563" s="16">
        <v>0.12001548786783686</v>
      </c>
      <c r="L563" s="1" t="str" cm="1">
        <f t="array" ref="L563">_xlfn.IFS(K563&gt;=10%,"High",K563&gt;=5%,"Medium",K563&gt;=1%,"Low",K563=0,"No Discount")</f>
        <v>High</v>
      </c>
      <c r="M563" s="23">
        <f>'Order raw'!H563*'Order raw'!I563</f>
        <v>1162200</v>
      </c>
      <c r="N563" s="23">
        <f t="shared" si="25"/>
        <v>1022718</v>
      </c>
      <c r="O563" s="23">
        <f t="shared" si="26"/>
        <v>54218</v>
      </c>
      <c r="P563" s="18">
        <v>41821</v>
      </c>
      <c r="Q563">
        <v>2014</v>
      </c>
    </row>
    <row r="564" spans="1:17" ht="13" x14ac:dyDescent="0.3">
      <c r="A564" s="1" t="s">
        <v>251</v>
      </c>
      <c r="B564" s="1" t="s">
        <v>55</v>
      </c>
      <c r="C564" s="1" t="str">
        <f>VLOOKUP(B564,Guide!$B$21:$C$26,2,0)</f>
        <v>CND</v>
      </c>
      <c r="D564" s="1" t="s">
        <v>69</v>
      </c>
      <c r="E564" s="1" t="str">
        <f>VLOOKUP(D564,Guide!$B$28:$C$33,2,0)</f>
        <v>GOV</v>
      </c>
      <c r="F564" s="1" t="s">
        <v>11</v>
      </c>
      <c r="G564" s="21">
        <f>VLOOKUP($F564,Product!$A$1:$C$7,2,0)</f>
        <v>250</v>
      </c>
      <c r="H564" s="21">
        <f>VLOOKUP($F564,Product!$A$1:$C$7,3,0)</f>
        <v>300</v>
      </c>
      <c r="I564" s="1">
        <v>623</v>
      </c>
      <c r="J564" s="23">
        <f t="shared" si="24"/>
        <v>155750</v>
      </c>
      <c r="K564" s="16">
        <v>0.12</v>
      </c>
      <c r="L564" s="1" t="str" cm="1">
        <f t="array" ref="L564">_xlfn.IFS(K564&gt;=10%,"High",K564&gt;=5%,"Medium",K564&gt;=1%,"Low",K564=0,"No Discount")</f>
        <v>High</v>
      </c>
      <c r="M564" s="23">
        <f>'Order raw'!H564*'Order raw'!I564</f>
        <v>186900</v>
      </c>
      <c r="N564" s="23">
        <f t="shared" si="25"/>
        <v>164472</v>
      </c>
      <c r="O564" s="23">
        <f t="shared" si="26"/>
        <v>8722</v>
      </c>
      <c r="P564" s="18">
        <v>41518</v>
      </c>
      <c r="Q564">
        <v>2013</v>
      </c>
    </row>
    <row r="565" spans="1:17" ht="13" x14ac:dyDescent="0.3">
      <c r="A565" s="1" t="s">
        <v>127</v>
      </c>
      <c r="B565" s="1" t="s">
        <v>63</v>
      </c>
      <c r="C565" s="1" t="str">
        <f>VLOOKUP(B565,Guide!$B$21:$C$26,2,0)</f>
        <v>USA</v>
      </c>
      <c r="D565" s="1" t="s">
        <v>69</v>
      </c>
      <c r="E565" s="1" t="str">
        <f>VLOOKUP(D565,Guide!$B$28:$C$33,2,0)</f>
        <v>GOV</v>
      </c>
      <c r="F565" s="1" t="s">
        <v>11</v>
      </c>
      <c r="G565" s="21">
        <f>VLOOKUP($F565,Product!$A$1:$C$7,2,0)</f>
        <v>250</v>
      </c>
      <c r="H565" s="21">
        <f>VLOOKUP($F565,Product!$A$1:$C$7,3,0)</f>
        <v>300</v>
      </c>
      <c r="I565" s="1">
        <v>986</v>
      </c>
      <c r="J565" s="23">
        <f t="shared" si="24"/>
        <v>246500</v>
      </c>
      <c r="K565" s="16">
        <v>0.12</v>
      </c>
      <c r="L565" s="1" t="str" cm="1">
        <f t="array" ref="L565">_xlfn.IFS(K565&gt;=10%,"High",K565&gt;=5%,"Medium",K565&gt;=1%,"Low",K565=0,"No Discount")</f>
        <v>High</v>
      </c>
      <c r="M565" s="23">
        <f>'Order raw'!H565*'Order raw'!I565</f>
        <v>295800</v>
      </c>
      <c r="N565" s="23">
        <f t="shared" si="25"/>
        <v>260304</v>
      </c>
      <c r="O565" s="23">
        <f t="shared" si="26"/>
        <v>13804</v>
      </c>
      <c r="P565" s="18">
        <v>41913</v>
      </c>
      <c r="Q565">
        <v>2014</v>
      </c>
    </row>
    <row r="566" spans="1:17" ht="13" x14ac:dyDescent="0.3">
      <c r="A566" s="1" t="s">
        <v>444</v>
      </c>
      <c r="B566" s="1" t="s">
        <v>63</v>
      </c>
      <c r="C566" s="1" t="str">
        <f>VLOOKUP(B566,Guide!$B$21:$C$26,2,0)</f>
        <v>USA</v>
      </c>
      <c r="D566" s="1" t="s">
        <v>75</v>
      </c>
      <c r="E566" s="1" t="str">
        <f>VLOOKUP(D566,Guide!$B$28:$C$33,2,0)</f>
        <v>ENT</v>
      </c>
      <c r="F566" s="1" t="s">
        <v>11</v>
      </c>
      <c r="G566" s="21">
        <f>VLOOKUP($F566,Product!$A$1:$C$7,2,0)</f>
        <v>250</v>
      </c>
      <c r="H566" s="21">
        <f>VLOOKUP($F566,Product!$A$1:$C$7,3,0)</f>
        <v>300</v>
      </c>
      <c r="I566" s="1">
        <v>2387</v>
      </c>
      <c r="J566" s="23">
        <f t="shared" si="24"/>
        <v>596750</v>
      </c>
      <c r="K566" s="16">
        <v>0.12</v>
      </c>
      <c r="L566" s="1" t="str" cm="1">
        <f t="array" ref="L566">_xlfn.IFS(K566&gt;=10%,"High",K566&gt;=5%,"Medium",K566&gt;=1%,"Low",K566=0,"No Discount")</f>
        <v>High</v>
      </c>
      <c r="M566" s="23">
        <f>'Order raw'!H566*'Order raw'!I566</f>
        <v>716100</v>
      </c>
      <c r="N566" s="23">
        <f t="shared" si="25"/>
        <v>630168</v>
      </c>
      <c r="O566" s="23">
        <f t="shared" si="26"/>
        <v>33418</v>
      </c>
      <c r="P566" s="18">
        <v>41944</v>
      </c>
      <c r="Q566">
        <v>2014</v>
      </c>
    </row>
    <row r="567" spans="1:17" ht="13" x14ac:dyDescent="0.3">
      <c r="A567" s="1" t="s">
        <v>342</v>
      </c>
      <c r="B567" s="1" t="s">
        <v>61</v>
      </c>
      <c r="C567" s="1" t="str">
        <f>VLOOKUP(B567,Guide!$B$21:$C$26,2,0)</f>
        <v>MXC</v>
      </c>
      <c r="D567" s="1" t="s">
        <v>69</v>
      </c>
      <c r="E567" s="1" t="str">
        <f>VLOOKUP(D567,Guide!$B$28:$C$33,2,0)</f>
        <v>GOV</v>
      </c>
      <c r="F567" s="1" t="s">
        <v>11</v>
      </c>
      <c r="G567" s="21">
        <f>VLOOKUP($F567,Product!$A$1:$C$7,2,0)</f>
        <v>250</v>
      </c>
      <c r="H567" s="21">
        <f>VLOOKUP($F567,Product!$A$1:$C$7,3,0)</f>
        <v>300</v>
      </c>
      <c r="I567" s="1">
        <v>1233</v>
      </c>
      <c r="J567" s="23">
        <f t="shared" si="24"/>
        <v>308250</v>
      </c>
      <c r="K567" s="16">
        <v>0.12</v>
      </c>
      <c r="L567" s="1" t="str" cm="1">
        <f t="array" ref="L567">_xlfn.IFS(K567&gt;=10%,"High",K567&gt;=5%,"Medium",K567&gt;=1%,"Low",K567=0,"No Discount")</f>
        <v>High</v>
      </c>
      <c r="M567" s="23">
        <f>'Order raw'!H567*'Order raw'!I567</f>
        <v>369900</v>
      </c>
      <c r="N567" s="23">
        <f t="shared" si="25"/>
        <v>325512</v>
      </c>
      <c r="O567" s="23">
        <f t="shared" si="26"/>
        <v>17262</v>
      </c>
      <c r="P567" s="18">
        <v>41974</v>
      </c>
      <c r="Q567">
        <v>2014</v>
      </c>
    </row>
    <row r="568" spans="1:17" ht="13" x14ac:dyDescent="0.3">
      <c r="A568" s="1" t="s">
        <v>445</v>
      </c>
      <c r="B568" s="1" t="s">
        <v>63</v>
      </c>
      <c r="C568" s="1" t="str">
        <f>VLOOKUP(B568,Guide!$B$21:$C$26,2,0)</f>
        <v>USA</v>
      </c>
      <c r="D568" s="1" t="s">
        <v>69</v>
      </c>
      <c r="E568" s="1" t="str">
        <f>VLOOKUP(D568,Guide!$B$28:$C$33,2,0)</f>
        <v>GOV</v>
      </c>
      <c r="F568" s="1" t="s">
        <v>12</v>
      </c>
      <c r="G568" s="21">
        <f>VLOOKUP($F568,Product!$A$1:$C$7,2,0)</f>
        <v>200</v>
      </c>
      <c r="H568" s="21">
        <f>VLOOKUP($F568,Product!$A$1:$C$7,3,0)</f>
        <v>350</v>
      </c>
      <c r="I568" s="1">
        <v>270</v>
      </c>
      <c r="J568" s="23">
        <f t="shared" si="24"/>
        <v>54000</v>
      </c>
      <c r="K568" s="16">
        <v>0.12</v>
      </c>
      <c r="L568" s="1" t="str" cm="1">
        <f t="array" ref="L568">_xlfn.IFS(K568&gt;=10%,"High",K568&gt;=5%,"Medium",K568&gt;=1%,"Low",K568=0,"No Discount")</f>
        <v>High</v>
      </c>
      <c r="M568" s="23">
        <f>'Order raw'!H568*'Order raw'!I568</f>
        <v>94500</v>
      </c>
      <c r="N568" s="23">
        <f t="shared" si="25"/>
        <v>83160</v>
      </c>
      <c r="O568" s="23">
        <f t="shared" si="26"/>
        <v>29160</v>
      </c>
      <c r="P568" s="18">
        <v>41671</v>
      </c>
      <c r="Q568">
        <v>2014</v>
      </c>
    </row>
    <row r="569" spans="1:17" ht="13" x14ac:dyDescent="0.3">
      <c r="A569" s="1" t="s">
        <v>162</v>
      </c>
      <c r="B569" s="1" t="s">
        <v>59</v>
      </c>
      <c r="C569" s="1" t="str">
        <f>VLOOKUP(B569,Guide!$B$21:$C$26,2,0)</f>
        <v>FRA</v>
      </c>
      <c r="D569" s="1" t="s">
        <v>69</v>
      </c>
      <c r="E569" s="1" t="str">
        <f>VLOOKUP(D569,Guide!$B$28:$C$33,2,0)</f>
        <v>GOV</v>
      </c>
      <c r="F569" s="1" t="s">
        <v>12</v>
      </c>
      <c r="G569" s="21">
        <f>VLOOKUP($F569,Product!$A$1:$C$7,2,0)</f>
        <v>200</v>
      </c>
      <c r="H569" s="21">
        <f>VLOOKUP($F569,Product!$A$1:$C$7,3,0)</f>
        <v>350</v>
      </c>
      <c r="I569" s="1">
        <v>3421</v>
      </c>
      <c r="J569" s="23">
        <f t="shared" si="24"/>
        <v>684200</v>
      </c>
      <c r="K569" s="16">
        <v>0.1200175387313651</v>
      </c>
      <c r="L569" s="1" t="str" cm="1">
        <f t="array" ref="L569">_xlfn.IFS(K569&gt;=10%,"High",K569&gt;=5%,"Medium",K569&gt;=1%,"Low",K569=0,"No Discount")</f>
        <v>High</v>
      </c>
      <c r="M569" s="23">
        <f>'Order raw'!H569*'Order raw'!I569</f>
        <v>1197350</v>
      </c>
      <c r="N569" s="23">
        <f t="shared" si="25"/>
        <v>1053647</v>
      </c>
      <c r="O569" s="23">
        <f t="shared" si="26"/>
        <v>369447</v>
      </c>
      <c r="P569" s="18">
        <v>41821</v>
      </c>
      <c r="Q569">
        <v>2014</v>
      </c>
    </row>
    <row r="570" spans="1:17" ht="13" x14ac:dyDescent="0.3">
      <c r="A570" s="1" t="s">
        <v>373</v>
      </c>
      <c r="B570" s="1" t="s">
        <v>55</v>
      </c>
      <c r="C570" s="1" t="str">
        <f>VLOOKUP(B570,Guide!$B$21:$C$26,2,0)</f>
        <v>CND</v>
      </c>
      <c r="D570" s="1" t="s">
        <v>69</v>
      </c>
      <c r="E570" s="1" t="str">
        <f>VLOOKUP(D570,Guide!$B$28:$C$33,2,0)</f>
        <v>GOV</v>
      </c>
      <c r="F570" s="1" t="s">
        <v>12</v>
      </c>
      <c r="G570" s="21">
        <f>VLOOKUP($F570,Product!$A$1:$C$7,2,0)</f>
        <v>200</v>
      </c>
      <c r="H570" s="21">
        <f>VLOOKUP($F570,Product!$A$1:$C$7,3,0)</f>
        <v>350</v>
      </c>
      <c r="I570" s="1">
        <v>2734</v>
      </c>
      <c r="J570" s="23">
        <f t="shared" si="24"/>
        <v>546800</v>
      </c>
      <c r="K570" s="16">
        <v>0.12</v>
      </c>
      <c r="L570" s="1" t="str" cm="1">
        <f t="array" ref="L570">_xlfn.IFS(K570&gt;=10%,"High",K570&gt;=5%,"Medium",K570&gt;=1%,"Low",K570=0,"No Discount")</f>
        <v>High</v>
      </c>
      <c r="M570" s="23">
        <f>'Order raw'!H570*'Order raw'!I570</f>
        <v>956900</v>
      </c>
      <c r="N570" s="23">
        <f t="shared" si="25"/>
        <v>842072</v>
      </c>
      <c r="O570" s="23">
        <f t="shared" si="26"/>
        <v>295272</v>
      </c>
      <c r="P570" s="18">
        <v>41913</v>
      </c>
      <c r="Q570">
        <v>2014</v>
      </c>
    </row>
    <row r="571" spans="1:17" ht="13" x14ac:dyDescent="0.3">
      <c r="A571" s="1" t="s">
        <v>446</v>
      </c>
      <c r="B571" s="1" t="s">
        <v>63</v>
      </c>
      <c r="C571" s="1" t="str">
        <f>VLOOKUP(B571,Guide!$B$21:$C$26,2,0)</f>
        <v>USA</v>
      </c>
      <c r="D571" s="1" t="s">
        <v>71</v>
      </c>
      <c r="E571" s="1" t="str">
        <f>VLOOKUP(D571,Guide!$B$28:$C$33,2,0)</f>
        <v>MDM</v>
      </c>
      <c r="F571" s="1" t="s">
        <v>12</v>
      </c>
      <c r="G571" s="21">
        <f>VLOOKUP($F571,Product!$A$1:$C$7,2,0)</f>
        <v>200</v>
      </c>
      <c r="H571" s="21">
        <f>VLOOKUP($F571,Product!$A$1:$C$7,3,0)</f>
        <v>350</v>
      </c>
      <c r="I571" s="1">
        <v>2548</v>
      </c>
      <c r="J571" s="23">
        <f t="shared" si="24"/>
        <v>509600</v>
      </c>
      <c r="K571" s="16">
        <v>0.12</v>
      </c>
      <c r="L571" s="1" t="str" cm="1">
        <f t="array" ref="L571">_xlfn.IFS(K571&gt;=10%,"High",K571&gt;=5%,"Medium",K571&gt;=1%,"Low",K571=0,"No Discount")</f>
        <v>High</v>
      </c>
      <c r="M571" s="23">
        <f>'Order raw'!H571*'Order raw'!I571</f>
        <v>891800</v>
      </c>
      <c r="N571" s="23">
        <f t="shared" si="25"/>
        <v>784784</v>
      </c>
      <c r="O571" s="23">
        <f t="shared" si="26"/>
        <v>275184</v>
      </c>
      <c r="P571" s="18">
        <v>41579</v>
      </c>
      <c r="Q571">
        <v>2013</v>
      </c>
    </row>
    <row r="572" spans="1:17" ht="13" x14ac:dyDescent="0.3">
      <c r="A572" s="1" t="s">
        <v>145</v>
      </c>
      <c r="B572" s="1" t="s">
        <v>59</v>
      </c>
      <c r="C572" s="1" t="str">
        <f>VLOOKUP(B572,Guide!$B$21:$C$26,2,0)</f>
        <v>FRA</v>
      </c>
      <c r="D572" s="1" t="s">
        <v>69</v>
      </c>
      <c r="E572" s="1" t="str">
        <f>VLOOKUP(D572,Guide!$B$28:$C$33,2,0)</f>
        <v>GOV</v>
      </c>
      <c r="F572" s="1" t="s">
        <v>7</v>
      </c>
      <c r="G572" s="21">
        <f>VLOOKUP($F572,Product!$A$1:$C$7,2,0)</f>
        <v>3</v>
      </c>
      <c r="H572" s="21">
        <f>VLOOKUP($F572,Product!$A$1:$C$7,3,0)</f>
        <v>20</v>
      </c>
      <c r="I572" s="1">
        <v>2521</v>
      </c>
      <c r="J572" s="23">
        <f t="shared" si="24"/>
        <v>7563</v>
      </c>
      <c r="K572" s="16">
        <v>0.12002380007933361</v>
      </c>
      <c r="L572" s="1" t="str" cm="1">
        <f t="array" ref="L572">_xlfn.IFS(K572&gt;=10%,"High",K572&gt;=5%,"Medium",K572&gt;=1%,"Low",K572=0,"No Discount")</f>
        <v>High</v>
      </c>
      <c r="M572" s="23">
        <f>'Order raw'!H572*'Order raw'!I572</f>
        <v>50420</v>
      </c>
      <c r="N572" s="23">
        <f t="shared" si="25"/>
        <v>44368.399999999994</v>
      </c>
      <c r="O572" s="23">
        <f t="shared" si="26"/>
        <v>36805.399999999994</v>
      </c>
      <c r="P572" s="18">
        <v>41640</v>
      </c>
      <c r="Q572">
        <v>2014</v>
      </c>
    </row>
    <row r="573" spans="1:17" ht="13" x14ac:dyDescent="0.3">
      <c r="A573" s="1" t="s">
        <v>447</v>
      </c>
      <c r="B573" s="1" t="s">
        <v>61</v>
      </c>
      <c r="C573" s="1" t="str">
        <f>VLOOKUP(B573,Guide!$B$21:$C$26,2,0)</f>
        <v>MXC</v>
      </c>
      <c r="D573" s="1" t="s">
        <v>73</v>
      </c>
      <c r="E573" s="1" t="str">
        <f>VLOOKUP(D573,Guide!$B$28:$C$33,2,0)</f>
        <v>CPR</v>
      </c>
      <c r="F573" s="1" t="s">
        <v>8</v>
      </c>
      <c r="G573" s="21">
        <f>VLOOKUP($F573,Product!$A$1:$C$7,2,0)</f>
        <v>5</v>
      </c>
      <c r="H573" s="21">
        <f>VLOOKUP($F573,Product!$A$1:$C$7,3,0)</f>
        <v>15</v>
      </c>
      <c r="I573" s="1">
        <v>2661</v>
      </c>
      <c r="J573" s="23">
        <f t="shared" si="24"/>
        <v>13305</v>
      </c>
      <c r="K573" s="16">
        <v>0.12000000000000001</v>
      </c>
      <c r="L573" s="1" t="str" cm="1">
        <f t="array" ref="L573">_xlfn.IFS(K573&gt;=10%,"High",K573&gt;=5%,"Medium",K573&gt;=1%,"Low",K573=0,"No Discount")</f>
        <v>High</v>
      </c>
      <c r="M573" s="23">
        <f>'Order raw'!H573*'Order raw'!I573</f>
        <v>39915</v>
      </c>
      <c r="N573" s="23">
        <f t="shared" si="25"/>
        <v>35125.199999999997</v>
      </c>
      <c r="O573" s="23">
        <f t="shared" si="26"/>
        <v>21820.199999999997</v>
      </c>
      <c r="P573" s="18">
        <v>41760</v>
      </c>
      <c r="Q573">
        <v>2014</v>
      </c>
    </row>
    <row r="574" spans="1:17" ht="13" x14ac:dyDescent="0.3">
      <c r="A574" s="1" t="s">
        <v>109</v>
      </c>
      <c r="B574" s="1" t="s">
        <v>57</v>
      </c>
      <c r="C574" s="1" t="str">
        <f>VLOOKUP(B574,Guide!$B$21:$C$26,2,0)</f>
        <v>GER</v>
      </c>
      <c r="D574" s="1" t="s">
        <v>69</v>
      </c>
      <c r="E574" s="1" t="str">
        <f>VLOOKUP(D574,Guide!$B$28:$C$33,2,0)</f>
        <v>GOV</v>
      </c>
      <c r="F574" s="1" t="s">
        <v>9</v>
      </c>
      <c r="G574" s="21">
        <f>VLOOKUP($F574,Product!$A$1:$C$7,2,0)</f>
        <v>10</v>
      </c>
      <c r="H574" s="21">
        <f>VLOOKUP($F574,Product!$A$1:$C$7,3,0)</f>
        <v>20</v>
      </c>
      <c r="I574" s="1">
        <v>1531</v>
      </c>
      <c r="J574" s="23">
        <f t="shared" si="24"/>
        <v>15310</v>
      </c>
      <c r="K574" s="16">
        <v>0.12000000000000001</v>
      </c>
      <c r="L574" s="1" t="str" cm="1">
        <f t="array" ref="L574">_xlfn.IFS(K574&gt;=10%,"High",K574&gt;=5%,"Medium",K574&gt;=1%,"Low",K574=0,"No Discount")</f>
        <v>High</v>
      </c>
      <c r="M574" s="23">
        <f>'Order raw'!H574*'Order raw'!I574</f>
        <v>30620</v>
      </c>
      <c r="N574" s="23">
        <f t="shared" si="25"/>
        <v>26945.599999999999</v>
      </c>
      <c r="O574" s="23">
        <f t="shared" si="26"/>
        <v>11635.599999999999</v>
      </c>
      <c r="P574" s="18">
        <v>41974</v>
      </c>
      <c r="Q574">
        <v>2014</v>
      </c>
    </row>
    <row r="575" spans="1:17" ht="13" x14ac:dyDescent="0.3">
      <c r="A575" s="1" t="s">
        <v>392</v>
      </c>
      <c r="B575" s="1" t="s">
        <v>59</v>
      </c>
      <c r="C575" s="1" t="str">
        <f>VLOOKUP(B575,Guide!$B$21:$C$26,2,0)</f>
        <v>FRA</v>
      </c>
      <c r="D575" s="1" t="s">
        <v>69</v>
      </c>
      <c r="E575" s="1" t="str">
        <f>VLOOKUP(D575,Guide!$B$28:$C$33,2,0)</f>
        <v>GOV</v>
      </c>
      <c r="F575" s="1" t="s">
        <v>11</v>
      </c>
      <c r="G575" s="21">
        <f>VLOOKUP($F575,Product!$A$1:$C$7,2,0)</f>
        <v>250</v>
      </c>
      <c r="H575" s="21">
        <f>VLOOKUP($F575,Product!$A$1:$C$7,3,0)</f>
        <v>300</v>
      </c>
      <c r="I575" s="1">
        <v>1491</v>
      </c>
      <c r="J575" s="23">
        <f t="shared" si="24"/>
        <v>372750</v>
      </c>
      <c r="K575" s="16">
        <v>0.12000000000000001</v>
      </c>
      <c r="L575" s="1" t="str" cm="1">
        <f t="array" ref="L575">_xlfn.IFS(K575&gt;=10%,"High",K575&gt;=5%,"Medium",K575&gt;=1%,"Low",K575=0,"No Discount")</f>
        <v>High</v>
      </c>
      <c r="M575" s="23">
        <f>'Order raw'!H575*'Order raw'!I575</f>
        <v>447300</v>
      </c>
      <c r="N575" s="23">
        <f t="shared" si="25"/>
        <v>393624</v>
      </c>
      <c r="O575" s="23">
        <f t="shared" si="26"/>
        <v>20874</v>
      </c>
      <c r="P575" s="18">
        <v>41699</v>
      </c>
      <c r="Q575">
        <v>2014</v>
      </c>
    </row>
    <row r="576" spans="1:17" ht="13" x14ac:dyDescent="0.3">
      <c r="A576" s="1" t="s">
        <v>109</v>
      </c>
      <c r="B576" s="1" t="s">
        <v>57</v>
      </c>
      <c r="C576" s="1" t="str">
        <f>VLOOKUP(B576,Guide!$B$21:$C$26,2,0)</f>
        <v>GER</v>
      </c>
      <c r="D576" s="1" t="s">
        <v>69</v>
      </c>
      <c r="E576" s="1" t="str">
        <f>VLOOKUP(D576,Guide!$B$28:$C$33,2,0)</f>
        <v>GOV</v>
      </c>
      <c r="F576" s="1" t="s">
        <v>11</v>
      </c>
      <c r="G576" s="21">
        <f>VLOOKUP($F576,Product!$A$1:$C$7,2,0)</f>
        <v>250</v>
      </c>
      <c r="H576" s="21">
        <f>VLOOKUP($F576,Product!$A$1:$C$7,3,0)</f>
        <v>300</v>
      </c>
      <c r="I576" s="1">
        <v>1531</v>
      </c>
      <c r="J576" s="23">
        <f t="shared" si="24"/>
        <v>382750</v>
      </c>
      <c r="K576" s="16">
        <v>0.12000000000000001</v>
      </c>
      <c r="L576" s="1" t="str" cm="1">
        <f t="array" ref="L576">_xlfn.IFS(K576&gt;=10%,"High",K576&gt;=5%,"Medium",K576&gt;=1%,"Low",K576=0,"No Discount")</f>
        <v>High</v>
      </c>
      <c r="M576" s="23">
        <f>'Order raw'!H576*'Order raw'!I576</f>
        <v>459300</v>
      </c>
      <c r="N576" s="23">
        <f t="shared" si="25"/>
        <v>404184</v>
      </c>
      <c r="O576" s="23">
        <f t="shared" si="26"/>
        <v>21434</v>
      </c>
      <c r="P576" s="18">
        <v>41974</v>
      </c>
      <c r="Q576">
        <v>2014</v>
      </c>
    </row>
    <row r="577" spans="1:17" ht="13" x14ac:dyDescent="0.3">
      <c r="A577" s="1" t="s">
        <v>448</v>
      </c>
      <c r="B577" s="1" t="s">
        <v>55</v>
      </c>
      <c r="C577" s="1" t="str">
        <f>VLOOKUP(B577,Guide!$B$21:$C$26,2,0)</f>
        <v>CND</v>
      </c>
      <c r="D577" s="1" t="s">
        <v>73</v>
      </c>
      <c r="E577" s="1" t="str">
        <f>VLOOKUP(D577,Guide!$B$28:$C$33,2,0)</f>
        <v>CPR</v>
      </c>
      <c r="F577" s="1" t="s">
        <v>12</v>
      </c>
      <c r="G577" s="21">
        <f>VLOOKUP($F577,Product!$A$1:$C$7,2,0)</f>
        <v>200</v>
      </c>
      <c r="H577" s="21">
        <f>VLOOKUP($F577,Product!$A$1:$C$7,3,0)</f>
        <v>350</v>
      </c>
      <c r="I577" s="1">
        <v>2761</v>
      </c>
      <c r="J577" s="23">
        <f t="shared" si="24"/>
        <v>552200</v>
      </c>
      <c r="K577" s="16">
        <v>0.12000000000000001</v>
      </c>
      <c r="L577" s="1" t="str" cm="1">
        <f t="array" ref="L577">_xlfn.IFS(K577&gt;=10%,"High",K577&gt;=5%,"Medium",K577&gt;=1%,"Low",K577=0,"No Discount")</f>
        <v>High</v>
      </c>
      <c r="M577" s="23">
        <f>'Order raw'!H577*'Order raw'!I577</f>
        <v>966350</v>
      </c>
      <c r="N577" s="23">
        <f t="shared" si="25"/>
        <v>850388</v>
      </c>
      <c r="O577" s="23">
        <f t="shared" si="26"/>
        <v>298188</v>
      </c>
      <c r="P577" s="18">
        <v>41518</v>
      </c>
      <c r="Q577">
        <v>2013</v>
      </c>
    </row>
    <row r="578" spans="1:17" ht="13" x14ac:dyDescent="0.3">
      <c r="A578" s="1" t="s">
        <v>449</v>
      </c>
      <c r="B578" s="1" t="s">
        <v>63</v>
      </c>
      <c r="C578" s="1" t="str">
        <f>VLOOKUP(B578,Guide!$B$21:$C$26,2,0)</f>
        <v>USA</v>
      </c>
      <c r="D578" s="1" t="s">
        <v>71</v>
      </c>
      <c r="E578" s="1" t="str">
        <f>VLOOKUP(D578,Guide!$B$28:$C$33,2,0)</f>
        <v>MDM</v>
      </c>
      <c r="F578" s="1" t="s">
        <v>7</v>
      </c>
      <c r="G578" s="21">
        <f>VLOOKUP($F578,Product!$A$1:$C$7,2,0)</f>
        <v>3</v>
      </c>
      <c r="H578" s="21">
        <f>VLOOKUP($F578,Product!$A$1:$C$7,3,0)</f>
        <v>20</v>
      </c>
      <c r="I578" s="1">
        <v>2567</v>
      </c>
      <c r="J578" s="23">
        <f t="shared" si="24"/>
        <v>7701</v>
      </c>
      <c r="K578" s="16">
        <v>0.12999999999999998</v>
      </c>
      <c r="L578" s="1" t="str" cm="1">
        <f t="array" ref="L578">_xlfn.IFS(K578&gt;=10%,"High",K578&gt;=5%,"Medium",K578&gt;=1%,"Low",K578=0,"No Discount")</f>
        <v>High</v>
      </c>
      <c r="M578" s="23">
        <f>'Order raw'!H578*'Order raw'!I578</f>
        <v>51340</v>
      </c>
      <c r="N578" s="23">
        <f t="shared" si="25"/>
        <v>44665.8</v>
      </c>
      <c r="O578" s="23">
        <f t="shared" si="26"/>
        <v>36964.800000000003</v>
      </c>
      <c r="P578" s="18">
        <v>41791</v>
      </c>
      <c r="Q578">
        <v>2014</v>
      </c>
    </row>
    <row r="579" spans="1:17" ht="13" x14ac:dyDescent="0.3">
      <c r="A579" s="1" t="s">
        <v>449</v>
      </c>
      <c r="B579" s="1" t="s">
        <v>63</v>
      </c>
      <c r="C579" s="1" t="str">
        <f>VLOOKUP(B579,Guide!$B$21:$C$26,2,0)</f>
        <v>USA</v>
      </c>
      <c r="D579" s="1" t="s">
        <v>71</v>
      </c>
      <c r="E579" s="1" t="str">
        <f>VLOOKUP(D579,Guide!$B$28:$C$33,2,0)</f>
        <v>MDM</v>
      </c>
      <c r="F579" s="1" t="s">
        <v>11</v>
      </c>
      <c r="G579" s="21">
        <f>VLOOKUP($F579,Product!$A$1:$C$7,2,0)</f>
        <v>250</v>
      </c>
      <c r="H579" s="21">
        <f>VLOOKUP($F579,Product!$A$1:$C$7,3,0)</f>
        <v>300</v>
      </c>
      <c r="I579" s="1">
        <v>2567</v>
      </c>
      <c r="J579" s="23">
        <f t="shared" ref="J579:J642" si="27">G579*I579</f>
        <v>641750</v>
      </c>
      <c r="K579" s="16">
        <v>0.12999999999999998</v>
      </c>
      <c r="L579" s="1" t="str" cm="1">
        <f t="array" ref="L579">_xlfn.IFS(K579&gt;=10%,"High",K579&gt;=5%,"Medium",K579&gt;=1%,"Low",K579=0,"No Discount")</f>
        <v>High</v>
      </c>
      <c r="M579" s="23">
        <f>'Order raw'!H579*'Order raw'!I579</f>
        <v>770100</v>
      </c>
      <c r="N579" s="23">
        <f t="shared" ref="N579:N642" si="28">M579*(1-K579)</f>
        <v>669987</v>
      </c>
      <c r="O579" s="23">
        <f t="shared" ref="O579:O642" si="29">N579-J579</f>
        <v>28237</v>
      </c>
      <c r="P579" s="18">
        <v>41791</v>
      </c>
      <c r="Q579">
        <v>2014</v>
      </c>
    </row>
    <row r="580" spans="1:17" ht="13" x14ac:dyDescent="0.3">
      <c r="A580" s="1" t="s">
        <v>149</v>
      </c>
      <c r="B580" s="1" t="s">
        <v>55</v>
      </c>
      <c r="C580" s="1" t="str">
        <f>VLOOKUP(B580,Guide!$B$21:$C$26,2,0)</f>
        <v>CND</v>
      </c>
      <c r="D580" s="1" t="s">
        <v>69</v>
      </c>
      <c r="E580" s="1" t="str">
        <f>VLOOKUP(D580,Guide!$B$28:$C$33,2,0)</f>
        <v>GOV</v>
      </c>
      <c r="F580" s="1" t="s">
        <v>7</v>
      </c>
      <c r="G580" s="21">
        <f>VLOOKUP($F580,Product!$A$1:$C$7,2,0)</f>
        <v>3</v>
      </c>
      <c r="H580" s="21">
        <f>VLOOKUP($F580,Product!$A$1:$C$7,3,0)</f>
        <v>20</v>
      </c>
      <c r="I580" s="1">
        <v>923</v>
      </c>
      <c r="J580" s="23">
        <f t="shared" si="27"/>
        <v>2769</v>
      </c>
      <c r="K580" s="16">
        <v>0.13</v>
      </c>
      <c r="L580" s="1" t="str" cm="1">
        <f t="array" ref="L580">_xlfn.IFS(K580&gt;=10%,"High",K580&gt;=5%,"Medium",K580&gt;=1%,"Low",K580=0,"No Discount")</f>
        <v>High</v>
      </c>
      <c r="M580" s="23">
        <f>'Order raw'!H580*'Order raw'!I580</f>
        <v>18460</v>
      </c>
      <c r="N580" s="23">
        <f t="shared" si="28"/>
        <v>16060.2</v>
      </c>
      <c r="O580" s="23">
        <f t="shared" si="29"/>
        <v>13291.2</v>
      </c>
      <c r="P580" s="18">
        <v>41699</v>
      </c>
      <c r="Q580">
        <v>2014</v>
      </c>
    </row>
    <row r="581" spans="1:17" ht="13" x14ac:dyDescent="0.3">
      <c r="A581" s="1" t="s">
        <v>392</v>
      </c>
      <c r="B581" s="1" t="s">
        <v>59</v>
      </c>
      <c r="C581" s="1" t="str">
        <f>VLOOKUP(B581,Guide!$B$21:$C$26,2,0)</f>
        <v>FRA</v>
      </c>
      <c r="D581" s="1" t="s">
        <v>69</v>
      </c>
      <c r="E581" s="1" t="str">
        <f>VLOOKUP(D581,Guide!$B$28:$C$33,2,0)</f>
        <v>GOV</v>
      </c>
      <c r="F581" s="1" t="s">
        <v>7</v>
      </c>
      <c r="G581" s="21">
        <f>VLOOKUP($F581,Product!$A$1:$C$7,2,0)</f>
        <v>3</v>
      </c>
      <c r="H581" s="21">
        <f>VLOOKUP($F581,Product!$A$1:$C$7,3,0)</f>
        <v>20</v>
      </c>
      <c r="I581" s="1">
        <v>1790</v>
      </c>
      <c r="J581" s="23">
        <f t="shared" si="27"/>
        <v>5370</v>
      </c>
      <c r="K581" s="16">
        <v>0.13</v>
      </c>
      <c r="L581" s="1" t="str" cm="1">
        <f t="array" ref="L581">_xlfn.IFS(K581&gt;=10%,"High",K581&gt;=5%,"Medium",K581&gt;=1%,"Low",K581=0,"No Discount")</f>
        <v>High</v>
      </c>
      <c r="M581" s="23">
        <f>'Order raw'!H581*'Order raw'!I581</f>
        <v>35800</v>
      </c>
      <c r="N581" s="23">
        <f t="shared" si="28"/>
        <v>31146</v>
      </c>
      <c r="O581" s="23">
        <f t="shared" si="29"/>
        <v>25776</v>
      </c>
      <c r="P581" s="18">
        <v>41699</v>
      </c>
      <c r="Q581">
        <v>2014</v>
      </c>
    </row>
    <row r="582" spans="1:17" ht="13" x14ac:dyDescent="0.3">
      <c r="A582" s="1" t="s">
        <v>217</v>
      </c>
      <c r="B582" s="1" t="s">
        <v>57</v>
      </c>
      <c r="C582" s="1" t="str">
        <f>VLOOKUP(B582,Guide!$B$21:$C$26,2,0)</f>
        <v>GER</v>
      </c>
      <c r="D582" s="1" t="s">
        <v>69</v>
      </c>
      <c r="E582" s="1" t="str">
        <f>VLOOKUP(D582,Guide!$B$28:$C$33,2,0)</f>
        <v>GOV</v>
      </c>
      <c r="F582" s="1" t="s">
        <v>7</v>
      </c>
      <c r="G582" s="21">
        <f>VLOOKUP($F582,Product!$A$1:$C$7,2,0)</f>
        <v>3</v>
      </c>
      <c r="H582" s="21">
        <f>VLOOKUP($F582,Product!$A$1:$C$7,3,0)</f>
        <v>20</v>
      </c>
      <c r="I582" s="1">
        <v>442</v>
      </c>
      <c r="J582" s="23">
        <f t="shared" si="27"/>
        <v>1326</v>
      </c>
      <c r="K582" s="16">
        <v>0.13</v>
      </c>
      <c r="L582" s="1" t="str" cm="1">
        <f t="array" ref="L582">_xlfn.IFS(K582&gt;=10%,"High",K582&gt;=5%,"Medium",K582&gt;=1%,"Low",K582=0,"No Discount")</f>
        <v>High</v>
      </c>
      <c r="M582" s="23">
        <f>'Order raw'!H582*'Order raw'!I582</f>
        <v>8840</v>
      </c>
      <c r="N582" s="23">
        <f t="shared" si="28"/>
        <v>7690.8</v>
      </c>
      <c r="O582" s="23">
        <f t="shared" si="29"/>
        <v>6364.8</v>
      </c>
      <c r="P582" s="18">
        <v>41518</v>
      </c>
      <c r="Q582">
        <v>2013</v>
      </c>
    </row>
    <row r="583" spans="1:17" ht="13" x14ac:dyDescent="0.3">
      <c r="A583" s="1" t="s">
        <v>286</v>
      </c>
      <c r="B583" s="1" t="s">
        <v>63</v>
      </c>
      <c r="C583" s="1" t="str">
        <f>VLOOKUP(B583,Guide!$B$21:$C$26,2,0)</f>
        <v>USA</v>
      </c>
      <c r="D583" s="1" t="s">
        <v>69</v>
      </c>
      <c r="E583" s="1" t="str">
        <f>VLOOKUP(D583,Guide!$B$28:$C$33,2,0)</f>
        <v>GOV</v>
      </c>
      <c r="F583" s="1" t="s">
        <v>8</v>
      </c>
      <c r="G583" s="21">
        <f>VLOOKUP($F583,Product!$A$1:$C$7,2,0)</f>
        <v>5</v>
      </c>
      <c r="H583" s="21">
        <f>VLOOKUP($F583,Product!$A$1:$C$7,3,0)</f>
        <v>15</v>
      </c>
      <c r="I583" s="1">
        <v>982</v>
      </c>
      <c r="J583" s="23">
        <f t="shared" si="27"/>
        <v>4910</v>
      </c>
      <c r="K583" s="16">
        <v>0.13006619144602852</v>
      </c>
      <c r="L583" s="1" t="str" cm="1">
        <f t="array" ref="L583">_xlfn.IFS(K583&gt;=10%,"High",K583&gt;=5%,"Medium",K583&gt;=1%,"Low",K583=0,"No Discount")</f>
        <v>High</v>
      </c>
      <c r="M583" s="23">
        <f>'Order raw'!H583*'Order raw'!I583</f>
        <v>14730</v>
      </c>
      <c r="N583" s="23">
        <f t="shared" si="28"/>
        <v>12814.125</v>
      </c>
      <c r="O583" s="23">
        <f t="shared" si="29"/>
        <v>7904.125</v>
      </c>
      <c r="P583" s="18">
        <v>41640</v>
      </c>
      <c r="Q583">
        <v>2014</v>
      </c>
    </row>
    <row r="584" spans="1:17" ht="13" x14ac:dyDescent="0.3">
      <c r="A584" s="1" t="s">
        <v>445</v>
      </c>
      <c r="B584" s="1" t="s">
        <v>63</v>
      </c>
      <c r="C584" s="1" t="str">
        <f>VLOOKUP(B584,Guide!$B$21:$C$26,2,0)</f>
        <v>USA</v>
      </c>
      <c r="D584" s="1" t="s">
        <v>69</v>
      </c>
      <c r="E584" s="1" t="str">
        <f>VLOOKUP(D584,Guide!$B$28:$C$33,2,0)</f>
        <v>GOV</v>
      </c>
      <c r="F584" s="1" t="s">
        <v>8</v>
      </c>
      <c r="G584" s="21">
        <f>VLOOKUP($F584,Product!$A$1:$C$7,2,0)</f>
        <v>5</v>
      </c>
      <c r="H584" s="21">
        <f>VLOOKUP($F584,Product!$A$1:$C$7,3,0)</f>
        <v>15</v>
      </c>
      <c r="I584" s="1">
        <v>1298</v>
      </c>
      <c r="J584" s="23">
        <f t="shared" si="27"/>
        <v>6490</v>
      </c>
      <c r="K584" s="16">
        <v>0.13</v>
      </c>
      <c r="L584" s="1" t="str" cm="1">
        <f t="array" ref="L584">_xlfn.IFS(K584&gt;=10%,"High",K584&gt;=5%,"Medium",K584&gt;=1%,"Low",K584=0,"No Discount")</f>
        <v>High</v>
      </c>
      <c r="M584" s="23">
        <f>'Order raw'!H584*'Order raw'!I584</f>
        <v>19470</v>
      </c>
      <c r="N584" s="23">
        <f t="shared" si="28"/>
        <v>16938.900000000001</v>
      </c>
      <c r="O584" s="23">
        <f t="shared" si="29"/>
        <v>10448.900000000001</v>
      </c>
      <c r="P584" s="18">
        <v>41671</v>
      </c>
      <c r="Q584">
        <v>2014</v>
      </c>
    </row>
    <row r="585" spans="1:17" ht="13" x14ac:dyDescent="0.3">
      <c r="A585" s="1" t="s">
        <v>450</v>
      </c>
      <c r="B585" s="1" t="s">
        <v>61</v>
      </c>
      <c r="C585" s="1" t="str">
        <f>VLOOKUP(B585,Guide!$B$21:$C$26,2,0)</f>
        <v>MXC</v>
      </c>
      <c r="D585" s="1" t="s">
        <v>73</v>
      </c>
      <c r="E585" s="1" t="str">
        <f>VLOOKUP(D585,Guide!$B$28:$C$33,2,0)</f>
        <v>CPR</v>
      </c>
      <c r="F585" s="1" t="s">
        <v>8</v>
      </c>
      <c r="G585" s="21">
        <f>VLOOKUP($F585,Product!$A$1:$C$7,2,0)</f>
        <v>5</v>
      </c>
      <c r="H585" s="21">
        <f>VLOOKUP($F585,Product!$A$1:$C$7,3,0)</f>
        <v>15</v>
      </c>
      <c r="I585" s="1">
        <v>604</v>
      </c>
      <c r="J585" s="23">
        <f t="shared" si="27"/>
        <v>3020</v>
      </c>
      <c r="K585" s="16">
        <v>0.13</v>
      </c>
      <c r="L585" s="1" t="str" cm="1">
        <f t="array" ref="L585">_xlfn.IFS(K585&gt;=10%,"High",K585&gt;=5%,"Medium",K585&gt;=1%,"Low",K585=0,"No Discount")</f>
        <v>High</v>
      </c>
      <c r="M585" s="23">
        <f>'Order raw'!H585*'Order raw'!I585</f>
        <v>9060</v>
      </c>
      <c r="N585" s="23">
        <f t="shared" si="28"/>
        <v>7882.2</v>
      </c>
      <c r="O585" s="23">
        <f t="shared" si="29"/>
        <v>4862.2</v>
      </c>
      <c r="P585" s="18">
        <v>41791</v>
      </c>
      <c r="Q585">
        <v>2014</v>
      </c>
    </row>
    <row r="586" spans="1:17" ht="13" x14ac:dyDescent="0.3">
      <c r="A586" s="1" t="s">
        <v>258</v>
      </c>
      <c r="B586" s="1" t="s">
        <v>61</v>
      </c>
      <c r="C586" s="1" t="str">
        <f>VLOOKUP(B586,Guide!$B$21:$C$26,2,0)</f>
        <v>MXC</v>
      </c>
      <c r="D586" s="1" t="s">
        <v>69</v>
      </c>
      <c r="E586" s="1" t="str">
        <f>VLOOKUP(D586,Guide!$B$28:$C$33,2,0)</f>
        <v>GOV</v>
      </c>
      <c r="F586" s="1" t="s">
        <v>8</v>
      </c>
      <c r="G586" s="21">
        <f>VLOOKUP($F586,Product!$A$1:$C$7,2,0)</f>
        <v>5</v>
      </c>
      <c r="H586" s="21">
        <f>VLOOKUP($F586,Product!$A$1:$C$7,3,0)</f>
        <v>15</v>
      </c>
      <c r="I586" s="1">
        <v>2255</v>
      </c>
      <c r="J586" s="23">
        <f t="shared" si="27"/>
        <v>11275</v>
      </c>
      <c r="K586" s="16">
        <v>0.13</v>
      </c>
      <c r="L586" s="1" t="str" cm="1">
        <f t="array" ref="L586">_xlfn.IFS(K586&gt;=10%,"High",K586&gt;=5%,"Medium",K586&gt;=1%,"Low",K586=0,"No Discount")</f>
        <v>High</v>
      </c>
      <c r="M586" s="23">
        <f>'Order raw'!H586*'Order raw'!I586</f>
        <v>33825</v>
      </c>
      <c r="N586" s="23">
        <f t="shared" si="28"/>
        <v>29427.75</v>
      </c>
      <c r="O586" s="23">
        <f t="shared" si="29"/>
        <v>18152.75</v>
      </c>
      <c r="P586" s="18">
        <v>41821</v>
      </c>
      <c r="Q586">
        <v>2014</v>
      </c>
    </row>
    <row r="587" spans="1:17" ht="13" x14ac:dyDescent="0.3">
      <c r="A587" s="1" t="s">
        <v>373</v>
      </c>
      <c r="B587" s="1" t="s">
        <v>55</v>
      </c>
      <c r="C587" s="1" t="str">
        <f>VLOOKUP(B587,Guide!$B$21:$C$26,2,0)</f>
        <v>CND</v>
      </c>
      <c r="D587" s="1" t="s">
        <v>69</v>
      </c>
      <c r="E587" s="1" t="str">
        <f>VLOOKUP(D587,Guide!$B$28:$C$33,2,0)</f>
        <v>GOV</v>
      </c>
      <c r="F587" s="1" t="s">
        <v>8</v>
      </c>
      <c r="G587" s="21">
        <f>VLOOKUP($F587,Product!$A$1:$C$7,2,0)</f>
        <v>5</v>
      </c>
      <c r="H587" s="21">
        <f>VLOOKUP($F587,Product!$A$1:$C$7,3,0)</f>
        <v>15</v>
      </c>
      <c r="I587" s="1">
        <v>1249</v>
      </c>
      <c r="J587" s="23">
        <f t="shared" si="27"/>
        <v>6245</v>
      </c>
      <c r="K587" s="16">
        <v>0.13</v>
      </c>
      <c r="L587" s="1" t="str" cm="1">
        <f t="array" ref="L587">_xlfn.IFS(K587&gt;=10%,"High",K587&gt;=5%,"Medium",K587&gt;=1%,"Low",K587=0,"No Discount")</f>
        <v>High</v>
      </c>
      <c r="M587" s="23">
        <f>'Order raw'!H587*'Order raw'!I587</f>
        <v>18735</v>
      </c>
      <c r="N587" s="23">
        <f t="shared" si="28"/>
        <v>16299.45</v>
      </c>
      <c r="O587" s="23">
        <f t="shared" si="29"/>
        <v>10054.450000000001</v>
      </c>
      <c r="P587" s="18">
        <v>41913</v>
      </c>
      <c r="Q587">
        <v>2014</v>
      </c>
    </row>
    <row r="588" spans="1:17" ht="13" x14ac:dyDescent="0.3">
      <c r="A588" s="1" t="s">
        <v>286</v>
      </c>
      <c r="B588" s="1" t="s">
        <v>63</v>
      </c>
      <c r="C588" s="1" t="str">
        <f>VLOOKUP(B588,Guide!$B$21:$C$26,2,0)</f>
        <v>USA</v>
      </c>
      <c r="D588" s="1" t="s">
        <v>69</v>
      </c>
      <c r="E588" s="1" t="str">
        <f>VLOOKUP(D588,Guide!$B$28:$C$33,2,0)</f>
        <v>GOV</v>
      </c>
      <c r="F588" s="1" t="s">
        <v>9</v>
      </c>
      <c r="G588" s="21">
        <f>VLOOKUP($F588,Product!$A$1:$C$7,2,0)</f>
        <v>10</v>
      </c>
      <c r="H588" s="21">
        <f>VLOOKUP($F588,Product!$A$1:$C$7,3,0)</f>
        <v>20</v>
      </c>
      <c r="I588" s="1">
        <v>1438</v>
      </c>
      <c r="J588" s="23">
        <f t="shared" si="27"/>
        <v>14380</v>
      </c>
      <c r="K588" s="16">
        <v>0.13004569839062188</v>
      </c>
      <c r="L588" s="1" t="str" cm="1">
        <f t="array" ref="L588">_xlfn.IFS(K588&gt;=10%,"High",K588&gt;=5%,"Medium",K588&gt;=1%,"Low",K588=0,"No Discount")</f>
        <v>High</v>
      </c>
      <c r="M588" s="23">
        <f>'Order raw'!H588*'Order raw'!I588</f>
        <v>28760</v>
      </c>
      <c r="N588" s="23">
        <f t="shared" si="28"/>
        <v>25019.885714285716</v>
      </c>
      <c r="O588" s="23">
        <f t="shared" si="29"/>
        <v>10639.885714285716</v>
      </c>
      <c r="P588" s="18">
        <v>41640</v>
      </c>
      <c r="Q588">
        <v>2014</v>
      </c>
    </row>
    <row r="589" spans="1:17" ht="13" x14ac:dyDescent="0.3">
      <c r="A589" s="1" t="s">
        <v>451</v>
      </c>
      <c r="B589" s="1" t="s">
        <v>57</v>
      </c>
      <c r="C589" s="1" t="str">
        <f>VLOOKUP(B589,Guide!$B$21:$C$26,2,0)</f>
        <v>GER</v>
      </c>
      <c r="D589" s="1" t="s">
        <v>77</v>
      </c>
      <c r="E589" s="1" t="str">
        <f>VLOOKUP(D589,Guide!$B$28:$C$33,2,0)</f>
        <v>SMB</v>
      </c>
      <c r="F589" s="1" t="s">
        <v>9</v>
      </c>
      <c r="G589" s="21">
        <f>VLOOKUP($F589,Product!$A$1:$C$7,2,0)</f>
        <v>10</v>
      </c>
      <c r="H589" s="21">
        <f>VLOOKUP($F589,Product!$A$1:$C$7,3,0)</f>
        <v>20</v>
      </c>
      <c r="I589" s="1">
        <v>807</v>
      </c>
      <c r="J589" s="23">
        <f t="shared" si="27"/>
        <v>8070</v>
      </c>
      <c r="K589" s="16">
        <v>0.13</v>
      </c>
      <c r="L589" s="1" t="str" cm="1">
        <f t="array" ref="L589">_xlfn.IFS(K589&gt;=10%,"High",K589&gt;=5%,"Medium",K589&gt;=1%,"Low",K589=0,"No Discount")</f>
        <v>High</v>
      </c>
      <c r="M589" s="23">
        <f>'Order raw'!H589*'Order raw'!I589</f>
        <v>16140</v>
      </c>
      <c r="N589" s="23">
        <f t="shared" si="28"/>
        <v>14041.8</v>
      </c>
      <c r="O589" s="23">
        <f t="shared" si="29"/>
        <v>5971.7999999999993</v>
      </c>
      <c r="P589" s="18">
        <v>41640</v>
      </c>
      <c r="Q589">
        <v>2014</v>
      </c>
    </row>
    <row r="590" spans="1:17" ht="13" x14ac:dyDescent="0.3">
      <c r="A590" s="1" t="s">
        <v>445</v>
      </c>
      <c r="B590" s="1" t="s">
        <v>63</v>
      </c>
      <c r="C590" s="1" t="str">
        <f>VLOOKUP(B590,Guide!$B$21:$C$26,2,0)</f>
        <v>USA</v>
      </c>
      <c r="D590" s="1" t="s">
        <v>69</v>
      </c>
      <c r="E590" s="1" t="str">
        <f>VLOOKUP(D590,Guide!$B$28:$C$33,2,0)</f>
        <v>GOV</v>
      </c>
      <c r="F590" s="1" t="s">
        <v>9</v>
      </c>
      <c r="G590" s="21">
        <f>VLOOKUP($F590,Product!$A$1:$C$7,2,0)</f>
        <v>10</v>
      </c>
      <c r="H590" s="21">
        <f>VLOOKUP($F590,Product!$A$1:$C$7,3,0)</f>
        <v>20</v>
      </c>
      <c r="I590" s="1">
        <v>2641</v>
      </c>
      <c r="J590" s="23">
        <f t="shared" si="27"/>
        <v>26410</v>
      </c>
      <c r="K590" s="16">
        <v>0.13</v>
      </c>
      <c r="L590" s="1" t="str" cm="1">
        <f t="array" ref="L590">_xlfn.IFS(K590&gt;=10%,"High",K590&gt;=5%,"Medium",K590&gt;=1%,"Low",K590=0,"No Discount")</f>
        <v>High</v>
      </c>
      <c r="M590" s="23">
        <f>'Order raw'!H590*'Order raw'!I590</f>
        <v>52820</v>
      </c>
      <c r="N590" s="23">
        <f t="shared" si="28"/>
        <v>45953.4</v>
      </c>
      <c r="O590" s="23">
        <f t="shared" si="29"/>
        <v>19543.400000000001</v>
      </c>
      <c r="P590" s="18">
        <v>41671</v>
      </c>
      <c r="Q590">
        <v>2014</v>
      </c>
    </row>
    <row r="591" spans="1:17" ht="13" x14ac:dyDescent="0.3">
      <c r="A591" s="1" t="s">
        <v>214</v>
      </c>
      <c r="B591" s="1" t="s">
        <v>57</v>
      </c>
      <c r="C591" s="1" t="str">
        <f>VLOOKUP(B591,Guide!$B$21:$C$26,2,0)</f>
        <v>GER</v>
      </c>
      <c r="D591" s="1" t="s">
        <v>69</v>
      </c>
      <c r="E591" s="1" t="str">
        <f>VLOOKUP(D591,Guide!$B$28:$C$33,2,0)</f>
        <v>GOV</v>
      </c>
      <c r="F591" s="1" t="s">
        <v>9</v>
      </c>
      <c r="G591" s="21">
        <f>VLOOKUP($F591,Product!$A$1:$C$7,2,0)</f>
        <v>10</v>
      </c>
      <c r="H591" s="21">
        <f>VLOOKUP($F591,Product!$A$1:$C$7,3,0)</f>
        <v>20</v>
      </c>
      <c r="I591" s="1">
        <v>2708</v>
      </c>
      <c r="J591" s="23">
        <f t="shared" si="27"/>
        <v>27080</v>
      </c>
      <c r="K591" s="16">
        <v>0.13</v>
      </c>
      <c r="L591" s="1" t="str" cm="1">
        <f t="array" ref="L591">_xlfn.IFS(K591&gt;=10%,"High",K591&gt;=5%,"Medium",K591&gt;=1%,"Low",K591=0,"No Discount")</f>
        <v>High</v>
      </c>
      <c r="M591" s="23">
        <f>'Order raw'!H591*'Order raw'!I591</f>
        <v>54160</v>
      </c>
      <c r="N591" s="23">
        <f t="shared" si="28"/>
        <v>47119.199999999997</v>
      </c>
      <c r="O591" s="23">
        <f t="shared" si="29"/>
        <v>20039.199999999997</v>
      </c>
      <c r="P591" s="18">
        <v>41671</v>
      </c>
      <c r="Q591">
        <v>2014</v>
      </c>
    </row>
    <row r="592" spans="1:17" ht="13" x14ac:dyDescent="0.3">
      <c r="A592" s="1" t="s">
        <v>316</v>
      </c>
      <c r="B592" s="1" t="s">
        <v>55</v>
      </c>
      <c r="C592" s="1" t="str">
        <f>VLOOKUP(B592,Guide!$B$21:$C$26,2,0)</f>
        <v>CND</v>
      </c>
      <c r="D592" s="1" t="s">
        <v>69</v>
      </c>
      <c r="E592" s="1" t="str">
        <f>VLOOKUP(D592,Guide!$B$28:$C$33,2,0)</f>
        <v>GOV</v>
      </c>
      <c r="F592" s="1" t="s">
        <v>9</v>
      </c>
      <c r="G592" s="21">
        <f>VLOOKUP($F592,Product!$A$1:$C$7,2,0)</f>
        <v>10</v>
      </c>
      <c r="H592" s="21">
        <f>VLOOKUP($F592,Product!$A$1:$C$7,3,0)</f>
        <v>20</v>
      </c>
      <c r="I592" s="1">
        <v>2632</v>
      </c>
      <c r="J592" s="23">
        <f t="shared" si="27"/>
        <v>26320</v>
      </c>
      <c r="K592" s="16">
        <v>0.13</v>
      </c>
      <c r="L592" s="1" t="str" cm="1">
        <f t="array" ref="L592">_xlfn.IFS(K592&gt;=10%,"High",K592&gt;=5%,"Medium",K592&gt;=1%,"Low",K592=0,"No Discount")</f>
        <v>High</v>
      </c>
      <c r="M592" s="23">
        <f>'Order raw'!H592*'Order raw'!I592</f>
        <v>52640</v>
      </c>
      <c r="N592" s="23">
        <f t="shared" si="28"/>
        <v>45796.800000000003</v>
      </c>
      <c r="O592" s="23">
        <f t="shared" si="29"/>
        <v>19476.800000000003</v>
      </c>
      <c r="P592" s="18">
        <v>41791</v>
      </c>
      <c r="Q592">
        <v>2014</v>
      </c>
    </row>
    <row r="593" spans="1:17" ht="13" x14ac:dyDescent="0.3">
      <c r="A593" s="1" t="s">
        <v>452</v>
      </c>
      <c r="B593" s="1" t="s">
        <v>55</v>
      </c>
      <c r="C593" s="1" t="str">
        <f>VLOOKUP(B593,Guide!$B$21:$C$26,2,0)</f>
        <v>CND</v>
      </c>
      <c r="D593" s="1" t="s">
        <v>75</v>
      </c>
      <c r="E593" s="1" t="str">
        <f>VLOOKUP(D593,Guide!$B$28:$C$33,2,0)</f>
        <v>ENT</v>
      </c>
      <c r="F593" s="1" t="s">
        <v>9</v>
      </c>
      <c r="G593" s="21">
        <f>VLOOKUP($F593,Product!$A$1:$C$7,2,0)</f>
        <v>10</v>
      </c>
      <c r="H593" s="21">
        <f>VLOOKUP($F593,Product!$A$1:$C$7,3,0)</f>
        <v>20</v>
      </c>
      <c r="I593" s="1">
        <v>1583</v>
      </c>
      <c r="J593" s="23">
        <f t="shared" si="27"/>
        <v>15830</v>
      </c>
      <c r="K593" s="16">
        <v>0.13</v>
      </c>
      <c r="L593" s="1" t="str" cm="1">
        <f t="array" ref="L593">_xlfn.IFS(K593&gt;=10%,"High",K593&gt;=5%,"Medium",K593&gt;=1%,"Low",K593=0,"No Discount")</f>
        <v>High</v>
      </c>
      <c r="M593" s="23">
        <f>'Order raw'!H593*'Order raw'!I593</f>
        <v>31660</v>
      </c>
      <c r="N593" s="23">
        <f t="shared" si="28"/>
        <v>27544.2</v>
      </c>
      <c r="O593" s="23">
        <f t="shared" si="29"/>
        <v>11714.2</v>
      </c>
      <c r="P593" s="18">
        <v>41791</v>
      </c>
      <c r="Q593">
        <v>2014</v>
      </c>
    </row>
    <row r="594" spans="1:17" ht="13" x14ac:dyDescent="0.3">
      <c r="A594" s="1" t="s">
        <v>453</v>
      </c>
      <c r="B594" s="1" t="s">
        <v>61</v>
      </c>
      <c r="C594" s="1" t="str">
        <f>VLOOKUP(B594,Guide!$B$21:$C$26,2,0)</f>
        <v>MXC</v>
      </c>
      <c r="D594" s="1" t="s">
        <v>73</v>
      </c>
      <c r="E594" s="1" t="str">
        <f>VLOOKUP(D594,Guide!$B$28:$C$33,2,0)</f>
        <v>CPR</v>
      </c>
      <c r="F594" s="1" t="s">
        <v>9</v>
      </c>
      <c r="G594" s="21">
        <f>VLOOKUP($F594,Product!$A$1:$C$7,2,0)</f>
        <v>10</v>
      </c>
      <c r="H594" s="21">
        <f>VLOOKUP($F594,Product!$A$1:$C$7,3,0)</f>
        <v>20</v>
      </c>
      <c r="I594" s="1">
        <v>571</v>
      </c>
      <c r="J594" s="23">
        <f t="shared" si="27"/>
        <v>5710</v>
      </c>
      <c r="K594" s="16">
        <v>0.13</v>
      </c>
      <c r="L594" s="1" t="str" cm="1">
        <f t="array" ref="L594">_xlfn.IFS(K594&gt;=10%,"High",K594&gt;=5%,"Medium",K594&gt;=1%,"Low",K594=0,"No Discount")</f>
        <v>High</v>
      </c>
      <c r="M594" s="23">
        <f>'Order raw'!H594*'Order raw'!I594</f>
        <v>11420</v>
      </c>
      <c r="N594" s="23">
        <f t="shared" si="28"/>
        <v>9935.4</v>
      </c>
      <c r="O594" s="23">
        <f t="shared" si="29"/>
        <v>4225.3999999999996</v>
      </c>
      <c r="P594" s="18">
        <v>41821</v>
      </c>
      <c r="Q594">
        <v>2014</v>
      </c>
    </row>
    <row r="595" spans="1:17" ht="13" x14ac:dyDescent="0.3">
      <c r="A595" s="1" t="s">
        <v>282</v>
      </c>
      <c r="B595" s="1" t="s">
        <v>59</v>
      </c>
      <c r="C595" s="1" t="str">
        <f>VLOOKUP(B595,Guide!$B$21:$C$26,2,0)</f>
        <v>FRA</v>
      </c>
      <c r="D595" s="1" t="s">
        <v>69</v>
      </c>
      <c r="E595" s="1" t="str">
        <f>VLOOKUP(D595,Guide!$B$28:$C$33,2,0)</f>
        <v>GOV</v>
      </c>
      <c r="F595" s="1" t="s">
        <v>9</v>
      </c>
      <c r="G595" s="21">
        <f>VLOOKUP($F595,Product!$A$1:$C$7,2,0)</f>
        <v>10</v>
      </c>
      <c r="H595" s="21">
        <f>VLOOKUP($F595,Product!$A$1:$C$7,3,0)</f>
        <v>20</v>
      </c>
      <c r="I595" s="1">
        <v>2696</v>
      </c>
      <c r="J595" s="23">
        <f t="shared" si="27"/>
        <v>26960</v>
      </c>
      <c r="K595" s="16">
        <v>0.13</v>
      </c>
      <c r="L595" s="1" t="str" cm="1">
        <f t="array" ref="L595">_xlfn.IFS(K595&gt;=10%,"High",K595&gt;=5%,"Medium",K595&gt;=1%,"Low",K595=0,"No Discount")</f>
        <v>High</v>
      </c>
      <c r="M595" s="23">
        <f>'Order raw'!H595*'Order raw'!I595</f>
        <v>53920</v>
      </c>
      <c r="N595" s="23">
        <f t="shared" si="28"/>
        <v>46910.400000000001</v>
      </c>
      <c r="O595" s="23">
        <f t="shared" si="29"/>
        <v>19950.400000000001</v>
      </c>
      <c r="P595" s="18">
        <v>41852</v>
      </c>
      <c r="Q595">
        <v>2014</v>
      </c>
    </row>
    <row r="596" spans="1:17" ht="13" x14ac:dyDescent="0.3">
      <c r="A596" s="1" t="s">
        <v>454</v>
      </c>
      <c r="B596" s="1" t="s">
        <v>55</v>
      </c>
      <c r="C596" s="1" t="str">
        <f>VLOOKUP(B596,Guide!$B$21:$C$26,2,0)</f>
        <v>CND</v>
      </c>
      <c r="D596" s="1" t="s">
        <v>71</v>
      </c>
      <c r="E596" s="1" t="str">
        <f>VLOOKUP(D596,Guide!$B$28:$C$33,2,0)</f>
        <v>MDM</v>
      </c>
      <c r="F596" s="1" t="s">
        <v>9</v>
      </c>
      <c r="G596" s="21">
        <f>VLOOKUP($F596,Product!$A$1:$C$7,2,0)</f>
        <v>10</v>
      </c>
      <c r="H596" s="21">
        <f>VLOOKUP($F596,Product!$A$1:$C$7,3,0)</f>
        <v>20</v>
      </c>
      <c r="I596" s="1">
        <v>1565</v>
      </c>
      <c r="J596" s="23">
        <f t="shared" si="27"/>
        <v>15650</v>
      </c>
      <c r="K596" s="16">
        <v>0.13</v>
      </c>
      <c r="L596" s="1" t="str" cm="1">
        <f t="array" ref="L596">_xlfn.IFS(K596&gt;=10%,"High",K596&gt;=5%,"Medium",K596&gt;=1%,"Low",K596=0,"No Discount")</f>
        <v>High</v>
      </c>
      <c r="M596" s="23">
        <f>'Order raw'!H596*'Order raw'!I596</f>
        <v>31300</v>
      </c>
      <c r="N596" s="23">
        <f t="shared" si="28"/>
        <v>27231</v>
      </c>
      <c r="O596" s="23">
        <f t="shared" si="29"/>
        <v>11581</v>
      </c>
      <c r="P596" s="18">
        <v>41913</v>
      </c>
      <c r="Q596">
        <v>2014</v>
      </c>
    </row>
    <row r="597" spans="1:17" ht="13" x14ac:dyDescent="0.3">
      <c r="A597" s="1" t="s">
        <v>373</v>
      </c>
      <c r="B597" s="1" t="s">
        <v>55</v>
      </c>
      <c r="C597" s="1" t="str">
        <f>VLOOKUP(B597,Guide!$B$21:$C$26,2,0)</f>
        <v>CND</v>
      </c>
      <c r="D597" s="1" t="s">
        <v>69</v>
      </c>
      <c r="E597" s="1" t="str">
        <f>VLOOKUP(D597,Guide!$B$28:$C$33,2,0)</f>
        <v>GOV</v>
      </c>
      <c r="F597" s="1" t="s">
        <v>9</v>
      </c>
      <c r="G597" s="21">
        <f>VLOOKUP($F597,Product!$A$1:$C$7,2,0)</f>
        <v>10</v>
      </c>
      <c r="H597" s="21">
        <f>VLOOKUP($F597,Product!$A$1:$C$7,3,0)</f>
        <v>20</v>
      </c>
      <c r="I597" s="1">
        <v>1249</v>
      </c>
      <c r="J597" s="23">
        <f t="shared" si="27"/>
        <v>12490</v>
      </c>
      <c r="K597" s="16">
        <v>0.13</v>
      </c>
      <c r="L597" s="1" t="str" cm="1">
        <f t="array" ref="L597">_xlfn.IFS(K597&gt;=10%,"High",K597&gt;=5%,"Medium",K597&gt;=1%,"Low",K597=0,"No Discount")</f>
        <v>High</v>
      </c>
      <c r="M597" s="23">
        <f>'Order raw'!H597*'Order raw'!I597</f>
        <v>24980</v>
      </c>
      <c r="N597" s="23">
        <f t="shared" si="28"/>
        <v>21732.6</v>
      </c>
      <c r="O597" s="23">
        <f t="shared" si="29"/>
        <v>9242.5999999999985</v>
      </c>
      <c r="P597" s="18">
        <v>41913</v>
      </c>
      <c r="Q597">
        <v>2014</v>
      </c>
    </row>
    <row r="598" spans="1:17" ht="13" x14ac:dyDescent="0.3">
      <c r="A598" s="1" t="s">
        <v>354</v>
      </c>
      <c r="B598" s="1" t="s">
        <v>57</v>
      </c>
      <c r="C598" s="1" t="str">
        <f>VLOOKUP(B598,Guide!$B$21:$C$26,2,0)</f>
        <v>GER</v>
      </c>
      <c r="D598" s="1" t="s">
        <v>69</v>
      </c>
      <c r="E598" s="1" t="str">
        <f>VLOOKUP(D598,Guide!$B$28:$C$33,2,0)</f>
        <v>GOV</v>
      </c>
      <c r="F598" s="1" t="s">
        <v>9</v>
      </c>
      <c r="G598" s="21">
        <f>VLOOKUP($F598,Product!$A$1:$C$7,2,0)</f>
        <v>10</v>
      </c>
      <c r="H598" s="21">
        <f>VLOOKUP($F598,Product!$A$1:$C$7,3,0)</f>
        <v>20</v>
      </c>
      <c r="I598" s="1">
        <v>357</v>
      </c>
      <c r="J598" s="23">
        <f t="shared" si="27"/>
        <v>3570</v>
      </c>
      <c r="K598" s="16">
        <v>0.13</v>
      </c>
      <c r="L598" s="1" t="str" cm="1">
        <f t="array" ref="L598">_xlfn.IFS(K598&gt;=10%,"High",K598&gt;=5%,"Medium",K598&gt;=1%,"Low",K598=0,"No Discount")</f>
        <v>High</v>
      </c>
      <c r="M598" s="23">
        <f>'Order raw'!H598*'Order raw'!I598</f>
        <v>7140</v>
      </c>
      <c r="N598" s="23">
        <f t="shared" si="28"/>
        <v>6211.8</v>
      </c>
      <c r="O598" s="23">
        <f t="shared" si="29"/>
        <v>2641.8</v>
      </c>
      <c r="P598" s="18">
        <v>41944</v>
      </c>
      <c r="Q598">
        <v>2014</v>
      </c>
    </row>
    <row r="599" spans="1:17" ht="13" x14ac:dyDescent="0.3">
      <c r="A599" s="1" t="s">
        <v>455</v>
      </c>
      <c r="B599" s="1" t="s">
        <v>57</v>
      </c>
      <c r="C599" s="1" t="str">
        <f>VLOOKUP(B599,Guide!$B$21:$C$26,2,0)</f>
        <v>GER</v>
      </c>
      <c r="D599" s="1" t="s">
        <v>73</v>
      </c>
      <c r="E599" s="1" t="str">
        <f>VLOOKUP(D599,Guide!$B$28:$C$33,2,0)</f>
        <v>CPR</v>
      </c>
      <c r="F599" s="1" t="s">
        <v>9</v>
      </c>
      <c r="G599" s="21">
        <f>VLOOKUP($F599,Product!$A$1:$C$7,2,0)</f>
        <v>10</v>
      </c>
      <c r="H599" s="21">
        <f>VLOOKUP($F599,Product!$A$1:$C$7,3,0)</f>
        <v>20</v>
      </c>
      <c r="I599" s="1">
        <v>1013</v>
      </c>
      <c r="J599" s="23">
        <f t="shared" si="27"/>
        <v>10130</v>
      </c>
      <c r="K599" s="16">
        <v>0.13</v>
      </c>
      <c r="L599" s="1" t="str" cm="1">
        <f t="array" ref="L599">_xlfn.IFS(K599&gt;=10%,"High",K599&gt;=5%,"Medium",K599&gt;=1%,"Low",K599=0,"No Discount")</f>
        <v>High</v>
      </c>
      <c r="M599" s="23">
        <f>'Order raw'!H599*'Order raw'!I599</f>
        <v>20260</v>
      </c>
      <c r="N599" s="23">
        <f t="shared" si="28"/>
        <v>17626.2</v>
      </c>
      <c r="O599" s="23">
        <f t="shared" si="29"/>
        <v>7496.2000000000007</v>
      </c>
      <c r="P599" s="18">
        <v>41974</v>
      </c>
      <c r="Q599">
        <v>2014</v>
      </c>
    </row>
    <row r="600" spans="1:17" ht="13" x14ac:dyDescent="0.3">
      <c r="A600" s="1" t="s">
        <v>456</v>
      </c>
      <c r="B600" s="1" t="s">
        <v>59</v>
      </c>
      <c r="C600" s="1" t="str">
        <f>VLOOKUP(B600,Guide!$B$21:$C$26,2,0)</f>
        <v>FRA</v>
      </c>
      <c r="D600" s="1" t="s">
        <v>71</v>
      </c>
      <c r="E600" s="1" t="str">
        <f>VLOOKUP(D600,Guide!$B$28:$C$33,2,0)</f>
        <v>MDM</v>
      </c>
      <c r="F600" s="1" t="s">
        <v>10</v>
      </c>
      <c r="G600" s="21">
        <f>VLOOKUP($F600,Product!$A$1:$C$7,2,0)</f>
        <v>120</v>
      </c>
      <c r="H600" s="21">
        <f>VLOOKUP($F600,Product!$A$1:$C$7,3,0)</f>
        <v>180</v>
      </c>
      <c r="I600" s="1">
        <v>3997</v>
      </c>
      <c r="J600" s="23">
        <f t="shared" si="27"/>
        <v>479640</v>
      </c>
      <c r="K600" s="16">
        <v>0.13001634559252773</v>
      </c>
      <c r="L600" s="1" t="str" cm="1">
        <f t="array" ref="L600">_xlfn.IFS(K600&gt;=10%,"High",K600&gt;=5%,"Medium",K600&gt;=1%,"Low",K600=0,"No Discount")</f>
        <v>High</v>
      </c>
      <c r="M600" s="23">
        <f>'Order raw'!H600*'Order raw'!I600</f>
        <v>719460</v>
      </c>
      <c r="N600" s="23">
        <f t="shared" si="28"/>
        <v>625918.43999999994</v>
      </c>
      <c r="O600" s="23">
        <f t="shared" si="29"/>
        <v>146278.43999999994</v>
      </c>
      <c r="P600" s="18">
        <v>41640</v>
      </c>
      <c r="Q600">
        <v>2014</v>
      </c>
    </row>
    <row r="601" spans="1:17" ht="13" x14ac:dyDescent="0.3">
      <c r="A601" s="1" t="s">
        <v>316</v>
      </c>
      <c r="B601" s="1" t="s">
        <v>55</v>
      </c>
      <c r="C601" s="1" t="str">
        <f>VLOOKUP(B601,Guide!$B$21:$C$26,2,0)</f>
        <v>CND</v>
      </c>
      <c r="D601" s="1" t="s">
        <v>69</v>
      </c>
      <c r="E601" s="1" t="str">
        <f>VLOOKUP(D601,Guide!$B$28:$C$33,2,0)</f>
        <v>GOV</v>
      </c>
      <c r="F601" s="1" t="s">
        <v>10</v>
      </c>
      <c r="G601" s="21">
        <f>VLOOKUP($F601,Product!$A$1:$C$7,2,0)</f>
        <v>120</v>
      </c>
      <c r="H601" s="21">
        <f>VLOOKUP($F601,Product!$A$1:$C$7,3,0)</f>
        <v>180</v>
      </c>
      <c r="I601" s="1">
        <v>2632</v>
      </c>
      <c r="J601" s="23">
        <f t="shared" si="27"/>
        <v>315840</v>
      </c>
      <c r="K601" s="16">
        <v>0.13</v>
      </c>
      <c r="L601" s="1" t="str" cm="1">
        <f t="array" ref="L601">_xlfn.IFS(K601&gt;=10%,"High",K601&gt;=5%,"Medium",K601&gt;=1%,"Low",K601=0,"No Discount")</f>
        <v>High</v>
      </c>
      <c r="M601" s="23">
        <f>'Order raw'!H601*'Order raw'!I601</f>
        <v>473760</v>
      </c>
      <c r="N601" s="23">
        <f t="shared" si="28"/>
        <v>412171.2</v>
      </c>
      <c r="O601" s="23">
        <f t="shared" si="29"/>
        <v>96331.200000000012</v>
      </c>
      <c r="P601" s="18">
        <v>41791</v>
      </c>
      <c r="Q601">
        <v>2014</v>
      </c>
    </row>
    <row r="602" spans="1:17" ht="13" x14ac:dyDescent="0.3">
      <c r="A602" s="1" t="s">
        <v>112</v>
      </c>
      <c r="B602" s="1" t="s">
        <v>59</v>
      </c>
      <c r="C602" s="1" t="str">
        <f>VLOOKUP(B602,Guide!$B$21:$C$26,2,0)</f>
        <v>FRA</v>
      </c>
      <c r="D602" s="1" t="s">
        <v>69</v>
      </c>
      <c r="E602" s="1" t="str">
        <f>VLOOKUP(D602,Guide!$B$28:$C$33,2,0)</f>
        <v>GOV</v>
      </c>
      <c r="F602" s="1" t="s">
        <v>10</v>
      </c>
      <c r="G602" s="21">
        <f>VLOOKUP($F602,Product!$A$1:$C$7,2,0)</f>
        <v>120</v>
      </c>
      <c r="H602" s="21">
        <f>VLOOKUP($F602,Product!$A$1:$C$7,3,0)</f>
        <v>180</v>
      </c>
      <c r="I602" s="1">
        <v>1190</v>
      </c>
      <c r="J602" s="23">
        <f t="shared" si="27"/>
        <v>142800</v>
      </c>
      <c r="K602" s="16">
        <v>0.13</v>
      </c>
      <c r="L602" s="1" t="str" cm="1">
        <f t="array" ref="L602">_xlfn.IFS(K602&gt;=10%,"High",K602&gt;=5%,"Medium",K602&gt;=1%,"Low",K602=0,"No Discount")</f>
        <v>High</v>
      </c>
      <c r="M602" s="23">
        <f>'Order raw'!H602*'Order raw'!I602</f>
        <v>214200</v>
      </c>
      <c r="N602" s="23">
        <f t="shared" si="28"/>
        <v>186354</v>
      </c>
      <c r="O602" s="23">
        <f t="shared" si="29"/>
        <v>43554</v>
      </c>
      <c r="P602" s="18">
        <v>41791</v>
      </c>
      <c r="Q602">
        <v>2014</v>
      </c>
    </row>
    <row r="603" spans="1:17" ht="13" x14ac:dyDescent="0.3">
      <c r="A603" s="1" t="s">
        <v>450</v>
      </c>
      <c r="B603" s="1" t="s">
        <v>61</v>
      </c>
      <c r="C603" s="1" t="str">
        <f>VLOOKUP(B603,Guide!$B$21:$C$26,2,0)</f>
        <v>MXC</v>
      </c>
      <c r="D603" s="1" t="s">
        <v>73</v>
      </c>
      <c r="E603" s="1" t="str">
        <f>VLOOKUP(D603,Guide!$B$28:$C$33,2,0)</f>
        <v>CPR</v>
      </c>
      <c r="F603" s="1" t="s">
        <v>10</v>
      </c>
      <c r="G603" s="21">
        <f>VLOOKUP($F603,Product!$A$1:$C$7,2,0)</f>
        <v>120</v>
      </c>
      <c r="H603" s="21">
        <f>VLOOKUP($F603,Product!$A$1:$C$7,3,0)</f>
        <v>180</v>
      </c>
      <c r="I603" s="1">
        <v>604</v>
      </c>
      <c r="J603" s="23">
        <f t="shared" si="27"/>
        <v>72480</v>
      </c>
      <c r="K603" s="16">
        <v>0.13</v>
      </c>
      <c r="L603" s="1" t="str" cm="1">
        <f t="array" ref="L603">_xlfn.IFS(K603&gt;=10%,"High",K603&gt;=5%,"Medium",K603&gt;=1%,"Low",K603=0,"No Discount")</f>
        <v>High</v>
      </c>
      <c r="M603" s="23">
        <f>'Order raw'!H603*'Order raw'!I603</f>
        <v>108720</v>
      </c>
      <c r="N603" s="23">
        <f t="shared" si="28"/>
        <v>94586.4</v>
      </c>
      <c r="O603" s="23">
        <f t="shared" si="29"/>
        <v>22106.399999999994</v>
      </c>
      <c r="P603" s="18">
        <v>41791</v>
      </c>
      <c r="Q603">
        <v>2014</v>
      </c>
    </row>
    <row r="604" spans="1:17" ht="13" x14ac:dyDescent="0.3">
      <c r="A604" s="1" t="s">
        <v>457</v>
      </c>
      <c r="B604" s="1" t="s">
        <v>57</v>
      </c>
      <c r="C604" s="1" t="str">
        <f>VLOOKUP(B604,Guide!$B$21:$C$26,2,0)</f>
        <v>GER</v>
      </c>
      <c r="D604" s="1" t="s">
        <v>71</v>
      </c>
      <c r="E604" s="1" t="str">
        <f>VLOOKUP(D604,Guide!$B$28:$C$33,2,0)</f>
        <v>MDM</v>
      </c>
      <c r="F604" s="1" t="s">
        <v>10</v>
      </c>
      <c r="G604" s="21">
        <f>VLOOKUP($F604,Product!$A$1:$C$7,2,0)</f>
        <v>120</v>
      </c>
      <c r="H604" s="21">
        <f>VLOOKUP($F604,Product!$A$1:$C$7,3,0)</f>
        <v>180</v>
      </c>
      <c r="I604" s="1">
        <v>660</v>
      </c>
      <c r="J604" s="23">
        <f t="shared" si="27"/>
        <v>79200</v>
      </c>
      <c r="K604" s="16">
        <v>0.13</v>
      </c>
      <c r="L604" s="1" t="str" cm="1">
        <f t="array" ref="L604">_xlfn.IFS(K604&gt;=10%,"High",K604&gt;=5%,"Medium",K604&gt;=1%,"Low",K604=0,"No Discount")</f>
        <v>High</v>
      </c>
      <c r="M604" s="23">
        <f>'Order raw'!H604*'Order raw'!I604</f>
        <v>118800</v>
      </c>
      <c r="N604" s="23">
        <f t="shared" si="28"/>
        <v>103356</v>
      </c>
      <c r="O604" s="23">
        <f t="shared" si="29"/>
        <v>24156</v>
      </c>
      <c r="P604" s="18">
        <v>41518</v>
      </c>
      <c r="Q604">
        <v>2013</v>
      </c>
    </row>
    <row r="605" spans="1:17" ht="13" x14ac:dyDescent="0.3">
      <c r="A605" s="1" t="s">
        <v>458</v>
      </c>
      <c r="B605" s="1" t="s">
        <v>61</v>
      </c>
      <c r="C605" s="1" t="str">
        <f>VLOOKUP(B605,Guide!$B$21:$C$26,2,0)</f>
        <v>MXC</v>
      </c>
      <c r="D605" s="1" t="s">
        <v>73</v>
      </c>
      <c r="E605" s="1" t="str">
        <f>VLOOKUP(D605,Guide!$B$28:$C$33,2,0)</f>
        <v>CPR</v>
      </c>
      <c r="F605" s="1" t="s">
        <v>10</v>
      </c>
      <c r="G605" s="21">
        <f>VLOOKUP($F605,Product!$A$1:$C$7,2,0)</f>
        <v>120</v>
      </c>
      <c r="H605" s="21">
        <f>VLOOKUP($F605,Product!$A$1:$C$7,3,0)</f>
        <v>180</v>
      </c>
      <c r="I605" s="1">
        <v>410</v>
      </c>
      <c r="J605" s="23">
        <f t="shared" si="27"/>
        <v>49200</v>
      </c>
      <c r="K605" s="16">
        <v>0.13</v>
      </c>
      <c r="L605" s="1" t="str" cm="1">
        <f t="array" ref="L605">_xlfn.IFS(K605&gt;=10%,"High",K605&gt;=5%,"Medium",K605&gt;=1%,"Low",K605=0,"No Discount")</f>
        <v>High</v>
      </c>
      <c r="M605" s="23">
        <f>'Order raw'!H605*'Order raw'!I605</f>
        <v>73800</v>
      </c>
      <c r="N605" s="23">
        <f t="shared" si="28"/>
        <v>64206</v>
      </c>
      <c r="O605" s="23">
        <f t="shared" si="29"/>
        <v>15006</v>
      </c>
      <c r="P605" s="18">
        <v>41913</v>
      </c>
      <c r="Q605">
        <v>2014</v>
      </c>
    </row>
    <row r="606" spans="1:17" ht="13" x14ac:dyDescent="0.3">
      <c r="A606" s="1" t="s">
        <v>459</v>
      </c>
      <c r="B606" s="1" t="s">
        <v>61</v>
      </c>
      <c r="C606" s="1" t="str">
        <f>VLOOKUP(B606,Guide!$B$21:$C$26,2,0)</f>
        <v>MXC</v>
      </c>
      <c r="D606" s="1" t="s">
        <v>77</v>
      </c>
      <c r="E606" s="1" t="str">
        <f>VLOOKUP(D606,Guide!$B$28:$C$33,2,0)</f>
        <v>SMB</v>
      </c>
      <c r="F606" s="1" t="s">
        <v>10</v>
      </c>
      <c r="G606" s="21">
        <f>VLOOKUP($F606,Product!$A$1:$C$7,2,0)</f>
        <v>120</v>
      </c>
      <c r="H606" s="21">
        <f>VLOOKUP($F606,Product!$A$1:$C$7,3,0)</f>
        <v>180</v>
      </c>
      <c r="I606" s="1">
        <v>2605</v>
      </c>
      <c r="J606" s="23">
        <f t="shared" si="27"/>
        <v>312600</v>
      </c>
      <c r="K606" s="16">
        <v>0.13</v>
      </c>
      <c r="L606" s="1" t="str" cm="1">
        <f t="array" ref="L606">_xlfn.IFS(K606&gt;=10%,"High",K606&gt;=5%,"Medium",K606&gt;=1%,"Low",K606=0,"No Discount")</f>
        <v>High</v>
      </c>
      <c r="M606" s="23">
        <f>'Order raw'!H606*'Order raw'!I606</f>
        <v>468900</v>
      </c>
      <c r="N606" s="23">
        <f t="shared" si="28"/>
        <v>407943</v>
      </c>
      <c r="O606" s="23">
        <f t="shared" si="29"/>
        <v>95343</v>
      </c>
      <c r="P606" s="18">
        <v>41579</v>
      </c>
      <c r="Q606">
        <v>2013</v>
      </c>
    </row>
    <row r="607" spans="1:17" ht="13" x14ac:dyDescent="0.3">
      <c r="A607" s="1" t="s">
        <v>455</v>
      </c>
      <c r="B607" s="1" t="s">
        <v>57</v>
      </c>
      <c r="C607" s="1" t="str">
        <f>VLOOKUP(B607,Guide!$B$21:$C$26,2,0)</f>
        <v>GER</v>
      </c>
      <c r="D607" s="1" t="s">
        <v>73</v>
      </c>
      <c r="E607" s="1" t="str">
        <f>VLOOKUP(D607,Guide!$B$28:$C$33,2,0)</f>
        <v>CPR</v>
      </c>
      <c r="F607" s="1" t="s">
        <v>10</v>
      </c>
      <c r="G607" s="21">
        <f>VLOOKUP($F607,Product!$A$1:$C$7,2,0)</f>
        <v>120</v>
      </c>
      <c r="H607" s="21">
        <f>VLOOKUP($F607,Product!$A$1:$C$7,3,0)</f>
        <v>180</v>
      </c>
      <c r="I607" s="1">
        <v>1013</v>
      </c>
      <c r="J607" s="23">
        <f t="shared" si="27"/>
        <v>121560</v>
      </c>
      <c r="K607" s="16">
        <v>0.13</v>
      </c>
      <c r="L607" s="1" t="str" cm="1">
        <f t="array" ref="L607">_xlfn.IFS(K607&gt;=10%,"High",K607&gt;=5%,"Medium",K607&gt;=1%,"Low",K607=0,"No Discount")</f>
        <v>High</v>
      </c>
      <c r="M607" s="23">
        <f>'Order raw'!H607*'Order raw'!I607</f>
        <v>182340</v>
      </c>
      <c r="N607" s="23">
        <f t="shared" si="28"/>
        <v>158635.79999999999</v>
      </c>
      <c r="O607" s="23">
        <f t="shared" si="29"/>
        <v>37075.799999999988</v>
      </c>
      <c r="P607" s="18">
        <v>41974</v>
      </c>
      <c r="Q607">
        <v>2014</v>
      </c>
    </row>
    <row r="608" spans="1:17" ht="13" x14ac:dyDescent="0.3">
      <c r="A608" s="1" t="s">
        <v>452</v>
      </c>
      <c r="B608" s="1" t="s">
        <v>55</v>
      </c>
      <c r="C608" s="1" t="str">
        <f>VLOOKUP(B608,Guide!$B$21:$C$26,2,0)</f>
        <v>CND</v>
      </c>
      <c r="D608" s="1" t="s">
        <v>75</v>
      </c>
      <c r="E608" s="1" t="str">
        <f>VLOOKUP(D608,Guide!$B$28:$C$33,2,0)</f>
        <v>ENT</v>
      </c>
      <c r="F608" s="1" t="s">
        <v>11</v>
      </c>
      <c r="G608" s="21">
        <f>VLOOKUP($F608,Product!$A$1:$C$7,2,0)</f>
        <v>250</v>
      </c>
      <c r="H608" s="21">
        <f>VLOOKUP($F608,Product!$A$1:$C$7,3,0)</f>
        <v>300</v>
      </c>
      <c r="I608" s="1">
        <v>1583</v>
      </c>
      <c r="J608" s="23">
        <f t="shared" si="27"/>
        <v>395750</v>
      </c>
      <c r="K608" s="16">
        <v>0.13</v>
      </c>
      <c r="L608" s="1" t="str" cm="1">
        <f t="array" ref="L608">_xlfn.IFS(K608&gt;=10%,"High",K608&gt;=5%,"Medium",K608&gt;=1%,"Low",K608=0,"No Discount")</f>
        <v>High</v>
      </c>
      <c r="M608" s="23">
        <f>'Order raw'!H608*'Order raw'!I608</f>
        <v>474900</v>
      </c>
      <c r="N608" s="23">
        <f t="shared" si="28"/>
        <v>413163</v>
      </c>
      <c r="O608" s="23">
        <f t="shared" si="29"/>
        <v>17413</v>
      </c>
      <c r="P608" s="18">
        <v>41791</v>
      </c>
      <c r="Q608">
        <v>2014</v>
      </c>
    </row>
    <row r="609" spans="1:17" ht="13" x14ac:dyDescent="0.3">
      <c r="A609" s="1" t="s">
        <v>454</v>
      </c>
      <c r="B609" s="1" t="s">
        <v>55</v>
      </c>
      <c r="C609" s="1" t="str">
        <f>VLOOKUP(B609,Guide!$B$21:$C$26,2,0)</f>
        <v>CND</v>
      </c>
      <c r="D609" s="1" t="s">
        <v>71</v>
      </c>
      <c r="E609" s="1" t="str">
        <f>VLOOKUP(D609,Guide!$B$28:$C$33,2,0)</f>
        <v>MDM</v>
      </c>
      <c r="F609" s="1" t="s">
        <v>11</v>
      </c>
      <c r="G609" s="21">
        <f>VLOOKUP($F609,Product!$A$1:$C$7,2,0)</f>
        <v>250</v>
      </c>
      <c r="H609" s="21">
        <f>VLOOKUP($F609,Product!$A$1:$C$7,3,0)</f>
        <v>300</v>
      </c>
      <c r="I609" s="1">
        <v>1565</v>
      </c>
      <c r="J609" s="23">
        <f t="shared" si="27"/>
        <v>391250</v>
      </c>
      <c r="K609" s="16">
        <v>0.13</v>
      </c>
      <c r="L609" s="1" t="str" cm="1">
        <f t="array" ref="L609">_xlfn.IFS(K609&gt;=10%,"High",K609&gt;=5%,"Medium",K609&gt;=1%,"Low",K609=0,"No Discount")</f>
        <v>High</v>
      </c>
      <c r="M609" s="23">
        <f>'Order raw'!H609*'Order raw'!I609</f>
        <v>469500</v>
      </c>
      <c r="N609" s="23">
        <f t="shared" si="28"/>
        <v>408465</v>
      </c>
      <c r="O609" s="23">
        <f t="shared" si="29"/>
        <v>17215</v>
      </c>
      <c r="P609" s="18">
        <v>41913</v>
      </c>
      <c r="Q609">
        <v>2014</v>
      </c>
    </row>
    <row r="610" spans="1:17" ht="13" x14ac:dyDescent="0.3">
      <c r="A610" s="1" t="s">
        <v>460</v>
      </c>
      <c r="B610" s="1" t="s">
        <v>55</v>
      </c>
      <c r="C610" s="1" t="str">
        <f>VLOOKUP(B610,Guide!$B$21:$C$26,2,0)</f>
        <v>CND</v>
      </c>
      <c r="D610" s="1" t="s">
        <v>75</v>
      </c>
      <c r="E610" s="1" t="str">
        <f>VLOOKUP(D610,Guide!$B$28:$C$33,2,0)</f>
        <v>ENT</v>
      </c>
      <c r="F610" s="1" t="s">
        <v>12</v>
      </c>
      <c r="G610" s="21">
        <f>VLOOKUP($F610,Product!$A$1:$C$7,2,0)</f>
        <v>200</v>
      </c>
      <c r="H610" s="21">
        <f>VLOOKUP($F610,Product!$A$1:$C$7,3,0)</f>
        <v>350</v>
      </c>
      <c r="I610" s="1">
        <v>1659</v>
      </c>
      <c r="J610" s="23">
        <f t="shared" si="27"/>
        <v>331800</v>
      </c>
      <c r="K610" s="16">
        <v>0.13</v>
      </c>
      <c r="L610" s="1" t="str" cm="1">
        <f t="array" ref="L610">_xlfn.IFS(K610&gt;=10%,"High",K610&gt;=5%,"Medium",K610&gt;=1%,"Low",K610=0,"No Discount")</f>
        <v>High</v>
      </c>
      <c r="M610" s="23">
        <f>'Order raw'!H610*'Order raw'!I610</f>
        <v>580650</v>
      </c>
      <c r="N610" s="23">
        <f t="shared" si="28"/>
        <v>505165.5</v>
      </c>
      <c r="O610" s="23">
        <f t="shared" si="29"/>
        <v>173365.5</v>
      </c>
      <c r="P610" s="18">
        <v>41640</v>
      </c>
      <c r="Q610">
        <v>2014</v>
      </c>
    </row>
    <row r="611" spans="1:17" ht="13" x14ac:dyDescent="0.3">
      <c r="A611" s="1" t="s">
        <v>112</v>
      </c>
      <c r="B611" s="1" t="s">
        <v>59</v>
      </c>
      <c r="C611" s="1" t="str">
        <f>VLOOKUP(B611,Guide!$B$21:$C$26,2,0)</f>
        <v>FRA</v>
      </c>
      <c r="D611" s="1" t="s">
        <v>69</v>
      </c>
      <c r="E611" s="1" t="str">
        <f>VLOOKUP(D611,Guide!$B$28:$C$33,2,0)</f>
        <v>GOV</v>
      </c>
      <c r="F611" s="1" t="s">
        <v>12</v>
      </c>
      <c r="G611" s="21">
        <f>VLOOKUP($F611,Product!$A$1:$C$7,2,0)</f>
        <v>200</v>
      </c>
      <c r="H611" s="21">
        <f>VLOOKUP($F611,Product!$A$1:$C$7,3,0)</f>
        <v>350</v>
      </c>
      <c r="I611" s="1">
        <v>1190</v>
      </c>
      <c r="J611" s="23">
        <f t="shared" si="27"/>
        <v>238000</v>
      </c>
      <c r="K611" s="16">
        <v>0.13</v>
      </c>
      <c r="L611" s="1" t="str" cm="1">
        <f t="array" ref="L611">_xlfn.IFS(K611&gt;=10%,"High",K611&gt;=5%,"Medium",K611&gt;=1%,"Low",K611=0,"No Discount")</f>
        <v>High</v>
      </c>
      <c r="M611" s="23">
        <f>'Order raw'!H611*'Order raw'!I611</f>
        <v>416500</v>
      </c>
      <c r="N611" s="23">
        <f t="shared" si="28"/>
        <v>362355</v>
      </c>
      <c r="O611" s="23">
        <f t="shared" si="29"/>
        <v>124355</v>
      </c>
      <c r="P611" s="18">
        <v>41791</v>
      </c>
      <c r="Q611">
        <v>2014</v>
      </c>
    </row>
    <row r="612" spans="1:17" ht="13" x14ac:dyDescent="0.3">
      <c r="A612" s="1" t="s">
        <v>458</v>
      </c>
      <c r="B612" s="1" t="s">
        <v>61</v>
      </c>
      <c r="C612" s="1" t="str">
        <f>VLOOKUP(B612,Guide!$B$21:$C$26,2,0)</f>
        <v>MXC</v>
      </c>
      <c r="D612" s="1" t="s">
        <v>73</v>
      </c>
      <c r="E612" s="1" t="str">
        <f>VLOOKUP(D612,Guide!$B$28:$C$33,2,0)</f>
        <v>CPR</v>
      </c>
      <c r="F612" s="1" t="s">
        <v>12</v>
      </c>
      <c r="G612" s="21">
        <f>VLOOKUP($F612,Product!$A$1:$C$7,2,0)</f>
        <v>200</v>
      </c>
      <c r="H612" s="21">
        <f>VLOOKUP($F612,Product!$A$1:$C$7,3,0)</f>
        <v>350</v>
      </c>
      <c r="I612" s="1">
        <v>410</v>
      </c>
      <c r="J612" s="23">
        <f t="shared" si="27"/>
        <v>82000</v>
      </c>
      <c r="K612" s="16">
        <v>0.13</v>
      </c>
      <c r="L612" s="1" t="str" cm="1">
        <f t="array" ref="L612">_xlfn.IFS(K612&gt;=10%,"High",K612&gt;=5%,"Medium",K612&gt;=1%,"Low",K612=0,"No Discount")</f>
        <v>High</v>
      </c>
      <c r="M612" s="23">
        <f>'Order raw'!H612*'Order raw'!I612</f>
        <v>143500</v>
      </c>
      <c r="N612" s="23">
        <f t="shared" si="28"/>
        <v>124845</v>
      </c>
      <c r="O612" s="23">
        <f t="shared" si="29"/>
        <v>42845</v>
      </c>
      <c r="P612" s="18">
        <v>41913</v>
      </c>
      <c r="Q612">
        <v>2014</v>
      </c>
    </row>
    <row r="613" spans="1:17" ht="13" x14ac:dyDescent="0.3">
      <c r="A613" s="1" t="s">
        <v>461</v>
      </c>
      <c r="B613" s="1" t="s">
        <v>57</v>
      </c>
      <c r="C613" s="1" t="str">
        <f>VLOOKUP(B613,Guide!$B$21:$C$26,2,0)</f>
        <v>GER</v>
      </c>
      <c r="D613" s="1" t="s">
        <v>73</v>
      </c>
      <c r="E613" s="1" t="str">
        <f>VLOOKUP(D613,Guide!$B$28:$C$33,2,0)</f>
        <v>CPR</v>
      </c>
      <c r="F613" s="1" t="s">
        <v>12</v>
      </c>
      <c r="G613" s="21">
        <f>VLOOKUP($F613,Product!$A$1:$C$7,2,0)</f>
        <v>200</v>
      </c>
      <c r="H613" s="21">
        <f>VLOOKUP($F613,Product!$A$1:$C$7,3,0)</f>
        <v>350</v>
      </c>
      <c r="I613" s="1">
        <v>1770</v>
      </c>
      <c r="J613" s="23">
        <f t="shared" si="27"/>
        <v>354000</v>
      </c>
      <c r="K613" s="16">
        <v>0.13</v>
      </c>
      <c r="L613" s="1" t="str" cm="1">
        <f t="array" ref="L613">_xlfn.IFS(K613&gt;=10%,"High",K613&gt;=5%,"Medium",K613&gt;=1%,"Low",K613=0,"No Discount")</f>
        <v>High</v>
      </c>
      <c r="M613" s="23">
        <f>'Order raw'!H613*'Order raw'!I613</f>
        <v>619500</v>
      </c>
      <c r="N613" s="23">
        <f t="shared" si="28"/>
        <v>538965</v>
      </c>
      <c r="O613" s="23">
        <f t="shared" si="29"/>
        <v>184965</v>
      </c>
      <c r="P613" s="18">
        <v>41609</v>
      </c>
      <c r="Q613">
        <v>2013</v>
      </c>
    </row>
    <row r="614" spans="1:17" ht="13" x14ac:dyDescent="0.3">
      <c r="A614" s="1" t="s">
        <v>292</v>
      </c>
      <c r="B614" s="1" t="s">
        <v>61</v>
      </c>
      <c r="C614" s="1" t="str">
        <f>VLOOKUP(B614,Guide!$B$21:$C$26,2,0)</f>
        <v>MXC</v>
      </c>
      <c r="D614" s="1" t="s">
        <v>69</v>
      </c>
      <c r="E614" s="1" t="str">
        <f>VLOOKUP(D614,Guide!$B$28:$C$33,2,0)</f>
        <v>GOV</v>
      </c>
      <c r="F614" s="1" t="s">
        <v>7</v>
      </c>
      <c r="G614" s="21">
        <f>VLOOKUP($F614,Product!$A$1:$C$7,2,0)</f>
        <v>3</v>
      </c>
      <c r="H614" s="21">
        <f>VLOOKUP($F614,Product!$A$1:$C$7,3,0)</f>
        <v>20</v>
      </c>
      <c r="I614" s="1">
        <v>2579</v>
      </c>
      <c r="J614" s="23">
        <f t="shared" si="27"/>
        <v>7737</v>
      </c>
      <c r="K614" s="16">
        <v>0.13999999999999999</v>
      </c>
      <c r="L614" s="1" t="str" cm="1">
        <f t="array" ref="L614">_xlfn.IFS(K614&gt;=10%,"High",K614&gt;=5%,"Medium",K614&gt;=1%,"Low",K614=0,"No Discount")</f>
        <v>High</v>
      </c>
      <c r="M614" s="23">
        <f>'Order raw'!H614*'Order raw'!I614</f>
        <v>51580</v>
      </c>
      <c r="N614" s="23">
        <f t="shared" si="28"/>
        <v>44358.8</v>
      </c>
      <c r="O614" s="23">
        <f t="shared" si="29"/>
        <v>36621.800000000003</v>
      </c>
      <c r="P614" s="18">
        <v>41730</v>
      </c>
      <c r="Q614">
        <v>2014</v>
      </c>
    </row>
    <row r="615" spans="1:17" ht="13" x14ac:dyDescent="0.3">
      <c r="A615" s="1" t="s">
        <v>271</v>
      </c>
      <c r="B615" s="1" t="s">
        <v>63</v>
      </c>
      <c r="C615" s="1" t="str">
        <f>VLOOKUP(B615,Guide!$B$21:$C$26,2,0)</f>
        <v>USA</v>
      </c>
      <c r="D615" s="1" t="s">
        <v>69</v>
      </c>
      <c r="E615" s="1" t="str">
        <f>VLOOKUP(D615,Guide!$B$28:$C$33,2,0)</f>
        <v>GOV</v>
      </c>
      <c r="F615" s="1" t="s">
        <v>7</v>
      </c>
      <c r="G615" s="21">
        <f>VLOOKUP($F615,Product!$A$1:$C$7,2,0)</f>
        <v>3</v>
      </c>
      <c r="H615" s="21">
        <f>VLOOKUP($F615,Product!$A$1:$C$7,3,0)</f>
        <v>20</v>
      </c>
      <c r="I615" s="1">
        <v>1743</v>
      </c>
      <c r="J615" s="23">
        <f t="shared" si="27"/>
        <v>5229</v>
      </c>
      <c r="K615" s="16">
        <v>0.13999999999999999</v>
      </c>
      <c r="L615" s="1" t="str" cm="1">
        <f t="array" ref="L615">_xlfn.IFS(K615&gt;=10%,"High",K615&gt;=5%,"Medium",K615&gt;=1%,"Low",K615=0,"No Discount")</f>
        <v>High</v>
      </c>
      <c r="M615" s="23">
        <f>'Order raw'!H615*'Order raw'!I615</f>
        <v>34860</v>
      </c>
      <c r="N615" s="23">
        <f t="shared" si="28"/>
        <v>29979.599999999999</v>
      </c>
      <c r="O615" s="23">
        <f t="shared" si="29"/>
        <v>24750.6</v>
      </c>
      <c r="P615" s="18">
        <v>41760</v>
      </c>
      <c r="Q615">
        <v>2014</v>
      </c>
    </row>
    <row r="616" spans="1:17" ht="13" x14ac:dyDescent="0.3">
      <c r="A616" s="1" t="s">
        <v>296</v>
      </c>
      <c r="B616" s="1" t="s">
        <v>63</v>
      </c>
      <c r="C616" s="1" t="str">
        <f>VLOOKUP(B616,Guide!$B$21:$C$26,2,0)</f>
        <v>USA</v>
      </c>
      <c r="D616" s="1" t="s">
        <v>69</v>
      </c>
      <c r="E616" s="1" t="str">
        <f>VLOOKUP(D616,Guide!$B$28:$C$33,2,0)</f>
        <v>GOV</v>
      </c>
      <c r="F616" s="1" t="s">
        <v>7</v>
      </c>
      <c r="G616" s="21">
        <f>VLOOKUP($F616,Product!$A$1:$C$7,2,0)</f>
        <v>3</v>
      </c>
      <c r="H616" s="21">
        <f>VLOOKUP($F616,Product!$A$1:$C$7,3,0)</f>
        <v>20</v>
      </c>
      <c r="I616" s="1">
        <v>2996</v>
      </c>
      <c r="J616" s="23">
        <f t="shared" si="27"/>
        <v>8988</v>
      </c>
      <c r="K616" s="16">
        <v>0.13999999999999999</v>
      </c>
      <c r="L616" s="1" t="str" cm="1">
        <f t="array" ref="L616">_xlfn.IFS(K616&gt;=10%,"High",K616&gt;=5%,"Medium",K616&gt;=1%,"Low",K616=0,"No Discount")</f>
        <v>High</v>
      </c>
      <c r="M616" s="23">
        <f>'Order raw'!H616*'Order raw'!I616</f>
        <v>59920</v>
      </c>
      <c r="N616" s="23">
        <f t="shared" si="28"/>
        <v>51531.199999999997</v>
      </c>
      <c r="O616" s="23">
        <f t="shared" si="29"/>
        <v>42543.199999999997</v>
      </c>
      <c r="P616" s="18">
        <v>41548</v>
      </c>
      <c r="Q616">
        <v>2013</v>
      </c>
    </row>
    <row r="617" spans="1:17" ht="13" x14ac:dyDescent="0.3">
      <c r="A617" s="1" t="s">
        <v>109</v>
      </c>
      <c r="B617" s="1" t="s">
        <v>57</v>
      </c>
      <c r="C617" s="1" t="str">
        <f>VLOOKUP(B617,Guide!$B$21:$C$26,2,0)</f>
        <v>GER</v>
      </c>
      <c r="D617" s="1" t="s">
        <v>69</v>
      </c>
      <c r="E617" s="1" t="str">
        <f>VLOOKUP(D617,Guide!$B$28:$C$33,2,0)</f>
        <v>GOV</v>
      </c>
      <c r="F617" s="1" t="s">
        <v>7</v>
      </c>
      <c r="G617" s="21">
        <f>VLOOKUP($F617,Product!$A$1:$C$7,2,0)</f>
        <v>3</v>
      </c>
      <c r="H617" s="21">
        <f>VLOOKUP($F617,Product!$A$1:$C$7,3,0)</f>
        <v>20</v>
      </c>
      <c r="I617" s="1">
        <v>280</v>
      </c>
      <c r="J617" s="23">
        <f t="shared" si="27"/>
        <v>840</v>
      </c>
      <c r="K617" s="16">
        <v>0.13999999999999999</v>
      </c>
      <c r="L617" s="1" t="str" cm="1">
        <f t="array" ref="L617">_xlfn.IFS(K617&gt;=10%,"High",K617&gt;=5%,"Medium",K617&gt;=1%,"Low",K617=0,"No Discount")</f>
        <v>High</v>
      </c>
      <c r="M617" s="23">
        <f>'Order raw'!H617*'Order raw'!I617</f>
        <v>5600</v>
      </c>
      <c r="N617" s="23">
        <f t="shared" si="28"/>
        <v>4816</v>
      </c>
      <c r="O617" s="23">
        <f t="shared" si="29"/>
        <v>3976</v>
      </c>
      <c r="P617" s="18">
        <v>41974</v>
      </c>
      <c r="Q617">
        <v>2014</v>
      </c>
    </row>
    <row r="618" spans="1:17" ht="13" x14ac:dyDescent="0.3">
      <c r="A618" s="1" t="s">
        <v>140</v>
      </c>
      <c r="B618" s="1" t="s">
        <v>59</v>
      </c>
      <c r="C618" s="1" t="str">
        <f>VLOOKUP(B618,Guide!$B$21:$C$26,2,0)</f>
        <v>FRA</v>
      </c>
      <c r="D618" s="1" t="s">
        <v>69</v>
      </c>
      <c r="E618" s="1" t="str">
        <f>VLOOKUP(D618,Guide!$B$28:$C$33,2,0)</f>
        <v>GOV</v>
      </c>
      <c r="F618" s="1" t="s">
        <v>8</v>
      </c>
      <c r="G618" s="21">
        <f>VLOOKUP($F618,Product!$A$1:$C$7,2,0)</f>
        <v>5</v>
      </c>
      <c r="H618" s="21">
        <f>VLOOKUP($F618,Product!$A$1:$C$7,3,0)</f>
        <v>15</v>
      </c>
      <c r="I618" s="1">
        <v>293</v>
      </c>
      <c r="J618" s="23">
        <f t="shared" si="27"/>
        <v>1465</v>
      </c>
      <c r="K618" s="16">
        <v>0.13999999999999999</v>
      </c>
      <c r="L618" s="1" t="str" cm="1">
        <f t="array" ref="L618">_xlfn.IFS(K618&gt;=10%,"High",K618&gt;=5%,"Medium",K618&gt;=1%,"Low",K618=0,"No Discount")</f>
        <v>High</v>
      </c>
      <c r="M618" s="23">
        <f>'Order raw'!H618*'Order raw'!I618</f>
        <v>4395</v>
      </c>
      <c r="N618" s="23">
        <f t="shared" si="28"/>
        <v>3779.7</v>
      </c>
      <c r="O618" s="23">
        <f t="shared" si="29"/>
        <v>2314.6999999999998</v>
      </c>
      <c r="P618" s="18">
        <v>41671</v>
      </c>
      <c r="Q618">
        <v>2014</v>
      </c>
    </row>
    <row r="619" spans="1:17" ht="13" x14ac:dyDescent="0.3">
      <c r="A619" s="1" t="s">
        <v>296</v>
      </c>
      <c r="B619" s="1" t="s">
        <v>63</v>
      </c>
      <c r="C619" s="1" t="str">
        <f>VLOOKUP(B619,Guide!$B$21:$C$26,2,0)</f>
        <v>USA</v>
      </c>
      <c r="D619" s="1" t="s">
        <v>69</v>
      </c>
      <c r="E619" s="1" t="str">
        <f>VLOOKUP(D619,Guide!$B$28:$C$33,2,0)</f>
        <v>GOV</v>
      </c>
      <c r="F619" s="1" t="s">
        <v>8</v>
      </c>
      <c r="G619" s="21">
        <f>VLOOKUP($F619,Product!$A$1:$C$7,2,0)</f>
        <v>5</v>
      </c>
      <c r="H619" s="21">
        <f>VLOOKUP($F619,Product!$A$1:$C$7,3,0)</f>
        <v>15</v>
      </c>
      <c r="I619" s="1">
        <v>2996</v>
      </c>
      <c r="J619" s="23">
        <f t="shared" si="27"/>
        <v>14980</v>
      </c>
      <c r="K619" s="16">
        <v>0.13999999999999999</v>
      </c>
      <c r="L619" s="1" t="str" cm="1">
        <f t="array" ref="L619">_xlfn.IFS(K619&gt;=10%,"High",K619&gt;=5%,"Medium",K619&gt;=1%,"Low",K619=0,"No Discount")</f>
        <v>High</v>
      </c>
      <c r="M619" s="23">
        <f>'Order raw'!H619*'Order raw'!I619</f>
        <v>44940</v>
      </c>
      <c r="N619" s="23">
        <f t="shared" si="28"/>
        <v>38648.400000000001</v>
      </c>
      <c r="O619" s="23">
        <f t="shared" si="29"/>
        <v>23668.400000000001</v>
      </c>
      <c r="P619" s="18">
        <v>41548</v>
      </c>
      <c r="Q619">
        <v>2013</v>
      </c>
    </row>
    <row r="620" spans="1:17" ht="13" x14ac:dyDescent="0.3">
      <c r="A620" s="1" t="s">
        <v>462</v>
      </c>
      <c r="B620" s="1" t="s">
        <v>57</v>
      </c>
      <c r="C620" s="1" t="str">
        <f>VLOOKUP(B620,Guide!$B$21:$C$26,2,0)</f>
        <v>GER</v>
      </c>
      <c r="D620" s="1" t="s">
        <v>71</v>
      </c>
      <c r="E620" s="1" t="str">
        <f>VLOOKUP(D620,Guide!$B$28:$C$33,2,0)</f>
        <v>MDM</v>
      </c>
      <c r="F620" s="1" t="s">
        <v>9</v>
      </c>
      <c r="G620" s="21">
        <f>VLOOKUP($F620,Product!$A$1:$C$7,2,0)</f>
        <v>10</v>
      </c>
      <c r="H620" s="21">
        <f>VLOOKUP($F620,Product!$A$1:$C$7,3,0)</f>
        <v>20</v>
      </c>
      <c r="I620" s="1">
        <v>278</v>
      </c>
      <c r="J620" s="23">
        <f t="shared" si="27"/>
        <v>2780</v>
      </c>
      <c r="K620" s="16">
        <v>0.13999999999999999</v>
      </c>
      <c r="L620" s="1" t="str" cm="1">
        <f t="array" ref="L620">_xlfn.IFS(K620&gt;=10%,"High",K620&gt;=5%,"Medium",K620&gt;=1%,"Low",K620=0,"No Discount")</f>
        <v>High</v>
      </c>
      <c r="M620" s="23">
        <f>'Order raw'!H620*'Order raw'!I620</f>
        <v>5560</v>
      </c>
      <c r="N620" s="23">
        <f t="shared" si="28"/>
        <v>4781.6000000000004</v>
      </c>
      <c r="O620" s="23">
        <f t="shared" si="29"/>
        <v>2001.6000000000004</v>
      </c>
      <c r="P620" s="18">
        <v>41671</v>
      </c>
      <c r="Q620">
        <v>2014</v>
      </c>
    </row>
    <row r="621" spans="1:17" ht="13" x14ac:dyDescent="0.3">
      <c r="A621" s="1" t="s">
        <v>149</v>
      </c>
      <c r="B621" s="1" t="s">
        <v>55</v>
      </c>
      <c r="C621" s="1" t="str">
        <f>VLOOKUP(B621,Guide!$B$21:$C$26,2,0)</f>
        <v>CND</v>
      </c>
      <c r="D621" s="1" t="s">
        <v>69</v>
      </c>
      <c r="E621" s="1" t="str">
        <f>VLOOKUP(D621,Guide!$B$28:$C$33,2,0)</f>
        <v>GOV</v>
      </c>
      <c r="F621" s="1" t="s">
        <v>9</v>
      </c>
      <c r="G621" s="21">
        <f>VLOOKUP($F621,Product!$A$1:$C$7,2,0)</f>
        <v>10</v>
      </c>
      <c r="H621" s="21">
        <f>VLOOKUP($F621,Product!$A$1:$C$7,3,0)</f>
        <v>20</v>
      </c>
      <c r="I621" s="1">
        <v>2428</v>
      </c>
      <c r="J621" s="23">
        <f t="shared" si="27"/>
        <v>24280</v>
      </c>
      <c r="K621" s="16">
        <v>0.13999999999999999</v>
      </c>
      <c r="L621" s="1" t="str" cm="1">
        <f t="array" ref="L621">_xlfn.IFS(K621&gt;=10%,"High",K621&gt;=5%,"Medium",K621&gt;=1%,"Low",K621=0,"No Discount")</f>
        <v>High</v>
      </c>
      <c r="M621" s="23">
        <f>'Order raw'!H621*'Order raw'!I621</f>
        <v>48560</v>
      </c>
      <c r="N621" s="23">
        <f t="shared" si="28"/>
        <v>41761.599999999999</v>
      </c>
      <c r="O621" s="23">
        <f t="shared" si="29"/>
        <v>17481.599999999999</v>
      </c>
      <c r="P621" s="18">
        <v>41699</v>
      </c>
      <c r="Q621">
        <v>2014</v>
      </c>
    </row>
    <row r="622" spans="1:17" ht="13" x14ac:dyDescent="0.3">
      <c r="A622" s="1" t="s">
        <v>463</v>
      </c>
      <c r="B622" s="1" t="s">
        <v>63</v>
      </c>
      <c r="C622" s="1" t="str">
        <f>VLOOKUP(B622,Guide!$B$21:$C$26,2,0)</f>
        <v>USA</v>
      </c>
      <c r="D622" s="1" t="s">
        <v>71</v>
      </c>
      <c r="E622" s="1" t="str">
        <f>VLOOKUP(D622,Guide!$B$28:$C$33,2,0)</f>
        <v>MDM</v>
      </c>
      <c r="F622" s="1" t="s">
        <v>9</v>
      </c>
      <c r="G622" s="21">
        <f>VLOOKUP($F622,Product!$A$1:$C$7,2,0)</f>
        <v>10</v>
      </c>
      <c r="H622" s="21">
        <f>VLOOKUP($F622,Product!$A$1:$C$7,3,0)</f>
        <v>20</v>
      </c>
      <c r="I622" s="1">
        <v>1767</v>
      </c>
      <c r="J622" s="23">
        <f t="shared" si="27"/>
        <v>17670</v>
      </c>
      <c r="K622" s="16">
        <v>0.13999999999999999</v>
      </c>
      <c r="L622" s="1" t="str" cm="1">
        <f t="array" ref="L622">_xlfn.IFS(K622&gt;=10%,"High",K622&gt;=5%,"Medium",K622&gt;=1%,"Low",K622=0,"No Discount")</f>
        <v>High</v>
      </c>
      <c r="M622" s="23">
        <f>'Order raw'!H622*'Order raw'!I622</f>
        <v>35340</v>
      </c>
      <c r="N622" s="23">
        <f t="shared" si="28"/>
        <v>30392.399999999998</v>
      </c>
      <c r="O622" s="23">
        <f t="shared" si="29"/>
        <v>12722.399999999998</v>
      </c>
      <c r="P622" s="18">
        <v>41883</v>
      </c>
      <c r="Q622">
        <v>2014</v>
      </c>
    </row>
    <row r="623" spans="1:17" ht="13" x14ac:dyDescent="0.3">
      <c r="A623" s="1" t="s">
        <v>464</v>
      </c>
      <c r="B623" s="1" t="s">
        <v>59</v>
      </c>
      <c r="C623" s="1" t="str">
        <f>VLOOKUP(B623,Guide!$B$21:$C$26,2,0)</f>
        <v>FRA</v>
      </c>
      <c r="D623" s="1" t="s">
        <v>73</v>
      </c>
      <c r="E623" s="1" t="str">
        <f>VLOOKUP(D623,Guide!$B$28:$C$33,2,0)</f>
        <v>CPR</v>
      </c>
      <c r="F623" s="1" t="s">
        <v>9</v>
      </c>
      <c r="G623" s="21">
        <f>VLOOKUP($F623,Product!$A$1:$C$7,2,0)</f>
        <v>10</v>
      </c>
      <c r="H623" s="21">
        <f>VLOOKUP($F623,Product!$A$1:$C$7,3,0)</f>
        <v>20</v>
      </c>
      <c r="I623" s="1">
        <v>1393</v>
      </c>
      <c r="J623" s="23">
        <f t="shared" si="27"/>
        <v>13930</v>
      </c>
      <c r="K623" s="16">
        <v>0.13999999999999999</v>
      </c>
      <c r="L623" s="1" t="str" cm="1">
        <f t="array" ref="L623">_xlfn.IFS(K623&gt;=10%,"High",K623&gt;=5%,"Medium",K623&gt;=1%,"Low",K623=0,"No Discount")</f>
        <v>High</v>
      </c>
      <c r="M623" s="23">
        <f>'Order raw'!H623*'Order raw'!I623</f>
        <v>27860</v>
      </c>
      <c r="N623" s="23">
        <f t="shared" si="28"/>
        <v>23959.599999999999</v>
      </c>
      <c r="O623" s="23">
        <f t="shared" si="29"/>
        <v>10029.599999999999</v>
      </c>
      <c r="P623" s="18">
        <v>41913</v>
      </c>
      <c r="Q623">
        <v>2014</v>
      </c>
    </row>
    <row r="624" spans="1:17" ht="13" x14ac:dyDescent="0.3">
      <c r="A624" s="1" t="s">
        <v>109</v>
      </c>
      <c r="B624" s="1" t="s">
        <v>57</v>
      </c>
      <c r="C624" s="1" t="str">
        <f>VLOOKUP(B624,Guide!$B$21:$C$26,2,0)</f>
        <v>GER</v>
      </c>
      <c r="D624" s="1" t="s">
        <v>69</v>
      </c>
      <c r="E624" s="1" t="str">
        <f>VLOOKUP(D624,Guide!$B$28:$C$33,2,0)</f>
        <v>GOV</v>
      </c>
      <c r="F624" s="1" t="s">
        <v>11</v>
      </c>
      <c r="G624" s="21">
        <f>VLOOKUP($F624,Product!$A$1:$C$7,2,0)</f>
        <v>250</v>
      </c>
      <c r="H624" s="21">
        <f>VLOOKUP($F624,Product!$A$1:$C$7,3,0)</f>
        <v>300</v>
      </c>
      <c r="I624" s="1">
        <v>280</v>
      </c>
      <c r="J624" s="23">
        <f t="shared" si="27"/>
        <v>70000</v>
      </c>
      <c r="K624" s="16">
        <v>0.13999999999999999</v>
      </c>
      <c r="L624" s="1" t="str" cm="1">
        <f t="array" ref="L624">_xlfn.IFS(K624&gt;=10%,"High",K624&gt;=5%,"Medium",K624&gt;=1%,"Low",K624=0,"No Discount")</f>
        <v>High</v>
      </c>
      <c r="M624" s="23">
        <f>'Order raw'!H624*'Order raw'!I624</f>
        <v>84000</v>
      </c>
      <c r="N624" s="23">
        <f t="shared" si="28"/>
        <v>72240</v>
      </c>
      <c r="O624" s="23">
        <f t="shared" si="29"/>
        <v>2240</v>
      </c>
      <c r="P624" s="18">
        <v>41974</v>
      </c>
      <c r="Q624">
        <v>2014</v>
      </c>
    </row>
    <row r="625" spans="1:17" ht="13" x14ac:dyDescent="0.3">
      <c r="A625" s="1" t="s">
        <v>464</v>
      </c>
      <c r="B625" s="1" t="s">
        <v>59</v>
      </c>
      <c r="C625" s="1" t="str">
        <f>VLOOKUP(B625,Guide!$B$21:$C$26,2,0)</f>
        <v>FRA</v>
      </c>
      <c r="D625" s="1" t="s">
        <v>73</v>
      </c>
      <c r="E625" s="1" t="str">
        <f>VLOOKUP(D625,Guide!$B$28:$C$33,2,0)</f>
        <v>CPR</v>
      </c>
      <c r="F625" s="1" t="s">
        <v>12</v>
      </c>
      <c r="G625" s="21">
        <f>VLOOKUP($F625,Product!$A$1:$C$7,2,0)</f>
        <v>200</v>
      </c>
      <c r="H625" s="21">
        <f>VLOOKUP($F625,Product!$A$1:$C$7,3,0)</f>
        <v>350</v>
      </c>
      <c r="I625" s="1">
        <v>1393</v>
      </c>
      <c r="J625" s="23">
        <f t="shared" si="27"/>
        <v>278600</v>
      </c>
      <c r="K625" s="16">
        <v>0.13999999999999999</v>
      </c>
      <c r="L625" s="1" t="str" cm="1">
        <f t="array" ref="L625">_xlfn.IFS(K625&gt;=10%,"High",K625&gt;=5%,"Medium",K625&gt;=1%,"Low",K625=0,"No Discount")</f>
        <v>High</v>
      </c>
      <c r="M625" s="23">
        <f>'Order raw'!H625*'Order raw'!I625</f>
        <v>487550</v>
      </c>
      <c r="N625" s="23">
        <f t="shared" si="28"/>
        <v>419293</v>
      </c>
      <c r="O625" s="23">
        <f t="shared" si="29"/>
        <v>140693</v>
      </c>
      <c r="P625" s="18">
        <v>41913</v>
      </c>
      <c r="Q625">
        <v>2014</v>
      </c>
    </row>
    <row r="626" spans="1:17" ht="13" x14ac:dyDescent="0.3">
      <c r="A626" s="1" t="s">
        <v>465</v>
      </c>
      <c r="B626" s="1" t="s">
        <v>63</v>
      </c>
      <c r="C626" s="1" t="str">
        <f>VLOOKUP(B626,Guide!$B$21:$C$26,2,0)</f>
        <v>USA</v>
      </c>
      <c r="D626" s="1" t="s">
        <v>73</v>
      </c>
      <c r="E626" s="1" t="str">
        <f>VLOOKUP(D626,Guide!$B$28:$C$33,2,0)</f>
        <v>CPR</v>
      </c>
      <c r="F626" s="1" t="s">
        <v>12</v>
      </c>
      <c r="G626" s="21">
        <f>VLOOKUP($F626,Product!$A$1:$C$7,2,0)</f>
        <v>200</v>
      </c>
      <c r="H626" s="21">
        <f>VLOOKUP($F626,Product!$A$1:$C$7,3,0)</f>
        <v>350</v>
      </c>
      <c r="I626" s="1">
        <v>2015</v>
      </c>
      <c r="J626" s="23">
        <f t="shared" si="27"/>
        <v>403000</v>
      </c>
      <c r="K626" s="16">
        <v>0.13999999999999999</v>
      </c>
      <c r="L626" s="1" t="str" cm="1">
        <f t="array" ref="L626">_xlfn.IFS(K626&gt;=10%,"High",K626&gt;=5%,"Medium",K626&gt;=1%,"Low",K626=0,"No Discount")</f>
        <v>High</v>
      </c>
      <c r="M626" s="23">
        <f>'Order raw'!H626*'Order raw'!I626</f>
        <v>705250</v>
      </c>
      <c r="N626" s="23">
        <f t="shared" si="28"/>
        <v>606515</v>
      </c>
      <c r="O626" s="23">
        <f t="shared" si="29"/>
        <v>203515</v>
      </c>
      <c r="P626" s="18">
        <v>41609</v>
      </c>
      <c r="Q626">
        <v>2013</v>
      </c>
    </row>
    <row r="627" spans="1:17" ht="13" x14ac:dyDescent="0.3">
      <c r="A627" s="1" t="s">
        <v>466</v>
      </c>
      <c r="B627" s="1" t="s">
        <v>61</v>
      </c>
      <c r="C627" s="1" t="str">
        <f>VLOOKUP(B627,Guide!$B$21:$C$26,2,0)</f>
        <v>MXC</v>
      </c>
      <c r="D627" s="1" t="s">
        <v>77</v>
      </c>
      <c r="E627" s="1" t="str">
        <f>VLOOKUP(D627,Guide!$B$28:$C$33,2,0)</f>
        <v>SMB</v>
      </c>
      <c r="F627" s="1" t="s">
        <v>7</v>
      </c>
      <c r="G627" s="21">
        <f>VLOOKUP($F627,Product!$A$1:$C$7,2,0)</f>
        <v>3</v>
      </c>
      <c r="H627" s="21">
        <f>VLOOKUP($F627,Product!$A$1:$C$7,3,0)</f>
        <v>20</v>
      </c>
      <c r="I627" s="1">
        <v>801</v>
      </c>
      <c r="J627" s="23">
        <f t="shared" si="27"/>
        <v>2403</v>
      </c>
      <c r="K627" s="16">
        <v>0.14000000000000001</v>
      </c>
      <c r="L627" s="1" t="str" cm="1">
        <f t="array" ref="L627">_xlfn.IFS(K627&gt;=10%,"High",K627&gt;=5%,"Medium",K627&gt;=1%,"Low",K627=0,"No Discount")</f>
        <v>High</v>
      </c>
      <c r="M627" s="23">
        <f>'Order raw'!H627*'Order raw'!I627</f>
        <v>16020</v>
      </c>
      <c r="N627" s="23">
        <f t="shared" si="28"/>
        <v>13777.199999999999</v>
      </c>
      <c r="O627" s="23">
        <f t="shared" si="29"/>
        <v>11374.199999999999</v>
      </c>
      <c r="P627" s="18">
        <v>41821</v>
      </c>
      <c r="Q627">
        <v>2014</v>
      </c>
    </row>
    <row r="628" spans="1:17" ht="13" x14ac:dyDescent="0.3">
      <c r="A628" s="1" t="s">
        <v>467</v>
      </c>
      <c r="B628" s="1" t="s">
        <v>59</v>
      </c>
      <c r="C628" s="1" t="str">
        <f>VLOOKUP(B628,Guide!$B$21:$C$26,2,0)</f>
        <v>FRA</v>
      </c>
      <c r="D628" s="1" t="s">
        <v>75</v>
      </c>
      <c r="E628" s="1" t="str">
        <f>VLOOKUP(D628,Guide!$B$28:$C$33,2,0)</f>
        <v>ENT</v>
      </c>
      <c r="F628" s="1" t="s">
        <v>7</v>
      </c>
      <c r="G628" s="21">
        <f>VLOOKUP($F628,Product!$A$1:$C$7,2,0)</f>
        <v>3</v>
      </c>
      <c r="H628" s="21">
        <f>VLOOKUP($F628,Product!$A$1:$C$7,3,0)</f>
        <v>20</v>
      </c>
      <c r="I628" s="1">
        <v>1023</v>
      </c>
      <c r="J628" s="23">
        <f t="shared" si="27"/>
        <v>3069</v>
      </c>
      <c r="K628" s="16">
        <v>0.14000000000000001</v>
      </c>
      <c r="L628" s="1" t="str" cm="1">
        <f t="array" ref="L628">_xlfn.IFS(K628&gt;=10%,"High",K628&gt;=5%,"Medium",K628&gt;=1%,"Low",K628=0,"No Discount")</f>
        <v>High</v>
      </c>
      <c r="M628" s="23">
        <f>'Order raw'!H628*'Order raw'!I628</f>
        <v>20460</v>
      </c>
      <c r="N628" s="23">
        <f t="shared" si="28"/>
        <v>17595.599999999999</v>
      </c>
      <c r="O628" s="23">
        <f t="shared" si="29"/>
        <v>14526.599999999999</v>
      </c>
      <c r="P628" s="18">
        <v>41518</v>
      </c>
      <c r="Q628">
        <v>2013</v>
      </c>
    </row>
    <row r="629" spans="1:17" ht="13" x14ac:dyDescent="0.3">
      <c r="A629" s="1" t="s">
        <v>468</v>
      </c>
      <c r="B629" s="1" t="s">
        <v>55</v>
      </c>
      <c r="C629" s="1" t="str">
        <f>VLOOKUP(B629,Guide!$B$21:$C$26,2,0)</f>
        <v>CND</v>
      </c>
      <c r="D629" s="1" t="s">
        <v>77</v>
      </c>
      <c r="E629" s="1" t="str">
        <f>VLOOKUP(D629,Guide!$B$28:$C$33,2,0)</f>
        <v>SMB</v>
      </c>
      <c r="F629" s="1" t="s">
        <v>7</v>
      </c>
      <c r="G629" s="21">
        <f>VLOOKUP($F629,Product!$A$1:$C$7,2,0)</f>
        <v>3</v>
      </c>
      <c r="H629" s="21">
        <f>VLOOKUP($F629,Product!$A$1:$C$7,3,0)</f>
        <v>20</v>
      </c>
      <c r="I629" s="1">
        <v>1496</v>
      </c>
      <c r="J629" s="23">
        <f t="shared" si="27"/>
        <v>4488</v>
      </c>
      <c r="K629" s="16">
        <v>0.14000000000000001</v>
      </c>
      <c r="L629" s="1" t="str" cm="1">
        <f t="array" ref="L629">_xlfn.IFS(K629&gt;=10%,"High",K629&gt;=5%,"Medium",K629&gt;=1%,"Low",K629=0,"No Discount")</f>
        <v>High</v>
      </c>
      <c r="M629" s="23">
        <f>'Order raw'!H629*'Order raw'!I629</f>
        <v>29920</v>
      </c>
      <c r="N629" s="23">
        <f t="shared" si="28"/>
        <v>25731.200000000001</v>
      </c>
      <c r="O629" s="23">
        <f t="shared" si="29"/>
        <v>21243.200000000001</v>
      </c>
      <c r="P629" s="18">
        <v>41913</v>
      </c>
      <c r="Q629">
        <v>2014</v>
      </c>
    </row>
    <row r="630" spans="1:17" ht="13" x14ac:dyDescent="0.3">
      <c r="A630" s="1" t="s">
        <v>469</v>
      </c>
      <c r="B630" s="1" t="s">
        <v>63</v>
      </c>
      <c r="C630" s="1" t="str">
        <f>VLOOKUP(B630,Guide!$B$21:$C$26,2,0)</f>
        <v>USA</v>
      </c>
      <c r="D630" s="1" t="s">
        <v>77</v>
      </c>
      <c r="E630" s="1" t="str">
        <f>VLOOKUP(D630,Guide!$B$28:$C$33,2,0)</f>
        <v>SMB</v>
      </c>
      <c r="F630" s="1" t="s">
        <v>7</v>
      </c>
      <c r="G630" s="21">
        <f>VLOOKUP($F630,Product!$A$1:$C$7,2,0)</f>
        <v>3</v>
      </c>
      <c r="H630" s="21">
        <f>VLOOKUP($F630,Product!$A$1:$C$7,3,0)</f>
        <v>20</v>
      </c>
      <c r="I630" s="1">
        <v>1010</v>
      </c>
      <c r="J630" s="23">
        <f t="shared" si="27"/>
        <v>3030</v>
      </c>
      <c r="K630" s="16">
        <v>0.14000000000000001</v>
      </c>
      <c r="L630" s="1" t="str" cm="1">
        <f t="array" ref="L630">_xlfn.IFS(K630&gt;=10%,"High",K630&gt;=5%,"Medium",K630&gt;=1%,"Low",K630=0,"No Discount")</f>
        <v>High</v>
      </c>
      <c r="M630" s="23">
        <f>'Order raw'!H630*'Order raw'!I630</f>
        <v>20200</v>
      </c>
      <c r="N630" s="23">
        <f t="shared" si="28"/>
        <v>17372</v>
      </c>
      <c r="O630" s="23">
        <f t="shared" si="29"/>
        <v>14342</v>
      </c>
      <c r="P630" s="18">
        <v>41913</v>
      </c>
      <c r="Q630">
        <v>2014</v>
      </c>
    </row>
    <row r="631" spans="1:17" ht="13" x14ac:dyDescent="0.3">
      <c r="A631" s="1" t="s">
        <v>470</v>
      </c>
      <c r="B631" s="1" t="s">
        <v>57</v>
      </c>
      <c r="C631" s="1" t="str">
        <f>VLOOKUP(B631,Guide!$B$21:$C$26,2,0)</f>
        <v>GER</v>
      </c>
      <c r="D631" s="1" t="s">
        <v>71</v>
      </c>
      <c r="E631" s="1" t="str">
        <f>VLOOKUP(D631,Guide!$B$28:$C$33,2,0)</f>
        <v>MDM</v>
      </c>
      <c r="F631" s="1" t="s">
        <v>7</v>
      </c>
      <c r="G631" s="21">
        <f>VLOOKUP($F631,Product!$A$1:$C$7,2,0)</f>
        <v>3</v>
      </c>
      <c r="H631" s="21">
        <f>VLOOKUP($F631,Product!$A$1:$C$7,3,0)</f>
        <v>20</v>
      </c>
      <c r="I631" s="1">
        <v>1513</v>
      </c>
      <c r="J631" s="23">
        <f t="shared" si="27"/>
        <v>4539</v>
      </c>
      <c r="K631" s="16">
        <v>0.14000000000000001</v>
      </c>
      <c r="L631" s="1" t="str" cm="1">
        <f t="array" ref="L631">_xlfn.IFS(K631&gt;=10%,"High",K631&gt;=5%,"Medium",K631&gt;=1%,"Low",K631=0,"No Discount")</f>
        <v>High</v>
      </c>
      <c r="M631" s="23">
        <f>'Order raw'!H631*'Order raw'!I631</f>
        <v>30260</v>
      </c>
      <c r="N631" s="23">
        <f t="shared" si="28"/>
        <v>26023.599999999999</v>
      </c>
      <c r="O631" s="23">
        <f t="shared" si="29"/>
        <v>21484.6</v>
      </c>
      <c r="P631" s="18">
        <v>41944</v>
      </c>
      <c r="Q631">
        <v>2014</v>
      </c>
    </row>
    <row r="632" spans="1:17" ht="13" x14ac:dyDescent="0.3">
      <c r="A632" s="1" t="s">
        <v>471</v>
      </c>
      <c r="B632" s="1" t="s">
        <v>55</v>
      </c>
      <c r="C632" s="1" t="str">
        <f>VLOOKUP(B632,Guide!$B$21:$C$26,2,0)</f>
        <v>CND</v>
      </c>
      <c r="D632" s="1" t="s">
        <v>71</v>
      </c>
      <c r="E632" s="1" t="str">
        <f>VLOOKUP(D632,Guide!$B$28:$C$33,2,0)</f>
        <v>MDM</v>
      </c>
      <c r="F632" s="1" t="s">
        <v>7</v>
      </c>
      <c r="G632" s="21">
        <f>VLOOKUP($F632,Product!$A$1:$C$7,2,0)</f>
        <v>3</v>
      </c>
      <c r="H632" s="21">
        <f>VLOOKUP($F632,Product!$A$1:$C$7,3,0)</f>
        <v>20</v>
      </c>
      <c r="I632" s="1">
        <v>2300</v>
      </c>
      <c r="J632" s="23">
        <f t="shared" si="27"/>
        <v>6900</v>
      </c>
      <c r="K632" s="16">
        <v>0.14000000000000001</v>
      </c>
      <c r="L632" s="1" t="str" cm="1">
        <f t="array" ref="L632">_xlfn.IFS(K632&gt;=10%,"High",K632&gt;=5%,"Medium",K632&gt;=1%,"Low",K632=0,"No Discount")</f>
        <v>High</v>
      </c>
      <c r="M632" s="23">
        <f>'Order raw'!H632*'Order raw'!I632</f>
        <v>46000</v>
      </c>
      <c r="N632" s="23">
        <f t="shared" si="28"/>
        <v>39560</v>
      </c>
      <c r="O632" s="23">
        <f t="shared" si="29"/>
        <v>32660</v>
      </c>
      <c r="P632" s="18">
        <v>41974</v>
      </c>
      <c r="Q632">
        <v>2014</v>
      </c>
    </row>
    <row r="633" spans="1:17" ht="13" x14ac:dyDescent="0.3">
      <c r="A633" s="1" t="s">
        <v>472</v>
      </c>
      <c r="B633" s="1" t="s">
        <v>61</v>
      </c>
      <c r="C633" s="1" t="str">
        <f>VLOOKUP(B633,Guide!$B$21:$C$26,2,0)</f>
        <v>MXC</v>
      </c>
      <c r="D633" s="1" t="s">
        <v>75</v>
      </c>
      <c r="E633" s="1" t="str">
        <f>VLOOKUP(D633,Guide!$B$28:$C$33,2,0)</f>
        <v>ENT</v>
      </c>
      <c r="F633" s="1" t="s">
        <v>7</v>
      </c>
      <c r="G633" s="21">
        <f>VLOOKUP($F633,Product!$A$1:$C$7,2,0)</f>
        <v>3</v>
      </c>
      <c r="H633" s="21">
        <f>VLOOKUP($F633,Product!$A$1:$C$7,3,0)</f>
        <v>20</v>
      </c>
      <c r="I633" s="1">
        <v>2821</v>
      </c>
      <c r="J633" s="23">
        <f t="shared" si="27"/>
        <v>8463</v>
      </c>
      <c r="K633" s="16">
        <v>0.14000000000000001</v>
      </c>
      <c r="L633" s="1" t="str" cm="1">
        <f t="array" ref="L633">_xlfn.IFS(K633&gt;=10%,"High",K633&gt;=5%,"Medium",K633&gt;=1%,"Low",K633=0,"No Discount")</f>
        <v>High</v>
      </c>
      <c r="M633" s="23">
        <f>'Order raw'!H633*'Order raw'!I633</f>
        <v>56420</v>
      </c>
      <c r="N633" s="23">
        <f t="shared" si="28"/>
        <v>48521.2</v>
      </c>
      <c r="O633" s="23">
        <f t="shared" si="29"/>
        <v>40058.199999999997</v>
      </c>
      <c r="P633" s="18">
        <v>41609</v>
      </c>
      <c r="Q633">
        <v>2013</v>
      </c>
    </row>
    <row r="634" spans="1:17" ht="13" x14ac:dyDescent="0.3">
      <c r="A634" s="1" t="s">
        <v>104</v>
      </c>
      <c r="B634" s="1" t="s">
        <v>55</v>
      </c>
      <c r="C634" s="1" t="str">
        <f>VLOOKUP(B634,Guide!$B$21:$C$26,2,0)</f>
        <v>CND</v>
      </c>
      <c r="D634" s="1" t="s">
        <v>69</v>
      </c>
      <c r="E634" s="1" t="str">
        <f>VLOOKUP(D634,Guide!$B$28:$C$33,2,0)</f>
        <v>GOV</v>
      </c>
      <c r="F634" s="1" t="s">
        <v>8</v>
      </c>
      <c r="G634" s="21">
        <f>VLOOKUP($F634,Product!$A$1:$C$7,2,0)</f>
        <v>5</v>
      </c>
      <c r="H634" s="21">
        <f>VLOOKUP($F634,Product!$A$1:$C$7,3,0)</f>
        <v>15</v>
      </c>
      <c r="I634" s="1">
        <v>2227</v>
      </c>
      <c r="J634" s="23">
        <f t="shared" si="27"/>
        <v>11135</v>
      </c>
      <c r="K634" s="16">
        <v>0.14003143242029636</v>
      </c>
      <c r="L634" s="1" t="str" cm="1">
        <f t="array" ref="L634">_xlfn.IFS(K634&gt;=10%,"High",K634&gt;=5%,"Medium",K634&gt;=1%,"Low",K634=0,"No Discount")</f>
        <v>High</v>
      </c>
      <c r="M634" s="23">
        <f>'Order raw'!H634*'Order raw'!I634</f>
        <v>33405</v>
      </c>
      <c r="N634" s="23">
        <f t="shared" si="28"/>
        <v>28727.25</v>
      </c>
      <c r="O634" s="23">
        <f t="shared" si="29"/>
        <v>17592.25</v>
      </c>
      <c r="P634" s="18">
        <v>41640</v>
      </c>
      <c r="Q634">
        <v>2014</v>
      </c>
    </row>
    <row r="635" spans="1:17" ht="13" x14ac:dyDescent="0.3">
      <c r="A635" s="1" t="s">
        <v>210</v>
      </c>
      <c r="B635" s="1" t="s">
        <v>57</v>
      </c>
      <c r="C635" s="1" t="str">
        <f>VLOOKUP(B635,Guide!$B$21:$C$26,2,0)</f>
        <v>GER</v>
      </c>
      <c r="D635" s="1" t="s">
        <v>69</v>
      </c>
      <c r="E635" s="1" t="str">
        <f>VLOOKUP(D635,Guide!$B$28:$C$33,2,0)</f>
        <v>GOV</v>
      </c>
      <c r="F635" s="1" t="s">
        <v>8</v>
      </c>
      <c r="G635" s="21">
        <f>VLOOKUP($F635,Product!$A$1:$C$7,2,0)</f>
        <v>5</v>
      </c>
      <c r="H635" s="21">
        <f>VLOOKUP($F635,Product!$A$1:$C$7,3,0)</f>
        <v>15</v>
      </c>
      <c r="I635" s="1">
        <v>1199</v>
      </c>
      <c r="J635" s="23">
        <f t="shared" si="27"/>
        <v>5995</v>
      </c>
      <c r="K635" s="16">
        <v>0.14000000000000001</v>
      </c>
      <c r="L635" s="1" t="str" cm="1">
        <f t="array" ref="L635">_xlfn.IFS(K635&gt;=10%,"High",K635&gt;=5%,"Medium",K635&gt;=1%,"Low",K635=0,"No Discount")</f>
        <v>High</v>
      </c>
      <c r="M635" s="23">
        <f>'Order raw'!H635*'Order raw'!I635</f>
        <v>17985</v>
      </c>
      <c r="N635" s="23">
        <f t="shared" si="28"/>
        <v>15467.1</v>
      </c>
      <c r="O635" s="23">
        <f t="shared" si="29"/>
        <v>9472.1</v>
      </c>
      <c r="P635" s="18">
        <v>41730</v>
      </c>
      <c r="Q635">
        <v>2014</v>
      </c>
    </row>
    <row r="636" spans="1:17" ht="13" x14ac:dyDescent="0.3">
      <c r="A636" s="1" t="s">
        <v>229</v>
      </c>
      <c r="B636" s="1" t="s">
        <v>55</v>
      </c>
      <c r="C636" s="1" t="str">
        <f>VLOOKUP(B636,Guide!$B$21:$C$26,2,0)</f>
        <v>CND</v>
      </c>
      <c r="D636" s="1" t="s">
        <v>69</v>
      </c>
      <c r="E636" s="1" t="str">
        <f>VLOOKUP(D636,Guide!$B$28:$C$33,2,0)</f>
        <v>GOV</v>
      </c>
      <c r="F636" s="1" t="s">
        <v>8</v>
      </c>
      <c r="G636" s="21">
        <f>VLOOKUP($F636,Product!$A$1:$C$7,2,0)</f>
        <v>5</v>
      </c>
      <c r="H636" s="21">
        <f>VLOOKUP($F636,Product!$A$1:$C$7,3,0)</f>
        <v>15</v>
      </c>
      <c r="I636" s="1">
        <v>200</v>
      </c>
      <c r="J636" s="23">
        <f t="shared" si="27"/>
        <v>1000</v>
      </c>
      <c r="K636" s="16">
        <v>0.14000000000000001</v>
      </c>
      <c r="L636" s="1" t="str" cm="1">
        <f t="array" ref="L636">_xlfn.IFS(K636&gt;=10%,"High",K636&gt;=5%,"Medium",K636&gt;=1%,"Low",K636=0,"No Discount")</f>
        <v>High</v>
      </c>
      <c r="M636" s="23">
        <f>'Order raw'!H636*'Order raw'!I636</f>
        <v>3000</v>
      </c>
      <c r="N636" s="23">
        <f t="shared" si="28"/>
        <v>2580</v>
      </c>
      <c r="O636" s="23">
        <f t="shared" si="29"/>
        <v>1580</v>
      </c>
      <c r="P636" s="18">
        <v>41760</v>
      </c>
      <c r="Q636">
        <v>2014</v>
      </c>
    </row>
    <row r="637" spans="1:17" ht="13" x14ac:dyDescent="0.3">
      <c r="A637" s="1" t="s">
        <v>246</v>
      </c>
      <c r="B637" s="1" t="s">
        <v>55</v>
      </c>
      <c r="C637" s="1" t="str">
        <f>VLOOKUP(B637,Guide!$B$21:$C$26,2,0)</f>
        <v>CND</v>
      </c>
      <c r="D637" s="1" t="s">
        <v>69</v>
      </c>
      <c r="E637" s="1" t="str">
        <f>VLOOKUP(D637,Guide!$B$28:$C$33,2,0)</f>
        <v>GOV</v>
      </c>
      <c r="F637" s="1" t="s">
        <v>8</v>
      </c>
      <c r="G637" s="21">
        <f>VLOOKUP($F637,Product!$A$1:$C$7,2,0)</f>
        <v>5</v>
      </c>
      <c r="H637" s="21">
        <f>VLOOKUP($F637,Product!$A$1:$C$7,3,0)</f>
        <v>15</v>
      </c>
      <c r="I637" s="1">
        <v>388</v>
      </c>
      <c r="J637" s="23">
        <f t="shared" si="27"/>
        <v>1940</v>
      </c>
      <c r="K637" s="16">
        <v>0.14000000000000001</v>
      </c>
      <c r="L637" s="1" t="str" cm="1">
        <f t="array" ref="L637">_xlfn.IFS(K637&gt;=10%,"High",K637&gt;=5%,"Medium",K637&gt;=1%,"Low",K637=0,"No Discount")</f>
        <v>High</v>
      </c>
      <c r="M637" s="23">
        <f>'Order raw'!H637*'Order raw'!I637</f>
        <v>5820</v>
      </c>
      <c r="N637" s="23">
        <f t="shared" si="28"/>
        <v>5005.2</v>
      </c>
      <c r="O637" s="23">
        <f t="shared" si="29"/>
        <v>3065.2</v>
      </c>
      <c r="P637" s="18">
        <v>41883</v>
      </c>
      <c r="Q637">
        <v>2014</v>
      </c>
    </row>
    <row r="638" spans="1:17" ht="13" x14ac:dyDescent="0.3">
      <c r="A638" s="1" t="s">
        <v>426</v>
      </c>
      <c r="B638" s="1" t="s">
        <v>61</v>
      </c>
      <c r="C638" s="1" t="str">
        <f>VLOOKUP(B638,Guide!$B$21:$C$26,2,0)</f>
        <v>MXC</v>
      </c>
      <c r="D638" s="1" t="s">
        <v>69</v>
      </c>
      <c r="E638" s="1" t="str">
        <f>VLOOKUP(D638,Guide!$B$28:$C$33,2,0)</f>
        <v>GOV</v>
      </c>
      <c r="F638" s="1" t="s">
        <v>8</v>
      </c>
      <c r="G638" s="21">
        <f>VLOOKUP($F638,Product!$A$1:$C$7,2,0)</f>
        <v>5</v>
      </c>
      <c r="H638" s="21">
        <f>VLOOKUP($F638,Product!$A$1:$C$7,3,0)</f>
        <v>15</v>
      </c>
      <c r="I638" s="1">
        <v>1727</v>
      </c>
      <c r="J638" s="23">
        <f t="shared" si="27"/>
        <v>8635</v>
      </c>
      <c r="K638" s="16">
        <v>0.14000000000000001</v>
      </c>
      <c r="L638" s="1" t="str" cm="1">
        <f t="array" ref="L638">_xlfn.IFS(K638&gt;=10%,"High",K638&gt;=5%,"Medium",K638&gt;=1%,"Low",K638=0,"No Discount")</f>
        <v>High</v>
      </c>
      <c r="M638" s="23">
        <f>'Order raw'!H638*'Order raw'!I638</f>
        <v>25905</v>
      </c>
      <c r="N638" s="23">
        <f t="shared" si="28"/>
        <v>22278.3</v>
      </c>
      <c r="O638" s="23">
        <f t="shared" si="29"/>
        <v>13643.3</v>
      </c>
      <c r="P638" s="18">
        <v>41548</v>
      </c>
      <c r="Q638">
        <v>2013</v>
      </c>
    </row>
    <row r="639" spans="1:17" ht="13" x14ac:dyDescent="0.3">
      <c r="A639" s="1" t="s">
        <v>471</v>
      </c>
      <c r="B639" s="1" t="s">
        <v>55</v>
      </c>
      <c r="C639" s="1" t="str">
        <f>VLOOKUP(B639,Guide!$B$21:$C$26,2,0)</f>
        <v>CND</v>
      </c>
      <c r="D639" s="1" t="s">
        <v>71</v>
      </c>
      <c r="E639" s="1" t="str">
        <f>VLOOKUP(D639,Guide!$B$28:$C$33,2,0)</f>
        <v>MDM</v>
      </c>
      <c r="F639" s="1" t="s">
        <v>8</v>
      </c>
      <c r="G639" s="21">
        <f>VLOOKUP($F639,Product!$A$1:$C$7,2,0)</f>
        <v>5</v>
      </c>
      <c r="H639" s="21">
        <f>VLOOKUP($F639,Product!$A$1:$C$7,3,0)</f>
        <v>15</v>
      </c>
      <c r="I639" s="1">
        <v>2300</v>
      </c>
      <c r="J639" s="23">
        <f t="shared" si="27"/>
        <v>11500</v>
      </c>
      <c r="K639" s="16">
        <v>0.14000000000000001</v>
      </c>
      <c r="L639" s="1" t="str" cm="1">
        <f t="array" ref="L639">_xlfn.IFS(K639&gt;=10%,"High",K639&gt;=5%,"Medium",K639&gt;=1%,"Low",K639=0,"No Discount")</f>
        <v>High</v>
      </c>
      <c r="M639" s="23">
        <f>'Order raw'!H639*'Order raw'!I639</f>
        <v>34500</v>
      </c>
      <c r="N639" s="23">
        <f t="shared" si="28"/>
        <v>29670</v>
      </c>
      <c r="O639" s="23">
        <f t="shared" si="29"/>
        <v>18170</v>
      </c>
      <c r="P639" s="18">
        <v>41974</v>
      </c>
      <c r="Q639">
        <v>2014</v>
      </c>
    </row>
    <row r="640" spans="1:17" ht="13" x14ac:dyDescent="0.3">
      <c r="A640" s="1" t="s">
        <v>254</v>
      </c>
      <c r="B640" s="1" t="s">
        <v>61</v>
      </c>
      <c r="C640" s="1" t="str">
        <f>VLOOKUP(B640,Guide!$B$21:$C$26,2,0)</f>
        <v>MXC</v>
      </c>
      <c r="D640" s="1" t="s">
        <v>69</v>
      </c>
      <c r="E640" s="1" t="str">
        <f>VLOOKUP(D640,Guide!$B$28:$C$33,2,0)</f>
        <v>GOV</v>
      </c>
      <c r="F640" s="1" t="s">
        <v>9</v>
      </c>
      <c r="G640" s="21">
        <f>VLOOKUP($F640,Product!$A$1:$C$7,2,0)</f>
        <v>10</v>
      </c>
      <c r="H640" s="21">
        <f>VLOOKUP($F640,Product!$A$1:$C$7,3,0)</f>
        <v>20</v>
      </c>
      <c r="I640" s="1">
        <v>260</v>
      </c>
      <c r="J640" s="23">
        <f t="shared" si="27"/>
        <v>2600</v>
      </c>
      <c r="K640" s="16">
        <v>0.14000000000000001</v>
      </c>
      <c r="L640" s="1" t="str" cm="1">
        <f t="array" ref="L640">_xlfn.IFS(K640&gt;=10%,"High",K640&gt;=5%,"Medium",K640&gt;=1%,"Low",K640=0,"No Discount")</f>
        <v>High</v>
      </c>
      <c r="M640" s="23">
        <f>'Order raw'!H640*'Order raw'!I640</f>
        <v>5200</v>
      </c>
      <c r="N640" s="23">
        <f t="shared" si="28"/>
        <v>4472</v>
      </c>
      <c r="O640" s="23">
        <f t="shared" si="29"/>
        <v>1872</v>
      </c>
      <c r="P640" s="18">
        <v>41671</v>
      </c>
      <c r="Q640">
        <v>2014</v>
      </c>
    </row>
    <row r="641" spans="1:17" ht="13" x14ac:dyDescent="0.3">
      <c r="A641" s="1" t="s">
        <v>473</v>
      </c>
      <c r="B641" s="1" t="s">
        <v>55</v>
      </c>
      <c r="C641" s="1" t="str">
        <f>VLOOKUP(B641,Guide!$B$21:$C$26,2,0)</f>
        <v>CND</v>
      </c>
      <c r="D641" s="1" t="s">
        <v>71</v>
      </c>
      <c r="E641" s="1" t="str">
        <f>VLOOKUP(D641,Guide!$B$28:$C$33,2,0)</f>
        <v>MDM</v>
      </c>
      <c r="F641" s="1" t="s">
        <v>9</v>
      </c>
      <c r="G641" s="21">
        <f>VLOOKUP($F641,Product!$A$1:$C$7,2,0)</f>
        <v>10</v>
      </c>
      <c r="H641" s="21">
        <f>VLOOKUP($F641,Product!$A$1:$C$7,3,0)</f>
        <v>20</v>
      </c>
      <c r="I641" s="1">
        <v>2470</v>
      </c>
      <c r="J641" s="23">
        <f t="shared" si="27"/>
        <v>24700</v>
      </c>
      <c r="K641" s="16">
        <v>0.14000000000000001</v>
      </c>
      <c r="L641" s="1" t="str" cm="1">
        <f t="array" ref="L641">_xlfn.IFS(K641&gt;=10%,"High",K641&gt;=5%,"Medium",K641&gt;=1%,"Low",K641=0,"No Discount")</f>
        <v>High</v>
      </c>
      <c r="M641" s="23">
        <f>'Order raw'!H641*'Order raw'!I641</f>
        <v>49400</v>
      </c>
      <c r="N641" s="23">
        <f t="shared" si="28"/>
        <v>42484</v>
      </c>
      <c r="O641" s="23">
        <f t="shared" si="29"/>
        <v>17784</v>
      </c>
      <c r="P641" s="18">
        <v>41518</v>
      </c>
      <c r="Q641">
        <v>2013</v>
      </c>
    </row>
    <row r="642" spans="1:17" ht="13" x14ac:dyDescent="0.3">
      <c r="A642" s="1" t="s">
        <v>474</v>
      </c>
      <c r="B642" s="1" t="s">
        <v>55</v>
      </c>
      <c r="C642" s="1" t="str">
        <f>VLOOKUP(B642,Guide!$B$21:$C$26,2,0)</f>
        <v>CND</v>
      </c>
      <c r="D642" s="1" t="s">
        <v>71</v>
      </c>
      <c r="E642" s="1" t="str">
        <f>VLOOKUP(D642,Guide!$B$28:$C$33,2,0)</f>
        <v>MDM</v>
      </c>
      <c r="F642" s="1" t="s">
        <v>9</v>
      </c>
      <c r="G642" s="21">
        <f>VLOOKUP($F642,Product!$A$1:$C$7,2,0)</f>
        <v>10</v>
      </c>
      <c r="H642" s="21">
        <f>VLOOKUP($F642,Product!$A$1:$C$7,3,0)</f>
        <v>20</v>
      </c>
      <c r="I642" s="1">
        <v>1743</v>
      </c>
      <c r="J642" s="23">
        <f t="shared" si="27"/>
        <v>17430</v>
      </c>
      <c r="K642" s="16">
        <v>0.14000000000000001</v>
      </c>
      <c r="L642" s="1" t="str" cm="1">
        <f t="array" ref="L642">_xlfn.IFS(K642&gt;=10%,"High",K642&gt;=5%,"Medium",K642&gt;=1%,"Low",K642=0,"No Discount")</f>
        <v>High</v>
      </c>
      <c r="M642" s="23">
        <f>'Order raw'!H642*'Order raw'!I642</f>
        <v>34860</v>
      </c>
      <c r="N642" s="23">
        <f t="shared" si="28"/>
        <v>29979.599999999999</v>
      </c>
      <c r="O642" s="23">
        <f t="shared" si="29"/>
        <v>12549.599999999999</v>
      </c>
      <c r="P642" s="18">
        <v>41548</v>
      </c>
      <c r="Q642">
        <v>2013</v>
      </c>
    </row>
    <row r="643" spans="1:17" ht="13" x14ac:dyDescent="0.3">
      <c r="A643" s="1" t="s">
        <v>475</v>
      </c>
      <c r="B643" s="1" t="s">
        <v>63</v>
      </c>
      <c r="C643" s="1" t="str">
        <f>VLOOKUP(B643,Guide!$B$21:$C$26,2,0)</f>
        <v>USA</v>
      </c>
      <c r="D643" s="1" t="s">
        <v>73</v>
      </c>
      <c r="E643" s="1" t="str">
        <f>VLOOKUP(D643,Guide!$B$28:$C$33,2,0)</f>
        <v>CPR</v>
      </c>
      <c r="F643" s="1" t="s">
        <v>9</v>
      </c>
      <c r="G643" s="21">
        <f>VLOOKUP($F643,Product!$A$1:$C$7,2,0)</f>
        <v>10</v>
      </c>
      <c r="H643" s="21">
        <f>VLOOKUP($F643,Product!$A$1:$C$7,3,0)</f>
        <v>20</v>
      </c>
      <c r="I643" s="1">
        <v>2914</v>
      </c>
      <c r="J643" s="23">
        <f t="shared" ref="J643:J701" si="30">G643*I643</f>
        <v>29140</v>
      </c>
      <c r="K643" s="16">
        <v>0.14000000000000001</v>
      </c>
      <c r="L643" s="1" t="str" cm="1">
        <f t="array" ref="L643">_xlfn.IFS(K643&gt;=10%,"High",K643&gt;=5%,"Medium",K643&gt;=1%,"Low",K643=0,"No Discount")</f>
        <v>High</v>
      </c>
      <c r="M643" s="23">
        <f>'Order raw'!H643*'Order raw'!I643</f>
        <v>58280</v>
      </c>
      <c r="N643" s="23">
        <f t="shared" ref="N643:N701" si="31">M643*(1-K643)</f>
        <v>50120.799999999996</v>
      </c>
      <c r="O643" s="23">
        <f t="shared" ref="O643:O701" si="32">N643-J643</f>
        <v>20980.799999999996</v>
      </c>
      <c r="P643" s="18">
        <v>41913</v>
      </c>
      <c r="Q643">
        <v>2014</v>
      </c>
    </row>
    <row r="644" spans="1:17" ht="13" x14ac:dyDescent="0.3">
      <c r="A644" s="1" t="s">
        <v>252</v>
      </c>
      <c r="B644" s="1" t="s">
        <v>59</v>
      </c>
      <c r="C644" s="1" t="str">
        <f>VLOOKUP(B644,Guide!$B$21:$C$26,2,0)</f>
        <v>FRA</v>
      </c>
      <c r="D644" s="1" t="s">
        <v>69</v>
      </c>
      <c r="E644" s="1" t="str">
        <f>VLOOKUP(D644,Guide!$B$28:$C$33,2,0)</f>
        <v>GOV</v>
      </c>
      <c r="F644" s="1" t="s">
        <v>9</v>
      </c>
      <c r="G644" s="21">
        <f>VLOOKUP($F644,Product!$A$1:$C$7,2,0)</f>
        <v>10</v>
      </c>
      <c r="H644" s="21">
        <f>VLOOKUP($F644,Product!$A$1:$C$7,3,0)</f>
        <v>20</v>
      </c>
      <c r="I644" s="1">
        <v>1731</v>
      </c>
      <c r="J644" s="23">
        <f t="shared" si="30"/>
        <v>17310</v>
      </c>
      <c r="K644" s="16">
        <v>0.14000000000000001</v>
      </c>
      <c r="L644" s="1" t="str" cm="1">
        <f t="array" ref="L644">_xlfn.IFS(K644&gt;=10%,"High",K644&gt;=5%,"Medium",K644&gt;=1%,"Low",K644=0,"No Discount")</f>
        <v>High</v>
      </c>
      <c r="M644" s="23">
        <f>'Order raw'!H644*'Order raw'!I644</f>
        <v>34620</v>
      </c>
      <c r="N644" s="23">
        <f t="shared" si="31"/>
        <v>29773.200000000001</v>
      </c>
      <c r="O644" s="23">
        <f t="shared" si="32"/>
        <v>12463.2</v>
      </c>
      <c r="P644" s="18">
        <v>41913</v>
      </c>
      <c r="Q644">
        <v>2014</v>
      </c>
    </row>
    <row r="645" spans="1:17" ht="13" x14ac:dyDescent="0.3">
      <c r="A645" s="1" t="s">
        <v>339</v>
      </c>
      <c r="B645" s="1" t="s">
        <v>55</v>
      </c>
      <c r="C645" s="1" t="str">
        <f>VLOOKUP(B645,Guide!$B$21:$C$26,2,0)</f>
        <v>CND</v>
      </c>
      <c r="D645" s="1" t="s">
        <v>69</v>
      </c>
      <c r="E645" s="1" t="str">
        <f>VLOOKUP(D645,Guide!$B$28:$C$33,2,0)</f>
        <v>GOV</v>
      </c>
      <c r="F645" s="1" t="s">
        <v>9</v>
      </c>
      <c r="G645" s="21">
        <f>VLOOKUP($F645,Product!$A$1:$C$7,2,0)</f>
        <v>10</v>
      </c>
      <c r="H645" s="21">
        <f>VLOOKUP($F645,Product!$A$1:$C$7,3,0)</f>
        <v>20</v>
      </c>
      <c r="I645" s="1">
        <v>700</v>
      </c>
      <c r="J645" s="23">
        <f t="shared" si="30"/>
        <v>7000</v>
      </c>
      <c r="K645" s="16">
        <v>0.14000000000000001</v>
      </c>
      <c r="L645" s="1" t="str" cm="1">
        <f t="array" ref="L645">_xlfn.IFS(K645&gt;=10%,"High",K645&gt;=5%,"Medium",K645&gt;=1%,"Low",K645=0,"No Discount")</f>
        <v>High</v>
      </c>
      <c r="M645" s="23">
        <f>'Order raw'!H645*'Order raw'!I645</f>
        <v>14000</v>
      </c>
      <c r="N645" s="23">
        <f t="shared" si="31"/>
        <v>12040</v>
      </c>
      <c r="O645" s="23">
        <f t="shared" si="32"/>
        <v>5040</v>
      </c>
      <c r="P645" s="18">
        <v>41944</v>
      </c>
      <c r="Q645">
        <v>2014</v>
      </c>
    </row>
    <row r="646" spans="1:17" ht="13" x14ac:dyDescent="0.3">
      <c r="A646" s="1" t="s">
        <v>476</v>
      </c>
      <c r="B646" s="1" t="s">
        <v>55</v>
      </c>
      <c r="C646" s="1" t="str">
        <f>VLOOKUP(B646,Guide!$B$21:$C$26,2,0)</f>
        <v>CND</v>
      </c>
      <c r="D646" s="1" t="s">
        <v>73</v>
      </c>
      <c r="E646" s="1" t="str">
        <f>VLOOKUP(D646,Guide!$B$28:$C$33,2,0)</f>
        <v>CPR</v>
      </c>
      <c r="F646" s="1" t="s">
        <v>9</v>
      </c>
      <c r="G646" s="21">
        <f>VLOOKUP($F646,Product!$A$1:$C$7,2,0)</f>
        <v>10</v>
      </c>
      <c r="H646" s="21">
        <f>VLOOKUP($F646,Product!$A$1:$C$7,3,0)</f>
        <v>20</v>
      </c>
      <c r="I646" s="1">
        <v>2222</v>
      </c>
      <c r="J646" s="23">
        <f t="shared" si="30"/>
        <v>22220</v>
      </c>
      <c r="K646" s="16">
        <v>0.14000000000000001</v>
      </c>
      <c r="L646" s="1" t="str" cm="1">
        <f t="array" ref="L646">_xlfn.IFS(K646&gt;=10%,"High",K646&gt;=5%,"Medium",K646&gt;=1%,"Low",K646=0,"No Discount")</f>
        <v>High</v>
      </c>
      <c r="M646" s="23">
        <f>'Order raw'!H646*'Order raw'!I646</f>
        <v>44440</v>
      </c>
      <c r="N646" s="23">
        <f t="shared" si="31"/>
        <v>38218.400000000001</v>
      </c>
      <c r="O646" s="23">
        <f t="shared" si="32"/>
        <v>15998.400000000001</v>
      </c>
      <c r="P646" s="18">
        <v>41579</v>
      </c>
      <c r="Q646">
        <v>2013</v>
      </c>
    </row>
    <row r="647" spans="1:17" ht="13" x14ac:dyDescent="0.3">
      <c r="A647" s="1" t="s">
        <v>208</v>
      </c>
      <c r="B647" s="1" t="s">
        <v>63</v>
      </c>
      <c r="C647" s="1" t="str">
        <f>VLOOKUP(B647,Guide!$B$21:$C$26,2,0)</f>
        <v>USA</v>
      </c>
      <c r="D647" s="1" t="s">
        <v>69</v>
      </c>
      <c r="E647" s="1" t="str">
        <f>VLOOKUP(D647,Guide!$B$28:$C$33,2,0)</f>
        <v>GOV</v>
      </c>
      <c r="F647" s="1" t="s">
        <v>9</v>
      </c>
      <c r="G647" s="21">
        <f>VLOOKUP($F647,Product!$A$1:$C$7,2,0)</f>
        <v>10</v>
      </c>
      <c r="H647" s="21">
        <f>VLOOKUP($F647,Product!$A$1:$C$7,3,0)</f>
        <v>20</v>
      </c>
      <c r="I647" s="1">
        <v>1177</v>
      </c>
      <c r="J647" s="23">
        <f t="shared" si="30"/>
        <v>11770</v>
      </c>
      <c r="K647" s="16">
        <v>0.14000000000000001</v>
      </c>
      <c r="L647" s="1" t="str" cm="1">
        <f t="array" ref="L647">_xlfn.IFS(K647&gt;=10%,"High",K647&gt;=5%,"Medium",K647&gt;=1%,"Low",K647=0,"No Discount")</f>
        <v>High</v>
      </c>
      <c r="M647" s="23">
        <f>'Order raw'!H647*'Order raw'!I647</f>
        <v>23540</v>
      </c>
      <c r="N647" s="23">
        <f t="shared" si="31"/>
        <v>20244.400000000001</v>
      </c>
      <c r="O647" s="23">
        <f t="shared" si="32"/>
        <v>8474.4000000000015</v>
      </c>
      <c r="P647" s="18">
        <v>41944</v>
      </c>
      <c r="Q647">
        <v>2014</v>
      </c>
    </row>
    <row r="648" spans="1:17" ht="13" x14ac:dyDescent="0.3">
      <c r="A648" s="1" t="s">
        <v>185</v>
      </c>
      <c r="B648" s="1" t="s">
        <v>59</v>
      </c>
      <c r="C648" s="1" t="str">
        <f>VLOOKUP(B648,Guide!$B$21:$C$26,2,0)</f>
        <v>FRA</v>
      </c>
      <c r="D648" s="1" t="s">
        <v>69</v>
      </c>
      <c r="E648" s="1" t="str">
        <f>VLOOKUP(D648,Guide!$B$28:$C$33,2,0)</f>
        <v>GOV</v>
      </c>
      <c r="F648" s="1" t="s">
        <v>9</v>
      </c>
      <c r="G648" s="21">
        <f>VLOOKUP($F648,Product!$A$1:$C$7,2,0)</f>
        <v>10</v>
      </c>
      <c r="H648" s="21">
        <f>VLOOKUP($F648,Product!$A$1:$C$7,3,0)</f>
        <v>20</v>
      </c>
      <c r="I648" s="1">
        <v>1922</v>
      </c>
      <c r="J648" s="23">
        <f t="shared" si="30"/>
        <v>19220</v>
      </c>
      <c r="K648" s="16">
        <v>0.14000000000000001</v>
      </c>
      <c r="L648" s="1" t="str" cm="1">
        <f t="array" ref="L648">_xlfn.IFS(K648&gt;=10%,"High",K648&gt;=5%,"Medium",K648&gt;=1%,"Low",K648=0,"No Discount")</f>
        <v>High</v>
      </c>
      <c r="M648" s="23">
        <f>'Order raw'!H648*'Order raw'!I648</f>
        <v>38440</v>
      </c>
      <c r="N648" s="23">
        <f t="shared" si="31"/>
        <v>33058.400000000001</v>
      </c>
      <c r="O648" s="23">
        <f t="shared" si="32"/>
        <v>13838.400000000001</v>
      </c>
      <c r="P648" s="18">
        <v>41579</v>
      </c>
      <c r="Q648">
        <v>2013</v>
      </c>
    </row>
    <row r="649" spans="1:17" ht="13" x14ac:dyDescent="0.3">
      <c r="A649" s="1" t="s">
        <v>477</v>
      </c>
      <c r="B649" s="1" t="s">
        <v>61</v>
      </c>
      <c r="C649" s="1" t="str">
        <f>VLOOKUP(B649,Guide!$B$21:$C$26,2,0)</f>
        <v>MXC</v>
      </c>
      <c r="D649" s="1" t="s">
        <v>75</v>
      </c>
      <c r="E649" s="1" t="str">
        <f>VLOOKUP(D649,Guide!$B$28:$C$33,2,0)</f>
        <v>ENT</v>
      </c>
      <c r="F649" s="1" t="s">
        <v>10</v>
      </c>
      <c r="G649" s="21">
        <f>VLOOKUP($F649,Product!$A$1:$C$7,2,0)</f>
        <v>120</v>
      </c>
      <c r="H649" s="21">
        <f>VLOOKUP($F649,Product!$A$1:$C$7,3,0)</f>
        <v>180</v>
      </c>
      <c r="I649" s="1">
        <v>1575</v>
      </c>
      <c r="J649" s="23">
        <f t="shared" si="30"/>
        <v>189000</v>
      </c>
      <c r="K649" s="16">
        <v>0.14000000000000001</v>
      </c>
      <c r="L649" s="1" t="str" cm="1">
        <f t="array" ref="L649">_xlfn.IFS(K649&gt;=10%,"High",K649&gt;=5%,"Medium",K649&gt;=1%,"Low",K649=0,"No Discount")</f>
        <v>High</v>
      </c>
      <c r="M649" s="23">
        <f>'Order raw'!H649*'Order raw'!I649</f>
        <v>283500</v>
      </c>
      <c r="N649" s="23">
        <f t="shared" si="31"/>
        <v>243810</v>
      </c>
      <c r="O649" s="23">
        <f t="shared" si="32"/>
        <v>54810</v>
      </c>
      <c r="P649" s="18">
        <v>41671</v>
      </c>
      <c r="Q649">
        <v>2014</v>
      </c>
    </row>
    <row r="650" spans="1:17" ht="13" x14ac:dyDescent="0.3">
      <c r="A650" s="1" t="s">
        <v>167</v>
      </c>
      <c r="B650" s="1" t="s">
        <v>63</v>
      </c>
      <c r="C650" s="1" t="str">
        <f>VLOOKUP(B650,Guide!$B$21:$C$26,2,0)</f>
        <v>USA</v>
      </c>
      <c r="D650" s="1" t="s">
        <v>69</v>
      </c>
      <c r="E650" s="1" t="str">
        <f>VLOOKUP(D650,Guide!$B$28:$C$33,2,0)</f>
        <v>GOV</v>
      </c>
      <c r="F650" s="1" t="s">
        <v>10</v>
      </c>
      <c r="G650" s="21">
        <f>VLOOKUP($F650,Product!$A$1:$C$7,2,0)</f>
        <v>120</v>
      </c>
      <c r="H650" s="21">
        <f>VLOOKUP($F650,Product!$A$1:$C$7,3,0)</f>
        <v>180</v>
      </c>
      <c r="I650" s="1">
        <v>606</v>
      </c>
      <c r="J650" s="23">
        <f t="shared" si="30"/>
        <v>72720</v>
      </c>
      <c r="K650" s="16">
        <v>0.13999999999999999</v>
      </c>
      <c r="L650" s="1" t="str" cm="1">
        <f t="array" ref="L650">_xlfn.IFS(K650&gt;=10%,"High",K650&gt;=5%,"Medium",K650&gt;=1%,"Low",K650=0,"No Discount")</f>
        <v>High</v>
      </c>
      <c r="M650" s="23">
        <f>'Order raw'!H650*'Order raw'!I650</f>
        <v>109080</v>
      </c>
      <c r="N650" s="23">
        <f t="shared" si="31"/>
        <v>93808.8</v>
      </c>
      <c r="O650" s="23">
        <f t="shared" si="32"/>
        <v>21088.800000000003</v>
      </c>
      <c r="P650" s="18">
        <v>41730</v>
      </c>
      <c r="Q650">
        <v>2014</v>
      </c>
    </row>
    <row r="651" spans="1:17" ht="13" x14ac:dyDescent="0.3">
      <c r="A651" s="1" t="s">
        <v>478</v>
      </c>
      <c r="B651" s="1" t="s">
        <v>63</v>
      </c>
      <c r="C651" s="1" t="str">
        <f>VLOOKUP(B651,Guide!$B$21:$C$26,2,0)</f>
        <v>USA</v>
      </c>
      <c r="D651" s="1" t="s">
        <v>77</v>
      </c>
      <c r="E651" s="1" t="str">
        <f>VLOOKUP(D651,Guide!$B$28:$C$33,2,0)</f>
        <v>SMB</v>
      </c>
      <c r="F651" s="1" t="s">
        <v>10</v>
      </c>
      <c r="G651" s="21">
        <f>VLOOKUP($F651,Product!$A$1:$C$7,2,0)</f>
        <v>120</v>
      </c>
      <c r="H651" s="21">
        <f>VLOOKUP($F651,Product!$A$1:$C$7,3,0)</f>
        <v>180</v>
      </c>
      <c r="I651" s="1">
        <v>2460</v>
      </c>
      <c r="J651" s="23">
        <f t="shared" si="30"/>
        <v>295200</v>
      </c>
      <c r="K651" s="16">
        <v>0.14000000000000001</v>
      </c>
      <c r="L651" s="1" t="str" cm="1">
        <f t="array" ref="L651">_xlfn.IFS(K651&gt;=10%,"High",K651&gt;=5%,"Medium",K651&gt;=1%,"Low",K651=0,"No Discount")</f>
        <v>High</v>
      </c>
      <c r="M651" s="23">
        <f>'Order raw'!H651*'Order raw'!I651</f>
        <v>442800</v>
      </c>
      <c r="N651" s="23">
        <f t="shared" si="31"/>
        <v>380808</v>
      </c>
      <c r="O651" s="23">
        <f t="shared" si="32"/>
        <v>85608</v>
      </c>
      <c r="P651" s="18">
        <v>41821</v>
      </c>
      <c r="Q651">
        <v>2014</v>
      </c>
    </row>
    <row r="652" spans="1:17" ht="13" x14ac:dyDescent="0.3">
      <c r="A652" s="1" t="s">
        <v>479</v>
      </c>
      <c r="B652" s="1" t="s">
        <v>55</v>
      </c>
      <c r="C652" s="1" t="str">
        <f>VLOOKUP(B652,Guide!$B$21:$C$26,2,0)</f>
        <v>CND</v>
      </c>
      <c r="D652" s="1" t="s">
        <v>77</v>
      </c>
      <c r="E652" s="1" t="str">
        <f>VLOOKUP(D652,Guide!$B$28:$C$33,2,0)</f>
        <v>SMB</v>
      </c>
      <c r="F652" s="1" t="s">
        <v>10</v>
      </c>
      <c r="G652" s="21">
        <f>VLOOKUP($F652,Product!$A$1:$C$7,2,0)</f>
        <v>120</v>
      </c>
      <c r="H652" s="21">
        <f>VLOOKUP($F652,Product!$A$1:$C$7,3,0)</f>
        <v>180</v>
      </c>
      <c r="I652" s="1">
        <v>269</v>
      </c>
      <c r="J652" s="23">
        <f t="shared" si="30"/>
        <v>32280</v>
      </c>
      <c r="K652" s="16">
        <v>0.14000000000000001</v>
      </c>
      <c r="L652" s="1" t="str" cm="1">
        <f t="array" ref="L652">_xlfn.IFS(K652&gt;=10%,"High",K652&gt;=5%,"Medium",K652&gt;=1%,"Low",K652=0,"No Discount")</f>
        <v>High</v>
      </c>
      <c r="M652" s="23">
        <f>'Order raw'!H652*'Order raw'!I652</f>
        <v>48420</v>
      </c>
      <c r="N652" s="23">
        <f t="shared" si="31"/>
        <v>41641.199999999997</v>
      </c>
      <c r="O652" s="23">
        <f t="shared" si="32"/>
        <v>9361.1999999999971</v>
      </c>
      <c r="P652" s="18">
        <v>41548</v>
      </c>
      <c r="Q652">
        <v>2013</v>
      </c>
    </row>
    <row r="653" spans="1:17" ht="13" x14ac:dyDescent="0.3">
      <c r="A653" s="1" t="s">
        <v>480</v>
      </c>
      <c r="B653" s="1" t="s">
        <v>57</v>
      </c>
      <c r="C653" s="1" t="str">
        <f>VLOOKUP(B653,Guide!$B$21:$C$26,2,0)</f>
        <v>GER</v>
      </c>
      <c r="D653" s="1" t="s">
        <v>77</v>
      </c>
      <c r="E653" s="1" t="str">
        <f>VLOOKUP(D653,Guide!$B$28:$C$33,2,0)</f>
        <v>SMB</v>
      </c>
      <c r="F653" s="1" t="s">
        <v>10</v>
      </c>
      <c r="G653" s="21">
        <f>VLOOKUP($F653,Product!$A$1:$C$7,2,0)</f>
        <v>120</v>
      </c>
      <c r="H653" s="21">
        <f>VLOOKUP($F653,Product!$A$1:$C$7,3,0)</f>
        <v>180</v>
      </c>
      <c r="I653" s="1">
        <v>2536</v>
      </c>
      <c r="J653" s="23">
        <f t="shared" si="30"/>
        <v>304320</v>
      </c>
      <c r="K653" s="16">
        <v>0.14000000000000001</v>
      </c>
      <c r="L653" s="1" t="str" cm="1">
        <f t="array" ref="L653">_xlfn.IFS(K653&gt;=10%,"High",K653&gt;=5%,"Medium",K653&gt;=1%,"Low",K653=0,"No Discount")</f>
        <v>High</v>
      </c>
      <c r="M653" s="23">
        <f>'Order raw'!H653*'Order raw'!I653</f>
        <v>456480</v>
      </c>
      <c r="N653" s="23">
        <f t="shared" si="31"/>
        <v>392572.8</v>
      </c>
      <c r="O653" s="23">
        <f t="shared" si="32"/>
        <v>88252.799999999988</v>
      </c>
      <c r="P653" s="18">
        <v>41579</v>
      </c>
      <c r="Q653">
        <v>2013</v>
      </c>
    </row>
    <row r="654" spans="1:17" ht="13" x14ac:dyDescent="0.3">
      <c r="A654" s="1" t="s">
        <v>151</v>
      </c>
      <c r="B654" s="1" t="s">
        <v>61</v>
      </c>
      <c r="C654" s="1" t="str">
        <f>VLOOKUP(B654,Guide!$B$21:$C$26,2,0)</f>
        <v>MXC</v>
      </c>
      <c r="D654" s="1" t="s">
        <v>69</v>
      </c>
      <c r="E654" s="1" t="str">
        <f>VLOOKUP(D654,Guide!$B$28:$C$33,2,0)</f>
        <v>GOV</v>
      </c>
      <c r="F654" s="1" t="s">
        <v>11</v>
      </c>
      <c r="G654" s="21">
        <f>VLOOKUP($F654,Product!$A$1:$C$7,2,0)</f>
        <v>250</v>
      </c>
      <c r="H654" s="21">
        <f>VLOOKUP($F654,Product!$A$1:$C$7,3,0)</f>
        <v>300</v>
      </c>
      <c r="I654" s="1">
        <v>2903</v>
      </c>
      <c r="J654" s="23">
        <f t="shared" si="30"/>
        <v>725750</v>
      </c>
      <c r="K654" s="16">
        <v>0.14000000000000001</v>
      </c>
      <c r="L654" s="1" t="str" cm="1">
        <f t="array" ref="L654">_xlfn.IFS(K654&gt;=10%,"High",K654&gt;=5%,"Medium",K654&gt;=1%,"Low",K654=0,"No Discount")</f>
        <v>High</v>
      </c>
      <c r="M654" s="23">
        <f>'Order raw'!H654*'Order raw'!I654</f>
        <v>870900</v>
      </c>
      <c r="N654" s="23">
        <f t="shared" si="31"/>
        <v>748974</v>
      </c>
      <c r="O654" s="23">
        <f t="shared" si="32"/>
        <v>23224</v>
      </c>
      <c r="P654" s="18">
        <v>41699</v>
      </c>
      <c r="Q654">
        <v>2014</v>
      </c>
    </row>
    <row r="655" spans="1:17" ht="13" x14ac:dyDescent="0.3">
      <c r="A655" s="1" t="s">
        <v>481</v>
      </c>
      <c r="B655" s="1" t="s">
        <v>63</v>
      </c>
      <c r="C655" s="1" t="str">
        <f>VLOOKUP(B655,Guide!$B$21:$C$26,2,0)</f>
        <v>USA</v>
      </c>
      <c r="D655" s="1" t="s">
        <v>77</v>
      </c>
      <c r="E655" s="1" t="str">
        <f>VLOOKUP(D655,Guide!$B$28:$C$33,2,0)</f>
        <v>SMB</v>
      </c>
      <c r="F655" s="1" t="s">
        <v>11</v>
      </c>
      <c r="G655" s="21">
        <f>VLOOKUP($F655,Product!$A$1:$C$7,2,0)</f>
        <v>250</v>
      </c>
      <c r="H655" s="21">
        <f>VLOOKUP($F655,Product!$A$1:$C$7,3,0)</f>
        <v>300</v>
      </c>
      <c r="I655" s="1">
        <v>2541</v>
      </c>
      <c r="J655" s="23">
        <f t="shared" si="30"/>
        <v>635250</v>
      </c>
      <c r="K655" s="16">
        <v>0.14000000000000001</v>
      </c>
      <c r="L655" s="1" t="str" cm="1">
        <f t="array" ref="L655">_xlfn.IFS(K655&gt;=10%,"High",K655&gt;=5%,"Medium",K655&gt;=1%,"Low",K655=0,"No Discount")</f>
        <v>High</v>
      </c>
      <c r="M655" s="23">
        <f>'Order raw'!H655*'Order raw'!I655</f>
        <v>762300</v>
      </c>
      <c r="N655" s="23">
        <f t="shared" si="31"/>
        <v>655578</v>
      </c>
      <c r="O655" s="23">
        <f t="shared" si="32"/>
        <v>20328</v>
      </c>
      <c r="P655" s="18">
        <v>41852</v>
      </c>
      <c r="Q655">
        <v>2014</v>
      </c>
    </row>
    <row r="656" spans="1:17" ht="13" x14ac:dyDescent="0.3">
      <c r="A656" s="1" t="s">
        <v>479</v>
      </c>
      <c r="B656" s="1" t="s">
        <v>55</v>
      </c>
      <c r="C656" s="1" t="str">
        <f>VLOOKUP(B656,Guide!$B$21:$C$26,2,0)</f>
        <v>CND</v>
      </c>
      <c r="D656" s="1" t="s">
        <v>77</v>
      </c>
      <c r="E656" s="1" t="str">
        <f>VLOOKUP(D656,Guide!$B$28:$C$33,2,0)</f>
        <v>SMB</v>
      </c>
      <c r="F656" s="1" t="s">
        <v>11</v>
      </c>
      <c r="G656" s="21">
        <f>VLOOKUP($F656,Product!$A$1:$C$7,2,0)</f>
        <v>250</v>
      </c>
      <c r="H656" s="21">
        <f>VLOOKUP($F656,Product!$A$1:$C$7,3,0)</f>
        <v>300</v>
      </c>
      <c r="I656" s="1">
        <v>269</v>
      </c>
      <c r="J656" s="23">
        <f t="shared" si="30"/>
        <v>67250</v>
      </c>
      <c r="K656" s="16">
        <v>0.14000000000000001</v>
      </c>
      <c r="L656" s="1" t="str" cm="1">
        <f t="array" ref="L656">_xlfn.IFS(K656&gt;=10%,"High",K656&gt;=5%,"Medium",K656&gt;=1%,"Low",K656=0,"No Discount")</f>
        <v>High</v>
      </c>
      <c r="M656" s="23">
        <f>'Order raw'!H656*'Order raw'!I656</f>
        <v>80700</v>
      </c>
      <c r="N656" s="23">
        <f t="shared" si="31"/>
        <v>69402</v>
      </c>
      <c r="O656" s="23">
        <f t="shared" si="32"/>
        <v>2152</v>
      </c>
      <c r="P656" s="18">
        <v>41548</v>
      </c>
      <c r="Q656">
        <v>2013</v>
      </c>
    </row>
    <row r="657" spans="1:17" ht="13" x14ac:dyDescent="0.3">
      <c r="A657" s="1" t="s">
        <v>468</v>
      </c>
      <c r="B657" s="1" t="s">
        <v>55</v>
      </c>
      <c r="C657" s="1" t="str">
        <f>VLOOKUP(B657,Guide!$B$21:$C$26,2,0)</f>
        <v>CND</v>
      </c>
      <c r="D657" s="1" t="s">
        <v>77</v>
      </c>
      <c r="E657" s="1" t="str">
        <f>VLOOKUP(D657,Guide!$B$28:$C$33,2,0)</f>
        <v>SMB</v>
      </c>
      <c r="F657" s="1" t="s">
        <v>11</v>
      </c>
      <c r="G657" s="21">
        <f>VLOOKUP($F657,Product!$A$1:$C$7,2,0)</f>
        <v>250</v>
      </c>
      <c r="H657" s="21">
        <f>VLOOKUP($F657,Product!$A$1:$C$7,3,0)</f>
        <v>300</v>
      </c>
      <c r="I657" s="1">
        <v>1496</v>
      </c>
      <c r="J657" s="23">
        <f t="shared" si="30"/>
        <v>374000</v>
      </c>
      <c r="K657" s="16">
        <v>0.14000000000000001</v>
      </c>
      <c r="L657" s="1" t="str" cm="1">
        <f t="array" ref="L657">_xlfn.IFS(K657&gt;=10%,"High",K657&gt;=5%,"Medium",K657&gt;=1%,"Low",K657=0,"No Discount")</f>
        <v>High</v>
      </c>
      <c r="M657" s="23">
        <f>'Order raw'!H657*'Order raw'!I657</f>
        <v>448800</v>
      </c>
      <c r="N657" s="23">
        <f t="shared" si="31"/>
        <v>385968</v>
      </c>
      <c r="O657" s="23">
        <f t="shared" si="32"/>
        <v>11968</v>
      </c>
      <c r="P657" s="18">
        <v>41913</v>
      </c>
      <c r="Q657">
        <v>2014</v>
      </c>
    </row>
    <row r="658" spans="1:17" ht="13" x14ac:dyDescent="0.3">
      <c r="A658" s="1" t="s">
        <v>469</v>
      </c>
      <c r="B658" s="1" t="s">
        <v>63</v>
      </c>
      <c r="C658" s="1" t="str">
        <f>VLOOKUP(B658,Guide!$B$21:$C$26,2,0)</f>
        <v>USA</v>
      </c>
      <c r="D658" s="1" t="s">
        <v>77</v>
      </c>
      <c r="E658" s="1" t="str">
        <f>VLOOKUP(D658,Guide!$B$28:$C$33,2,0)</f>
        <v>SMB</v>
      </c>
      <c r="F658" s="1" t="s">
        <v>11</v>
      </c>
      <c r="G658" s="21">
        <f>VLOOKUP($F658,Product!$A$1:$C$7,2,0)</f>
        <v>250</v>
      </c>
      <c r="H658" s="21">
        <f>VLOOKUP($F658,Product!$A$1:$C$7,3,0)</f>
        <v>300</v>
      </c>
      <c r="I658" s="1">
        <v>1010</v>
      </c>
      <c r="J658" s="23">
        <f t="shared" si="30"/>
        <v>252500</v>
      </c>
      <c r="K658" s="16">
        <v>0.14000000000000001</v>
      </c>
      <c r="L658" s="1" t="str" cm="1">
        <f t="array" ref="L658">_xlfn.IFS(K658&gt;=10%,"High",K658&gt;=5%,"Medium",K658&gt;=1%,"Low",K658=0,"No Discount")</f>
        <v>High</v>
      </c>
      <c r="M658" s="23">
        <f>'Order raw'!H658*'Order raw'!I658</f>
        <v>303000</v>
      </c>
      <c r="N658" s="23">
        <f t="shared" si="31"/>
        <v>260580</v>
      </c>
      <c r="O658" s="23">
        <f t="shared" si="32"/>
        <v>8080</v>
      </c>
      <c r="P658" s="18">
        <v>41913</v>
      </c>
      <c r="Q658">
        <v>2014</v>
      </c>
    </row>
    <row r="659" spans="1:17" ht="13" x14ac:dyDescent="0.3">
      <c r="A659" s="1" t="s">
        <v>276</v>
      </c>
      <c r="B659" s="1" t="s">
        <v>59</v>
      </c>
      <c r="C659" s="1" t="str">
        <f>VLOOKUP(B659,Guide!$B$21:$C$26,2,0)</f>
        <v>FRA</v>
      </c>
      <c r="D659" s="1" t="s">
        <v>69</v>
      </c>
      <c r="E659" s="1" t="str">
        <f>VLOOKUP(D659,Guide!$B$28:$C$33,2,0)</f>
        <v>GOV</v>
      </c>
      <c r="F659" s="1" t="s">
        <v>11</v>
      </c>
      <c r="G659" s="21">
        <f>VLOOKUP($F659,Product!$A$1:$C$7,2,0)</f>
        <v>250</v>
      </c>
      <c r="H659" s="21">
        <f>VLOOKUP($F659,Product!$A$1:$C$7,3,0)</f>
        <v>300</v>
      </c>
      <c r="I659" s="1">
        <v>1281</v>
      </c>
      <c r="J659" s="23">
        <f t="shared" si="30"/>
        <v>320250</v>
      </c>
      <c r="K659" s="16">
        <v>0.14000000000000001</v>
      </c>
      <c r="L659" s="1" t="str" cm="1">
        <f t="array" ref="L659">_xlfn.IFS(K659&gt;=10%,"High",K659&gt;=5%,"Medium",K659&gt;=1%,"Low",K659=0,"No Discount")</f>
        <v>High</v>
      </c>
      <c r="M659" s="23">
        <f>'Order raw'!H659*'Order raw'!I659</f>
        <v>384300</v>
      </c>
      <c r="N659" s="23">
        <f t="shared" si="31"/>
        <v>330498</v>
      </c>
      <c r="O659" s="23">
        <f t="shared" si="32"/>
        <v>10248</v>
      </c>
      <c r="P659" s="18">
        <v>41609</v>
      </c>
      <c r="Q659">
        <v>2013</v>
      </c>
    </row>
    <row r="660" spans="1:17" ht="13" x14ac:dyDescent="0.3">
      <c r="A660" s="1" t="s">
        <v>482</v>
      </c>
      <c r="B660" s="1" t="s">
        <v>55</v>
      </c>
      <c r="C660" s="1" t="str">
        <f>VLOOKUP(B660,Guide!$B$21:$C$26,2,0)</f>
        <v>CND</v>
      </c>
      <c r="D660" s="1" t="s">
        <v>77</v>
      </c>
      <c r="E660" s="1" t="str">
        <f>VLOOKUP(D660,Guide!$B$28:$C$33,2,0)</f>
        <v>SMB</v>
      </c>
      <c r="F660" s="1" t="s">
        <v>12</v>
      </c>
      <c r="G660" s="21">
        <f>VLOOKUP($F660,Product!$A$1:$C$7,2,0)</f>
        <v>200</v>
      </c>
      <c r="H660" s="21">
        <f>VLOOKUP($F660,Product!$A$1:$C$7,3,0)</f>
        <v>350</v>
      </c>
      <c r="I660" s="1">
        <v>888</v>
      </c>
      <c r="J660" s="23">
        <f t="shared" si="30"/>
        <v>177600</v>
      </c>
      <c r="K660" s="16">
        <v>0.14000000000000001</v>
      </c>
      <c r="L660" s="1" t="str" cm="1">
        <f t="array" ref="L660">_xlfn.IFS(K660&gt;=10%,"High",K660&gt;=5%,"Medium",K660&gt;=1%,"Low",K660=0,"No Discount")</f>
        <v>High</v>
      </c>
      <c r="M660" s="23">
        <f>'Order raw'!H660*'Order raw'!I660</f>
        <v>310800</v>
      </c>
      <c r="N660" s="23">
        <f t="shared" si="31"/>
        <v>267288</v>
      </c>
      <c r="O660" s="23">
        <f t="shared" si="32"/>
        <v>89688</v>
      </c>
      <c r="P660" s="18">
        <v>41699</v>
      </c>
      <c r="Q660">
        <v>2014</v>
      </c>
    </row>
    <row r="661" spans="1:17" ht="13" x14ac:dyDescent="0.3">
      <c r="A661" s="1" t="s">
        <v>483</v>
      </c>
      <c r="B661" s="1" t="s">
        <v>63</v>
      </c>
      <c r="C661" s="1" t="str">
        <f>VLOOKUP(B661,Guide!$B$21:$C$26,2,0)</f>
        <v>USA</v>
      </c>
      <c r="D661" s="1" t="s">
        <v>75</v>
      </c>
      <c r="E661" s="1" t="str">
        <f>VLOOKUP(D661,Guide!$B$28:$C$33,2,0)</f>
        <v>ENT</v>
      </c>
      <c r="F661" s="1" t="s">
        <v>12</v>
      </c>
      <c r="G661" s="21">
        <f>VLOOKUP($F661,Product!$A$1:$C$7,2,0)</f>
        <v>200</v>
      </c>
      <c r="H661" s="21">
        <f>VLOOKUP($F661,Product!$A$1:$C$7,3,0)</f>
        <v>350</v>
      </c>
      <c r="I661" s="1">
        <v>2844</v>
      </c>
      <c r="J661" s="23">
        <f t="shared" si="30"/>
        <v>568800</v>
      </c>
      <c r="K661" s="16">
        <v>0.14000000000000001</v>
      </c>
      <c r="L661" s="1" t="str" cm="1">
        <f t="array" ref="L661">_xlfn.IFS(K661&gt;=10%,"High",K661&gt;=5%,"Medium",K661&gt;=1%,"Low",K661=0,"No Discount")</f>
        <v>High</v>
      </c>
      <c r="M661" s="23">
        <f>'Order raw'!H661*'Order raw'!I661</f>
        <v>995400</v>
      </c>
      <c r="N661" s="23">
        <f t="shared" si="31"/>
        <v>856044</v>
      </c>
      <c r="O661" s="23">
        <f t="shared" si="32"/>
        <v>287244</v>
      </c>
      <c r="P661" s="18">
        <v>41760</v>
      </c>
      <c r="Q661">
        <v>2014</v>
      </c>
    </row>
    <row r="662" spans="1:17" ht="13" x14ac:dyDescent="0.3">
      <c r="A662" s="1" t="s">
        <v>484</v>
      </c>
      <c r="B662" s="1" t="s">
        <v>59</v>
      </c>
      <c r="C662" s="1" t="str">
        <f>VLOOKUP(B662,Guide!$B$21:$C$26,2,0)</f>
        <v>FRA</v>
      </c>
      <c r="D662" s="1" t="s">
        <v>73</v>
      </c>
      <c r="E662" s="1" t="str">
        <f>VLOOKUP(D662,Guide!$B$28:$C$33,2,0)</f>
        <v>CPR</v>
      </c>
      <c r="F662" s="1" t="s">
        <v>12</v>
      </c>
      <c r="G662" s="21">
        <f>VLOOKUP($F662,Product!$A$1:$C$7,2,0)</f>
        <v>200</v>
      </c>
      <c r="H662" s="21">
        <f>VLOOKUP($F662,Product!$A$1:$C$7,3,0)</f>
        <v>350</v>
      </c>
      <c r="I662" s="1">
        <v>2475</v>
      </c>
      <c r="J662" s="23">
        <f t="shared" si="30"/>
        <v>495000</v>
      </c>
      <c r="K662" s="16">
        <v>0.14000000000000001</v>
      </c>
      <c r="L662" s="1" t="str" cm="1">
        <f t="array" ref="L662">_xlfn.IFS(K662&gt;=10%,"High",K662&gt;=5%,"Medium",K662&gt;=1%,"Low",K662=0,"No Discount")</f>
        <v>High</v>
      </c>
      <c r="M662" s="23">
        <f>'Order raw'!H662*'Order raw'!I662</f>
        <v>866250</v>
      </c>
      <c r="N662" s="23">
        <f t="shared" si="31"/>
        <v>744975</v>
      </c>
      <c r="O662" s="23">
        <f t="shared" si="32"/>
        <v>249975</v>
      </c>
      <c r="P662" s="18">
        <v>41852</v>
      </c>
      <c r="Q662">
        <v>2014</v>
      </c>
    </row>
    <row r="663" spans="1:17" ht="13" x14ac:dyDescent="0.3">
      <c r="A663" s="1" t="s">
        <v>474</v>
      </c>
      <c r="B663" s="1" t="s">
        <v>55</v>
      </c>
      <c r="C663" s="1" t="str">
        <f>VLOOKUP(B663,Guide!$B$21:$C$26,2,0)</f>
        <v>CND</v>
      </c>
      <c r="D663" s="1" t="s">
        <v>71</v>
      </c>
      <c r="E663" s="1" t="str">
        <f>VLOOKUP(D663,Guide!$B$28:$C$33,2,0)</f>
        <v>MDM</v>
      </c>
      <c r="F663" s="1" t="s">
        <v>12</v>
      </c>
      <c r="G663" s="21">
        <f>VLOOKUP($F663,Product!$A$1:$C$7,2,0)</f>
        <v>200</v>
      </c>
      <c r="H663" s="21">
        <f>VLOOKUP($F663,Product!$A$1:$C$7,3,0)</f>
        <v>350</v>
      </c>
      <c r="I663" s="1">
        <v>1743</v>
      </c>
      <c r="J663" s="23">
        <f t="shared" si="30"/>
        <v>348600</v>
      </c>
      <c r="K663" s="16">
        <v>0.14000000000000001</v>
      </c>
      <c r="L663" s="1" t="str" cm="1">
        <f t="array" ref="L663">_xlfn.IFS(K663&gt;=10%,"High",K663&gt;=5%,"Medium",K663&gt;=1%,"Low",K663=0,"No Discount")</f>
        <v>High</v>
      </c>
      <c r="M663" s="23">
        <f>'Order raw'!H663*'Order raw'!I663</f>
        <v>610050</v>
      </c>
      <c r="N663" s="23">
        <f t="shared" si="31"/>
        <v>524643</v>
      </c>
      <c r="O663" s="23">
        <f t="shared" si="32"/>
        <v>176043</v>
      </c>
      <c r="P663" s="18">
        <v>41548</v>
      </c>
      <c r="Q663">
        <v>2013</v>
      </c>
    </row>
    <row r="664" spans="1:17" ht="13" x14ac:dyDescent="0.3">
      <c r="A664" s="1" t="s">
        <v>475</v>
      </c>
      <c r="B664" s="1" t="s">
        <v>63</v>
      </c>
      <c r="C664" s="1" t="str">
        <f>VLOOKUP(B664,Guide!$B$21:$C$26,2,0)</f>
        <v>USA</v>
      </c>
      <c r="D664" s="1" t="s">
        <v>73</v>
      </c>
      <c r="E664" s="1" t="str">
        <f>VLOOKUP(D664,Guide!$B$28:$C$33,2,0)</f>
        <v>CPR</v>
      </c>
      <c r="F664" s="1" t="s">
        <v>12</v>
      </c>
      <c r="G664" s="21">
        <f>VLOOKUP($F664,Product!$A$1:$C$7,2,0)</f>
        <v>200</v>
      </c>
      <c r="H664" s="21">
        <f>VLOOKUP($F664,Product!$A$1:$C$7,3,0)</f>
        <v>350</v>
      </c>
      <c r="I664" s="1">
        <v>2914</v>
      </c>
      <c r="J664" s="23">
        <f t="shared" si="30"/>
        <v>582800</v>
      </c>
      <c r="K664" s="16">
        <v>0.14000000000000001</v>
      </c>
      <c r="L664" s="1" t="str" cm="1">
        <f t="array" ref="L664">_xlfn.IFS(K664&gt;=10%,"High",K664&gt;=5%,"Medium",K664&gt;=1%,"Low",K664=0,"No Discount")</f>
        <v>High</v>
      </c>
      <c r="M664" s="23">
        <f>'Order raw'!H664*'Order raw'!I664</f>
        <v>1019900</v>
      </c>
      <c r="N664" s="23">
        <f t="shared" si="31"/>
        <v>877114</v>
      </c>
      <c r="O664" s="23">
        <f t="shared" si="32"/>
        <v>294314</v>
      </c>
      <c r="P664" s="18">
        <v>41913</v>
      </c>
      <c r="Q664">
        <v>2014</v>
      </c>
    </row>
    <row r="665" spans="1:17" ht="13" x14ac:dyDescent="0.3">
      <c r="A665" s="1" t="s">
        <v>252</v>
      </c>
      <c r="B665" s="1" t="s">
        <v>59</v>
      </c>
      <c r="C665" s="1" t="str">
        <f>VLOOKUP(B665,Guide!$B$21:$C$26,2,0)</f>
        <v>FRA</v>
      </c>
      <c r="D665" s="1" t="s">
        <v>69</v>
      </c>
      <c r="E665" s="1" t="str">
        <f>VLOOKUP(D665,Guide!$B$28:$C$33,2,0)</f>
        <v>GOV</v>
      </c>
      <c r="F665" s="1" t="s">
        <v>12</v>
      </c>
      <c r="G665" s="21">
        <f>VLOOKUP($F665,Product!$A$1:$C$7,2,0)</f>
        <v>200</v>
      </c>
      <c r="H665" s="21">
        <f>VLOOKUP($F665,Product!$A$1:$C$7,3,0)</f>
        <v>350</v>
      </c>
      <c r="I665" s="1">
        <v>1731</v>
      </c>
      <c r="J665" s="23">
        <f t="shared" si="30"/>
        <v>346200</v>
      </c>
      <c r="K665" s="16">
        <v>0.14000000000000001</v>
      </c>
      <c r="L665" s="1" t="str" cm="1">
        <f t="array" ref="L665">_xlfn.IFS(K665&gt;=10%,"High",K665&gt;=5%,"Medium",K665&gt;=1%,"Low",K665=0,"No Discount")</f>
        <v>High</v>
      </c>
      <c r="M665" s="23">
        <f>'Order raw'!H665*'Order raw'!I665</f>
        <v>605850</v>
      </c>
      <c r="N665" s="23">
        <f t="shared" si="31"/>
        <v>521031</v>
      </c>
      <c r="O665" s="23">
        <f t="shared" si="32"/>
        <v>174831</v>
      </c>
      <c r="P665" s="18">
        <v>41913</v>
      </c>
      <c r="Q665">
        <v>2014</v>
      </c>
    </row>
    <row r="666" spans="1:17" ht="13" x14ac:dyDescent="0.3">
      <c r="A666" s="1" t="s">
        <v>426</v>
      </c>
      <c r="B666" s="1" t="s">
        <v>61</v>
      </c>
      <c r="C666" s="1" t="str">
        <f>VLOOKUP(B666,Guide!$B$21:$C$26,2,0)</f>
        <v>MXC</v>
      </c>
      <c r="D666" s="1" t="s">
        <v>69</v>
      </c>
      <c r="E666" s="1" t="str">
        <f>VLOOKUP(D666,Guide!$B$28:$C$33,2,0)</f>
        <v>GOV</v>
      </c>
      <c r="F666" s="1" t="s">
        <v>12</v>
      </c>
      <c r="G666" s="21">
        <f>VLOOKUP($F666,Product!$A$1:$C$7,2,0)</f>
        <v>200</v>
      </c>
      <c r="H666" s="21">
        <f>VLOOKUP($F666,Product!$A$1:$C$7,3,0)</f>
        <v>350</v>
      </c>
      <c r="I666" s="1">
        <v>1727</v>
      </c>
      <c r="J666" s="23">
        <f t="shared" si="30"/>
        <v>345400</v>
      </c>
      <c r="K666" s="16">
        <v>0.14000000000000001</v>
      </c>
      <c r="L666" s="1" t="str" cm="1">
        <f t="array" ref="L666">_xlfn.IFS(K666&gt;=10%,"High",K666&gt;=5%,"Medium",K666&gt;=1%,"Low",K666=0,"No Discount")</f>
        <v>High</v>
      </c>
      <c r="M666" s="23">
        <f>'Order raw'!H666*'Order raw'!I666</f>
        <v>604450</v>
      </c>
      <c r="N666" s="23">
        <f t="shared" si="31"/>
        <v>519827</v>
      </c>
      <c r="O666" s="23">
        <f t="shared" si="32"/>
        <v>174427</v>
      </c>
      <c r="P666" s="18">
        <v>41548</v>
      </c>
      <c r="Q666">
        <v>2013</v>
      </c>
    </row>
    <row r="667" spans="1:17" ht="13" x14ac:dyDescent="0.3">
      <c r="A667" s="1" t="s">
        <v>485</v>
      </c>
      <c r="B667" s="1" t="s">
        <v>61</v>
      </c>
      <c r="C667" s="1" t="str">
        <f>VLOOKUP(B667,Guide!$B$21:$C$26,2,0)</f>
        <v>MXC</v>
      </c>
      <c r="D667" s="1" t="s">
        <v>71</v>
      </c>
      <c r="E667" s="1" t="str">
        <f>VLOOKUP(D667,Guide!$B$28:$C$33,2,0)</f>
        <v>MDM</v>
      </c>
      <c r="F667" s="1" t="s">
        <v>12</v>
      </c>
      <c r="G667" s="21">
        <f>VLOOKUP($F667,Product!$A$1:$C$7,2,0)</f>
        <v>200</v>
      </c>
      <c r="H667" s="21">
        <f>VLOOKUP($F667,Product!$A$1:$C$7,3,0)</f>
        <v>350</v>
      </c>
      <c r="I667" s="1">
        <v>1870</v>
      </c>
      <c r="J667" s="23">
        <f t="shared" si="30"/>
        <v>374000</v>
      </c>
      <c r="K667" s="16">
        <v>0.14000000000000001</v>
      </c>
      <c r="L667" s="1" t="str" cm="1">
        <f t="array" ref="L667">_xlfn.IFS(K667&gt;=10%,"High",K667&gt;=5%,"Medium",K667&gt;=1%,"Low",K667=0,"No Discount")</f>
        <v>High</v>
      </c>
      <c r="M667" s="23">
        <f>'Order raw'!H667*'Order raw'!I667</f>
        <v>654500</v>
      </c>
      <c r="N667" s="23">
        <f t="shared" si="31"/>
        <v>562870</v>
      </c>
      <c r="O667" s="23">
        <f t="shared" si="32"/>
        <v>188870</v>
      </c>
      <c r="P667" s="18">
        <v>41579</v>
      </c>
      <c r="Q667">
        <v>2013</v>
      </c>
    </row>
    <row r="668" spans="1:17" ht="13" x14ac:dyDescent="0.3">
      <c r="A668" s="1" t="s">
        <v>486</v>
      </c>
      <c r="B668" s="1" t="s">
        <v>59</v>
      </c>
      <c r="C668" s="1" t="str">
        <f>VLOOKUP(B668,Guide!$B$21:$C$26,2,0)</f>
        <v>FRA</v>
      </c>
      <c r="D668" s="1" t="s">
        <v>75</v>
      </c>
      <c r="E668" s="1" t="str">
        <f>VLOOKUP(D668,Guide!$B$28:$C$33,2,0)</f>
        <v>ENT</v>
      </c>
      <c r="F668" s="1" t="s">
        <v>7</v>
      </c>
      <c r="G668" s="21">
        <f>VLOOKUP($F668,Product!$A$1:$C$7,2,0)</f>
        <v>3</v>
      </c>
      <c r="H668" s="21">
        <f>VLOOKUP($F668,Product!$A$1:$C$7,3,0)</f>
        <v>20</v>
      </c>
      <c r="I668" s="1">
        <v>1174</v>
      </c>
      <c r="J668" s="23">
        <f t="shared" si="30"/>
        <v>3522</v>
      </c>
      <c r="K668" s="16">
        <v>0.15</v>
      </c>
      <c r="L668" s="1" t="str" cm="1">
        <f t="array" ref="L668">_xlfn.IFS(K668&gt;=10%,"High",K668&gt;=5%,"Medium",K668&gt;=1%,"Low",K668=0,"No Discount")</f>
        <v>High</v>
      </c>
      <c r="M668" s="23">
        <f>'Order raw'!H668*'Order raw'!I668</f>
        <v>23480</v>
      </c>
      <c r="N668" s="23">
        <f t="shared" si="31"/>
        <v>19958</v>
      </c>
      <c r="O668" s="23">
        <f t="shared" si="32"/>
        <v>16436</v>
      </c>
      <c r="P668" s="18">
        <v>41852</v>
      </c>
      <c r="Q668">
        <v>2014</v>
      </c>
    </row>
    <row r="669" spans="1:17" ht="13" x14ac:dyDescent="0.3">
      <c r="A669" s="1" t="s">
        <v>487</v>
      </c>
      <c r="B669" s="1" t="s">
        <v>57</v>
      </c>
      <c r="C669" s="1" t="str">
        <f>VLOOKUP(B669,Guide!$B$21:$C$26,2,0)</f>
        <v>GER</v>
      </c>
      <c r="D669" s="1" t="s">
        <v>75</v>
      </c>
      <c r="E669" s="1" t="str">
        <f>VLOOKUP(D669,Guide!$B$28:$C$33,2,0)</f>
        <v>ENT</v>
      </c>
      <c r="F669" s="1" t="s">
        <v>7</v>
      </c>
      <c r="G669" s="21">
        <f>VLOOKUP($F669,Product!$A$1:$C$7,2,0)</f>
        <v>3</v>
      </c>
      <c r="H669" s="21">
        <f>VLOOKUP($F669,Product!$A$1:$C$7,3,0)</f>
        <v>20</v>
      </c>
      <c r="I669" s="1">
        <v>2767</v>
      </c>
      <c r="J669" s="23">
        <f t="shared" si="30"/>
        <v>8301</v>
      </c>
      <c r="K669" s="16">
        <v>0.15</v>
      </c>
      <c r="L669" s="1" t="str" cm="1">
        <f t="array" ref="L669">_xlfn.IFS(K669&gt;=10%,"High",K669&gt;=5%,"Medium",K669&gt;=1%,"Low",K669=0,"No Discount")</f>
        <v>High</v>
      </c>
      <c r="M669" s="23">
        <f>'Order raw'!H669*'Order raw'!I669</f>
        <v>55340</v>
      </c>
      <c r="N669" s="23">
        <f t="shared" si="31"/>
        <v>47039</v>
      </c>
      <c r="O669" s="23">
        <f t="shared" si="32"/>
        <v>38738</v>
      </c>
      <c r="P669" s="18">
        <v>41852</v>
      </c>
      <c r="Q669">
        <v>2014</v>
      </c>
    </row>
    <row r="670" spans="1:17" ht="13" x14ac:dyDescent="0.3">
      <c r="A670" s="1" t="s">
        <v>488</v>
      </c>
      <c r="B670" s="1" t="s">
        <v>57</v>
      </c>
      <c r="C670" s="1" t="str">
        <f>VLOOKUP(B670,Guide!$B$21:$C$26,2,0)</f>
        <v>GER</v>
      </c>
      <c r="D670" s="1" t="s">
        <v>75</v>
      </c>
      <c r="E670" s="1" t="str">
        <f>VLOOKUP(D670,Guide!$B$28:$C$33,2,0)</f>
        <v>ENT</v>
      </c>
      <c r="F670" s="1" t="s">
        <v>7</v>
      </c>
      <c r="G670" s="21">
        <f>VLOOKUP($F670,Product!$A$1:$C$7,2,0)</f>
        <v>3</v>
      </c>
      <c r="H670" s="21">
        <f>VLOOKUP($F670,Product!$A$1:$C$7,3,0)</f>
        <v>20</v>
      </c>
      <c r="I670" s="1">
        <v>1085</v>
      </c>
      <c r="J670" s="23">
        <f t="shared" si="30"/>
        <v>3255</v>
      </c>
      <c r="K670" s="16">
        <v>0.15</v>
      </c>
      <c r="L670" s="1" t="str" cm="1">
        <f t="array" ref="L670">_xlfn.IFS(K670&gt;=10%,"High",K670&gt;=5%,"Medium",K670&gt;=1%,"Low",K670=0,"No Discount")</f>
        <v>High</v>
      </c>
      <c r="M670" s="23">
        <f>'Order raw'!H670*'Order raw'!I670</f>
        <v>21700</v>
      </c>
      <c r="N670" s="23">
        <f t="shared" si="31"/>
        <v>18445</v>
      </c>
      <c r="O670" s="23">
        <f t="shared" si="32"/>
        <v>15190</v>
      </c>
      <c r="P670" s="18">
        <v>41913</v>
      </c>
      <c r="Q670">
        <v>2014</v>
      </c>
    </row>
    <row r="671" spans="1:17" ht="13" x14ac:dyDescent="0.3">
      <c r="A671" s="1" t="s">
        <v>489</v>
      </c>
      <c r="B671" s="1" t="s">
        <v>61</v>
      </c>
      <c r="C671" s="1" t="str">
        <f>VLOOKUP(B671,Guide!$B$21:$C$26,2,0)</f>
        <v>MXC</v>
      </c>
      <c r="D671" s="1" t="s">
        <v>77</v>
      </c>
      <c r="E671" s="1" t="str">
        <f>VLOOKUP(D671,Guide!$B$28:$C$33,2,0)</f>
        <v>SMB</v>
      </c>
      <c r="F671" s="1" t="s">
        <v>8</v>
      </c>
      <c r="G671" s="21">
        <f>VLOOKUP($F671,Product!$A$1:$C$7,2,0)</f>
        <v>5</v>
      </c>
      <c r="H671" s="21">
        <f>VLOOKUP($F671,Product!$A$1:$C$7,3,0)</f>
        <v>15</v>
      </c>
      <c r="I671" s="1">
        <v>546</v>
      </c>
      <c r="J671" s="23">
        <f t="shared" si="30"/>
        <v>2730</v>
      </c>
      <c r="K671" s="16">
        <v>0.15</v>
      </c>
      <c r="L671" s="1" t="str" cm="1">
        <f t="array" ref="L671">_xlfn.IFS(K671&gt;=10%,"High",K671&gt;=5%,"Medium",K671&gt;=1%,"Low",K671=0,"No Discount")</f>
        <v>High</v>
      </c>
      <c r="M671" s="23">
        <f>'Order raw'!H671*'Order raw'!I671</f>
        <v>8190</v>
      </c>
      <c r="N671" s="23">
        <f t="shared" si="31"/>
        <v>6961.5</v>
      </c>
      <c r="O671" s="23">
        <f t="shared" si="32"/>
        <v>4231.5</v>
      </c>
      <c r="P671" s="18">
        <v>41913</v>
      </c>
      <c r="Q671">
        <v>2014</v>
      </c>
    </row>
    <row r="672" spans="1:17" ht="13" x14ac:dyDescent="0.3">
      <c r="A672" s="1" t="s">
        <v>176</v>
      </c>
      <c r="B672" s="1" t="s">
        <v>57</v>
      </c>
      <c r="C672" s="1" t="str">
        <f>VLOOKUP(B672,Guide!$B$21:$C$26,2,0)</f>
        <v>GER</v>
      </c>
      <c r="D672" s="1" t="s">
        <v>69</v>
      </c>
      <c r="E672" s="1" t="str">
        <f>VLOOKUP(D672,Guide!$B$28:$C$33,2,0)</f>
        <v>GOV</v>
      </c>
      <c r="F672" s="1" t="s">
        <v>9</v>
      </c>
      <c r="G672" s="21">
        <f>VLOOKUP($F672,Product!$A$1:$C$7,2,0)</f>
        <v>10</v>
      </c>
      <c r="H672" s="21">
        <f>VLOOKUP($F672,Product!$A$1:$C$7,3,0)</f>
        <v>20</v>
      </c>
      <c r="I672" s="1">
        <v>1158</v>
      </c>
      <c r="J672" s="23">
        <f t="shared" si="30"/>
        <v>11580</v>
      </c>
      <c r="K672" s="16">
        <v>0.15</v>
      </c>
      <c r="L672" s="1" t="str" cm="1">
        <f t="array" ref="L672">_xlfn.IFS(K672&gt;=10%,"High",K672&gt;=5%,"Medium",K672&gt;=1%,"Low",K672=0,"No Discount")</f>
        <v>High</v>
      </c>
      <c r="M672" s="23">
        <f>'Order raw'!H672*'Order raw'!I672</f>
        <v>23160</v>
      </c>
      <c r="N672" s="23">
        <f t="shared" si="31"/>
        <v>19686</v>
      </c>
      <c r="O672" s="23">
        <f t="shared" si="32"/>
        <v>8106</v>
      </c>
      <c r="P672" s="18">
        <v>41699</v>
      </c>
      <c r="Q672">
        <v>2014</v>
      </c>
    </row>
    <row r="673" spans="1:17" ht="13" x14ac:dyDescent="0.3">
      <c r="A673" s="1" t="s">
        <v>490</v>
      </c>
      <c r="B673" s="1" t="s">
        <v>55</v>
      </c>
      <c r="C673" s="1" t="str">
        <f>VLOOKUP(B673,Guide!$B$21:$C$26,2,0)</f>
        <v>CND</v>
      </c>
      <c r="D673" s="1" t="s">
        <v>71</v>
      </c>
      <c r="E673" s="1" t="str">
        <f>VLOOKUP(D673,Guide!$B$28:$C$33,2,0)</f>
        <v>MDM</v>
      </c>
      <c r="F673" s="1" t="s">
        <v>9</v>
      </c>
      <c r="G673" s="21">
        <f>VLOOKUP($F673,Product!$A$1:$C$7,2,0)</f>
        <v>10</v>
      </c>
      <c r="H673" s="21">
        <f>VLOOKUP($F673,Product!$A$1:$C$7,3,0)</f>
        <v>20</v>
      </c>
      <c r="I673" s="1">
        <v>1614</v>
      </c>
      <c r="J673" s="23">
        <f t="shared" si="30"/>
        <v>16140</v>
      </c>
      <c r="K673" s="16">
        <v>0.15</v>
      </c>
      <c r="L673" s="1" t="str" cm="1">
        <f t="array" ref="L673">_xlfn.IFS(K673&gt;=10%,"High",K673&gt;=5%,"Medium",K673&gt;=1%,"Low",K673=0,"No Discount")</f>
        <v>High</v>
      </c>
      <c r="M673" s="23">
        <f>'Order raw'!H673*'Order raw'!I673</f>
        <v>32280</v>
      </c>
      <c r="N673" s="23">
        <f t="shared" si="31"/>
        <v>27438</v>
      </c>
      <c r="O673" s="23">
        <f t="shared" si="32"/>
        <v>11298</v>
      </c>
      <c r="P673" s="18">
        <v>41730</v>
      </c>
      <c r="Q673">
        <v>2014</v>
      </c>
    </row>
    <row r="674" spans="1:17" ht="13" x14ac:dyDescent="0.3">
      <c r="A674" s="1" t="s">
        <v>292</v>
      </c>
      <c r="B674" s="1" t="s">
        <v>61</v>
      </c>
      <c r="C674" s="1" t="str">
        <f>VLOOKUP(B674,Guide!$B$21:$C$26,2,0)</f>
        <v>MXC</v>
      </c>
      <c r="D674" s="1" t="s">
        <v>69</v>
      </c>
      <c r="E674" s="1" t="str">
        <f>VLOOKUP(D674,Guide!$B$28:$C$33,2,0)</f>
        <v>GOV</v>
      </c>
      <c r="F674" s="1" t="s">
        <v>9</v>
      </c>
      <c r="G674" s="21">
        <f>VLOOKUP($F674,Product!$A$1:$C$7,2,0)</f>
        <v>10</v>
      </c>
      <c r="H674" s="21">
        <f>VLOOKUP($F674,Product!$A$1:$C$7,3,0)</f>
        <v>20</v>
      </c>
      <c r="I674" s="1">
        <v>2535</v>
      </c>
      <c r="J674" s="23">
        <f t="shared" si="30"/>
        <v>25350</v>
      </c>
      <c r="K674" s="16">
        <v>0.15</v>
      </c>
      <c r="L674" s="1" t="str" cm="1">
        <f t="array" ref="L674">_xlfn.IFS(K674&gt;=10%,"High",K674&gt;=5%,"Medium",K674&gt;=1%,"Low",K674=0,"No Discount")</f>
        <v>High</v>
      </c>
      <c r="M674" s="23">
        <f>'Order raw'!H674*'Order raw'!I674</f>
        <v>50700</v>
      </c>
      <c r="N674" s="23">
        <f t="shared" si="31"/>
        <v>43095</v>
      </c>
      <c r="O674" s="23">
        <f t="shared" si="32"/>
        <v>17745</v>
      </c>
      <c r="P674" s="18">
        <v>41730</v>
      </c>
      <c r="Q674">
        <v>2014</v>
      </c>
    </row>
    <row r="675" spans="1:17" ht="13" x14ac:dyDescent="0.3">
      <c r="A675" s="1" t="s">
        <v>174</v>
      </c>
      <c r="B675" s="1" t="s">
        <v>61</v>
      </c>
      <c r="C675" s="1" t="str">
        <f>VLOOKUP(B675,Guide!$B$21:$C$26,2,0)</f>
        <v>MXC</v>
      </c>
      <c r="D675" s="1" t="s">
        <v>69</v>
      </c>
      <c r="E675" s="1" t="str">
        <f>VLOOKUP(D675,Guide!$B$28:$C$33,2,0)</f>
        <v>GOV</v>
      </c>
      <c r="F675" s="1" t="s">
        <v>9</v>
      </c>
      <c r="G675" s="21">
        <f>VLOOKUP($F675,Product!$A$1:$C$7,2,0)</f>
        <v>10</v>
      </c>
      <c r="H675" s="21">
        <f>VLOOKUP($F675,Product!$A$1:$C$7,3,0)</f>
        <v>20</v>
      </c>
      <c r="I675" s="1">
        <v>2851</v>
      </c>
      <c r="J675" s="23">
        <f t="shared" si="30"/>
        <v>28510</v>
      </c>
      <c r="K675" s="16">
        <v>0.15</v>
      </c>
      <c r="L675" s="1" t="str" cm="1">
        <f t="array" ref="L675">_xlfn.IFS(K675&gt;=10%,"High",K675&gt;=5%,"Medium",K675&gt;=1%,"Low",K675=0,"No Discount")</f>
        <v>High</v>
      </c>
      <c r="M675" s="23">
        <f>'Order raw'!H675*'Order raw'!I675</f>
        <v>57020</v>
      </c>
      <c r="N675" s="23">
        <f t="shared" si="31"/>
        <v>48467</v>
      </c>
      <c r="O675" s="23">
        <f t="shared" si="32"/>
        <v>19957</v>
      </c>
      <c r="P675" s="18">
        <v>41760</v>
      </c>
      <c r="Q675">
        <v>2014</v>
      </c>
    </row>
    <row r="676" spans="1:17" ht="13" x14ac:dyDescent="0.3">
      <c r="A676" s="1" t="s">
        <v>491</v>
      </c>
      <c r="B676" s="1" t="s">
        <v>55</v>
      </c>
      <c r="C676" s="1" t="str">
        <f>VLOOKUP(B676,Guide!$B$21:$C$26,2,0)</f>
        <v>CND</v>
      </c>
      <c r="D676" s="1" t="s">
        <v>71</v>
      </c>
      <c r="E676" s="1" t="str">
        <f>VLOOKUP(D676,Guide!$B$28:$C$33,2,0)</f>
        <v>MDM</v>
      </c>
      <c r="F676" s="1" t="s">
        <v>9</v>
      </c>
      <c r="G676" s="21">
        <f>VLOOKUP($F676,Product!$A$1:$C$7,2,0)</f>
        <v>10</v>
      </c>
      <c r="H676" s="21">
        <f>VLOOKUP($F676,Product!$A$1:$C$7,3,0)</f>
        <v>20</v>
      </c>
      <c r="I676" s="1">
        <v>2559</v>
      </c>
      <c r="J676" s="23">
        <f t="shared" si="30"/>
        <v>25590</v>
      </c>
      <c r="K676" s="16">
        <v>0.15</v>
      </c>
      <c r="L676" s="1" t="str" cm="1">
        <f t="array" ref="L676">_xlfn.IFS(K676&gt;=10%,"High",K676&gt;=5%,"Medium",K676&gt;=1%,"Low",K676=0,"No Discount")</f>
        <v>High</v>
      </c>
      <c r="M676" s="23">
        <f>'Order raw'!H676*'Order raw'!I676</f>
        <v>51180</v>
      </c>
      <c r="N676" s="23">
        <f t="shared" si="31"/>
        <v>43503</v>
      </c>
      <c r="O676" s="23">
        <f t="shared" si="32"/>
        <v>17913</v>
      </c>
      <c r="P676" s="18">
        <v>41852</v>
      </c>
      <c r="Q676">
        <v>2014</v>
      </c>
    </row>
    <row r="677" spans="1:17" ht="13" x14ac:dyDescent="0.3">
      <c r="A677" s="1" t="s">
        <v>296</v>
      </c>
      <c r="B677" s="1" t="s">
        <v>63</v>
      </c>
      <c r="C677" s="1" t="str">
        <f>VLOOKUP(B677,Guide!$B$21:$C$26,2,0)</f>
        <v>USA</v>
      </c>
      <c r="D677" s="1" t="s">
        <v>69</v>
      </c>
      <c r="E677" s="1" t="str">
        <f>VLOOKUP(D677,Guide!$B$28:$C$33,2,0)</f>
        <v>GOV</v>
      </c>
      <c r="F677" s="1" t="s">
        <v>9</v>
      </c>
      <c r="G677" s="21">
        <f>VLOOKUP($F677,Product!$A$1:$C$7,2,0)</f>
        <v>10</v>
      </c>
      <c r="H677" s="21">
        <f>VLOOKUP($F677,Product!$A$1:$C$7,3,0)</f>
        <v>20</v>
      </c>
      <c r="I677" s="1">
        <v>267</v>
      </c>
      <c r="J677" s="23">
        <f t="shared" si="30"/>
        <v>2670</v>
      </c>
      <c r="K677" s="16">
        <v>0.15</v>
      </c>
      <c r="L677" s="1" t="str" cm="1">
        <f t="array" ref="L677">_xlfn.IFS(K677&gt;=10%,"High",K677&gt;=5%,"Medium",K677&gt;=1%,"Low",K677=0,"No Discount")</f>
        <v>High</v>
      </c>
      <c r="M677" s="23">
        <f>'Order raw'!H677*'Order raw'!I677</f>
        <v>5340</v>
      </c>
      <c r="N677" s="23">
        <f t="shared" si="31"/>
        <v>4539</v>
      </c>
      <c r="O677" s="23">
        <f t="shared" si="32"/>
        <v>1869</v>
      </c>
      <c r="P677" s="18">
        <v>41548</v>
      </c>
      <c r="Q677">
        <v>2013</v>
      </c>
    </row>
    <row r="678" spans="1:17" ht="13" x14ac:dyDescent="0.3">
      <c r="A678" s="1" t="s">
        <v>488</v>
      </c>
      <c r="B678" s="1" t="s">
        <v>57</v>
      </c>
      <c r="C678" s="1" t="str">
        <f>VLOOKUP(B678,Guide!$B$21:$C$26,2,0)</f>
        <v>GER</v>
      </c>
      <c r="D678" s="1" t="s">
        <v>75</v>
      </c>
      <c r="E678" s="1" t="str">
        <f>VLOOKUP(D678,Guide!$B$28:$C$33,2,0)</f>
        <v>ENT</v>
      </c>
      <c r="F678" s="1" t="s">
        <v>9</v>
      </c>
      <c r="G678" s="21">
        <f>VLOOKUP($F678,Product!$A$1:$C$7,2,0)</f>
        <v>10</v>
      </c>
      <c r="H678" s="21">
        <f>VLOOKUP($F678,Product!$A$1:$C$7,3,0)</f>
        <v>20</v>
      </c>
      <c r="I678" s="1">
        <v>1085</v>
      </c>
      <c r="J678" s="23">
        <f t="shared" si="30"/>
        <v>10850</v>
      </c>
      <c r="K678" s="16">
        <v>0.15</v>
      </c>
      <c r="L678" s="1" t="str" cm="1">
        <f t="array" ref="L678">_xlfn.IFS(K678&gt;=10%,"High",K678&gt;=5%,"Medium",K678&gt;=1%,"Low",K678=0,"No Discount")</f>
        <v>High</v>
      </c>
      <c r="M678" s="23">
        <f>'Order raw'!H678*'Order raw'!I678</f>
        <v>21700</v>
      </c>
      <c r="N678" s="23">
        <f t="shared" si="31"/>
        <v>18445</v>
      </c>
      <c r="O678" s="23">
        <f t="shared" si="32"/>
        <v>7595</v>
      </c>
      <c r="P678" s="18">
        <v>41913</v>
      </c>
      <c r="Q678">
        <v>2014</v>
      </c>
    </row>
    <row r="679" spans="1:17" ht="13" x14ac:dyDescent="0.3">
      <c r="A679" s="1" t="s">
        <v>492</v>
      </c>
      <c r="B679" s="1" t="s">
        <v>57</v>
      </c>
      <c r="C679" s="1" t="str">
        <f>VLOOKUP(B679,Guide!$B$21:$C$26,2,0)</f>
        <v>GER</v>
      </c>
      <c r="D679" s="1" t="s">
        <v>71</v>
      </c>
      <c r="E679" s="1" t="str">
        <f>VLOOKUP(D679,Guide!$B$28:$C$33,2,0)</f>
        <v>MDM</v>
      </c>
      <c r="F679" s="1" t="s">
        <v>9</v>
      </c>
      <c r="G679" s="21">
        <f>VLOOKUP($F679,Product!$A$1:$C$7,2,0)</f>
        <v>10</v>
      </c>
      <c r="H679" s="21">
        <f>VLOOKUP($F679,Product!$A$1:$C$7,3,0)</f>
        <v>20</v>
      </c>
      <c r="I679" s="1">
        <v>1175</v>
      </c>
      <c r="J679" s="23">
        <f t="shared" si="30"/>
        <v>11750</v>
      </c>
      <c r="K679" s="16">
        <v>0.15</v>
      </c>
      <c r="L679" s="1" t="str" cm="1">
        <f t="array" ref="L679">_xlfn.IFS(K679&gt;=10%,"High",K679&gt;=5%,"Medium",K679&gt;=1%,"Low",K679=0,"No Discount")</f>
        <v>High</v>
      </c>
      <c r="M679" s="23">
        <f>'Order raw'!H679*'Order raw'!I679</f>
        <v>23500</v>
      </c>
      <c r="N679" s="23">
        <f t="shared" si="31"/>
        <v>19975</v>
      </c>
      <c r="O679" s="23">
        <f t="shared" si="32"/>
        <v>8225</v>
      </c>
      <c r="P679" s="18">
        <v>41913</v>
      </c>
      <c r="Q679">
        <v>2014</v>
      </c>
    </row>
    <row r="680" spans="1:17" ht="13" x14ac:dyDescent="0.3">
      <c r="A680" s="1" t="s">
        <v>284</v>
      </c>
      <c r="B680" s="1" t="s">
        <v>63</v>
      </c>
      <c r="C680" s="1" t="str">
        <f>VLOOKUP(B680,Guide!$B$21:$C$26,2,0)</f>
        <v>USA</v>
      </c>
      <c r="D680" s="1" t="s">
        <v>69</v>
      </c>
      <c r="E680" s="1" t="str">
        <f>VLOOKUP(D680,Guide!$B$28:$C$33,2,0)</f>
        <v>GOV</v>
      </c>
      <c r="F680" s="1" t="s">
        <v>9</v>
      </c>
      <c r="G680" s="21">
        <f>VLOOKUP($F680,Product!$A$1:$C$7,2,0)</f>
        <v>10</v>
      </c>
      <c r="H680" s="21">
        <f>VLOOKUP($F680,Product!$A$1:$C$7,3,0)</f>
        <v>20</v>
      </c>
      <c r="I680" s="1">
        <v>2007</v>
      </c>
      <c r="J680" s="23">
        <f t="shared" si="30"/>
        <v>20070</v>
      </c>
      <c r="K680" s="16">
        <v>0.15</v>
      </c>
      <c r="L680" s="1" t="str" cm="1">
        <f t="array" ref="L680">_xlfn.IFS(K680&gt;=10%,"High",K680&gt;=5%,"Medium",K680&gt;=1%,"Low",K680=0,"No Discount")</f>
        <v>High</v>
      </c>
      <c r="M680" s="23">
        <f>'Order raw'!H680*'Order raw'!I680</f>
        <v>40140</v>
      </c>
      <c r="N680" s="23">
        <f t="shared" si="31"/>
        <v>34119</v>
      </c>
      <c r="O680" s="23">
        <f t="shared" si="32"/>
        <v>14049</v>
      </c>
      <c r="P680" s="18">
        <v>41579</v>
      </c>
      <c r="Q680">
        <v>2013</v>
      </c>
    </row>
    <row r="681" spans="1:17" ht="13" x14ac:dyDescent="0.3">
      <c r="A681" s="1" t="s">
        <v>302</v>
      </c>
      <c r="B681" s="1" t="s">
        <v>61</v>
      </c>
      <c r="C681" s="1" t="str">
        <f>VLOOKUP(B681,Guide!$B$21:$C$26,2,0)</f>
        <v>MXC</v>
      </c>
      <c r="D681" s="1" t="s">
        <v>69</v>
      </c>
      <c r="E681" s="1" t="str">
        <f>VLOOKUP(D681,Guide!$B$28:$C$33,2,0)</f>
        <v>GOV</v>
      </c>
      <c r="F681" s="1" t="s">
        <v>9</v>
      </c>
      <c r="G681" s="21">
        <f>VLOOKUP($F681,Product!$A$1:$C$7,2,0)</f>
        <v>10</v>
      </c>
      <c r="H681" s="21">
        <f>VLOOKUP($F681,Product!$A$1:$C$7,3,0)</f>
        <v>20</v>
      </c>
      <c r="I681" s="1">
        <v>2151</v>
      </c>
      <c r="J681" s="23">
        <f t="shared" si="30"/>
        <v>21510</v>
      </c>
      <c r="K681" s="16">
        <v>0.15</v>
      </c>
      <c r="L681" s="1" t="str" cm="1">
        <f t="array" ref="L681">_xlfn.IFS(K681&gt;=10%,"High",K681&gt;=5%,"Medium",K681&gt;=1%,"Low",K681=0,"No Discount")</f>
        <v>High</v>
      </c>
      <c r="M681" s="23">
        <f>'Order raw'!H681*'Order raw'!I681</f>
        <v>43020</v>
      </c>
      <c r="N681" s="23">
        <f t="shared" si="31"/>
        <v>36567</v>
      </c>
      <c r="O681" s="23">
        <f t="shared" si="32"/>
        <v>15057</v>
      </c>
      <c r="P681" s="18">
        <v>41579</v>
      </c>
      <c r="Q681">
        <v>2013</v>
      </c>
    </row>
    <row r="682" spans="1:17" ht="13" x14ac:dyDescent="0.3">
      <c r="A682" s="1" t="s">
        <v>493</v>
      </c>
      <c r="B682" s="1" t="s">
        <v>63</v>
      </c>
      <c r="C682" s="1" t="str">
        <f>VLOOKUP(B682,Guide!$B$21:$C$26,2,0)</f>
        <v>USA</v>
      </c>
      <c r="D682" s="1" t="s">
        <v>73</v>
      </c>
      <c r="E682" s="1" t="str">
        <f>VLOOKUP(D682,Guide!$B$28:$C$33,2,0)</f>
        <v>CPR</v>
      </c>
      <c r="F682" s="1" t="s">
        <v>9</v>
      </c>
      <c r="G682" s="21">
        <f>VLOOKUP($F682,Product!$A$1:$C$7,2,0)</f>
        <v>10</v>
      </c>
      <c r="H682" s="21">
        <f>VLOOKUP($F682,Product!$A$1:$C$7,3,0)</f>
        <v>20</v>
      </c>
      <c r="I682" s="1">
        <v>914</v>
      </c>
      <c r="J682" s="23">
        <f t="shared" si="30"/>
        <v>9140</v>
      </c>
      <c r="K682" s="16">
        <v>0.15</v>
      </c>
      <c r="L682" s="1" t="str" cm="1">
        <f t="array" ref="L682">_xlfn.IFS(K682&gt;=10%,"High",K682&gt;=5%,"Medium",K682&gt;=1%,"Low",K682=0,"No Discount")</f>
        <v>High</v>
      </c>
      <c r="M682" s="23">
        <f>'Order raw'!H682*'Order raw'!I682</f>
        <v>18280</v>
      </c>
      <c r="N682" s="23">
        <f t="shared" si="31"/>
        <v>15538</v>
      </c>
      <c r="O682" s="23">
        <f t="shared" si="32"/>
        <v>6398</v>
      </c>
      <c r="P682" s="18">
        <v>41974</v>
      </c>
      <c r="Q682">
        <v>2014</v>
      </c>
    </row>
    <row r="683" spans="1:17" ht="13" x14ac:dyDescent="0.3">
      <c r="A683" s="1" t="s">
        <v>159</v>
      </c>
      <c r="B683" s="1" t="s">
        <v>59</v>
      </c>
      <c r="C683" s="1" t="str">
        <f>VLOOKUP(B683,Guide!$B$21:$C$26,2,0)</f>
        <v>FRA</v>
      </c>
      <c r="D683" s="1" t="s">
        <v>69</v>
      </c>
      <c r="E683" s="1" t="str">
        <f>VLOOKUP(D683,Guide!$B$28:$C$33,2,0)</f>
        <v>GOV</v>
      </c>
      <c r="F683" s="1" t="s">
        <v>9</v>
      </c>
      <c r="G683" s="21">
        <f>VLOOKUP($F683,Product!$A$1:$C$7,2,0)</f>
        <v>10</v>
      </c>
      <c r="H683" s="21">
        <f>VLOOKUP($F683,Product!$A$1:$C$7,3,0)</f>
        <v>20</v>
      </c>
      <c r="I683" s="1">
        <v>293</v>
      </c>
      <c r="J683" s="23">
        <f t="shared" si="30"/>
        <v>2930</v>
      </c>
      <c r="K683" s="16">
        <v>0.15</v>
      </c>
      <c r="L683" s="1" t="str" cm="1">
        <f t="array" ref="L683">_xlfn.IFS(K683&gt;=10%,"High",K683&gt;=5%,"Medium",K683&gt;=1%,"Low",K683=0,"No Discount")</f>
        <v>High</v>
      </c>
      <c r="M683" s="23">
        <f>'Order raw'!H683*'Order raw'!I683</f>
        <v>5860</v>
      </c>
      <c r="N683" s="23">
        <f t="shared" si="31"/>
        <v>4981</v>
      </c>
      <c r="O683" s="23">
        <f t="shared" si="32"/>
        <v>2051</v>
      </c>
      <c r="P683" s="18">
        <v>41974</v>
      </c>
      <c r="Q683">
        <v>2014</v>
      </c>
    </row>
    <row r="684" spans="1:17" ht="13" x14ac:dyDescent="0.3">
      <c r="A684" s="1" t="s">
        <v>494</v>
      </c>
      <c r="B684" s="1" t="s">
        <v>61</v>
      </c>
      <c r="C684" s="1" t="str">
        <f>VLOOKUP(B684,Guide!$B$21:$C$26,2,0)</f>
        <v>MXC</v>
      </c>
      <c r="D684" s="1" t="s">
        <v>73</v>
      </c>
      <c r="E684" s="1" t="str">
        <f>VLOOKUP(D684,Guide!$B$28:$C$33,2,0)</f>
        <v>CPR</v>
      </c>
      <c r="F684" s="1" t="s">
        <v>10</v>
      </c>
      <c r="G684" s="21">
        <f>VLOOKUP($F684,Product!$A$1:$C$7,2,0)</f>
        <v>120</v>
      </c>
      <c r="H684" s="21">
        <f>VLOOKUP($F684,Product!$A$1:$C$7,3,0)</f>
        <v>180</v>
      </c>
      <c r="I684" s="1">
        <v>500</v>
      </c>
      <c r="J684" s="23">
        <f t="shared" si="30"/>
        <v>60000</v>
      </c>
      <c r="K684" s="16">
        <v>0.15</v>
      </c>
      <c r="L684" s="1" t="str" cm="1">
        <f t="array" ref="L684">_xlfn.IFS(K684&gt;=10%,"High",K684&gt;=5%,"Medium",K684&gt;=1%,"Low",K684=0,"No Discount")</f>
        <v>High</v>
      </c>
      <c r="M684" s="23">
        <f>'Order raw'!H684*'Order raw'!I684</f>
        <v>90000</v>
      </c>
      <c r="N684" s="23">
        <f t="shared" si="31"/>
        <v>76500</v>
      </c>
      <c r="O684" s="23">
        <f t="shared" si="32"/>
        <v>16500</v>
      </c>
      <c r="P684" s="18">
        <v>41699</v>
      </c>
      <c r="Q684">
        <v>2014</v>
      </c>
    </row>
    <row r="685" spans="1:17" ht="13" x14ac:dyDescent="0.3">
      <c r="A685" s="1" t="s">
        <v>495</v>
      </c>
      <c r="B685" s="1" t="s">
        <v>59</v>
      </c>
      <c r="C685" s="1" t="str">
        <f>VLOOKUP(B685,Guide!$B$21:$C$26,2,0)</f>
        <v>FRA</v>
      </c>
      <c r="D685" s="1" t="s">
        <v>71</v>
      </c>
      <c r="E685" s="1" t="str">
        <f>VLOOKUP(D685,Guide!$B$28:$C$33,2,0)</f>
        <v>MDM</v>
      </c>
      <c r="F685" s="1" t="s">
        <v>10</v>
      </c>
      <c r="G685" s="21">
        <f>VLOOKUP($F685,Product!$A$1:$C$7,2,0)</f>
        <v>120</v>
      </c>
      <c r="H685" s="21">
        <f>VLOOKUP($F685,Product!$A$1:$C$7,3,0)</f>
        <v>180</v>
      </c>
      <c r="I685" s="1">
        <v>2826</v>
      </c>
      <c r="J685" s="23">
        <f t="shared" si="30"/>
        <v>339120</v>
      </c>
      <c r="K685" s="16">
        <v>0.15</v>
      </c>
      <c r="L685" s="1" t="str" cm="1">
        <f t="array" ref="L685">_xlfn.IFS(K685&gt;=10%,"High",K685&gt;=5%,"Medium",K685&gt;=1%,"Low",K685=0,"No Discount")</f>
        <v>High</v>
      </c>
      <c r="M685" s="23">
        <f>'Order raw'!H685*'Order raw'!I685</f>
        <v>508680</v>
      </c>
      <c r="N685" s="23">
        <f t="shared" si="31"/>
        <v>432378</v>
      </c>
      <c r="O685" s="23">
        <f t="shared" si="32"/>
        <v>93258</v>
      </c>
      <c r="P685" s="18">
        <v>41760</v>
      </c>
      <c r="Q685">
        <v>2014</v>
      </c>
    </row>
    <row r="686" spans="1:17" ht="13" x14ac:dyDescent="0.3">
      <c r="A686" s="1" t="s">
        <v>496</v>
      </c>
      <c r="B686" s="1" t="s">
        <v>59</v>
      </c>
      <c r="C686" s="1" t="str">
        <f>VLOOKUP(B686,Guide!$B$21:$C$26,2,0)</f>
        <v>FRA</v>
      </c>
      <c r="D686" s="1" t="s">
        <v>75</v>
      </c>
      <c r="E686" s="1" t="str">
        <f>VLOOKUP(D686,Guide!$B$28:$C$33,2,0)</f>
        <v>ENT</v>
      </c>
      <c r="F686" s="1" t="s">
        <v>10</v>
      </c>
      <c r="G686" s="21">
        <f>VLOOKUP($F686,Product!$A$1:$C$7,2,0)</f>
        <v>120</v>
      </c>
      <c r="H686" s="21">
        <f>VLOOKUP($F686,Product!$A$1:$C$7,3,0)</f>
        <v>180</v>
      </c>
      <c r="I686" s="1">
        <v>663</v>
      </c>
      <c r="J686" s="23">
        <f t="shared" si="30"/>
        <v>79560</v>
      </c>
      <c r="K686" s="16">
        <v>0.15</v>
      </c>
      <c r="L686" s="1" t="str" cm="1">
        <f t="array" ref="L686">_xlfn.IFS(K686&gt;=10%,"High",K686&gt;=5%,"Medium",K686&gt;=1%,"Low",K686=0,"No Discount")</f>
        <v>High</v>
      </c>
      <c r="M686" s="23">
        <f>'Order raw'!H686*'Order raw'!I686</f>
        <v>119340</v>
      </c>
      <c r="N686" s="23">
        <f t="shared" si="31"/>
        <v>101439</v>
      </c>
      <c r="O686" s="23">
        <f t="shared" si="32"/>
        <v>21879</v>
      </c>
      <c r="P686" s="18">
        <v>41883</v>
      </c>
      <c r="Q686">
        <v>2014</v>
      </c>
    </row>
    <row r="687" spans="1:17" ht="13" x14ac:dyDescent="0.3">
      <c r="A687" s="1" t="s">
        <v>497</v>
      </c>
      <c r="B687" s="1" t="s">
        <v>63</v>
      </c>
      <c r="C687" s="1" t="str">
        <f>VLOOKUP(B687,Guide!$B$21:$C$26,2,0)</f>
        <v>USA</v>
      </c>
      <c r="D687" s="1" t="s">
        <v>77</v>
      </c>
      <c r="E687" s="1" t="str">
        <f>VLOOKUP(D687,Guide!$B$28:$C$33,2,0)</f>
        <v>SMB</v>
      </c>
      <c r="F687" s="1" t="s">
        <v>10</v>
      </c>
      <c r="G687" s="21">
        <f>VLOOKUP($F687,Product!$A$1:$C$7,2,0)</f>
        <v>120</v>
      </c>
      <c r="H687" s="21">
        <f>VLOOKUP($F687,Product!$A$1:$C$7,3,0)</f>
        <v>180</v>
      </c>
      <c r="I687" s="1">
        <v>2574</v>
      </c>
      <c r="J687" s="23">
        <f t="shared" si="30"/>
        <v>308880</v>
      </c>
      <c r="K687" s="16">
        <v>0.15</v>
      </c>
      <c r="L687" s="1" t="str" cm="1">
        <f t="array" ref="L687">_xlfn.IFS(K687&gt;=10%,"High",K687&gt;=5%,"Medium",K687&gt;=1%,"Low",K687=0,"No Discount")</f>
        <v>High</v>
      </c>
      <c r="M687" s="23">
        <f>'Order raw'!H687*'Order raw'!I687</f>
        <v>463320</v>
      </c>
      <c r="N687" s="23">
        <f t="shared" si="31"/>
        <v>393822</v>
      </c>
      <c r="O687" s="23">
        <f t="shared" si="32"/>
        <v>84942</v>
      </c>
      <c r="P687" s="18">
        <v>41579</v>
      </c>
      <c r="Q687">
        <v>2013</v>
      </c>
    </row>
    <row r="688" spans="1:17" ht="13" x14ac:dyDescent="0.3">
      <c r="A688" s="1" t="s">
        <v>498</v>
      </c>
      <c r="B688" s="1" t="s">
        <v>63</v>
      </c>
      <c r="C688" s="1" t="str">
        <f>VLOOKUP(B688,Guide!$B$21:$C$26,2,0)</f>
        <v>USA</v>
      </c>
      <c r="D688" s="1" t="s">
        <v>75</v>
      </c>
      <c r="E688" s="1" t="str">
        <f>VLOOKUP(D688,Guide!$B$28:$C$33,2,0)</f>
        <v>ENT</v>
      </c>
      <c r="F688" s="1" t="s">
        <v>10</v>
      </c>
      <c r="G688" s="21">
        <f>VLOOKUP($F688,Product!$A$1:$C$7,2,0)</f>
        <v>120</v>
      </c>
      <c r="H688" s="21">
        <f>VLOOKUP($F688,Product!$A$1:$C$7,3,0)</f>
        <v>180</v>
      </c>
      <c r="I688" s="1">
        <v>2438</v>
      </c>
      <c r="J688" s="23">
        <f t="shared" si="30"/>
        <v>292560</v>
      </c>
      <c r="K688" s="16">
        <v>0.15</v>
      </c>
      <c r="L688" s="1" t="str" cm="1">
        <f t="array" ref="L688">_xlfn.IFS(K688&gt;=10%,"High",K688&gt;=5%,"Medium",K688&gt;=1%,"Low",K688=0,"No Discount")</f>
        <v>High</v>
      </c>
      <c r="M688" s="23">
        <f>'Order raw'!H688*'Order raw'!I688</f>
        <v>438840</v>
      </c>
      <c r="N688" s="23">
        <f t="shared" si="31"/>
        <v>373014</v>
      </c>
      <c r="O688" s="23">
        <f t="shared" si="32"/>
        <v>80454</v>
      </c>
      <c r="P688" s="18">
        <v>41609</v>
      </c>
      <c r="Q688">
        <v>2013</v>
      </c>
    </row>
    <row r="689" spans="1:17" ht="13" x14ac:dyDescent="0.3">
      <c r="A689" s="1" t="s">
        <v>493</v>
      </c>
      <c r="B689" s="1" t="s">
        <v>63</v>
      </c>
      <c r="C689" s="1" t="str">
        <f>VLOOKUP(B689,Guide!$B$21:$C$26,2,0)</f>
        <v>USA</v>
      </c>
      <c r="D689" s="1" t="s">
        <v>73</v>
      </c>
      <c r="E689" s="1" t="str">
        <f>VLOOKUP(D689,Guide!$B$28:$C$33,2,0)</f>
        <v>CPR</v>
      </c>
      <c r="F689" s="1" t="s">
        <v>10</v>
      </c>
      <c r="G689" s="21">
        <f>VLOOKUP($F689,Product!$A$1:$C$7,2,0)</f>
        <v>120</v>
      </c>
      <c r="H689" s="21">
        <f>VLOOKUP($F689,Product!$A$1:$C$7,3,0)</f>
        <v>180</v>
      </c>
      <c r="I689" s="1">
        <v>914</v>
      </c>
      <c r="J689" s="23">
        <f t="shared" si="30"/>
        <v>109680</v>
      </c>
      <c r="K689" s="16">
        <v>0.15</v>
      </c>
      <c r="L689" s="1" t="str" cm="1">
        <f t="array" ref="L689">_xlfn.IFS(K689&gt;=10%,"High",K689&gt;=5%,"Medium",K689&gt;=1%,"Low",K689=0,"No Discount")</f>
        <v>High</v>
      </c>
      <c r="M689" s="23">
        <f>'Order raw'!H689*'Order raw'!I689</f>
        <v>164520</v>
      </c>
      <c r="N689" s="23">
        <f t="shared" si="31"/>
        <v>139842</v>
      </c>
      <c r="O689" s="23">
        <f t="shared" si="32"/>
        <v>30162</v>
      </c>
      <c r="P689" s="18">
        <v>41974</v>
      </c>
      <c r="Q689">
        <v>2014</v>
      </c>
    </row>
    <row r="690" spans="1:17" ht="13" x14ac:dyDescent="0.3">
      <c r="A690" s="1" t="s">
        <v>381</v>
      </c>
      <c r="B690" s="1" t="s">
        <v>55</v>
      </c>
      <c r="C690" s="1" t="str">
        <f>VLOOKUP(B690,Guide!$B$21:$C$26,2,0)</f>
        <v>CND</v>
      </c>
      <c r="D690" s="1" t="s">
        <v>69</v>
      </c>
      <c r="E690" s="1" t="str">
        <f>VLOOKUP(D690,Guide!$B$28:$C$33,2,0)</f>
        <v>GOV</v>
      </c>
      <c r="F690" s="1" t="s">
        <v>11</v>
      </c>
      <c r="G690" s="21">
        <f>VLOOKUP($F690,Product!$A$1:$C$7,2,0)</f>
        <v>250</v>
      </c>
      <c r="H690" s="21">
        <f>VLOOKUP($F690,Product!$A$1:$C$7,3,0)</f>
        <v>300</v>
      </c>
      <c r="I690" s="1">
        <v>865</v>
      </c>
      <c r="J690" s="23">
        <f t="shared" si="30"/>
        <v>216250</v>
      </c>
      <c r="K690" s="16">
        <v>0.15</v>
      </c>
      <c r="L690" s="1" t="str" cm="1">
        <f t="array" ref="L690">_xlfn.IFS(K690&gt;=10%,"High",K690&gt;=5%,"Medium",K690&gt;=1%,"Low",K690=0,"No Discount")</f>
        <v>High</v>
      </c>
      <c r="M690" s="23">
        <f>'Order raw'!H690*'Order raw'!I690</f>
        <v>259500</v>
      </c>
      <c r="N690" s="23">
        <f t="shared" si="31"/>
        <v>220575</v>
      </c>
      <c r="O690" s="23">
        <f t="shared" si="32"/>
        <v>4325</v>
      </c>
      <c r="P690" s="18">
        <v>41821</v>
      </c>
      <c r="Q690">
        <v>2014</v>
      </c>
    </row>
    <row r="691" spans="1:17" ht="13" x14ac:dyDescent="0.3">
      <c r="A691" s="1" t="s">
        <v>499</v>
      </c>
      <c r="B691" s="1" t="s">
        <v>57</v>
      </c>
      <c r="C691" s="1" t="str">
        <f>VLOOKUP(B691,Guide!$B$21:$C$26,2,0)</f>
        <v>GER</v>
      </c>
      <c r="D691" s="1" t="s">
        <v>71</v>
      </c>
      <c r="E691" s="1" t="str">
        <f>VLOOKUP(D691,Guide!$B$28:$C$33,2,0)</f>
        <v>MDM</v>
      </c>
      <c r="F691" s="1" t="s">
        <v>11</v>
      </c>
      <c r="G691" s="21">
        <f>VLOOKUP($F691,Product!$A$1:$C$7,2,0)</f>
        <v>250</v>
      </c>
      <c r="H691" s="21">
        <f>VLOOKUP($F691,Product!$A$1:$C$7,3,0)</f>
        <v>300</v>
      </c>
      <c r="I691" s="1">
        <v>492</v>
      </c>
      <c r="J691" s="23">
        <f t="shared" si="30"/>
        <v>123000</v>
      </c>
      <c r="K691" s="16">
        <v>0.15</v>
      </c>
      <c r="L691" s="1" t="str" cm="1">
        <f t="array" ref="L691">_xlfn.IFS(K691&gt;=10%,"High",K691&gt;=5%,"Medium",K691&gt;=1%,"Low",K691=0,"No Discount")</f>
        <v>High</v>
      </c>
      <c r="M691" s="23">
        <f>'Order raw'!H691*'Order raw'!I691</f>
        <v>147600</v>
      </c>
      <c r="N691" s="23">
        <f t="shared" si="31"/>
        <v>125460</v>
      </c>
      <c r="O691" s="23">
        <f t="shared" si="32"/>
        <v>2460</v>
      </c>
      <c r="P691" s="18">
        <v>41821</v>
      </c>
      <c r="Q691">
        <v>2014</v>
      </c>
    </row>
    <row r="692" spans="1:17" ht="13" x14ac:dyDescent="0.3">
      <c r="A692" s="1" t="s">
        <v>296</v>
      </c>
      <c r="B692" s="1" t="s">
        <v>63</v>
      </c>
      <c r="C692" s="1" t="str">
        <f>VLOOKUP(B692,Guide!$B$21:$C$26,2,0)</f>
        <v>USA</v>
      </c>
      <c r="D692" s="1" t="s">
        <v>69</v>
      </c>
      <c r="E692" s="1" t="str">
        <f>VLOOKUP(D692,Guide!$B$28:$C$33,2,0)</f>
        <v>GOV</v>
      </c>
      <c r="F692" s="1" t="s">
        <v>11</v>
      </c>
      <c r="G692" s="21">
        <f>VLOOKUP($F692,Product!$A$1:$C$7,2,0)</f>
        <v>250</v>
      </c>
      <c r="H692" s="21">
        <f>VLOOKUP($F692,Product!$A$1:$C$7,3,0)</f>
        <v>300</v>
      </c>
      <c r="I692" s="1">
        <v>267</v>
      </c>
      <c r="J692" s="23">
        <f t="shared" si="30"/>
        <v>66750</v>
      </c>
      <c r="K692" s="16">
        <v>0.15</v>
      </c>
      <c r="L692" s="1" t="str" cm="1">
        <f t="array" ref="L692">_xlfn.IFS(K692&gt;=10%,"High",K692&gt;=5%,"Medium",K692&gt;=1%,"Low",K692=0,"No Discount")</f>
        <v>High</v>
      </c>
      <c r="M692" s="23">
        <f>'Order raw'!H692*'Order raw'!I692</f>
        <v>80100</v>
      </c>
      <c r="N692" s="23">
        <f t="shared" si="31"/>
        <v>68085</v>
      </c>
      <c r="O692" s="23">
        <f t="shared" si="32"/>
        <v>1335</v>
      </c>
      <c r="P692" s="18">
        <v>41548</v>
      </c>
      <c r="Q692">
        <v>2013</v>
      </c>
    </row>
    <row r="693" spans="1:17" ht="13" x14ac:dyDescent="0.3">
      <c r="A693" s="1" t="s">
        <v>492</v>
      </c>
      <c r="B693" s="1" t="s">
        <v>57</v>
      </c>
      <c r="C693" s="1" t="str">
        <f>VLOOKUP(B693,Guide!$B$21:$C$26,2,0)</f>
        <v>GER</v>
      </c>
      <c r="D693" s="1" t="s">
        <v>71</v>
      </c>
      <c r="E693" s="1" t="str">
        <f>VLOOKUP(D693,Guide!$B$28:$C$33,2,0)</f>
        <v>MDM</v>
      </c>
      <c r="F693" s="1" t="s">
        <v>11</v>
      </c>
      <c r="G693" s="21">
        <f>VLOOKUP($F693,Product!$A$1:$C$7,2,0)</f>
        <v>250</v>
      </c>
      <c r="H693" s="21">
        <f>VLOOKUP($F693,Product!$A$1:$C$7,3,0)</f>
        <v>300</v>
      </c>
      <c r="I693" s="1">
        <v>1175</v>
      </c>
      <c r="J693" s="23">
        <f t="shared" si="30"/>
        <v>293750</v>
      </c>
      <c r="K693" s="16">
        <v>0.15</v>
      </c>
      <c r="L693" s="1" t="str" cm="1">
        <f t="array" ref="L693">_xlfn.IFS(K693&gt;=10%,"High",K693&gt;=5%,"Medium",K693&gt;=1%,"Low",K693=0,"No Discount")</f>
        <v>High</v>
      </c>
      <c r="M693" s="23">
        <f>'Order raw'!H693*'Order raw'!I693</f>
        <v>352500</v>
      </c>
      <c r="N693" s="23">
        <f t="shared" si="31"/>
        <v>299625</v>
      </c>
      <c r="O693" s="23">
        <f t="shared" si="32"/>
        <v>5875</v>
      </c>
      <c r="P693" s="18">
        <v>41913</v>
      </c>
      <c r="Q693">
        <v>2014</v>
      </c>
    </row>
    <row r="694" spans="1:17" ht="13" x14ac:dyDescent="0.3">
      <c r="A694" s="1" t="s">
        <v>500</v>
      </c>
      <c r="B694" s="1" t="s">
        <v>55</v>
      </c>
      <c r="C694" s="1" t="str">
        <f>VLOOKUP(B694,Guide!$B$21:$C$26,2,0)</f>
        <v>CND</v>
      </c>
      <c r="D694" s="1" t="s">
        <v>75</v>
      </c>
      <c r="E694" s="1" t="str">
        <f>VLOOKUP(D694,Guide!$B$28:$C$33,2,0)</f>
        <v>ENT</v>
      </c>
      <c r="F694" s="1" t="s">
        <v>11</v>
      </c>
      <c r="G694" s="21">
        <f>VLOOKUP($F694,Product!$A$1:$C$7,2,0)</f>
        <v>250</v>
      </c>
      <c r="H694" s="21">
        <f>VLOOKUP($F694,Product!$A$1:$C$7,3,0)</f>
        <v>300</v>
      </c>
      <c r="I694" s="1">
        <v>2954</v>
      </c>
      <c r="J694" s="23">
        <f t="shared" si="30"/>
        <v>738500</v>
      </c>
      <c r="K694" s="16">
        <v>0.15</v>
      </c>
      <c r="L694" s="1" t="str" cm="1">
        <f t="array" ref="L694">_xlfn.IFS(K694&gt;=10%,"High",K694&gt;=5%,"Medium",K694&gt;=1%,"Low",K694=0,"No Discount")</f>
        <v>High</v>
      </c>
      <c r="M694" s="23">
        <f>'Order raw'!H694*'Order raw'!I694</f>
        <v>886200</v>
      </c>
      <c r="N694" s="23">
        <f t="shared" si="31"/>
        <v>753270</v>
      </c>
      <c r="O694" s="23">
        <f t="shared" si="32"/>
        <v>14770</v>
      </c>
      <c r="P694" s="18">
        <v>41579</v>
      </c>
      <c r="Q694">
        <v>2013</v>
      </c>
    </row>
    <row r="695" spans="1:17" ht="13" x14ac:dyDescent="0.3">
      <c r="A695" s="1" t="s">
        <v>501</v>
      </c>
      <c r="B695" s="1" t="s">
        <v>57</v>
      </c>
      <c r="C695" s="1" t="str">
        <f>VLOOKUP(B695,Guide!$B$21:$C$26,2,0)</f>
        <v>GER</v>
      </c>
      <c r="D695" s="1" t="s">
        <v>75</v>
      </c>
      <c r="E695" s="1" t="str">
        <f>VLOOKUP(D695,Guide!$B$28:$C$33,2,0)</f>
        <v>ENT</v>
      </c>
      <c r="F695" s="1" t="s">
        <v>11</v>
      </c>
      <c r="G695" s="21">
        <f>VLOOKUP($F695,Product!$A$1:$C$7,2,0)</f>
        <v>250</v>
      </c>
      <c r="H695" s="21">
        <f>VLOOKUP($F695,Product!$A$1:$C$7,3,0)</f>
        <v>300</v>
      </c>
      <c r="I695" s="1">
        <v>552</v>
      </c>
      <c r="J695" s="23">
        <f t="shared" si="30"/>
        <v>138000</v>
      </c>
      <c r="K695" s="16">
        <v>0.15</v>
      </c>
      <c r="L695" s="1" t="str" cm="1">
        <f t="array" ref="L695">_xlfn.IFS(K695&gt;=10%,"High",K695&gt;=5%,"Medium",K695&gt;=1%,"Low",K695=0,"No Discount")</f>
        <v>High</v>
      </c>
      <c r="M695" s="23">
        <f>'Order raw'!H695*'Order raw'!I695</f>
        <v>165600</v>
      </c>
      <c r="N695" s="23">
        <f t="shared" si="31"/>
        <v>140760</v>
      </c>
      <c r="O695" s="23">
        <f t="shared" si="32"/>
        <v>2760</v>
      </c>
      <c r="P695" s="18">
        <v>41944</v>
      </c>
      <c r="Q695">
        <v>2014</v>
      </c>
    </row>
    <row r="696" spans="1:17" ht="13" x14ac:dyDescent="0.3">
      <c r="A696" s="1" t="s">
        <v>159</v>
      </c>
      <c r="B696" s="1" t="s">
        <v>59</v>
      </c>
      <c r="C696" s="1" t="str">
        <f>VLOOKUP(B696,Guide!$B$21:$C$26,2,0)</f>
        <v>FRA</v>
      </c>
      <c r="D696" s="1" t="s">
        <v>69</v>
      </c>
      <c r="E696" s="1" t="str">
        <f>VLOOKUP(D696,Guide!$B$28:$C$33,2,0)</f>
        <v>GOV</v>
      </c>
      <c r="F696" s="1" t="s">
        <v>11</v>
      </c>
      <c r="G696" s="21">
        <f>VLOOKUP($F696,Product!$A$1:$C$7,2,0)</f>
        <v>250</v>
      </c>
      <c r="H696" s="21">
        <f>VLOOKUP($F696,Product!$A$1:$C$7,3,0)</f>
        <v>300</v>
      </c>
      <c r="I696" s="1">
        <v>293</v>
      </c>
      <c r="J696" s="23">
        <f t="shared" si="30"/>
        <v>73250</v>
      </c>
      <c r="K696" s="16">
        <v>0.15</v>
      </c>
      <c r="L696" s="1" t="str" cm="1">
        <f t="array" ref="L696">_xlfn.IFS(K696&gt;=10%,"High",K696&gt;=5%,"Medium",K696&gt;=1%,"Low",K696=0,"No Discount")</f>
        <v>High</v>
      </c>
      <c r="M696" s="23">
        <f>'Order raw'!H696*'Order raw'!I696</f>
        <v>87900</v>
      </c>
      <c r="N696" s="23">
        <f t="shared" si="31"/>
        <v>74715</v>
      </c>
      <c r="O696" s="23">
        <f t="shared" si="32"/>
        <v>1465</v>
      </c>
      <c r="P696" s="18">
        <v>41974</v>
      </c>
      <c r="Q696">
        <v>2014</v>
      </c>
    </row>
    <row r="697" spans="1:17" ht="13" x14ac:dyDescent="0.3">
      <c r="A697" s="1" t="s">
        <v>502</v>
      </c>
      <c r="B697" s="1" t="s">
        <v>59</v>
      </c>
      <c r="C697" s="1" t="str">
        <f>VLOOKUP(B697,Guide!$B$21:$C$26,2,0)</f>
        <v>FRA</v>
      </c>
      <c r="D697" s="1" t="s">
        <v>77</v>
      </c>
      <c r="E697" s="1" t="str">
        <f>VLOOKUP(D697,Guide!$B$28:$C$33,2,0)</f>
        <v>SMB</v>
      </c>
      <c r="F697" s="1" t="s">
        <v>12</v>
      </c>
      <c r="G697" s="21">
        <f>VLOOKUP($F697,Product!$A$1:$C$7,2,0)</f>
        <v>200</v>
      </c>
      <c r="H697" s="21">
        <f>VLOOKUP($F697,Product!$A$1:$C$7,3,0)</f>
        <v>350</v>
      </c>
      <c r="I697" s="1">
        <v>2475</v>
      </c>
      <c r="J697" s="23">
        <f t="shared" si="30"/>
        <v>495000</v>
      </c>
      <c r="K697" s="16">
        <v>0.15</v>
      </c>
      <c r="L697" s="1" t="str" cm="1">
        <f t="array" ref="L697">_xlfn.IFS(K697&gt;=10%,"High",K697&gt;=5%,"Medium",K697&gt;=1%,"Low",K697=0,"No Discount")</f>
        <v>High</v>
      </c>
      <c r="M697" s="23">
        <f>'Order raw'!H697*'Order raw'!I697</f>
        <v>866250</v>
      </c>
      <c r="N697" s="23">
        <f t="shared" si="31"/>
        <v>736312.5</v>
      </c>
      <c r="O697" s="23">
        <f t="shared" si="32"/>
        <v>241312.5</v>
      </c>
      <c r="P697" s="18">
        <v>41699</v>
      </c>
      <c r="Q697">
        <v>2014</v>
      </c>
    </row>
    <row r="698" spans="1:17" ht="13" x14ac:dyDescent="0.3">
      <c r="A698" s="1" t="s">
        <v>489</v>
      </c>
      <c r="B698" s="1" t="s">
        <v>61</v>
      </c>
      <c r="C698" s="1" t="str">
        <f>VLOOKUP(B698,Guide!$B$21:$C$26,2,0)</f>
        <v>MXC</v>
      </c>
      <c r="D698" s="1" t="s">
        <v>77</v>
      </c>
      <c r="E698" s="1" t="str">
        <f>VLOOKUP(D698,Guide!$B$28:$C$33,2,0)</f>
        <v>SMB</v>
      </c>
      <c r="F698" s="1" t="s">
        <v>12</v>
      </c>
      <c r="G698" s="21">
        <f>VLOOKUP($F698,Product!$A$1:$C$7,2,0)</f>
        <v>200</v>
      </c>
      <c r="H698" s="21">
        <f>VLOOKUP($F698,Product!$A$1:$C$7,3,0)</f>
        <v>350</v>
      </c>
      <c r="I698" s="1">
        <v>546</v>
      </c>
      <c r="J698" s="23">
        <f t="shared" si="30"/>
        <v>109200</v>
      </c>
      <c r="K698" s="16">
        <v>0.15</v>
      </c>
      <c r="L698" s="1" t="str" cm="1">
        <f t="array" ref="L698">_xlfn.IFS(K698&gt;=10%,"High",K698&gt;=5%,"Medium",K698&gt;=1%,"Low",K698=0,"No Discount")</f>
        <v>High</v>
      </c>
      <c r="M698" s="23">
        <f>'Order raw'!H698*'Order raw'!I698</f>
        <v>191100</v>
      </c>
      <c r="N698" s="23">
        <f t="shared" si="31"/>
        <v>162435</v>
      </c>
      <c r="O698" s="23">
        <f t="shared" si="32"/>
        <v>53235</v>
      </c>
      <c r="P698" s="18">
        <v>41913</v>
      </c>
      <c r="Q698">
        <v>2014</v>
      </c>
    </row>
    <row r="699" spans="1:17" ht="13" x14ac:dyDescent="0.3">
      <c r="A699" s="1" t="s">
        <v>254</v>
      </c>
      <c r="B699" s="1" t="s">
        <v>61</v>
      </c>
      <c r="C699" s="1" t="str">
        <f>VLOOKUP(B699,Guide!$B$21:$C$26,2,0)</f>
        <v>MXC</v>
      </c>
      <c r="D699" s="1" t="s">
        <v>69</v>
      </c>
      <c r="E699" s="1" t="str">
        <f>VLOOKUP(D699,Guide!$B$28:$C$33,2,0)</f>
        <v>GOV</v>
      </c>
      <c r="F699" s="1" t="s">
        <v>8</v>
      </c>
      <c r="G699" s="21">
        <f>VLOOKUP($F699,Product!$A$1:$C$7,2,0)</f>
        <v>5</v>
      </c>
      <c r="H699" s="21">
        <f>VLOOKUP($F699,Product!$A$1:$C$7,3,0)</f>
        <v>15</v>
      </c>
      <c r="I699" s="1">
        <v>1368</v>
      </c>
      <c r="J699" s="23">
        <f t="shared" si="30"/>
        <v>6840</v>
      </c>
      <c r="K699" s="16">
        <v>0.15000000000000002</v>
      </c>
      <c r="L699" s="1" t="str" cm="1">
        <f t="array" ref="L699">_xlfn.IFS(K699&gt;=10%,"High",K699&gt;=5%,"Medium",K699&gt;=1%,"Low",K699=0,"No Discount")</f>
        <v>High</v>
      </c>
      <c r="M699" s="23">
        <f>'Order raw'!H699*'Order raw'!I699</f>
        <v>20520</v>
      </c>
      <c r="N699" s="23">
        <f t="shared" si="31"/>
        <v>17442</v>
      </c>
      <c r="O699" s="23">
        <f t="shared" si="32"/>
        <v>10602</v>
      </c>
      <c r="P699" s="18">
        <v>41671</v>
      </c>
      <c r="Q699">
        <v>2014</v>
      </c>
    </row>
    <row r="700" spans="1:17" ht="13" x14ac:dyDescent="0.3">
      <c r="A700" s="1" t="s">
        <v>177</v>
      </c>
      <c r="B700" s="1" t="s">
        <v>55</v>
      </c>
      <c r="C700" s="1" t="str">
        <f>VLOOKUP(B700,Guide!$B$21:$C$26,2,0)</f>
        <v>CND</v>
      </c>
      <c r="D700" s="1" t="s">
        <v>69</v>
      </c>
      <c r="E700" s="1" t="str">
        <f>VLOOKUP(D700,Guide!$B$28:$C$33,2,0)</f>
        <v>GOV</v>
      </c>
      <c r="F700" s="1" t="s">
        <v>9</v>
      </c>
      <c r="G700" s="21">
        <f>VLOOKUP($F700,Product!$A$1:$C$7,2,0)</f>
        <v>10</v>
      </c>
      <c r="H700" s="21">
        <f>VLOOKUP($F700,Product!$A$1:$C$7,3,0)</f>
        <v>20</v>
      </c>
      <c r="I700" s="1">
        <v>723</v>
      </c>
      <c r="J700" s="23">
        <f t="shared" si="30"/>
        <v>7230</v>
      </c>
      <c r="K700" s="16">
        <v>0.15</v>
      </c>
      <c r="L700" s="1" t="str" cm="1">
        <f t="array" ref="L700">_xlfn.IFS(K700&gt;=10%,"High",K700&gt;=5%,"Medium",K700&gt;=1%,"Low",K700=0,"No Discount")</f>
        <v>High</v>
      </c>
      <c r="M700" s="23">
        <f>'Order raw'!H700*'Order raw'!I700</f>
        <v>14460</v>
      </c>
      <c r="N700" s="23">
        <f t="shared" si="31"/>
        <v>12291</v>
      </c>
      <c r="O700" s="23">
        <f t="shared" si="32"/>
        <v>5061</v>
      </c>
      <c r="P700" s="18">
        <v>41730</v>
      </c>
      <c r="Q700">
        <v>2014</v>
      </c>
    </row>
    <row r="701" spans="1:17" ht="13" x14ac:dyDescent="0.3">
      <c r="A701" s="1" t="s">
        <v>503</v>
      </c>
      <c r="B701" s="1" t="s">
        <v>63</v>
      </c>
      <c r="C701" s="1" t="str">
        <f>VLOOKUP(B701,Guide!$B$21:$C$26,2,0)</f>
        <v>USA</v>
      </c>
      <c r="D701" s="1" t="s">
        <v>73</v>
      </c>
      <c r="E701" s="1" t="str">
        <f>VLOOKUP(D701,Guide!$B$28:$C$33,2,0)</f>
        <v>CPR</v>
      </c>
      <c r="F701" s="1" t="s">
        <v>11</v>
      </c>
      <c r="G701" s="21">
        <f>VLOOKUP($F701,Product!$A$1:$C$7,2,0)</f>
        <v>250</v>
      </c>
      <c r="H701" s="21">
        <f>VLOOKUP($F701,Product!$A$1:$C$7,3,0)</f>
        <v>300</v>
      </c>
      <c r="I701" s="1">
        <v>1806</v>
      </c>
      <c r="J701" s="23">
        <f t="shared" si="30"/>
        <v>451500</v>
      </c>
      <c r="K701" s="16">
        <v>0.15000000000000002</v>
      </c>
      <c r="L701" s="1" t="str" cm="1">
        <f t="array" ref="L701">_xlfn.IFS(K701&gt;=10%,"High",K701&gt;=5%,"Medium",K701&gt;=1%,"Low",K701=0,"No Discount")</f>
        <v>High</v>
      </c>
      <c r="M701" s="23">
        <f>'Order raw'!H701*'Order raw'!I701</f>
        <v>541800</v>
      </c>
      <c r="N701" s="23">
        <f t="shared" si="31"/>
        <v>460530</v>
      </c>
      <c r="O701" s="23">
        <f t="shared" si="32"/>
        <v>9030</v>
      </c>
      <c r="P701" s="18">
        <v>41760</v>
      </c>
      <c r="Q701">
        <v>2014</v>
      </c>
    </row>
  </sheetData>
  <autoFilter ref="A1:P701" xr:uid="{A70EC1F2-07DF-3C4C-862C-795A0574D2C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63EC-6109-4CE2-8A9E-E39533E6D949}">
  <dimension ref="B3:Q43"/>
  <sheetViews>
    <sheetView topLeftCell="B1" zoomScale="132" zoomScaleNormal="132" workbookViewId="0">
      <selection activeCell="F28" sqref="F28"/>
    </sheetView>
  </sheetViews>
  <sheetFormatPr defaultRowHeight="13" x14ac:dyDescent="0.3"/>
  <cols>
    <col min="2" max="2" width="17.3984375" customWidth="1"/>
    <col min="3" max="3" width="14.796875" bestFit="1" customWidth="1"/>
    <col min="4" max="4" width="10.09765625" bestFit="1" customWidth="1"/>
    <col min="5" max="5" width="12.69921875" bestFit="1" customWidth="1"/>
    <col min="6" max="6" width="13" bestFit="1" customWidth="1"/>
    <col min="7" max="7" width="12.19921875" bestFit="1" customWidth="1"/>
    <col min="10" max="10" width="20.8984375" bestFit="1" customWidth="1"/>
    <col min="11" max="11" width="13" bestFit="1" customWidth="1"/>
    <col min="13" max="13" width="15" bestFit="1" customWidth="1"/>
    <col min="14" max="14" width="13" bestFit="1" customWidth="1"/>
    <col min="16" max="16" width="12.69921875" bestFit="1" customWidth="1"/>
    <col min="17" max="17" width="10.09765625" bestFit="1" customWidth="1"/>
  </cols>
  <sheetData>
    <row r="3" spans="2:17" x14ac:dyDescent="0.3">
      <c r="B3" s="7"/>
      <c r="C3" s="29">
        <v>2014</v>
      </c>
      <c r="D3" s="29"/>
      <c r="E3" s="29">
        <v>2013</v>
      </c>
      <c r="F3" s="7"/>
    </row>
    <row r="4" spans="2:17" x14ac:dyDescent="0.3">
      <c r="B4" s="29" t="s">
        <v>27</v>
      </c>
      <c r="C4" s="27">
        <f>SUMIFS('Order raw'!$N$2:$N$701,_xlfn.ANCHORARRAY('Order raw'!$Q$2),Analisa!C3)</f>
        <v>103754869.07729521</v>
      </c>
      <c r="D4" s="27"/>
      <c r="E4" s="27">
        <f>SUMIFS('Order raw'!$N$2:$N$701,_xlfn.ANCHORARRAY('Order raw'!$Q$2),Analisa!E3)</f>
        <v>31433351.449999996</v>
      </c>
      <c r="F4" s="7"/>
      <c r="M4" s="33" t="s">
        <v>92</v>
      </c>
      <c r="N4" s="34">
        <v>2014</v>
      </c>
    </row>
    <row r="5" spans="2:17" x14ac:dyDescent="0.3">
      <c r="B5" s="30" t="s">
        <v>507</v>
      </c>
      <c r="C5" s="31">
        <f>SUMIFS('Order raw'!$J$2:$J$701,_xlfn.ANCHORARRAY('Order raw'!$Q$2),Analisa!C3)</f>
        <v>74373572</v>
      </c>
      <c r="D5" s="32">
        <f>$C5/C$4</f>
        <v>0.71682006503803919</v>
      </c>
      <c r="E5" s="31">
        <f>SUMIFS('Order raw'!$J$2:$J$701,_xlfn.ANCHORARRAY('Order raw'!$Q$2),Analisa!E3)</f>
        <v>22968202</v>
      </c>
      <c r="F5" s="32">
        <f>$E5/E$4</f>
        <v>0.73069529466289229</v>
      </c>
    </row>
    <row r="6" spans="2:17" x14ac:dyDescent="0.3">
      <c r="B6" s="29" t="s">
        <v>504</v>
      </c>
      <c r="C6" s="27">
        <f>SUMIFS('Order raw'!$O$2:$O$701,_xlfn.ANCHORARRAY('Order raw'!$Q$2),Analisa!C3)</f>
        <v>29381297.077295247</v>
      </c>
      <c r="D6" s="32">
        <f t="shared" ref="D6:D11" si="0">$C6/C$4</f>
        <v>0.28317993496196109</v>
      </c>
      <c r="E6" s="27">
        <f>SUMIFS('Order raw'!$O$2:$O$701,_xlfn.ANCHORARRAY('Order raw'!$Q$2),Analisa!E3)</f>
        <v>8465149.450000003</v>
      </c>
      <c r="F6" s="32">
        <f t="shared" ref="F6:F11" si="1">$E6/E$4</f>
        <v>0.26930470533710793</v>
      </c>
      <c r="M6" s="33" t="s">
        <v>508</v>
      </c>
      <c r="N6" t="s">
        <v>510</v>
      </c>
    </row>
    <row r="7" spans="2:17" x14ac:dyDescent="0.3">
      <c r="B7" s="30" t="s">
        <v>41</v>
      </c>
      <c r="C7" s="31">
        <v>3532853</v>
      </c>
      <c r="D7" s="32">
        <f t="shared" si="0"/>
        <v>3.404999718488487E-2</v>
      </c>
      <c r="E7" s="31">
        <v>854023</v>
      </c>
      <c r="F7" s="32">
        <f t="shared" si="1"/>
        <v>2.7169326864762304E-2</v>
      </c>
      <c r="M7" s="34" t="s">
        <v>71</v>
      </c>
      <c r="N7" s="35">
        <v>12826031.656666666</v>
      </c>
    </row>
    <row r="8" spans="2:17" x14ac:dyDescent="0.3">
      <c r="B8" s="30" t="s">
        <v>505</v>
      </c>
      <c r="C8" s="31">
        <v>9213451</v>
      </c>
      <c r="D8" s="32">
        <f t="shared" si="0"/>
        <v>8.8800179518670794E-2</v>
      </c>
      <c r="E8" s="31">
        <v>2895322</v>
      </c>
      <c r="F8" s="32">
        <f t="shared" si="1"/>
        <v>9.2109872681107333E-2</v>
      </c>
      <c r="M8" s="34" t="s">
        <v>77</v>
      </c>
      <c r="N8" s="35">
        <v>15704455.625000004</v>
      </c>
    </row>
    <row r="9" spans="2:17" x14ac:dyDescent="0.3">
      <c r="B9" s="29" t="s">
        <v>506</v>
      </c>
      <c r="C9" s="27">
        <f>C6-C7-C8</f>
        <v>16634993.077295247</v>
      </c>
      <c r="D9" s="32">
        <f t="shared" si="0"/>
        <v>0.16032975825840545</v>
      </c>
      <c r="E9" s="27">
        <f>E6-E7-E8</f>
        <v>4715804.450000003</v>
      </c>
      <c r="F9" s="32">
        <f t="shared" si="1"/>
        <v>0.1500255057912383</v>
      </c>
      <c r="M9" s="34" t="s">
        <v>73</v>
      </c>
      <c r="N9" s="35">
        <v>15983999.1</v>
      </c>
    </row>
    <row r="10" spans="2:17" x14ac:dyDescent="0.3">
      <c r="B10" s="30" t="s">
        <v>94</v>
      </c>
      <c r="C10" s="31">
        <v>3659693</v>
      </c>
      <c r="D10" s="32">
        <f t="shared" si="0"/>
        <v>3.5272494028917384E-2</v>
      </c>
      <c r="E10" s="31">
        <v>1037476</v>
      </c>
      <c r="F10" s="32">
        <f t="shared" si="1"/>
        <v>3.3005580128809338E-2</v>
      </c>
      <c r="M10" s="34" t="s">
        <v>75</v>
      </c>
      <c r="N10" s="35">
        <v>16518249.949200001</v>
      </c>
      <c r="P10" s="33" t="s">
        <v>92</v>
      </c>
      <c r="Q10" s="34">
        <v>2014</v>
      </c>
    </row>
    <row r="11" spans="2:17" x14ac:dyDescent="0.3">
      <c r="B11" s="29" t="s">
        <v>96</v>
      </c>
      <c r="C11" s="27">
        <f>C9-C10</f>
        <v>12975300.077295247</v>
      </c>
      <c r="D11" s="32">
        <f t="shared" si="0"/>
        <v>0.12505726422948807</v>
      </c>
      <c r="E11" s="27">
        <f>E9-E10</f>
        <v>3678328.450000003</v>
      </c>
      <c r="F11" s="32">
        <f t="shared" si="1"/>
        <v>0.11701992566242896</v>
      </c>
      <c r="M11" s="34" t="s">
        <v>69</v>
      </c>
      <c r="N11" s="35">
        <v>42722132.746428579</v>
      </c>
    </row>
    <row r="12" spans="2:17" x14ac:dyDescent="0.3">
      <c r="E12" s="26"/>
      <c r="M12" s="34" t="s">
        <v>509</v>
      </c>
      <c r="N12" s="35">
        <v>103754869.07729524</v>
      </c>
      <c r="P12" s="33" t="s">
        <v>508</v>
      </c>
      <c r="Q12" t="s">
        <v>515</v>
      </c>
    </row>
    <row r="13" spans="2:17" x14ac:dyDescent="0.3">
      <c r="P13" s="34" t="s">
        <v>514</v>
      </c>
      <c r="Q13" s="40">
        <v>45</v>
      </c>
    </row>
    <row r="14" spans="2:17" x14ac:dyDescent="0.3">
      <c r="P14" s="34" t="s">
        <v>14</v>
      </c>
      <c r="Q14" s="40">
        <v>117</v>
      </c>
    </row>
    <row r="15" spans="2:17" x14ac:dyDescent="0.3">
      <c r="P15" s="34" t="s">
        <v>16</v>
      </c>
      <c r="Q15" s="40">
        <v>178</v>
      </c>
    </row>
    <row r="16" spans="2:17" x14ac:dyDescent="0.3">
      <c r="P16" s="34" t="s">
        <v>18</v>
      </c>
      <c r="Q16" s="40">
        <v>185</v>
      </c>
    </row>
    <row r="17" spans="5:17" x14ac:dyDescent="0.3">
      <c r="M17" s="33" t="s">
        <v>92</v>
      </c>
      <c r="N17" s="34">
        <v>2014</v>
      </c>
      <c r="P17" s="34" t="s">
        <v>509</v>
      </c>
      <c r="Q17" s="40">
        <v>525</v>
      </c>
    </row>
    <row r="19" spans="5:17" x14ac:dyDescent="0.3">
      <c r="M19" s="33" t="s">
        <v>508</v>
      </c>
      <c r="N19" t="s">
        <v>513</v>
      </c>
    </row>
    <row r="20" spans="5:17" x14ac:dyDescent="0.3">
      <c r="M20" s="34" t="s">
        <v>8</v>
      </c>
      <c r="N20" s="35">
        <v>1061014.5</v>
      </c>
    </row>
    <row r="21" spans="5:17" x14ac:dyDescent="0.3">
      <c r="J21" s="33" t="s">
        <v>92</v>
      </c>
      <c r="K21" s="34">
        <v>2014</v>
      </c>
      <c r="M21" s="34" t="s">
        <v>7</v>
      </c>
      <c r="N21" s="35">
        <v>1801066.6992000006</v>
      </c>
    </row>
    <row r="22" spans="5:17" x14ac:dyDescent="0.3">
      <c r="M22" s="34" t="s">
        <v>9</v>
      </c>
      <c r="N22" s="35">
        <v>2191626.9714285717</v>
      </c>
    </row>
    <row r="23" spans="5:17" x14ac:dyDescent="0.3">
      <c r="E23" s="33" t="s">
        <v>92</v>
      </c>
      <c r="F23" s="34">
        <v>2014</v>
      </c>
      <c r="J23" s="33" t="s">
        <v>508</v>
      </c>
      <c r="K23" t="s">
        <v>512</v>
      </c>
      <c r="M23" s="34" t="s">
        <v>11</v>
      </c>
      <c r="N23" s="35">
        <v>3620816</v>
      </c>
      <c r="P23" s="34" t="s">
        <v>61</v>
      </c>
      <c r="Q23" s="35">
        <v>17656675.099999994</v>
      </c>
    </row>
    <row r="24" spans="5:17" x14ac:dyDescent="0.3">
      <c r="J24" s="34" t="s">
        <v>61</v>
      </c>
      <c r="K24" s="35">
        <v>17656675.099999994</v>
      </c>
      <c r="M24" s="34" t="s">
        <v>10</v>
      </c>
      <c r="N24" s="35">
        <v>5827691.6399999997</v>
      </c>
      <c r="P24" s="34" t="s">
        <v>57</v>
      </c>
      <c r="Q24" s="35">
        <v>19277867.400000002</v>
      </c>
    </row>
    <row r="25" spans="5:17" x14ac:dyDescent="0.3">
      <c r="E25" s="33" t="s">
        <v>508</v>
      </c>
      <c r="F25" t="s">
        <v>510</v>
      </c>
      <c r="G25" t="s">
        <v>511</v>
      </c>
      <c r="J25" s="34" t="s">
        <v>57</v>
      </c>
      <c r="K25" s="35">
        <v>19277867.400000002</v>
      </c>
      <c r="M25" s="34" t="s">
        <v>12</v>
      </c>
      <c r="N25" s="35">
        <v>14879081.266666666</v>
      </c>
      <c r="P25" s="34" t="s">
        <v>55</v>
      </c>
      <c r="Q25" s="35">
        <v>21573993.808333341</v>
      </c>
    </row>
    <row r="26" spans="5:17" x14ac:dyDescent="0.3">
      <c r="E26" s="34" t="s">
        <v>12</v>
      </c>
      <c r="F26" s="35">
        <v>39203881.266666666</v>
      </c>
      <c r="G26" s="28">
        <v>121624</v>
      </c>
      <c r="J26" s="34" t="s">
        <v>55</v>
      </c>
      <c r="K26" s="35">
        <v>21573993.808333341</v>
      </c>
      <c r="M26" s="34" t="s">
        <v>509</v>
      </c>
      <c r="N26" s="35">
        <v>29381297.07729524</v>
      </c>
      <c r="P26" s="34" t="s">
        <v>59</v>
      </c>
      <c r="Q26" s="35">
        <v>22344693.689199995</v>
      </c>
    </row>
    <row r="27" spans="5:17" x14ac:dyDescent="0.3">
      <c r="E27" s="34" t="s">
        <v>7</v>
      </c>
      <c r="F27" s="35">
        <v>2147383.6992000001</v>
      </c>
      <c r="G27" s="28">
        <v>115439</v>
      </c>
      <c r="J27" s="34" t="s">
        <v>59</v>
      </c>
      <c r="K27" s="35">
        <v>22344693.689199995</v>
      </c>
      <c r="P27" s="34" t="s">
        <v>63</v>
      </c>
      <c r="Q27" s="35">
        <v>22901639.079761904</v>
      </c>
    </row>
    <row r="28" spans="5:17" x14ac:dyDescent="0.3">
      <c r="E28" s="34" t="s">
        <v>8</v>
      </c>
      <c r="F28" s="35">
        <v>1650589.4999999998</v>
      </c>
      <c r="G28" s="28">
        <v>117915</v>
      </c>
      <c r="J28" s="34" t="s">
        <v>63</v>
      </c>
      <c r="K28" s="35">
        <v>22901639.079761904</v>
      </c>
      <c r="P28" s="36" t="s">
        <v>509</v>
      </c>
      <c r="Q28" s="37">
        <v>103754869.07729524</v>
      </c>
    </row>
    <row r="29" spans="5:17" x14ac:dyDescent="0.3">
      <c r="E29" s="34" t="s">
        <v>9</v>
      </c>
      <c r="F29" s="35">
        <v>4751516.9714285694</v>
      </c>
      <c r="G29" s="28">
        <v>255989</v>
      </c>
      <c r="J29" s="34" t="s">
        <v>509</v>
      </c>
      <c r="K29" s="35">
        <v>103754869.07729524</v>
      </c>
    </row>
    <row r="30" spans="5:17" x14ac:dyDescent="0.3">
      <c r="E30" s="34" t="s">
        <v>10</v>
      </c>
      <c r="F30" s="35">
        <v>20581931.640000004</v>
      </c>
      <c r="G30" s="28">
        <v>122952</v>
      </c>
    </row>
    <row r="31" spans="5:17" x14ac:dyDescent="0.3">
      <c r="E31" s="34" t="s">
        <v>11</v>
      </c>
      <c r="F31" s="35">
        <v>35419566</v>
      </c>
      <c r="G31" s="28">
        <v>127195</v>
      </c>
    </row>
    <row r="32" spans="5:17" x14ac:dyDescent="0.3">
      <c r="E32" s="34" t="s">
        <v>509</v>
      </c>
      <c r="F32" s="35">
        <v>103754869.07729523</v>
      </c>
      <c r="G32" s="28">
        <v>861114</v>
      </c>
    </row>
    <row r="36" spans="13:14" x14ac:dyDescent="0.3">
      <c r="M36" s="25" t="s">
        <v>27</v>
      </c>
      <c r="N36" s="26">
        <v>103754869.07729521</v>
      </c>
    </row>
    <row r="37" spans="13:14" x14ac:dyDescent="0.3">
      <c r="M37" s="38" t="s">
        <v>507</v>
      </c>
      <c r="N37" s="26">
        <v>-74373572</v>
      </c>
    </row>
    <row r="38" spans="13:14" x14ac:dyDescent="0.3">
      <c r="M38" s="25" t="s">
        <v>504</v>
      </c>
      <c r="N38" s="26">
        <v>29381297.077295247</v>
      </c>
    </row>
    <row r="39" spans="13:14" x14ac:dyDescent="0.3">
      <c r="M39" s="38" t="s">
        <v>41</v>
      </c>
      <c r="N39" s="26">
        <v>-3532853</v>
      </c>
    </row>
    <row r="40" spans="13:14" x14ac:dyDescent="0.3">
      <c r="M40" s="38" t="s">
        <v>505</v>
      </c>
      <c r="N40" s="26">
        <v>-9213451</v>
      </c>
    </row>
    <row r="41" spans="13:14" x14ac:dyDescent="0.3">
      <c r="M41" s="25" t="s">
        <v>506</v>
      </c>
      <c r="N41" s="26">
        <v>16634993.077295247</v>
      </c>
    </row>
    <row r="42" spans="13:14" x14ac:dyDescent="0.3">
      <c r="M42" s="38" t="s">
        <v>94</v>
      </c>
      <c r="N42" s="26">
        <v>-3659693</v>
      </c>
    </row>
    <row r="43" spans="13:14" x14ac:dyDescent="0.3">
      <c r="M43" s="25" t="s">
        <v>96</v>
      </c>
      <c r="N43" s="26">
        <v>12975300.077295247</v>
      </c>
    </row>
  </sheetData>
  <pageMargins left="0.7" right="0.7" top="0.75" bottom="0.75" header="0.3" footer="0.3"/>
  <ignoredErrors>
    <ignoredError sqref="E5:E6 D9 D11" formula="1"/>
  </ignoredErrors>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36FA9-0654-40DE-968C-13522C1C88EF}">
  <dimension ref="A1:AI56"/>
  <sheetViews>
    <sheetView showGridLines="0" showRowColHeaders="0" tabSelected="1" zoomScale="73" zoomScaleNormal="73" workbookViewId="0">
      <selection activeCell="X3" sqref="X3"/>
    </sheetView>
  </sheetViews>
  <sheetFormatPr defaultRowHeight="13" x14ac:dyDescent="0.3"/>
  <sheetData>
    <row r="1" spans="1:35" x14ac:dyDescent="0.3">
      <c r="A1" s="39"/>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row>
    <row r="2" spans="1:35" x14ac:dyDescent="0.3">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row>
    <row r="3" spans="1:35" x14ac:dyDescent="0.3">
      <c r="A3" s="39"/>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row>
    <row r="4" spans="1:35" x14ac:dyDescent="0.3">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row>
    <row r="5" spans="1:35" x14ac:dyDescent="0.3">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row>
    <row r="6" spans="1:35" x14ac:dyDescent="0.3">
      <c r="A6" s="39"/>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row>
    <row r="7" spans="1:35" x14ac:dyDescent="0.3">
      <c r="A7" s="39"/>
      <c r="B7" s="39"/>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row>
    <row r="8" spans="1:35" x14ac:dyDescent="0.3">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row>
    <row r="9" spans="1:35" x14ac:dyDescent="0.3">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row>
    <row r="10" spans="1:35" x14ac:dyDescent="0.3">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row>
    <row r="11" spans="1:35" x14ac:dyDescent="0.3">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row>
    <row r="12" spans="1:35" x14ac:dyDescent="0.3">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row>
    <row r="13" spans="1:35" x14ac:dyDescent="0.3">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row>
    <row r="14" spans="1:35" x14ac:dyDescent="0.3">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row>
    <row r="15" spans="1:35" x14ac:dyDescent="0.3">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row>
    <row r="16" spans="1:35" x14ac:dyDescent="0.3">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row>
    <row r="17" spans="1:35" x14ac:dyDescent="0.3">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row>
    <row r="18" spans="1:35" x14ac:dyDescent="0.3">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row>
    <row r="19" spans="1:35" x14ac:dyDescent="0.3">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row>
    <row r="20" spans="1:35" x14ac:dyDescent="0.3">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row>
    <row r="21" spans="1:35" x14ac:dyDescent="0.3">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row>
    <row r="22" spans="1:35" x14ac:dyDescent="0.3">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row>
    <row r="23" spans="1:35" x14ac:dyDescent="0.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row>
    <row r="24" spans="1:35" x14ac:dyDescent="0.3">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row>
    <row r="25" spans="1:35" x14ac:dyDescent="0.3">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row>
    <row r="26" spans="1:35" x14ac:dyDescent="0.3">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row>
    <row r="27" spans="1:35" x14ac:dyDescent="0.3">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row>
    <row r="28" spans="1:35" x14ac:dyDescent="0.3">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row>
    <row r="29" spans="1:35" x14ac:dyDescent="0.3">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row>
    <row r="30" spans="1:35" x14ac:dyDescent="0.3">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row>
    <row r="31" spans="1:35" x14ac:dyDescent="0.3">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row>
    <row r="32" spans="1:35" x14ac:dyDescent="0.3">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row>
    <row r="33" spans="1:35" x14ac:dyDescent="0.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row>
    <row r="34" spans="1:35" x14ac:dyDescent="0.3">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row>
    <row r="35" spans="1:35" x14ac:dyDescent="0.3">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row>
    <row r="36" spans="1:35" x14ac:dyDescent="0.3">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row>
    <row r="37" spans="1:35" x14ac:dyDescent="0.3">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row>
    <row r="38" spans="1:35" x14ac:dyDescent="0.3">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row>
    <row r="39" spans="1:35" x14ac:dyDescent="0.3">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row>
    <row r="40" spans="1:35" x14ac:dyDescent="0.3">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row>
    <row r="41" spans="1:35" x14ac:dyDescent="0.3">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row>
    <row r="42" spans="1:35" x14ac:dyDescent="0.3">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x14ac:dyDescent="0.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x14ac:dyDescent="0.3">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row>
    <row r="45" spans="1:35" x14ac:dyDescent="0.3">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row>
    <row r="46" spans="1:35" x14ac:dyDescent="0.3">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row>
    <row r="47" spans="1:35" x14ac:dyDescent="0.3">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row>
    <row r="48" spans="1:35" x14ac:dyDescent="0.3">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row>
    <row r="49" spans="1:35" x14ac:dyDescent="0.3">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x14ac:dyDescent="0.3">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x14ac:dyDescent="0.3">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x14ac:dyDescent="0.3">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41"/>
      <c r="AI52" s="41"/>
    </row>
    <row r="53" spans="1:35" x14ac:dyDescent="0.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41"/>
      <c r="AI53" s="41"/>
    </row>
    <row r="54" spans="1:35" x14ac:dyDescent="0.3">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41"/>
      <c r="AI54" s="41"/>
    </row>
    <row r="55" spans="1:35" x14ac:dyDescent="0.3">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41"/>
      <c r="AI55" s="41"/>
    </row>
    <row r="56" spans="1:35" x14ac:dyDescent="0.3">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87F9B-E0A5-054D-8059-4CA7975FE696}">
  <dimension ref="A1:B4"/>
  <sheetViews>
    <sheetView zoomScale="280" workbookViewId="0">
      <selection activeCell="A3" sqref="A3"/>
    </sheetView>
  </sheetViews>
  <sheetFormatPr defaultColWidth="11.19921875" defaultRowHeight="13" x14ac:dyDescent="0.3"/>
  <cols>
    <col min="1" max="1" width="15" bestFit="1" customWidth="1"/>
    <col min="2" max="2" width="16.19921875" bestFit="1" customWidth="1"/>
  </cols>
  <sheetData>
    <row r="1" spans="1:2" x14ac:dyDescent="0.3">
      <c r="A1" s="5" t="s">
        <v>3</v>
      </c>
      <c r="B1" s="5" t="s">
        <v>13</v>
      </c>
    </row>
    <row r="2" spans="1:2" x14ac:dyDescent="0.3">
      <c r="A2" s="4" t="s">
        <v>14</v>
      </c>
      <c r="B2" s="4" t="s">
        <v>15</v>
      </c>
    </row>
    <row r="3" spans="1:2" x14ac:dyDescent="0.3">
      <c r="A3" s="4" t="s">
        <v>16</v>
      </c>
      <c r="B3" s="4" t="s">
        <v>17</v>
      </c>
    </row>
    <row r="4" spans="1:2" x14ac:dyDescent="0.3">
      <c r="A4" s="4" t="s">
        <v>18</v>
      </c>
      <c r="B4" s="4" t="s">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0268-8192-CE42-BC62-12366A759286}">
  <dimension ref="A1:D11"/>
  <sheetViews>
    <sheetView zoomScale="252" workbookViewId="0">
      <selection activeCell="C6" sqref="C6"/>
    </sheetView>
  </sheetViews>
  <sheetFormatPr defaultColWidth="11.19921875" defaultRowHeight="13" x14ac:dyDescent="0.3"/>
  <cols>
    <col min="1" max="1" width="12" bestFit="1" customWidth="1"/>
    <col min="2" max="2" width="37.3984375" bestFit="1" customWidth="1"/>
    <col min="3" max="3" width="23.19921875" bestFit="1" customWidth="1"/>
  </cols>
  <sheetData>
    <row r="1" spans="1:4" x14ac:dyDescent="0.3">
      <c r="A1" s="13" t="s">
        <v>40</v>
      </c>
      <c r="B1" s="13" t="s">
        <v>38</v>
      </c>
      <c r="C1" s="13" t="s">
        <v>39</v>
      </c>
      <c r="D1" s="13" t="s">
        <v>92</v>
      </c>
    </row>
    <row r="2" spans="1:4" x14ac:dyDescent="0.3">
      <c r="A2" s="7" t="s">
        <v>41</v>
      </c>
      <c r="B2" s="7" t="s">
        <v>42</v>
      </c>
      <c r="C2" s="8">
        <v>854023</v>
      </c>
      <c r="D2" s="7">
        <v>2013</v>
      </c>
    </row>
    <row r="3" spans="1:4" x14ac:dyDescent="0.3">
      <c r="A3" s="7" t="s">
        <v>43</v>
      </c>
      <c r="B3" s="7" t="s">
        <v>44</v>
      </c>
      <c r="C3" s="8">
        <v>2895322</v>
      </c>
      <c r="D3" s="7">
        <v>2013</v>
      </c>
    </row>
    <row r="4" spans="1:4" x14ac:dyDescent="0.3">
      <c r="A4" s="7" t="s">
        <v>94</v>
      </c>
      <c r="B4" s="7" t="s">
        <v>95</v>
      </c>
      <c r="C4" s="8">
        <v>1037476</v>
      </c>
      <c r="D4" s="7">
        <v>2013</v>
      </c>
    </row>
    <row r="5" spans="1:4" x14ac:dyDescent="0.3">
      <c r="A5" s="7" t="s">
        <v>41</v>
      </c>
      <c r="B5" s="7" t="s">
        <v>42</v>
      </c>
      <c r="C5" s="8">
        <v>3532853</v>
      </c>
      <c r="D5" s="7">
        <v>2014</v>
      </c>
    </row>
    <row r="6" spans="1:4" x14ac:dyDescent="0.3">
      <c r="A6" s="7" t="s">
        <v>43</v>
      </c>
      <c r="B6" s="7" t="s">
        <v>44</v>
      </c>
      <c r="C6" s="8">
        <v>9213451</v>
      </c>
      <c r="D6" s="7">
        <v>2014</v>
      </c>
    </row>
    <row r="7" spans="1:4" x14ac:dyDescent="0.3">
      <c r="A7" s="7" t="s">
        <v>94</v>
      </c>
      <c r="B7" s="7" t="s">
        <v>95</v>
      </c>
      <c r="C7" s="8">
        <v>3659693</v>
      </c>
      <c r="D7" s="7">
        <v>2014</v>
      </c>
    </row>
    <row r="8" spans="1:4" x14ac:dyDescent="0.3">
      <c r="A8" s="7" t="s">
        <v>27</v>
      </c>
      <c r="B8" s="7" t="s">
        <v>97</v>
      </c>
      <c r="C8" s="8">
        <v>39582132</v>
      </c>
      <c r="D8" s="7">
        <v>2015</v>
      </c>
    </row>
    <row r="9" spans="1:4" x14ac:dyDescent="0.3">
      <c r="A9" s="7" t="s">
        <v>96</v>
      </c>
      <c r="B9" s="7" t="s">
        <v>98</v>
      </c>
      <c r="C9" s="8">
        <v>16652123</v>
      </c>
      <c r="D9" s="7">
        <v>2015</v>
      </c>
    </row>
    <row r="11" spans="1:4" x14ac:dyDescent="0.3">
      <c r="C11"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9E803-F347-1A40-9814-9BF0AFB801AF}">
  <dimension ref="A1:C7"/>
  <sheetViews>
    <sheetView zoomScale="215" workbookViewId="0">
      <selection activeCell="B2" sqref="B2"/>
    </sheetView>
  </sheetViews>
  <sheetFormatPr defaultColWidth="11.19921875" defaultRowHeight="13" x14ac:dyDescent="0.3"/>
  <cols>
    <col min="2" max="2" width="17.796875" bestFit="1" customWidth="1"/>
    <col min="3" max="3" width="11.796875" bestFit="1" customWidth="1"/>
  </cols>
  <sheetData>
    <row r="1" spans="1:3" x14ac:dyDescent="0.3">
      <c r="A1" s="6" t="s">
        <v>20</v>
      </c>
      <c r="B1" s="6" t="s">
        <v>93</v>
      </c>
      <c r="C1" s="6" t="s">
        <v>21</v>
      </c>
    </row>
    <row r="2" spans="1:3" x14ac:dyDescent="0.3">
      <c r="A2" s="7" t="s">
        <v>7</v>
      </c>
      <c r="B2" s="8">
        <v>3</v>
      </c>
      <c r="C2" s="8">
        <v>20</v>
      </c>
    </row>
    <row r="3" spans="1:3" x14ac:dyDescent="0.3">
      <c r="A3" s="7" t="s">
        <v>8</v>
      </c>
      <c r="B3" s="8">
        <v>5</v>
      </c>
      <c r="C3" s="8">
        <v>15</v>
      </c>
    </row>
    <row r="4" spans="1:3" x14ac:dyDescent="0.3">
      <c r="A4" s="7" t="s">
        <v>9</v>
      </c>
      <c r="B4" s="8">
        <v>10</v>
      </c>
      <c r="C4" s="8">
        <v>20</v>
      </c>
    </row>
    <row r="5" spans="1:3" x14ac:dyDescent="0.3">
      <c r="A5" s="7" t="s">
        <v>10</v>
      </c>
      <c r="B5" s="8">
        <v>120</v>
      </c>
      <c r="C5" s="8">
        <v>180</v>
      </c>
    </row>
    <row r="6" spans="1:3" x14ac:dyDescent="0.3">
      <c r="A6" s="7" t="s">
        <v>11</v>
      </c>
      <c r="B6" s="8">
        <v>250</v>
      </c>
      <c r="C6" s="8">
        <v>300</v>
      </c>
    </row>
    <row r="7" spans="1:3" x14ac:dyDescent="0.3">
      <c r="A7" s="7" t="s">
        <v>12</v>
      </c>
      <c r="B7" s="8">
        <v>200</v>
      </c>
      <c r="C7" s="8">
        <v>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Guide</vt:lpstr>
      <vt:lpstr>Order raw</vt:lpstr>
      <vt:lpstr>Analisa</vt:lpstr>
      <vt:lpstr>Dashboar</vt:lpstr>
      <vt:lpstr>Discount</vt:lpstr>
      <vt:lpstr>Other financials</vt:lpstr>
      <vt:lpstr>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Adib</dc:creator>
  <cp:lastModifiedBy>Rizky Aji Pratama</cp:lastModifiedBy>
  <dcterms:created xsi:type="dcterms:W3CDTF">2024-08-16T11:14:02Z</dcterms:created>
  <dcterms:modified xsi:type="dcterms:W3CDTF">2025-02-16T12:07:15Z</dcterms:modified>
</cp:coreProperties>
</file>