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onavirus_covid19\Manuscript\PeerJ\Review\"/>
    </mc:Choice>
  </mc:AlternateContent>
  <xr:revisionPtr revIDLastSave="0" documentId="13_ncr:1_{830783F5-B258-4F4B-A934-D702FB068172}" xr6:coauthVersionLast="45" xr6:coauthVersionMax="45" xr10:uidLastSave="{00000000-0000-0000-0000-000000000000}"/>
  <bookViews>
    <workbookView xWindow="-108" yWindow="-108" windowWidth="23256" windowHeight="12576" xr2:uid="{A84BB30A-C344-435E-942B-42DA0ACEA426}"/>
  </bookViews>
  <sheets>
    <sheet name="Sheet1_March_31_2020_datasets" sheetId="9" r:id="rId1"/>
    <sheet name="Sheet2_All_Illumina_datasets" sheetId="1" r:id="rId2"/>
    <sheet name="Sheet3_Merged_Strelka2_variants" sheetId="10" r:id="rId3"/>
    <sheet name="Sheet4_Variant_Effect_USA" sheetId="4" r:id="rId4"/>
    <sheet name="Sheet5_Variant_Effect_Australia" sheetId="5" r:id="rId5"/>
    <sheet name="Sheet6_genbank_variants" sheetId="12" r:id="rId6"/>
    <sheet name="Sheet7_VEP_genbank_variants" sheetId="11" r:id="rId7"/>
    <sheet name="Sheet8_Primer_intersections" sheetId="13" r:id="rId8"/>
  </sheets>
  <definedNames>
    <definedName name="ExternalData_1" localSheetId="6" hidden="1">Sheet7_VEP_genbank_variants!$A$1:$N$34</definedName>
    <definedName name="ExternalData_2" localSheetId="0" hidden="1">Sheet1_March_31_2020_datasets!$A$1:$AY$283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5" l="1"/>
  <c r="O10" i="5"/>
  <c r="O11" i="5"/>
  <c r="O12" i="5"/>
  <c r="O13" i="5"/>
  <c r="O14" i="5"/>
  <c r="O18" i="5"/>
  <c r="O19" i="5"/>
  <c r="O20" i="5"/>
  <c r="O21" i="5"/>
  <c r="O22" i="5"/>
  <c r="O26" i="5"/>
  <c r="O27" i="5"/>
  <c r="O28" i="5"/>
  <c r="O29" i="5"/>
  <c r="O30" i="5"/>
  <c r="O34" i="5"/>
  <c r="O35" i="5"/>
  <c r="O36" i="5"/>
  <c r="O37" i="5"/>
  <c r="O38" i="5"/>
  <c r="O42" i="5"/>
  <c r="O43" i="5"/>
  <c r="O44" i="5"/>
  <c r="O45" i="5"/>
  <c r="O46" i="5"/>
  <c r="O50" i="5"/>
  <c r="O51" i="5"/>
  <c r="O52" i="5"/>
  <c r="O53" i="5"/>
  <c r="O54" i="5"/>
  <c r="O55" i="5"/>
  <c r="O56" i="5"/>
  <c r="O57" i="5"/>
  <c r="O61" i="5"/>
  <c r="O62" i="5"/>
  <c r="O63" i="5"/>
  <c r="O64" i="5"/>
  <c r="O65" i="5"/>
  <c r="O66" i="5"/>
  <c r="O67" i="5"/>
  <c r="O68" i="5"/>
  <c r="O69" i="5"/>
  <c r="O73" i="5"/>
  <c r="O74" i="5"/>
  <c r="O75" i="5"/>
  <c r="O76" i="5"/>
  <c r="O77" i="5"/>
  <c r="O78" i="5"/>
  <c r="O79" i="5"/>
  <c r="O80" i="5"/>
  <c r="C87" i="12"/>
  <c r="C86" i="12"/>
  <c r="C85" i="12"/>
  <c r="C84" i="12"/>
  <c r="B83" i="12"/>
  <c r="C82" i="12"/>
  <c r="D81" i="12"/>
  <c r="C81" i="12"/>
  <c r="B81" i="12"/>
  <c r="C80" i="12"/>
  <c r="C79" i="12"/>
  <c r="D78" i="12"/>
  <c r="D77" i="12"/>
  <c r="C77" i="12"/>
  <c r="C76" i="12"/>
  <c r="D75" i="12"/>
  <c r="D74" i="12"/>
  <c r="D73" i="12"/>
  <c r="C72" i="12"/>
  <c r="D71" i="12"/>
  <c r="C71" i="12"/>
  <c r="B70" i="12"/>
  <c r="C69" i="12"/>
  <c r="D68" i="12"/>
  <c r="C68" i="12"/>
  <c r="B68" i="12"/>
  <c r="D67" i="12"/>
  <c r="C67" i="12"/>
  <c r="D66" i="12"/>
  <c r="D65" i="12"/>
  <c r="C65" i="12"/>
  <c r="O5" i="4" l="1"/>
  <c r="O6" i="4"/>
  <c r="O7" i="4"/>
  <c r="O8" i="4"/>
  <c r="O9" i="4"/>
  <c r="O13" i="4"/>
  <c r="O14" i="4"/>
  <c r="O15" i="4"/>
  <c r="O16" i="4"/>
  <c r="O17" i="4"/>
  <c r="O21" i="4"/>
  <c r="O22" i="4"/>
  <c r="O23" i="4"/>
  <c r="O24" i="4"/>
  <c r="O25" i="4"/>
  <c r="O26" i="4"/>
  <c r="O30" i="4"/>
  <c r="O31" i="4"/>
  <c r="O32" i="4"/>
  <c r="O33" i="4"/>
  <c r="O34" i="4"/>
  <c r="O35" i="4"/>
  <c r="O39" i="4"/>
  <c r="O40" i="4"/>
  <c r="O41" i="4"/>
  <c r="O42" i="4"/>
  <c r="O43" i="4"/>
  <c r="O44" i="4"/>
  <c r="O45" i="4"/>
  <c r="O4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51393D-C8A4-42A1-97AF-22E2234F4289}" keepAlive="1" name="Query - CDC_primers" description="Connection to the 'CDC_primers' query in the workbook." type="5" refreshedVersion="6" background="1">
    <dbPr connection="Provider=Microsoft.Mashup.OleDb.1;Data Source=$Workbook$;Location=CDC_primers;Extended Properties=&quot;&quot;" command="SELECT * FROM [CDC_primers]"/>
  </connection>
  <connection id="2" xr16:uid="{280E3E63-7353-445E-A20C-FDD39256C54D}" keepAlive="1" name="Query - SraRunTable_Homo_Sapiens_04_22_19" description="Connection to the 'SraRunTable_Homo_Sapiens_04_22_19' query in the workbook." type="5" refreshedVersion="6" background="1" saveData="1">
    <dbPr connection="Provider=Microsoft.Mashup.OleDb.1;Data Source=$Workbook$;Location=SraRunTable_Homo_Sapiens_04_22_19;Extended Properties=&quot;&quot;" command="SELECT * FROM [SraRunTable_Homo_Sapiens_04_22_19]"/>
  </connection>
  <connection id="3" xr16:uid="{174DEE75-D3FE-4659-B867-884D8F2B437D}" keepAlive="1" name="Query - VEP_GenBank" description="Connection to the 'VEP_GenBank' query in the workbook." type="5" refreshedVersion="6" background="1" saveData="1">
    <dbPr connection="Provider=Microsoft.Mashup.OleDb.1;Data Source=$Workbook$;Location=VEP_GenBank;Extended Properties=&quot;&quot;" command="SELECT * FROM [VEP_GenBank]"/>
  </connection>
</connections>
</file>

<file path=xl/sharedStrings.xml><?xml version="1.0" encoding="utf-8"?>
<sst xmlns="http://schemas.openxmlformats.org/spreadsheetml/2006/main" count="30438" uniqueCount="2020">
  <si>
    <t xml:space="preserve">Sample </t>
  </si>
  <si>
    <t>Origin</t>
  </si>
  <si>
    <t>SRR11059940</t>
  </si>
  <si>
    <t>China</t>
  </si>
  <si>
    <t>SRR11059942</t>
  </si>
  <si>
    <t>SRR11059945</t>
  </si>
  <si>
    <t>1025; 13729; 18763; 18768; 24325; 25415</t>
  </si>
  <si>
    <t>SRR11241254</t>
  </si>
  <si>
    <t>SRR11241255</t>
  </si>
  <si>
    <t>8782; 17747; 17858; 18060; 28144</t>
  </si>
  <si>
    <t>SRR11247075</t>
  </si>
  <si>
    <t>8782; 17747; 17858; 18060; 20580; 28144</t>
  </si>
  <si>
    <t>SRR11247076</t>
  </si>
  <si>
    <t>3406; 5784; 8782; 17747; 17858; 18060; 23525; 28144</t>
  </si>
  <si>
    <t>SRR11247077</t>
  </si>
  <si>
    <t>8782; 17747; 17858; 18060; 20281; 28144</t>
  </si>
  <si>
    <t>SRR11247078</t>
  </si>
  <si>
    <t>SRR11278090</t>
  </si>
  <si>
    <t>SRR11278091</t>
  </si>
  <si>
    <t>SRR11278092</t>
  </si>
  <si>
    <t>SRR10903401</t>
  </si>
  <si>
    <t>SRR10903402</t>
  </si>
  <si>
    <t>SRR10971381</t>
  </si>
  <si>
    <t>-</t>
  </si>
  <si>
    <t>SRR11059941</t>
  </si>
  <si>
    <t>SRR11059944</t>
  </si>
  <si>
    <t>SRR11059946</t>
  </si>
  <si>
    <t>SRR11059947</t>
  </si>
  <si>
    <t>SRR11140744</t>
  </si>
  <si>
    <t>SRR11140746</t>
  </si>
  <si>
    <t>USA-WI</t>
  </si>
  <si>
    <t>USA-WA</t>
  </si>
  <si>
    <t>SRR11140748</t>
  </si>
  <si>
    <t>SRR11140750</t>
  </si>
  <si>
    <t>SRR11177792</t>
  </si>
  <si>
    <t>Nepal</t>
  </si>
  <si>
    <t>8782; 9180; 17747; 17858; 18060; 28144</t>
  </si>
  <si>
    <t>SRR11278164</t>
  </si>
  <si>
    <t>SRR11278165</t>
  </si>
  <si>
    <t>8782; 17747; 17858; 18060; 23010; 28144</t>
  </si>
  <si>
    <t>SRR11278166</t>
  </si>
  <si>
    <t>SRR11278167</t>
  </si>
  <si>
    <t>SRR11278168</t>
  </si>
  <si>
    <t>SRR11314339</t>
  </si>
  <si>
    <t>USA-SD</t>
  </si>
  <si>
    <t>SRR11397714</t>
  </si>
  <si>
    <t>Australia-VIC</t>
  </si>
  <si>
    <t>241; 2416; 3037; 14408; 14786; 20578; 23403; 25563</t>
  </si>
  <si>
    <t>SRR11397715</t>
  </si>
  <si>
    <t>SRR11397716</t>
  </si>
  <si>
    <t>SRR11397717</t>
  </si>
  <si>
    <t>SRR11397718</t>
  </si>
  <si>
    <t>8782; 10038; 28144; 28878; 29742</t>
  </si>
  <si>
    <t>SRR11397719</t>
  </si>
  <si>
    <t>1397; 11083; 18697; 28688; 29625; 29742</t>
  </si>
  <si>
    <t>SRR11397720</t>
  </si>
  <si>
    <t>8782; 17858; 18060; 24694; 28144</t>
  </si>
  <si>
    <t>SRR11397721</t>
  </si>
  <si>
    <t>884; 1397; 8653; 11083; 12357; 13506; 26447; 28688; 29742</t>
  </si>
  <si>
    <t>SRR11397728</t>
  </si>
  <si>
    <t>2480; 2558; 6971; 6975; 6977; 7072; 9170; 11083; 14805; 17339; 26144</t>
  </si>
  <si>
    <t>SRR11397729</t>
  </si>
  <si>
    <t>SRR11397730</t>
  </si>
  <si>
    <t>Average Sequencing Coverage</t>
  </si>
  <si>
    <t>SRR11410528</t>
  </si>
  <si>
    <t>SRR11410529</t>
  </si>
  <si>
    <t>SRR11410532</t>
  </si>
  <si>
    <t>SRR11410533</t>
  </si>
  <si>
    <t>SRR11410536</t>
  </si>
  <si>
    <t>SRR11410538</t>
  </si>
  <si>
    <t>SRR11410540</t>
  </si>
  <si>
    <t>SRR11410541</t>
  </si>
  <si>
    <t>SRR11410542</t>
  </si>
  <si>
    <t>USA-UTAH</t>
  </si>
  <si>
    <t>CHROM</t>
  </si>
  <si>
    <t>POS</t>
  </si>
  <si>
    <t>TYPE</t>
  </si>
  <si>
    <t>REF</t>
  </si>
  <si>
    <t>ALT</t>
  </si>
  <si>
    <t>EVIDENCE</t>
  </si>
  <si>
    <t>FTYPE</t>
  </si>
  <si>
    <t>STRAND</t>
  </si>
  <si>
    <t>NT_POS</t>
  </si>
  <si>
    <t>AA_POS</t>
  </si>
  <si>
    <t>EFFECT</t>
  </si>
  <si>
    <t>LOCUS_TAG</t>
  </si>
  <si>
    <t>GENE</t>
  </si>
  <si>
    <t>PRODUCT</t>
  </si>
  <si>
    <t>NC_045512</t>
  </si>
  <si>
    <t>snp</t>
  </si>
  <si>
    <t>C</t>
  </si>
  <si>
    <t>T</t>
  </si>
  <si>
    <t>CDS</t>
  </si>
  <si>
    <t>+</t>
  </si>
  <si>
    <t>8517/21290</t>
  </si>
  <si>
    <t>2839/7095</t>
  </si>
  <si>
    <t>synonymous_variant c.8517C&gt;T p.Ser2839Ser</t>
  </si>
  <si>
    <t>GU280_gp01</t>
  </si>
  <si>
    <t>orf1ab</t>
  </si>
  <si>
    <t>orf1a polyprotein</t>
  </si>
  <si>
    <t>mat_peptide</t>
  </si>
  <si>
    <t>17482/21290</t>
  </si>
  <si>
    <t>5828/7095</t>
  </si>
  <si>
    <t>synonymous_variant c.17482C&gt;T p.Leu5828Leu</t>
  </si>
  <si>
    <t>helicase</t>
  </si>
  <si>
    <t>A</t>
  </si>
  <si>
    <t>G</t>
  </si>
  <si>
    <t>17593/21290</t>
  </si>
  <si>
    <t>5865/7095</t>
  </si>
  <si>
    <t>missense_variant c.17593A&gt;G p.Met5865Val</t>
  </si>
  <si>
    <t>17795/21290</t>
  </si>
  <si>
    <t>5932/7095</t>
  </si>
  <si>
    <t>missense_variant c.17795C&gt;T p.Ser5932Phe</t>
  </si>
  <si>
    <t>3'-to-5' exonuclease</t>
  </si>
  <si>
    <t>251/366</t>
  </si>
  <si>
    <t>84/121</t>
  </si>
  <si>
    <t>missense_variant c.251T&gt;C p.Leu84Ser</t>
  </si>
  <si>
    <t>GU280_gp09</t>
  </si>
  <si>
    <t>ORF8</t>
  </si>
  <si>
    <t>ORF8 protein</t>
  </si>
  <si>
    <t>T:218 G:0</t>
  </si>
  <si>
    <t>752/828</t>
  </si>
  <si>
    <t>251/275</t>
  </si>
  <si>
    <t>missense_variant c.752G&gt;T p.Gly251Val</t>
  </si>
  <si>
    <t>GU280_gp03</t>
  </si>
  <si>
    <t>ORF3a</t>
  </si>
  <si>
    <t>ORF3a protein</t>
  </si>
  <si>
    <t>T:183 C:1</t>
  </si>
  <si>
    <t>G:167 A:0</t>
  </si>
  <si>
    <t>T:126 C:0</t>
  </si>
  <si>
    <t>T:119 A:0</t>
  </si>
  <si>
    <t>3132/3822</t>
  </si>
  <si>
    <t>1044/1273</t>
  </si>
  <si>
    <t>synonymous_variant c.3132A&gt;T p.Gly1044Gly</t>
  </si>
  <si>
    <t>GU280_gp02</t>
  </si>
  <si>
    <t>S</t>
  </si>
  <si>
    <t>surface glycoprotein</t>
  </si>
  <si>
    <t>C:111 T:0</t>
  </si>
  <si>
    <t>T:162 C:0</t>
  </si>
  <si>
    <t>14540/21290</t>
  </si>
  <si>
    <t>4847/7095</t>
  </si>
  <si>
    <t>missense_variant c.14540C&gt;T p.Thr4847Ile</t>
  </si>
  <si>
    <t>RNA-dependent RNA polymerase</t>
  </si>
  <si>
    <t>C:202 T:0</t>
  </si>
  <si>
    <t>16982/21290</t>
  </si>
  <si>
    <t>5661/7095</t>
  </si>
  <si>
    <t>missense_variant c.16982T&gt;C p.Val5661Ala</t>
  </si>
  <si>
    <t>T:154 C:0</t>
  </si>
  <si>
    <t>1682/3822</t>
  </si>
  <si>
    <t>561/1273</t>
  </si>
  <si>
    <t>missense_variant c.1682C&gt;T p.Pro561Leu</t>
  </si>
  <si>
    <t>T:195 G:0</t>
  </si>
  <si>
    <t>del</t>
  </si>
  <si>
    <t>AGTACGATCGAGT</t>
  </si>
  <si>
    <t>A:104 AGTACGATCGAGT:0</t>
  </si>
  <si>
    <t>stem_loop</t>
  </si>
  <si>
    <t xml:space="preserve">intergenic_region n.29747_29758delGTACGATCGAGT </t>
  </si>
  <si>
    <t>A:174 G:0</t>
  </si>
  <si>
    <t>1132/21290</t>
  </si>
  <si>
    <t>378/7095</t>
  </si>
  <si>
    <t>missense_variant c.1132G&gt;A p.Val378Ile</t>
  </si>
  <si>
    <t>A:105 G:0</t>
  </si>
  <si>
    <t>18432/21290</t>
  </si>
  <si>
    <t>6144/7095</t>
  </si>
  <si>
    <t>synonymous_variant c.18432G&gt;A p.Leu6144Leu</t>
  </si>
  <si>
    <t>C:96 T:5</t>
  </si>
  <si>
    <t>415/1260</t>
  </si>
  <si>
    <t>139/419</t>
  </si>
  <si>
    <t>synonymous_variant c.415T&gt;C p.Leu139Leu</t>
  </si>
  <si>
    <t>GU280_gp10</t>
  </si>
  <si>
    <t>N</t>
  </si>
  <si>
    <t>nucleocapsid phosphoprotein</t>
  </si>
  <si>
    <t>T:161 C:0</t>
  </si>
  <si>
    <t>68/117</t>
  </si>
  <si>
    <t>23/38</t>
  </si>
  <si>
    <t>missense_variant c.68C&gt;T p.Ser23Phe</t>
  </si>
  <si>
    <t>GU280_gp11</t>
  </si>
  <si>
    <t>ORF10</t>
  </si>
  <si>
    <t>T:121 G:0</t>
  </si>
  <si>
    <t xml:space="preserve">intergenic_region n.29742G&gt;T </t>
  </si>
  <si>
    <t>T:175 C:0</t>
  </si>
  <si>
    <t>619/21290</t>
  </si>
  <si>
    <t>207/7095</t>
  </si>
  <si>
    <t>missense_variant c.619C&gt;T p.Arg207Cys</t>
  </si>
  <si>
    <t>A:173 G:0</t>
  </si>
  <si>
    <t>T:81 G:3</t>
  </si>
  <si>
    <t>8388/21290</t>
  </si>
  <si>
    <t>2796/7095</t>
  </si>
  <si>
    <t>missense_variant c.8388G&gt;T p.Met2796Ile</t>
  </si>
  <si>
    <t>T:101 G:0</t>
  </si>
  <si>
    <t>10818/21290</t>
  </si>
  <si>
    <t>3606/7095</t>
  </si>
  <si>
    <t>missense_variant c.10818G&gt;T p.Leu3606Phe</t>
  </si>
  <si>
    <t>T:179 C:0</t>
  </si>
  <si>
    <t>12092/21290</t>
  </si>
  <si>
    <t>4031/7095</t>
  </si>
  <si>
    <t>missense_variant c.12092C&gt;T p.Thr4031Ile</t>
  </si>
  <si>
    <t>T:146 C:0</t>
  </si>
  <si>
    <t>13241/21290</t>
  </si>
  <si>
    <t>4414/7095</t>
  </si>
  <si>
    <t>missense_variant c.13241C&gt;T p.Ala4414Val</t>
  </si>
  <si>
    <t>T:144 C:0</t>
  </si>
  <si>
    <t>203/228</t>
  </si>
  <si>
    <t>68/75</t>
  </si>
  <si>
    <t>missense_variant c.203C&gt;T p.Ser68Phe</t>
  </si>
  <si>
    <t>GU280_gp04</t>
  </si>
  <si>
    <t>E</t>
  </si>
  <si>
    <t>envelope protein</t>
  </si>
  <si>
    <t>C:123 T:5</t>
  </si>
  <si>
    <t>T:122 G:0</t>
  </si>
  <si>
    <t>G:45 A:0</t>
  </si>
  <si>
    <t>2215/21290</t>
  </si>
  <si>
    <t>739/7095</t>
  </si>
  <si>
    <t>missense_variant c.2215A&gt;G p.Ile739Val</t>
  </si>
  <si>
    <t>T:20 C:0</t>
  </si>
  <si>
    <t>2293/21290</t>
  </si>
  <si>
    <t>765/7095</t>
  </si>
  <si>
    <t>missense_variant c.2293C&gt;T p.Pro765Ser</t>
  </si>
  <si>
    <t>complex</t>
  </si>
  <si>
    <t>TTAAGTG</t>
  </si>
  <si>
    <t>CTAATTA</t>
  </si>
  <si>
    <t>CTAATTA:10 TTAAGTG:0</t>
  </si>
  <si>
    <t>6706/21290</t>
  </si>
  <si>
    <t>2236/7095</t>
  </si>
  <si>
    <t>missense_variant c.6706_6712delTTAAGTGinsCTAATTA p.SerVal2237IleIle</t>
  </si>
  <si>
    <t>T:17 C:0</t>
  </si>
  <si>
    <t>6807/21290</t>
  </si>
  <si>
    <t>2269/7095</t>
  </si>
  <si>
    <t>synonymous_variant c.6807C&gt;T p.Gly2269Gly</t>
  </si>
  <si>
    <t>T:132 C:0</t>
  </si>
  <si>
    <t>8905/21290</t>
  </si>
  <si>
    <t>2969/7095</t>
  </si>
  <si>
    <t>missense_variant c.8905C&gt;T p.Leu2969Phe</t>
  </si>
  <si>
    <t>T:135 C:0</t>
  </si>
  <si>
    <t>T:203 C:0</t>
  </si>
  <si>
    <t>17074/21290</t>
  </si>
  <si>
    <t>5692/7095</t>
  </si>
  <si>
    <t>stop_gained c.17074C&gt;T p.Gln5692*</t>
  </si>
  <si>
    <t>T:171 G:0</t>
  </si>
  <si>
    <t>T:176 C:0</t>
  </si>
  <si>
    <t>5'UTR</t>
  </si>
  <si>
    <t xml:space="preserve">intergenic_region n.241C&gt;T </t>
  </si>
  <si>
    <t>T:105 C:0</t>
  </si>
  <si>
    <t>2151/21290</t>
  </si>
  <si>
    <t>717/7095</t>
  </si>
  <si>
    <t>synonymous_variant c.2151C&gt;T p.Tyr717Tyr</t>
  </si>
  <si>
    <t>T:159 C:0</t>
  </si>
  <si>
    <t>2772/21290</t>
  </si>
  <si>
    <t>924/7095</t>
  </si>
  <si>
    <t>synonymous_variant c.2772C&gt;T p.Phe924Phe</t>
  </si>
  <si>
    <t>T:170 C:0</t>
  </si>
  <si>
    <t>14143/21290</t>
  </si>
  <si>
    <t>4715/7095</t>
  </si>
  <si>
    <t>synonymous_variant c.14143C&gt;T p.Leu4715Leu</t>
  </si>
  <si>
    <t>14521/21290</t>
  </si>
  <si>
    <t>4841/7095</t>
  </si>
  <si>
    <t>synonymous_variant c.14521C&gt;T p.Leu4841Leu</t>
  </si>
  <si>
    <t>T:107 G:0</t>
  </si>
  <si>
    <t>20313/21290</t>
  </si>
  <si>
    <t>6771/7095</t>
  </si>
  <si>
    <t>missense_variant c.20313G&gt;T p.Lys6771Asn</t>
  </si>
  <si>
    <t>endoRNAse</t>
  </si>
  <si>
    <t>G:164 A:0</t>
  </si>
  <si>
    <t>1841/3822</t>
  </si>
  <si>
    <t>614/1273</t>
  </si>
  <si>
    <t>missense_variant c.1841A&gt;G p.Asp614Gly</t>
  </si>
  <si>
    <t>T:120 G:0</t>
  </si>
  <si>
    <t>171/828</t>
  </si>
  <si>
    <t>57/275</t>
  </si>
  <si>
    <t>missense_variant c.171G&gt;T p.Gln57His</t>
  </si>
  <si>
    <t>NC_045512.2</t>
  </si>
  <si>
    <t>T:16 C:0</t>
  </si>
  <si>
    <t>T:14 C:0</t>
  </si>
  <si>
    <t>G:20 A:0</t>
  </si>
  <si>
    <t>C:17 T:0</t>
  </si>
  <si>
    <t>C:83 T:0</t>
  </si>
  <si>
    <t>2181/21290</t>
  </si>
  <si>
    <t>727/7095</t>
  </si>
  <si>
    <t>synonymous_variant c.2181T&gt;C p.Thr727Thr</t>
  </si>
  <si>
    <t>T:103 C:0</t>
  </si>
  <si>
    <t>3146/21290</t>
  </si>
  <si>
    <t>1049/7095</t>
  </si>
  <si>
    <t>missense_variant c.3146C&gt;T p.Ala1049Val</t>
  </si>
  <si>
    <t>T:123 G:0</t>
  </si>
  <si>
    <t>5307/21290</t>
  </si>
  <si>
    <t>1769/7095</t>
  </si>
  <si>
    <t>missense_variant c.5307G&gt;T p.Met1769Ile</t>
  </si>
  <si>
    <t>T:66 C:0</t>
  </si>
  <si>
    <t>T:80 G:0</t>
  </si>
  <si>
    <t>T:171 C:0</t>
  </si>
  <si>
    <t>G:170 A:0</t>
  </si>
  <si>
    <t>C:154 T:11</t>
  </si>
  <si>
    <t>20016/21290</t>
  </si>
  <si>
    <t>6672/7095</t>
  </si>
  <si>
    <t>synonymous_variant c.20016T&gt;C p.Asn6672Asn</t>
  </si>
  <si>
    <t>C:183 T:0</t>
  </si>
  <si>
    <t>SRR11278090, SRR11278091, SRR11278164, SRR11278168, SRR11247078, SRR11241275, SRR11247075, SRR11278092</t>
  </si>
  <si>
    <t>T:53 C:0</t>
  </si>
  <si>
    <t>T:60 C:0</t>
  </si>
  <si>
    <t>G:53 A:0</t>
  </si>
  <si>
    <t>T:52 C:0</t>
  </si>
  <si>
    <t>C:46 T:0</t>
  </si>
  <si>
    <t>1448/3822</t>
  </si>
  <si>
    <t>483/1273</t>
  </si>
  <si>
    <t>missense_variant c.1448T&gt;C p.Val483Ala</t>
  </si>
  <si>
    <t>C:47 T:0</t>
  </si>
  <si>
    <t>T:75 C:0</t>
  </si>
  <si>
    <t>SRR11278165, SRR11278166, SRR11278167</t>
  </si>
  <si>
    <t>C:113 A:0</t>
  </si>
  <si>
    <t>3141/21290</t>
  </si>
  <si>
    <t>1047/7095</t>
  </si>
  <si>
    <t>missense_variant c.3141A&gt;C p.Glu1047Asp</t>
  </si>
  <si>
    <t>T:79 C:0</t>
  </si>
  <si>
    <t>5519/21290</t>
  </si>
  <si>
    <t>1840/7095</t>
  </si>
  <si>
    <t>missense_variant c.5519C&gt;T p.Thr1840Ile</t>
  </si>
  <si>
    <t>T:86 C:0</t>
  </si>
  <si>
    <t>T:81 C:0</t>
  </si>
  <si>
    <t>G:79 A:0</t>
  </si>
  <si>
    <t>T:137 C:1</t>
  </si>
  <si>
    <t>1963/3822</t>
  </si>
  <si>
    <t>655/1273</t>
  </si>
  <si>
    <t>missense_variant c.1963C&gt;T p.His655Tyr</t>
  </si>
  <si>
    <t>C:135 T:0</t>
  </si>
  <si>
    <t>SRR11397729, SRR11397730</t>
  </si>
  <si>
    <t>T:195 C:0</t>
  </si>
  <si>
    <t>T:90 C:9</t>
  </si>
  <si>
    <t>G:165 A:0</t>
  </si>
  <si>
    <t>T:104 C:1</t>
  </si>
  <si>
    <t>C:108 T:0</t>
  </si>
  <si>
    <t>T:110 C:0</t>
  </si>
  <si>
    <t>9773/21290</t>
  </si>
  <si>
    <t>3258/7095</t>
  </si>
  <si>
    <t>missense_variant c.9773C&gt;T p.Thr3258Ile</t>
  </si>
  <si>
    <t>C:137 T:0</t>
  </si>
  <si>
    <t>A:68 G:0</t>
  </si>
  <si>
    <t>605/1260</t>
  </si>
  <si>
    <t>202/419</t>
  </si>
  <si>
    <t>missense_variant c.605G&gt;A p.Ser202Asn</t>
  </si>
  <si>
    <t>A:67 G:0</t>
  </si>
  <si>
    <t xml:space="preserve">intergenic_region n.29742G&gt;A </t>
  </si>
  <si>
    <t>SRR11397715, SRR11397716</t>
  </si>
  <si>
    <t>11083; 14805; 17247; 23244; 26144; 29746</t>
  </si>
  <si>
    <r>
      <t xml:space="preserve">11083; 14805; 17247; 23244; 26144; </t>
    </r>
    <r>
      <rPr>
        <sz val="11"/>
        <color theme="1"/>
        <rFont val="Calibri"/>
        <family val="2"/>
        <scheme val="minor"/>
      </rPr>
      <t>29746</t>
    </r>
  </si>
  <si>
    <t>MUTANT ALLELE FREQ. (%)</t>
  </si>
  <si>
    <t>##contig=&lt;ID=NC_045512.2,length=29903&gt;</t>
  </si>
  <si>
    <t>#CHROM</t>
  </si>
  <si>
    <t>ID</t>
  </si>
  <si>
    <t>QUAL</t>
  </si>
  <si>
    <t>FILTER</t>
  </si>
  <si>
    <t>INFO</t>
  </si>
  <si>
    <t>FORMAT</t>
  </si>
  <si>
    <t>.</t>
  </si>
  <si>
    <t>TC</t>
  </si>
  <si>
    <t>GT</t>
  </si>
  <si>
    <t>bcftools variant positions (filtered variants)</t>
  </si>
  <si>
    <t>1;2446; 3411; 5572; 11083; 14805; 26144</t>
  </si>
  <si>
    <t>JQ_SK_CALLER_PASSED:JQ_SK_CALLER_REPORTED:JQ_SK_HC_SOM</t>
  </si>
  <si>
    <t>.:.:.</t>
  </si>
  <si>
    <t>ATACCTTCCCAGGTAACAAACCAACC</t>
  </si>
  <si>
    <t>JQ_MULT_ALT_LOCUS</t>
  </si>
  <si>
    <t>TG</t>
  </si>
  <si>
    <t>AATT</t>
  </si>
  <si>
    <t>ATT</t>
  </si>
  <si>
    <t>CAATAGTGT</t>
  </si>
  <si>
    <t>AAG</t>
  </si>
  <si>
    <t>241; 3037; 14408; 18814; 23403</t>
  </si>
  <si>
    <t>19 variants</t>
  </si>
  <si>
    <t>57 variants</t>
  </si>
  <si>
    <t>*Excluded from analysis</t>
  </si>
  <si>
    <t>SRR11059943*</t>
  </si>
  <si>
    <t>Run</t>
  </si>
  <si>
    <t>Assay Type</t>
  </si>
  <si>
    <t>AvgSpotLen</t>
  </si>
  <si>
    <t>Bases</t>
  </si>
  <si>
    <t>BioProject</t>
  </si>
  <si>
    <t>BioSample</t>
  </si>
  <si>
    <t>BioSampleModel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</si>
  <si>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</si>
  <si>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</si>
  <si>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</si>
  <si>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</si>
  <si>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</si>
  <si>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</si>
  <si>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</si>
  <si>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</si>
  <si>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</si>
  <si>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</si>
  <si>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</si>
  <si>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</si>
  <si>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</si>
  <si>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</si>
  <si>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</si>
  <si>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</si>
  <si>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SRA Study</t>
  </si>
  <si>
    <t>Collection_Date</t>
  </si>
  <si>
    <t>Host</t>
  </si>
  <si>
    <t>geo_loc_name_country</t>
  </si>
  <si>
    <t>geo_loc_name_country_continent</t>
  </si>
  <si>
    <t>geo_loc_name</t>
  </si>
  <si>
    <t>collected_by</t>
  </si>
  <si>
    <t>isolation_source</t>
  </si>
  <si>
    <t>lat_lon</t>
  </si>
  <si>
    <t>host_disease</t>
  </si>
  <si>
    <t>isolate</t>
  </si>
  <si>
    <t>strain</t>
  </si>
  <si>
    <t>sample_type</t>
  </si>
  <si>
    <t>Age</t>
  </si>
  <si>
    <t>Biomaterial_provider</t>
  </si>
  <si>
    <t>host_description</t>
  </si>
  <si>
    <t>host_tissue_sampled</t>
  </si>
  <si>
    <t>sex</t>
  </si>
  <si>
    <t>tissue</t>
  </si>
  <si>
    <t>AssemblyName</t>
  </si>
  <si>
    <t>COUNTRY</t>
  </si>
  <si>
    <t>env_broad_scale</t>
  </si>
  <si>
    <t>env_local_scale</t>
  </si>
  <si>
    <t>env_medium</t>
  </si>
  <si>
    <t>Host_Age</t>
  </si>
  <si>
    <t>host_disease_outcome</t>
  </si>
  <si>
    <t>host_disease_stage</t>
  </si>
  <si>
    <t>host_sex</t>
  </si>
  <si>
    <t>RNA-Seq</t>
  </si>
  <si>
    <t>PRJNA606159</t>
  </si>
  <si>
    <t>Viral</t>
  </si>
  <si>
    <t>WUHAN INSTITUTE OF VIROLOGY, CHINESE ACADEMY OF SCIENCES</t>
  </si>
  <si>
    <t>public</t>
  </si>
  <si>
    <t>fastq,sra</t>
  </si>
  <si>
    <t>s3,gs,ncbi</t>
  </si>
  <si>
    <t>gs.US,ncbi.public,s3.us-east-1</t>
  </si>
  <si>
    <t>Illumina HiSeq 3000</t>
  </si>
  <si>
    <t>PAIRED</t>
  </si>
  <si>
    <t>RANDOM</t>
  </si>
  <si>
    <t>METAGENOMIC</t>
  </si>
  <si>
    <t>ILLUMINA</t>
  </si>
  <si>
    <t>SRP249478</t>
  </si>
  <si>
    <t>Mar-2018</t>
  </si>
  <si>
    <t>Asia</t>
  </si>
  <si>
    <t>Wuhan Institute of Virology</t>
  </si>
  <si>
    <t>fecal swab</t>
  </si>
  <si>
    <t/>
  </si>
  <si>
    <t>sra,fastq</t>
  </si>
  <si>
    <t>ncbi,s3,gs</t>
  </si>
  <si>
    <t>ncbi.public,gs.US,s3.us-east-1</t>
  </si>
  <si>
    <t>gs,ncbi,s3</t>
  </si>
  <si>
    <t>s3.us-east-1,ncbi.public,gs.US</t>
  </si>
  <si>
    <t>s3,ncbi,gs</t>
  </si>
  <si>
    <t>Pathogen.cl</t>
  </si>
  <si>
    <t>gs.US,s3.us-east-1,ncbi.public</t>
  </si>
  <si>
    <t>not collected</t>
  </si>
  <si>
    <t>not applicable</t>
  </si>
  <si>
    <t>SRR10948474</t>
  </si>
  <si>
    <t>PRJNA601630</t>
  </si>
  <si>
    <t>SAMN13898864</t>
  </si>
  <si>
    <t>Microbe\, viral or environmental</t>
  </si>
  <si>
    <t>HKU-SHENZHEN HOSPITAL</t>
  </si>
  <si>
    <t>SRX7615553</t>
  </si>
  <si>
    <t>MinION</t>
  </si>
  <si>
    <t>HKU-SZ-005b</t>
  </si>
  <si>
    <t>SINGLE</t>
  </si>
  <si>
    <t>GENOMIC</t>
  </si>
  <si>
    <t>Wuhan seafood market pneumonia virus</t>
  </si>
  <si>
    <t>OXFORD_NANOPORE</t>
  </si>
  <si>
    <t>SRP242169</t>
  </si>
  <si>
    <t>Jan-2020</t>
  </si>
  <si>
    <t>Homo sapiens</t>
  </si>
  <si>
    <t>Sputum</t>
  </si>
  <si>
    <t>SRR10948550</t>
  </si>
  <si>
    <t>SAMN13871323</t>
  </si>
  <si>
    <t>gs,s3,ncbi</t>
  </si>
  <si>
    <t>SRX7615629</t>
  </si>
  <si>
    <t>HKU-SZ-002a</t>
  </si>
  <si>
    <t>Betacoronavirus</t>
  </si>
  <si>
    <t>Nasopharyngeal Swab</t>
  </si>
  <si>
    <t>SRR11092056</t>
  </si>
  <si>
    <t>PRJNA605983</t>
  </si>
  <si>
    <t>SAMN14082199</t>
  </si>
  <si>
    <t>ncbi,gs,s3</t>
  </si>
  <si>
    <t>SRX7730887</t>
  </si>
  <si>
    <t>Illumina MiSeq</t>
  </si>
  <si>
    <t>WIV06</t>
  </si>
  <si>
    <t>Severe acute respiratory syndrome coronavirus 2</t>
  </si>
  <si>
    <t>SRP249613</t>
  </si>
  <si>
    <t>30-Dec-2019</t>
  </si>
  <si>
    <t>China: Wuhan</t>
  </si>
  <si>
    <t>Wuhan Jinyintan Hospital</t>
  </si>
  <si>
    <t>bronchoalveolar lavage fluid</t>
  </si>
  <si>
    <t>pneumonia</t>
  </si>
  <si>
    <t>Wuhan seafood market pneumonia virus isolate WIV06</t>
  </si>
  <si>
    <t>SRR11092057</t>
  </si>
  <si>
    <t>SAMN14082197</t>
  </si>
  <si>
    <t>SRX7730886</t>
  </si>
  <si>
    <t>WIV04</t>
  </si>
  <si>
    <t>Wuhan seafood market pneumonia virus isolate WIV04</t>
  </si>
  <si>
    <t>SRR11092058</t>
  </si>
  <si>
    <t>SAMN14082196</t>
  </si>
  <si>
    <t>ncbi.public,s3.us-east-1,gs.US</t>
  </si>
  <si>
    <t>SRX7730885</t>
  </si>
  <si>
    <t>WIV02</t>
  </si>
  <si>
    <t>Wuhan seafood market pneumonia virus isolate WIV02</t>
  </si>
  <si>
    <t>SRR11092064</t>
  </si>
  <si>
    <t>SAMN14082200</t>
  </si>
  <si>
    <t>SRX7730879</t>
  </si>
  <si>
    <t>WIV07</t>
  </si>
  <si>
    <t>Wuhan seafood market pneumonia virus isolate WIV07</t>
  </si>
  <si>
    <t>PRJNA612578</t>
  </si>
  <si>
    <t>SAMN14380341</t>
  </si>
  <si>
    <t>THE SCRIPPS RESEARCH INSTITUTE</t>
  </si>
  <si>
    <t>bam,sra</t>
  </si>
  <si>
    <t>SRX7918726</t>
  </si>
  <si>
    <t>PC00101P</t>
  </si>
  <si>
    <t>PCR</t>
  </si>
  <si>
    <t>VIRAL RNA</t>
  </si>
  <si>
    <t>SRP252988</t>
  </si>
  <si>
    <t>2020-03-11</t>
  </si>
  <si>
    <t>Andersen Lab\, The Scripps Research Institute</t>
  </si>
  <si>
    <t>missing</t>
  </si>
  <si>
    <t>33.0333786 N 116.8008578 W</t>
  </si>
  <si>
    <t>COVID-19</t>
  </si>
  <si>
    <t>SARS-CoV-2/PC00101P/human/2020/USA</t>
  </si>
  <si>
    <t>GCA_009858895.3</t>
  </si>
  <si>
    <t>USA: CA\, San Diego County</t>
  </si>
  <si>
    <t>SRR10902284</t>
  </si>
  <si>
    <t>UNIVERSITY OF HONG KONG</t>
  </si>
  <si>
    <t>SRX7570458</t>
  </si>
  <si>
    <t>PRJNA610428</t>
  </si>
  <si>
    <t>SAMN14297849</t>
  </si>
  <si>
    <t>UNIVERSITY OF WASHINGTON</t>
  </si>
  <si>
    <t>SRX7852918</t>
  </si>
  <si>
    <t>WA3_UW1</t>
  </si>
  <si>
    <t>unspecified</t>
  </si>
  <si>
    <t>SRP251618</t>
  </si>
  <si>
    <t>27-Feb-2020</t>
  </si>
  <si>
    <t>USA</t>
  </si>
  <si>
    <t>North America</t>
  </si>
  <si>
    <t>USA: Seattle\, WA</t>
  </si>
  <si>
    <t>University of Washington Medical Center department of Laboratory Medicine\, Virology</t>
  </si>
  <si>
    <t>Seattle\, WA</t>
  </si>
  <si>
    <t>SARS-CoV-2</t>
  </si>
  <si>
    <t>SAMN14297848</t>
  </si>
  <si>
    <t>SRX7852917</t>
  </si>
  <si>
    <t>WA4_UW2</t>
  </si>
  <si>
    <t>28-Feb-2020</t>
  </si>
  <si>
    <t>SAMN14341563</t>
  </si>
  <si>
    <t>s3.us-east-1,gs.US,ncbi.public</t>
  </si>
  <si>
    <t>SRX7884335</t>
  </si>
  <si>
    <t>NextSeq 500</t>
  </si>
  <si>
    <t>WA13-UW9</t>
  </si>
  <si>
    <t>2020</t>
  </si>
  <si>
    <t>USA:WA</t>
  </si>
  <si>
    <t>University of Washington Virology laboratory</t>
  </si>
  <si>
    <t>hCoV/USA/WA13-UW9/2020</t>
  </si>
  <si>
    <t>SAMN14341562</t>
  </si>
  <si>
    <t>SRX7884334</t>
  </si>
  <si>
    <t>WA12-UW8</t>
  </si>
  <si>
    <t>hCoV/USA/WA12-UW8/2020</t>
  </si>
  <si>
    <t>SAMN14341561</t>
  </si>
  <si>
    <t>SRX7884333</t>
  </si>
  <si>
    <t>WA11-UW7</t>
  </si>
  <si>
    <t>hCoV/USA/WA11-UW7/2020</t>
  </si>
  <si>
    <t>SAMN14341640</t>
  </si>
  <si>
    <t>SRX7884411</t>
  </si>
  <si>
    <t>WA18-UW14</t>
  </si>
  <si>
    <t>hCoV/USA/WA18-UW14/2020</t>
  </si>
  <si>
    <t>SAMN14341639</t>
  </si>
  <si>
    <t>SRX7884410</t>
  </si>
  <si>
    <t>WA17-UW13</t>
  </si>
  <si>
    <t>hCoV/USA/WA17-UW13/2020</t>
  </si>
  <si>
    <t>SAMN14341638</t>
  </si>
  <si>
    <t>SRX7884409</t>
  </si>
  <si>
    <t>WA16-UW12</t>
  </si>
  <si>
    <t>hCoV/USA/WA16-UW12/2020</t>
  </si>
  <si>
    <t>SAMN14341637</t>
  </si>
  <si>
    <t>SRX7884408</t>
  </si>
  <si>
    <t>WA15-UW11</t>
  </si>
  <si>
    <t>hCoV/USA/WA15-UW11/2020</t>
  </si>
  <si>
    <t>SAMN14341636</t>
  </si>
  <si>
    <t>SRX7884407</t>
  </si>
  <si>
    <t>WA14-UW10</t>
  </si>
  <si>
    <t>hCoV/USA/WA14-UW10/2020</t>
  </si>
  <si>
    <t>WGS</t>
  </si>
  <si>
    <t>PRJNA607948</t>
  </si>
  <si>
    <t>SAMN14154205</t>
  </si>
  <si>
    <t>UNIVERSITY OF WISCONSIN - MADISON</t>
  </si>
  <si>
    <t>SRX7777166</t>
  </si>
  <si>
    <t>veroSTAT-1KO_illumina</t>
  </si>
  <si>
    <t>RANDOM PCR</t>
  </si>
  <si>
    <t>SRP250294</t>
  </si>
  <si>
    <t>2020-02-14</t>
  </si>
  <si>
    <t>USA:WI:Madison</t>
  </si>
  <si>
    <t>Wisconsin State Lab of Hygiene</t>
  </si>
  <si>
    <t>passage</t>
  </si>
  <si>
    <t>43.0731 N 89.4012 W</t>
  </si>
  <si>
    <t>2019-nCoV/USA-WI1/2020 Illumina replicate - Vero STAT-1 KO</t>
  </si>
  <si>
    <t>2019-nCoV/USA-WI1/2020</t>
  </si>
  <si>
    <t>SRR11140745</t>
  </si>
  <si>
    <t>SAMN14154204</t>
  </si>
  <si>
    <t>SRX7777165</t>
  </si>
  <si>
    <t>GridION</t>
  </si>
  <si>
    <t>veroSTAT-1KO_ONT</t>
  </si>
  <si>
    <t>2019-nCoV/USA-WI1/2020 ONT replicate - Vero STAT-1 KO</t>
  </si>
  <si>
    <t>SAMN14154203</t>
  </si>
  <si>
    <t>SRX7777164</t>
  </si>
  <si>
    <t>veroE6_illumina</t>
  </si>
  <si>
    <t>2019-nCoV/USA-WI1/2020 Illumina replicate - Vero E6</t>
  </si>
  <si>
    <t>SRR11140747</t>
  </si>
  <si>
    <t>SAMN14154202</t>
  </si>
  <si>
    <t>SRX7777163</t>
  </si>
  <si>
    <t>veroE6_ONT</t>
  </si>
  <si>
    <t>2019-nCoV/USA-WI1/2020 ONT replicate - Vero E6</t>
  </si>
  <si>
    <t>SAMN14154201</t>
  </si>
  <si>
    <t>SRX7777162</t>
  </si>
  <si>
    <t>vero76_illumina</t>
  </si>
  <si>
    <t>2019-nCoV/USA-WI1/2020 Illumina replicate - Vero 76</t>
  </si>
  <si>
    <t>SRR11140749</t>
  </si>
  <si>
    <t>SAMN14154200</t>
  </si>
  <si>
    <t>SRX7777161</t>
  </si>
  <si>
    <t>vero76_ONT</t>
  </si>
  <si>
    <t>2019-nCoV/USA-WI1/2020 ONT replicate - Vero 76</t>
  </si>
  <si>
    <t>SAMN14154199</t>
  </si>
  <si>
    <t>SRX7777160</t>
  </si>
  <si>
    <t>swab_illumina</t>
  </si>
  <si>
    <t>swab</t>
  </si>
  <si>
    <t>2019-nCoV/USA-WI1/2020 Illumina replicate - Swab</t>
  </si>
  <si>
    <t>SRR11140751</t>
  </si>
  <si>
    <t>SAMN14154198</t>
  </si>
  <si>
    <t>SRX7777159</t>
  </si>
  <si>
    <t>swab_ONT</t>
  </si>
  <si>
    <t>2019-nCoV/USA-WI1/2020 ONT replicate - Swab</t>
  </si>
  <si>
    <t>SRR11313269</t>
  </si>
  <si>
    <t>AMPLICON</t>
  </si>
  <si>
    <t>PRJNA612766</t>
  </si>
  <si>
    <t>SAMN14381172</t>
  </si>
  <si>
    <t>WUHAN UNIVERSITY</t>
  </si>
  <si>
    <t>SRX7917756</t>
  </si>
  <si>
    <t>R03-4h</t>
  </si>
  <si>
    <t>SRP252977</t>
  </si>
  <si>
    <t>12-Feb-2020</t>
  </si>
  <si>
    <t>Renmin Hospital of Wuhan University</t>
  </si>
  <si>
    <t>human</t>
  </si>
  <si>
    <t>30.52 N 114.31 E</t>
  </si>
  <si>
    <t>SRR11313270</t>
  </si>
  <si>
    <t>SAMN14381111</t>
  </si>
  <si>
    <t>SRX7917955</t>
  </si>
  <si>
    <t>F5-10min</t>
  </si>
  <si>
    <t>30-Jan-2020</t>
  </si>
  <si>
    <t>SRR11313271</t>
  </si>
  <si>
    <t>SAMN14381075</t>
  </si>
  <si>
    <t>SRX7917954</t>
  </si>
  <si>
    <t>A2-10min</t>
  </si>
  <si>
    <t>SRR11313272</t>
  </si>
  <si>
    <t>SAMN14381110</t>
  </si>
  <si>
    <t>SRX7917953</t>
  </si>
  <si>
    <t>F12-4h</t>
  </si>
  <si>
    <t>SRR11313273</t>
  </si>
  <si>
    <t>SAMN14381109</t>
  </si>
  <si>
    <t>SRX7917952</t>
  </si>
  <si>
    <t>F12-10min</t>
  </si>
  <si>
    <t>SRR11313274</t>
  </si>
  <si>
    <t>SAMN14381108</t>
  </si>
  <si>
    <t>SRX7917951</t>
  </si>
  <si>
    <t>E5-4h</t>
  </si>
  <si>
    <t>SRR11313275</t>
  </si>
  <si>
    <t>SAMN14381107</t>
  </si>
  <si>
    <t>SRX7917950</t>
  </si>
  <si>
    <t>E5-10min</t>
  </si>
  <si>
    <t>SRR11313276</t>
  </si>
  <si>
    <t>SAMN14381106</t>
  </si>
  <si>
    <t>SRX7917949</t>
  </si>
  <si>
    <t>E1-4h</t>
  </si>
  <si>
    <t>SRR11313277</t>
  </si>
  <si>
    <t>SAMN14381105</t>
  </si>
  <si>
    <t>SRX7917948</t>
  </si>
  <si>
    <t>E1-10min</t>
  </si>
  <si>
    <t>SRR11313278</t>
  </si>
  <si>
    <t>SAMN14381104</t>
  </si>
  <si>
    <t>SRX7917947</t>
  </si>
  <si>
    <t>D2-4h</t>
  </si>
  <si>
    <t>SRR11313279</t>
  </si>
  <si>
    <t>SAMN14381103</t>
  </si>
  <si>
    <t>SRX7917946</t>
  </si>
  <si>
    <t>D2-10min</t>
  </si>
  <si>
    <t>SRR11313280</t>
  </si>
  <si>
    <t>SAMN14381102</t>
  </si>
  <si>
    <t>SRX7917945</t>
  </si>
  <si>
    <t>D12-4h</t>
  </si>
  <si>
    <t>SRR11313281</t>
  </si>
  <si>
    <t>SAMN14381101</t>
  </si>
  <si>
    <t>SRX7917944</t>
  </si>
  <si>
    <t>D12-10min</t>
  </si>
  <si>
    <t>SRR11313282</t>
  </si>
  <si>
    <t>SAMN14381074</t>
  </si>
  <si>
    <t>SRX7917943</t>
  </si>
  <si>
    <t>A1-4h</t>
  </si>
  <si>
    <t>SRR11313283</t>
  </si>
  <si>
    <t>SAMN14381100</t>
  </si>
  <si>
    <t>SRX7917942</t>
  </si>
  <si>
    <t>D10-4h</t>
  </si>
  <si>
    <t>SRR11313284</t>
  </si>
  <si>
    <t>SAMN14381099</t>
  </si>
  <si>
    <t>SRX7917941</t>
  </si>
  <si>
    <t>D10-10min</t>
  </si>
  <si>
    <t>SRR11313285</t>
  </si>
  <si>
    <t>SAMN14381098</t>
  </si>
  <si>
    <t>SRX7917940</t>
  </si>
  <si>
    <t>C2-4h</t>
  </si>
  <si>
    <t>SRR11313286</t>
  </si>
  <si>
    <t>SAMN14381097</t>
  </si>
  <si>
    <t>SRX7917939</t>
  </si>
  <si>
    <t>C2-10min</t>
  </si>
  <si>
    <t>SRR11313287</t>
  </si>
  <si>
    <t>SAMN14381096</t>
  </si>
  <si>
    <t>SRX7917938</t>
  </si>
  <si>
    <t>C1-4h</t>
  </si>
  <si>
    <t>SRR11313288</t>
  </si>
  <si>
    <t>SAMN14381311</t>
  </si>
  <si>
    <t>SRX7917937</t>
  </si>
  <si>
    <t>respiratory viruses-2h</t>
  </si>
  <si>
    <t>15-Jan-2020</t>
  </si>
  <si>
    <t>respiratory infection</t>
  </si>
  <si>
    <t>SRR11313289</t>
  </si>
  <si>
    <t>SAMN14381095</t>
  </si>
  <si>
    <t>SRX7917936</t>
  </si>
  <si>
    <t>C1-10min</t>
  </si>
  <si>
    <t>SRR11313290</t>
  </si>
  <si>
    <t>SAMN14381310</t>
  </si>
  <si>
    <t>SRX7917935</t>
  </si>
  <si>
    <t>respiratory viruses-10min</t>
  </si>
  <si>
    <t>SRR11313291</t>
  </si>
  <si>
    <t>SAMN14381309</t>
  </si>
  <si>
    <t>SRX7917934</t>
  </si>
  <si>
    <t>3000cp-replicate04-4h</t>
  </si>
  <si>
    <t>SYNTHETIC</t>
  </si>
  <si>
    <t>Plasmid</t>
  </si>
  <si>
    <t>Aisi Fu</t>
  </si>
  <si>
    <t>SRR11313292</t>
  </si>
  <si>
    <t>SAMN14381308</t>
  </si>
  <si>
    <t>SRX7917933</t>
  </si>
  <si>
    <t>3000cp-replicate04-2h</t>
  </si>
  <si>
    <t>SRR11313293</t>
  </si>
  <si>
    <t>SAMN14381307</t>
  </si>
  <si>
    <t>SRX7917932</t>
  </si>
  <si>
    <t>3000cp-replicate04-1h</t>
  </si>
  <si>
    <t>SRR11313294</t>
  </si>
  <si>
    <t>SAMN14381306</t>
  </si>
  <si>
    <t>SRX7917931</t>
  </si>
  <si>
    <t>3000cp-replicate04-30min</t>
  </si>
  <si>
    <t>SRR11313295</t>
  </si>
  <si>
    <t>SAMN14381305</t>
  </si>
  <si>
    <t>SRX7917930</t>
  </si>
  <si>
    <t>3000cp-replicate04-10min</t>
  </si>
  <si>
    <t>SRR11313296</t>
  </si>
  <si>
    <t>SAMN14381304</t>
  </si>
  <si>
    <t>SRX7917929</t>
  </si>
  <si>
    <t>3000cp-replicate03-4h</t>
  </si>
  <si>
    <t>SRR11313297</t>
  </si>
  <si>
    <t>SAMN14381303</t>
  </si>
  <si>
    <t>SRX7917928</t>
  </si>
  <si>
    <t>3000cp-replicate03-2h</t>
  </si>
  <si>
    <t>SRR11313298</t>
  </si>
  <si>
    <t>SAMN14381302</t>
  </si>
  <si>
    <t>SRX7917927</t>
  </si>
  <si>
    <t>3000cp-replicate03-1h</t>
  </si>
  <si>
    <t>SRR11313299</t>
  </si>
  <si>
    <t>SAMN14381301</t>
  </si>
  <si>
    <t>SRX7917926</t>
  </si>
  <si>
    <t>3000cp-replicate03-30min</t>
  </si>
  <si>
    <t>SRR11313300</t>
  </si>
  <si>
    <t>SAMN14381094</t>
  </si>
  <si>
    <t>SRX7917925</t>
  </si>
  <si>
    <t>C11-4h</t>
  </si>
  <si>
    <t>SRR11313301</t>
  </si>
  <si>
    <t>SAMN14381300</t>
  </si>
  <si>
    <t>SRX7917924</t>
  </si>
  <si>
    <t>3000cp-replicate03-10min</t>
  </si>
  <si>
    <t>SRR11313302</t>
  </si>
  <si>
    <t>SAMN14381299</t>
  </si>
  <si>
    <t>SRX7917923</t>
  </si>
  <si>
    <t>3000cp-replicate02-4h</t>
  </si>
  <si>
    <t>SRR11313303</t>
  </si>
  <si>
    <t>SAMN14381298</t>
  </si>
  <si>
    <t>SRX7917922</t>
  </si>
  <si>
    <t>3000cp-replicate02-2h</t>
  </si>
  <si>
    <t>SRR11313304</t>
  </si>
  <si>
    <t>SAMN14381297</t>
  </si>
  <si>
    <t>SRX7917921</t>
  </si>
  <si>
    <t>3000cp-replicate02-1h</t>
  </si>
  <si>
    <t>SRR11313305</t>
  </si>
  <si>
    <t>SAMN14381296</t>
  </si>
  <si>
    <t>SRX7917920</t>
  </si>
  <si>
    <t>3000cp-replicate02-30min</t>
  </si>
  <si>
    <t>SRR11313306</t>
  </si>
  <si>
    <t>SAMN14381295</t>
  </si>
  <si>
    <t>SRX7917919</t>
  </si>
  <si>
    <t>3000cp-replicate02-10min</t>
  </si>
  <si>
    <t>SRR11313307</t>
  </si>
  <si>
    <t>SAMN14381294</t>
  </si>
  <si>
    <t>SRX7917918</t>
  </si>
  <si>
    <t>3000cp-replicate01-4h</t>
  </si>
  <si>
    <t>SRR11313308</t>
  </si>
  <si>
    <t>SAMN14381293</t>
  </si>
  <si>
    <t>SRX7917917</t>
  </si>
  <si>
    <t>3000cp-replicate01-2h</t>
  </si>
  <si>
    <t>SRR11313309</t>
  </si>
  <si>
    <t>SAMN14381292</t>
  </si>
  <si>
    <t>SRX7917916</t>
  </si>
  <si>
    <t>3000cp-replicate01-1h</t>
  </si>
  <si>
    <t>SRR11313310</t>
  </si>
  <si>
    <t>SAMN14381291</t>
  </si>
  <si>
    <t>SRX7917915</t>
  </si>
  <si>
    <t>3000cp-replicate01-30min</t>
  </si>
  <si>
    <t>SRR11313311</t>
  </si>
  <si>
    <t>SAMN14381093</t>
  </si>
  <si>
    <t>SRX7917914</t>
  </si>
  <si>
    <t>C11-10min</t>
  </si>
  <si>
    <t>SRR11313312</t>
  </si>
  <si>
    <t>SAMN14381290</t>
  </si>
  <si>
    <t>SRX7917913</t>
  </si>
  <si>
    <t>3000cp-replicate01-10min</t>
  </si>
  <si>
    <t>SRR11313313</t>
  </si>
  <si>
    <t>SAMN14381289</t>
  </si>
  <si>
    <t>SRX7917912</t>
  </si>
  <si>
    <t>1000cp-replicate04-4h</t>
  </si>
  <si>
    <t>SRR11313314</t>
  </si>
  <si>
    <t>SAMN14381288</t>
  </si>
  <si>
    <t>SRX7917911</t>
  </si>
  <si>
    <t>1000cp-replicate04-2h</t>
  </si>
  <si>
    <t>SRR11313315</t>
  </si>
  <si>
    <t>SAMN14381287</t>
  </si>
  <si>
    <t>SRX7917910</t>
  </si>
  <si>
    <t>1000cp-replicate04-1h</t>
  </si>
  <si>
    <t>SRR11313316</t>
  </si>
  <si>
    <t>SAMN14381286</t>
  </si>
  <si>
    <t>SRX7917909</t>
  </si>
  <si>
    <t>1000cp-replicate04-30min</t>
  </si>
  <si>
    <t>SRR11313317</t>
  </si>
  <si>
    <t>SAMN14381285</t>
  </si>
  <si>
    <t>SRX7917908</t>
  </si>
  <si>
    <t>1000cp-replicate04-10min</t>
  </si>
  <si>
    <t>SRR11313318</t>
  </si>
  <si>
    <t>SAMN14381284</t>
  </si>
  <si>
    <t>SRX7917907</t>
  </si>
  <si>
    <t>1000cp-replicate03-4h</t>
  </si>
  <si>
    <t>SRR11313319</t>
  </si>
  <si>
    <t>SAMN14381283</t>
  </si>
  <si>
    <t>SRX7917906</t>
  </si>
  <si>
    <t>1000cp-replicate03-2h</t>
  </si>
  <si>
    <t>SRR11313320</t>
  </si>
  <si>
    <t>SAMN14381282</t>
  </si>
  <si>
    <t>SRX7917905</t>
  </si>
  <si>
    <t>1000cp-replicate03-1h</t>
  </si>
  <si>
    <t>SRR11313321</t>
  </si>
  <si>
    <t>SAMN14381281</t>
  </si>
  <si>
    <t>SRX7917904</t>
  </si>
  <si>
    <t>1000cp-replicate03-30min</t>
  </si>
  <si>
    <t>SRR11313322</t>
  </si>
  <si>
    <t>SAMN14381092</t>
  </si>
  <si>
    <t>SRX7917903</t>
  </si>
  <si>
    <t>B4-4h</t>
  </si>
  <si>
    <t>SRR11313323</t>
  </si>
  <si>
    <t>SAMN14381280</t>
  </si>
  <si>
    <t>SRX7917902</t>
  </si>
  <si>
    <t>1000cp-replicate03-10min</t>
  </si>
  <si>
    <t>SRR11313324</t>
  </si>
  <si>
    <t>SAMN14381279</t>
  </si>
  <si>
    <t>SRX7917901</t>
  </si>
  <si>
    <t>1000cp-replicate02-4h</t>
  </si>
  <si>
    <t>SRR11313325</t>
  </si>
  <si>
    <t>SAMN14381278</t>
  </si>
  <si>
    <t>SRX7917900</t>
  </si>
  <si>
    <t>1000cp-replicate02-2h</t>
  </si>
  <si>
    <t>SRR11313326</t>
  </si>
  <si>
    <t>SAMN14381277</t>
  </si>
  <si>
    <t>SRX7917899</t>
  </si>
  <si>
    <t>1000cp-replicate02-1h</t>
  </si>
  <si>
    <t>SRR11313327</t>
  </si>
  <si>
    <t>SAMN14381276</t>
  </si>
  <si>
    <t>SRX7917898</t>
  </si>
  <si>
    <t>1000cp-replicate02-30min</t>
  </si>
  <si>
    <t>SRR11313328</t>
  </si>
  <si>
    <t>SAMN14381275</t>
  </si>
  <si>
    <t>SRX7917897</t>
  </si>
  <si>
    <t>1000cp-replicate02-10min</t>
  </si>
  <si>
    <t>SRR11313329</t>
  </si>
  <si>
    <t>SAMN14381274</t>
  </si>
  <si>
    <t>SRX7917896</t>
  </si>
  <si>
    <t>1000cp-replicate01-4h</t>
  </si>
  <si>
    <t>SRR11313330</t>
  </si>
  <si>
    <t>SAMN14381273</t>
  </si>
  <si>
    <t>SRX7917895</t>
  </si>
  <si>
    <t>1000cp-replicate01-2h</t>
  </si>
  <si>
    <t>SRR11313331</t>
  </si>
  <si>
    <t>SAMN14381272</t>
  </si>
  <si>
    <t>SRX7917894</t>
  </si>
  <si>
    <t>1000cp-replicate01-1h</t>
  </si>
  <si>
    <t>SRR11313332</t>
  </si>
  <si>
    <t>SAMN14381271</t>
  </si>
  <si>
    <t>SRX7917893</t>
  </si>
  <si>
    <t>1000cp-replicate01-30min</t>
  </si>
  <si>
    <t>SRR11313333</t>
  </si>
  <si>
    <t>SAMN14381091</t>
  </si>
  <si>
    <t>SRX7917892</t>
  </si>
  <si>
    <t>B4-10min</t>
  </si>
  <si>
    <t>SRR11313334</t>
  </si>
  <si>
    <t>SAMN14381073</t>
  </si>
  <si>
    <t>SRX7917891</t>
  </si>
  <si>
    <t>A1-10min</t>
  </si>
  <si>
    <t>SRR11313335</t>
  </si>
  <si>
    <t>SAMN14381270</t>
  </si>
  <si>
    <t>SRX7917890</t>
  </si>
  <si>
    <t>1000cp-replicate01-10min</t>
  </si>
  <si>
    <t>SRR11313336</t>
  </si>
  <si>
    <t>SAMN14381269</t>
  </si>
  <si>
    <t>SRX7917889</t>
  </si>
  <si>
    <t>500cp-replicate04-4h</t>
  </si>
  <si>
    <t>SRR11313337</t>
  </si>
  <si>
    <t>SAMN14381268</t>
  </si>
  <si>
    <t>SRX7917888</t>
  </si>
  <si>
    <t>500cp-replicate04-2h</t>
  </si>
  <si>
    <t>SRR11313338</t>
  </si>
  <si>
    <t>SAMN14381267</t>
  </si>
  <si>
    <t>SRX7917887</t>
  </si>
  <si>
    <t>500cp-replicate04-1h</t>
  </si>
  <si>
    <t>SRR11313339</t>
  </si>
  <si>
    <t>SAMN14381266</t>
  </si>
  <si>
    <t>SRX7917886</t>
  </si>
  <si>
    <t>500cp-replicate04-30min</t>
  </si>
  <si>
    <t>SRR11313340</t>
  </si>
  <si>
    <t>SAMN14381265</t>
  </si>
  <si>
    <t>SRX7917885</t>
  </si>
  <si>
    <t>500cp-replicate04-10min</t>
  </si>
  <si>
    <t>SRR11313341</t>
  </si>
  <si>
    <t>SAMN14381264</t>
  </si>
  <si>
    <t>SRX7917884</t>
  </si>
  <si>
    <t>500cp-replicate03-4h</t>
  </si>
  <si>
    <t>SRR11313342</t>
  </si>
  <si>
    <t>SAMN14381263</t>
  </si>
  <si>
    <t>SRX7917883</t>
  </si>
  <si>
    <t>500cp-replicate03-2h</t>
  </si>
  <si>
    <t>SRR11313343</t>
  </si>
  <si>
    <t>SAMN14381262</t>
  </si>
  <si>
    <t>SRX7917882</t>
  </si>
  <si>
    <t>500cp-replicate03-1h</t>
  </si>
  <si>
    <t>SRR11313344</t>
  </si>
  <si>
    <t>SAMN14381261</t>
  </si>
  <si>
    <t>SRX7917881</t>
  </si>
  <si>
    <t>500cp-replicate03-30min</t>
  </si>
  <si>
    <t>SRR11313345</t>
  </si>
  <si>
    <t>SAMN14381090</t>
  </si>
  <si>
    <t>SRX7917880</t>
  </si>
  <si>
    <t>A9-4h</t>
  </si>
  <si>
    <t>SRR11313346</t>
  </si>
  <si>
    <t>SAMN14381260</t>
  </si>
  <si>
    <t>SRX7917879</t>
  </si>
  <si>
    <t>500cp-replicate03-10min</t>
  </si>
  <si>
    <t>SRR11313347</t>
  </si>
  <si>
    <t>SAMN14381259</t>
  </si>
  <si>
    <t>SRX7917878</t>
  </si>
  <si>
    <t>500cp-replicate02-4h</t>
  </si>
  <si>
    <t>SRR11313348</t>
  </si>
  <si>
    <t>SAMN14381258</t>
  </si>
  <si>
    <t>SRX7917877</t>
  </si>
  <si>
    <t>500cp-replicate02-2h</t>
  </si>
  <si>
    <t>SRR11313349</t>
  </si>
  <si>
    <t>SAMN14381257</t>
  </si>
  <si>
    <t>SRX7917876</t>
  </si>
  <si>
    <t>500cp-replicate02-1h</t>
  </si>
  <si>
    <t>SRR11313350</t>
  </si>
  <si>
    <t>SAMN14381256</t>
  </si>
  <si>
    <t>SRX7917875</t>
  </si>
  <si>
    <t>500cp-replicate02-30min</t>
  </si>
  <si>
    <t>SRR11313351</t>
  </si>
  <si>
    <t>SAMN14381255</t>
  </si>
  <si>
    <t>SRX7917874</t>
  </si>
  <si>
    <t>500cp-replicate02-10min</t>
  </si>
  <si>
    <t>SRR11313352</t>
  </si>
  <si>
    <t>SAMN14381254</t>
  </si>
  <si>
    <t>SRX7917873</t>
  </si>
  <si>
    <t>500cp-replicate01-4h</t>
  </si>
  <si>
    <t>SRR11313353</t>
  </si>
  <si>
    <t>SAMN14381253</t>
  </si>
  <si>
    <t>SRX7917872</t>
  </si>
  <si>
    <t>500cp-replicate01-2h</t>
  </si>
  <si>
    <t>SRR11313354</t>
  </si>
  <si>
    <t>SAMN14381252</t>
  </si>
  <si>
    <t>SRX7917871</t>
  </si>
  <si>
    <t>500cp-replicate01-1h</t>
  </si>
  <si>
    <t>SRR11313355</t>
  </si>
  <si>
    <t>SAMN14381251</t>
  </si>
  <si>
    <t>SRX7917870</t>
  </si>
  <si>
    <t>500cp-replicate01-30min</t>
  </si>
  <si>
    <t>SRR11313356</t>
  </si>
  <si>
    <t>SAMN14381089</t>
  </si>
  <si>
    <t>SRX7917869</t>
  </si>
  <si>
    <t>A9-10min</t>
  </si>
  <si>
    <t>SRR11313357</t>
  </si>
  <si>
    <t>SAMN14381250</t>
  </si>
  <si>
    <t>SRX7917868</t>
  </si>
  <si>
    <t>500cp-replicate01-10min</t>
  </si>
  <si>
    <t>SRR11313358</t>
  </si>
  <si>
    <t>SAMN14381249</t>
  </si>
  <si>
    <t>SRX7917867</t>
  </si>
  <si>
    <t>100cp-replicate04-4h</t>
  </si>
  <si>
    <t>SRR11313359</t>
  </si>
  <si>
    <t>SAMN14381248</t>
  </si>
  <si>
    <t>SRX7917866</t>
  </si>
  <si>
    <t>100cp-replicate04-2h</t>
  </si>
  <si>
    <t>SRR11313360</t>
  </si>
  <si>
    <t>SAMN14381247</t>
  </si>
  <si>
    <t>SRX7917865</t>
  </si>
  <si>
    <t>100cp-replicate04-1h</t>
  </si>
  <si>
    <t>SRR11313361</t>
  </si>
  <si>
    <t>SAMN14381246</t>
  </si>
  <si>
    <t>SRX7917864</t>
  </si>
  <si>
    <t>100cp-replicate04-30min</t>
  </si>
  <si>
    <t>SRR11313362</t>
  </si>
  <si>
    <t>SAMN14381245</t>
  </si>
  <si>
    <t>SRX7917863</t>
  </si>
  <si>
    <t>100cp-replicate03-4h</t>
  </si>
  <si>
    <t>SRR11313363</t>
  </si>
  <si>
    <t>SAMN14381244</t>
  </si>
  <si>
    <t>SRX7917862</t>
  </si>
  <si>
    <t>100cp-replicate03-2h</t>
  </si>
  <si>
    <t>SRR11313364</t>
  </si>
  <si>
    <t>SAMN14381243</t>
  </si>
  <si>
    <t>SRX7917861</t>
  </si>
  <si>
    <t>100cp-replicate03-1h</t>
  </si>
  <si>
    <t>SRR11313365</t>
  </si>
  <si>
    <t>SAMN14381242</t>
  </si>
  <si>
    <t>SRX7917860</t>
  </si>
  <si>
    <t>100cp-replicate03-30min</t>
  </si>
  <si>
    <t>SRR11313366</t>
  </si>
  <si>
    <t>SAMN14381241</t>
  </si>
  <si>
    <t>SRX7917859</t>
  </si>
  <si>
    <t>100cp-replicate03-10min</t>
  </si>
  <si>
    <t>SRR11313367</t>
  </si>
  <si>
    <t>SAMN14381088</t>
  </si>
  <si>
    <t>SRX7917858</t>
  </si>
  <si>
    <t>A8-4h</t>
  </si>
  <si>
    <t>SRR11313368</t>
  </si>
  <si>
    <t>SAMN14381240</t>
  </si>
  <si>
    <t>SRX7917857</t>
  </si>
  <si>
    <t>100cp-replicate02-4h</t>
  </si>
  <si>
    <t>SRR11313369</t>
  </si>
  <si>
    <t>SAMN14381239</t>
  </si>
  <si>
    <t>SRX7917856</t>
  </si>
  <si>
    <t>100cp-replicate02-2h</t>
  </si>
  <si>
    <t>SRR11313370</t>
  </si>
  <si>
    <t>SAMN14381238</t>
  </si>
  <si>
    <t>SRX7917855</t>
  </si>
  <si>
    <t>100cp-replicate02-1h</t>
  </si>
  <si>
    <t>SRR11313371</t>
  </si>
  <si>
    <t>SAMN14381237</t>
  </si>
  <si>
    <t>SRX7917854</t>
  </si>
  <si>
    <t>100cp-replicate02-30min</t>
  </si>
  <si>
    <t>SRR11313372</t>
  </si>
  <si>
    <t>SAMN14381236</t>
  </si>
  <si>
    <t>SRX7917853</t>
  </si>
  <si>
    <t>100cp-replicate02-10min</t>
  </si>
  <si>
    <t>SRR11313373</t>
  </si>
  <si>
    <t>SAMN14381235</t>
  </si>
  <si>
    <t>SRX7917852</t>
  </si>
  <si>
    <t>100cp-replicate01-4h</t>
  </si>
  <si>
    <t>SRR11313374</t>
  </si>
  <si>
    <t>SAMN14381234</t>
  </si>
  <si>
    <t>SRX7917851</t>
  </si>
  <si>
    <t>100cp-replicate01-2h</t>
  </si>
  <si>
    <t>SRR11313375</t>
  </si>
  <si>
    <t>SAMN14381233</t>
  </si>
  <si>
    <t>SRX7917850</t>
  </si>
  <si>
    <t>100cp-replicate01-1h</t>
  </si>
  <si>
    <t>SRR11313376</t>
  </si>
  <si>
    <t>SAMN14381232</t>
  </si>
  <si>
    <t>SRX7917849</t>
  </si>
  <si>
    <t>100cp-replicate01-30min</t>
  </si>
  <si>
    <t>SRR11313377</t>
  </si>
  <si>
    <t>SAMN14381231</t>
  </si>
  <si>
    <t>SRX7917848</t>
  </si>
  <si>
    <t>100cp-replicate01-10min</t>
  </si>
  <si>
    <t>SRR11313378</t>
  </si>
  <si>
    <t>SAMN14381087</t>
  </si>
  <si>
    <t>SRX7917847</t>
  </si>
  <si>
    <t>A8-10min</t>
  </si>
  <si>
    <t>SRR11313379</t>
  </si>
  <si>
    <t>SAMN14381230</t>
  </si>
  <si>
    <t>SRX7917846</t>
  </si>
  <si>
    <t>10cp-replicate04-4h</t>
  </si>
  <si>
    <t>SRR11313380</t>
  </si>
  <si>
    <t>SAMN14381229</t>
  </si>
  <si>
    <t>SRX7917845</t>
  </si>
  <si>
    <t>10cp-replicate04-2h</t>
  </si>
  <si>
    <t>SRR11313381</t>
  </si>
  <si>
    <t>SAMN14381228</t>
  </si>
  <si>
    <t>SRX7917844</t>
  </si>
  <si>
    <t>10cp-replicate04-1h</t>
  </si>
  <si>
    <t>SRR11313382</t>
  </si>
  <si>
    <t>SAMN14381227</t>
  </si>
  <si>
    <t>SRX7917843</t>
  </si>
  <si>
    <t>10cp-replicate04-30min</t>
  </si>
  <si>
    <t>SRR11313383</t>
  </si>
  <si>
    <t>SAMN14381226</t>
  </si>
  <si>
    <t>SRX7917842</t>
  </si>
  <si>
    <t>10cp-replicate04-10min</t>
  </si>
  <si>
    <t>SRR11313384</t>
  </si>
  <si>
    <t>SAMN14381225</t>
  </si>
  <si>
    <t>SRX7917841</t>
  </si>
  <si>
    <t>10cp-replicate03-4h</t>
  </si>
  <si>
    <t>SRR11313385</t>
  </si>
  <si>
    <t>SAMN14381224</t>
  </si>
  <si>
    <t>SRX7917840</t>
  </si>
  <si>
    <t>10cp-replicate03-2h</t>
  </si>
  <si>
    <t>SRR11313386</t>
  </si>
  <si>
    <t>SAMN14381223</t>
  </si>
  <si>
    <t>SRX7917839</t>
  </si>
  <si>
    <t>10cp-replicate03-1h</t>
  </si>
  <si>
    <t>SRR11313387</t>
  </si>
  <si>
    <t>SAMN14381222</t>
  </si>
  <si>
    <t>SRX7917838</t>
  </si>
  <si>
    <t>10cp-replicate03-30min</t>
  </si>
  <si>
    <t>SRR11313388</t>
  </si>
  <si>
    <t>SAMN14381221</t>
  </si>
  <si>
    <t>SRX7917837</t>
  </si>
  <si>
    <t>10cp-replicate03-10min</t>
  </si>
  <si>
    <t>SRR11313389</t>
  </si>
  <si>
    <t>SAMN14381086</t>
  </si>
  <si>
    <t>SRX7917836</t>
  </si>
  <si>
    <t>A7-4h</t>
  </si>
  <si>
    <t>SRR11313390</t>
  </si>
  <si>
    <t>SAMN14381220</t>
  </si>
  <si>
    <t>SRX7917835</t>
  </si>
  <si>
    <t>10cp-replicate02-4h</t>
  </si>
  <si>
    <t>SRR11313391</t>
  </si>
  <si>
    <t>SAMN14381219</t>
  </si>
  <si>
    <t>SRX7917834</t>
  </si>
  <si>
    <t>10cp-replicate02-2h</t>
  </si>
  <si>
    <t>SRR11313392</t>
  </si>
  <si>
    <t>SAMN14381218</t>
  </si>
  <si>
    <t>SRX7917833</t>
  </si>
  <si>
    <t>10cp-replicate02-1h</t>
  </si>
  <si>
    <t>SRR11313393</t>
  </si>
  <si>
    <t>SAMN14381217</t>
  </si>
  <si>
    <t>SRX7917832</t>
  </si>
  <si>
    <t>10cp-replicate02-30min</t>
  </si>
  <si>
    <t>SRR11313394</t>
  </si>
  <si>
    <t>SAMN14381216</t>
  </si>
  <si>
    <t>SRX7917831</t>
  </si>
  <si>
    <t>10cp-replicate02-10min</t>
  </si>
  <si>
    <t>SRR11313395</t>
  </si>
  <si>
    <t>SAMN14381215</t>
  </si>
  <si>
    <t>SRX7917830</t>
  </si>
  <si>
    <t>10cp-replicate01-4h</t>
  </si>
  <si>
    <t>SRR11313396</t>
  </si>
  <si>
    <t>SAMN14381214</t>
  </si>
  <si>
    <t>SRX7917829</t>
  </si>
  <si>
    <t>10cp-replicate01-2h</t>
  </si>
  <si>
    <t>SRR11313397</t>
  </si>
  <si>
    <t>SAMN14381213</t>
  </si>
  <si>
    <t>SRX7917828</t>
  </si>
  <si>
    <t>10cp-replicate01-1h</t>
  </si>
  <si>
    <t>SRR11313398</t>
  </si>
  <si>
    <t>SAMN14381212</t>
  </si>
  <si>
    <t>SRX7917827</t>
  </si>
  <si>
    <t>10cp-replicate01-30min</t>
  </si>
  <si>
    <t>SRR11313399</t>
  </si>
  <si>
    <t>SAMN14381211</t>
  </si>
  <si>
    <t>SRX7917826</t>
  </si>
  <si>
    <t>10cp-replicate01-10min</t>
  </si>
  <si>
    <t>SRR11313400</t>
  </si>
  <si>
    <t>SAMN14381085</t>
  </si>
  <si>
    <t>SRX7917825</t>
  </si>
  <si>
    <t>A7-10min</t>
  </si>
  <si>
    <t>SRR11313401</t>
  </si>
  <si>
    <t>SAMN14381210</t>
  </si>
  <si>
    <t>SRX7917824</t>
  </si>
  <si>
    <t>0cp-replicate04-4h</t>
  </si>
  <si>
    <t>SRR11313402</t>
  </si>
  <si>
    <t>SAMN14381209</t>
  </si>
  <si>
    <t>SRX7917823</t>
  </si>
  <si>
    <t>0cp-replicate04-2h</t>
  </si>
  <si>
    <t>SRR11313403</t>
  </si>
  <si>
    <t>SAMN14381208</t>
  </si>
  <si>
    <t>SRX7917822</t>
  </si>
  <si>
    <t>0cp-replicate04-1h</t>
  </si>
  <si>
    <t>SRR11313404</t>
  </si>
  <si>
    <t>SAMN14381207</t>
  </si>
  <si>
    <t>SRX7917821</t>
  </si>
  <si>
    <t>0cp-replicate03-4h</t>
  </si>
  <si>
    <t>SRR11313405</t>
  </si>
  <si>
    <t>SAMN14381206</t>
  </si>
  <si>
    <t>SRX7917820</t>
  </si>
  <si>
    <t>0cp-replicate03-2h</t>
  </si>
  <si>
    <t>SRR11313406</t>
  </si>
  <si>
    <t>SAMN14381170</t>
  </si>
  <si>
    <t>SRX7917819</t>
  </si>
  <si>
    <t>R02-4h</t>
  </si>
  <si>
    <t>SRR11313407</t>
  </si>
  <si>
    <t>SAMN14381205</t>
  </si>
  <si>
    <t>SRX7917751</t>
  </si>
  <si>
    <t>0cp-replicate03-1h</t>
  </si>
  <si>
    <t>SRR11313408</t>
  </si>
  <si>
    <t>SAMN14381169</t>
  </si>
  <si>
    <t>SRX7917818</t>
  </si>
  <si>
    <t>R02-10min</t>
  </si>
  <si>
    <t>SRR11313409</t>
  </si>
  <si>
    <t>SAMN14381168</t>
  </si>
  <si>
    <t>SRX7917817</t>
  </si>
  <si>
    <t>R01-4h</t>
  </si>
  <si>
    <t>SRR11313410</t>
  </si>
  <si>
    <t>SAMN14381167</t>
  </si>
  <si>
    <t>SRX7917816</t>
  </si>
  <si>
    <t>R01-10min</t>
  </si>
  <si>
    <t>SRR11313411</t>
  </si>
  <si>
    <t>SAMN14381166</t>
  </si>
  <si>
    <t>SRX7917815</t>
  </si>
  <si>
    <t>PC2-4h</t>
  </si>
  <si>
    <t>OTHER</t>
  </si>
  <si>
    <t>SRR11313412</t>
  </si>
  <si>
    <t>SAMN14381165</t>
  </si>
  <si>
    <t>SRX7917814</t>
  </si>
  <si>
    <t>PC2-10min</t>
  </si>
  <si>
    <t>SRR11313413</t>
  </si>
  <si>
    <t>SAMN14381164</t>
  </si>
  <si>
    <t>SRX7917813</t>
  </si>
  <si>
    <t>NC2-4h</t>
  </si>
  <si>
    <t>SRR11313414</t>
  </si>
  <si>
    <t>SAMN14381163</t>
  </si>
  <si>
    <t>SRX7917812</t>
  </si>
  <si>
    <t>H3-4h</t>
  </si>
  <si>
    <t>SRR11313415</t>
  </si>
  <si>
    <t>SAMN14381162</t>
  </si>
  <si>
    <t>SRX7917811</t>
  </si>
  <si>
    <t>H3-10min</t>
  </si>
  <si>
    <t>SRR11313416</t>
  </si>
  <si>
    <t>SAMN14381161</t>
  </si>
  <si>
    <t>SRX7917810</t>
  </si>
  <si>
    <t>G6-4h</t>
  </si>
  <si>
    <t>SRR11313417</t>
  </si>
  <si>
    <t>SAMN14381080</t>
  </si>
  <si>
    <t>SRX7917809</t>
  </si>
  <si>
    <t>A4-4h</t>
  </si>
  <si>
    <t>SRR11313418</t>
  </si>
  <si>
    <t>SAMN14381160</t>
  </si>
  <si>
    <t>SRX7917808</t>
  </si>
  <si>
    <t>G6-10min</t>
  </si>
  <si>
    <t>SRR11313419</t>
  </si>
  <si>
    <t>SAMN14381159</t>
  </si>
  <si>
    <t>SRX7917807</t>
  </si>
  <si>
    <t>G12-4h</t>
  </si>
  <si>
    <t>SRR11313420</t>
  </si>
  <si>
    <t>SAMN14381158</t>
  </si>
  <si>
    <t>SRX7917806</t>
  </si>
  <si>
    <t>G12-10min</t>
  </si>
  <si>
    <t>SRR11313421</t>
  </si>
  <si>
    <t>SAMN14381157</t>
  </si>
  <si>
    <t>SRX7917805</t>
  </si>
  <si>
    <t>G11-4h</t>
  </si>
  <si>
    <t>SRR11313422</t>
  </si>
  <si>
    <t>SAMN14381156</t>
  </si>
  <si>
    <t>SRX7917804</t>
  </si>
  <si>
    <t>G11-10min</t>
  </si>
  <si>
    <t>SRR11313423</t>
  </si>
  <si>
    <t>SAMN14381155</t>
  </si>
  <si>
    <t>SRX7917803</t>
  </si>
  <si>
    <t>F8-4h</t>
  </si>
  <si>
    <t>SRR11313424</t>
  </si>
  <si>
    <t>SAMN14381154</t>
  </si>
  <si>
    <t>SRX7917802</t>
  </si>
  <si>
    <t>F8-10min</t>
  </si>
  <si>
    <t>SRR11313425</t>
  </si>
  <si>
    <t>SAMN14381153</t>
  </si>
  <si>
    <t>SRX7917801</t>
  </si>
  <si>
    <t>F11-4h</t>
  </si>
  <si>
    <t>SRR11313426</t>
  </si>
  <si>
    <t>SAMN14381152</t>
  </si>
  <si>
    <t>SRX7917800</t>
  </si>
  <si>
    <t>F11-10min</t>
  </si>
  <si>
    <t>SRR11313427</t>
  </si>
  <si>
    <t>SAMN14381151</t>
  </si>
  <si>
    <t>SRX7917799</t>
  </si>
  <si>
    <t>E6-4h</t>
  </si>
  <si>
    <t>SRR11313428</t>
  </si>
  <si>
    <t>SAMN14381079</t>
  </si>
  <si>
    <t>SRX7917798</t>
  </si>
  <si>
    <t>A4-10min</t>
  </si>
  <si>
    <t>SRR11313429</t>
  </si>
  <si>
    <t>SAMN14381150</t>
  </si>
  <si>
    <t>SRX7917797</t>
  </si>
  <si>
    <t>E6-10min</t>
  </si>
  <si>
    <t>SRR11313430</t>
  </si>
  <si>
    <t>SAMN14381149</t>
  </si>
  <si>
    <t>SRX7917796</t>
  </si>
  <si>
    <t>E3-4h</t>
  </si>
  <si>
    <t>SRR11313431</t>
  </si>
  <si>
    <t>SAMN14381148</t>
  </si>
  <si>
    <t>SRX7917795</t>
  </si>
  <si>
    <t>E3-10min</t>
  </si>
  <si>
    <t>SRR11313432</t>
  </si>
  <si>
    <t>SAMN14381147</t>
  </si>
  <si>
    <t>SRX7917794</t>
  </si>
  <si>
    <t>E12-4h</t>
  </si>
  <si>
    <t>SRR11313433</t>
  </si>
  <si>
    <t>SAMN14381146</t>
  </si>
  <si>
    <t>SRX7917793</t>
  </si>
  <si>
    <t>E12-10min</t>
  </si>
  <si>
    <t>SRR11313434</t>
  </si>
  <si>
    <t>SAMN14381145</t>
  </si>
  <si>
    <t>SRX7917792</t>
  </si>
  <si>
    <t>E11-4h</t>
  </si>
  <si>
    <t>SRR11313435</t>
  </si>
  <si>
    <t>SAMN14381144</t>
  </si>
  <si>
    <t>SRX7917791</t>
  </si>
  <si>
    <t>E11-10min</t>
  </si>
  <si>
    <t>SRR11313436</t>
  </si>
  <si>
    <t>SAMN14381143</t>
  </si>
  <si>
    <t>SRX7917790</t>
  </si>
  <si>
    <t>D9-4h</t>
  </si>
  <si>
    <t>SRR11313437</t>
  </si>
  <si>
    <t>SAMN14381142</t>
  </si>
  <si>
    <t>SRX7917789</t>
  </si>
  <si>
    <t>D9-10min</t>
  </si>
  <si>
    <t>SRR11313438</t>
  </si>
  <si>
    <t>SAMN14381141</t>
  </si>
  <si>
    <t>SRX7917788</t>
  </si>
  <si>
    <t>D11-4h</t>
  </si>
  <si>
    <t>SRR11313439</t>
  </si>
  <si>
    <t>SAMN14381078</t>
  </si>
  <si>
    <t>SRX7917787</t>
  </si>
  <si>
    <t>A3-4h</t>
  </si>
  <si>
    <t>SRR11313440</t>
  </si>
  <si>
    <t>SAMN14381140</t>
  </si>
  <si>
    <t>SRX7917786</t>
  </si>
  <si>
    <t>D11-10min</t>
  </si>
  <si>
    <t>SRR11313441</t>
  </si>
  <si>
    <t>SAMN14381139</t>
  </si>
  <si>
    <t>SRX7917785</t>
  </si>
  <si>
    <t>C9-4h</t>
  </si>
  <si>
    <t>SRR11313442</t>
  </si>
  <si>
    <t>SAMN14381138</t>
  </si>
  <si>
    <t>SRX7917784</t>
  </si>
  <si>
    <t>C9-10min</t>
  </si>
  <si>
    <t>SRR11313443</t>
  </si>
  <si>
    <t>SAMN14381137</t>
  </si>
  <si>
    <t>SRX7917783</t>
  </si>
  <si>
    <t>C12-4h</t>
  </si>
  <si>
    <t>SRR11313444</t>
  </si>
  <si>
    <t>SAMN14381136</t>
  </si>
  <si>
    <t>SRX7917782</t>
  </si>
  <si>
    <t>C12-10min</t>
  </si>
  <si>
    <t>SRR11313445</t>
  </si>
  <si>
    <t>SAMN14381135</t>
  </si>
  <si>
    <t>SRX7917781</t>
  </si>
  <si>
    <t>B9-4h</t>
  </si>
  <si>
    <t>SRR11313446</t>
  </si>
  <si>
    <t>SAMN14381134</t>
  </si>
  <si>
    <t>SRX7917780</t>
  </si>
  <si>
    <t>B9-10min</t>
  </si>
  <si>
    <t>SRR11313447</t>
  </si>
  <si>
    <t>SAMN14381133</t>
  </si>
  <si>
    <t>SRX7917779</t>
  </si>
  <si>
    <t>B5-4h</t>
  </si>
  <si>
    <t>SRR11313448</t>
  </si>
  <si>
    <t>SAMN14381132</t>
  </si>
  <si>
    <t>SRX7917778</t>
  </si>
  <si>
    <t>B3-4h</t>
  </si>
  <si>
    <t>SRR11313449</t>
  </si>
  <si>
    <t>SAMN14381131</t>
  </si>
  <si>
    <t>SRX7917777</t>
  </si>
  <si>
    <t>B3-10min</t>
  </si>
  <si>
    <t>SRR11313450</t>
  </si>
  <si>
    <t>SAMN14381077</t>
  </si>
  <si>
    <t>SRX7917776</t>
  </si>
  <si>
    <t>A3-10min</t>
  </si>
  <si>
    <t>SRR11313451</t>
  </si>
  <si>
    <t>SAMN14381130</t>
  </si>
  <si>
    <t>SRX7917775</t>
  </si>
  <si>
    <t>B2-4h</t>
  </si>
  <si>
    <t>SRR11313452</t>
  </si>
  <si>
    <t>SAMN14381129</t>
  </si>
  <si>
    <t>SRX7917774</t>
  </si>
  <si>
    <t>B2-10min</t>
  </si>
  <si>
    <t>SRR11313453</t>
  </si>
  <si>
    <t>SAMN14381128</t>
  </si>
  <si>
    <t>SRX7917773</t>
  </si>
  <si>
    <t>B1-4h</t>
  </si>
  <si>
    <t>SRR11313454</t>
  </si>
  <si>
    <t>SAMN14381127</t>
  </si>
  <si>
    <t>SRX7917772</t>
  </si>
  <si>
    <t>B1-10min</t>
  </si>
  <si>
    <t>SRR11313455</t>
  </si>
  <si>
    <t>SAMN14381126</t>
  </si>
  <si>
    <t>SRX7917771</t>
  </si>
  <si>
    <t>A11-4h</t>
  </si>
  <si>
    <t>SRR11313456</t>
  </si>
  <si>
    <t>SAMN14381125</t>
  </si>
  <si>
    <t>SRX7917770</t>
  </si>
  <si>
    <t>A11-10min</t>
  </si>
  <si>
    <t>SRR11313457</t>
  </si>
  <si>
    <t>SAMN14381124</t>
  </si>
  <si>
    <t>SRX7917769</t>
  </si>
  <si>
    <t>A10-4h</t>
  </si>
  <si>
    <t>SRR11313458</t>
  </si>
  <si>
    <t>SAMN14381123</t>
  </si>
  <si>
    <t>SRX7917768</t>
  </si>
  <si>
    <t>A10-10min</t>
  </si>
  <si>
    <t>SRR11313459</t>
  </si>
  <si>
    <t>SAMN14381122</t>
  </si>
  <si>
    <t>SRX7917767</t>
  </si>
  <si>
    <t>PC1-4h</t>
  </si>
  <si>
    <t>SRR11313460</t>
  </si>
  <si>
    <t>SAMN14381121</t>
  </si>
  <si>
    <t>SRX7917766</t>
  </si>
  <si>
    <t>PC1-10min</t>
  </si>
  <si>
    <t>SRR11313461</t>
  </si>
  <si>
    <t>SAMN14381076</t>
  </si>
  <si>
    <t>SRX7917765</t>
  </si>
  <si>
    <t>A2-4h</t>
  </si>
  <si>
    <t>SRR11313462</t>
  </si>
  <si>
    <t>SAMN14381120</t>
  </si>
  <si>
    <t>SRX7917764</t>
  </si>
  <si>
    <t>NC1-4h</t>
  </si>
  <si>
    <t>SRR11313463</t>
  </si>
  <si>
    <t>SAMN14381119</t>
  </si>
  <si>
    <t>SRX7917763</t>
  </si>
  <si>
    <t>NC1-10min</t>
  </si>
  <si>
    <t>SRR11313464</t>
  </si>
  <si>
    <t>SAMN14381118</t>
  </si>
  <si>
    <t>SRX7917762</t>
  </si>
  <si>
    <t>H9-4h</t>
  </si>
  <si>
    <t>SRR11313465</t>
  </si>
  <si>
    <t>SAMN14381117</t>
  </si>
  <si>
    <t>SRX7917761</t>
  </si>
  <si>
    <t>H9-10min</t>
  </si>
  <si>
    <t>SRR11313466</t>
  </si>
  <si>
    <t>SAMN14381116</t>
  </si>
  <si>
    <t>SRX7917760</t>
  </si>
  <si>
    <t>H12-4h</t>
  </si>
  <si>
    <t>SRR11313467</t>
  </si>
  <si>
    <t>SAMN14381115</t>
  </si>
  <si>
    <t>SRX7917759</t>
  </si>
  <si>
    <t>H12-10min</t>
  </si>
  <si>
    <t>SRR11313468</t>
  </si>
  <si>
    <t>SAMN14381114</t>
  </si>
  <si>
    <t>SRX7917758</t>
  </si>
  <si>
    <t>G1-4h</t>
  </si>
  <si>
    <t>SRR11313469</t>
  </si>
  <si>
    <t>SAMN14381113</t>
  </si>
  <si>
    <t>SRX7917757</t>
  </si>
  <si>
    <t>G1-10min</t>
  </si>
  <si>
    <t>SRR11313470</t>
  </si>
  <si>
    <t>SAMN14381112</t>
  </si>
  <si>
    <t>SRX7917956</t>
  </si>
  <si>
    <t>F5-4h</t>
  </si>
  <si>
    <t>SRR11313471</t>
  </si>
  <si>
    <t>SAMN14381171</t>
  </si>
  <si>
    <t>SRX7917755</t>
  </si>
  <si>
    <t>R03-10min</t>
  </si>
  <si>
    <t>SRR11313472</t>
  </si>
  <si>
    <t>SAMN14381081</t>
  </si>
  <si>
    <t>SRX7917754</t>
  </si>
  <si>
    <t>A5-10min</t>
  </si>
  <si>
    <t>SRR11313473</t>
  </si>
  <si>
    <t>SAMN14381072</t>
  </si>
  <si>
    <t>SRX7917753</t>
  </si>
  <si>
    <t>A12-4h</t>
  </si>
  <si>
    <t>SRR11313474</t>
  </si>
  <si>
    <t>SAMN14381071</t>
  </si>
  <si>
    <t>SRX7917752</t>
  </si>
  <si>
    <t>A12-10min</t>
  </si>
  <si>
    <t>SRR11313475</t>
  </si>
  <si>
    <t>SAMN14381204</t>
  </si>
  <si>
    <t>SRX7917750</t>
  </si>
  <si>
    <t>0cp-replicate03-30min</t>
  </si>
  <si>
    <t>SRR11313476</t>
  </si>
  <si>
    <t>SAMN14381203</t>
  </si>
  <si>
    <t>SRX7917749</t>
  </si>
  <si>
    <t>0cp-replicate02-4h</t>
  </si>
  <si>
    <t>SRR11313477</t>
  </si>
  <si>
    <t>SAMN14381202</t>
  </si>
  <si>
    <t>SRX7917748</t>
  </si>
  <si>
    <t>0cp-replicate02-2h</t>
  </si>
  <si>
    <t>SRR11313478</t>
  </si>
  <si>
    <t>SAMN14381201</t>
  </si>
  <si>
    <t>SRX7917747</t>
  </si>
  <si>
    <t>0cp-replicate02-1h</t>
  </si>
  <si>
    <t>SRR11313479</t>
  </si>
  <si>
    <t>SAMN14381084</t>
  </si>
  <si>
    <t>SRX7917746</t>
  </si>
  <si>
    <t>A6-4h</t>
  </si>
  <si>
    <t>SRR11313480</t>
  </si>
  <si>
    <t>SAMN14381200</t>
  </si>
  <si>
    <t>SRX7917745</t>
  </si>
  <si>
    <t>0cp-replicate02-30min</t>
  </si>
  <si>
    <t>SRR11313481</t>
  </si>
  <si>
    <t>SAMN14381199</t>
  </si>
  <si>
    <t>SRX7917744</t>
  </si>
  <si>
    <t>0cp-replicate01-4h</t>
  </si>
  <si>
    <t>SRR11313482</t>
  </si>
  <si>
    <t>SAMN14381198</t>
  </si>
  <si>
    <t>SRX7917743</t>
  </si>
  <si>
    <t>0cp-replicate01-2h</t>
  </si>
  <si>
    <t>SRR11313483</t>
  </si>
  <si>
    <t>SAMN14381197</t>
  </si>
  <si>
    <t>SRX7917742</t>
  </si>
  <si>
    <t>R16-4h</t>
  </si>
  <si>
    <t>SRR11313484</t>
  </si>
  <si>
    <t>SAMN14381196</t>
  </si>
  <si>
    <t>SRX7917741</t>
  </si>
  <si>
    <t>R16-10min</t>
  </si>
  <si>
    <t>SRR11313485</t>
  </si>
  <si>
    <t>SAMN14381195</t>
  </si>
  <si>
    <t>SRX7917740</t>
  </si>
  <si>
    <t>R15-4h</t>
  </si>
  <si>
    <t>SRR11313486</t>
  </si>
  <si>
    <t>SAMN14381194</t>
  </si>
  <si>
    <t>SRX7917739</t>
  </si>
  <si>
    <t>R15-10min</t>
  </si>
  <si>
    <t>SRR11313487</t>
  </si>
  <si>
    <t>SAMN14381193</t>
  </si>
  <si>
    <t>SRX7917738</t>
  </si>
  <si>
    <t>R14-4h</t>
  </si>
  <si>
    <t>SRR11313488</t>
  </si>
  <si>
    <t>SAMN14381192</t>
  </si>
  <si>
    <t>SRX7917737</t>
  </si>
  <si>
    <t>R14-10min</t>
  </si>
  <si>
    <t>SRR11313489</t>
  </si>
  <si>
    <t>SAMN14381191</t>
  </si>
  <si>
    <t>SRX7917736</t>
  </si>
  <si>
    <t>R13-4h</t>
  </si>
  <si>
    <t>SRR11313490</t>
  </si>
  <si>
    <t>SAMN14381083</t>
  </si>
  <si>
    <t>SRX7917735</t>
  </si>
  <si>
    <t>A6-10min</t>
  </si>
  <si>
    <t>SRR11313491</t>
  </si>
  <si>
    <t>SAMN14381190</t>
  </si>
  <si>
    <t>SRX7917734</t>
  </si>
  <si>
    <t>R13-10min</t>
  </si>
  <si>
    <t>SRR11313492</t>
  </si>
  <si>
    <t>SAMN14381189</t>
  </si>
  <si>
    <t>SRX7917733</t>
  </si>
  <si>
    <t>R12-4h</t>
  </si>
  <si>
    <t>SRR11313493</t>
  </si>
  <si>
    <t>SAMN14381188</t>
  </si>
  <si>
    <t>SRX7917732</t>
  </si>
  <si>
    <t>R12-10min</t>
  </si>
  <si>
    <t>SRR11313494</t>
  </si>
  <si>
    <t>SAMN14381187</t>
  </si>
  <si>
    <t>SRX7917731</t>
  </si>
  <si>
    <t>R11-4h</t>
  </si>
  <si>
    <t>SRR11313495</t>
  </si>
  <si>
    <t>SAMN14381186</t>
  </si>
  <si>
    <t>SRX7917730</t>
  </si>
  <si>
    <t>R11-10min</t>
  </si>
  <si>
    <t>SRR11313496</t>
  </si>
  <si>
    <t>SAMN14381185</t>
  </si>
  <si>
    <t>SRX7917729</t>
  </si>
  <si>
    <t>R10-4h</t>
  </si>
  <si>
    <t>SRR11313497</t>
  </si>
  <si>
    <t>SAMN14381184</t>
  </si>
  <si>
    <t>SRX7917728</t>
  </si>
  <si>
    <t>R10-10min</t>
  </si>
  <si>
    <t>SRR11313498</t>
  </si>
  <si>
    <t>SAMN14381183</t>
  </si>
  <si>
    <t>SRX7917727</t>
  </si>
  <si>
    <t>R09-4h</t>
  </si>
  <si>
    <t>SRR11313499</t>
  </si>
  <si>
    <t>SAMN14381182</t>
  </si>
  <si>
    <t>SRX7917726</t>
  </si>
  <si>
    <t>R09-10min</t>
  </si>
  <si>
    <t>SRR11313500</t>
  </si>
  <si>
    <t>SAMN14381181</t>
  </si>
  <si>
    <t>SRX7917725</t>
  </si>
  <si>
    <t>R08-4h</t>
  </si>
  <si>
    <t>SRR11313501</t>
  </si>
  <si>
    <t>SAMN14381082</t>
  </si>
  <si>
    <t>SRX7917724</t>
  </si>
  <si>
    <t>A5-4h</t>
  </si>
  <si>
    <t>SRR11313502</t>
  </si>
  <si>
    <t>SAMN14381180</t>
  </si>
  <si>
    <t>SRX7917723</t>
  </si>
  <si>
    <t>R08-10min</t>
  </si>
  <si>
    <t>SRR11313503</t>
  </si>
  <si>
    <t>SAMN14381179</t>
  </si>
  <si>
    <t>SRX7917722</t>
  </si>
  <si>
    <t>R07-4h</t>
  </si>
  <si>
    <t>SRR11313504</t>
  </si>
  <si>
    <t>SAMN14381178</t>
  </si>
  <si>
    <t>SRX7917721</t>
  </si>
  <si>
    <t>R07-10min</t>
  </si>
  <si>
    <t>SRR11313505</t>
  </si>
  <si>
    <t>SAMN14381177</t>
  </si>
  <si>
    <t>SRX7917720</t>
  </si>
  <si>
    <t>R06-4h</t>
  </si>
  <si>
    <t>SRR11313506</t>
  </si>
  <si>
    <t>SAMN14381176</t>
  </si>
  <si>
    <t>SRX7917719</t>
  </si>
  <si>
    <t>R06-10min</t>
  </si>
  <si>
    <t>SRR11313507</t>
  </si>
  <si>
    <t>SAMN14381175</t>
  </si>
  <si>
    <t>SRX7917718</t>
  </si>
  <si>
    <t>R05-4h</t>
  </si>
  <si>
    <t>SRR11313508</t>
  </si>
  <si>
    <t>SAMN14381174</t>
  </si>
  <si>
    <t>SRX7917717</t>
  </si>
  <si>
    <t>R05-10min</t>
  </si>
  <si>
    <t>SRR11313509</t>
  </si>
  <si>
    <t>SAMN14381173</t>
  </si>
  <si>
    <t>SRX7917716</t>
  </si>
  <si>
    <t>R04-4h</t>
  </si>
  <si>
    <t>SRR11085741</t>
  </si>
  <si>
    <t>SAMN14086230</t>
  </si>
  <si>
    <t>SRX7724688</t>
  </si>
  <si>
    <t>5425</t>
  </si>
  <si>
    <t>unclassified Duvinacovirus</t>
  </si>
  <si>
    <t>Rousettus aegyptiacus</t>
  </si>
  <si>
    <t>Kenya</t>
  </si>
  <si>
    <t>Africa</t>
  </si>
  <si>
    <t>PRJNA608651</t>
  </si>
  <si>
    <t>SAMN14180202</t>
  </si>
  <si>
    <t>UNIVERSIDAD TECNOLOGICA DE PEREIRA</t>
  </si>
  <si>
    <t>SRX7798477</t>
  </si>
  <si>
    <t>EPI_ISL_410301</t>
  </si>
  <si>
    <t>RT-PCR</t>
  </si>
  <si>
    <t>BetaCoV/Nepal/61/2020</t>
  </si>
  <si>
    <t>SRP250653</t>
  </si>
  <si>
    <t>13-Jan-2020</t>
  </si>
  <si>
    <t>Nepal: Kathmandu</t>
  </si>
  <si>
    <t>National Influenza Centre\, National Public health Laboratory\, Kathmandu\, Nepal</t>
  </si>
  <si>
    <t>Oro-pharyngeal swab</t>
  </si>
  <si>
    <t>27.71 N 85.32 E</t>
  </si>
  <si>
    <t>SARS0CoV-2/61-TW/human/2020/ NPL</t>
  </si>
  <si>
    <t>32</t>
  </si>
  <si>
    <t>Survived</t>
  </si>
  <si>
    <t>Acute</t>
  </si>
  <si>
    <t>male</t>
  </si>
  <si>
    <t>SRR11300652</t>
  </si>
  <si>
    <t>PRJNA608224</t>
  </si>
  <si>
    <t>SAMN14371025</t>
  </si>
  <si>
    <t>UNIVERSITY OF MELBOURNE</t>
  </si>
  <si>
    <t>SRX7906017</t>
  </si>
  <si>
    <t>SARS-CoV-2/Australia/VIC01/2020/virion_RNA</t>
  </si>
  <si>
    <t>Oligo-dT</t>
  </si>
  <si>
    <t>SARS-CoV-2/Australia/VIC01/2020/virion</t>
  </si>
  <si>
    <t>SRP250446</t>
  </si>
  <si>
    <t>10-Feb-2020</t>
  </si>
  <si>
    <t>Australia</t>
  </si>
  <si>
    <t>Oceania</t>
  </si>
  <si>
    <t>Australia: Victoria</t>
  </si>
  <si>
    <t>George Taiaroa</t>
  </si>
  <si>
    <t>Cell culture</t>
  </si>
  <si>
    <t>Covid-2019</t>
  </si>
  <si>
    <t>Australia/VIC01/2020</t>
  </si>
  <si>
    <t>SRR11365239</t>
  </si>
  <si>
    <t>PRJNA613951</t>
  </si>
  <si>
    <t>SAMN14422484</t>
  </si>
  <si>
    <t>UFBA</t>
  </si>
  <si>
    <t>SRX7966547</t>
  </si>
  <si>
    <t>Ion Torrent S5</t>
  </si>
  <si>
    <t>001_covid-19_depletedrRNA</t>
  </si>
  <si>
    <t>cDNA</t>
  </si>
  <si>
    <t>METATRANSCRIPTOMIC</t>
  </si>
  <si>
    <t>ION_TORRENT</t>
  </si>
  <si>
    <t>001_IonT_feb2020_covid-19_depleted-rRNA</t>
  </si>
  <si>
    <t>SRP253640</t>
  </si>
  <si>
    <t>feb-2020</t>
  </si>
  <si>
    <t>Brazil</t>
  </si>
  <si>
    <t>South America</t>
  </si>
  <si>
    <t>Brazil: Feira de Santana\, BA</t>
  </si>
  <si>
    <t>COVID-19 symptomatic patient</t>
  </si>
  <si>
    <t>12.2536 S 38.9601 W</t>
  </si>
  <si>
    <t>SARS-CoV-2 BRA: Feira de Santana\, BA</t>
  </si>
  <si>
    <t>SARS2</t>
  </si>
  <si>
    <t>COVID-19 symptoms</t>
  </si>
  <si>
    <t>nasopharyngeal swab</t>
  </si>
  <si>
    <t>SRR11365240</t>
  </si>
  <si>
    <t>SRX7966548</t>
  </si>
  <si>
    <t>001_IonT_feb2020_covid-19_whole-RNA</t>
  </si>
  <si>
    <t>SAMN14308029</t>
  </si>
  <si>
    <t>SRX7857605</t>
  </si>
  <si>
    <t>WA9_UW6</t>
  </si>
  <si>
    <t>WA9-UW6</t>
  </si>
  <si>
    <t>01-Mar-2020</t>
  </si>
  <si>
    <t>USA: WA</t>
  </si>
  <si>
    <t>USA\, WA</t>
  </si>
  <si>
    <t>BetaCoV/USA/WA9-UW6/2020</t>
  </si>
  <si>
    <t>SAMN14308028</t>
  </si>
  <si>
    <t>SRX7857604</t>
  </si>
  <si>
    <t>WA8_UW5</t>
  </si>
  <si>
    <t>WA8-UW5</t>
  </si>
  <si>
    <t>BetaCoV/USA/WA8-UW5/2020</t>
  </si>
  <si>
    <t>SAMN14308027</t>
  </si>
  <si>
    <t>SRX7857603</t>
  </si>
  <si>
    <t>WA7_UW4</t>
  </si>
  <si>
    <t>WA7-UW4</t>
  </si>
  <si>
    <t>BetaCoV/USA/WA7-UW4/2020</t>
  </si>
  <si>
    <t>SAMN14308026</t>
  </si>
  <si>
    <t>SRX7857602</t>
  </si>
  <si>
    <t>WA6_UW3</t>
  </si>
  <si>
    <t>WA6-UW3</t>
  </si>
  <si>
    <t>29-Feb-2020</t>
  </si>
  <si>
    <t>BetaCoV/USA/WA6-UW3/2020</t>
  </si>
  <si>
    <t>SRR11267570</t>
  </si>
  <si>
    <t>SAMN14167851</t>
  </si>
  <si>
    <t>SRX7874203</t>
  </si>
  <si>
    <t>SARS-CoV-2/Australia/VIC01/2020_RNA</t>
  </si>
  <si>
    <t>SARS-CoV-2/Australia/VIC01/2020</t>
  </si>
  <si>
    <t>SRR11267811</t>
  </si>
  <si>
    <t>WGA</t>
  </si>
  <si>
    <t>PRJNA611496</t>
  </si>
  <si>
    <t>SAMN14332760</t>
  </si>
  <si>
    <t>BGI</t>
  </si>
  <si>
    <t>SRX7874444</t>
  </si>
  <si>
    <t>BGISEQ-500</t>
  </si>
  <si>
    <t>19S0210837</t>
  </si>
  <si>
    <t>BGISEQ</t>
  </si>
  <si>
    <t>SRP252022</t>
  </si>
  <si>
    <t>2020-02-22</t>
  </si>
  <si>
    <t>uncalculated</t>
  </si>
  <si>
    <t>clinicians</t>
  </si>
  <si>
    <t>feca swab</t>
  </si>
  <si>
    <t>pneumonia complicated by diarrhea</t>
  </si>
  <si>
    <t>PRJNA601736</t>
  </si>
  <si>
    <t>SAMN13872787</t>
  </si>
  <si>
    <t>Human</t>
  </si>
  <si>
    <t>SRX7571571</t>
  </si>
  <si>
    <t>wuhan2</t>
  </si>
  <si>
    <t>WHU02</t>
  </si>
  <si>
    <t>SRP242226</t>
  </si>
  <si>
    <t>P02</t>
  </si>
  <si>
    <t>21</t>
  </si>
  <si>
    <t>State Key Laboratory of Virology</t>
  </si>
  <si>
    <t>female</t>
  </si>
  <si>
    <t>Bronchoalveolar lavage fluid</t>
  </si>
  <si>
    <t>SAMN13872786</t>
  </si>
  <si>
    <t>SRX7571570</t>
  </si>
  <si>
    <t>wuhan1</t>
  </si>
  <si>
    <t>WHU01</t>
  </si>
  <si>
    <t>P01</t>
  </si>
  <si>
    <t>39</t>
  </si>
  <si>
    <t>PRJNA603194</t>
  </si>
  <si>
    <t>SAMN13922059</t>
  </si>
  <si>
    <t>MIMS.me,MIGS/MIMS/MIMARKS.human-associated</t>
  </si>
  <si>
    <t>SHANGHAI PUBLIC HEALTH CLINICAL CENTER &amp; SCHOOL OF PUBLIC HEALTH, FUDAN UNIVERSITY</t>
  </si>
  <si>
    <t>SRX7636886</t>
  </si>
  <si>
    <t>Illumina MiniSeq</t>
  </si>
  <si>
    <t>1</t>
  </si>
  <si>
    <t>human lung metagenome</t>
  </si>
  <si>
    <t>Human-BALF</t>
  </si>
  <si>
    <t>SRP245409</t>
  </si>
  <si>
    <t>02-Jan-2020</t>
  </si>
  <si>
    <t>Department of Pulmonary and Critical Care Medicine\, The Central Hospital of Wuhan\, China</t>
  </si>
  <si>
    <t>Human BALF sample</t>
  </si>
  <si>
    <t>SRR11350376</t>
  </si>
  <si>
    <t>sra,nanopore</t>
  </si>
  <si>
    <t>SRX7884843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</si>
  <si>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</si>
  <si>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</si>
  <si>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</si>
  <si>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</si>
  <si>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</si>
  <si>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</si>
  <si>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</si>
  <si>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</si>
  <si>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</si>
  <si>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</si>
  <si>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</si>
  <si>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</si>
  <si>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</si>
  <si>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</si>
  <si>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## ENSEMBL VARIANT EFFECT PREDICTOR format (UCSC Variant Annotation Integrator)</t>
  </si>
  <si>
    <t>## Output produced at 2020-05-01 12:45:30</t>
  </si>
  <si>
    <t>## Connected to UCSC database wuhCor1</t>
  </si>
  <si>
    <t>## Variants: User Supplied Track</t>
  </si>
  <si>
    <t>## Transcripts: NCBI Genes (/gbdb/wuhCor1/ncbiGene.bb)</t>
  </si>
  <si>
    <t>Uploaded Variation</t>
  </si>
  <si>
    <t>Location</t>
  </si>
  <si>
    <t>Allele</t>
  </si>
  <si>
    <t>Gene</t>
  </si>
  <si>
    <t>Feature</t>
  </si>
  <si>
    <t>Feature type</t>
  </si>
  <si>
    <t>Consequence</t>
  </si>
  <si>
    <t>Position in cDNA</t>
  </si>
  <si>
    <t>Position in CDS</t>
  </si>
  <si>
    <t>Position in protein</t>
  </si>
  <si>
    <t>Amino acid change</t>
  </si>
  <si>
    <t>Codon change</t>
  </si>
  <si>
    <t>Co-located Variation</t>
  </si>
  <si>
    <t>Extra</t>
  </si>
  <si>
    <t>NC_045512v2_1059_C/T</t>
  </si>
  <si>
    <t>NC_045512v2:1059</t>
  </si>
  <si>
    <t>YP_009724389.1</t>
  </si>
  <si>
    <t>Transcript</t>
  </si>
  <si>
    <t>missense_variant</t>
  </si>
  <si>
    <t>794</t>
  </si>
  <si>
    <t>265</t>
  </si>
  <si>
    <t>T/I</t>
  </si>
  <si>
    <t>aCc/aTc</t>
  </si>
  <si>
    <t>EXON=1/1</t>
  </si>
  <si>
    <t>YP_009725295.1</t>
  </si>
  <si>
    <t>NC_045512v2_3037_C/T</t>
  </si>
  <si>
    <t>NC_045512v2:3037</t>
  </si>
  <si>
    <t>synonymous_variant</t>
  </si>
  <si>
    <t>2772</t>
  </si>
  <si>
    <t>924</t>
  </si>
  <si>
    <t>F/F</t>
  </si>
  <si>
    <t>ttC/ttT</t>
  </si>
  <si>
    <t>NC_045512v2_8782_C/T</t>
  </si>
  <si>
    <t>NC_045512v2:8782</t>
  </si>
  <si>
    <t>8517</t>
  </si>
  <si>
    <t>2839</t>
  </si>
  <si>
    <t>S/S</t>
  </si>
  <si>
    <t>agC/agT</t>
  </si>
  <si>
    <t>NC_045512v2_9477_T/A</t>
  </si>
  <si>
    <t>NC_045512v2:9477</t>
  </si>
  <si>
    <t>9212</t>
  </si>
  <si>
    <t>3071</t>
  </si>
  <si>
    <t>F/Y</t>
  </si>
  <si>
    <t>tTt/tAt</t>
  </si>
  <si>
    <t>NC_045512v2_11083_G/T</t>
  </si>
  <si>
    <t>NC_045512v2:11083</t>
  </si>
  <si>
    <t>10818</t>
  </si>
  <si>
    <t>3606</t>
  </si>
  <si>
    <t>L/F</t>
  </si>
  <si>
    <t>ttG/ttT</t>
  </si>
  <si>
    <t>NC_045512v2_14408_C/T</t>
  </si>
  <si>
    <t>NC_045512v2:14408</t>
  </si>
  <si>
    <t>941</t>
  </si>
  <si>
    <t>314</t>
  </si>
  <si>
    <t>P/L</t>
  </si>
  <si>
    <t>cCt/cTt</t>
  </si>
  <si>
    <t>NC_045512v2_14805_C/T</t>
  </si>
  <si>
    <t>NC_045512v2:14805</t>
  </si>
  <si>
    <t>1338</t>
  </si>
  <si>
    <t>446</t>
  </si>
  <si>
    <t>Y/Y</t>
  </si>
  <si>
    <t>taC/taT</t>
  </si>
  <si>
    <t>NC_045512v2_17747_C/T</t>
  </si>
  <si>
    <t>NC_045512v2:17747</t>
  </si>
  <si>
    <t>4280</t>
  </si>
  <si>
    <t>1427</t>
  </si>
  <si>
    <t>NC_045512v2_17858_A/G</t>
  </si>
  <si>
    <t>NC_045512v2:17858</t>
  </si>
  <si>
    <t>4391</t>
  </si>
  <si>
    <t>1464</t>
  </si>
  <si>
    <t>Y/C</t>
  </si>
  <si>
    <t>tAt/tGt</t>
  </si>
  <si>
    <t>NC_045512v2_18060_C/T</t>
  </si>
  <si>
    <t>NC_045512v2:18060</t>
  </si>
  <si>
    <t>4593</t>
  </si>
  <si>
    <t>1531</t>
  </si>
  <si>
    <t>L/L</t>
  </si>
  <si>
    <t>ctC/ctT</t>
  </si>
  <si>
    <t>NC_045512v2_20268_A/G</t>
  </si>
  <si>
    <t>NC_045512v2:20268</t>
  </si>
  <si>
    <t>6801</t>
  </si>
  <si>
    <t>2267</t>
  </si>
  <si>
    <t>ttA/ttG</t>
  </si>
  <si>
    <t>NC_045512v2_23403_A/G</t>
  </si>
  <si>
    <t>NC_045512v2:23403</t>
  </si>
  <si>
    <t>YP_009724390.1</t>
  </si>
  <si>
    <t>1841</t>
  </si>
  <si>
    <t>614</t>
  </si>
  <si>
    <t>D/G</t>
  </si>
  <si>
    <t>gAt/gGt</t>
  </si>
  <si>
    <t>NC_045512v2_25563_G/T</t>
  </si>
  <si>
    <t>NC_045512v2:25563</t>
  </si>
  <si>
    <t>YP_009724391.1</t>
  </si>
  <si>
    <t>171</t>
  </si>
  <si>
    <t>57</t>
  </si>
  <si>
    <t>Q/H</t>
  </si>
  <si>
    <t>caG/caT</t>
  </si>
  <si>
    <t>NC_045512v2_25979_G/T</t>
  </si>
  <si>
    <t>NC_045512v2:25979</t>
  </si>
  <si>
    <t>587</t>
  </si>
  <si>
    <t>196</t>
  </si>
  <si>
    <t>G/V</t>
  </si>
  <si>
    <t>gGa/gTa</t>
  </si>
  <si>
    <t>NC_045512v2_26144_G/T</t>
  </si>
  <si>
    <t>NC_045512v2:26144</t>
  </si>
  <si>
    <t>752</t>
  </si>
  <si>
    <t>251</t>
  </si>
  <si>
    <t>gGt/gTt</t>
  </si>
  <si>
    <t>NC_045512v2_28144_T/C</t>
  </si>
  <si>
    <t>NC_045512v2:28144</t>
  </si>
  <si>
    <t>YP_009724396.1</t>
  </si>
  <si>
    <t>84</t>
  </si>
  <si>
    <t>L/S</t>
  </si>
  <si>
    <t>tTa/tCa</t>
  </si>
  <si>
    <t>NC_045512v2_28657_C/T</t>
  </si>
  <si>
    <t>NC_045512v2:28657</t>
  </si>
  <si>
    <t>YP_009724397.2</t>
  </si>
  <si>
    <t>384</t>
  </si>
  <si>
    <t>128</t>
  </si>
  <si>
    <t>D/D</t>
  </si>
  <si>
    <t>gaC/gaT</t>
  </si>
  <si>
    <t>NC_045512v2_28688_T/C</t>
  </si>
  <si>
    <t>NC_045512v2:28688</t>
  </si>
  <si>
    <t>415</t>
  </si>
  <si>
    <t>139</t>
  </si>
  <si>
    <t>Ttg/Ctg</t>
  </si>
  <si>
    <t>NC_045512v2_28863_C/T</t>
  </si>
  <si>
    <t>NC_045512v2:28863</t>
  </si>
  <si>
    <t>590</t>
  </si>
  <si>
    <t>197</t>
  </si>
  <si>
    <t>S/L</t>
  </si>
  <si>
    <t>tCa/tTa</t>
  </si>
  <si>
    <t>NC_045512v2_28881_G/A</t>
  </si>
  <si>
    <t>NC_045512v2:28881</t>
  </si>
  <si>
    <t>608</t>
  </si>
  <si>
    <t>203</t>
  </si>
  <si>
    <t>R/K</t>
  </si>
  <si>
    <t>aGg/aAg</t>
  </si>
  <si>
    <t>NC_045512v2_28882_G/A</t>
  </si>
  <si>
    <t>NC_045512v2:28882</t>
  </si>
  <si>
    <t>609</t>
  </si>
  <si>
    <t>R/R</t>
  </si>
  <si>
    <t>agG/agA</t>
  </si>
  <si>
    <t>NC_045512v2_28883_G/C</t>
  </si>
  <si>
    <t>NC_045512v2:28883</t>
  </si>
  <si>
    <t>610</t>
  </si>
  <si>
    <t>204</t>
  </si>
  <si>
    <t>G/R</t>
  </si>
  <si>
    <t>Gga/Cga</t>
  </si>
  <si>
    <t>##fileformat=VCFv4.2</t>
  </si>
  <si>
    <t>##bcftoolsCommand=mpileup -B -C 50 -d 250 --fasta-ref covid19-refseq.fasta --threads 10 -Ou genbank_sequences_USA_alignment.sorted.bam</t>
  </si>
  <si>
    <t>##bcftools_callCommand=call -mv -Ov -o genbank_sequences_USA_alignment.sorted.bam.vcf; Date=Wed Apr 29 00:34:57 2020</t>
  </si>
  <si>
    <t>##bcftoolsCommand=mpileup -B -C 50 -d 250 --fasta-ref covid19-refseq.fasta --threads 10 -Ou genbank_sequences_Asia_22_2020_alignment.sorted.bam</t>
  </si>
  <si>
    <t>##bcftools_callCommand=call -mv -Ov -o genbank_sequences_Asia_22_2020_alignment.sorted.bam.vcf; Date=Wed Apr 29 00:34:59 2020</t>
  </si>
  <si>
    <t>##bcftoolsCommand=mpileup -B -C 50 -d 250 --fasta-ref covid19-refseq.fasta --threads 10 -Ou genbank_sequences_Europe_22_2020_alignment.sorted.bam</t>
  </si>
  <si>
    <t>##bcftools_callCommand=call -mv -Ov -o genbank_sequences_Europe_22_2020_alignment.sorted.bam.vcf; Date=Wed Apr 29 00:35:08 2020</t>
  </si>
  <si>
    <t>##FILTER=&lt;ID=PASS,Description="All filters passed"&gt;</t>
  </si>
  <si>
    <t>##bcftoolsVersion=1.10.2+htslib-1.10.2</t>
  </si>
  <si>
    <t>##bcftoolsCommand=mpileup -B -C 50 -d 250 --fasta-ref covid19-refseq.fasta --threads 10 -Ou genbank_sequences_North_America_22_2020_alignment.sorted.bam</t>
  </si>
  <si>
    <t>##reference=file://covid19-refseq.fasta</t>
  </si>
  <si>
    <t>##ALT=&lt;ID=*,Description="Represents allele(s) other than observed."&gt;</t>
  </si>
  <si>
    <t>##INFO=&lt;ID=INDEL,Number=0,Type=Flag,Description="Indicates that the variant is an INDEL."&gt;</t>
  </si>
  <si>
    <t>##INFO=&lt;ID=IDV,Number=1,Type=Integer,Description="Maximum number of raw reads supporting an indel"&gt;</t>
  </si>
  <si>
    <t>##INFO=&lt;ID=IMF,Number=1,Type=Float,Description="Maximum fraction of raw reads supporting an indel"&gt;</t>
  </si>
  <si>
    <t>##INFO=&lt;ID=DP,Number=1,Type=Integer,Description="Raw read depth"&gt;</t>
  </si>
  <si>
    <t>##INFO=&lt;ID=VDB,Number=1,Type=Float,Description="Variant Distance Bias for filtering splice-site artefacts in RNA-seq data (bigger is better)",Version=3&gt;</t>
  </si>
  <si>
    <t>##INFO=&lt;ID=RPB,Number=1,Type=Float,Description="Mann-Whitney U test of Read Position Bias (bigger is better)"&gt;</t>
  </si>
  <si>
    <t>##INFO=&lt;ID=MQB,Number=1,Type=Float,Description="Mann-Whitney U test of Mapping Quality Bias (bigger is better)"&gt;</t>
  </si>
  <si>
    <t>##INFO=&lt;ID=BQB,Number=1,Type=Float,Description="Mann-Whitney U test of Base Quality Bias (bigger is better)"&gt;</t>
  </si>
  <si>
    <t>##INFO=&lt;ID=MQSB,Number=1,Type=Float,Description="Mann-Whitney U test of Mapping Quality vs Strand Bias (bigger is better)"&gt;</t>
  </si>
  <si>
    <t>##INFO=&lt;ID=SGB,Number=1,Type=Float,Description="Segregation based metric."&gt;</t>
  </si>
  <si>
    <t>##INFO=&lt;ID=MQ0F,Number=1,Type=Float,Description="Fraction of MQ0 reads (smaller is better)"&gt;</t>
  </si>
  <si>
    <t>##FORMAT=&lt;ID=PL,Number=G,Type=Integer,Description="List of Phred-scaled genotype likelihoods"&gt;</t>
  </si>
  <si>
    <t>##FORMAT=&lt;ID=GT,Number=1,Type=String,Description="Genotype"&gt;</t>
  </si>
  <si>
    <t>##INFO=&lt;ID=ICB,Number=1,Type=Float,Description="Inbreeding Coefficient Binomial test (bigger is better)"&gt;</t>
  </si>
  <si>
    <t>##INFO=&lt;ID=HOB,Number=1,Type=Float,Description="Bias in the number of HOMs number (smaller is better)"&gt;</t>
  </si>
  <si>
    <t>##INFO=&lt;ID=DP4,Number=4,Type=Integer,Description="Number of high-quality ref-forward , ref-reverse, alt-forward and alt-reverse bases"&gt;</t>
  </si>
  <si>
    <t>##INFO=&lt;ID=MQ,Number=1,Type=Integer,Description="Average mapping quality"&gt;</t>
  </si>
  <si>
    <t>##bcftools_callVersion=1.10.2+htslib-1.10.2</t>
  </si>
  <si>
    <t>##bcftools_callCommand=call -mv -Ov -o genbank_sequences_North_America_22_2020_alignment.sorted.bam.vcf; Date=Wed Apr 29 00:35:06 2020</t>
  </si>
  <si>
    <t>##source_20200429.1=vcf-merge(v0.1.14-12-gcdb80b8) genbank_USA_March_25_2020.vcf.gz genbank_Asia_April_22_2020.vcf.gz genbank_Europe_April_22_2020.vcf.gz genbank_North_America_April_22_2020.vcf.gz</t>
  </si>
  <si>
    <t>##sourceFiles_20200429.1=0:genbank_USA_March_25_2020.vcf.gz,1:genbank_Asia_April_22_2020.vcf.gz,2:genbank_Europe_April_22_2020.vcf.gz,3:genbank_North_America_April_22_2020.vcf.gz</t>
  </si>
  <si>
    <t>##INFO=&lt;ID=SF,Number=.,Type=String,Description="Source File (index to sourceFiles, f when filtered)"&gt;</t>
  </si>
  <si>
    <t>##INFO=&lt;ID=AC,Number=.,Type=Integer,Description="Allele count in genotypes"&gt;</t>
  </si>
  <si>
    <t>##INFO=&lt;ID=AN,Number=1,Type=Integer,Description="Total number of alleles in called genotypes"&gt;</t>
  </si>
  <si>
    <t>genbank_sequences_USA_alignment.sorted.bam</t>
  </si>
  <si>
    <t>genbank_sequences_Asia_22_2020_alignment.sorted.bam</t>
  </si>
  <si>
    <t>genbank_sequences_Europe_22_2020_alignment.sorted.bam</t>
  </si>
  <si>
    <t>genbank_sequences_North_America_22_2020_alignment.sorted.bam</t>
  </si>
  <si>
    <t>AC=3;AN=6;BQB=1;DP4=317,0,222,0;DP=539;HOB=0.5;ICB=1;MQ0F=0;MQ=49;MQB=0.956433;RPB=1;SF=0,2,3;SGB=-0.693132;VDB=3.75937e-20</t>
  </si>
  <si>
    <t>GT:PL</t>
  </si>
  <si>
    <t>0/1:99,0,230</t>
  </si>
  <si>
    <t>0/1:242,0,212</t>
  </si>
  <si>
    <t>0/1:255,0,255</t>
  </si>
  <si>
    <t>AC=2;AN=4;BQB=1;DP4=442,0,133,0;DP=575;HOB=0.5;ICB=1;MQ0F=0;MQ=49;MQB=0.999747;RPB=0.999831;SF=0,3;SGB=-0.69311;VDB=8.39001e-20</t>
  </si>
  <si>
    <t>0/1:61,0,219</t>
  </si>
  <si>
    <t>0/1:117,0,255</t>
  </si>
  <si>
    <t>AC=3;AN=6;BQB=1;DP4=363,0,241,0;DP=604;HOB=0.5;ICB=1;MQ0F=0;MQ=49;MQB=0.954443;RPB=0.863782;SF=0,2,3;SGB=-0.693139;VDB=2.36851e-19</t>
  </si>
  <si>
    <t>0/1:97,0,241</t>
  </si>
  <si>
    <t>AC=4;AN=8;BQB=1;DP4=431,0,283,0;DP=714;HOB=0.5;ICB=1;MQ0F=0;MQ=49;MQB=0.998259;RPB=0.742233;SF=0,1,2,3;SGB=-0.693147;VDB=2.8026e-45</t>
  </si>
  <si>
    <t>0/1:123,0,227</t>
  </si>
  <si>
    <t>0/1:150,0,241</t>
  </si>
  <si>
    <t>AC=1;AN=2;BQB=1;DP4=23,0,7,0;DP=30;HOB=0.5;ICB=1;MQ0F=0;MQ=49;MQB=0.985381;RPB=0.985381;SF=2;SGB=-0.636426;VDB=6.71664e-05</t>
  </si>
  <si>
    <t>0/1:147,0,240</t>
  </si>
  <si>
    <t>AC=1;AN=2;BQB=1;DP4=86,0,24,0;DP=110;HOB=0.5;ICB=1;MQ0F=0;MQ=49;MQB=0.985028;RPB=0.910028;SF=1;SGB=-0.692831;VDB=1.30483e-15</t>
  </si>
  <si>
    <t>0/1:134,0,231</t>
  </si>
  <si>
    <t>AC=3;AN=6;BQB=1;DP4=360,0,244,0;DP=604;HOB=0.5;ICB=1;MQ0F=0;MQ=49;MQB=0.95804;RPB=0.389061;SF=0,2,3;SGB=-0.693141;VDB=1.53037e-19</t>
  </si>
  <si>
    <t>0/1:99,0,242</t>
  </si>
  <si>
    <t>AC=1;AN=2;BQB=1;DP4=22,0,7,0;DP=29;HOB=0.5;ICB=1;MQ0F=0;MQ=49;MQB=0.984217;RPB=1;SF=2;SGB=-0.636426;VDB=6.71664e-05</t>
  </si>
  <si>
    <t>AC=2;AN=4;BQB=1;DP4=360,0,215,0;DP=575;HOB=0.5;ICB=1;MQ0F=0;MQ=49;MQB=0.995165;RPB=0.61207;SF=0,3;SGB=-0.693147;VDB=1.4013e-45</t>
  </si>
  <si>
    <t>0/1:207,0,255</t>
  </si>
  <si>
    <t>AC=2;AN=4;BQB=1;DP4=361,0,214,0;DP=575;HOB=0.5;ICB=1;MQ0F=0;MQ=49;MQB=0.995165;RPB=1;SF=0,3;SGB=-0.693147;VDB=0</t>
  </si>
  <si>
    <t>0/1:210,0,255</t>
  </si>
  <si>
    <t>AC=2;AN=4;BQB=1;DP4=354,0,221,0;DP=575;HOB=0.5;ICB=1;MQ0F=0;MQ=49;MQB=0.992569;RPB=0.926118;SF=0,3;SGB=-0.693147;VDB=0</t>
  </si>
  <si>
    <t>0/1:145,0,255</t>
  </si>
  <si>
    <t>AC=1;AN=2;BQB=1;DP4=26,0,3,0;DP=29;HOB=0.5;ICB=1;MQ0F=0;MQ=49;MQB=0.994247;RPB=1;SF=2;SGB=-0.511536;VDB=0.0221621</t>
  </si>
  <si>
    <t>0/1:44,0,224</t>
  </si>
  <si>
    <t>AC=3;AN=6;BQB=1;DP4=361,0,244,0;DP=605;HOB=0.5;ICB=1;MQ0F=0;MQ=49;MQB=0.954443;RPB=0.997582;SF=0,2,3;SGB=-0.693139;VDB=3.75937e-20</t>
  </si>
  <si>
    <t>0/1:92,0,238</t>
  </si>
  <si>
    <t>0/1:243,0,210</t>
  </si>
  <si>
    <t>AC=2;AN=4;BQB=1;DP4=382,0,193,0;DP=575;HOB=0.5;ICB=1;MQ0F=0;MQ=49;MQB=0.9465;RPB=1;SF=0,3;SGB=-0.693132;VDB=3.75937e-20</t>
  </si>
  <si>
    <t>0/1:77,0,229</t>
  </si>
  <si>
    <t>AC=1;AN=2;BQB=1;DP4=22,0,7,0;DP=29;HOB=0.5;ICB=1;MQ0F=0;MQ=49;MQB=0.984217;RPB=0.106812;SF=2;SGB=-0.636426;VDB=7.99768e-05</t>
  </si>
  <si>
    <t>AC=1;AN=2;BQB=1;DP4=25,0,4,0;DP=29;HOB=0.5;ICB=1;MQ0F=0;MQ=49;MQB=0.992032;RPB=1;SF=2;SGB=-0.556411;VDB=0.0058656</t>
  </si>
  <si>
    <t>0/1:77,0,230</t>
  </si>
  <si>
    <t>AC=4;AN=8;BQB=1;DP4=431,0,282,0;DP=713;HOB=0.5;ICB=1;MQ0F=0;MQ=49;MQB=0.998259;RPB=1;SF=0,1,2,3;SGB=-0.693147;VDB=0</t>
  </si>
  <si>
    <t>0/1:117,0,223</t>
  </si>
  <si>
    <t>AC=1;AN=2;BQB=1;DP4=23,0,7,0;DP=30;HOB=0.5;ICB=1;MQ0F=0;MQ=49;MQB=0.985381;RPB=0.0876519;SF=2;SGB=-0.636426;VDB=7.99768e-05</t>
  </si>
  <si>
    <t>AC=1;AN=2;BQB=1;DP4=112,0,18,0;DP=130;HOB=0.5;ICB=1;MQ0F=0;MQ=49;MQB=0.0468877;RPB=0.0053297;SF=1;SGB=-0.691153;VDB=6.54776e-08</t>
  </si>
  <si>
    <t>0/1:36,0,187</t>
  </si>
  <si>
    <t>AC=1;AN=2;BQB=1;DP4=18,0,12,0;DP=30;HOB=0.5;ICB=1;MQ0F=0;MQ=49;MQB=0.968257;RPB=0.968257;SF=2;SGB=-0.680642;VDB=2.26006e-08</t>
  </si>
  <si>
    <t>0/1:214,0,242</t>
  </si>
  <si>
    <t>Allele Frequencies</t>
  </si>
  <si>
    <t>Asia_April_22_2020</t>
  </si>
  <si>
    <t>Europe_April_22_2020</t>
  </si>
  <si>
    <t>North_America_April_22_2020</t>
  </si>
  <si>
    <t>SNVs</t>
  </si>
  <si>
    <t>INDELs</t>
  </si>
  <si>
    <t>2019-nCoV_N3_Forward_Primer</t>
  </si>
  <si>
    <t>CDC_Primers</t>
  </si>
  <si>
    <t>Reverse_1</t>
  </si>
  <si>
    <t>Forward_2</t>
  </si>
  <si>
    <t>Forward_3</t>
  </si>
  <si>
    <t>Reverse_8</t>
  </si>
  <si>
    <t>Primer-blast</t>
  </si>
  <si>
    <t>HK_Pasteur_Korea primers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</si>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</sst>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FECFE1C-263C-40FF-AEC0-A228A2F0B768}" autoFormatId="16" applyNumberFormats="0" applyBorderFormats="0" applyFontFormats="0" applyPatternFormats="0" applyAlignmentFormats="0" applyWidthHeightFormats="0">
  <queryTableRefresh nextId="52">
    <queryTableFields count="51">
      <queryTableField id="1" name="Run" tableColumnId="1"/>
      <queryTableField id="2" name="Assay Type" tableColumnId="2"/>
      <queryTableField id="3" name="AvgSpotLen" tableColumnId="3"/>
      <queryTableField id="4" name="Bases" tableColumnId="4"/>
      <queryTableField id="5" name="BioProject" tableColumnId="5"/>
      <queryTableField id="6" name="BioSample" tableColumnId="6"/>
      <queryTableField id="7" name="BioSampleModel" tableColumnId="7"/>
      <queryTableField id="8" name="Bytes" tableColumnId="8"/>
      <queryTableField id="9" name="Center Name" tableColumnId="9"/>
      <queryTableField id="10" name="Consent" tableColumnId="10"/>
      <queryTableField id="11" name="DATASTORE filetype" tableColumnId="11"/>
      <queryTableField id="12" name="DATASTORE provider" tableColumnId="12"/>
      <queryTableField id="13" name="DATASTORE region" tableColumnId="13"/>
      <queryTableField id="14" name="Experiment" tableColumnId="14"/>
      <queryTableField id="15" name="Instrument" tableColumnId="15"/>
      <queryTableField id="16" name="Library Name" tableColumnId="16"/>
      <queryTableField id="17" name="LibraryLayout" tableColumnId="17"/>
      <queryTableField id="18" name="LibrarySelection" tableColumnId="18"/>
      <queryTableField id="19" name="LibrarySource" tableColumnId="19"/>
      <queryTableField id="20" name="Organism" tableColumnId="20"/>
      <queryTableField id="21" name="Platform" tableColumnId="21"/>
      <queryTableField id="22" name="ReleaseDate" tableColumnId="22"/>
      <queryTableField id="23" name="Sample Name" tableColumnId="23"/>
      <queryTableField id="24" name="SRA Study" tableColumnId="24"/>
      <queryTableField id="25" name="Collection_Date" tableColumnId="25"/>
      <queryTableField id="26" name="Host" tableColumnId="26"/>
      <queryTableField id="27" name="geo_loc_name_country" tableColumnId="27"/>
      <queryTableField id="28" name="geo_loc_name_country_continent" tableColumnId="28"/>
      <queryTableField id="29" name="geo_loc_name" tableColumnId="29"/>
      <queryTableField id="30" name="collected_by" tableColumnId="30"/>
      <queryTableField id="31" name="isolation_source" tableColumnId="31"/>
      <queryTableField id="32" name="lat_lon" tableColumnId="32"/>
      <queryTableField id="33" name="host_disease" tableColumnId="33"/>
      <queryTableField id="34" name="isolate" tableColumnId="34"/>
      <queryTableField id="35" name="strain" tableColumnId="35"/>
      <queryTableField id="36" name="sample_type" tableColumnId="36"/>
      <queryTableField id="37" name="Age" tableColumnId="37"/>
      <queryTableField id="38" name="Biomaterial_provider" tableColumnId="38"/>
      <queryTableField id="39" name="host_description" tableColumnId="39"/>
      <queryTableField id="40" name="host_tissue_sampled" tableColumnId="40"/>
      <queryTableField id="41" name="sex" tableColumnId="41"/>
      <queryTableField id="42" name="tissue" tableColumnId="42"/>
      <queryTableField id="43" name="AssemblyName" tableColumnId="43"/>
      <queryTableField id="44" name="COUNTRY" tableColumnId="44"/>
      <queryTableField id="45" name="env_broad_scale" tableColumnId="45"/>
      <queryTableField id="46" name="env_local_scale" tableColumnId="46"/>
      <queryTableField id="47" name="env_medium" tableColumnId="47"/>
      <queryTableField id="48" name="Host_Age" tableColumnId="48"/>
      <queryTableField id="49" name="host_disease_outcome" tableColumnId="49"/>
      <queryTableField id="50" name="host_disease_stage" tableColumnId="50"/>
      <queryTableField id="51" name="host_sex" tableColumnId="5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1DC167-4C89-42C0-8284-ACF914EC7BC6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043FB-7E2F-45FB-AF6B-024CB654DE02}" name="SraRunTable_Homo_Sapiens_04_22_19" displayName="SraRunTable_Homo_Sapiens_04_22_19" ref="A1:AY283" tableType="queryTable" totalsRowShown="0">
  <autoFilter ref="A1:AY283" xr:uid="{779A5117-3AFA-4E91-9D4F-7246B007D01E}"/>
  <sortState xmlns:xlrd2="http://schemas.microsoft.com/office/spreadsheetml/2017/richdata2" ref="A2:AY283">
    <sortCondition ref="U1:U283"/>
  </sortState>
  <tableColumns count="51">
    <tableColumn id="1" xr3:uid="{4F98C27A-7197-4C43-B048-ACD08277C858}" uniqueName="1" name="Run" queryTableFieldId="1" dataDxfId="61"/>
    <tableColumn id="2" xr3:uid="{E44CE669-E39E-44E9-9E30-490D0F4CB53B}" uniqueName="2" name="Assay Type" queryTableFieldId="2" dataDxfId="60"/>
    <tableColumn id="3" xr3:uid="{346C2C8C-52B6-4A88-BF00-EF4966EE889E}" uniqueName="3" name="AvgSpotLen" queryTableFieldId="3"/>
    <tableColumn id="4" xr3:uid="{6F64B928-0095-4D85-B585-412A47737FB2}" uniqueName="4" name="Bases" queryTableFieldId="4"/>
    <tableColumn id="5" xr3:uid="{58282401-35EE-4262-8829-A6CFF7C231FD}" uniqueName="5" name="BioProject" queryTableFieldId="5" dataDxfId="59"/>
    <tableColumn id="6" xr3:uid="{728EC580-28EE-4930-BC94-A110AF326B27}" uniqueName="6" name="BioSample" queryTableFieldId="6" dataDxfId="58"/>
    <tableColumn id="7" xr3:uid="{6FD592BF-50EB-429F-BB63-8F3FECFFF352}" uniqueName="7" name="BioSampleModel" queryTableFieldId="7" dataDxfId="57"/>
    <tableColumn id="8" xr3:uid="{0140101C-80B7-40A1-B495-2CC46D9A5102}" uniqueName="8" name="Bytes" queryTableFieldId="8"/>
    <tableColumn id="9" xr3:uid="{DBA41835-954B-4C90-84D7-0CBB913E3665}" uniqueName="9" name="Center Name" queryTableFieldId="9" dataDxfId="56"/>
    <tableColumn id="10" xr3:uid="{7E4ABCF6-B80F-4B16-89B3-DB165D29F01E}" uniqueName="10" name="Consent" queryTableFieldId="10" dataDxfId="55"/>
    <tableColumn id="11" xr3:uid="{B447FCB9-D0F6-49AC-B38B-A55DFB1806C0}" uniqueName="11" name="DATASTORE filetype" queryTableFieldId="11" dataDxfId="54"/>
    <tableColumn id="12" xr3:uid="{F8633DFA-52F1-41D6-B50B-55831FDA1BC0}" uniqueName="12" name="DATASTORE provider" queryTableFieldId="12" dataDxfId="53"/>
    <tableColumn id="13" xr3:uid="{FCFE8FAA-65DC-42C0-92A6-5675003453EB}" uniqueName="13" name="DATASTORE region" queryTableFieldId="13" dataDxfId="52"/>
    <tableColumn id="14" xr3:uid="{766DCD04-5D25-4C9B-9394-61F92FE99E53}" uniqueName="14" name="Experiment" queryTableFieldId="14" dataDxfId="51"/>
    <tableColumn id="15" xr3:uid="{CC69C490-1E88-49B1-A332-3F2DC2010012}" uniqueName="15" name="Instrument" queryTableFieldId="15" dataDxfId="50"/>
    <tableColumn id="16" xr3:uid="{56B045CB-ABE6-424D-8FD5-C11F6296DD94}" uniqueName="16" name="Library Name" queryTableFieldId="16" dataDxfId="49"/>
    <tableColumn id="17" xr3:uid="{C6453F9A-CC1B-4F92-835A-E3AF8FF75E1C}" uniqueName="17" name="LibraryLayout" queryTableFieldId="17" dataDxfId="48"/>
    <tableColumn id="18" xr3:uid="{FBBE67F2-BE50-42BE-9071-EB061E4A3845}" uniqueName="18" name="LibrarySelection" queryTableFieldId="18" dataDxfId="47"/>
    <tableColumn id="19" xr3:uid="{9B75DF40-EA75-4D82-8CB2-F72518D7DB9B}" uniqueName="19" name="LibrarySource" queryTableFieldId="19" dataDxfId="46"/>
    <tableColumn id="20" xr3:uid="{417C0B85-2FDA-4154-AE7B-86ED92328511}" uniqueName="20" name="Organism" queryTableFieldId="20" dataDxfId="45"/>
    <tableColumn id="21" xr3:uid="{984DFF35-4CA7-4801-B09F-30363E8D6E0A}" uniqueName="21" name="Platform" queryTableFieldId="21" dataDxfId="44"/>
    <tableColumn id="22" xr3:uid="{2411B47A-99E4-48F6-9234-1F88FD9D4E7E}" uniqueName="22" name="ReleaseDate" queryTableFieldId="22" dataDxfId="43"/>
    <tableColumn id="23" xr3:uid="{B09B46C4-8993-4226-91EE-3B352D43F44A}" uniqueName="23" name="Sample Name" queryTableFieldId="23" dataDxfId="42"/>
    <tableColumn id="24" xr3:uid="{4A482A82-A430-4AB1-8328-C65D5BFF42E7}" uniqueName="24" name="SRA Study" queryTableFieldId="24" dataDxfId="41"/>
    <tableColumn id="25" xr3:uid="{02B636AB-5293-43D7-85B3-CA73F3406E23}" uniqueName="25" name="Collection_Date" queryTableFieldId="25" dataDxfId="40"/>
    <tableColumn id="26" xr3:uid="{9E801697-5EBA-44BE-9D3F-442C270B97C9}" uniqueName="26" name="Host" queryTableFieldId="26" dataDxfId="39"/>
    <tableColumn id="27" xr3:uid="{8D45FBC1-426C-4F7E-A95D-C5FB10ABB29F}" uniqueName="27" name="geo_loc_name_country" queryTableFieldId="27" dataDxfId="38"/>
    <tableColumn id="28" xr3:uid="{BBA676D1-70D0-4891-804F-E2A79B872ACC}" uniqueName="28" name="geo_loc_name_country_continent" queryTableFieldId="28" dataDxfId="37"/>
    <tableColumn id="29" xr3:uid="{71DFEDCB-887D-4207-915A-34C7496DA5BB}" uniqueName="29" name="geo_loc_name" queryTableFieldId="29" dataDxfId="36"/>
    <tableColumn id="30" xr3:uid="{41E730E6-2821-47EB-8409-CBD9751111AE}" uniqueName="30" name="collected_by" queryTableFieldId="30" dataDxfId="35"/>
    <tableColumn id="31" xr3:uid="{FF6970E1-1CC5-4B66-9915-076D82698C9D}" uniqueName="31" name="isolation_source" queryTableFieldId="31" dataDxfId="34"/>
    <tableColumn id="32" xr3:uid="{1BD71D7A-3216-44BC-A4A3-C91CD3C982C5}" uniqueName="32" name="lat_lon" queryTableFieldId="32" dataDxfId="33"/>
    <tableColumn id="33" xr3:uid="{E7ABFD9F-F3BE-4C33-BCC6-D72EC639B3AD}" uniqueName="33" name="host_disease" queryTableFieldId="33" dataDxfId="32"/>
    <tableColumn id="34" xr3:uid="{36CF21EC-7E26-45D1-8DB7-1734DCDC9F10}" uniqueName="34" name="isolate" queryTableFieldId="34" dataDxfId="31"/>
    <tableColumn id="35" xr3:uid="{06D3DB3E-F563-441E-B4A9-A5816D369E74}" uniqueName="35" name="strain" queryTableFieldId="35" dataDxfId="30"/>
    <tableColumn id="36" xr3:uid="{4865AC04-4BF0-43CA-82AC-DF1B90A78320}" uniqueName="36" name="sample_type" queryTableFieldId="36" dataDxfId="29"/>
    <tableColumn id="37" xr3:uid="{1041A739-715B-434F-B515-80013500A8F2}" uniqueName="37" name="Age" queryTableFieldId="37" dataDxfId="28"/>
    <tableColumn id="38" xr3:uid="{62CAA34C-B35E-4019-9E6C-5587CF02F914}" uniqueName="38" name="Biomaterial_provider" queryTableFieldId="38" dataDxfId="27"/>
    <tableColumn id="39" xr3:uid="{A35B22E5-8B76-4588-847F-5AE3AB992E08}" uniqueName="39" name="host_description" queryTableFieldId="39" dataDxfId="26"/>
    <tableColumn id="40" xr3:uid="{D613BD3F-3CA9-410F-97EF-E61EF4CAF63D}" uniqueName="40" name="host_tissue_sampled" queryTableFieldId="40" dataDxfId="25"/>
    <tableColumn id="41" xr3:uid="{DCC94A94-5911-4F90-B507-75C7FC57046A}" uniqueName="41" name="sex" queryTableFieldId="41" dataDxfId="24"/>
    <tableColumn id="42" xr3:uid="{E4B98DAB-465A-4FB3-BAA4-171A9E5E1F08}" uniqueName="42" name="tissue" queryTableFieldId="42" dataDxfId="23"/>
    <tableColumn id="43" xr3:uid="{08C10E29-5C79-4E25-B763-363DEFFC8989}" uniqueName="43" name="AssemblyName" queryTableFieldId="43" dataDxfId="22"/>
    <tableColumn id="44" xr3:uid="{4DA94138-0823-4103-8B60-E9A1BD12EC70}" uniqueName="44" name="COUNTRY" queryTableFieldId="44" dataDxfId="21"/>
    <tableColumn id="45" xr3:uid="{DE982761-4812-4A60-9BCF-B9BA5AD01C93}" uniqueName="45" name="env_broad_scale" queryTableFieldId="45" dataDxfId="20"/>
    <tableColumn id="46" xr3:uid="{8D13DE89-F227-45E0-9389-02123875AB1F}" uniqueName="46" name="env_local_scale" queryTableFieldId="46" dataDxfId="19"/>
    <tableColumn id="47" xr3:uid="{B0607F38-B724-4709-9C41-53E47275435B}" uniqueName="47" name="env_medium" queryTableFieldId="47" dataDxfId="18"/>
    <tableColumn id="48" xr3:uid="{F7261B56-42B8-4637-91FA-AF3B05EDC24F}" uniqueName="48" name="Host_Age" queryTableFieldId="48" dataDxfId="17"/>
    <tableColumn id="49" xr3:uid="{45AB6B17-44A8-4F2E-ADB7-763B78E57533}" uniqueName="49" name="host_disease_outcome" queryTableFieldId="49" dataDxfId="16"/>
    <tableColumn id="50" xr3:uid="{B7EA1671-0886-44D4-BF19-75E9FF58AA6A}" uniqueName="50" name="host_disease_stage" queryTableFieldId="50" dataDxfId="15"/>
    <tableColumn id="51" xr3:uid="{3F6B6925-4D4D-40F8-B54D-AB067342A3EB}" uniqueName="51" name="host_sex" queryTableFieldId="51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7F9453-C06D-49BD-B665-464136CBCCDD}" name="VEP_GenBank" displayName="VEP_GenBank" ref="A1:N34" tableType="queryTable" totalsRowShown="0">
  <autoFilter ref="A1:N34" xr:uid="{1F45F890-0FE4-48E3-A65E-B8A807D5F87F}"/>
  <tableColumns count="14">
    <tableColumn id="1" xr3:uid="{8FC7E92B-22DF-4C50-AA22-D1FB7979EE52}" uniqueName="1" name="Column1" queryTableFieldId="1" dataDxfId="13"/>
    <tableColumn id="2" xr3:uid="{4F5585A5-CBB2-43D2-93DB-4C5442D30087}" uniqueName="2" name="Column2" queryTableFieldId="2" dataDxfId="12"/>
    <tableColumn id="3" xr3:uid="{C725F043-0DEB-4A97-BD79-30FFEC9E083E}" uniqueName="3" name="Column3" queryTableFieldId="3" dataDxfId="11"/>
    <tableColumn id="4" xr3:uid="{4C291E72-9169-4E09-AA62-A2AA29D9A21D}" uniqueName="4" name="Column4" queryTableFieldId="4" dataDxfId="10"/>
    <tableColumn id="5" xr3:uid="{EA351A88-2F69-4E7C-98CC-9F44FF84D67B}" uniqueName="5" name="Column5" queryTableFieldId="5" dataDxfId="9"/>
    <tableColumn id="6" xr3:uid="{5807E6CA-B633-4E73-96A1-1D3A74055AEA}" uniqueName="6" name="Column6" queryTableFieldId="6" dataDxfId="8"/>
    <tableColumn id="7" xr3:uid="{797ED45C-5ED9-4AB0-9894-56CA57BB9158}" uniqueName="7" name="Column7" queryTableFieldId="7" dataDxfId="7"/>
    <tableColumn id="8" xr3:uid="{D2381BEE-1C11-47A7-A067-61CEF650ECAA}" uniqueName="8" name="Column8" queryTableFieldId="8" dataDxfId="6"/>
    <tableColumn id="9" xr3:uid="{F719A56E-2929-4508-919E-329E8FD70F8C}" uniqueName="9" name="Column9" queryTableFieldId="9" dataDxfId="5"/>
    <tableColumn id="10" xr3:uid="{ED16796C-AE54-4D97-949D-A7508D1049E8}" uniqueName="10" name="Column10" queryTableFieldId="10" dataDxfId="4"/>
    <tableColumn id="11" xr3:uid="{9C2728F6-6F3D-4186-9736-3B130171502C}" uniqueName="11" name="Column11" queryTableFieldId="11" dataDxfId="3"/>
    <tableColumn id="12" xr3:uid="{7EEE06BC-D062-4657-A931-8C138EBC077A}" uniqueName="12" name="Column12" queryTableFieldId="12" dataDxfId="2"/>
    <tableColumn id="13" xr3:uid="{77412DA0-155B-422A-B60F-7ECB44DF90F0}" uniqueName="13" name="Column13" queryTableFieldId="13" dataDxfId="1"/>
    <tableColumn id="14" xr3:uid="{26D7A740-E76F-4366-8767-0E8363F9A45C}" uniqueName="14" name="Column14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FD51-E1CC-403D-A9C3-D248B4D820FF}">
  <dimension ref="A1:AY283"/>
  <sheetViews>
    <sheetView tabSelected="1" topLeftCell="A84" workbookViewId="0">
      <selection activeCell="O92" sqref="O92"/>
    </sheetView>
  </sheetViews>
  <sheetFormatPr defaultRowHeight="14.4" x14ac:dyDescent="0.3"/>
  <cols>
    <col min="1" max="1" width="15" customWidth="1"/>
    <col min="2" max="2" width="10.77734375" customWidth="1"/>
    <col min="9" max="9" width="57.88671875" customWidth="1"/>
    <col min="21" max="21" width="11.44140625" customWidth="1"/>
    <col min="22" max="22" width="13.109375" customWidth="1"/>
    <col min="23" max="23" width="13.33203125" customWidth="1"/>
    <col min="24" max="24" width="15" customWidth="1"/>
    <col min="25" max="25" width="14.33203125" customWidth="1"/>
  </cols>
  <sheetData>
    <row r="1" spans="1:51" x14ac:dyDescent="0.3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393</v>
      </c>
      <c r="X1" t="s">
        <v>394</v>
      </c>
      <c r="Y1" t="s">
        <v>395</v>
      </c>
      <c r="Z1" t="s">
        <v>396</v>
      </c>
      <c r="AA1" t="s">
        <v>397</v>
      </c>
      <c r="AB1" t="s">
        <v>398</v>
      </c>
      <c r="AC1" t="s">
        <v>399</v>
      </c>
      <c r="AD1" t="s">
        <v>400</v>
      </c>
      <c r="AE1" t="s">
        <v>401</v>
      </c>
      <c r="AF1" t="s">
        <v>402</v>
      </c>
      <c r="AG1" t="s">
        <v>403</v>
      </c>
      <c r="AH1" t="s">
        <v>404</v>
      </c>
      <c r="AI1" t="s">
        <v>405</v>
      </c>
      <c r="AJ1" t="s">
        <v>406</v>
      </c>
      <c r="AK1" t="s">
        <v>407</v>
      </c>
      <c r="AL1" t="s">
        <v>408</v>
      </c>
      <c r="AM1" t="s">
        <v>409</v>
      </c>
      <c r="AN1" t="s">
        <v>410</v>
      </c>
      <c r="AO1" t="s">
        <v>411</v>
      </c>
      <c r="AP1" t="s">
        <v>412</v>
      </c>
      <c r="AQ1" t="s">
        <v>413</v>
      </c>
      <c r="AR1" t="s">
        <v>414</v>
      </c>
      <c r="AS1" t="s">
        <v>415</v>
      </c>
      <c r="AT1" t="s">
        <v>416</v>
      </c>
      <c r="AU1" t="s">
        <v>417</v>
      </c>
      <c r="AV1" t="s">
        <v>418</v>
      </c>
      <c r="AW1" t="s">
        <v>419</v>
      </c>
      <c r="AX1" t="s">
        <v>420</v>
      </c>
      <c r="AY1" t="s">
        <v>421</v>
      </c>
    </row>
    <row r="2" spans="1:51" x14ac:dyDescent="0.3">
      <c r="A2" t="s">
        <v>1705</v>
      </c>
      <c r="B2" t="s">
        <v>1706</v>
      </c>
      <c r="C2">
        <v>93</v>
      </c>
      <c r="D2">
        <v>9951</v>
      </c>
      <c r="E2" t="s">
        <v>1707</v>
      </c>
      <c r="F2" t="s">
        <v>1708</v>
      </c>
      <c r="G2" t="s">
        <v>447</v>
      </c>
      <c r="H2">
        <v>85399</v>
      </c>
      <c r="I2" t="s">
        <v>1709</v>
      </c>
      <c r="J2" t="s">
        <v>426</v>
      </c>
      <c r="K2" t="s">
        <v>441</v>
      </c>
      <c r="L2" t="s">
        <v>477</v>
      </c>
      <c r="M2" t="s">
        <v>443</v>
      </c>
      <c r="N2" t="s">
        <v>1710</v>
      </c>
      <c r="O2" t="s">
        <v>1711</v>
      </c>
      <c r="P2" t="s">
        <v>1712</v>
      </c>
      <c r="Q2" t="s">
        <v>459</v>
      </c>
      <c r="R2" t="s">
        <v>586</v>
      </c>
      <c r="S2" t="s">
        <v>433</v>
      </c>
      <c r="T2" t="s">
        <v>481</v>
      </c>
      <c r="U2" t="s">
        <v>1713</v>
      </c>
      <c r="V2" s="8">
        <v>43898.75</v>
      </c>
      <c r="W2" t="s">
        <v>439</v>
      </c>
      <c r="X2" t="s">
        <v>1714</v>
      </c>
      <c r="Y2" t="s">
        <v>1715</v>
      </c>
      <c r="Z2" t="s">
        <v>465</v>
      </c>
      <c r="AA2" t="s">
        <v>1716</v>
      </c>
      <c r="AB2" t="s">
        <v>1716</v>
      </c>
      <c r="AC2" t="s">
        <v>450</v>
      </c>
      <c r="AD2" t="s">
        <v>1717</v>
      </c>
      <c r="AE2" t="s">
        <v>1718</v>
      </c>
      <c r="AF2" t="s">
        <v>450</v>
      </c>
      <c r="AG2" t="s">
        <v>1719</v>
      </c>
      <c r="AH2" t="s">
        <v>449</v>
      </c>
      <c r="AI2" t="s">
        <v>449</v>
      </c>
      <c r="AJ2" t="s">
        <v>440</v>
      </c>
      <c r="AK2" t="s">
        <v>440</v>
      </c>
      <c r="AL2" t="s">
        <v>440</v>
      </c>
      <c r="AM2" t="s">
        <v>440</v>
      </c>
      <c r="AN2" t="s">
        <v>440</v>
      </c>
      <c r="AO2" t="s">
        <v>440</v>
      </c>
      <c r="AP2" t="s">
        <v>440</v>
      </c>
      <c r="AQ2" t="s">
        <v>440</v>
      </c>
      <c r="AR2" t="s">
        <v>440</v>
      </c>
      <c r="AS2" t="s">
        <v>440</v>
      </c>
      <c r="AT2" t="s">
        <v>440</v>
      </c>
      <c r="AU2" t="s">
        <v>440</v>
      </c>
      <c r="AV2" t="s">
        <v>440</v>
      </c>
      <c r="AW2" t="s">
        <v>440</v>
      </c>
      <c r="AX2" t="s">
        <v>440</v>
      </c>
      <c r="AY2" t="s">
        <v>440</v>
      </c>
    </row>
    <row r="3" spans="1:51" x14ac:dyDescent="0.3">
      <c r="A3" s="1" t="s">
        <v>474</v>
      </c>
      <c r="B3" t="s">
        <v>422</v>
      </c>
      <c r="C3">
        <v>283</v>
      </c>
      <c r="D3">
        <v>1484179677</v>
      </c>
      <c r="E3" t="s">
        <v>475</v>
      </c>
      <c r="F3" t="s">
        <v>476</v>
      </c>
      <c r="G3" t="s">
        <v>447</v>
      </c>
      <c r="H3">
        <v>810433220</v>
      </c>
      <c r="I3" t="s">
        <v>425</v>
      </c>
      <c r="J3" t="s">
        <v>426</v>
      </c>
      <c r="K3" t="s">
        <v>441</v>
      </c>
      <c r="L3" t="s">
        <v>477</v>
      </c>
      <c r="M3" t="s">
        <v>429</v>
      </c>
      <c r="N3" t="s">
        <v>478</v>
      </c>
      <c r="O3" t="s">
        <v>479</v>
      </c>
      <c r="P3" t="s">
        <v>480</v>
      </c>
      <c r="Q3" t="s">
        <v>431</v>
      </c>
      <c r="R3" t="s">
        <v>432</v>
      </c>
      <c r="S3" t="s">
        <v>433</v>
      </c>
      <c r="T3" t="s">
        <v>481</v>
      </c>
      <c r="U3" s="1" t="s">
        <v>434</v>
      </c>
      <c r="V3" s="8">
        <v>43875.75</v>
      </c>
      <c r="W3" t="s">
        <v>480</v>
      </c>
      <c r="X3" t="s">
        <v>482</v>
      </c>
      <c r="Y3" t="s">
        <v>483</v>
      </c>
      <c r="Z3" t="s">
        <v>465</v>
      </c>
      <c r="AA3" t="s">
        <v>3</v>
      </c>
      <c r="AB3" t="s">
        <v>437</v>
      </c>
      <c r="AC3" t="s">
        <v>484</v>
      </c>
      <c r="AD3" t="s">
        <v>485</v>
      </c>
      <c r="AE3" t="s">
        <v>486</v>
      </c>
      <c r="AF3" t="s">
        <v>449</v>
      </c>
      <c r="AG3" t="s">
        <v>487</v>
      </c>
      <c r="AH3" t="s">
        <v>480</v>
      </c>
      <c r="AI3" t="s">
        <v>488</v>
      </c>
      <c r="AJ3" t="s">
        <v>440</v>
      </c>
      <c r="AK3" t="s">
        <v>440</v>
      </c>
      <c r="AL3" t="s">
        <v>440</v>
      </c>
      <c r="AM3" t="s">
        <v>440</v>
      </c>
      <c r="AN3" t="s">
        <v>440</v>
      </c>
      <c r="AO3" t="s">
        <v>440</v>
      </c>
      <c r="AP3" t="s">
        <v>440</v>
      </c>
      <c r="AQ3" t="s">
        <v>440</v>
      </c>
      <c r="AR3" t="s">
        <v>440</v>
      </c>
      <c r="AS3" t="s">
        <v>440</v>
      </c>
      <c r="AT3" t="s">
        <v>440</v>
      </c>
      <c r="AU3" t="s">
        <v>440</v>
      </c>
      <c r="AV3" t="s">
        <v>440</v>
      </c>
      <c r="AW3" t="s">
        <v>440</v>
      </c>
      <c r="AX3" t="s">
        <v>440</v>
      </c>
      <c r="AY3" t="s">
        <v>440</v>
      </c>
    </row>
    <row r="4" spans="1:51" x14ac:dyDescent="0.3">
      <c r="A4" s="1" t="s">
        <v>489</v>
      </c>
      <c r="B4" t="s">
        <v>422</v>
      </c>
      <c r="C4">
        <v>280</v>
      </c>
      <c r="D4">
        <v>1456539874</v>
      </c>
      <c r="E4" t="s">
        <v>475</v>
      </c>
      <c r="F4" t="s">
        <v>490</v>
      </c>
      <c r="G4" t="s">
        <v>447</v>
      </c>
      <c r="H4">
        <v>805569945</v>
      </c>
      <c r="I4" t="s">
        <v>425</v>
      </c>
      <c r="J4" t="s">
        <v>426</v>
      </c>
      <c r="K4" t="s">
        <v>427</v>
      </c>
      <c r="L4" t="s">
        <v>442</v>
      </c>
      <c r="M4" t="s">
        <v>443</v>
      </c>
      <c r="N4" t="s">
        <v>491</v>
      </c>
      <c r="O4" t="s">
        <v>479</v>
      </c>
      <c r="P4" t="s">
        <v>492</v>
      </c>
      <c r="Q4" t="s">
        <v>431</v>
      </c>
      <c r="R4" t="s">
        <v>432</v>
      </c>
      <c r="S4" t="s">
        <v>433</v>
      </c>
      <c r="T4" t="s">
        <v>481</v>
      </c>
      <c r="U4" s="1" t="s">
        <v>434</v>
      </c>
      <c r="V4" s="8">
        <v>43875.75</v>
      </c>
      <c r="W4" t="s">
        <v>492</v>
      </c>
      <c r="X4" t="s">
        <v>482</v>
      </c>
      <c r="Y4" t="s">
        <v>483</v>
      </c>
      <c r="Z4" t="s">
        <v>465</v>
      </c>
      <c r="AA4" t="s">
        <v>3</v>
      </c>
      <c r="AB4" t="s">
        <v>437</v>
      </c>
      <c r="AC4" t="s">
        <v>484</v>
      </c>
      <c r="AD4" t="s">
        <v>485</v>
      </c>
      <c r="AE4" t="s">
        <v>486</v>
      </c>
      <c r="AF4" t="s">
        <v>449</v>
      </c>
      <c r="AG4" t="s">
        <v>487</v>
      </c>
      <c r="AH4" t="s">
        <v>492</v>
      </c>
      <c r="AI4" t="s">
        <v>493</v>
      </c>
      <c r="AJ4" t="s">
        <v>440</v>
      </c>
      <c r="AK4" t="s">
        <v>440</v>
      </c>
      <c r="AL4" t="s">
        <v>440</v>
      </c>
      <c r="AM4" t="s">
        <v>440</v>
      </c>
      <c r="AN4" t="s">
        <v>440</v>
      </c>
      <c r="AO4" t="s">
        <v>440</v>
      </c>
      <c r="AP4" t="s">
        <v>440</v>
      </c>
      <c r="AQ4" t="s">
        <v>440</v>
      </c>
      <c r="AR4" t="s">
        <v>440</v>
      </c>
      <c r="AS4" t="s">
        <v>440</v>
      </c>
      <c r="AT4" t="s">
        <v>440</v>
      </c>
      <c r="AU4" t="s">
        <v>440</v>
      </c>
      <c r="AV4" t="s">
        <v>440</v>
      </c>
      <c r="AW4" t="s">
        <v>440</v>
      </c>
      <c r="AX4" t="s">
        <v>440</v>
      </c>
      <c r="AY4" t="s">
        <v>440</v>
      </c>
    </row>
    <row r="5" spans="1:51" x14ac:dyDescent="0.3">
      <c r="A5" s="1" t="s">
        <v>494</v>
      </c>
      <c r="B5" t="s">
        <v>422</v>
      </c>
      <c r="C5">
        <v>270</v>
      </c>
      <c r="D5">
        <v>2232781003</v>
      </c>
      <c r="E5" t="s">
        <v>475</v>
      </c>
      <c r="F5" t="s">
        <v>495</v>
      </c>
      <c r="G5" t="s">
        <v>447</v>
      </c>
      <c r="H5">
        <v>1240770183</v>
      </c>
      <c r="I5" t="s">
        <v>425</v>
      </c>
      <c r="J5" t="s">
        <v>426</v>
      </c>
      <c r="K5" t="s">
        <v>441</v>
      </c>
      <c r="L5" t="s">
        <v>469</v>
      </c>
      <c r="M5" t="s">
        <v>496</v>
      </c>
      <c r="N5" t="s">
        <v>497</v>
      </c>
      <c r="O5" t="s">
        <v>479</v>
      </c>
      <c r="P5" t="s">
        <v>498</v>
      </c>
      <c r="Q5" t="s">
        <v>431</v>
      </c>
      <c r="R5" t="s">
        <v>432</v>
      </c>
      <c r="S5" t="s">
        <v>433</v>
      </c>
      <c r="T5" t="s">
        <v>481</v>
      </c>
      <c r="U5" s="1" t="s">
        <v>434</v>
      </c>
      <c r="V5" s="8">
        <v>43875.75</v>
      </c>
      <c r="W5" t="s">
        <v>498</v>
      </c>
      <c r="X5" t="s">
        <v>482</v>
      </c>
      <c r="Y5" t="s">
        <v>483</v>
      </c>
      <c r="Z5" t="s">
        <v>465</v>
      </c>
      <c r="AA5" t="s">
        <v>3</v>
      </c>
      <c r="AB5" t="s">
        <v>437</v>
      </c>
      <c r="AC5" t="s">
        <v>484</v>
      </c>
      <c r="AD5" t="s">
        <v>485</v>
      </c>
      <c r="AE5" t="s">
        <v>486</v>
      </c>
      <c r="AF5" t="s">
        <v>449</v>
      </c>
      <c r="AG5" t="s">
        <v>487</v>
      </c>
      <c r="AH5" t="s">
        <v>498</v>
      </c>
      <c r="AI5" t="s">
        <v>499</v>
      </c>
      <c r="AJ5" t="s">
        <v>440</v>
      </c>
      <c r="AK5" t="s">
        <v>440</v>
      </c>
      <c r="AL5" t="s">
        <v>440</v>
      </c>
      <c r="AM5" t="s">
        <v>440</v>
      </c>
      <c r="AN5" t="s">
        <v>440</v>
      </c>
      <c r="AO5" t="s">
        <v>440</v>
      </c>
      <c r="AP5" t="s">
        <v>440</v>
      </c>
      <c r="AQ5" t="s">
        <v>440</v>
      </c>
      <c r="AR5" t="s">
        <v>440</v>
      </c>
      <c r="AS5" t="s">
        <v>440</v>
      </c>
      <c r="AT5" t="s">
        <v>440</v>
      </c>
      <c r="AU5" t="s">
        <v>440</v>
      </c>
      <c r="AV5" t="s">
        <v>440</v>
      </c>
      <c r="AW5" t="s">
        <v>440</v>
      </c>
      <c r="AX5" t="s">
        <v>440</v>
      </c>
      <c r="AY5" t="s">
        <v>440</v>
      </c>
    </row>
    <row r="6" spans="1:51" x14ac:dyDescent="0.3">
      <c r="A6" s="1" t="s">
        <v>500</v>
      </c>
      <c r="B6" t="s">
        <v>422</v>
      </c>
      <c r="C6">
        <v>290</v>
      </c>
      <c r="D6">
        <v>1036248134</v>
      </c>
      <c r="E6" t="s">
        <v>475</v>
      </c>
      <c r="F6" t="s">
        <v>501</v>
      </c>
      <c r="G6" t="s">
        <v>447</v>
      </c>
      <c r="H6">
        <v>574677757</v>
      </c>
      <c r="I6" t="s">
        <v>425</v>
      </c>
      <c r="J6" t="s">
        <v>426</v>
      </c>
      <c r="K6" t="s">
        <v>441</v>
      </c>
      <c r="L6" t="s">
        <v>444</v>
      </c>
      <c r="M6" t="s">
        <v>448</v>
      </c>
      <c r="N6" t="s">
        <v>502</v>
      </c>
      <c r="O6" t="s">
        <v>479</v>
      </c>
      <c r="P6" t="s">
        <v>503</v>
      </c>
      <c r="Q6" t="s">
        <v>431</v>
      </c>
      <c r="R6" t="s">
        <v>432</v>
      </c>
      <c r="S6" t="s">
        <v>433</v>
      </c>
      <c r="T6" t="s">
        <v>481</v>
      </c>
      <c r="U6" s="1" t="s">
        <v>434</v>
      </c>
      <c r="V6" s="8">
        <v>43875.75</v>
      </c>
      <c r="W6" t="s">
        <v>503</v>
      </c>
      <c r="X6" t="s">
        <v>482</v>
      </c>
      <c r="Y6" t="s">
        <v>483</v>
      </c>
      <c r="Z6" t="s">
        <v>465</v>
      </c>
      <c r="AA6" t="s">
        <v>3</v>
      </c>
      <c r="AB6" t="s">
        <v>437</v>
      </c>
      <c r="AC6" t="s">
        <v>484</v>
      </c>
      <c r="AD6" t="s">
        <v>485</v>
      </c>
      <c r="AE6" t="s">
        <v>486</v>
      </c>
      <c r="AF6" t="s">
        <v>449</v>
      </c>
      <c r="AG6" t="s">
        <v>487</v>
      </c>
      <c r="AH6" t="s">
        <v>503</v>
      </c>
      <c r="AI6" t="s">
        <v>504</v>
      </c>
      <c r="AJ6" t="s">
        <v>440</v>
      </c>
      <c r="AK6" t="s">
        <v>440</v>
      </c>
      <c r="AL6" t="s">
        <v>440</v>
      </c>
      <c r="AM6" t="s">
        <v>440</v>
      </c>
      <c r="AN6" t="s">
        <v>440</v>
      </c>
      <c r="AO6" t="s">
        <v>440</v>
      </c>
      <c r="AP6" t="s">
        <v>440</v>
      </c>
      <c r="AQ6" t="s">
        <v>440</v>
      </c>
      <c r="AR6" t="s">
        <v>440</v>
      </c>
      <c r="AS6" t="s">
        <v>440</v>
      </c>
      <c r="AT6" t="s">
        <v>440</v>
      </c>
      <c r="AU6" t="s">
        <v>440</v>
      </c>
      <c r="AV6" t="s">
        <v>440</v>
      </c>
      <c r="AW6" t="s">
        <v>440</v>
      </c>
      <c r="AX6" t="s">
        <v>440</v>
      </c>
      <c r="AY6" t="s">
        <v>440</v>
      </c>
    </row>
    <row r="7" spans="1:51" x14ac:dyDescent="0.3">
      <c r="A7" s="1" t="s">
        <v>43</v>
      </c>
      <c r="B7" t="s">
        <v>422</v>
      </c>
      <c r="C7">
        <v>301</v>
      </c>
      <c r="D7">
        <v>156068315</v>
      </c>
      <c r="E7" t="s">
        <v>505</v>
      </c>
      <c r="F7" t="s">
        <v>506</v>
      </c>
      <c r="G7" t="s">
        <v>447</v>
      </c>
      <c r="H7">
        <v>64753247</v>
      </c>
      <c r="I7" t="s">
        <v>507</v>
      </c>
      <c r="J7" t="s">
        <v>426</v>
      </c>
      <c r="K7" t="s">
        <v>508</v>
      </c>
      <c r="L7" t="s">
        <v>446</v>
      </c>
      <c r="M7" t="s">
        <v>429</v>
      </c>
      <c r="N7" t="s">
        <v>509</v>
      </c>
      <c r="O7" t="s">
        <v>479</v>
      </c>
      <c r="P7" t="s">
        <v>510</v>
      </c>
      <c r="Q7" t="s">
        <v>431</v>
      </c>
      <c r="R7" t="s">
        <v>511</v>
      </c>
      <c r="S7" t="s">
        <v>512</v>
      </c>
      <c r="T7" t="s">
        <v>481</v>
      </c>
      <c r="U7" s="1" t="s">
        <v>434</v>
      </c>
      <c r="V7" s="8">
        <v>43906.75</v>
      </c>
      <c r="W7" t="s">
        <v>510</v>
      </c>
      <c r="X7" t="s">
        <v>513</v>
      </c>
      <c r="Y7" t="s">
        <v>514</v>
      </c>
      <c r="Z7" t="s">
        <v>465</v>
      </c>
      <c r="AA7" t="s">
        <v>440</v>
      </c>
      <c r="AB7" t="s">
        <v>440</v>
      </c>
      <c r="AC7" t="s">
        <v>440</v>
      </c>
      <c r="AD7" t="s">
        <v>515</v>
      </c>
      <c r="AE7" t="s">
        <v>516</v>
      </c>
      <c r="AF7" t="s">
        <v>517</v>
      </c>
      <c r="AG7" t="s">
        <v>518</v>
      </c>
      <c r="AH7" t="s">
        <v>519</v>
      </c>
      <c r="AI7" t="s">
        <v>440</v>
      </c>
      <c r="AJ7" t="s">
        <v>440</v>
      </c>
      <c r="AK7" t="s">
        <v>440</v>
      </c>
      <c r="AL7" t="s">
        <v>440</v>
      </c>
      <c r="AM7" t="s">
        <v>440</v>
      </c>
      <c r="AN7" t="s">
        <v>440</v>
      </c>
      <c r="AO7" t="s">
        <v>440</v>
      </c>
      <c r="AP7" t="s">
        <v>440</v>
      </c>
      <c r="AQ7" t="s">
        <v>520</v>
      </c>
      <c r="AR7" t="s">
        <v>521</v>
      </c>
      <c r="AS7" t="s">
        <v>440</v>
      </c>
      <c r="AT7" t="s">
        <v>440</v>
      </c>
      <c r="AU7" t="s">
        <v>440</v>
      </c>
      <c r="AV7" t="s">
        <v>440</v>
      </c>
      <c r="AW7" t="s">
        <v>440</v>
      </c>
      <c r="AX7" t="s">
        <v>440</v>
      </c>
      <c r="AY7" t="s">
        <v>440</v>
      </c>
    </row>
    <row r="8" spans="1:51" x14ac:dyDescent="0.3">
      <c r="A8" s="1" t="s">
        <v>7</v>
      </c>
      <c r="B8" t="s">
        <v>422</v>
      </c>
      <c r="C8">
        <v>168</v>
      </c>
      <c r="D8">
        <v>22249638</v>
      </c>
      <c r="E8" t="s">
        <v>525</v>
      </c>
      <c r="F8" t="s">
        <v>526</v>
      </c>
      <c r="G8" t="s">
        <v>447</v>
      </c>
      <c r="H8">
        <v>4502386</v>
      </c>
      <c r="I8" t="s">
        <v>527</v>
      </c>
      <c r="J8" t="s">
        <v>426</v>
      </c>
      <c r="K8" t="s">
        <v>427</v>
      </c>
      <c r="L8" t="s">
        <v>444</v>
      </c>
      <c r="M8" t="s">
        <v>443</v>
      </c>
      <c r="N8" t="s">
        <v>528</v>
      </c>
      <c r="O8" t="s">
        <v>479</v>
      </c>
      <c r="P8" t="s">
        <v>529</v>
      </c>
      <c r="Q8" t="s">
        <v>459</v>
      </c>
      <c r="R8" t="s">
        <v>530</v>
      </c>
      <c r="S8" t="s">
        <v>512</v>
      </c>
      <c r="T8" t="s">
        <v>481</v>
      </c>
      <c r="U8" s="1" t="s">
        <v>434</v>
      </c>
      <c r="V8" s="8">
        <v>43893.75</v>
      </c>
      <c r="W8" t="s">
        <v>529</v>
      </c>
      <c r="X8" t="s">
        <v>531</v>
      </c>
      <c r="Y8" t="s">
        <v>532</v>
      </c>
      <c r="Z8" t="s">
        <v>465</v>
      </c>
      <c r="AA8" t="s">
        <v>533</v>
      </c>
      <c r="AB8" t="s">
        <v>534</v>
      </c>
      <c r="AC8" t="s">
        <v>535</v>
      </c>
      <c r="AD8" t="s">
        <v>536</v>
      </c>
      <c r="AE8" t="s">
        <v>537</v>
      </c>
      <c r="AF8" t="s">
        <v>516</v>
      </c>
      <c r="AG8" t="s">
        <v>518</v>
      </c>
      <c r="AH8" t="s">
        <v>440</v>
      </c>
      <c r="AI8" t="s">
        <v>538</v>
      </c>
      <c r="AJ8" t="s">
        <v>440</v>
      </c>
      <c r="AK8" t="s">
        <v>440</v>
      </c>
      <c r="AL8" t="s">
        <v>440</v>
      </c>
      <c r="AM8" t="s">
        <v>440</v>
      </c>
      <c r="AN8" t="s">
        <v>440</v>
      </c>
      <c r="AO8" t="s">
        <v>440</v>
      </c>
      <c r="AP8" t="s">
        <v>440</v>
      </c>
      <c r="AQ8" t="s">
        <v>440</v>
      </c>
      <c r="AR8" t="s">
        <v>440</v>
      </c>
      <c r="AS8" t="s">
        <v>440</v>
      </c>
      <c r="AT8" t="s">
        <v>440</v>
      </c>
      <c r="AU8" t="s">
        <v>440</v>
      </c>
      <c r="AV8" t="s">
        <v>440</v>
      </c>
      <c r="AW8" t="s">
        <v>440</v>
      </c>
      <c r="AX8" t="s">
        <v>440</v>
      </c>
      <c r="AY8" t="s">
        <v>440</v>
      </c>
    </row>
    <row r="9" spans="1:51" x14ac:dyDescent="0.3">
      <c r="A9" s="1" t="s">
        <v>8</v>
      </c>
      <c r="B9" t="s">
        <v>422</v>
      </c>
      <c r="C9">
        <v>180</v>
      </c>
      <c r="D9">
        <v>22252301</v>
      </c>
      <c r="E9" t="s">
        <v>525</v>
      </c>
      <c r="F9" t="s">
        <v>539</v>
      </c>
      <c r="G9" t="s">
        <v>447</v>
      </c>
      <c r="H9">
        <v>4854747</v>
      </c>
      <c r="I9" t="s">
        <v>527</v>
      </c>
      <c r="J9" t="s">
        <v>426</v>
      </c>
      <c r="K9" t="s">
        <v>441</v>
      </c>
      <c r="L9" t="s">
        <v>442</v>
      </c>
      <c r="M9" t="s">
        <v>445</v>
      </c>
      <c r="N9" t="s">
        <v>540</v>
      </c>
      <c r="O9" t="s">
        <v>479</v>
      </c>
      <c r="P9" t="s">
        <v>541</v>
      </c>
      <c r="Q9" t="s">
        <v>459</v>
      </c>
      <c r="R9" t="s">
        <v>530</v>
      </c>
      <c r="S9" t="s">
        <v>512</v>
      </c>
      <c r="T9" t="s">
        <v>481</v>
      </c>
      <c r="U9" s="1" t="s">
        <v>434</v>
      </c>
      <c r="V9" s="8">
        <v>43893.75</v>
      </c>
      <c r="W9" t="s">
        <v>541</v>
      </c>
      <c r="X9" t="s">
        <v>531</v>
      </c>
      <c r="Y9" t="s">
        <v>542</v>
      </c>
      <c r="Z9" t="s">
        <v>465</v>
      </c>
      <c r="AA9" t="s">
        <v>533</v>
      </c>
      <c r="AB9" t="s">
        <v>534</v>
      </c>
      <c r="AC9" t="s">
        <v>535</v>
      </c>
      <c r="AD9" t="s">
        <v>536</v>
      </c>
      <c r="AE9" t="s">
        <v>537</v>
      </c>
      <c r="AF9" t="s">
        <v>516</v>
      </c>
      <c r="AG9" t="s">
        <v>518</v>
      </c>
      <c r="AH9" t="s">
        <v>440</v>
      </c>
      <c r="AI9" t="s">
        <v>538</v>
      </c>
      <c r="AJ9" t="s">
        <v>440</v>
      </c>
      <c r="AK9" t="s">
        <v>440</v>
      </c>
      <c r="AL9" t="s">
        <v>440</v>
      </c>
      <c r="AM9" t="s">
        <v>440</v>
      </c>
      <c r="AN9" t="s">
        <v>440</v>
      </c>
      <c r="AO9" t="s">
        <v>440</v>
      </c>
      <c r="AP9" t="s">
        <v>440</v>
      </c>
      <c r="AQ9" t="s">
        <v>440</v>
      </c>
      <c r="AR9" t="s">
        <v>440</v>
      </c>
      <c r="AS9" t="s">
        <v>440</v>
      </c>
      <c r="AT9" t="s">
        <v>440</v>
      </c>
      <c r="AU9" t="s">
        <v>440</v>
      </c>
      <c r="AV9" t="s">
        <v>440</v>
      </c>
      <c r="AW9" t="s">
        <v>440</v>
      </c>
      <c r="AX9" t="s">
        <v>440</v>
      </c>
      <c r="AY9" t="s">
        <v>440</v>
      </c>
    </row>
    <row r="10" spans="1:51" x14ac:dyDescent="0.3">
      <c r="A10" s="1" t="s">
        <v>17</v>
      </c>
      <c r="B10" t="s">
        <v>422</v>
      </c>
      <c r="C10">
        <v>74</v>
      </c>
      <c r="D10">
        <v>1830456</v>
      </c>
      <c r="E10" t="s">
        <v>525</v>
      </c>
      <c r="F10" t="s">
        <v>543</v>
      </c>
      <c r="G10" t="s">
        <v>447</v>
      </c>
      <c r="H10">
        <v>409227</v>
      </c>
      <c r="I10" t="s">
        <v>527</v>
      </c>
      <c r="J10" t="s">
        <v>426</v>
      </c>
      <c r="K10" t="s">
        <v>441</v>
      </c>
      <c r="L10" t="s">
        <v>469</v>
      </c>
      <c r="M10" t="s">
        <v>544</v>
      </c>
      <c r="N10" t="s">
        <v>545</v>
      </c>
      <c r="O10" t="s">
        <v>546</v>
      </c>
      <c r="P10" t="s">
        <v>547</v>
      </c>
      <c r="Q10" t="s">
        <v>459</v>
      </c>
      <c r="R10" t="s">
        <v>530</v>
      </c>
      <c r="S10" t="s">
        <v>512</v>
      </c>
      <c r="T10" t="s">
        <v>481</v>
      </c>
      <c r="U10" s="1" t="s">
        <v>434</v>
      </c>
      <c r="V10" s="8">
        <v>43898.75</v>
      </c>
      <c r="W10" t="s">
        <v>547</v>
      </c>
      <c r="X10" t="s">
        <v>531</v>
      </c>
      <c r="Y10" t="s">
        <v>548</v>
      </c>
      <c r="Z10" t="s">
        <v>465</v>
      </c>
      <c r="AA10" t="s">
        <v>533</v>
      </c>
      <c r="AB10" t="s">
        <v>534</v>
      </c>
      <c r="AC10" t="s">
        <v>549</v>
      </c>
      <c r="AD10" t="s">
        <v>550</v>
      </c>
      <c r="AE10" t="s">
        <v>516</v>
      </c>
      <c r="AF10" t="s">
        <v>516</v>
      </c>
      <c r="AG10" t="s">
        <v>518</v>
      </c>
      <c r="AH10" t="s">
        <v>547</v>
      </c>
      <c r="AI10" t="s">
        <v>551</v>
      </c>
      <c r="AJ10" t="s">
        <v>440</v>
      </c>
      <c r="AK10" t="s">
        <v>440</v>
      </c>
      <c r="AL10" t="s">
        <v>440</v>
      </c>
      <c r="AM10" t="s">
        <v>440</v>
      </c>
      <c r="AN10" t="s">
        <v>440</v>
      </c>
      <c r="AO10" t="s">
        <v>440</v>
      </c>
      <c r="AP10" t="s">
        <v>440</v>
      </c>
      <c r="AQ10" t="s">
        <v>440</v>
      </c>
      <c r="AR10" t="s">
        <v>440</v>
      </c>
      <c r="AS10" t="s">
        <v>440</v>
      </c>
      <c r="AT10" t="s">
        <v>440</v>
      </c>
      <c r="AU10" t="s">
        <v>440</v>
      </c>
      <c r="AV10" t="s">
        <v>440</v>
      </c>
      <c r="AW10" t="s">
        <v>440</v>
      </c>
      <c r="AX10" t="s">
        <v>440</v>
      </c>
      <c r="AY10" t="s">
        <v>440</v>
      </c>
    </row>
    <row r="11" spans="1:51" x14ac:dyDescent="0.3">
      <c r="A11" s="1" t="s">
        <v>18</v>
      </c>
      <c r="B11" t="s">
        <v>422</v>
      </c>
      <c r="C11">
        <v>74</v>
      </c>
      <c r="D11">
        <v>44717558</v>
      </c>
      <c r="E11" t="s">
        <v>525</v>
      </c>
      <c r="F11" t="s">
        <v>552</v>
      </c>
      <c r="G11" t="s">
        <v>447</v>
      </c>
      <c r="H11">
        <v>4630806</v>
      </c>
      <c r="I11" t="s">
        <v>527</v>
      </c>
      <c r="J11" t="s">
        <v>426</v>
      </c>
      <c r="K11" t="s">
        <v>441</v>
      </c>
      <c r="L11" t="s">
        <v>446</v>
      </c>
      <c r="M11" t="s">
        <v>448</v>
      </c>
      <c r="N11" t="s">
        <v>553</v>
      </c>
      <c r="O11" t="s">
        <v>546</v>
      </c>
      <c r="P11" t="s">
        <v>554</v>
      </c>
      <c r="Q11" t="s">
        <v>459</v>
      </c>
      <c r="R11" t="s">
        <v>530</v>
      </c>
      <c r="S11" t="s">
        <v>512</v>
      </c>
      <c r="T11" t="s">
        <v>481</v>
      </c>
      <c r="U11" s="1" t="s">
        <v>434</v>
      </c>
      <c r="V11" s="8">
        <v>43898.75</v>
      </c>
      <c r="W11" t="s">
        <v>554</v>
      </c>
      <c r="X11" t="s">
        <v>531</v>
      </c>
      <c r="Y11" t="s">
        <v>548</v>
      </c>
      <c r="Z11" t="s">
        <v>465</v>
      </c>
      <c r="AA11" t="s">
        <v>533</v>
      </c>
      <c r="AB11" t="s">
        <v>534</v>
      </c>
      <c r="AC11" t="s">
        <v>549</v>
      </c>
      <c r="AD11" t="s">
        <v>550</v>
      </c>
      <c r="AE11" t="s">
        <v>516</v>
      </c>
      <c r="AF11" t="s">
        <v>516</v>
      </c>
      <c r="AG11" t="s">
        <v>518</v>
      </c>
      <c r="AH11" t="s">
        <v>554</v>
      </c>
      <c r="AI11" t="s">
        <v>555</v>
      </c>
      <c r="AJ11" t="s">
        <v>440</v>
      </c>
      <c r="AK11" t="s">
        <v>440</v>
      </c>
      <c r="AL11" t="s">
        <v>440</v>
      </c>
      <c r="AM11" t="s">
        <v>440</v>
      </c>
      <c r="AN11" t="s">
        <v>440</v>
      </c>
      <c r="AO11" t="s">
        <v>440</v>
      </c>
      <c r="AP11" t="s">
        <v>440</v>
      </c>
      <c r="AQ11" t="s">
        <v>440</v>
      </c>
      <c r="AR11" t="s">
        <v>440</v>
      </c>
      <c r="AS11" t="s">
        <v>440</v>
      </c>
      <c r="AT11" t="s">
        <v>440</v>
      </c>
      <c r="AU11" t="s">
        <v>440</v>
      </c>
      <c r="AV11" t="s">
        <v>440</v>
      </c>
      <c r="AW11" t="s">
        <v>440</v>
      </c>
      <c r="AX11" t="s">
        <v>440</v>
      </c>
      <c r="AY11" t="s">
        <v>440</v>
      </c>
    </row>
    <row r="12" spans="1:51" x14ac:dyDescent="0.3">
      <c r="A12" s="1" t="s">
        <v>19</v>
      </c>
      <c r="B12" t="s">
        <v>422</v>
      </c>
      <c r="C12">
        <v>74</v>
      </c>
      <c r="D12">
        <v>7592719</v>
      </c>
      <c r="E12" t="s">
        <v>525</v>
      </c>
      <c r="F12" t="s">
        <v>556</v>
      </c>
      <c r="G12" t="s">
        <v>447</v>
      </c>
      <c r="H12">
        <v>977847</v>
      </c>
      <c r="I12" t="s">
        <v>527</v>
      </c>
      <c r="J12" t="s">
        <v>426</v>
      </c>
      <c r="K12" t="s">
        <v>441</v>
      </c>
      <c r="L12" t="s">
        <v>442</v>
      </c>
      <c r="M12" t="s">
        <v>445</v>
      </c>
      <c r="N12" t="s">
        <v>557</v>
      </c>
      <c r="O12" t="s">
        <v>546</v>
      </c>
      <c r="P12" t="s">
        <v>558</v>
      </c>
      <c r="Q12" t="s">
        <v>459</v>
      </c>
      <c r="R12" t="s">
        <v>530</v>
      </c>
      <c r="S12" t="s">
        <v>512</v>
      </c>
      <c r="T12" t="s">
        <v>481</v>
      </c>
      <c r="U12" s="1" t="s">
        <v>434</v>
      </c>
      <c r="V12" s="8">
        <v>43898.75</v>
      </c>
      <c r="W12" t="s">
        <v>558</v>
      </c>
      <c r="X12" t="s">
        <v>531</v>
      </c>
      <c r="Y12" t="s">
        <v>548</v>
      </c>
      <c r="Z12" t="s">
        <v>465</v>
      </c>
      <c r="AA12" t="s">
        <v>533</v>
      </c>
      <c r="AB12" t="s">
        <v>534</v>
      </c>
      <c r="AC12" t="s">
        <v>549</v>
      </c>
      <c r="AD12" t="s">
        <v>550</v>
      </c>
      <c r="AE12" t="s">
        <v>516</v>
      </c>
      <c r="AF12" t="s">
        <v>516</v>
      </c>
      <c r="AG12" t="s">
        <v>518</v>
      </c>
      <c r="AH12" t="s">
        <v>558</v>
      </c>
      <c r="AI12" t="s">
        <v>559</v>
      </c>
      <c r="AJ12" t="s">
        <v>440</v>
      </c>
      <c r="AK12" t="s">
        <v>440</v>
      </c>
      <c r="AL12" t="s">
        <v>440</v>
      </c>
      <c r="AM12" t="s">
        <v>440</v>
      </c>
      <c r="AN12" t="s">
        <v>440</v>
      </c>
      <c r="AO12" t="s">
        <v>440</v>
      </c>
      <c r="AP12" t="s">
        <v>440</v>
      </c>
      <c r="AQ12" t="s">
        <v>440</v>
      </c>
      <c r="AR12" t="s">
        <v>440</v>
      </c>
      <c r="AS12" t="s">
        <v>440</v>
      </c>
      <c r="AT12" t="s">
        <v>440</v>
      </c>
      <c r="AU12" t="s">
        <v>440</v>
      </c>
      <c r="AV12" t="s">
        <v>440</v>
      </c>
      <c r="AW12" t="s">
        <v>440</v>
      </c>
      <c r="AX12" t="s">
        <v>440</v>
      </c>
      <c r="AY12" t="s">
        <v>440</v>
      </c>
    </row>
    <row r="13" spans="1:51" x14ac:dyDescent="0.3">
      <c r="A13" s="1" t="s">
        <v>37</v>
      </c>
      <c r="B13" t="s">
        <v>422</v>
      </c>
      <c r="C13">
        <v>74</v>
      </c>
      <c r="D13">
        <v>284858490</v>
      </c>
      <c r="E13" t="s">
        <v>525</v>
      </c>
      <c r="F13" t="s">
        <v>560</v>
      </c>
      <c r="G13" t="s">
        <v>447</v>
      </c>
      <c r="H13">
        <v>36188829</v>
      </c>
      <c r="I13" t="s">
        <v>527</v>
      </c>
      <c r="J13" t="s">
        <v>426</v>
      </c>
      <c r="K13" t="s">
        <v>441</v>
      </c>
      <c r="L13" t="s">
        <v>446</v>
      </c>
      <c r="M13" t="s">
        <v>445</v>
      </c>
      <c r="N13" t="s">
        <v>561</v>
      </c>
      <c r="O13" t="s">
        <v>546</v>
      </c>
      <c r="P13" t="s">
        <v>562</v>
      </c>
      <c r="Q13" t="s">
        <v>459</v>
      </c>
      <c r="R13" t="s">
        <v>530</v>
      </c>
      <c r="S13" t="s">
        <v>512</v>
      </c>
      <c r="T13" t="s">
        <v>481</v>
      </c>
      <c r="U13" s="1" t="s">
        <v>434</v>
      </c>
      <c r="V13" s="8">
        <v>43898.75</v>
      </c>
      <c r="W13" t="s">
        <v>562</v>
      </c>
      <c r="X13" t="s">
        <v>531</v>
      </c>
      <c r="Y13" t="s">
        <v>548</v>
      </c>
      <c r="Z13" t="s">
        <v>465</v>
      </c>
      <c r="AA13" t="s">
        <v>533</v>
      </c>
      <c r="AB13" t="s">
        <v>534</v>
      </c>
      <c r="AC13" t="s">
        <v>549</v>
      </c>
      <c r="AD13" t="s">
        <v>550</v>
      </c>
      <c r="AE13" t="s">
        <v>516</v>
      </c>
      <c r="AF13" t="s">
        <v>516</v>
      </c>
      <c r="AG13" t="s">
        <v>518</v>
      </c>
      <c r="AH13" t="s">
        <v>562</v>
      </c>
      <c r="AI13" t="s">
        <v>563</v>
      </c>
      <c r="AJ13" t="s">
        <v>440</v>
      </c>
      <c r="AK13" t="s">
        <v>440</v>
      </c>
      <c r="AL13" t="s">
        <v>440</v>
      </c>
      <c r="AM13" t="s">
        <v>440</v>
      </c>
      <c r="AN13" t="s">
        <v>440</v>
      </c>
      <c r="AO13" t="s">
        <v>440</v>
      </c>
      <c r="AP13" t="s">
        <v>440</v>
      </c>
      <c r="AQ13" t="s">
        <v>440</v>
      </c>
      <c r="AR13" t="s">
        <v>440</v>
      </c>
      <c r="AS13" t="s">
        <v>440</v>
      </c>
      <c r="AT13" t="s">
        <v>440</v>
      </c>
      <c r="AU13" t="s">
        <v>440</v>
      </c>
      <c r="AV13" t="s">
        <v>440</v>
      </c>
      <c r="AW13" t="s">
        <v>440</v>
      </c>
      <c r="AX13" t="s">
        <v>440</v>
      </c>
      <c r="AY13" t="s">
        <v>440</v>
      </c>
    </row>
    <row r="14" spans="1:51" x14ac:dyDescent="0.3">
      <c r="A14" s="1" t="s">
        <v>38</v>
      </c>
      <c r="B14" t="s">
        <v>422</v>
      </c>
      <c r="C14">
        <v>74</v>
      </c>
      <c r="D14">
        <v>9173640</v>
      </c>
      <c r="E14" t="s">
        <v>525</v>
      </c>
      <c r="F14" t="s">
        <v>564</v>
      </c>
      <c r="G14" t="s">
        <v>447</v>
      </c>
      <c r="H14">
        <v>1549024</v>
      </c>
      <c r="I14" t="s">
        <v>527</v>
      </c>
      <c r="J14" t="s">
        <v>426</v>
      </c>
      <c r="K14" t="s">
        <v>427</v>
      </c>
      <c r="L14" t="s">
        <v>428</v>
      </c>
      <c r="M14" t="s">
        <v>443</v>
      </c>
      <c r="N14" t="s">
        <v>565</v>
      </c>
      <c r="O14" t="s">
        <v>546</v>
      </c>
      <c r="P14" t="s">
        <v>566</v>
      </c>
      <c r="Q14" t="s">
        <v>459</v>
      </c>
      <c r="R14" t="s">
        <v>530</v>
      </c>
      <c r="S14" t="s">
        <v>512</v>
      </c>
      <c r="T14" t="s">
        <v>481</v>
      </c>
      <c r="U14" s="1" t="s">
        <v>434</v>
      </c>
      <c r="V14" s="8">
        <v>43898.75</v>
      </c>
      <c r="W14" t="s">
        <v>566</v>
      </c>
      <c r="X14" t="s">
        <v>531</v>
      </c>
      <c r="Y14" t="s">
        <v>548</v>
      </c>
      <c r="Z14" t="s">
        <v>465</v>
      </c>
      <c r="AA14" t="s">
        <v>533</v>
      </c>
      <c r="AB14" t="s">
        <v>534</v>
      </c>
      <c r="AC14" t="s">
        <v>549</v>
      </c>
      <c r="AD14" t="s">
        <v>550</v>
      </c>
      <c r="AE14" t="s">
        <v>516</v>
      </c>
      <c r="AF14" t="s">
        <v>516</v>
      </c>
      <c r="AG14" t="s">
        <v>518</v>
      </c>
      <c r="AH14" t="s">
        <v>566</v>
      </c>
      <c r="AI14" t="s">
        <v>567</v>
      </c>
      <c r="AJ14" t="s">
        <v>440</v>
      </c>
      <c r="AK14" t="s">
        <v>440</v>
      </c>
      <c r="AL14" t="s">
        <v>440</v>
      </c>
      <c r="AM14" t="s">
        <v>440</v>
      </c>
      <c r="AN14" t="s">
        <v>440</v>
      </c>
      <c r="AO14" t="s">
        <v>440</v>
      </c>
      <c r="AP14" t="s">
        <v>440</v>
      </c>
      <c r="AQ14" t="s">
        <v>440</v>
      </c>
      <c r="AR14" t="s">
        <v>440</v>
      </c>
      <c r="AS14" t="s">
        <v>440</v>
      </c>
      <c r="AT14" t="s">
        <v>440</v>
      </c>
      <c r="AU14" t="s">
        <v>440</v>
      </c>
      <c r="AV14" t="s">
        <v>440</v>
      </c>
      <c r="AW14" t="s">
        <v>440</v>
      </c>
      <c r="AX14" t="s">
        <v>440</v>
      </c>
      <c r="AY14" t="s">
        <v>440</v>
      </c>
    </row>
    <row r="15" spans="1:51" x14ac:dyDescent="0.3">
      <c r="A15" s="1" t="s">
        <v>40</v>
      </c>
      <c r="B15" t="s">
        <v>422</v>
      </c>
      <c r="C15">
        <v>74</v>
      </c>
      <c r="D15">
        <v>615986088</v>
      </c>
      <c r="E15" t="s">
        <v>525</v>
      </c>
      <c r="F15" t="s">
        <v>568</v>
      </c>
      <c r="G15" t="s">
        <v>447</v>
      </c>
      <c r="H15">
        <v>78215367</v>
      </c>
      <c r="I15" t="s">
        <v>527</v>
      </c>
      <c r="J15" t="s">
        <v>426</v>
      </c>
      <c r="K15" t="s">
        <v>427</v>
      </c>
      <c r="L15" t="s">
        <v>444</v>
      </c>
      <c r="M15" t="s">
        <v>429</v>
      </c>
      <c r="N15" t="s">
        <v>569</v>
      </c>
      <c r="O15" t="s">
        <v>546</v>
      </c>
      <c r="P15" t="s">
        <v>570</v>
      </c>
      <c r="Q15" t="s">
        <v>459</v>
      </c>
      <c r="R15" t="s">
        <v>530</v>
      </c>
      <c r="S15" t="s">
        <v>512</v>
      </c>
      <c r="T15" t="s">
        <v>481</v>
      </c>
      <c r="U15" s="1" t="s">
        <v>434</v>
      </c>
      <c r="V15" s="8">
        <v>43898.75</v>
      </c>
      <c r="W15" t="s">
        <v>570</v>
      </c>
      <c r="X15" t="s">
        <v>531</v>
      </c>
      <c r="Y15" t="s">
        <v>548</v>
      </c>
      <c r="Z15" t="s">
        <v>465</v>
      </c>
      <c r="AA15" t="s">
        <v>533</v>
      </c>
      <c r="AB15" t="s">
        <v>534</v>
      </c>
      <c r="AC15" t="s">
        <v>549</v>
      </c>
      <c r="AD15" t="s">
        <v>550</v>
      </c>
      <c r="AE15" t="s">
        <v>516</v>
      </c>
      <c r="AF15" t="s">
        <v>516</v>
      </c>
      <c r="AG15" t="s">
        <v>518</v>
      </c>
      <c r="AH15" t="s">
        <v>570</v>
      </c>
      <c r="AI15" t="s">
        <v>571</v>
      </c>
      <c r="AJ15" t="s">
        <v>440</v>
      </c>
      <c r="AK15" t="s">
        <v>440</v>
      </c>
      <c r="AL15" t="s">
        <v>440</v>
      </c>
      <c r="AM15" t="s">
        <v>440</v>
      </c>
      <c r="AN15" t="s">
        <v>440</v>
      </c>
      <c r="AO15" t="s">
        <v>440</v>
      </c>
      <c r="AP15" t="s">
        <v>440</v>
      </c>
      <c r="AQ15" t="s">
        <v>440</v>
      </c>
      <c r="AR15" t="s">
        <v>440</v>
      </c>
      <c r="AS15" t="s">
        <v>440</v>
      </c>
      <c r="AT15" t="s">
        <v>440</v>
      </c>
      <c r="AU15" t="s">
        <v>440</v>
      </c>
      <c r="AV15" t="s">
        <v>440</v>
      </c>
      <c r="AW15" t="s">
        <v>440</v>
      </c>
      <c r="AX15" t="s">
        <v>440</v>
      </c>
      <c r="AY15" t="s">
        <v>440</v>
      </c>
    </row>
    <row r="16" spans="1:51" x14ac:dyDescent="0.3">
      <c r="A16" s="1" t="s">
        <v>41</v>
      </c>
      <c r="B16" t="s">
        <v>422</v>
      </c>
      <c r="C16">
        <v>74</v>
      </c>
      <c r="D16">
        <v>759300927</v>
      </c>
      <c r="E16" t="s">
        <v>525</v>
      </c>
      <c r="F16" t="s">
        <v>572</v>
      </c>
      <c r="G16" t="s">
        <v>447</v>
      </c>
      <c r="H16">
        <v>101917956</v>
      </c>
      <c r="I16" t="s">
        <v>527</v>
      </c>
      <c r="J16" t="s">
        <v>426</v>
      </c>
      <c r="K16" t="s">
        <v>427</v>
      </c>
      <c r="L16" t="s">
        <v>444</v>
      </c>
      <c r="M16" t="s">
        <v>443</v>
      </c>
      <c r="N16" t="s">
        <v>573</v>
      </c>
      <c r="O16" t="s">
        <v>546</v>
      </c>
      <c r="P16" t="s">
        <v>574</v>
      </c>
      <c r="Q16" t="s">
        <v>459</v>
      </c>
      <c r="R16" t="s">
        <v>530</v>
      </c>
      <c r="S16" t="s">
        <v>512</v>
      </c>
      <c r="T16" t="s">
        <v>481</v>
      </c>
      <c r="U16" s="1" t="s">
        <v>434</v>
      </c>
      <c r="V16" s="8">
        <v>43898.75</v>
      </c>
      <c r="W16" t="s">
        <v>574</v>
      </c>
      <c r="X16" t="s">
        <v>531</v>
      </c>
      <c r="Y16" t="s">
        <v>548</v>
      </c>
      <c r="Z16" t="s">
        <v>465</v>
      </c>
      <c r="AA16" t="s">
        <v>533</v>
      </c>
      <c r="AB16" t="s">
        <v>534</v>
      </c>
      <c r="AC16" t="s">
        <v>549</v>
      </c>
      <c r="AD16" t="s">
        <v>550</v>
      </c>
      <c r="AE16" t="s">
        <v>516</v>
      </c>
      <c r="AF16" t="s">
        <v>516</v>
      </c>
      <c r="AG16" t="s">
        <v>518</v>
      </c>
      <c r="AH16" t="s">
        <v>574</v>
      </c>
      <c r="AI16" t="s">
        <v>575</v>
      </c>
      <c r="AJ16" t="s">
        <v>440</v>
      </c>
      <c r="AK16" t="s">
        <v>440</v>
      </c>
      <c r="AL16" t="s">
        <v>440</v>
      </c>
      <c r="AM16" t="s">
        <v>440</v>
      </c>
      <c r="AN16" t="s">
        <v>440</v>
      </c>
      <c r="AO16" t="s">
        <v>440</v>
      </c>
      <c r="AP16" t="s">
        <v>440</v>
      </c>
      <c r="AQ16" t="s">
        <v>440</v>
      </c>
      <c r="AR16" t="s">
        <v>440</v>
      </c>
      <c r="AS16" t="s">
        <v>440</v>
      </c>
      <c r="AT16" t="s">
        <v>440</v>
      </c>
      <c r="AU16" t="s">
        <v>440</v>
      </c>
      <c r="AV16" t="s">
        <v>440</v>
      </c>
      <c r="AW16" t="s">
        <v>440</v>
      </c>
      <c r="AX16" t="s">
        <v>440</v>
      </c>
      <c r="AY16" t="s">
        <v>440</v>
      </c>
    </row>
    <row r="17" spans="1:51" x14ac:dyDescent="0.3">
      <c r="A17" s="1" t="s">
        <v>42</v>
      </c>
      <c r="B17" t="s">
        <v>422</v>
      </c>
      <c r="C17">
        <v>65</v>
      </c>
      <c r="D17">
        <v>2913504</v>
      </c>
      <c r="E17" t="s">
        <v>525</v>
      </c>
      <c r="F17" t="s">
        <v>576</v>
      </c>
      <c r="G17" t="s">
        <v>447</v>
      </c>
      <c r="H17">
        <v>616037</v>
      </c>
      <c r="I17" t="s">
        <v>527</v>
      </c>
      <c r="J17" t="s">
        <v>426</v>
      </c>
      <c r="K17" t="s">
        <v>427</v>
      </c>
      <c r="L17" t="s">
        <v>477</v>
      </c>
      <c r="M17" t="s">
        <v>445</v>
      </c>
      <c r="N17" t="s">
        <v>577</v>
      </c>
      <c r="O17" t="s">
        <v>546</v>
      </c>
      <c r="P17" t="s">
        <v>578</v>
      </c>
      <c r="Q17" t="s">
        <v>459</v>
      </c>
      <c r="R17" t="s">
        <v>530</v>
      </c>
      <c r="S17" t="s">
        <v>512</v>
      </c>
      <c r="T17" t="s">
        <v>481</v>
      </c>
      <c r="U17" s="1" t="s">
        <v>434</v>
      </c>
      <c r="V17" s="8">
        <v>43898.75</v>
      </c>
      <c r="W17" t="s">
        <v>578</v>
      </c>
      <c r="X17" t="s">
        <v>531</v>
      </c>
      <c r="Y17" t="s">
        <v>548</v>
      </c>
      <c r="Z17" t="s">
        <v>465</v>
      </c>
      <c r="AA17" t="s">
        <v>533</v>
      </c>
      <c r="AB17" t="s">
        <v>534</v>
      </c>
      <c r="AC17" t="s">
        <v>549</v>
      </c>
      <c r="AD17" t="s">
        <v>550</v>
      </c>
      <c r="AE17" t="s">
        <v>516</v>
      </c>
      <c r="AF17" t="s">
        <v>516</v>
      </c>
      <c r="AG17" t="s">
        <v>518</v>
      </c>
      <c r="AH17" t="s">
        <v>578</v>
      </c>
      <c r="AI17" t="s">
        <v>579</v>
      </c>
      <c r="AJ17" t="s">
        <v>440</v>
      </c>
      <c r="AK17" t="s">
        <v>440</v>
      </c>
      <c r="AL17" t="s">
        <v>440</v>
      </c>
      <c r="AM17" t="s">
        <v>440</v>
      </c>
      <c r="AN17" t="s">
        <v>440</v>
      </c>
      <c r="AO17" t="s">
        <v>440</v>
      </c>
      <c r="AP17" t="s">
        <v>440</v>
      </c>
      <c r="AQ17" t="s">
        <v>440</v>
      </c>
      <c r="AR17" t="s">
        <v>440</v>
      </c>
      <c r="AS17" t="s">
        <v>440</v>
      </c>
      <c r="AT17" t="s">
        <v>440</v>
      </c>
      <c r="AU17" t="s">
        <v>440</v>
      </c>
      <c r="AV17" t="s">
        <v>440</v>
      </c>
      <c r="AW17" t="s">
        <v>440</v>
      </c>
      <c r="AX17" t="s">
        <v>440</v>
      </c>
      <c r="AY17" t="s">
        <v>440</v>
      </c>
    </row>
    <row r="18" spans="1:51" x14ac:dyDescent="0.3">
      <c r="A18" s="1" t="s">
        <v>28</v>
      </c>
      <c r="B18" t="s">
        <v>580</v>
      </c>
      <c r="C18">
        <v>450</v>
      </c>
      <c r="D18">
        <v>226957916</v>
      </c>
      <c r="E18" t="s">
        <v>581</v>
      </c>
      <c r="F18" t="s">
        <v>582</v>
      </c>
      <c r="G18" t="s">
        <v>447</v>
      </c>
      <c r="H18">
        <v>108481864</v>
      </c>
      <c r="I18" t="s">
        <v>583</v>
      </c>
      <c r="J18" t="s">
        <v>426</v>
      </c>
      <c r="K18" t="s">
        <v>427</v>
      </c>
      <c r="L18" t="s">
        <v>444</v>
      </c>
      <c r="M18" t="s">
        <v>544</v>
      </c>
      <c r="N18" t="s">
        <v>584</v>
      </c>
      <c r="O18" t="s">
        <v>479</v>
      </c>
      <c r="P18" t="s">
        <v>585</v>
      </c>
      <c r="Q18" t="s">
        <v>431</v>
      </c>
      <c r="R18" t="s">
        <v>586</v>
      </c>
      <c r="S18" t="s">
        <v>433</v>
      </c>
      <c r="T18" t="s">
        <v>461</v>
      </c>
      <c r="U18" s="1" t="s">
        <v>434</v>
      </c>
      <c r="V18" s="8">
        <v>43881.75</v>
      </c>
      <c r="W18" t="s">
        <v>585</v>
      </c>
      <c r="X18" t="s">
        <v>587</v>
      </c>
      <c r="Y18" t="s">
        <v>588</v>
      </c>
      <c r="Z18" t="s">
        <v>465</v>
      </c>
      <c r="AA18" t="s">
        <v>533</v>
      </c>
      <c r="AB18" t="s">
        <v>534</v>
      </c>
      <c r="AC18" t="s">
        <v>589</v>
      </c>
      <c r="AD18" t="s">
        <v>590</v>
      </c>
      <c r="AE18" t="s">
        <v>591</v>
      </c>
      <c r="AF18" t="s">
        <v>592</v>
      </c>
      <c r="AG18" t="s">
        <v>518</v>
      </c>
      <c r="AH18" t="s">
        <v>593</v>
      </c>
      <c r="AI18" t="s">
        <v>594</v>
      </c>
      <c r="AJ18" t="s">
        <v>440</v>
      </c>
      <c r="AK18" t="s">
        <v>440</v>
      </c>
      <c r="AL18" t="s">
        <v>440</v>
      </c>
      <c r="AM18" t="s">
        <v>440</v>
      </c>
      <c r="AN18" t="s">
        <v>440</v>
      </c>
      <c r="AO18" t="s">
        <v>440</v>
      </c>
      <c r="AP18" t="s">
        <v>440</v>
      </c>
      <c r="AQ18" t="s">
        <v>440</v>
      </c>
      <c r="AR18" t="s">
        <v>440</v>
      </c>
      <c r="AS18" t="s">
        <v>440</v>
      </c>
      <c r="AT18" t="s">
        <v>440</v>
      </c>
      <c r="AU18" t="s">
        <v>440</v>
      </c>
      <c r="AV18" t="s">
        <v>440</v>
      </c>
      <c r="AW18" t="s">
        <v>440</v>
      </c>
      <c r="AX18" t="s">
        <v>440</v>
      </c>
      <c r="AY18" t="s">
        <v>440</v>
      </c>
    </row>
    <row r="19" spans="1:51" x14ac:dyDescent="0.3">
      <c r="A19" s="1" t="s">
        <v>29</v>
      </c>
      <c r="B19" t="s">
        <v>580</v>
      </c>
      <c r="C19">
        <v>444</v>
      </c>
      <c r="D19">
        <v>159508570</v>
      </c>
      <c r="E19" t="s">
        <v>581</v>
      </c>
      <c r="F19" t="s">
        <v>601</v>
      </c>
      <c r="G19" t="s">
        <v>447</v>
      </c>
      <c r="H19">
        <v>77997568</v>
      </c>
      <c r="I19" t="s">
        <v>583</v>
      </c>
      <c r="J19" t="s">
        <v>426</v>
      </c>
      <c r="K19" t="s">
        <v>441</v>
      </c>
      <c r="L19" t="s">
        <v>442</v>
      </c>
      <c r="M19" t="s">
        <v>448</v>
      </c>
      <c r="N19" t="s">
        <v>602</v>
      </c>
      <c r="O19" t="s">
        <v>479</v>
      </c>
      <c r="P19" t="s">
        <v>603</v>
      </c>
      <c r="Q19" t="s">
        <v>431</v>
      </c>
      <c r="R19" t="s">
        <v>586</v>
      </c>
      <c r="S19" t="s">
        <v>433</v>
      </c>
      <c r="T19" t="s">
        <v>461</v>
      </c>
      <c r="U19" s="1" t="s">
        <v>434</v>
      </c>
      <c r="V19" s="8">
        <v>43881.75</v>
      </c>
      <c r="W19" t="s">
        <v>603</v>
      </c>
      <c r="X19" t="s">
        <v>587</v>
      </c>
      <c r="Y19" t="s">
        <v>588</v>
      </c>
      <c r="Z19" t="s">
        <v>465</v>
      </c>
      <c r="AA19" t="s">
        <v>533</v>
      </c>
      <c r="AB19" t="s">
        <v>534</v>
      </c>
      <c r="AC19" t="s">
        <v>589</v>
      </c>
      <c r="AD19" t="s">
        <v>590</v>
      </c>
      <c r="AE19" t="s">
        <v>591</v>
      </c>
      <c r="AF19" t="s">
        <v>592</v>
      </c>
      <c r="AG19" t="s">
        <v>518</v>
      </c>
      <c r="AH19" t="s">
        <v>604</v>
      </c>
      <c r="AI19" t="s">
        <v>594</v>
      </c>
      <c r="AJ19" t="s">
        <v>440</v>
      </c>
      <c r="AK19" t="s">
        <v>440</v>
      </c>
      <c r="AL19" t="s">
        <v>440</v>
      </c>
      <c r="AM19" t="s">
        <v>440</v>
      </c>
      <c r="AN19" t="s">
        <v>440</v>
      </c>
      <c r="AO19" t="s">
        <v>440</v>
      </c>
      <c r="AP19" t="s">
        <v>440</v>
      </c>
      <c r="AQ19" t="s">
        <v>440</v>
      </c>
      <c r="AR19" t="s">
        <v>440</v>
      </c>
      <c r="AS19" t="s">
        <v>440</v>
      </c>
      <c r="AT19" t="s">
        <v>440</v>
      </c>
      <c r="AU19" t="s">
        <v>440</v>
      </c>
      <c r="AV19" t="s">
        <v>440</v>
      </c>
      <c r="AW19" t="s">
        <v>440</v>
      </c>
      <c r="AX19" t="s">
        <v>440</v>
      </c>
      <c r="AY19" t="s">
        <v>440</v>
      </c>
    </row>
    <row r="20" spans="1:51" x14ac:dyDescent="0.3">
      <c r="A20" s="1" t="s">
        <v>32</v>
      </c>
      <c r="B20" t="s">
        <v>580</v>
      </c>
      <c r="C20">
        <v>451</v>
      </c>
      <c r="D20">
        <v>190194752</v>
      </c>
      <c r="E20" t="s">
        <v>581</v>
      </c>
      <c r="F20" t="s">
        <v>610</v>
      </c>
      <c r="G20" t="s">
        <v>447</v>
      </c>
      <c r="H20">
        <v>92488120</v>
      </c>
      <c r="I20" t="s">
        <v>583</v>
      </c>
      <c r="J20" t="s">
        <v>426</v>
      </c>
      <c r="K20" t="s">
        <v>427</v>
      </c>
      <c r="L20" t="s">
        <v>428</v>
      </c>
      <c r="M20" t="s">
        <v>448</v>
      </c>
      <c r="N20" t="s">
        <v>611</v>
      </c>
      <c r="O20" t="s">
        <v>479</v>
      </c>
      <c r="P20" t="s">
        <v>612</v>
      </c>
      <c r="Q20" t="s">
        <v>431</v>
      </c>
      <c r="R20" t="s">
        <v>586</v>
      </c>
      <c r="S20" t="s">
        <v>433</v>
      </c>
      <c r="T20" t="s">
        <v>461</v>
      </c>
      <c r="U20" s="1" t="s">
        <v>434</v>
      </c>
      <c r="V20" s="8">
        <v>43881.75</v>
      </c>
      <c r="W20" t="s">
        <v>612</v>
      </c>
      <c r="X20" t="s">
        <v>587</v>
      </c>
      <c r="Y20" t="s">
        <v>588</v>
      </c>
      <c r="Z20" t="s">
        <v>465</v>
      </c>
      <c r="AA20" t="s">
        <v>533</v>
      </c>
      <c r="AB20" t="s">
        <v>534</v>
      </c>
      <c r="AC20" t="s">
        <v>589</v>
      </c>
      <c r="AD20" t="s">
        <v>590</v>
      </c>
      <c r="AE20" t="s">
        <v>591</v>
      </c>
      <c r="AF20" t="s">
        <v>592</v>
      </c>
      <c r="AG20" t="s">
        <v>518</v>
      </c>
      <c r="AH20" t="s">
        <v>613</v>
      </c>
      <c r="AI20" t="s">
        <v>594</v>
      </c>
      <c r="AJ20" t="s">
        <v>440</v>
      </c>
      <c r="AK20" t="s">
        <v>440</v>
      </c>
      <c r="AL20" t="s">
        <v>440</v>
      </c>
      <c r="AM20" t="s">
        <v>440</v>
      </c>
      <c r="AN20" t="s">
        <v>440</v>
      </c>
      <c r="AO20" t="s">
        <v>440</v>
      </c>
      <c r="AP20" t="s">
        <v>440</v>
      </c>
      <c r="AQ20" t="s">
        <v>440</v>
      </c>
      <c r="AR20" t="s">
        <v>440</v>
      </c>
      <c r="AS20" t="s">
        <v>440</v>
      </c>
      <c r="AT20" t="s">
        <v>440</v>
      </c>
      <c r="AU20" t="s">
        <v>440</v>
      </c>
      <c r="AV20" t="s">
        <v>440</v>
      </c>
      <c r="AW20" t="s">
        <v>440</v>
      </c>
      <c r="AX20" t="s">
        <v>440</v>
      </c>
      <c r="AY20" t="s">
        <v>440</v>
      </c>
    </row>
    <row r="21" spans="1:51" x14ac:dyDescent="0.3">
      <c r="A21" s="1" t="s">
        <v>33</v>
      </c>
      <c r="B21" t="s">
        <v>580</v>
      </c>
      <c r="C21">
        <v>433</v>
      </c>
      <c r="D21">
        <v>7650166</v>
      </c>
      <c r="E21" t="s">
        <v>581</v>
      </c>
      <c r="F21" t="s">
        <v>619</v>
      </c>
      <c r="G21" t="s">
        <v>447</v>
      </c>
      <c r="H21">
        <v>3824341</v>
      </c>
      <c r="I21" t="s">
        <v>583</v>
      </c>
      <c r="J21" t="s">
        <v>426</v>
      </c>
      <c r="K21" t="s">
        <v>441</v>
      </c>
      <c r="L21" t="s">
        <v>477</v>
      </c>
      <c r="M21" t="s">
        <v>544</v>
      </c>
      <c r="N21" t="s">
        <v>620</v>
      </c>
      <c r="O21" t="s">
        <v>479</v>
      </c>
      <c r="P21" t="s">
        <v>621</v>
      </c>
      <c r="Q21" t="s">
        <v>431</v>
      </c>
      <c r="R21" t="s">
        <v>586</v>
      </c>
      <c r="S21" t="s">
        <v>433</v>
      </c>
      <c r="T21" t="s">
        <v>461</v>
      </c>
      <c r="U21" s="1" t="s">
        <v>434</v>
      </c>
      <c r="V21" s="8">
        <v>43881.75</v>
      </c>
      <c r="W21" t="s">
        <v>621</v>
      </c>
      <c r="X21" t="s">
        <v>587</v>
      </c>
      <c r="Y21" t="s">
        <v>588</v>
      </c>
      <c r="Z21" t="s">
        <v>465</v>
      </c>
      <c r="AA21" t="s">
        <v>533</v>
      </c>
      <c r="AB21" t="s">
        <v>534</v>
      </c>
      <c r="AC21" t="s">
        <v>589</v>
      </c>
      <c r="AD21" t="s">
        <v>590</v>
      </c>
      <c r="AE21" t="s">
        <v>622</v>
      </c>
      <c r="AF21" t="s">
        <v>592</v>
      </c>
      <c r="AG21" t="s">
        <v>518</v>
      </c>
      <c r="AH21" t="s">
        <v>623</v>
      </c>
      <c r="AI21" t="s">
        <v>594</v>
      </c>
      <c r="AJ21" t="s">
        <v>440</v>
      </c>
      <c r="AK21" t="s">
        <v>440</v>
      </c>
      <c r="AL21" t="s">
        <v>440</v>
      </c>
      <c r="AM21" t="s">
        <v>440</v>
      </c>
      <c r="AN21" t="s">
        <v>440</v>
      </c>
      <c r="AO21" t="s">
        <v>440</v>
      </c>
      <c r="AP21" t="s">
        <v>440</v>
      </c>
      <c r="AQ21" t="s">
        <v>440</v>
      </c>
      <c r="AR21" t="s">
        <v>440</v>
      </c>
      <c r="AS21" t="s">
        <v>440</v>
      </c>
      <c r="AT21" t="s">
        <v>440</v>
      </c>
      <c r="AU21" t="s">
        <v>440</v>
      </c>
      <c r="AV21" t="s">
        <v>440</v>
      </c>
      <c r="AW21" t="s">
        <v>440</v>
      </c>
      <c r="AX21" t="s">
        <v>440</v>
      </c>
      <c r="AY21" t="s">
        <v>440</v>
      </c>
    </row>
    <row r="22" spans="1:51" x14ac:dyDescent="0.3">
      <c r="A22" s="1" t="s">
        <v>1608</v>
      </c>
      <c r="B22" t="s">
        <v>422</v>
      </c>
      <c r="C22">
        <v>279</v>
      </c>
      <c r="D22">
        <v>3480540019</v>
      </c>
      <c r="E22" t="s">
        <v>423</v>
      </c>
      <c r="F22" t="s">
        <v>1609</v>
      </c>
      <c r="G22" t="s">
        <v>424</v>
      </c>
      <c r="H22">
        <v>1736199432</v>
      </c>
      <c r="I22" t="s">
        <v>425</v>
      </c>
      <c r="J22" t="s">
        <v>426</v>
      </c>
      <c r="K22" t="s">
        <v>427</v>
      </c>
      <c r="L22" t="s">
        <v>446</v>
      </c>
      <c r="M22" t="s">
        <v>544</v>
      </c>
      <c r="N22" t="s">
        <v>1610</v>
      </c>
      <c r="O22" t="s">
        <v>430</v>
      </c>
      <c r="P22" t="s">
        <v>1611</v>
      </c>
      <c r="Q22" t="s">
        <v>431</v>
      </c>
      <c r="R22" t="s">
        <v>432</v>
      </c>
      <c r="S22" t="s">
        <v>433</v>
      </c>
      <c r="T22" t="s">
        <v>1612</v>
      </c>
      <c r="U22" s="1" t="s">
        <v>434</v>
      </c>
      <c r="V22" s="8">
        <v>43873.75</v>
      </c>
      <c r="W22" t="s">
        <v>1611</v>
      </c>
      <c r="X22" t="s">
        <v>435</v>
      </c>
      <c r="Y22" t="s">
        <v>436</v>
      </c>
      <c r="Z22" t="s">
        <v>1613</v>
      </c>
      <c r="AA22" t="s">
        <v>1614</v>
      </c>
      <c r="AB22" t="s">
        <v>1615</v>
      </c>
      <c r="AC22" t="s">
        <v>1614</v>
      </c>
      <c r="AD22" t="s">
        <v>438</v>
      </c>
      <c r="AE22" t="s">
        <v>439</v>
      </c>
      <c r="AF22" t="s">
        <v>440</v>
      </c>
      <c r="AG22" t="s">
        <v>440</v>
      </c>
      <c r="AH22" t="s">
        <v>1611</v>
      </c>
      <c r="AI22" t="s">
        <v>440</v>
      </c>
      <c r="AJ22" t="s">
        <v>440</v>
      </c>
      <c r="AK22" t="s">
        <v>440</v>
      </c>
      <c r="AL22" t="s">
        <v>440</v>
      </c>
      <c r="AM22" t="s">
        <v>440</v>
      </c>
      <c r="AN22" t="s">
        <v>440</v>
      </c>
      <c r="AO22" t="s">
        <v>440</v>
      </c>
      <c r="AP22" t="s">
        <v>440</v>
      </c>
      <c r="AQ22" t="s">
        <v>440</v>
      </c>
      <c r="AR22" t="s">
        <v>440</v>
      </c>
      <c r="AS22" t="s">
        <v>440</v>
      </c>
      <c r="AT22" t="s">
        <v>440</v>
      </c>
      <c r="AU22" t="s">
        <v>440</v>
      </c>
      <c r="AV22" t="s">
        <v>440</v>
      </c>
      <c r="AW22" t="s">
        <v>440</v>
      </c>
      <c r="AX22" t="s">
        <v>440</v>
      </c>
      <c r="AY22" t="s">
        <v>440</v>
      </c>
    </row>
    <row r="23" spans="1:51" x14ac:dyDescent="0.3">
      <c r="A23" s="1" t="s">
        <v>34</v>
      </c>
      <c r="B23" t="s">
        <v>422</v>
      </c>
      <c r="C23">
        <v>536</v>
      </c>
      <c r="D23">
        <v>2817120987</v>
      </c>
      <c r="E23" t="s">
        <v>1616</v>
      </c>
      <c r="F23" t="s">
        <v>1617</v>
      </c>
      <c r="G23" t="s">
        <v>447</v>
      </c>
      <c r="H23">
        <v>1293360832</v>
      </c>
      <c r="I23" t="s">
        <v>1618</v>
      </c>
      <c r="J23" t="s">
        <v>426</v>
      </c>
      <c r="K23" t="s">
        <v>427</v>
      </c>
      <c r="L23" t="s">
        <v>428</v>
      </c>
      <c r="M23" t="s">
        <v>544</v>
      </c>
      <c r="N23" t="s">
        <v>1619</v>
      </c>
      <c r="O23" t="s">
        <v>479</v>
      </c>
      <c r="P23" t="s">
        <v>1620</v>
      </c>
      <c r="Q23" t="s">
        <v>431</v>
      </c>
      <c r="R23" t="s">
        <v>1621</v>
      </c>
      <c r="S23" t="s">
        <v>460</v>
      </c>
      <c r="T23" t="s">
        <v>481</v>
      </c>
      <c r="U23" s="1" t="s">
        <v>434</v>
      </c>
      <c r="V23" s="8">
        <v>43885.75</v>
      </c>
      <c r="W23" t="s">
        <v>1622</v>
      </c>
      <c r="X23" t="s">
        <v>1623</v>
      </c>
      <c r="Y23" t="s">
        <v>1624</v>
      </c>
      <c r="Z23" t="s">
        <v>465</v>
      </c>
      <c r="AA23" t="s">
        <v>35</v>
      </c>
      <c r="AB23" t="s">
        <v>437</v>
      </c>
      <c r="AC23" t="s">
        <v>1625</v>
      </c>
      <c r="AD23" t="s">
        <v>1626</v>
      </c>
      <c r="AE23" t="s">
        <v>1627</v>
      </c>
      <c r="AF23" t="s">
        <v>1628</v>
      </c>
      <c r="AG23" t="s">
        <v>518</v>
      </c>
      <c r="AH23" t="s">
        <v>1629</v>
      </c>
      <c r="AI23" t="s">
        <v>440</v>
      </c>
      <c r="AJ23" t="s">
        <v>440</v>
      </c>
      <c r="AK23" t="s">
        <v>440</v>
      </c>
      <c r="AL23" t="s">
        <v>440</v>
      </c>
      <c r="AM23" t="s">
        <v>440</v>
      </c>
      <c r="AN23" t="s">
        <v>440</v>
      </c>
      <c r="AO23" t="s">
        <v>440</v>
      </c>
      <c r="AP23" t="s">
        <v>440</v>
      </c>
      <c r="AQ23" t="s">
        <v>440</v>
      </c>
      <c r="AR23" t="s">
        <v>440</v>
      </c>
      <c r="AS23" t="s">
        <v>440</v>
      </c>
      <c r="AT23" t="s">
        <v>440</v>
      </c>
      <c r="AU23" t="s">
        <v>440</v>
      </c>
      <c r="AV23" t="s">
        <v>1630</v>
      </c>
      <c r="AW23" t="s">
        <v>1631</v>
      </c>
      <c r="AX23" t="s">
        <v>1632</v>
      </c>
      <c r="AY23" t="s">
        <v>1633</v>
      </c>
    </row>
    <row r="24" spans="1:51" x14ac:dyDescent="0.3">
      <c r="A24" s="1" t="s">
        <v>10</v>
      </c>
      <c r="B24" t="s">
        <v>422</v>
      </c>
      <c r="C24">
        <v>85</v>
      </c>
      <c r="D24">
        <v>888775</v>
      </c>
      <c r="E24" t="s">
        <v>525</v>
      </c>
      <c r="F24" t="s">
        <v>1676</v>
      </c>
      <c r="G24" t="s">
        <v>447</v>
      </c>
      <c r="H24">
        <v>440815</v>
      </c>
      <c r="I24" t="s">
        <v>527</v>
      </c>
      <c r="J24" t="s">
        <v>426</v>
      </c>
      <c r="K24" t="s">
        <v>441</v>
      </c>
      <c r="L24" t="s">
        <v>469</v>
      </c>
      <c r="M24" t="s">
        <v>496</v>
      </c>
      <c r="N24" t="s">
        <v>1677</v>
      </c>
      <c r="O24" t="s">
        <v>479</v>
      </c>
      <c r="P24" t="s">
        <v>1678</v>
      </c>
      <c r="Q24" t="s">
        <v>459</v>
      </c>
      <c r="R24" t="s">
        <v>530</v>
      </c>
      <c r="S24" t="s">
        <v>512</v>
      </c>
      <c r="T24" t="s">
        <v>481</v>
      </c>
      <c r="U24" s="1" t="s">
        <v>434</v>
      </c>
      <c r="V24" s="8">
        <v>43894.75</v>
      </c>
      <c r="W24" t="s">
        <v>1679</v>
      </c>
      <c r="X24" t="s">
        <v>531</v>
      </c>
      <c r="Y24" t="s">
        <v>1680</v>
      </c>
      <c r="Z24" t="s">
        <v>465</v>
      </c>
      <c r="AA24" t="s">
        <v>533</v>
      </c>
      <c r="AB24" t="s">
        <v>534</v>
      </c>
      <c r="AC24" t="s">
        <v>1681</v>
      </c>
      <c r="AD24" t="s">
        <v>550</v>
      </c>
      <c r="AE24" t="s">
        <v>1682</v>
      </c>
      <c r="AF24" t="s">
        <v>516</v>
      </c>
      <c r="AG24" t="s">
        <v>518</v>
      </c>
      <c r="AH24" t="s">
        <v>440</v>
      </c>
      <c r="AI24" t="s">
        <v>1683</v>
      </c>
      <c r="AJ24" t="s">
        <v>440</v>
      </c>
      <c r="AK24" t="s">
        <v>440</v>
      </c>
      <c r="AL24" t="s">
        <v>440</v>
      </c>
      <c r="AM24" t="s">
        <v>440</v>
      </c>
      <c r="AN24" t="s">
        <v>440</v>
      </c>
      <c r="AO24" t="s">
        <v>440</v>
      </c>
      <c r="AP24" t="s">
        <v>440</v>
      </c>
      <c r="AQ24" t="s">
        <v>440</v>
      </c>
      <c r="AR24" t="s">
        <v>440</v>
      </c>
      <c r="AS24" t="s">
        <v>440</v>
      </c>
      <c r="AT24" t="s">
        <v>440</v>
      </c>
      <c r="AU24" t="s">
        <v>440</v>
      </c>
      <c r="AV24" t="s">
        <v>440</v>
      </c>
      <c r="AW24" t="s">
        <v>440</v>
      </c>
      <c r="AX24" t="s">
        <v>440</v>
      </c>
      <c r="AY24" t="s">
        <v>440</v>
      </c>
    </row>
    <row r="25" spans="1:51" x14ac:dyDescent="0.3">
      <c r="A25" s="1" t="s">
        <v>12</v>
      </c>
      <c r="B25" t="s">
        <v>422</v>
      </c>
      <c r="C25">
        <v>180</v>
      </c>
      <c r="D25">
        <v>11080510</v>
      </c>
      <c r="E25" t="s">
        <v>525</v>
      </c>
      <c r="F25" t="s">
        <v>1684</v>
      </c>
      <c r="G25" t="s">
        <v>447</v>
      </c>
      <c r="H25">
        <v>2640519</v>
      </c>
      <c r="I25" t="s">
        <v>527</v>
      </c>
      <c r="J25" t="s">
        <v>426</v>
      </c>
      <c r="K25" t="s">
        <v>427</v>
      </c>
      <c r="L25" t="s">
        <v>442</v>
      </c>
      <c r="M25" t="s">
        <v>448</v>
      </c>
      <c r="N25" t="s">
        <v>1685</v>
      </c>
      <c r="O25" t="s">
        <v>479</v>
      </c>
      <c r="P25" t="s">
        <v>1686</v>
      </c>
      <c r="Q25" t="s">
        <v>459</v>
      </c>
      <c r="R25" t="s">
        <v>530</v>
      </c>
      <c r="S25" t="s">
        <v>512</v>
      </c>
      <c r="T25" t="s">
        <v>481</v>
      </c>
      <c r="U25" s="1" t="s">
        <v>434</v>
      </c>
      <c r="V25" s="8">
        <v>43894.75</v>
      </c>
      <c r="W25" t="s">
        <v>1687</v>
      </c>
      <c r="X25" t="s">
        <v>531</v>
      </c>
      <c r="Y25" t="s">
        <v>1680</v>
      </c>
      <c r="Z25" t="s">
        <v>465</v>
      </c>
      <c r="AA25" t="s">
        <v>533</v>
      </c>
      <c r="AB25" t="s">
        <v>534</v>
      </c>
      <c r="AC25" t="s">
        <v>1681</v>
      </c>
      <c r="AD25" t="s">
        <v>550</v>
      </c>
      <c r="AE25" t="s">
        <v>1682</v>
      </c>
      <c r="AF25" t="s">
        <v>516</v>
      </c>
      <c r="AG25" t="s">
        <v>518</v>
      </c>
      <c r="AH25" t="s">
        <v>440</v>
      </c>
      <c r="AI25" t="s">
        <v>1688</v>
      </c>
      <c r="AJ25" t="s">
        <v>440</v>
      </c>
      <c r="AK25" t="s">
        <v>440</v>
      </c>
      <c r="AL25" t="s">
        <v>440</v>
      </c>
      <c r="AM25" t="s">
        <v>440</v>
      </c>
      <c r="AN25" t="s">
        <v>440</v>
      </c>
      <c r="AO25" t="s">
        <v>440</v>
      </c>
      <c r="AP25" t="s">
        <v>440</v>
      </c>
      <c r="AQ25" t="s">
        <v>440</v>
      </c>
      <c r="AR25" t="s">
        <v>440</v>
      </c>
      <c r="AS25" t="s">
        <v>440</v>
      </c>
      <c r="AT25" t="s">
        <v>440</v>
      </c>
      <c r="AU25" t="s">
        <v>440</v>
      </c>
      <c r="AV25" t="s">
        <v>440</v>
      </c>
      <c r="AW25" t="s">
        <v>440</v>
      </c>
      <c r="AX25" t="s">
        <v>440</v>
      </c>
      <c r="AY25" t="s">
        <v>440</v>
      </c>
    </row>
    <row r="26" spans="1:51" x14ac:dyDescent="0.3">
      <c r="A26" s="1" t="s">
        <v>14</v>
      </c>
      <c r="B26" t="s">
        <v>422</v>
      </c>
      <c r="C26">
        <v>183</v>
      </c>
      <c r="D26">
        <v>118148011</v>
      </c>
      <c r="E26" t="s">
        <v>525</v>
      </c>
      <c r="F26" t="s">
        <v>1689</v>
      </c>
      <c r="G26" t="s">
        <v>447</v>
      </c>
      <c r="H26">
        <v>21122755</v>
      </c>
      <c r="I26" t="s">
        <v>527</v>
      </c>
      <c r="J26" t="s">
        <v>426</v>
      </c>
      <c r="K26" t="s">
        <v>427</v>
      </c>
      <c r="L26" t="s">
        <v>444</v>
      </c>
      <c r="M26" t="s">
        <v>496</v>
      </c>
      <c r="N26" t="s">
        <v>1690</v>
      </c>
      <c r="O26" t="s">
        <v>479</v>
      </c>
      <c r="P26" t="s">
        <v>1691</v>
      </c>
      <c r="Q26" t="s">
        <v>459</v>
      </c>
      <c r="R26" t="s">
        <v>530</v>
      </c>
      <c r="S26" t="s">
        <v>512</v>
      </c>
      <c r="T26" t="s">
        <v>481</v>
      </c>
      <c r="U26" s="1" t="s">
        <v>434</v>
      </c>
      <c r="V26" s="8">
        <v>43894.75</v>
      </c>
      <c r="W26" t="s">
        <v>1692</v>
      </c>
      <c r="X26" t="s">
        <v>531</v>
      </c>
      <c r="Y26" t="s">
        <v>1680</v>
      </c>
      <c r="Z26" t="s">
        <v>465</v>
      </c>
      <c r="AA26" t="s">
        <v>533</v>
      </c>
      <c r="AB26" t="s">
        <v>534</v>
      </c>
      <c r="AC26" t="s">
        <v>1681</v>
      </c>
      <c r="AD26" t="s">
        <v>550</v>
      </c>
      <c r="AE26" t="s">
        <v>1682</v>
      </c>
      <c r="AF26" t="s">
        <v>516</v>
      </c>
      <c r="AG26" t="s">
        <v>518</v>
      </c>
      <c r="AH26" t="s">
        <v>440</v>
      </c>
      <c r="AI26" t="s">
        <v>1693</v>
      </c>
      <c r="AJ26" t="s">
        <v>440</v>
      </c>
      <c r="AK26" t="s">
        <v>440</v>
      </c>
      <c r="AL26" t="s">
        <v>440</v>
      </c>
      <c r="AM26" t="s">
        <v>440</v>
      </c>
      <c r="AN26" t="s">
        <v>440</v>
      </c>
      <c r="AO26" t="s">
        <v>440</v>
      </c>
      <c r="AP26" t="s">
        <v>440</v>
      </c>
      <c r="AQ26" t="s">
        <v>440</v>
      </c>
      <c r="AR26" t="s">
        <v>440</v>
      </c>
      <c r="AS26" t="s">
        <v>440</v>
      </c>
      <c r="AT26" t="s">
        <v>440</v>
      </c>
      <c r="AU26" t="s">
        <v>440</v>
      </c>
      <c r="AV26" t="s">
        <v>440</v>
      </c>
      <c r="AW26" t="s">
        <v>440</v>
      </c>
      <c r="AX26" t="s">
        <v>440</v>
      </c>
      <c r="AY26" t="s">
        <v>440</v>
      </c>
    </row>
    <row r="27" spans="1:51" x14ac:dyDescent="0.3">
      <c r="A27" s="1" t="s">
        <v>16</v>
      </c>
      <c r="B27" t="s">
        <v>422</v>
      </c>
      <c r="C27">
        <v>183</v>
      </c>
      <c r="D27">
        <v>199651225</v>
      </c>
      <c r="E27" t="s">
        <v>525</v>
      </c>
      <c r="F27" t="s">
        <v>1694</v>
      </c>
      <c r="G27" t="s">
        <v>447</v>
      </c>
      <c r="H27">
        <v>37244510</v>
      </c>
      <c r="I27" t="s">
        <v>527</v>
      </c>
      <c r="J27" t="s">
        <v>426</v>
      </c>
      <c r="K27" t="s">
        <v>441</v>
      </c>
      <c r="L27" t="s">
        <v>477</v>
      </c>
      <c r="M27" t="s">
        <v>429</v>
      </c>
      <c r="N27" t="s">
        <v>1695</v>
      </c>
      <c r="O27" t="s">
        <v>479</v>
      </c>
      <c r="P27" t="s">
        <v>1696</v>
      </c>
      <c r="Q27" t="s">
        <v>459</v>
      </c>
      <c r="R27" t="s">
        <v>530</v>
      </c>
      <c r="S27" t="s">
        <v>512</v>
      </c>
      <c r="T27" t="s">
        <v>481</v>
      </c>
      <c r="U27" s="1" t="s">
        <v>434</v>
      </c>
      <c r="V27" s="8">
        <v>43894.75</v>
      </c>
      <c r="W27" t="s">
        <v>1697</v>
      </c>
      <c r="X27" t="s">
        <v>531</v>
      </c>
      <c r="Y27" t="s">
        <v>1698</v>
      </c>
      <c r="Z27" t="s">
        <v>465</v>
      </c>
      <c r="AA27" t="s">
        <v>533</v>
      </c>
      <c r="AB27" t="s">
        <v>534</v>
      </c>
      <c r="AC27" t="s">
        <v>1681</v>
      </c>
      <c r="AD27" t="s">
        <v>550</v>
      </c>
      <c r="AE27" t="s">
        <v>1682</v>
      </c>
      <c r="AF27" t="s">
        <v>516</v>
      </c>
      <c r="AG27" t="s">
        <v>518</v>
      </c>
      <c r="AH27" t="s">
        <v>440</v>
      </c>
      <c r="AI27" t="s">
        <v>1699</v>
      </c>
      <c r="AJ27" t="s">
        <v>440</v>
      </c>
      <c r="AK27" t="s">
        <v>440</v>
      </c>
      <c r="AL27" t="s">
        <v>440</v>
      </c>
      <c r="AM27" t="s">
        <v>440</v>
      </c>
      <c r="AN27" t="s">
        <v>440</v>
      </c>
      <c r="AO27" t="s">
        <v>440</v>
      </c>
      <c r="AP27" t="s">
        <v>440</v>
      </c>
      <c r="AQ27" t="s">
        <v>440</v>
      </c>
      <c r="AR27" t="s">
        <v>440</v>
      </c>
      <c r="AS27" t="s">
        <v>440</v>
      </c>
      <c r="AT27" t="s">
        <v>440</v>
      </c>
      <c r="AU27" t="s">
        <v>440</v>
      </c>
      <c r="AV27" t="s">
        <v>440</v>
      </c>
      <c r="AW27" t="s">
        <v>440</v>
      </c>
      <c r="AX27" t="s">
        <v>440</v>
      </c>
      <c r="AY27" t="s">
        <v>440</v>
      </c>
    </row>
    <row r="28" spans="1:51" x14ac:dyDescent="0.3">
      <c r="A28" s="1" t="s">
        <v>20</v>
      </c>
      <c r="B28" t="s">
        <v>422</v>
      </c>
      <c r="C28">
        <v>301</v>
      </c>
      <c r="D28">
        <v>143565674</v>
      </c>
      <c r="E28" t="s">
        <v>1720</v>
      </c>
      <c r="F28" t="s">
        <v>1721</v>
      </c>
      <c r="G28" t="s">
        <v>1722</v>
      </c>
      <c r="H28">
        <v>72426963</v>
      </c>
      <c r="I28" t="s">
        <v>633</v>
      </c>
      <c r="J28" t="s">
        <v>426</v>
      </c>
      <c r="K28" t="s">
        <v>427</v>
      </c>
      <c r="L28" t="s">
        <v>477</v>
      </c>
      <c r="M28" t="s">
        <v>496</v>
      </c>
      <c r="N28" t="s">
        <v>1723</v>
      </c>
      <c r="O28" t="s">
        <v>479</v>
      </c>
      <c r="P28" t="s">
        <v>1724</v>
      </c>
      <c r="Q28" t="s">
        <v>431</v>
      </c>
      <c r="R28" t="s">
        <v>432</v>
      </c>
      <c r="S28" t="s">
        <v>1659</v>
      </c>
      <c r="T28" t="s">
        <v>465</v>
      </c>
      <c r="U28" s="1" t="s">
        <v>434</v>
      </c>
      <c r="V28" s="8">
        <v>43847.75</v>
      </c>
      <c r="W28" t="s">
        <v>1725</v>
      </c>
      <c r="X28" t="s">
        <v>1726</v>
      </c>
      <c r="Y28" t="s">
        <v>440</v>
      </c>
      <c r="Z28" t="s">
        <v>440</v>
      </c>
      <c r="AA28" t="s">
        <v>440</v>
      </c>
      <c r="AB28" t="s">
        <v>440</v>
      </c>
      <c r="AC28" t="s">
        <v>440</v>
      </c>
      <c r="AD28" t="s">
        <v>440</v>
      </c>
      <c r="AE28" t="s">
        <v>440</v>
      </c>
      <c r="AF28" t="s">
        <v>440</v>
      </c>
      <c r="AG28" t="s">
        <v>440</v>
      </c>
      <c r="AH28" t="s">
        <v>1727</v>
      </c>
      <c r="AI28" t="s">
        <v>440</v>
      </c>
      <c r="AJ28" t="s">
        <v>440</v>
      </c>
      <c r="AK28" t="s">
        <v>1728</v>
      </c>
      <c r="AL28" t="s">
        <v>1729</v>
      </c>
      <c r="AM28" t="s">
        <v>440</v>
      </c>
      <c r="AN28" t="s">
        <v>440</v>
      </c>
      <c r="AO28" t="s">
        <v>1730</v>
      </c>
      <c r="AP28" t="s">
        <v>1731</v>
      </c>
      <c r="AQ28" t="s">
        <v>440</v>
      </c>
      <c r="AR28" t="s">
        <v>440</v>
      </c>
      <c r="AS28" t="s">
        <v>440</v>
      </c>
      <c r="AT28" t="s">
        <v>440</v>
      </c>
      <c r="AU28" t="s">
        <v>440</v>
      </c>
      <c r="AV28" t="s">
        <v>440</v>
      </c>
      <c r="AW28" t="s">
        <v>440</v>
      </c>
      <c r="AX28" t="s">
        <v>440</v>
      </c>
      <c r="AY28" t="s">
        <v>440</v>
      </c>
    </row>
    <row r="29" spans="1:51" x14ac:dyDescent="0.3">
      <c r="A29" s="1" t="s">
        <v>21</v>
      </c>
      <c r="B29" t="s">
        <v>422</v>
      </c>
      <c r="C29">
        <v>301</v>
      </c>
      <c r="D29">
        <v>203832203</v>
      </c>
      <c r="E29" t="s">
        <v>1720</v>
      </c>
      <c r="F29" t="s">
        <v>1732</v>
      </c>
      <c r="G29" t="s">
        <v>1722</v>
      </c>
      <c r="H29">
        <v>104687344</v>
      </c>
      <c r="I29" t="s">
        <v>633</v>
      </c>
      <c r="J29" t="s">
        <v>426</v>
      </c>
      <c r="K29" t="s">
        <v>427</v>
      </c>
      <c r="L29" t="s">
        <v>446</v>
      </c>
      <c r="M29" t="s">
        <v>448</v>
      </c>
      <c r="N29" t="s">
        <v>1733</v>
      </c>
      <c r="O29" t="s">
        <v>479</v>
      </c>
      <c r="P29" t="s">
        <v>1734</v>
      </c>
      <c r="Q29" t="s">
        <v>431</v>
      </c>
      <c r="R29" t="s">
        <v>432</v>
      </c>
      <c r="S29" t="s">
        <v>1659</v>
      </c>
      <c r="T29" t="s">
        <v>465</v>
      </c>
      <c r="U29" s="1" t="s">
        <v>434</v>
      </c>
      <c r="V29" s="8">
        <v>43847.75</v>
      </c>
      <c r="W29" t="s">
        <v>1735</v>
      </c>
      <c r="X29" t="s">
        <v>1726</v>
      </c>
      <c r="Y29" t="s">
        <v>440</v>
      </c>
      <c r="Z29" t="s">
        <v>440</v>
      </c>
      <c r="AA29" t="s">
        <v>440</v>
      </c>
      <c r="AB29" t="s">
        <v>440</v>
      </c>
      <c r="AC29" t="s">
        <v>440</v>
      </c>
      <c r="AD29" t="s">
        <v>440</v>
      </c>
      <c r="AE29" t="s">
        <v>440</v>
      </c>
      <c r="AF29" t="s">
        <v>440</v>
      </c>
      <c r="AG29" t="s">
        <v>440</v>
      </c>
      <c r="AH29" t="s">
        <v>1736</v>
      </c>
      <c r="AI29" t="s">
        <v>440</v>
      </c>
      <c r="AJ29" t="s">
        <v>440</v>
      </c>
      <c r="AK29" t="s">
        <v>1737</v>
      </c>
      <c r="AL29" t="s">
        <v>1729</v>
      </c>
      <c r="AM29" t="s">
        <v>440</v>
      </c>
      <c r="AN29" t="s">
        <v>440</v>
      </c>
      <c r="AO29" t="s">
        <v>1633</v>
      </c>
      <c r="AP29" t="s">
        <v>1731</v>
      </c>
      <c r="AQ29" t="s">
        <v>440</v>
      </c>
      <c r="AR29" t="s">
        <v>440</v>
      </c>
      <c r="AS29" t="s">
        <v>440</v>
      </c>
      <c r="AT29" t="s">
        <v>440</v>
      </c>
      <c r="AU29" t="s">
        <v>440</v>
      </c>
      <c r="AV29" t="s">
        <v>440</v>
      </c>
      <c r="AW29" t="s">
        <v>440</v>
      </c>
      <c r="AX29" t="s">
        <v>440</v>
      </c>
      <c r="AY29" t="s">
        <v>440</v>
      </c>
    </row>
    <row r="30" spans="1:51" x14ac:dyDescent="0.3">
      <c r="A30" s="1" t="s">
        <v>22</v>
      </c>
      <c r="B30" t="s">
        <v>422</v>
      </c>
      <c r="C30">
        <v>283</v>
      </c>
      <c r="D30">
        <v>8031043214</v>
      </c>
      <c r="E30" t="s">
        <v>1738</v>
      </c>
      <c r="F30" t="s">
        <v>1739</v>
      </c>
      <c r="G30" t="s">
        <v>1740</v>
      </c>
      <c r="H30">
        <v>2743427127</v>
      </c>
      <c r="I30" t="s">
        <v>1741</v>
      </c>
      <c r="J30" t="s">
        <v>426</v>
      </c>
      <c r="K30" t="s">
        <v>441</v>
      </c>
      <c r="L30" t="s">
        <v>442</v>
      </c>
      <c r="M30" t="s">
        <v>429</v>
      </c>
      <c r="N30" t="s">
        <v>1742</v>
      </c>
      <c r="O30" t="s">
        <v>1743</v>
      </c>
      <c r="P30" t="s">
        <v>1744</v>
      </c>
      <c r="Q30" t="s">
        <v>431</v>
      </c>
      <c r="R30" t="s">
        <v>432</v>
      </c>
      <c r="S30" t="s">
        <v>1659</v>
      </c>
      <c r="T30" t="s">
        <v>1745</v>
      </c>
      <c r="U30" s="1" t="s">
        <v>434</v>
      </c>
      <c r="V30" s="8">
        <v>43856.75</v>
      </c>
      <c r="W30" t="s">
        <v>1746</v>
      </c>
      <c r="X30" t="s">
        <v>1747</v>
      </c>
      <c r="Y30" t="s">
        <v>1748</v>
      </c>
      <c r="Z30" t="s">
        <v>465</v>
      </c>
      <c r="AA30" t="s">
        <v>3</v>
      </c>
      <c r="AB30" t="s">
        <v>437</v>
      </c>
      <c r="AC30" t="s">
        <v>484</v>
      </c>
      <c r="AD30" t="s">
        <v>440</v>
      </c>
      <c r="AE30" t="s">
        <v>440</v>
      </c>
      <c r="AF30" t="s">
        <v>449</v>
      </c>
      <c r="AG30" t="s">
        <v>440</v>
      </c>
      <c r="AH30" t="s">
        <v>440</v>
      </c>
      <c r="AI30" t="s">
        <v>440</v>
      </c>
      <c r="AJ30" t="s">
        <v>440</v>
      </c>
      <c r="AK30" t="s">
        <v>440</v>
      </c>
      <c r="AL30" t="s">
        <v>440</v>
      </c>
      <c r="AM30" t="s">
        <v>440</v>
      </c>
      <c r="AN30" t="s">
        <v>440</v>
      </c>
      <c r="AO30" t="s">
        <v>440</v>
      </c>
      <c r="AP30" t="s">
        <v>440</v>
      </c>
      <c r="AQ30" t="s">
        <v>440</v>
      </c>
      <c r="AR30" t="s">
        <v>440</v>
      </c>
      <c r="AS30" t="s">
        <v>1722</v>
      </c>
      <c r="AT30" t="s">
        <v>1749</v>
      </c>
      <c r="AU30" t="s">
        <v>1750</v>
      </c>
      <c r="AV30" t="s">
        <v>440</v>
      </c>
      <c r="AW30" t="s">
        <v>440</v>
      </c>
      <c r="AX30" t="s">
        <v>440</v>
      </c>
      <c r="AY30" t="s">
        <v>440</v>
      </c>
    </row>
    <row r="31" spans="1:51" x14ac:dyDescent="0.3">
      <c r="A31" t="s">
        <v>1651</v>
      </c>
      <c r="B31" t="s">
        <v>422</v>
      </c>
      <c r="C31">
        <v>78</v>
      </c>
      <c r="D31">
        <v>27740388</v>
      </c>
      <c r="E31" t="s">
        <v>1652</v>
      </c>
      <c r="F31" t="s">
        <v>1653</v>
      </c>
      <c r="G31" t="s">
        <v>447</v>
      </c>
      <c r="H31">
        <v>22200513</v>
      </c>
      <c r="I31" t="s">
        <v>1654</v>
      </c>
      <c r="J31" t="s">
        <v>426</v>
      </c>
      <c r="K31" t="s">
        <v>427</v>
      </c>
      <c r="L31" t="s">
        <v>442</v>
      </c>
      <c r="M31" t="s">
        <v>429</v>
      </c>
      <c r="N31" t="s">
        <v>1655</v>
      </c>
      <c r="O31" t="s">
        <v>1656</v>
      </c>
      <c r="P31" t="s">
        <v>1657</v>
      </c>
      <c r="Q31" t="s">
        <v>459</v>
      </c>
      <c r="R31" t="s">
        <v>1658</v>
      </c>
      <c r="S31" t="s">
        <v>1659</v>
      </c>
      <c r="T31" t="s">
        <v>481</v>
      </c>
      <c r="U31" t="s">
        <v>1660</v>
      </c>
      <c r="V31" s="8">
        <v>43912.75</v>
      </c>
      <c r="W31" t="s">
        <v>1661</v>
      </c>
      <c r="X31" t="s">
        <v>1662</v>
      </c>
      <c r="Y31" t="s">
        <v>1663</v>
      </c>
      <c r="Z31" t="s">
        <v>465</v>
      </c>
      <c r="AA31" t="s">
        <v>1664</v>
      </c>
      <c r="AB31" t="s">
        <v>1665</v>
      </c>
      <c r="AC31" t="s">
        <v>1666</v>
      </c>
      <c r="AD31" t="s">
        <v>1654</v>
      </c>
      <c r="AE31" t="s">
        <v>1667</v>
      </c>
      <c r="AF31" t="s">
        <v>1668</v>
      </c>
      <c r="AG31" t="s">
        <v>518</v>
      </c>
      <c r="AH31" t="s">
        <v>1669</v>
      </c>
      <c r="AI31" t="s">
        <v>1670</v>
      </c>
      <c r="AJ31" t="s">
        <v>440</v>
      </c>
      <c r="AK31" t="s">
        <v>440</v>
      </c>
      <c r="AL31" t="s">
        <v>440</v>
      </c>
      <c r="AM31" t="s">
        <v>1671</v>
      </c>
      <c r="AN31" t="s">
        <v>1672</v>
      </c>
      <c r="AO31" t="s">
        <v>440</v>
      </c>
      <c r="AP31" t="s">
        <v>440</v>
      </c>
      <c r="AQ31" t="s">
        <v>440</v>
      </c>
      <c r="AR31" t="s">
        <v>440</v>
      </c>
      <c r="AS31" t="s">
        <v>440</v>
      </c>
      <c r="AT31" t="s">
        <v>440</v>
      </c>
      <c r="AU31" t="s">
        <v>440</v>
      </c>
      <c r="AV31" t="s">
        <v>440</v>
      </c>
      <c r="AW31" t="s">
        <v>440</v>
      </c>
      <c r="AX31" t="s">
        <v>440</v>
      </c>
      <c r="AY31" t="s">
        <v>440</v>
      </c>
    </row>
    <row r="32" spans="1:51" x14ac:dyDescent="0.3">
      <c r="A32" t="s">
        <v>1673</v>
      </c>
      <c r="B32" t="s">
        <v>422</v>
      </c>
      <c r="C32">
        <v>65</v>
      </c>
      <c r="D32">
        <v>8300927</v>
      </c>
      <c r="E32" t="s">
        <v>1652</v>
      </c>
      <c r="F32" t="s">
        <v>1653</v>
      </c>
      <c r="G32" t="s">
        <v>447</v>
      </c>
      <c r="H32">
        <v>6713322</v>
      </c>
      <c r="I32" t="s">
        <v>1654</v>
      </c>
      <c r="J32" t="s">
        <v>426</v>
      </c>
      <c r="K32" t="s">
        <v>441</v>
      </c>
      <c r="L32" t="s">
        <v>442</v>
      </c>
      <c r="M32" t="s">
        <v>429</v>
      </c>
      <c r="N32" t="s">
        <v>1674</v>
      </c>
      <c r="O32" t="s">
        <v>1656</v>
      </c>
      <c r="P32" t="s">
        <v>1675</v>
      </c>
      <c r="Q32" t="s">
        <v>459</v>
      </c>
      <c r="R32" t="s">
        <v>1658</v>
      </c>
      <c r="S32" t="s">
        <v>1659</v>
      </c>
      <c r="T32" t="s">
        <v>481</v>
      </c>
      <c r="U32" t="s">
        <v>1660</v>
      </c>
      <c r="V32" s="8">
        <v>43912.75</v>
      </c>
      <c r="W32" t="s">
        <v>1661</v>
      </c>
      <c r="X32" t="s">
        <v>1662</v>
      </c>
      <c r="Y32" t="s">
        <v>1663</v>
      </c>
      <c r="Z32" t="s">
        <v>465</v>
      </c>
      <c r="AA32" t="s">
        <v>1664</v>
      </c>
      <c r="AB32" t="s">
        <v>1665</v>
      </c>
      <c r="AC32" t="s">
        <v>1666</v>
      </c>
      <c r="AD32" t="s">
        <v>1654</v>
      </c>
      <c r="AE32" t="s">
        <v>1667</v>
      </c>
      <c r="AF32" t="s">
        <v>1668</v>
      </c>
      <c r="AG32" t="s">
        <v>518</v>
      </c>
      <c r="AH32" t="s">
        <v>1669</v>
      </c>
      <c r="AI32" t="s">
        <v>1670</v>
      </c>
      <c r="AJ32" t="s">
        <v>440</v>
      </c>
      <c r="AK32" t="s">
        <v>440</v>
      </c>
      <c r="AL32" t="s">
        <v>440</v>
      </c>
      <c r="AM32" t="s">
        <v>1671</v>
      </c>
      <c r="AN32" t="s">
        <v>1672</v>
      </c>
      <c r="AO32" t="s">
        <v>440</v>
      </c>
      <c r="AP32" t="s">
        <v>440</v>
      </c>
      <c r="AQ32" t="s">
        <v>440</v>
      </c>
      <c r="AR32" t="s">
        <v>440</v>
      </c>
      <c r="AS32" t="s">
        <v>440</v>
      </c>
      <c r="AT32" t="s">
        <v>440</v>
      </c>
      <c r="AU32" t="s">
        <v>440</v>
      </c>
      <c r="AV32" t="s">
        <v>440</v>
      </c>
      <c r="AW32" t="s">
        <v>440</v>
      </c>
      <c r="AX32" t="s">
        <v>440</v>
      </c>
      <c r="AY32" t="s">
        <v>440</v>
      </c>
    </row>
    <row r="33" spans="1:51" x14ac:dyDescent="0.3">
      <c r="A33" t="s">
        <v>451</v>
      </c>
      <c r="B33" t="s">
        <v>422</v>
      </c>
      <c r="C33">
        <v>562</v>
      </c>
      <c r="D33">
        <v>284575255</v>
      </c>
      <c r="E33" t="s">
        <v>452</v>
      </c>
      <c r="F33" t="s">
        <v>453</v>
      </c>
      <c r="G33" t="s">
        <v>454</v>
      </c>
      <c r="H33">
        <v>262201551</v>
      </c>
      <c r="I33" t="s">
        <v>455</v>
      </c>
      <c r="J33" t="s">
        <v>426</v>
      </c>
      <c r="K33" t="s">
        <v>441</v>
      </c>
      <c r="L33" t="s">
        <v>444</v>
      </c>
      <c r="M33" t="s">
        <v>443</v>
      </c>
      <c r="N33" t="s">
        <v>456</v>
      </c>
      <c r="O33" t="s">
        <v>457</v>
      </c>
      <c r="P33" t="s">
        <v>458</v>
      </c>
      <c r="Q33" t="s">
        <v>459</v>
      </c>
      <c r="R33" t="s">
        <v>432</v>
      </c>
      <c r="S33" t="s">
        <v>460</v>
      </c>
      <c r="T33" t="s">
        <v>461</v>
      </c>
      <c r="U33" t="s">
        <v>462</v>
      </c>
      <c r="V33" s="8">
        <v>43855.75</v>
      </c>
      <c r="W33" t="s">
        <v>458</v>
      </c>
      <c r="X33" t="s">
        <v>463</v>
      </c>
      <c r="Y33" t="s">
        <v>464</v>
      </c>
      <c r="Z33" t="s">
        <v>465</v>
      </c>
      <c r="AA33" t="s">
        <v>3</v>
      </c>
      <c r="AB33" t="s">
        <v>437</v>
      </c>
      <c r="AC33" t="s">
        <v>3</v>
      </c>
      <c r="AD33" t="s">
        <v>440</v>
      </c>
      <c r="AE33" t="s">
        <v>440</v>
      </c>
      <c r="AF33" t="s">
        <v>440</v>
      </c>
      <c r="AG33" t="s">
        <v>440</v>
      </c>
      <c r="AH33" t="s">
        <v>466</v>
      </c>
      <c r="AI33" t="s">
        <v>440</v>
      </c>
      <c r="AJ33" t="s">
        <v>466</v>
      </c>
      <c r="AK33" t="s">
        <v>440</v>
      </c>
      <c r="AL33" t="s">
        <v>440</v>
      </c>
      <c r="AM33" t="s">
        <v>440</v>
      </c>
      <c r="AN33" t="s">
        <v>440</v>
      </c>
      <c r="AO33" t="s">
        <v>440</v>
      </c>
      <c r="AP33" t="s">
        <v>440</v>
      </c>
      <c r="AQ33" t="s">
        <v>440</v>
      </c>
      <c r="AR33" t="s">
        <v>440</v>
      </c>
      <c r="AS33" t="s">
        <v>440</v>
      </c>
      <c r="AT33" t="s">
        <v>440</v>
      </c>
      <c r="AU33" t="s">
        <v>440</v>
      </c>
      <c r="AV33" t="s">
        <v>440</v>
      </c>
      <c r="AW33" t="s">
        <v>440</v>
      </c>
      <c r="AX33" t="s">
        <v>440</v>
      </c>
      <c r="AY33" t="s">
        <v>440</v>
      </c>
    </row>
    <row r="34" spans="1:51" x14ac:dyDescent="0.3">
      <c r="A34" t="s">
        <v>467</v>
      </c>
      <c r="B34" t="s">
        <v>422</v>
      </c>
      <c r="C34">
        <v>343</v>
      </c>
      <c r="D34">
        <v>146271136</v>
      </c>
      <c r="E34" t="s">
        <v>452</v>
      </c>
      <c r="F34" t="s">
        <v>468</v>
      </c>
      <c r="G34" t="s">
        <v>454</v>
      </c>
      <c r="H34">
        <v>132697821</v>
      </c>
      <c r="I34" t="s">
        <v>455</v>
      </c>
      <c r="J34" t="s">
        <v>426</v>
      </c>
      <c r="K34" t="s">
        <v>441</v>
      </c>
      <c r="L34" t="s">
        <v>469</v>
      </c>
      <c r="M34" t="s">
        <v>448</v>
      </c>
      <c r="N34" t="s">
        <v>470</v>
      </c>
      <c r="O34" t="s">
        <v>457</v>
      </c>
      <c r="P34" t="s">
        <v>471</v>
      </c>
      <c r="Q34" t="s">
        <v>459</v>
      </c>
      <c r="R34" t="s">
        <v>432</v>
      </c>
      <c r="S34" t="s">
        <v>460</v>
      </c>
      <c r="T34" t="s">
        <v>461</v>
      </c>
      <c r="U34" t="s">
        <v>462</v>
      </c>
      <c r="V34" s="8">
        <v>43855.75</v>
      </c>
      <c r="W34" t="s">
        <v>471</v>
      </c>
      <c r="X34" t="s">
        <v>463</v>
      </c>
      <c r="Y34" t="s">
        <v>464</v>
      </c>
      <c r="Z34" t="s">
        <v>465</v>
      </c>
      <c r="AA34" t="s">
        <v>3</v>
      </c>
      <c r="AB34" t="s">
        <v>437</v>
      </c>
      <c r="AC34" t="s">
        <v>3</v>
      </c>
      <c r="AD34" t="s">
        <v>440</v>
      </c>
      <c r="AE34" t="s">
        <v>440</v>
      </c>
      <c r="AF34" t="s">
        <v>440</v>
      </c>
      <c r="AG34" t="s">
        <v>440</v>
      </c>
      <c r="AH34" t="s">
        <v>440</v>
      </c>
      <c r="AI34" t="s">
        <v>472</v>
      </c>
      <c r="AJ34" t="s">
        <v>473</v>
      </c>
      <c r="AK34" t="s">
        <v>440</v>
      </c>
      <c r="AL34" t="s">
        <v>440</v>
      </c>
      <c r="AM34" t="s">
        <v>440</v>
      </c>
      <c r="AN34" t="s">
        <v>440</v>
      </c>
      <c r="AO34" t="s">
        <v>440</v>
      </c>
      <c r="AP34" t="s">
        <v>440</v>
      </c>
      <c r="AQ34" t="s">
        <v>440</v>
      </c>
      <c r="AR34" t="s">
        <v>440</v>
      </c>
      <c r="AS34" t="s">
        <v>440</v>
      </c>
      <c r="AT34" t="s">
        <v>440</v>
      </c>
      <c r="AU34" t="s">
        <v>440</v>
      </c>
      <c r="AV34" t="s">
        <v>440</v>
      </c>
      <c r="AW34" t="s">
        <v>440</v>
      </c>
      <c r="AX34" t="s">
        <v>440</v>
      </c>
      <c r="AY34" t="s">
        <v>440</v>
      </c>
    </row>
    <row r="35" spans="1:51" x14ac:dyDescent="0.3">
      <c r="A35" t="s">
        <v>522</v>
      </c>
      <c r="B35" t="s">
        <v>422</v>
      </c>
      <c r="C35">
        <v>345</v>
      </c>
      <c r="D35">
        <v>90569410</v>
      </c>
      <c r="E35" t="s">
        <v>452</v>
      </c>
      <c r="F35" t="s">
        <v>468</v>
      </c>
      <c r="G35" t="s">
        <v>454</v>
      </c>
      <c r="H35">
        <v>82541246</v>
      </c>
      <c r="I35" t="s">
        <v>523</v>
      </c>
      <c r="J35" t="s">
        <v>426</v>
      </c>
      <c r="K35" t="s">
        <v>441</v>
      </c>
      <c r="L35" t="s">
        <v>446</v>
      </c>
      <c r="M35" t="s">
        <v>429</v>
      </c>
      <c r="N35" t="s">
        <v>524</v>
      </c>
      <c r="O35" t="s">
        <v>457</v>
      </c>
      <c r="P35" t="s">
        <v>471</v>
      </c>
      <c r="Q35" t="s">
        <v>459</v>
      </c>
      <c r="R35" t="s">
        <v>432</v>
      </c>
      <c r="S35" t="s">
        <v>433</v>
      </c>
      <c r="T35" t="s">
        <v>461</v>
      </c>
      <c r="U35" t="s">
        <v>462</v>
      </c>
      <c r="V35" s="8">
        <v>43855.75</v>
      </c>
      <c r="W35" t="s">
        <v>471</v>
      </c>
      <c r="X35" t="s">
        <v>463</v>
      </c>
      <c r="Y35" t="s">
        <v>464</v>
      </c>
      <c r="Z35" t="s">
        <v>465</v>
      </c>
      <c r="AA35" t="s">
        <v>3</v>
      </c>
      <c r="AB35" t="s">
        <v>437</v>
      </c>
      <c r="AC35" t="s">
        <v>3</v>
      </c>
      <c r="AD35" t="s">
        <v>440</v>
      </c>
      <c r="AE35" t="s">
        <v>440</v>
      </c>
      <c r="AF35" t="s">
        <v>440</v>
      </c>
      <c r="AG35" t="s">
        <v>440</v>
      </c>
      <c r="AH35" t="s">
        <v>440</v>
      </c>
      <c r="AI35" t="s">
        <v>472</v>
      </c>
      <c r="AJ35" t="s">
        <v>473</v>
      </c>
      <c r="AK35" t="s">
        <v>440</v>
      </c>
      <c r="AL35" t="s">
        <v>440</v>
      </c>
      <c r="AM35" t="s">
        <v>440</v>
      </c>
      <c r="AN35" t="s">
        <v>440</v>
      </c>
      <c r="AO35" t="s">
        <v>440</v>
      </c>
      <c r="AP35" t="s">
        <v>440</v>
      </c>
      <c r="AQ35" t="s">
        <v>440</v>
      </c>
      <c r="AR35" t="s">
        <v>440</v>
      </c>
      <c r="AS35" t="s">
        <v>440</v>
      </c>
      <c r="AT35" t="s">
        <v>440</v>
      </c>
      <c r="AU35" t="s">
        <v>440</v>
      </c>
      <c r="AV35" t="s">
        <v>440</v>
      </c>
      <c r="AW35" t="s">
        <v>440</v>
      </c>
      <c r="AX35" t="s">
        <v>440</v>
      </c>
      <c r="AY35" t="s">
        <v>440</v>
      </c>
    </row>
    <row r="36" spans="1:51" x14ac:dyDescent="0.3">
      <c r="A36" t="s">
        <v>595</v>
      </c>
      <c r="B36" t="s">
        <v>580</v>
      </c>
      <c r="C36">
        <v>658</v>
      </c>
      <c r="D36">
        <v>260956833</v>
      </c>
      <c r="E36" t="s">
        <v>581</v>
      </c>
      <c r="F36" t="s">
        <v>596</v>
      </c>
      <c r="G36" t="s">
        <v>447</v>
      </c>
      <c r="H36">
        <v>240280298</v>
      </c>
      <c r="I36" t="s">
        <v>583</v>
      </c>
      <c r="J36" t="s">
        <v>426</v>
      </c>
      <c r="K36" t="s">
        <v>427</v>
      </c>
      <c r="L36" t="s">
        <v>477</v>
      </c>
      <c r="M36" t="s">
        <v>429</v>
      </c>
      <c r="N36" t="s">
        <v>597</v>
      </c>
      <c r="O36" t="s">
        <v>598</v>
      </c>
      <c r="P36" t="s">
        <v>599</v>
      </c>
      <c r="Q36" t="s">
        <v>459</v>
      </c>
      <c r="R36" t="s">
        <v>586</v>
      </c>
      <c r="S36" t="s">
        <v>433</v>
      </c>
      <c r="T36" t="s">
        <v>461</v>
      </c>
      <c r="U36" t="s">
        <v>462</v>
      </c>
      <c r="V36" s="8">
        <v>43881.75</v>
      </c>
      <c r="W36" t="s">
        <v>599</v>
      </c>
      <c r="X36" t="s">
        <v>587</v>
      </c>
      <c r="Y36" t="s">
        <v>588</v>
      </c>
      <c r="Z36" t="s">
        <v>465</v>
      </c>
      <c r="AA36" t="s">
        <v>533</v>
      </c>
      <c r="AB36" t="s">
        <v>534</v>
      </c>
      <c r="AC36" t="s">
        <v>589</v>
      </c>
      <c r="AD36" t="s">
        <v>590</v>
      </c>
      <c r="AE36" t="s">
        <v>591</v>
      </c>
      <c r="AF36" t="s">
        <v>592</v>
      </c>
      <c r="AG36" t="s">
        <v>518</v>
      </c>
      <c r="AH36" t="s">
        <v>600</v>
      </c>
      <c r="AI36" t="s">
        <v>594</v>
      </c>
      <c r="AJ36" t="s">
        <v>440</v>
      </c>
      <c r="AK36" t="s">
        <v>440</v>
      </c>
      <c r="AL36" t="s">
        <v>440</v>
      </c>
      <c r="AM36" t="s">
        <v>440</v>
      </c>
      <c r="AN36" t="s">
        <v>440</v>
      </c>
      <c r="AO36" t="s">
        <v>440</v>
      </c>
      <c r="AP36" t="s">
        <v>440</v>
      </c>
      <c r="AQ36" t="s">
        <v>440</v>
      </c>
      <c r="AR36" t="s">
        <v>440</v>
      </c>
      <c r="AS36" t="s">
        <v>440</v>
      </c>
      <c r="AT36" t="s">
        <v>440</v>
      </c>
      <c r="AU36" t="s">
        <v>440</v>
      </c>
      <c r="AV36" t="s">
        <v>440</v>
      </c>
      <c r="AW36" t="s">
        <v>440</v>
      </c>
      <c r="AX36" t="s">
        <v>440</v>
      </c>
      <c r="AY36" t="s">
        <v>440</v>
      </c>
    </row>
    <row r="37" spans="1:51" x14ac:dyDescent="0.3">
      <c r="A37" t="s">
        <v>605</v>
      </c>
      <c r="B37" t="s">
        <v>580</v>
      </c>
      <c r="C37">
        <v>633</v>
      </c>
      <c r="D37">
        <v>359000999</v>
      </c>
      <c r="E37" t="s">
        <v>581</v>
      </c>
      <c r="F37" t="s">
        <v>606</v>
      </c>
      <c r="G37" t="s">
        <v>447</v>
      </c>
      <c r="H37">
        <v>332198738</v>
      </c>
      <c r="I37" t="s">
        <v>583</v>
      </c>
      <c r="J37" t="s">
        <v>426</v>
      </c>
      <c r="K37" t="s">
        <v>427</v>
      </c>
      <c r="L37" t="s">
        <v>442</v>
      </c>
      <c r="M37" t="s">
        <v>496</v>
      </c>
      <c r="N37" t="s">
        <v>607</v>
      </c>
      <c r="O37" t="s">
        <v>598</v>
      </c>
      <c r="P37" t="s">
        <v>608</v>
      </c>
      <c r="Q37" t="s">
        <v>459</v>
      </c>
      <c r="R37" t="s">
        <v>586</v>
      </c>
      <c r="S37" t="s">
        <v>433</v>
      </c>
      <c r="T37" t="s">
        <v>461</v>
      </c>
      <c r="U37" t="s">
        <v>462</v>
      </c>
      <c r="V37" s="8">
        <v>43881.75</v>
      </c>
      <c r="W37" t="s">
        <v>608</v>
      </c>
      <c r="X37" t="s">
        <v>587</v>
      </c>
      <c r="Y37" t="s">
        <v>588</v>
      </c>
      <c r="Z37" t="s">
        <v>465</v>
      </c>
      <c r="AA37" t="s">
        <v>533</v>
      </c>
      <c r="AB37" t="s">
        <v>534</v>
      </c>
      <c r="AC37" t="s">
        <v>589</v>
      </c>
      <c r="AD37" t="s">
        <v>590</v>
      </c>
      <c r="AE37" t="s">
        <v>591</v>
      </c>
      <c r="AF37" t="s">
        <v>592</v>
      </c>
      <c r="AG37" t="s">
        <v>518</v>
      </c>
      <c r="AH37" t="s">
        <v>609</v>
      </c>
      <c r="AI37" t="s">
        <v>594</v>
      </c>
      <c r="AJ37" t="s">
        <v>440</v>
      </c>
      <c r="AK37" t="s">
        <v>440</v>
      </c>
      <c r="AL37" t="s">
        <v>440</v>
      </c>
      <c r="AM37" t="s">
        <v>440</v>
      </c>
      <c r="AN37" t="s">
        <v>440</v>
      </c>
      <c r="AO37" t="s">
        <v>440</v>
      </c>
      <c r="AP37" t="s">
        <v>440</v>
      </c>
      <c r="AQ37" t="s">
        <v>440</v>
      </c>
      <c r="AR37" t="s">
        <v>440</v>
      </c>
      <c r="AS37" t="s">
        <v>440</v>
      </c>
      <c r="AT37" t="s">
        <v>440</v>
      </c>
      <c r="AU37" t="s">
        <v>440</v>
      </c>
      <c r="AV37" t="s">
        <v>440</v>
      </c>
      <c r="AW37" t="s">
        <v>440</v>
      </c>
      <c r="AX37" t="s">
        <v>440</v>
      </c>
      <c r="AY37" t="s">
        <v>440</v>
      </c>
    </row>
    <row r="38" spans="1:51" x14ac:dyDescent="0.3">
      <c r="A38" t="s">
        <v>614</v>
      </c>
      <c r="B38" t="s">
        <v>580</v>
      </c>
      <c r="C38">
        <v>629</v>
      </c>
      <c r="D38">
        <v>304113442</v>
      </c>
      <c r="E38" t="s">
        <v>581</v>
      </c>
      <c r="F38" t="s">
        <v>615</v>
      </c>
      <c r="G38" t="s">
        <v>447</v>
      </c>
      <c r="H38">
        <v>280564726</v>
      </c>
      <c r="I38" t="s">
        <v>583</v>
      </c>
      <c r="J38" t="s">
        <v>426</v>
      </c>
      <c r="K38" t="s">
        <v>427</v>
      </c>
      <c r="L38" t="s">
        <v>428</v>
      </c>
      <c r="M38" t="s">
        <v>544</v>
      </c>
      <c r="N38" t="s">
        <v>616</v>
      </c>
      <c r="O38" t="s">
        <v>598</v>
      </c>
      <c r="P38" t="s">
        <v>617</v>
      </c>
      <c r="Q38" t="s">
        <v>459</v>
      </c>
      <c r="R38" t="s">
        <v>586</v>
      </c>
      <c r="S38" t="s">
        <v>433</v>
      </c>
      <c r="T38" t="s">
        <v>461</v>
      </c>
      <c r="U38" t="s">
        <v>462</v>
      </c>
      <c r="V38" s="8">
        <v>43881.75</v>
      </c>
      <c r="W38" t="s">
        <v>617</v>
      </c>
      <c r="X38" t="s">
        <v>587</v>
      </c>
      <c r="Y38" t="s">
        <v>588</v>
      </c>
      <c r="Z38" t="s">
        <v>465</v>
      </c>
      <c r="AA38" t="s">
        <v>533</v>
      </c>
      <c r="AB38" t="s">
        <v>534</v>
      </c>
      <c r="AC38" t="s">
        <v>589</v>
      </c>
      <c r="AD38" t="s">
        <v>590</v>
      </c>
      <c r="AE38" t="s">
        <v>591</v>
      </c>
      <c r="AF38" t="s">
        <v>592</v>
      </c>
      <c r="AG38" t="s">
        <v>518</v>
      </c>
      <c r="AH38" t="s">
        <v>618</v>
      </c>
      <c r="AI38" t="s">
        <v>594</v>
      </c>
      <c r="AJ38" t="s">
        <v>440</v>
      </c>
      <c r="AK38" t="s">
        <v>440</v>
      </c>
      <c r="AL38" t="s">
        <v>440</v>
      </c>
      <c r="AM38" t="s">
        <v>440</v>
      </c>
      <c r="AN38" t="s">
        <v>440</v>
      </c>
      <c r="AO38" t="s">
        <v>440</v>
      </c>
      <c r="AP38" t="s">
        <v>440</v>
      </c>
      <c r="AQ38" t="s">
        <v>440</v>
      </c>
      <c r="AR38" t="s">
        <v>440</v>
      </c>
      <c r="AS38" t="s">
        <v>440</v>
      </c>
      <c r="AT38" t="s">
        <v>440</v>
      </c>
      <c r="AU38" t="s">
        <v>440</v>
      </c>
      <c r="AV38" t="s">
        <v>440</v>
      </c>
      <c r="AW38" t="s">
        <v>440</v>
      </c>
      <c r="AX38" t="s">
        <v>440</v>
      </c>
      <c r="AY38" t="s">
        <v>440</v>
      </c>
    </row>
    <row r="39" spans="1:51" x14ac:dyDescent="0.3">
      <c r="A39" t="s">
        <v>624</v>
      </c>
      <c r="B39" t="s">
        <v>580</v>
      </c>
      <c r="C39">
        <v>623</v>
      </c>
      <c r="D39">
        <v>23696161</v>
      </c>
      <c r="E39" t="s">
        <v>581</v>
      </c>
      <c r="F39" t="s">
        <v>625</v>
      </c>
      <c r="G39" t="s">
        <v>447</v>
      </c>
      <c r="H39">
        <v>21841904</v>
      </c>
      <c r="I39" t="s">
        <v>583</v>
      </c>
      <c r="J39" t="s">
        <v>426</v>
      </c>
      <c r="K39" t="s">
        <v>441</v>
      </c>
      <c r="L39" t="s">
        <v>444</v>
      </c>
      <c r="M39" t="s">
        <v>443</v>
      </c>
      <c r="N39" t="s">
        <v>626</v>
      </c>
      <c r="O39" t="s">
        <v>598</v>
      </c>
      <c r="P39" t="s">
        <v>627</v>
      </c>
      <c r="Q39" t="s">
        <v>459</v>
      </c>
      <c r="R39" t="s">
        <v>586</v>
      </c>
      <c r="S39" t="s">
        <v>433</v>
      </c>
      <c r="T39" t="s">
        <v>461</v>
      </c>
      <c r="U39" t="s">
        <v>462</v>
      </c>
      <c r="V39" s="8">
        <v>43881.75</v>
      </c>
      <c r="W39" t="s">
        <v>627</v>
      </c>
      <c r="X39" t="s">
        <v>587</v>
      </c>
      <c r="Y39" t="s">
        <v>588</v>
      </c>
      <c r="Z39" t="s">
        <v>465</v>
      </c>
      <c r="AA39" t="s">
        <v>533</v>
      </c>
      <c r="AB39" t="s">
        <v>534</v>
      </c>
      <c r="AC39" t="s">
        <v>589</v>
      </c>
      <c r="AD39" t="s">
        <v>590</v>
      </c>
      <c r="AE39" t="s">
        <v>622</v>
      </c>
      <c r="AF39" t="s">
        <v>592</v>
      </c>
      <c r="AG39" t="s">
        <v>518</v>
      </c>
      <c r="AH39" t="s">
        <v>628</v>
      </c>
      <c r="AI39" t="s">
        <v>594</v>
      </c>
      <c r="AJ39" t="s">
        <v>440</v>
      </c>
      <c r="AK39" t="s">
        <v>440</v>
      </c>
      <c r="AL39" t="s">
        <v>440</v>
      </c>
      <c r="AM39" t="s">
        <v>440</v>
      </c>
      <c r="AN39" t="s">
        <v>440</v>
      </c>
      <c r="AO39" t="s">
        <v>440</v>
      </c>
      <c r="AP39" t="s">
        <v>440</v>
      </c>
      <c r="AQ39" t="s">
        <v>440</v>
      </c>
      <c r="AR39" t="s">
        <v>440</v>
      </c>
      <c r="AS39" t="s">
        <v>440</v>
      </c>
      <c r="AT39" t="s">
        <v>440</v>
      </c>
      <c r="AU39" t="s">
        <v>440</v>
      </c>
      <c r="AV39" t="s">
        <v>440</v>
      </c>
      <c r="AW39" t="s">
        <v>440</v>
      </c>
      <c r="AX39" t="s">
        <v>440</v>
      </c>
      <c r="AY39" t="s">
        <v>440</v>
      </c>
    </row>
    <row r="40" spans="1:51" x14ac:dyDescent="0.3">
      <c r="A40" t="s">
        <v>629</v>
      </c>
      <c r="B40" t="s">
        <v>630</v>
      </c>
      <c r="C40">
        <v>998</v>
      </c>
      <c r="D40">
        <v>103835</v>
      </c>
      <c r="E40" t="s">
        <v>631</v>
      </c>
      <c r="F40" t="s">
        <v>632</v>
      </c>
      <c r="G40" t="s">
        <v>447</v>
      </c>
      <c r="H40">
        <v>176103</v>
      </c>
      <c r="I40" t="s">
        <v>633</v>
      </c>
      <c r="J40" t="s">
        <v>426</v>
      </c>
      <c r="K40" t="s">
        <v>427</v>
      </c>
      <c r="L40" t="s">
        <v>428</v>
      </c>
      <c r="M40" t="s">
        <v>443</v>
      </c>
      <c r="N40" t="s">
        <v>634</v>
      </c>
      <c r="O40" t="s">
        <v>598</v>
      </c>
      <c r="P40" t="s">
        <v>635</v>
      </c>
      <c r="Q40" t="s">
        <v>459</v>
      </c>
      <c r="R40" t="s">
        <v>511</v>
      </c>
      <c r="S40" t="s">
        <v>512</v>
      </c>
      <c r="T40" t="s">
        <v>481</v>
      </c>
      <c r="U40" t="s">
        <v>462</v>
      </c>
      <c r="V40" s="8">
        <v>43905.75</v>
      </c>
      <c r="W40" t="s">
        <v>635</v>
      </c>
      <c r="X40" t="s">
        <v>636</v>
      </c>
      <c r="Y40" t="s">
        <v>637</v>
      </c>
      <c r="Z40" t="s">
        <v>465</v>
      </c>
      <c r="AA40" t="s">
        <v>3</v>
      </c>
      <c r="AB40" t="s">
        <v>437</v>
      </c>
      <c r="AC40" t="s">
        <v>484</v>
      </c>
      <c r="AD40" t="s">
        <v>638</v>
      </c>
      <c r="AE40" t="s">
        <v>639</v>
      </c>
      <c r="AF40" t="s">
        <v>640</v>
      </c>
      <c r="AG40" t="s">
        <v>518</v>
      </c>
      <c r="AH40" t="s">
        <v>635</v>
      </c>
      <c r="AI40" t="s">
        <v>440</v>
      </c>
      <c r="AJ40" t="s">
        <v>440</v>
      </c>
      <c r="AK40" t="s">
        <v>440</v>
      </c>
      <c r="AL40" t="s">
        <v>440</v>
      </c>
      <c r="AM40" t="s">
        <v>440</v>
      </c>
      <c r="AN40" t="s">
        <v>440</v>
      </c>
      <c r="AO40" t="s">
        <v>440</v>
      </c>
      <c r="AP40" t="s">
        <v>440</v>
      </c>
      <c r="AQ40" t="s">
        <v>440</v>
      </c>
      <c r="AR40" t="s">
        <v>440</v>
      </c>
      <c r="AS40" t="s">
        <v>440</v>
      </c>
      <c r="AT40" t="s">
        <v>440</v>
      </c>
      <c r="AU40" t="s">
        <v>440</v>
      </c>
      <c r="AV40" t="s">
        <v>440</v>
      </c>
      <c r="AW40" t="s">
        <v>440</v>
      </c>
      <c r="AX40" t="s">
        <v>440</v>
      </c>
      <c r="AY40" t="s">
        <v>440</v>
      </c>
    </row>
    <row r="41" spans="1:51" x14ac:dyDescent="0.3">
      <c r="A41" t="s">
        <v>641</v>
      </c>
      <c r="B41" t="s">
        <v>630</v>
      </c>
      <c r="C41">
        <v>624</v>
      </c>
      <c r="D41">
        <v>31239</v>
      </c>
      <c r="E41" t="s">
        <v>631</v>
      </c>
      <c r="F41" t="s">
        <v>642</v>
      </c>
      <c r="G41" t="s">
        <v>447</v>
      </c>
      <c r="H41">
        <v>109326</v>
      </c>
      <c r="I41" t="s">
        <v>633</v>
      </c>
      <c r="J41" t="s">
        <v>426</v>
      </c>
      <c r="K41" t="s">
        <v>427</v>
      </c>
      <c r="L41" t="s">
        <v>446</v>
      </c>
      <c r="M41" t="s">
        <v>544</v>
      </c>
      <c r="N41" t="s">
        <v>643</v>
      </c>
      <c r="O41" t="s">
        <v>598</v>
      </c>
      <c r="P41" t="s">
        <v>644</v>
      </c>
      <c r="Q41" t="s">
        <v>459</v>
      </c>
      <c r="R41" t="s">
        <v>511</v>
      </c>
      <c r="S41" t="s">
        <v>512</v>
      </c>
      <c r="T41" t="s">
        <v>481</v>
      </c>
      <c r="U41" t="s">
        <v>462</v>
      </c>
      <c r="V41" s="8">
        <v>43905.75</v>
      </c>
      <c r="W41" t="s">
        <v>644</v>
      </c>
      <c r="X41" t="s">
        <v>636</v>
      </c>
      <c r="Y41" t="s">
        <v>645</v>
      </c>
      <c r="Z41" t="s">
        <v>465</v>
      </c>
      <c r="AA41" t="s">
        <v>3</v>
      </c>
      <c r="AB41" t="s">
        <v>437</v>
      </c>
      <c r="AC41" t="s">
        <v>484</v>
      </c>
      <c r="AD41" t="s">
        <v>638</v>
      </c>
      <c r="AE41" t="s">
        <v>639</v>
      </c>
      <c r="AF41" t="s">
        <v>640</v>
      </c>
      <c r="AG41" t="s">
        <v>518</v>
      </c>
      <c r="AH41" t="s">
        <v>644</v>
      </c>
      <c r="AI41" t="s">
        <v>440</v>
      </c>
      <c r="AJ41" t="s">
        <v>440</v>
      </c>
      <c r="AK41" t="s">
        <v>440</v>
      </c>
      <c r="AL41" t="s">
        <v>440</v>
      </c>
      <c r="AM41" t="s">
        <v>440</v>
      </c>
      <c r="AN41" t="s">
        <v>440</v>
      </c>
      <c r="AO41" t="s">
        <v>440</v>
      </c>
      <c r="AP41" t="s">
        <v>440</v>
      </c>
      <c r="AQ41" t="s">
        <v>440</v>
      </c>
      <c r="AR41" t="s">
        <v>440</v>
      </c>
      <c r="AS41" t="s">
        <v>440</v>
      </c>
      <c r="AT41" t="s">
        <v>440</v>
      </c>
      <c r="AU41" t="s">
        <v>440</v>
      </c>
      <c r="AV41" t="s">
        <v>440</v>
      </c>
      <c r="AW41" t="s">
        <v>440</v>
      </c>
      <c r="AX41" t="s">
        <v>440</v>
      </c>
      <c r="AY41" t="s">
        <v>440</v>
      </c>
    </row>
    <row r="42" spans="1:51" x14ac:dyDescent="0.3">
      <c r="A42" t="s">
        <v>646</v>
      </c>
      <c r="B42" t="s">
        <v>630</v>
      </c>
      <c r="C42">
        <v>698</v>
      </c>
      <c r="D42">
        <v>53058</v>
      </c>
      <c r="E42" t="s">
        <v>631</v>
      </c>
      <c r="F42" t="s">
        <v>647</v>
      </c>
      <c r="G42" t="s">
        <v>447</v>
      </c>
      <c r="H42">
        <v>129329</v>
      </c>
      <c r="I42" t="s">
        <v>633</v>
      </c>
      <c r="J42" t="s">
        <v>426</v>
      </c>
      <c r="K42" t="s">
        <v>441</v>
      </c>
      <c r="L42" t="s">
        <v>444</v>
      </c>
      <c r="M42" t="s">
        <v>445</v>
      </c>
      <c r="N42" t="s">
        <v>648</v>
      </c>
      <c r="O42" t="s">
        <v>598</v>
      </c>
      <c r="P42" t="s">
        <v>649</v>
      </c>
      <c r="Q42" t="s">
        <v>459</v>
      </c>
      <c r="R42" t="s">
        <v>511</v>
      </c>
      <c r="S42" t="s">
        <v>512</v>
      </c>
      <c r="T42" t="s">
        <v>481</v>
      </c>
      <c r="U42" t="s">
        <v>462</v>
      </c>
      <c r="V42" s="8">
        <v>43905.75</v>
      </c>
      <c r="W42" t="s">
        <v>649</v>
      </c>
      <c r="X42" t="s">
        <v>636</v>
      </c>
      <c r="Y42" t="s">
        <v>645</v>
      </c>
      <c r="Z42" t="s">
        <v>465</v>
      </c>
      <c r="AA42" t="s">
        <v>3</v>
      </c>
      <c r="AB42" t="s">
        <v>437</v>
      </c>
      <c r="AC42" t="s">
        <v>484</v>
      </c>
      <c r="AD42" t="s">
        <v>638</v>
      </c>
      <c r="AE42" t="s">
        <v>639</v>
      </c>
      <c r="AF42" t="s">
        <v>640</v>
      </c>
      <c r="AG42" t="s">
        <v>518</v>
      </c>
      <c r="AH42" t="s">
        <v>649</v>
      </c>
      <c r="AI42" t="s">
        <v>440</v>
      </c>
      <c r="AJ42" t="s">
        <v>440</v>
      </c>
      <c r="AK42" t="s">
        <v>440</v>
      </c>
      <c r="AL42" t="s">
        <v>440</v>
      </c>
      <c r="AM42" t="s">
        <v>440</v>
      </c>
      <c r="AN42" t="s">
        <v>440</v>
      </c>
      <c r="AO42" t="s">
        <v>440</v>
      </c>
      <c r="AP42" t="s">
        <v>440</v>
      </c>
      <c r="AQ42" t="s">
        <v>440</v>
      </c>
      <c r="AR42" t="s">
        <v>440</v>
      </c>
      <c r="AS42" t="s">
        <v>440</v>
      </c>
      <c r="AT42" t="s">
        <v>440</v>
      </c>
      <c r="AU42" t="s">
        <v>440</v>
      </c>
      <c r="AV42" t="s">
        <v>440</v>
      </c>
      <c r="AW42" t="s">
        <v>440</v>
      </c>
      <c r="AX42" t="s">
        <v>440</v>
      </c>
      <c r="AY42" t="s">
        <v>440</v>
      </c>
    </row>
    <row r="43" spans="1:51" x14ac:dyDescent="0.3">
      <c r="A43" t="s">
        <v>650</v>
      </c>
      <c r="B43" t="s">
        <v>630</v>
      </c>
      <c r="C43">
        <v>1058</v>
      </c>
      <c r="D43">
        <v>22225</v>
      </c>
      <c r="E43" t="s">
        <v>631</v>
      </c>
      <c r="F43" t="s">
        <v>651</v>
      </c>
      <c r="G43" t="s">
        <v>447</v>
      </c>
      <c r="H43">
        <v>100844</v>
      </c>
      <c r="I43" t="s">
        <v>633</v>
      </c>
      <c r="J43" t="s">
        <v>426</v>
      </c>
      <c r="K43" t="s">
        <v>427</v>
      </c>
      <c r="L43" t="s">
        <v>428</v>
      </c>
      <c r="M43" t="s">
        <v>544</v>
      </c>
      <c r="N43" t="s">
        <v>652</v>
      </c>
      <c r="O43" t="s">
        <v>598</v>
      </c>
      <c r="P43" t="s">
        <v>653</v>
      </c>
      <c r="Q43" t="s">
        <v>459</v>
      </c>
      <c r="R43" t="s">
        <v>511</v>
      </c>
      <c r="S43" t="s">
        <v>512</v>
      </c>
      <c r="T43" t="s">
        <v>481</v>
      </c>
      <c r="U43" t="s">
        <v>462</v>
      </c>
      <c r="V43" s="8">
        <v>43905.75</v>
      </c>
      <c r="W43" t="s">
        <v>653</v>
      </c>
      <c r="X43" t="s">
        <v>636</v>
      </c>
      <c r="Y43" t="s">
        <v>645</v>
      </c>
      <c r="Z43" t="s">
        <v>465</v>
      </c>
      <c r="AA43" t="s">
        <v>3</v>
      </c>
      <c r="AB43" t="s">
        <v>437</v>
      </c>
      <c r="AC43" t="s">
        <v>484</v>
      </c>
      <c r="AD43" t="s">
        <v>638</v>
      </c>
      <c r="AE43" t="s">
        <v>639</v>
      </c>
      <c r="AF43" t="s">
        <v>640</v>
      </c>
      <c r="AG43" t="s">
        <v>518</v>
      </c>
      <c r="AH43" t="s">
        <v>653</v>
      </c>
      <c r="AI43" t="s">
        <v>440</v>
      </c>
      <c r="AJ43" t="s">
        <v>440</v>
      </c>
      <c r="AK43" t="s">
        <v>440</v>
      </c>
      <c r="AL43" t="s">
        <v>440</v>
      </c>
      <c r="AM43" t="s">
        <v>440</v>
      </c>
      <c r="AN43" t="s">
        <v>440</v>
      </c>
      <c r="AO43" t="s">
        <v>440</v>
      </c>
      <c r="AP43" t="s">
        <v>440</v>
      </c>
      <c r="AQ43" t="s">
        <v>440</v>
      </c>
      <c r="AR43" t="s">
        <v>440</v>
      </c>
      <c r="AS43" t="s">
        <v>440</v>
      </c>
      <c r="AT43" t="s">
        <v>440</v>
      </c>
      <c r="AU43" t="s">
        <v>440</v>
      </c>
      <c r="AV43" t="s">
        <v>440</v>
      </c>
      <c r="AW43" t="s">
        <v>440</v>
      </c>
      <c r="AX43" t="s">
        <v>440</v>
      </c>
      <c r="AY43" t="s">
        <v>440</v>
      </c>
    </row>
    <row r="44" spans="1:51" x14ac:dyDescent="0.3">
      <c r="A44" t="s">
        <v>654</v>
      </c>
      <c r="B44" t="s">
        <v>630</v>
      </c>
      <c r="C44">
        <v>410</v>
      </c>
      <c r="D44">
        <v>410</v>
      </c>
      <c r="E44" t="s">
        <v>631</v>
      </c>
      <c r="F44" t="s">
        <v>655</v>
      </c>
      <c r="G44" t="s">
        <v>447</v>
      </c>
      <c r="H44">
        <v>78348</v>
      </c>
      <c r="I44" t="s">
        <v>633</v>
      </c>
      <c r="J44" t="s">
        <v>426</v>
      </c>
      <c r="K44" t="s">
        <v>427</v>
      </c>
      <c r="L44" t="s">
        <v>477</v>
      </c>
      <c r="M44" t="s">
        <v>429</v>
      </c>
      <c r="N44" t="s">
        <v>656</v>
      </c>
      <c r="O44" t="s">
        <v>598</v>
      </c>
      <c r="P44" t="s">
        <v>657</v>
      </c>
      <c r="Q44" t="s">
        <v>459</v>
      </c>
      <c r="R44" t="s">
        <v>511</v>
      </c>
      <c r="S44" t="s">
        <v>512</v>
      </c>
      <c r="T44" t="s">
        <v>481</v>
      </c>
      <c r="U44" t="s">
        <v>462</v>
      </c>
      <c r="V44" s="8">
        <v>43905.75</v>
      </c>
      <c r="W44" t="s">
        <v>657</v>
      </c>
      <c r="X44" t="s">
        <v>636</v>
      </c>
      <c r="Y44" t="s">
        <v>645</v>
      </c>
      <c r="Z44" t="s">
        <v>465</v>
      </c>
      <c r="AA44" t="s">
        <v>3</v>
      </c>
      <c r="AB44" t="s">
        <v>437</v>
      </c>
      <c r="AC44" t="s">
        <v>484</v>
      </c>
      <c r="AD44" t="s">
        <v>638</v>
      </c>
      <c r="AE44" t="s">
        <v>639</v>
      </c>
      <c r="AF44" t="s">
        <v>640</v>
      </c>
      <c r="AG44" t="s">
        <v>518</v>
      </c>
      <c r="AH44" t="s">
        <v>657</v>
      </c>
      <c r="AI44" t="s">
        <v>440</v>
      </c>
      <c r="AJ44" t="s">
        <v>440</v>
      </c>
      <c r="AK44" t="s">
        <v>440</v>
      </c>
      <c r="AL44" t="s">
        <v>440</v>
      </c>
      <c r="AM44" t="s">
        <v>440</v>
      </c>
      <c r="AN44" t="s">
        <v>440</v>
      </c>
      <c r="AO44" t="s">
        <v>440</v>
      </c>
      <c r="AP44" t="s">
        <v>440</v>
      </c>
      <c r="AQ44" t="s">
        <v>440</v>
      </c>
      <c r="AR44" t="s">
        <v>440</v>
      </c>
      <c r="AS44" t="s">
        <v>440</v>
      </c>
      <c r="AT44" t="s">
        <v>440</v>
      </c>
      <c r="AU44" t="s">
        <v>440</v>
      </c>
      <c r="AV44" t="s">
        <v>440</v>
      </c>
      <c r="AW44" t="s">
        <v>440</v>
      </c>
      <c r="AX44" t="s">
        <v>440</v>
      </c>
      <c r="AY44" t="s">
        <v>440</v>
      </c>
    </row>
    <row r="45" spans="1:51" x14ac:dyDescent="0.3">
      <c r="A45" t="s">
        <v>658</v>
      </c>
      <c r="B45" t="s">
        <v>630</v>
      </c>
      <c r="C45">
        <v>741</v>
      </c>
      <c r="D45">
        <v>1466036</v>
      </c>
      <c r="E45" t="s">
        <v>631</v>
      </c>
      <c r="F45" t="s">
        <v>659</v>
      </c>
      <c r="G45" t="s">
        <v>447</v>
      </c>
      <c r="H45">
        <v>1423974</v>
      </c>
      <c r="I45" t="s">
        <v>633</v>
      </c>
      <c r="J45" t="s">
        <v>426</v>
      </c>
      <c r="K45" t="s">
        <v>427</v>
      </c>
      <c r="L45" t="s">
        <v>446</v>
      </c>
      <c r="M45" t="s">
        <v>429</v>
      </c>
      <c r="N45" t="s">
        <v>660</v>
      </c>
      <c r="O45" t="s">
        <v>598</v>
      </c>
      <c r="P45" t="s">
        <v>661</v>
      </c>
      <c r="Q45" t="s">
        <v>459</v>
      </c>
      <c r="R45" t="s">
        <v>511</v>
      </c>
      <c r="S45" t="s">
        <v>512</v>
      </c>
      <c r="T45" t="s">
        <v>481</v>
      </c>
      <c r="U45" t="s">
        <v>462</v>
      </c>
      <c r="V45" s="8">
        <v>43905.75</v>
      </c>
      <c r="W45" t="s">
        <v>661</v>
      </c>
      <c r="X45" t="s">
        <v>636</v>
      </c>
      <c r="Y45" t="s">
        <v>645</v>
      </c>
      <c r="Z45" t="s">
        <v>465</v>
      </c>
      <c r="AA45" t="s">
        <v>3</v>
      </c>
      <c r="AB45" t="s">
        <v>437</v>
      </c>
      <c r="AC45" t="s">
        <v>484</v>
      </c>
      <c r="AD45" t="s">
        <v>638</v>
      </c>
      <c r="AE45" t="s">
        <v>639</v>
      </c>
      <c r="AF45" t="s">
        <v>640</v>
      </c>
      <c r="AG45" t="s">
        <v>518</v>
      </c>
      <c r="AH45" t="s">
        <v>661</v>
      </c>
      <c r="AI45" t="s">
        <v>440</v>
      </c>
      <c r="AJ45" t="s">
        <v>440</v>
      </c>
      <c r="AK45" t="s">
        <v>440</v>
      </c>
      <c r="AL45" t="s">
        <v>440</v>
      </c>
      <c r="AM45" t="s">
        <v>440</v>
      </c>
      <c r="AN45" t="s">
        <v>440</v>
      </c>
      <c r="AO45" t="s">
        <v>440</v>
      </c>
      <c r="AP45" t="s">
        <v>440</v>
      </c>
      <c r="AQ45" t="s">
        <v>440</v>
      </c>
      <c r="AR45" t="s">
        <v>440</v>
      </c>
      <c r="AS45" t="s">
        <v>440</v>
      </c>
      <c r="AT45" t="s">
        <v>440</v>
      </c>
      <c r="AU45" t="s">
        <v>440</v>
      </c>
      <c r="AV45" t="s">
        <v>440</v>
      </c>
      <c r="AW45" t="s">
        <v>440</v>
      </c>
      <c r="AX45" t="s">
        <v>440</v>
      </c>
      <c r="AY45" t="s">
        <v>440</v>
      </c>
    </row>
    <row r="46" spans="1:51" x14ac:dyDescent="0.3">
      <c r="A46" t="s">
        <v>662</v>
      </c>
      <c r="B46" t="s">
        <v>630</v>
      </c>
      <c r="C46">
        <v>697</v>
      </c>
      <c r="D46">
        <v>139403</v>
      </c>
      <c r="E46" t="s">
        <v>631</v>
      </c>
      <c r="F46" t="s">
        <v>663</v>
      </c>
      <c r="G46" t="s">
        <v>447</v>
      </c>
      <c r="H46">
        <v>208445</v>
      </c>
      <c r="I46" t="s">
        <v>633</v>
      </c>
      <c r="J46" t="s">
        <v>426</v>
      </c>
      <c r="K46" t="s">
        <v>427</v>
      </c>
      <c r="L46" t="s">
        <v>444</v>
      </c>
      <c r="M46" t="s">
        <v>443</v>
      </c>
      <c r="N46" t="s">
        <v>664</v>
      </c>
      <c r="O46" t="s">
        <v>598</v>
      </c>
      <c r="P46" t="s">
        <v>665</v>
      </c>
      <c r="Q46" t="s">
        <v>459</v>
      </c>
      <c r="R46" t="s">
        <v>511</v>
      </c>
      <c r="S46" t="s">
        <v>512</v>
      </c>
      <c r="T46" t="s">
        <v>481</v>
      </c>
      <c r="U46" t="s">
        <v>462</v>
      </c>
      <c r="V46" s="8">
        <v>43905.75</v>
      </c>
      <c r="W46" t="s">
        <v>665</v>
      </c>
      <c r="X46" t="s">
        <v>636</v>
      </c>
      <c r="Y46" t="s">
        <v>645</v>
      </c>
      <c r="Z46" t="s">
        <v>465</v>
      </c>
      <c r="AA46" t="s">
        <v>3</v>
      </c>
      <c r="AB46" t="s">
        <v>437</v>
      </c>
      <c r="AC46" t="s">
        <v>484</v>
      </c>
      <c r="AD46" t="s">
        <v>638</v>
      </c>
      <c r="AE46" t="s">
        <v>639</v>
      </c>
      <c r="AF46" t="s">
        <v>640</v>
      </c>
      <c r="AG46" t="s">
        <v>518</v>
      </c>
      <c r="AH46" t="s">
        <v>665</v>
      </c>
      <c r="AI46" t="s">
        <v>440</v>
      </c>
      <c r="AJ46" t="s">
        <v>440</v>
      </c>
      <c r="AK46" t="s">
        <v>440</v>
      </c>
      <c r="AL46" t="s">
        <v>440</v>
      </c>
      <c r="AM46" t="s">
        <v>440</v>
      </c>
      <c r="AN46" t="s">
        <v>440</v>
      </c>
      <c r="AO46" t="s">
        <v>440</v>
      </c>
      <c r="AP46" t="s">
        <v>440</v>
      </c>
      <c r="AQ46" t="s">
        <v>440</v>
      </c>
      <c r="AR46" t="s">
        <v>440</v>
      </c>
      <c r="AS46" t="s">
        <v>440</v>
      </c>
      <c r="AT46" t="s">
        <v>440</v>
      </c>
      <c r="AU46" t="s">
        <v>440</v>
      </c>
      <c r="AV46" t="s">
        <v>440</v>
      </c>
      <c r="AW46" t="s">
        <v>440</v>
      </c>
      <c r="AX46" t="s">
        <v>440</v>
      </c>
      <c r="AY46" t="s">
        <v>440</v>
      </c>
    </row>
    <row r="47" spans="1:51" x14ac:dyDescent="0.3">
      <c r="A47" t="s">
        <v>666</v>
      </c>
      <c r="B47" t="s">
        <v>630</v>
      </c>
      <c r="C47">
        <v>653</v>
      </c>
      <c r="D47">
        <v>1790911</v>
      </c>
      <c r="E47" t="s">
        <v>631</v>
      </c>
      <c r="F47" t="s">
        <v>667</v>
      </c>
      <c r="G47" t="s">
        <v>447</v>
      </c>
      <c r="H47">
        <v>1722468</v>
      </c>
      <c r="I47" t="s">
        <v>633</v>
      </c>
      <c r="J47" t="s">
        <v>426</v>
      </c>
      <c r="K47" t="s">
        <v>427</v>
      </c>
      <c r="L47" t="s">
        <v>469</v>
      </c>
      <c r="M47" t="s">
        <v>496</v>
      </c>
      <c r="N47" t="s">
        <v>668</v>
      </c>
      <c r="O47" t="s">
        <v>598</v>
      </c>
      <c r="P47" t="s">
        <v>669</v>
      </c>
      <c r="Q47" t="s">
        <v>459</v>
      </c>
      <c r="R47" t="s">
        <v>511</v>
      </c>
      <c r="S47" t="s">
        <v>512</v>
      </c>
      <c r="T47" t="s">
        <v>481</v>
      </c>
      <c r="U47" t="s">
        <v>462</v>
      </c>
      <c r="V47" s="8">
        <v>43905.75</v>
      </c>
      <c r="W47" t="s">
        <v>669</v>
      </c>
      <c r="X47" t="s">
        <v>636</v>
      </c>
      <c r="Y47" t="s">
        <v>645</v>
      </c>
      <c r="Z47" t="s">
        <v>465</v>
      </c>
      <c r="AA47" t="s">
        <v>3</v>
      </c>
      <c r="AB47" t="s">
        <v>437</v>
      </c>
      <c r="AC47" t="s">
        <v>484</v>
      </c>
      <c r="AD47" t="s">
        <v>638</v>
      </c>
      <c r="AE47" t="s">
        <v>639</v>
      </c>
      <c r="AF47" t="s">
        <v>640</v>
      </c>
      <c r="AG47" t="s">
        <v>518</v>
      </c>
      <c r="AH47" t="s">
        <v>669</v>
      </c>
      <c r="AI47" t="s">
        <v>440</v>
      </c>
      <c r="AJ47" t="s">
        <v>440</v>
      </c>
      <c r="AK47" t="s">
        <v>440</v>
      </c>
      <c r="AL47" t="s">
        <v>440</v>
      </c>
      <c r="AM47" t="s">
        <v>440</v>
      </c>
      <c r="AN47" t="s">
        <v>440</v>
      </c>
      <c r="AO47" t="s">
        <v>440</v>
      </c>
      <c r="AP47" t="s">
        <v>440</v>
      </c>
      <c r="AQ47" t="s">
        <v>440</v>
      </c>
      <c r="AR47" t="s">
        <v>440</v>
      </c>
      <c r="AS47" t="s">
        <v>440</v>
      </c>
      <c r="AT47" t="s">
        <v>440</v>
      </c>
      <c r="AU47" t="s">
        <v>440</v>
      </c>
      <c r="AV47" t="s">
        <v>440</v>
      </c>
      <c r="AW47" t="s">
        <v>440</v>
      </c>
      <c r="AX47" t="s">
        <v>440</v>
      </c>
      <c r="AY47" t="s">
        <v>440</v>
      </c>
    </row>
    <row r="48" spans="1:51" x14ac:dyDescent="0.3">
      <c r="A48" t="s">
        <v>670</v>
      </c>
      <c r="B48" t="s">
        <v>630</v>
      </c>
      <c r="C48">
        <v>624</v>
      </c>
      <c r="D48">
        <v>152322</v>
      </c>
      <c r="E48" t="s">
        <v>631</v>
      </c>
      <c r="F48" t="s">
        <v>671</v>
      </c>
      <c r="G48" t="s">
        <v>447</v>
      </c>
      <c r="H48">
        <v>220445</v>
      </c>
      <c r="I48" t="s">
        <v>633</v>
      </c>
      <c r="J48" t="s">
        <v>426</v>
      </c>
      <c r="K48" t="s">
        <v>427</v>
      </c>
      <c r="L48" t="s">
        <v>428</v>
      </c>
      <c r="M48" t="s">
        <v>544</v>
      </c>
      <c r="N48" t="s">
        <v>672</v>
      </c>
      <c r="O48" t="s">
        <v>598</v>
      </c>
      <c r="P48" t="s">
        <v>673</v>
      </c>
      <c r="Q48" t="s">
        <v>459</v>
      </c>
      <c r="R48" t="s">
        <v>511</v>
      </c>
      <c r="S48" t="s">
        <v>512</v>
      </c>
      <c r="T48" t="s">
        <v>481</v>
      </c>
      <c r="U48" t="s">
        <v>462</v>
      </c>
      <c r="V48" s="8">
        <v>43905.75</v>
      </c>
      <c r="W48" t="s">
        <v>673</v>
      </c>
      <c r="X48" t="s">
        <v>636</v>
      </c>
      <c r="Y48" t="s">
        <v>645</v>
      </c>
      <c r="Z48" t="s">
        <v>465</v>
      </c>
      <c r="AA48" t="s">
        <v>3</v>
      </c>
      <c r="AB48" t="s">
        <v>437</v>
      </c>
      <c r="AC48" t="s">
        <v>484</v>
      </c>
      <c r="AD48" t="s">
        <v>638</v>
      </c>
      <c r="AE48" t="s">
        <v>639</v>
      </c>
      <c r="AF48" t="s">
        <v>640</v>
      </c>
      <c r="AG48" t="s">
        <v>518</v>
      </c>
      <c r="AH48" t="s">
        <v>673</v>
      </c>
      <c r="AI48" t="s">
        <v>440</v>
      </c>
      <c r="AJ48" t="s">
        <v>440</v>
      </c>
      <c r="AK48" t="s">
        <v>440</v>
      </c>
      <c r="AL48" t="s">
        <v>440</v>
      </c>
      <c r="AM48" t="s">
        <v>440</v>
      </c>
      <c r="AN48" t="s">
        <v>440</v>
      </c>
      <c r="AO48" t="s">
        <v>440</v>
      </c>
      <c r="AP48" t="s">
        <v>440</v>
      </c>
      <c r="AQ48" t="s">
        <v>440</v>
      </c>
      <c r="AR48" t="s">
        <v>440</v>
      </c>
      <c r="AS48" t="s">
        <v>440</v>
      </c>
      <c r="AT48" t="s">
        <v>440</v>
      </c>
      <c r="AU48" t="s">
        <v>440</v>
      </c>
      <c r="AV48" t="s">
        <v>440</v>
      </c>
      <c r="AW48" t="s">
        <v>440</v>
      </c>
      <c r="AX48" t="s">
        <v>440</v>
      </c>
      <c r="AY48" t="s">
        <v>440</v>
      </c>
    </row>
    <row r="49" spans="1:51" x14ac:dyDescent="0.3">
      <c r="A49" t="s">
        <v>674</v>
      </c>
      <c r="B49" t="s">
        <v>630</v>
      </c>
      <c r="C49">
        <v>1386</v>
      </c>
      <c r="D49">
        <v>48522</v>
      </c>
      <c r="E49" t="s">
        <v>631</v>
      </c>
      <c r="F49" t="s">
        <v>675</v>
      </c>
      <c r="G49" t="s">
        <v>447</v>
      </c>
      <c r="H49">
        <v>124781</v>
      </c>
      <c r="I49" t="s">
        <v>633</v>
      </c>
      <c r="J49" t="s">
        <v>426</v>
      </c>
      <c r="K49" t="s">
        <v>441</v>
      </c>
      <c r="L49" t="s">
        <v>442</v>
      </c>
      <c r="M49" t="s">
        <v>443</v>
      </c>
      <c r="N49" t="s">
        <v>676</v>
      </c>
      <c r="O49" t="s">
        <v>598</v>
      </c>
      <c r="P49" t="s">
        <v>677</v>
      </c>
      <c r="Q49" t="s">
        <v>459</v>
      </c>
      <c r="R49" t="s">
        <v>511</v>
      </c>
      <c r="S49" t="s">
        <v>512</v>
      </c>
      <c r="T49" t="s">
        <v>481</v>
      </c>
      <c r="U49" t="s">
        <v>462</v>
      </c>
      <c r="V49" s="8">
        <v>43905.75</v>
      </c>
      <c r="W49" t="s">
        <v>677</v>
      </c>
      <c r="X49" t="s">
        <v>636</v>
      </c>
      <c r="Y49" t="s">
        <v>645</v>
      </c>
      <c r="Z49" t="s">
        <v>465</v>
      </c>
      <c r="AA49" t="s">
        <v>3</v>
      </c>
      <c r="AB49" t="s">
        <v>437</v>
      </c>
      <c r="AC49" t="s">
        <v>484</v>
      </c>
      <c r="AD49" t="s">
        <v>638</v>
      </c>
      <c r="AE49" t="s">
        <v>639</v>
      </c>
      <c r="AF49" t="s">
        <v>640</v>
      </c>
      <c r="AG49" t="s">
        <v>518</v>
      </c>
      <c r="AH49" t="s">
        <v>677</v>
      </c>
      <c r="AI49" t="s">
        <v>440</v>
      </c>
      <c r="AJ49" t="s">
        <v>440</v>
      </c>
      <c r="AK49" t="s">
        <v>440</v>
      </c>
      <c r="AL49" t="s">
        <v>440</v>
      </c>
      <c r="AM49" t="s">
        <v>440</v>
      </c>
      <c r="AN49" t="s">
        <v>440</v>
      </c>
      <c r="AO49" t="s">
        <v>440</v>
      </c>
      <c r="AP49" t="s">
        <v>440</v>
      </c>
      <c r="AQ49" t="s">
        <v>440</v>
      </c>
      <c r="AR49" t="s">
        <v>440</v>
      </c>
      <c r="AS49" t="s">
        <v>440</v>
      </c>
      <c r="AT49" t="s">
        <v>440</v>
      </c>
      <c r="AU49" t="s">
        <v>440</v>
      </c>
      <c r="AV49" t="s">
        <v>440</v>
      </c>
      <c r="AW49" t="s">
        <v>440</v>
      </c>
      <c r="AX49" t="s">
        <v>440</v>
      </c>
      <c r="AY49" t="s">
        <v>440</v>
      </c>
    </row>
    <row r="50" spans="1:51" x14ac:dyDescent="0.3">
      <c r="A50" t="s">
        <v>678</v>
      </c>
      <c r="B50" t="s">
        <v>630</v>
      </c>
      <c r="C50">
        <v>1258</v>
      </c>
      <c r="D50">
        <v>1258</v>
      </c>
      <c r="E50" t="s">
        <v>631</v>
      </c>
      <c r="F50" t="s">
        <v>679</v>
      </c>
      <c r="G50" t="s">
        <v>447</v>
      </c>
      <c r="H50">
        <v>79449</v>
      </c>
      <c r="I50" t="s">
        <v>633</v>
      </c>
      <c r="J50" t="s">
        <v>426</v>
      </c>
      <c r="K50" t="s">
        <v>427</v>
      </c>
      <c r="L50" t="s">
        <v>428</v>
      </c>
      <c r="M50" t="s">
        <v>448</v>
      </c>
      <c r="N50" t="s">
        <v>680</v>
      </c>
      <c r="O50" t="s">
        <v>598</v>
      </c>
      <c r="P50" t="s">
        <v>681</v>
      </c>
      <c r="Q50" t="s">
        <v>459</v>
      </c>
      <c r="R50" t="s">
        <v>511</v>
      </c>
      <c r="S50" t="s">
        <v>512</v>
      </c>
      <c r="T50" t="s">
        <v>481</v>
      </c>
      <c r="U50" t="s">
        <v>462</v>
      </c>
      <c r="V50" s="8">
        <v>43905.75</v>
      </c>
      <c r="W50" t="s">
        <v>681</v>
      </c>
      <c r="X50" t="s">
        <v>636</v>
      </c>
      <c r="Y50" t="s">
        <v>645</v>
      </c>
      <c r="Z50" t="s">
        <v>465</v>
      </c>
      <c r="AA50" t="s">
        <v>3</v>
      </c>
      <c r="AB50" t="s">
        <v>437</v>
      </c>
      <c r="AC50" t="s">
        <v>484</v>
      </c>
      <c r="AD50" t="s">
        <v>638</v>
      </c>
      <c r="AE50" t="s">
        <v>639</v>
      </c>
      <c r="AF50" t="s">
        <v>640</v>
      </c>
      <c r="AG50" t="s">
        <v>518</v>
      </c>
      <c r="AH50" t="s">
        <v>681</v>
      </c>
      <c r="AI50" t="s">
        <v>440</v>
      </c>
      <c r="AJ50" t="s">
        <v>440</v>
      </c>
      <c r="AK50" t="s">
        <v>440</v>
      </c>
      <c r="AL50" t="s">
        <v>440</v>
      </c>
      <c r="AM50" t="s">
        <v>440</v>
      </c>
      <c r="AN50" t="s">
        <v>440</v>
      </c>
      <c r="AO50" t="s">
        <v>440</v>
      </c>
      <c r="AP50" t="s">
        <v>440</v>
      </c>
      <c r="AQ50" t="s">
        <v>440</v>
      </c>
      <c r="AR50" t="s">
        <v>440</v>
      </c>
      <c r="AS50" t="s">
        <v>440</v>
      </c>
      <c r="AT50" t="s">
        <v>440</v>
      </c>
      <c r="AU50" t="s">
        <v>440</v>
      </c>
      <c r="AV50" t="s">
        <v>440</v>
      </c>
      <c r="AW50" t="s">
        <v>440</v>
      </c>
      <c r="AX50" t="s">
        <v>440</v>
      </c>
      <c r="AY50" t="s">
        <v>440</v>
      </c>
    </row>
    <row r="51" spans="1:51" x14ac:dyDescent="0.3">
      <c r="A51" t="s">
        <v>682</v>
      </c>
      <c r="B51" t="s">
        <v>630</v>
      </c>
      <c r="C51">
        <v>714</v>
      </c>
      <c r="D51">
        <v>21328421</v>
      </c>
      <c r="E51" t="s">
        <v>631</v>
      </c>
      <c r="F51" t="s">
        <v>683</v>
      </c>
      <c r="G51" t="s">
        <v>447</v>
      </c>
      <c r="H51">
        <v>19626474</v>
      </c>
      <c r="I51" t="s">
        <v>633</v>
      </c>
      <c r="J51" t="s">
        <v>426</v>
      </c>
      <c r="K51" t="s">
        <v>427</v>
      </c>
      <c r="L51" t="s">
        <v>469</v>
      </c>
      <c r="M51" t="s">
        <v>544</v>
      </c>
      <c r="N51" t="s">
        <v>684</v>
      </c>
      <c r="O51" t="s">
        <v>598</v>
      </c>
      <c r="P51" t="s">
        <v>685</v>
      </c>
      <c r="Q51" t="s">
        <v>459</v>
      </c>
      <c r="R51" t="s">
        <v>511</v>
      </c>
      <c r="S51" t="s">
        <v>512</v>
      </c>
      <c r="T51" t="s">
        <v>481</v>
      </c>
      <c r="U51" t="s">
        <v>462</v>
      </c>
      <c r="V51" s="8">
        <v>43905.75</v>
      </c>
      <c r="W51" t="s">
        <v>685</v>
      </c>
      <c r="X51" t="s">
        <v>636</v>
      </c>
      <c r="Y51" t="s">
        <v>645</v>
      </c>
      <c r="Z51" t="s">
        <v>465</v>
      </c>
      <c r="AA51" t="s">
        <v>3</v>
      </c>
      <c r="AB51" t="s">
        <v>437</v>
      </c>
      <c r="AC51" t="s">
        <v>484</v>
      </c>
      <c r="AD51" t="s">
        <v>638</v>
      </c>
      <c r="AE51" t="s">
        <v>639</v>
      </c>
      <c r="AF51" t="s">
        <v>640</v>
      </c>
      <c r="AG51" t="s">
        <v>518</v>
      </c>
      <c r="AH51" t="s">
        <v>685</v>
      </c>
      <c r="AI51" t="s">
        <v>440</v>
      </c>
      <c r="AJ51" t="s">
        <v>440</v>
      </c>
      <c r="AK51" t="s">
        <v>440</v>
      </c>
      <c r="AL51" t="s">
        <v>440</v>
      </c>
      <c r="AM51" t="s">
        <v>440</v>
      </c>
      <c r="AN51" t="s">
        <v>440</v>
      </c>
      <c r="AO51" t="s">
        <v>440</v>
      </c>
      <c r="AP51" t="s">
        <v>440</v>
      </c>
      <c r="AQ51" t="s">
        <v>440</v>
      </c>
      <c r="AR51" t="s">
        <v>440</v>
      </c>
      <c r="AS51" t="s">
        <v>440</v>
      </c>
      <c r="AT51" t="s">
        <v>440</v>
      </c>
      <c r="AU51" t="s">
        <v>440</v>
      </c>
      <c r="AV51" t="s">
        <v>440</v>
      </c>
      <c r="AW51" t="s">
        <v>440</v>
      </c>
      <c r="AX51" t="s">
        <v>440</v>
      </c>
      <c r="AY51" t="s">
        <v>440</v>
      </c>
    </row>
    <row r="52" spans="1:51" x14ac:dyDescent="0.3">
      <c r="A52" t="s">
        <v>686</v>
      </c>
      <c r="B52" t="s">
        <v>630</v>
      </c>
      <c r="C52">
        <v>695</v>
      </c>
      <c r="D52">
        <v>1926994</v>
      </c>
      <c r="E52" t="s">
        <v>631</v>
      </c>
      <c r="F52" t="s">
        <v>687</v>
      </c>
      <c r="G52" t="s">
        <v>447</v>
      </c>
      <c r="H52">
        <v>1846539</v>
      </c>
      <c r="I52" t="s">
        <v>633</v>
      </c>
      <c r="J52" t="s">
        <v>426</v>
      </c>
      <c r="K52" t="s">
        <v>427</v>
      </c>
      <c r="L52" t="s">
        <v>477</v>
      </c>
      <c r="M52" t="s">
        <v>443</v>
      </c>
      <c r="N52" t="s">
        <v>688</v>
      </c>
      <c r="O52" t="s">
        <v>598</v>
      </c>
      <c r="P52" t="s">
        <v>689</v>
      </c>
      <c r="Q52" t="s">
        <v>459</v>
      </c>
      <c r="R52" t="s">
        <v>511</v>
      </c>
      <c r="S52" t="s">
        <v>512</v>
      </c>
      <c r="T52" t="s">
        <v>481</v>
      </c>
      <c r="U52" t="s">
        <v>462</v>
      </c>
      <c r="V52" s="8">
        <v>43905.75</v>
      </c>
      <c r="W52" t="s">
        <v>689</v>
      </c>
      <c r="X52" t="s">
        <v>636</v>
      </c>
      <c r="Y52" t="s">
        <v>645</v>
      </c>
      <c r="Z52" t="s">
        <v>465</v>
      </c>
      <c r="AA52" t="s">
        <v>3</v>
      </c>
      <c r="AB52" t="s">
        <v>437</v>
      </c>
      <c r="AC52" t="s">
        <v>484</v>
      </c>
      <c r="AD52" t="s">
        <v>638</v>
      </c>
      <c r="AE52" t="s">
        <v>639</v>
      </c>
      <c r="AF52" t="s">
        <v>640</v>
      </c>
      <c r="AG52" t="s">
        <v>518</v>
      </c>
      <c r="AH52" t="s">
        <v>689</v>
      </c>
      <c r="AI52" t="s">
        <v>440</v>
      </c>
      <c r="AJ52" t="s">
        <v>440</v>
      </c>
      <c r="AK52" t="s">
        <v>440</v>
      </c>
      <c r="AL52" t="s">
        <v>440</v>
      </c>
      <c r="AM52" t="s">
        <v>440</v>
      </c>
      <c r="AN52" t="s">
        <v>440</v>
      </c>
      <c r="AO52" t="s">
        <v>440</v>
      </c>
      <c r="AP52" t="s">
        <v>440</v>
      </c>
      <c r="AQ52" t="s">
        <v>440</v>
      </c>
      <c r="AR52" t="s">
        <v>440</v>
      </c>
      <c r="AS52" t="s">
        <v>440</v>
      </c>
      <c r="AT52" t="s">
        <v>440</v>
      </c>
      <c r="AU52" t="s">
        <v>440</v>
      </c>
      <c r="AV52" t="s">
        <v>440</v>
      </c>
      <c r="AW52" t="s">
        <v>440</v>
      </c>
      <c r="AX52" t="s">
        <v>440</v>
      </c>
      <c r="AY52" t="s">
        <v>440</v>
      </c>
    </row>
    <row r="53" spans="1:51" x14ac:dyDescent="0.3">
      <c r="A53" t="s">
        <v>690</v>
      </c>
      <c r="B53" t="s">
        <v>630</v>
      </c>
      <c r="C53">
        <v>1151</v>
      </c>
      <c r="D53">
        <v>94454</v>
      </c>
      <c r="E53" t="s">
        <v>631</v>
      </c>
      <c r="F53" t="s">
        <v>691</v>
      </c>
      <c r="G53" t="s">
        <v>447</v>
      </c>
      <c r="H53">
        <v>166664</v>
      </c>
      <c r="I53" t="s">
        <v>633</v>
      </c>
      <c r="J53" t="s">
        <v>426</v>
      </c>
      <c r="K53" t="s">
        <v>427</v>
      </c>
      <c r="L53" t="s">
        <v>469</v>
      </c>
      <c r="M53" t="s">
        <v>429</v>
      </c>
      <c r="N53" t="s">
        <v>692</v>
      </c>
      <c r="O53" t="s">
        <v>598</v>
      </c>
      <c r="P53" t="s">
        <v>693</v>
      </c>
      <c r="Q53" t="s">
        <v>459</v>
      </c>
      <c r="R53" t="s">
        <v>511</v>
      </c>
      <c r="S53" t="s">
        <v>512</v>
      </c>
      <c r="T53" t="s">
        <v>481</v>
      </c>
      <c r="U53" t="s">
        <v>462</v>
      </c>
      <c r="V53" s="8">
        <v>43905.75</v>
      </c>
      <c r="W53" t="s">
        <v>693</v>
      </c>
      <c r="X53" t="s">
        <v>636</v>
      </c>
      <c r="Y53" t="s">
        <v>645</v>
      </c>
      <c r="Z53" t="s">
        <v>465</v>
      </c>
      <c r="AA53" t="s">
        <v>3</v>
      </c>
      <c r="AB53" t="s">
        <v>437</v>
      </c>
      <c r="AC53" t="s">
        <v>484</v>
      </c>
      <c r="AD53" t="s">
        <v>638</v>
      </c>
      <c r="AE53" t="s">
        <v>639</v>
      </c>
      <c r="AF53" t="s">
        <v>640</v>
      </c>
      <c r="AG53" t="s">
        <v>518</v>
      </c>
      <c r="AH53" t="s">
        <v>693</v>
      </c>
      <c r="AI53" t="s">
        <v>440</v>
      </c>
      <c r="AJ53" t="s">
        <v>440</v>
      </c>
      <c r="AK53" t="s">
        <v>440</v>
      </c>
      <c r="AL53" t="s">
        <v>440</v>
      </c>
      <c r="AM53" t="s">
        <v>440</v>
      </c>
      <c r="AN53" t="s">
        <v>440</v>
      </c>
      <c r="AO53" t="s">
        <v>440</v>
      </c>
      <c r="AP53" t="s">
        <v>440</v>
      </c>
      <c r="AQ53" t="s">
        <v>440</v>
      </c>
      <c r="AR53" t="s">
        <v>440</v>
      </c>
      <c r="AS53" t="s">
        <v>440</v>
      </c>
      <c r="AT53" t="s">
        <v>440</v>
      </c>
      <c r="AU53" t="s">
        <v>440</v>
      </c>
      <c r="AV53" t="s">
        <v>440</v>
      </c>
      <c r="AW53" t="s">
        <v>440</v>
      </c>
      <c r="AX53" t="s">
        <v>440</v>
      </c>
      <c r="AY53" t="s">
        <v>440</v>
      </c>
    </row>
    <row r="54" spans="1:51" x14ac:dyDescent="0.3">
      <c r="A54" t="s">
        <v>694</v>
      </c>
      <c r="B54" t="s">
        <v>630</v>
      </c>
      <c r="C54">
        <v>1497</v>
      </c>
      <c r="D54">
        <v>28449</v>
      </c>
      <c r="E54" t="s">
        <v>631</v>
      </c>
      <c r="F54" t="s">
        <v>695</v>
      </c>
      <c r="G54" t="s">
        <v>447</v>
      </c>
      <c r="H54">
        <v>106563</v>
      </c>
      <c r="I54" t="s">
        <v>633</v>
      </c>
      <c r="J54" t="s">
        <v>426</v>
      </c>
      <c r="K54" t="s">
        <v>441</v>
      </c>
      <c r="L54" t="s">
        <v>442</v>
      </c>
      <c r="M54" t="s">
        <v>544</v>
      </c>
      <c r="N54" t="s">
        <v>696</v>
      </c>
      <c r="O54" t="s">
        <v>598</v>
      </c>
      <c r="P54" t="s">
        <v>697</v>
      </c>
      <c r="Q54" t="s">
        <v>459</v>
      </c>
      <c r="R54" t="s">
        <v>511</v>
      </c>
      <c r="S54" t="s">
        <v>512</v>
      </c>
      <c r="T54" t="s">
        <v>481</v>
      </c>
      <c r="U54" t="s">
        <v>462</v>
      </c>
      <c r="V54" s="8">
        <v>43905.75</v>
      </c>
      <c r="W54" t="s">
        <v>697</v>
      </c>
      <c r="X54" t="s">
        <v>636</v>
      </c>
      <c r="Y54" t="s">
        <v>645</v>
      </c>
      <c r="Z54" t="s">
        <v>465</v>
      </c>
      <c r="AA54" t="s">
        <v>3</v>
      </c>
      <c r="AB54" t="s">
        <v>437</v>
      </c>
      <c r="AC54" t="s">
        <v>484</v>
      </c>
      <c r="AD54" t="s">
        <v>638</v>
      </c>
      <c r="AE54" t="s">
        <v>639</v>
      </c>
      <c r="AF54" t="s">
        <v>640</v>
      </c>
      <c r="AG54" t="s">
        <v>518</v>
      </c>
      <c r="AH54" t="s">
        <v>697</v>
      </c>
      <c r="AI54" t="s">
        <v>440</v>
      </c>
      <c r="AJ54" t="s">
        <v>440</v>
      </c>
      <c r="AK54" t="s">
        <v>440</v>
      </c>
      <c r="AL54" t="s">
        <v>440</v>
      </c>
      <c r="AM54" t="s">
        <v>440</v>
      </c>
      <c r="AN54" t="s">
        <v>440</v>
      </c>
      <c r="AO54" t="s">
        <v>440</v>
      </c>
      <c r="AP54" t="s">
        <v>440</v>
      </c>
      <c r="AQ54" t="s">
        <v>440</v>
      </c>
      <c r="AR54" t="s">
        <v>440</v>
      </c>
      <c r="AS54" t="s">
        <v>440</v>
      </c>
      <c r="AT54" t="s">
        <v>440</v>
      </c>
      <c r="AU54" t="s">
        <v>440</v>
      </c>
      <c r="AV54" t="s">
        <v>440</v>
      </c>
      <c r="AW54" t="s">
        <v>440</v>
      </c>
      <c r="AX54" t="s">
        <v>440</v>
      </c>
      <c r="AY54" t="s">
        <v>440</v>
      </c>
    </row>
    <row r="55" spans="1:51" x14ac:dyDescent="0.3">
      <c r="A55" t="s">
        <v>698</v>
      </c>
      <c r="B55" t="s">
        <v>630</v>
      </c>
      <c r="C55">
        <v>1458</v>
      </c>
      <c r="D55">
        <v>1458</v>
      </c>
      <c r="E55" t="s">
        <v>631</v>
      </c>
      <c r="F55" t="s">
        <v>699</v>
      </c>
      <c r="G55" t="s">
        <v>447</v>
      </c>
      <c r="H55">
        <v>79719</v>
      </c>
      <c r="I55" t="s">
        <v>633</v>
      </c>
      <c r="J55" t="s">
        <v>426</v>
      </c>
      <c r="K55" t="s">
        <v>441</v>
      </c>
      <c r="L55" t="s">
        <v>428</v>
      </c>
      <c r="M55" t="s">
        <v>448</v>
      </c>
      <c r="N55" t="s">
        <v>700</v>
      </c>
      <c r="O55" t="s">
        <v>598</v>
      </c>
      <c r="P55" t="s">
        <v>701</v>
      </c>
      <c r="Q55" t="s">
        <v>459</v>
      </c>
      <c r="R55" t="s">
        <v>511</v>
      </c>
      <c r="S55" t="s">
        <v>512</v>
      </c>
      <c r="T55" t="s">
        <v>481</v>
      </c>
      <c r="U55" t="s">
        <v>462</v>
      </c>
      <c r="V55" s="8">
        <v>43905.75</v>
      </c>
      <c r="W55" t="s">
        <v>701</v>
      </c>
      <c r="X55" t="s">
        <v>636</v>
      </c>
      <c r="Y55" t="s">
        <v>645</v>
      </c>
      <c r="Z55" t="s">
        <v>465</v>
      </c>
      <c r="AA55" t="s">
        <v>3</v>
      </c>
      <c r="AB55" t="s">
        <v>437</v>
      </c>
      <c r="AC55" t="s">
        <v>484</v>
      </c>
      <c r="AD55" t="s">
        <v>638</v>
      </c>
      <c r="AE55" t="s">
        <v>639</v>
      </c>
      <c r="AF55" t="s">
        <v>640</v>
      </c>
      <c r="AG55" t="s">
        <v>518</v>
      </c>
      <c r="AH55" t="s">
        <v>701</v>
      </c>
      <c r="AI55" t="s">
        <v>440</v>
      </c>
      <c r="AJ55" t="s">
        <v>440</v>
      </c>
      <c r="AK55" t="s">
        <v>440</v>
      </c>
      <c r="AL55" t="s">
        <v>440</v>
      </c>
      <c r="AM55" t="s">
        <v>440</v>
      </c>
      <c r="AN55" t="s">
        <v>440</v>
      </c>
      <c r="AO55" t="s">
        <v>440</v>
      </c>
      <c r="AP55" t="s">
        <v>440</v>
      </c>
      <c r="AQ55" t="s">
        <v>440</v>
      </c>
      <c r="AR55" t="s">
        <v>440</v>
      </c>
      <c r="AS55" t="s">
        <v>440</v>
      </c>
      <c r="AT55" t="s">
        <v>440</v>
      </c>
      <c r="AU55" t="s">
        <v>440</v>
      </c>
      <c r="AV55" t="s">
        <v>440</v>
      </c>
      <c r="AW55" t="s">
        <v>440</v>
      </c>
      <c r="AX55" t="s">
        <v>440</v>
      </c>
      <c r="AY55" t="s">
        <v>440</v>
      </c>
    </row>
    <row r="56" spans="1:51" x14ac:dyDescent="0.3">
      <c r="A56" t="s">
        <v>702</v>
      </c>
      <c r="B56" t="s">
        <v>630</v>
      </c>
      <c r="C56">
        <v>709</v>
      </c>
      <c r="D56">
        <v>14759827</v>
      </c>
      <c r="E56" t="s">
        <v>631</v>
      </c>
      <c r="F56" t="s">
        <v>703</v>
      </c>
      <c r="G56" t="s">
        <v>447</v>
      </c>
      <c r="H56">
        <v>13606413</v>
      </c>
      <c r="I56" t="s">
        <v>633</v>
      </c>
      <c r="J56" t="s">
        <v>426</v>
      </c>
      <c r="K56" t="s">
        <v>441</v>
      </c>
      <c r="L56" t="s">
        <v>442</v>
      </c>
      <c r="M56" t="s">
        <v>448</v>
      </c>
      <c r="N56" t="s">
        <v>704</v>
      </c>
      <c r="O56" t="s">
        <v>598</v>
      </c>
      <c r="P56" t="s">
        <v>705</v>
      </c>
      <c r="Q56" t="s">
        <v>459</v>
      </c>
      <c r="R56" t="s">
        <v>511</v>
      </c>
      <c r="S56" t="s">
        <v>512</v>
      </c>
      <c r="T56" t="s">
        <v>481</v>
      </c>
      <c r="U56" t="s">
        <v>462</v>
      </c>
      <c r="V56" s="8">
        <v>43905.75</v>
      </c>
      <c r="W56" t="s">
        <v>705</v>
      </c>
      <c r="X56" t="s">
        <v>636</v>
      </c>
      <c r="Y56" t="s">
        <v>645</v>
      </c>
      <c r="Z56" t="s">
        <v>465</v>
      </c>
      <c r="AA56" t="s">
        <v>3</v>
      </c>
      <c r="AB56" t="s">
        <v>437</v>
      </c>
      <c r="AC56" t="s">
        <v>484</v>
      </c>
      <c r="AD56" t="s">
        <v>638</v>
      </c>
      <c r="AE56" t="s">
        <v>639</v>
      </c>
      <c r="AF56" t="s">
        <v>640</v>
      </c>
      <c r="AG56" t="s">
        <v>518</v>
      </c>
      <c r="AH56" t="s">
        <v>705</v>
      </c>
      <c r="AI56" t="s">
        <v>440</v>
      </c>
      <c r="AJ56" t="s">
        <v>440</v>
      </c>
      <c r="AK56" t="s">
        <v>440</v>
      </c>
      <c r="AL56" t="s">
        <v>440</v>
      </c>
      <c r="AM56" t="s">
        <v>440</v>
      </c>
      <c r="AN56" t="s">
        <v>440</v>
      </c>
      <c r="AO56" t="s">
        <v>440</v>
      </c>
      <c r="AP56" t="s">
        <v>440</v>
      </c>
      <c r="AQ56" t="s">
        <v>440</v>
      </c>
      <c r="AR56" t="s">
        <v>440</v>
      </c>
      <c r="AS56" t="s">
        <v>440</v>
      </c>
      <c r="AT56" t="s">
        <v>440</v>
      </c>
      <c r="AU56" t="s">
        <v>440</v>
      </c>
      <c r="AV56" t="s">
        <v>440</v>
      </c>
      <c r="AW56" t="s">
        <v>440</v>
      </c>
      <c r="AX56" t="s">
        <v>440</v>
      </c>
      <c r="AY56" t="s">
        <v>440</v>
      </c>
    </row>
    <row r="57" spans="1:51" x14ac:dyDescent="0.3">
      <c r="A57" t="s">
        <v>706</v>
      </c>
      <c r="B57" t="s">
        <v>630</v>
      </c>
      <c r="C57">
        <v>690</v>
      </c>
      <c r="D57">
        <v>1124662</v>
      </c>
      <c r="E57" t="s">
        <v>631</v>
      </c>
      <c r="F57" t="s">
        <v>707</v>
      </c>
      <c r="G57" t="s">
        <v>447</v>
      </c>
      <c r="H57">
        <v>1112254</v>
      </c>
      <c r="I57" t="s">
        <v>633</v>
      </c>
      <c r="J57" t="s">
        <v>426</v>
      </c>
      <c r="K57" t="s">
        <v>441</v>
      </c>
      <c r="L57" t="s">
        <v>446</v>
      </c>
      <c r="M57" t="s">
        <v>496</v>
      </c>
      <c r="N57" t="s">
        <v>708</v>
      </c>
      <c r="O57" t="s">
        <v>598</v>
      </c>
      <c r="P57" t="s">
        <v>709</v>
      </c>
      <c r="Q57" t="s">
        <v>459</v>
      </c>
      <c r="R57" t="s">
        <v>511</v>
      </c>
      <c r="S57" t="s">
        <v>512</v>
      </c>
      <c r="T57" t="s">
        <v>481</v>
      </c>
      <c r="U57" t="s">
        <v>462</v>
      </c>
      <c r="V57" s="8">
        <v>43905.75</v>
      </c>
      <c r="W57" t="s">
        <v>709</v>
      </c>
      <c r="X57" t="s">
        <v>636</v>
      </c>
      <c r="Y57" t="s">
        <v>645</v>
      </c>
      <c r="Z57" t="s">
        <v>465</v>
      </c>
      <c r="AA57" t="s">
        <v>3</v>
      </c>
      <c r="AB57" t="s">
        <v>437</v>
      </c>
      <c r="AC57" t="s">
        <v>484</v>
      </c>
      <c r="AD57" t="s">
        <v>638</v>
      </c>
      <c r="AE57" t="s">
        <v>639</v>
      </c>
      <c r="AF57" t="s">
        <v>640</v>
      </c>
      <c r="AG57" t="s">
        <v>518</v>
      </c>
      <c r="AH57" t="s">
        <v>709</v>
      </c>
      <c r="AI57" t="s">
        <v>440</v>
      </c>
      <c r="AJ57" t="s">
        <v>440</v>
      </c>
      <c r="AK57" t="s">
        <v>440</v>
      </c>
      <c r="AL57" t="s">
        <v>440</v>
      </c>
      <c r="AM57" t="s">
        <v>440</v>
      </c>
      <c r="AN57" t="s">
        <v>440</v>
      </c>
      <c r="AO57" t="s">
        <v>440</v>
      </c>
      <c r="AP57" t="s">
        <v>440</v>
      </c>
      <c r="AQ57" t="s">
        <v>440</v>
      </c>
      <c r="AR57" t="s">
        <v>440</v>
      </c>
      <c r="AS57" t="s">
        <v>440</v>
      </c>
      <c r="AT57" t="s">
        <v>440</v>
      </c>
      <c r="AU57" t="s">
        <v>440</v>
      </c>
      <c r="AV57" t="s">
        <v>440</v>
      </c>
      <c r="AW57" t="s">
        <v>440</v>
      </c>
      <c r="AX57" t="s">
        <v>440</v>
      </c>
      <c r="AY57" t="s">
        <v>440</v>
      </c>
    </row>
    <row r="58" spans="1:51" x14ac:dyDescent="0.3">
      <c r="A58" t="s">
        <v>710</v>
      </c>
      <c r="B58" t="s">
        <v>630</v>
      </c>
      <c r="C58">
        <v>688</v>
      </c>
      <c r="D58">
        <v>15397651</v>
      </c>
      <c r="E58" t="s">
        <v>631</v>
      </c>
      <c r="F58" t="s">
        <v>711</v>
      </c>
      <c r="G58" t="s">
        <v>447</v>
      </c>
      <c r="H58">
        <v>14198094</v>
      </c>
      <c r="I58" t="s">
        <v>633</v>
      </c>
      <c r="J58" t="s">
        <v>426</v>
      </c>
      <c r="K58" t="s">
        <v>441</v>
      </c>
      <c r="L58" t="s">
        <v>442</v>
      </c>
      <c r="M58" t="s">
        <v>443</v>
      </c>
      <c r="N58" t="s">
        <v>712</v>
      </c>
      <c r="O58" t="s">
        <v>598</v>
      </c>
      <c r="P58" t="s">
        <v>713</v>
      </c>
      <c r="Q58" t="s">
        <v>459</v>
      </c>
      <c r="R58" t="s">
        <v>511</v>
      </c>
      <c r="S58" t="s">
        <v>512</v>
      </c>
      <c r="T58" t="s">
        <v>481</v>
      </c>
      <c r="U58" t="s">
        <v>462</v>
      </c>
      <c r="V58" s="8">
        <v>43905.75</v>
      </c>
      <c r="W58" t="s">
        <v>713</v>
      </c>
      <c r="X58" t="s">
        <v>636</v>
      </c>
      <c r="Y58" t="s">
        <v>645</v>
      </c>
      <c r="Z58" t="s">
        <v>465</v>
      </c>
      <c r="AA58" t="s">
        <v>3</v>
      </c>
      <c r="AB58" t="s">
        <v>437</v>
      </c>
      <c r="AC58" t="s">
        <v>484</v>
      </c>
      <c r="AD58" t="s">
        <v>638</v>
      </c>
      <c r="AE58" t="s">
        <v>639</v>
      </c>
      <c r="AF58" t="s">
        <v>640</v>
      </c>
      <c r="AG58" t="s">
        <v>518</v>
      </c>
      <c r="AH58" t="s">
        <v>713</v>
      </c>
      <c r="AI58" t="s">
        <v>440</v>
      </c>
      <c r="AJ58" t="s">
        <v>440</v>
      </c>
      <c r="AK58" t="s">
        <v>440</v>
      </c>
      <c r="AL58" t="s">
        <v>440</v>
      </c>
      <c r="AM58" t="s">
        <v>440</v>
      </c>
      <c r="AN58" t="s">
        <v>440</v>
      </c>
      <c r="AO58" t="s">
        <v>440</v>
      </c>
      <c r="AP58" t="s">
        <v>440</v>
      </c>
      <c r="AQ58" t="s">
        <v>440</v>
      </c>
      <c r="AR58" t="s">
        <v>440</v>
      </c>
      <c r="AS58" t="s">
        <v>440</v>
      </c>
      <c r="AT58" t="s">
        <v>440</v>
      </c>
      <c r="AU58" t="s">
        <v>440</v>
      </c>
      <c r="AV58" t="s">
        <v>440</v>
      </c>
      <c r="AW58" t="s">
        <v>440</v>
      </c>
      <c r="AX58" t="s">
        <v>440</v>
      </c>
      <c r="AY58" t="s">
        <v>440</v>
      </c>
    </row>
    <row r="59" spans="1:51" x14ac:dyDescent="0.3">
      <c r="A59" t="s">
        <v>714</v>
      </c>
      <c r="B59" t="s">
        <v>630</v>
      </c>
      <c r="C59">
        <v>527</v>
      </c>
      <c r="D59">
        <v>2746094</v>
      </c>
      <c r="E59" t="s">
        <v>631</v>
      </c>
      <c r="F59" t="s">
        <v>715</v>
      </c>
      <c r="G59" t="s">
        <v>447</v>
      </c>
      <c r="H59">
        <v>2600463</v>
      </c>
      <c r="I59" t="s">
        <v>633</v>
      </c>
      <c r="J59" t="s">
        <v>426</v>
      </c>
      <c r="K59" t="s">
        <v>427</v>
      </c>
      <c r="L59" t="s">
        <v>477</v>
      </c>
      <c r="M59" t="s">
        <v>448</v>
      </c>
      <c r="N59" t="s">
        <v>716</v>
      </c>
      <c r="O59" t="s">
        <v>598</v>
      </c>
      <c r="P59" t="s">
        <v>717</v>
      </c>
      <c r="Q59" t="s">
        <v>459</v>
      </c>
      <c r="R59" t="s">
        <v>511</v>
      </c>
      <c r="S59" t="s">
        <v>512</v>
      </c>
      <c r="T59" t="s">
        <v>481</v>
      </c>
      <c r="U59" t="s">
        <v>462</v>
      </c>
      <c r="V59" s="8">
        <v>43905.75</v>
      </c>
      <c r="W59" t="s">
        <v>717</v>
      </c>
      <c r="X59" t="s">
        <v>636</v>
      </c>
      <c r="Y59" t="s">
        <v>718</v>
      </c>
      <c r="Z59" t="s">
        <v>465</v>
      </c>
      <c r="AA59" t="s">
        <v>3</v>
      </c>
      <c r="AB59" t="s">
        <v>437</v>
      </c>
      <c r="AC59" t="s">
        <v>484</v>
      </c>
      <c r="AD59" t="s">
        <v>638</v>
      </c>
      <c r="AE59" t="s">
        <v>639</v>
      </c>
      <c r="AF59" t="s">
        <v>640</v>
      </c>
      <c r="AG59" t="s">
        <v>719</v>
      </c>
      <c r="AH59" t="s">
        <v>717</v>
      </c>
      <c r="AI59" t="s">
        <v>440</v>
      </c>
      <c r="AJ59" t="s">
        <v>440</v>
      </c>
      <c r="AK59" t="s">
        <v>440</v>
      </c>
      <c r="AL59" t="s">
        <v>440</v>
      </c>
      <c r="AM59" t="s">
        <v>440</v>
      </c>
      <c r="AN59" t="s">
        <v>440</v>
      </c>
      <c r="AO59" t="s">
        <v>440</v>
      </c>
      <c r="AP59" t="s">
        <v>440</v>
      </c>
      <c r="AQ59" t="s">
        <v>440</v>
      </c>
      <c r="AR59" t="s">
        <v>440</v>
      </c>
      <c r="AS59" t="s">
        <v>440</v>
      </c>
      <c r="AT59" t="s">
        <v>440</v>
      </c>
      <c r="AU59" t="s">
        <v>440</v>
      </c>
      <c r="AV59" t="s">
        <v>440</v>
      </c>
      <c r="AW59" t="s">
        <v>440</v>
      </c>
      <c r="AX59" t="s">
        <v>440</v>
      </c>
      <c r="AY59" t="s">
        <v>440</v>
      </c>
    </row>
    <row r="60" spans="1:51" x14ac:dyDescent="0.3">
      <c r="A60" t="s">
        <v>720</v>
      </c>
      <c r="B60" t="s">
        <v>630</v>
      </c>
      <c r="C60">
        <v>664</v>
      </c>
      <c r="D60">
        <v>1210380</v>
      </c>
      <c r="E60" t="s">
        <v>631</v>
      </c>
      <c r="F60" t="s">
        <v>721</v>
      </c>
      <c r="G60" t="s">
        <v>447</v>
      </c>
      <c r="H60">
        <v>1191913</v>
      </c>
      <c r="I60" t="s">
        <v>633</v>
      </c>
      <c r="J60" t="s">
        <v>426</v>
      </c>
      <c r="K60" t="s">
        <v>441</v>
      </c>
      <c r="L60" t="s">
        <v>442</v>
      </c>
      <c r="M60" t="s">
        <v>448</v>
      </c>
      <c r="N60" t="s">
        <v>722</v>
      </c>
      <c r="O60" t="s">
        <v>598</v>
      </c>
      <c r="P60" t="s">
        <v>723</v>
      </c>
      <c r="Q60" t="s">
        <v>459</v>
      </c>
      <c r="R60" t="s">
        <v>511</v>
      </c>
      <c r="S60" t="s">
        <v>512</v>
      </c>
      <c r="T60" t="s">
        <v>481</v>
      </c>
      <c r="U60" t="s">
        <v>462</v>
      </c>
      <c r="V60" s="8">
        <v>43905.75</v>
      </c>
      <c r="W60" t="s">
        <v>723</v>
      </c>
      <c r="X60" t="s">
        <v>636</v>
      </c>
      <c r="Y60" t="s">
        <v>645</v>
      </c>
      <c r="Z60" t="s">
        <v>465</v>
      </c>
      <c r="AA60" t="s">
        <v>3</v>
      </c>
      <c r="AB60" t="s">
        <v>437</v>
      </c>
      <c r="AC60" t="s">
        <v>484</v>
      </c>
      <c r="AD60" t="s">
        <v>638</v>
      </c>
      <c r="AE60" t="s">
        <v>639</v>
      </c>
      <c r="AF60" t="s">
        <v>640</v>
      </c>
      <c r="AG60" t="s">
        <v>518</v>
      </c>
      <c r="AH60" t="s">
        <v>723</v>
      </c>
      <c r="AI60" t="s">
        <v>440</v>
      </c>
      <c r="AJ60" t="s">
        <v>440</v>
      </c>
      <c r="AK60" t="s">
        <v>440</v>
      </c>
      <c r="AL60" t="s">
        <v>440</v>
      </c>
      <c r="AM60" t="s">
        <v>440</v>
      </c>
      <c r="AN60" t="s">
        <v>440</v>
      </c>
      <c r="AO60" t="s">
        <v>440</v>
      </c>
      <c r="AP60" t="s">
        <v>440</v>
      </c>
      <c r="AQ60" t="s">
        <v>440</v>
      </c>
      <c r="AR60" t="s">
        <v>440</v>
      </c>
      <c r="AS60" t="s">
        <v>440</v>
      </c>
      <c r="AT60" t="s">
        <v>440</v>
      </c>
      <c r="AU60" t="s">
        <v>440</v>
      </c>
      <c r="AV60" t="s">
        <v>440</v>
      </c>
      <c r="AW60" t="s">
        <v>440</v>
      </c>
      <c r="AX60" t="s">
        <v>440</v>
      </c>
      <c r="AY60" t="s">
        <v>440</v>
      </c>
    </row>
    <row r="61" spans="1:51" x14ac:dyDescent="0.3">
      <c r="A61" t="s">
        <v>724</v>
      </c>
      <c r="B61" t="s">
        <v>630</v>
      </c>
      <c r="C61">
        <v>530</v>
      </c>
      <c r="D61">
        <v>109785</v>
      </c>
      <c r="E61" t="s">
        <v>631</v>
      </c>
      <c r="F61" t="s">
        <v>725</v>
      </c>
      <c r="G61" t="s">
        <v>447</v>
      </c>
      <c r="H61">
        <v>180549</v>
      </c>
      <c r="I61" t="s">
        <v>633</v>
      </c>
      <c r="J61" t="s">
        <v>426</v>
      </c>
      <c r="K61" t="s">
        <v>427</v>
      </c>
      <c r="L61" t="s">
        <v>444</v>
      </c>
      <c r="M61" t="s">
        <v>445</v>
      </c>
      <c r="N61" t="s">
        <v>726</v>
      </c>
      <c r="O61" t="s">
        <v>598</v>
      </c>
      <c r="P61" t="s">
        <v>727</v>
      </c>
      <c r="Q61" t="s">
        <v>459</v>
      </c>
      <c r="R61" t="s">
        <v>511</v>
      </c>
      <c r="S61" t="s">
        <v>512</v>
      </c>
      <c r="T61" t="s">
        <v>481</v>
      </c>
      <c r="U61" t="s">
        <v>462</v>
      </c>
      <c r="V61" s="8">
        <v>43905.75</v>
      </c>
      <c r="W61" t="s">
        <v>727</v>
      </c>
      <c r="X61" t="s">
        <v>636</v>
      </c>
      <c r="Y61" t="s">
        <v>718</v>
      </c>
      <c r="Z61" t="s">
        <v>465</v>
      </c>
      <c r="AA61" t="s">
        <v>3</v>
      </c>
      <c r="AB61" t="s">
        <v>437</v>
      </c>
      <c r="AC61" t="s">
        <v>484</v>
      </c>
      <c r="AD61" t="s">
        <v>638</v>
      </c>
      <c r="AE61" t="s">
        <v>639</v>
      </c>
      <c r="AF61" t="s">
        <v>640</v>
      </c>
      <c r="AG61" t="s">
        <v>719</v>
      </c>
      <c r="AH61" t="s">
        <v>727</v>
      </c>
      <c r="AI61" t="s">
        <v>440</v>
      </c>
      <c r="AJ61" t="s">
        <v>440</v>
      </c>
      <c r="AK61" t="s">
        <v>440</v>
      </c>
      <c r="AL61" t="s">
        <v>440</v>
      </c>
      <c r="AM61" t="s">
        <v>440</v>
      </c>
      <c r="AN61" t="s">
        <v>440</v>
      </c>
      <c r="AO61" t="s">
        <v>440</v>
      </c>
      <c r="AP61" t="s">
        <v>440</v>
      </c>
      <c r="AQ61" t="s">
        <v>440</v>
      </c>
      <c r="AR61" t="s">
        <v>440</v>
      </c>
      <c r="AS61" t="s">
        <v>440</v>
      </c>
      <c r="AT61" t="s">
        <v>440</v>
      </c>
      <c r="AU61" t="s">
        <v>440</v>
      </c>
      <c r="AV61" t="s">
        <v>440</v>
      </c>
      <c r="AW61" t="s">
        <v>440</v>
      </c>
      <c r="AX61" t="s">
        <v>440</v>
      </c>
      <c r="AY61" t="s">
        <v>440</v>
      </c>
    </row>
    <row r="62" spans="1:51" x14ac:dyDescent="0.3">
      <c r="A62" t="s">
        <v>728</v>
      </c>
      <c r="B62" t="s">
        <v>630</v>
      </c>
      <c r="C62">
        <v>880</v>
      </c>
      <c r="D62">
        <v>5446065</v>
      </c>
      <c r="E62" t="s">
        <v>631</v>
      </c>
      <c r="F62" t="s">
        <v>729</v>
      </c>
      <c r="G62" t="s">
        <v>447</v>
      </c>
      <c r="H62">
        <v>5059669</v>
      </c>
      <c r="I62" t="s">
        <v>633</v>
      </c>
      <c r="J62" t="s">
        <v>426</v>
      </c>
      <c r="K62" t="s">
        <v>441</v>
      </c>
      <c r="L62" t="s">
        <v>446</v>
      </c>
      <c r="M62" t="s">
        <v>443</v>
      </c>
      <c r="N62" t="s">
        <v>730</v>
      </c>
      <c r="O62" t="s">
        <v>598</v>
      </c>
      <c r="P62" t="s">
        <v>731</v>
      </c>
      <c r="Q62" t="s">
        <v>459</v>
      </c>
      <c r="R62" t="s">
        <v>511</v>
      </c>
      <c r="S62" t="s">
        <v>732</v>
      </c>
      <c r="T62" t="s">
        <v>481</v>
      </c>
      <c r="U62" t="s">
        <v>462</v>
      </c>
      <c r="V62" s="8">
        <v>43905.75</v>
      </c>
      <c r="W62" t="s">
        <v>731</v>
      </c>
      <c r="X62" t="s">
        <v>636</v>
      </c>
      <c r="Y62" t="s">
        <v>637</v>
      </c>
      <c r="Z62" t="s">
        <v>733</v>
      </c>
      <c r="AA62" t="s">
        <v>3</v>
      </c>
      <c r="AB62" t="s">
        <v>437</v>
      </c>
      <c r="AC62" t="s">
        <v>484</v>
      </c>
      <c r="AD62" t="s">
        <v>734</v>
      </c>
      <c r="AE62" t="s">
        <v>639</v>
      </c>
      <c r="AF62" t="s">
        <v>640</v>
      </c>
      <c r="AG62" t="s">
        <v>518</v>
      </c>
      <c r="AH62" t="s">
        <v>731</v>
      </c>
      <c r="AI62" t="s">
        <v>440</v>
      </c>
      <c r="AJ62" t="s">
        <v>440</v>
      </c>
      <c r="AK62" t="s">
        <v>440</v>
      </c>
      <c r="AL62" t="s">
        <v>440</v>
      </c>
      <c r="AM62" t="s">
        <v>440</v>
      </c>
      <c r="AN62" t="s">
        <v>440</v>
      </c>
      <c r="AO62" t="s">
        <v>440</v>
      </c>
      <c r="AP62" t="s">
        <v>440</v>
      </c>
      <c r="AQ62" t="s">
        <v>440</v>
      </c>
      <c r="AR62" t="s">
        <v>440</v>
      </c>
      <c r="AS62" t="s">
        <v>440</v>
      </c>
      <c r="AT62" t="s">
        <v>440</v>
      </c>
      <c r="AU62" t="s">
        <v>440</v>
      </c>
      <c r="AV62" t="s">
        <v>440</v>
      </c>
      <c r="AW62" t="s">
        <v>440</v>
      </c>
      <c r="AX62" t="s">
        <v>440</v>
      </c>
      <c r="AY62" t="s">
        <v>440</v>
      </c>
    </row>
    <row r="63" spans="1:51" x14ac:dyDescent="0.3">
      <c r="A63" t="s">
        <v>735</v>
      </c>
      <c r="B63" t="s">
        <v>630</v>
      </c>
      <c r="C63">
        <v>865</v>
      </c>
      <c r="D63">
        <v>2752369</v>
      </c>
      <c r="E63" t="s">
        <v>631</v>
      </c>
      <c r="F63" t="s">
        <v>736</v>
      </c>
      <c r="G63" t="s">
        <v>447</v>
      </c>
      <c r="H63">
        <v>2596911</v>
      </c>
      <c r="I63" t="s">
        <v>633</v>
      </c>
      <c r="J63" t="s">
        <v>426</v>
      </c>
      <c r="K63" t="s">
        <v>441</v>
      </c>
      <c r="L63" t="s">
        <v>446</v>
      </c>
      <c r="M63" t="s">
        <v>445</v>
      </c>
      <c r="N63" t="s">
        <v>737</v>
      </c>
      <c r="O63" t="s">
        <v>598</v>
      </c>
      <c r="P63" t="s">
        <v>738</v>
      </c>
      <c r="Q63" t="s">
        <v>459</v>
      </c>
      <c r="R63" t="s">
        <v>511</v>
      </c>
      <c r="S63" t="s">
        <v>732</v>
      </c>
      <c r="T63" t="s">
        <v>481</v>
      </c>
      <c r="U63" t="s">
        <v>462</v>
      </c>
      <c r="V63" s="8">
        <v>43905.75</v>
      </c>
      <c r="W63" t="s">
        <v>738</v>
      </c>
      <c r="X63" t="s">
        <v>636</v>
      </c>
      <c r="Y63" t="s">
        <v>637</v>
      </c>
      <c r="Z63" t="s">
        <v>733</v>
      </c>
      <c r="AA63" t="s">
        <v>3</v>
      </c>
      <c r="AB63" t="s">
        <v>437</v>
      </c>
      <c r="AC63" t="s">
        <v>484</v>
      </c>
      <c r="AD63" t="s">
        <v>734</v>
      </c>
      <c r="AE63" t="s">
        <v>639</v>
      </c>
      <c r="AF63" t="s">
        <v>640</v>
      </c>
      <c r="AG63" t="s">
        <v>518</v>
      </c>
      <c r="AH63" t="s">
        <v>738</v>
      </c>
      <c r="AI63" t="s">
        <v>440</v>
      </c>
      <c r="AJ63" t="s">
        <v>440</v>
      </c>
      <c r="AK63" t="s">
        <v>440</v>
      </c>
      <c r="AL63" t="s">
        <v>440</v>
      </c>
      <c r="AM63" t="s">
        <v>440</v>
      </c>
      <c r="AN63" t="s">
        <v>440</v>
      </c>
      <c r="AO63" t="s">
        <v>440</v>
      </c>
      <c r="AP63" t="s">
        <v>440</v>
      </c>
      <c r="AQ63" t="s">
        <v>440</v>
      </c>
      <c r="AR63" t="s">
        <v>440</v>
      </c>
      <c r="AS63" t="s">
        <v>440</v>
      </c>
      <c r="AT63" t="s">
        <v>440</v>
      </c>
      <c r="AU63" t="s">
        <v>440</v>
      </c>
      <c r="AV63" t="s">
        <v>440</v>
      </c>
      <c r="AW63" t="s">
        <v>440</v>
      </c>
      <c r="AX63" t="s">
        <v>440</v>
      </c>
      <c r="AY63" t="s">
        <v>440</v>
      </c>
    </row>
    <row r="64" spans="1:51" x14ac:dyDescent="0.3">
      <c r="A64" t="s">
        <v>739</v>
      </c>
      <c r="B64" t="s">
        <v>630</v>
      </c>
      <c r="C64">
        <v>867</v>
      </c>
      <c r="D64">
        <v>1394642</v>
      </c>
      <c r="E64" t="s">
        <v>631</v>
      </c>
      <c r="F64" t="s">
        <v>740</v>
      </c>
      <c r="G64" t="s">
        <v>447</v>
      </c>
      <c r="H64">
        <v>1355493</v>
      </c>
      <c r="I64" t="s">
        <v>633</v>
      </c>
      <c r="J64" t="s">
        <v>426</v>
      </c>
      <c r="K64" t="s">
        <v>427</v>
      </c>
      <c r="L64" t="s">
        <v>444</v>
      </c>
      <c r="M64" t="s">
        <v>496</v>
      </c>
      <c r="N64" t="s">
        <v>741</v>
      </c>
      <c r="O64" t="s">
        <v>598</v>
      </c>
      <c r="P64" t="s">
        <v>742</v>
      </c>
      <c r="Q64" t="s">
        <v>459</v>
      </c>
      <c r="R64" t="s">
        <v>511</v>
      </c>
      <c r="S64" t="s">
        <v>732</v>
      </c>
      <c r="T64" t="s">
        <v>481</v>
      </c>
      <c r="U64" t="s">
        <v>462</v>
      </c>
      <c r="V64" s="8">
        <v>43905.75</v>
      </c>
      <c r="W64" t="s">
        <v>742</v>
      </c>
      <c r="X64" t="s">
        <v>636</v>
      </c>
      <c r="Y64" t="s">
        <v>637</v>
      </c>
      <c r="Z64" t="s">
        <v>733</v>
      </c>
      <c r="AA64" t="s">
        <v>3</v>
      </c>
      <c r="AB64" t="s">
        <v>437</v>
      </c>
      <c r="AC64" t="s">
        <v>484</v>
      </c>
      <c r="AD64" t="s">
        <v>734</v>
      </c>
      <c r="AE64" t="s">
        <v>639</v>
      </c>
      <c r="AF64" t="s">
        <v>640</v>
      </c>
      <c r="AG64" t="s">
        <v>518</v>
      </c>
      <c r="AH64" t="s">
        <v>742</v>
      </c>
      <c r="AI64" t="s">
        <v>440</v>
      </c>
      <c r="AJ64" t="s">
        <v>440</v>
      </c>
      <c r="AK64" t="s">
        <v>440</v>
      </c>
      <c r="AL64" t="s">
        <v>440</v>
      </c>
      <c r="AM64" t="s">
        <v>440</v>
      </c>
      <c r="AN64" t="s">
        <v>440</v>
      </c>
      <c r="AO64" t="s">
        <v>440</v>
      </c>
      <c r="AP64" t="s">
        <v>440</v>
      </c>
      <c r="AQ64" t="s">
        <v>440</v>
      </c>
      <c r="AR64" t="s">
        <v>440</v>
      </c>
      <c r="AS64" t="s">
        <v>440</v>
      </c>
      <c r="AT64" t="s">
        <v>440</v>
      </c>
      <c r="AU64" t="s">
        <v>440</v>
      </c>
      <c r="AV64" t="s">
        <v>440</v>
      </c>
      <c r="AW64" t="s">
        <v>440</v>
      </c>
      <c r="AX64" t="s">
        <v>440</v>
      </c>
      <c r="AY64" t="s">
        <v>440</v>
      </c>
    </row>
    <row r="65" spans="1:51" x14ac:dyDescent="0.3">
      <c r="A65" t="s">
        <v>743</v>
      </c>
      <c r="B65" t="s">
        <v>630</v>
      </c>
      <c r="C65">
        <v>883</v>
      </c>
      <c r="D65">
        <v>706757</v>
      </c>
      <c r="E65" t="s">
        <v>631</v>
      </c>
      <c r="F65" t="s">
        <v>744</v>
      </c>
      <c r="G65" t="s">
        <v>447</v>
      </c>
      <c r="H65">
        <v>726413</v>
      </c>
      <c r="I65" t="s">
        <v>633</v>
      </c>
      <c r="J65" t="s">
        <v>426</v>
      </c>
      <c r="K65" t="s">
        <v>441</v>
      </c>
      <c r="L65" t="s">
        <v>446</v>
      </c>
      <c r="M65" t="s">
        <v>445</v>
      </c>
      <c r="N65" t="s">
        <v>745</v>
      </c>
      <c r="O65" t="s">
        <v>598</v>
      </c>
      <c r="P65" t="s">
        <v>746</v>
      </c>
      <c r="Q65" t="s">
        <v>459</v>
      </c>
      <c r="R65" t="s">
        <v>511</v>
      </c>
      <c r="S65" t="s">
        <v>732</v>
      </c>
      <c r="T65" t="s">
        <v>481</v>
      </c>
      <c r="U65" t="s">
        <v>462</v>
      </c>
      <c r="V65" s="8">
        <v>43905.75</v>
      </c>
      <c r="W65" t="s">
        <v>746</v>
      </c>
      <c r="X65" t="s">
        <v>636</v>
      </c>
      <c r="Y65" t="s">
        <v>637</v>
      </c>
      <c r="Z65" t="s">
        <v>733</v>
      </c>
      <c r="AA65" t="s">
        <v>3</v>
      </c>
      <c r="AB65" t="s">
        <v>437</v>
      </c>
      <c r="AC65" t="s">
        <v>484</v>
      </c>
      <c r="AD65" t="s">
        <v>734</v>
      </c>
      <c r="AE65" t="s">
        <v>639</v>
      </c>
      <c r="AF65" t="s">
        <v>640</v>
      </c>
      <c r="AG65" t="s">
        <v>518</v>
      </c>
      <c r="AH65" t="s">
        <v>746</v>
      </c>
      <c r="AI65" t="s">
        <v>440</v>
      </c>
      <c r="AJ65" t="s">
        <v>440</v>
      </c>
      <c r="AK65" t="s">
        <v>440</v>
      </c>
      <c r="AL65" t="s">
        <v>440</v>
      </c>
      <c r="AM65" t="s">
        <v>440</v>
      </c>
      <c r="AN65" t="s">
        <v>440</v>
      </c>
      <c r="AO65" t="s">
        <v>440</v>
      </c>
      <c r="AP65" t="s">
        <v>440</v>
      </c>
      <c r="AQ65" t="s">
        <v>440</v>
      </c>
      <c r="AR65" t="s">
        <v>440</v>
      </c>
      <c r="AS65" t="s">
        <v>440</v>
      </c>
      <c r="AT65" t="s">
        <v>440</v>
      </c>
      <c r="AU65" t="s">
        <v>440</v>
      </c>
      <c r="AV65" t="s">
        <v>440</v>
      </c>
      <c r="AW65" t="s">
        <v>440</v>
      </c>
      <c r="AX65" t="s">
        <v>440</v>
      </c>
      <c r="AY65" t="s">
        <v>440</v>
      </c>
    </row>
    <row r="66" spans="1:51" x14ac:dyDescent="0.3">
      <c r="A66" t="s">
        <v>747</v>
      </c>
      <c r="B66" t="s">
        <v>630</v>
      </c>
      <c r="C66">
        <v>849</v>
      </c>
      <c r="D66">
        <v>214139</v>
      </c>
      <c r="E66" t="s">
        <v>631</v>
      </c>
      <c r="F66" t="s">
        <v>748</v>
      </c>
      <c r="G66" t="s">
        <v>447</v>
      </c>
      <c r="H66">
        <v>276476</v>
      </c>
      <c r="I66" t="s">
        <v>633</v>
      </c>
      <c r="J66" t="s">
        <v>426</v>
      </c>
      <c r="K66" t="s">
        <v>427</v>
      </c>
      <c r="L66" t="s">
        <v>477</v>
      </c>
      <c r="M66" t="s">
        <v>544</v>
      </c>
      <c r="N66" t="s">
        <v>749</v>
      </c>
      <c r="O66" t="s">
        <v>598</v>
      </c>
      <c r="P66" t="s">
        <v>750</v>
      </c>
      <c r="Q66" t="s">
        <v>459</v>
      </c>
      <c r="R66" t="s">
        <v>511</v>
      </c>
      <c r="S66" t="s">
        <v>732</v>
      </c>
      <c r="T66" t="s">
        <v>481</v>
      </c>
      <c r="U66" t="s">
        <v>462</v>
      </c>
      <c r="V66" s="8">
        <v>43905.75</v>
      </c>
      <c r="W66" t="s">
        <v>750</v>
      </c>
      <c r="X66" t="s">
        <v>636</v>
      </c>
      <c r="Y66" t="s">
        <v>637</v>
      </c>
      <c r="Z66" t="s">
        <v>733</v>
      </c>
      <c r="AA66" t="s">
        <v>3</v>
      </c>
      <c r="AB66" t="s">
        <v>437</v>
      </c>
      <c r="AC66" t="s">
        <v>484</v>
      </c>
      <c r="AD66" t="s">
        <v>734</v>
      </c>
      <c r="AE66" t="s">
        <v>639</v>
      </c>
      <c r="AF66" t="s">
        <v>640</v>
      </c>
      <c r="AG66" t="s">
        <v>518</v>
      </c>
      <c r="AH66" t="s">
        <v>750</v>
      </c>
      <c r="AI66" t="s">
        <v>440</v>
      </c>
      <c r="AJ66" t="s">
        <v>440</v>
      </c>
      <c r="AK66" t="s">
        <v>440</v>
      </c>
      <c r="AL66" t="s">
        <v>440</v>
      </c>
      <c r="AM66" t="s">
        <v>440</v>
      </c>
      <c r="AN66" t="s">
        <v>440</v>
      </c>
      <c r="AO66" t="s">
        <v>440</v>
      </c>
      <c r="AP66" t="s">
        <v>440</v>
      </c>
      <c r="AQ66" t="s">
        <v>440</v>
      </c>
      <c r="AR66" t="s">
        <v>440</v>
      </c>
      <c r="AS66" t="s">
        <v>440</v>
      </c>
      <c r="AT66" t="s">
        <v>440</v>
      </c>
      <c r="AU66" t="s">
        <v>440</v>
      </c>
      <c r="AV66" t="s">
        <v>440</v>
      </c>
      <c r="AW66" t="s">
        <v>440</v>
      </c>
      <c r="AX66" t="s">
        <v>440</v>
      </c>
      <c r="AY66" t="s">
        <v>440</v>
      </c>
    </row>
    <row r="67" spans="1:51" x14ac:dyDescent="0.3">
      <c r="A67" t="s">
        <v>751</v>
      </c>
      <c r="B67" t="s">
        <v>630</v>
      </c>
      <c r="C67">
        <v>724</v>
      </c>
      <c r="D67">
        <v>5722143</v>
      </c>
      <c r="E67" t="s">
        <v>631</v>
      </c>
      <c r="F67" t="s">
        <v>752</v>
      </c>
      <c r="G67" t="s">
        <v>447</v>
      </c>
      <c r="H67">
        <v>5331666</v>
      </c>
      <c r="I67" t="s">
        <v>633</v>
      </c>
      <c r="J67" t="s">
        <v>426</v>
      </c>
      <c r="K67" t="s">
        <v>441</v>
      </c>
      <c r="L67" t="s">
        <v>428</v>
      </c>
      <c r="M67" t="s">
        <v>496</v>
      </c>
      <c r="N67" t="s">
        <v>753</v>
      </c>
      <c r="O67" t="s">
        <v>598</v>
      </c>
      <c r="P67" t="s">
        <v>754</v>
      </c>
      <c r="Q67" t="s">
        <v>459</v>
      </c>
      <c r="R67" t="s">
        <v>511</v>
      </c>
      <c r="S67" t="s">
        <v>732</v>
      </c>
      <c r="T67" t="s">
        <v>481</v>
      </c>
      <c r="U67" t="s">
        <v>462</v>
      </c>
      <c r="V67" s="8">
        <v>43905.75</v>
      </c>
      <c r="W67" t="s">
        <v>754</v>
      </c>
      <c r="X67" t="s">
        <v>636</v>
      </c>
      <c r="Y67" t="s">
        <v>637</v>
      </c>
      <c r="Z67" t="s">
        <v>733</v>
      </c>
      <c r="AA67" t="s">
        <v>3</v>
      </c>
      <c r="AB67" t="s">
        <v>437</v>
      </c>
      <c r="AC67" t="s">
        <v>484</v>
      </c>
      <c r="AD67" t="s">
        <v>734</v>
      </c>
      <c r="AE67" t="s">
        <v>639</v>
      </c>
      <c r="AF67" t="s">
        <v>640</v>
      </c>
      <c r="AG67" t="s">
        <v>518</v>
      </c>
      <c r="AH67" t="s">
        <v>754</v>
      </c>
      <c r="AI67" t="s">
        <v>440</v>
      </c>
      <c r="AJ67" t="s">
        <v>440</v>
      </c>
      <c r="AK67" t="s">
        <v>440</v>
      </c>
      <c r="AL67" t="s">
        <v>440</v>
      </c>
      <c r="AM67" t="s">
        <v>440</v>
      </c>
      <c r="AN67" t="s">
        <v>440</v>
      </c>
      <c r="AO67" t="s">
        <v>440</v>
      </c>
      <c r="AP67" t="s">
        <v>440</v>
      </c>
      <c r="AQ67" t="s">
        <v>440</v>
      </c>
      <c r="AR67" t="s">
        <v>440</v>
      </c>
      <c r="AS67" t="s">
        <v>440</v>
      </c>
      <c r="AT67" t="s">
        <v>440</v>
      </c>
      <c r="AU67" t="s">
        <v>440</v>
      </c>
      <c r="AV67" t="s">
        <v>440</v>
      </c>
      <c r="AW67" t="s">
        <v>440</v>
      </c>
      <c r="AX67" t="s">
        <v>440</v>
      </c>
      <c r="AY67" t="s">
        <v>440</v>
      </c>
    </row>
    <row r="68" spans="1:51" x14ac:dyDescent="0.3">
      <c r="A68" t="s">
        <v>755</v>
      </c>
      <c r="B68" t="s">
        <v>630</v>
      </c>
      <c r="C68">
        <v>718</v>
      </c>
      <c r="D68">
        <v>3012829</v>
      </c>
      <c r="E68" t="s">
        <v>631</v>
      </c>
      <c r="F68" t="s">
        <v>756</v>
      </c>
      <c r="G68" t="s">
        <v>447</v>
      </c>
      <c r="H68">
        <v>2845328</v>
      </c>
      <c r="I68" t="s">
        <v>633</v>
      </c>
      <c r="J68" t="s">
        <v>426</v>
      </c>
      <c r="K68" t="s">
        <v>427</v>
      </c>
      <c r="L68" t="s">
        <v>469</v>
      </c>
      <c r="M68" t="s">
        <v>443</v>
      </c>
      <c r="N68" t="s">
        <v>757</v>
      </c>
      <c r="O68" t="s">
        <v>598</v>
      </c>
      <c r="P68" t="s">
        <v>758</v>
      </c>
      <c r="Q68" t="s">
        <v>459</v>
      </c>
      <c r="R68" t="s">
        <v>511</v>
      </c>
      <c r="S68" t="s">
        <v>732</v>
      </c>
      <c r="T68" t="s">
        <v>481</v>
      </c>
      <c r="U68" t="s">
        <v>462</v>
      </c>
      <c r="V68" s="8">
        <v>43905.75</v>
      </c>
      <c r="W68" t="s">
        <v>758</v>
      </c>
      <c r="X68" t="s">
        <v>636</v>
      </c>
      <c r="Y68" t="s">
        <v>637</v>
      </c>
      <c r="Z68" t="s">
        <v>733</v>
      </c>
      <c r="AA68" t="s">
        <v>3</v>
      </c>
      <c r="AB68" t="s">
        <v>437</v>
      </c>
      <c r="AC68" t="s">
        <v>484</v>
      </c>
      <c r="AD68" t="s">
        <v>734</v>
      </c>
      <c r="AE68" t="s">
        <v>639</v>
      </c>
      <c r="AF68" t="s">
        <v>640</v>
      </c>
      <c r="AG68" t="s">
        <v>518</v>
      </c>
      <c r="AH68" t="s">
        <v>758</v>
      </c>
      <c r="AI68" t="s">
        <v>440</v>
      </c>
      <c r="AJ68" t="s">
        <v>440</v>
      </c>
      <c r="AK68" t="s">
        <v>440</v>
      </c>
      <c r="AL68" t="s">
        <v>440</v>
      </c>
      <c r="AM68" t="s">
        <v>440</v>
      </c>
      <c r="AN68" t="s">
        <v>440</v>
      </c>
      <c r="AO68" t="s">
        <v>440</v>
      </c>
      <c r="AP68" t="s">
        <v>440</v>
      </c>
      <c r="AQ68" t="s">
        <v>440</v>
      </c>
      <c r="AR68" t="s">
        <v>440</v>
      </c>
      <c r="AS68" t="s">
        <v>440</v>
      </c>
      <c r="AT68" t="s">
        <v>440</v>
      </c>
      <c r="AU68" t="s">
        <v>440</v>
      </c>
      <c r="AV68" t="s">
        <v>440</v>
      </c>
      <c r="AW68" t="s">
        <v>440</v>
      </c>
      <c r="AX68" t="s">
        <v>440</v>
      </c>
      <c r="AY68" t="s">
        <v>440</v>
      </c>
    </row>
    <row r="69" spans="1:51" x14ac:dyDescent="0.3">
      <c r="A69" t="s">
        <v>759</v>
      </c>
      <c r="B69" t="s">
        <v>630</v>
      </c>
      <c r="C69">
        <v>718</v>
      </c>
      <c r="D69">
        <v>1535424</v>
      </c>
      <c r="E69" t="s">
        <v>631</v>
      </c>
      <c r="F69" t="s">
        <v>760</v>
      </c>
      <c r="G69" t="s">
        <v>447</v>
      </c>
      <c r="H69">
        <v>1488844</v>
      </c>
      <c r="I69" t="s">
        <v>633</v>
      </c>
      <c r="J69" t="s">
        <v>426</v>
      </c>
      <c r="K69" t="s">
        <v>441</v>
      </c>
      <c r="L69" t="s">
        <v>477</v>
      </c>
      <c r="M69" t="s">
        <v>443</v>
      </c>
      <c r="N69" t="s">
        <v>761</v>
      </c>
      <c r="O69" t="s">
        <v>598</v>
      </c>
      <c r="P69" t="s">
        <v>762</v>
      </c>
      <c r="Q69" t="s">
        <v>459</v>
      </c>
      <c r="R69" t="s">
        <v>511</v>
      </c>
      <c r="S69" t="s">
        <v>732</v>
      </c>
      <c r="T69" t="s">
        <v>481</v>
      </c>
      <c r="U69" t="s">
        <v>462</v>
      </c>
      <c r="V69" s="8">
        <v>43905.75</v>
      </c>
      <c r="W69" t="s">
        <v>762</v>
      </c>
      <c r="X69" t="s">
        <v>636</v>
      </c>
      <c r="Y69" t="s">
        <v>637</v>
      </c>
      <c r="Z69" t="s">
        <v>733</v>
      </c>
      <c r="AA69" t="s">
        <v>3</v>
      </c>
      <c r="AB69" t="s">
        <v>437</v>
      </c>
      <c r="AC69" t="s">
        <v>484</v>
      </c>
      <c r="AD69" t="s">
        <v>734</v>
      </c>
      <c r="AE69" t="s">
        <v>639</v>
      </c>
      <c r="AF69" t="s">
        <v>640</v>
      </c>
      <c r="AG69" t="s">
        <v>518</v>
      </c>
      <c r="AH69" t="s">
        <v>762</v>
      </c>
      <c r="AI69" t="s">
        <v>440</v>
      </c>
      <c r="AJ69" t="s">
        <v>440</v>
      </c>
      <c r="AK69" t="s">
        <v>440</v>
      </c>
      <c r="AL69" t="s">
        <v>440</v>
      </c>
      <c r="AM69" t="s">
        <v>440</v>
      </c>
      <c r="AN69" t="s">
        <v>440</v>
      </c>
      <c r="AO69" t="s">
        <v>440</v>
      </c>
      <c r="AP69" t="s">
        <v>440</v>
      </c>
      <c r="AQ69" t="s">
        <v>440</v>
      </c>
      <c r="AR69" t="s">
        <v>440</v>
      </c>
      <c r="AS69" t="s">
        <v>440</v>
      </c>
      <c r="AT69" t="s">
        <v>440</v>
      </c>
      <c r="AU69" t="s">
        <v>440</v>
      </c>
      <c r="AV69" t="s">
        <v>440</v>
      </c>
      <c r="AW69" t="s">
        <v>440</v>
      </c>
      <c r="AX69" t="s">
        <v>440</v>
      </c>
      <c r="AY69" t="s">
        <v>440</v>
      </c>
    </row>
    <row r="70" spans="1:51" x14ac:dyDescent="0.3">
      <c r="A70" t="s">
        <v>763</v>
      </c>
      <c r="B70" t="s">
        <v>630</v>
      </c>
      <c r="C70">
        <v>717</v>
      </c>
      <c r="D70">
        <v>757401</v>
      </c>
      <c r="E70" t="s">
        <v>631</v>
      </c>
      <c r="F70" t="s">
        <v>764</v>
      </c>
      <c r="G70" t="s">
        <v>447</v>
      </c>
      <c r="H70">
        <v>774800</v>
      </c>
      <c r="I70" t="s">
        <v>633</v>
      </c>
      <c r="J70" t="s">
        <v>426</v>
      </c>
      <c r="K70" t="s">
        <v>427</v>
      </c>
      <c r="L70" t="s">
        <v>442</v>
      </c>
      <c r="M70" t="s">
        <v>448</v>
      </c>
      <c r="N70" t="s">
        <v>765</v>
      </c>
      <c r="O70" t="s">
        <v>598</v>
      </c>
      <c r="P70" t="s">
        <v>766</v>
      </c>
      <c r="Q70" t="s">
        <v>459</v>
      </c>
      <c r="R70" t="s">
        <v>511</v>
      </c>
      <c r="S70" t="s">
        <v>732</v>
      </c>
      <c r="T70" t="s">
        <v>481</v>
      </c>
      <c r="U70" t="s">
        <v>462</v>
      </c>
      <c r="V70" s="8">
        <v>43905.75</v>
      </c>
      <c r="W70" t="s">
        <v>766</v>
      </c>
      <c r="X70" t="s">
        <v>636</v>
      </c>
      <c r="Y70" t="s">
        <v>637</v>
      </c>
      <c r="Z70" t="s">
        <v>733</v>
      </c>
      <c r="AA70" t="s">
        <v>3</v>
      </c>
      <c r="AB70" t="s">
        <v>437</v>
      </c>
      <c r="AC70" t="s">
        <v>484</v>
      </c>
      <c r="AD70" t="s">
        <v>734</v>
      </c>
      <c r="AE70" t="s">
        <v>639</v>
      </c>
      <c r="AF70" t="s">
        <v>640</v>
      </c>
      <c r="AG70" t="s">
        <v>518</v>
      </c>
      <c r="AH70" t="s">
        <v>766</v>
      </c>
      <c r="AI70" t="s">
        <v>440</v>
      </c>
      <c r="AJ70" t="s">
        <v>440</v>
      </c>
      <c r="AK70" t="s">
        <v>440</v>
      </c>
      <c r="AL70" t="s">
        <v>440</v>
      </c>
      <c r="AM70" t="s">
        <v>440</v>
      </c>
      <c r="AN70" t="s">
        <v>440</v>
      </c>
      <c r="AO70" t="s">
        <v>440</v>
      </c>
      <c r="AP70" t="s">
        <v>440</v>
      </c>
      <c r="AQ70" t="s">
        <v>440</v>
      </c>
      <c r="AR70" t="s">
        <v>440</v>
      </c>
      <c r="AS70" t="s">
        <v>440</v>
      </c>
      <c r="AT70" t="s">
        <v>440</v>
      </c>
      <c r="AU70" t="s">
        <v>440</v>
      </c>
      <c r="AV70" t="s">
        <v>440</v>
      </c>
      <c r="AW70" t="s">
        <v>440</v>
      </c>
      <c r="AX70" t="s">
        <v>440</v>
      </c>
      <c r="AY70" t="s">
        <v>440</v>
      </c>
    </row>
    <row r="71" spans="1:51" x14ac:dyDescent="0.3">
      <c r="A71" t="s">
        <v>767</v>
      </c>
      <c r="B71" t="s">
        <v>630</v>
      </c>
      <c r="C71">
        <v>1091</v>
      </c>
      <c r="D71">
        <v>84079</v>
      </c>
      <c r="E71" t="s">
        <v>631</v>
      </c>
      <c r="F71" t="s">
        <v>768</v>
      </c>
      <c r="G71" t="s">
        <v>447</v>
      </c>
      <c r="H71">
        <v>157432</v>
      </c>
      <c r="I71" t="s">
        <v>633</v>
      </c>
      <c r="J71" t="s">
        <v>426</v>
      </c>
      <c r="K71" t="s">
        <v>427</v>
      </c>
      <c r="L71" t="s">
        <v>428</v>
      </c>
      <c r="M71" t="s">
        <v>429</v>
      </c>
      <c r="N71" t="s">
        <v>769</v>
      </c>
      <c r="O71" t="s">
        <v>598</v>
      </c>
      <c r="P71" t="s">
        <v>770</v>
      </c>
      <c r="Q71" t="s">
        <v>459</v>
      </c>
      <c r="R71" t="s">
        <v>511</v>
      </c>
      <c r="S71" t="s">
        <v>512</v>
      </c>
      <c r="T71" t="s">
        <v>481</v>
      </c>
      <c r="U71" t="s">
        <v>462</v>
      </c>
      <c r="V71" s="8">
        <v>43905.75</v>
      </c>
      <c r="W71" t="s">
        <v>770</v>
      </c>
      <c r="X71" t="s">
        <v>636</v>
      </c>
      <c r="Y71" t="s">
        <v>645</v>
      </c>
      <c r="Z71" t="s">
        <v>465</v>
      </c>
      <c r="AA71" t="s">
        <v>3</v>
      </c>
      <c r="AB71" t="s">
        <v>437</v>
      </c>
      <c r="AC71" t="s">
        <v>484</v>
      </c>
      <c r="AD71" t="s">
        <v>638</v>
      </c>
      <c r="AE71" t="s">
        <v>639</v>
      </c>
      <c r="AF71" t="s">
        <v>640</v>
      </c>
      <c r="AG71" t="s">
        <v>518</v>
      </c>
      <c r="AH71" t="s">
        <v>770</v>
      </c>
      <c r="AI71" t="s">
        <v>440</v>
      </c>
      <c r="AJ71" t="s">
        <v>440</v>
      </c>
      <c r="AK71" t="s">
        <v>440</v>
      </c>
      <c r="AL71" t="s">
        <v>440</v>
      </c>
      <c r="AM71" t="s">
        <v>440</v>
      </c>
      <c r="AN71" t="s">
        <v>440</v>
      </c>
      <c r="AO71" t="s">
        <v>440</v>
      </c>
      <c r="AP71" t="s">
        <v>440</v>
      </c>
      <c r="AQ71" t="s">
        <v>440</v>
      </c>
      <c r="AR71" t="s">
        <v>440</v>
      </c>
      <c r="AS71" t="s">
        <v>440</v>
      </c>
      <c r="AT71" t="s">
        <v>440</v>
      </c>
      <c r="AU71" t="s">
        <v>440</v>
      </c>
      <c r="AV71" t="s">
        <v>440</v>
      </c>
      <c r="AW71" t="s">
        <v>440</v>
      </c>
      <c r="AX71" t="s">
        <v>440</v>
      </c>
      <c r="AY71" t="s">
        <v>440</v>
      </c>
    </row>
    <row r="72" spans="1:51" x14ac:dyDescent="0.3">
      <c r="A72" t="s">
        <v>771</v>
      </c>
      <c r="B72" t="s">
        <v>630</v>
      </c>
      <c r="C72">
        <v>720</v>
      </c>
      <c r="D72">
        <v>236202</v>
      </c>
      <c r="E72" t="s">
        <v>631</v>
      </c>
      <c r="F72" t="s">
        <v>772</v>
      </c>
      <c r="G72" t="s">
        <v>447</v>
      </c>
      <c r="H72">
        <v>296905</v>
      </c>
      <c r="I72" t="s">
        <v>633</v>
      </c>
      <c r="J72" t="s">
        <v>426</v>
      </c>
      <c r="K72" t="s">
        <v>441</v>
      </c>
      <c r="L72" t="s">
        <v>444</v>
      </c>
      <c r="M72" t="s">
        <v>445</v>
      </c>
      <c r="N72" t="s">
        <v>773</v>
      </c>
      <c r="O72" t="s">
        <v>598</v>
      </c>
      <c r="P72" t="s">
        <v>774</v>
      </c>
      <c r="Q72" t="s">
        <v>459</v>
      </c>
      <c r="R72" t="s">
        <v>511</v>
      </c>
      <c r="S72" t="s">
        <v>732</v>
      </c>
      <c r="T72" t="s">
        <v>481</v>
      </c>
      <c r="U72" t="s">
        <v>462</v>
      </c>
      <c r="V72" s="8">
        <v>43905.75</v>
      </c>
      <c r="W72" t="s">
        <v>774</v>
      </c>
      <c r="X72" t="s">
        <v>636</v>
      </c>
      <c r="Y72" t="s">
        <v>637</v>
      </c>
      <c r="Z72" t="s">
        <v>733</v>
      </c>
      <c r="AA72" t="s">
        <v>3</v>
      </c>
      <c r="AB72" t="s">
        <v>437</v>
      </c>
      <c r="AC72" t="s">
        <v>484</v>
      </c>
      <c r="AD72" t="s">
        <v>734</v>
      </c>
      <c r="AE72" t="s">
        <v>639</v>
      </c>
      <c r="AF72" t="s">
        <v>640</v>
      </c>
      <c r="AG72" t="s">
        <v>518</v>
      </c>
      <c r="AH72" t="s">
        <v>774</v>
      </c>
      <c r="AI72" t="s">
        <v>440</v>
      </c>
      <c r="AJ72" t="s">
        <v>440</v>
      </c>
      <c r="AK72" t="s">
        <v>440</v>
      </c>
      <c r="AL72" t="s">
        <v>440</v>
      </c>
      <c r="AM72" t="s">
        <v>440</v>
      </c>
      <c r="AN72" t="s">
        <v>440</v>
      </c>
      <c r="AO72" t="s">
        <v>440</v>
      </c>
      <c r="AP72" t="s">
        <v>440</v>
      </c>
      <c r="AQ72" t="s">
        <v>440</v>
      </c>
      <c r="AR72" t="s">
        <v>440</v>
      </c>
      <c r="AS72" t="s">
        <v>440</v>
      </c>
      <c r="AT72" t="s">
        <v>440</v>
      </c>
      <c r="AU72" t="s">
        <v>440</v>
      </c>
      <c r="AV72" t="s">
        <v>440</v>
      </c>
      <c r="AW72" t="s">
        <v>440</v>
      </c>
      <c r="AX72" t="s">
        <v>440</v>
      </c>
      <c r="AY72" t="s">
        <v>440</v>
      </c>
    </row>
    <row r="73" spans="1:51" x14ac:dyDescent="0.3">
      <c r="A73" t="s">
        <v>775</v>
      </c>
      <c r="B73" t="s">
        <v>630</v>
      </c>
      <c r="C73">
        <v>755</v>
      </c>
      <c r="D73">
        <v>10587822</v>
      </c>
      <c r="E73" t="s">
        <v>631</v>
      </c>
      <c r="F73" t="s">
        <v>776</v>
      </c>
      <c r="G73" t="s">
        <v>447</v>
      </c>
      <c r="H73">
        <v>9783020</v>
      </c>
      <c r="I73" t="s">
        <v>633</v>
      </c>
      <c r="J73" t="s">
        <v>426</v>
      </c>
      <c r="K73" t="s">
        <v>427</v>
      </c>
      <c r="L73" t="s">
        <v>477</v>
      </c>
      <c r="M73" t="s">
        <v>445</v>
      </c>
      <c r="N73" t="s">
        <v>777</v>
      </c>
      <c r="O73" t="s">
        <v>598</v>
      </c>
      <c r="P73" t="s">
        <v>778</v>
      </c>
      <c r="Q73" t="s">
        <v>459</v>
      </c>
      <c r="R73" t="s">
        <v>511</v>
      </c>
      <c r="S73" t="s">
        <v>732</v>
      </c>
      <c r="T73" t="s">
        <v>481</v>
      </c>
      <c r="U73" t="s">
        <v>462</v>
      </c>
      <c r="V73" s="8">
        <v>43905.75</v>
      </c>
      <c r="W73" t="s">
        <v>778</v>
      </c>
      <c r="X73" t="s">
        <v>636</v>
      </c>
      <c r="Y73" t="s">
        <v>637</v>
      </c>
      <c r="Z73" t="s">
        <v>733</v>
      </c>
      <c r="AA73" t="s">
        <v>3</v>
      </c>
      <c r="AB73" t="s">
        <v>437</v>
      </c>
      <c r="AC73" t="s">
        <v>484</v>
      </c>
      <c r="AD73" t="s">
        <v>734</v>
      </c>
      <c r="AE73" t="s">
        <v>639</v>
      </c>
      <c r="AF73" t="s">
        <v>640</v>
      </c>
      <c r="AG73" t="s">
        <v>518</v>
      </c>
      <c r="AH73" t="s">
        <v>778</v>
      </c>
      <c r="AI73" t="s">
        <v>440</v>
      </c>
      <c r="AJ73" t="s">
        <v>440</v>
      </c>
      <c r="AK73" t="s">
        <v>440</v>
      </c>
      <c r="AL73" t="s">
        <v>440</v>
      </c>
      <c r="AM73" t="s">
        <v>440</v>
      </c>
      <c r="AN73" t="s">
        <v>440</v>
      </c>
      <c r="AO73" t="s">
        <v>440</v>
      </c>
      <c r="AP73" t="s">
        <v>440</v>
      </c>
      <c r="AQ73" t="s">
        <v>440</v>
      </c>
      <c r="AR73" t="s">
        <v>440</v>
      </c>
      <c r="AS73" t="s">
        <v>440</v>
      </c>
      <c r="AT73" t="s">
        <v>440</v>
      </c>
      <c r="AU73" t="s">
        <v>440</v>
      </c>
      <c r="AV73" t="s">
        <v>440</v>
      </c>
      <c r="AW73" t="s">
        <v>440</v>
      </c>
      <c r="AX73" t="s">
        <v>440</v>
      </c>
      <c r="AY73" t="s">
        <v>440</v>
      </c>
    </row>
    <row r="74" spans="1:51" x14ac:dyDescent="0.3">
      <c r="A74" t="s">
        <v>779</v>
      </c>
      <c r="B74" t="s">
        <v>630</v>
      </c>
      <c r="C74">
        <v>751</v>
      </c>
      <c r="D74">
        <v>5421095</v>
      </c>
      <c r="E74" t="s">
        <v>631</v>
      </c>
      <c r="F74" t="s">
        <v>780</v>
      </c>
      <c r="G74" t="s">
        <v>447</v>
      </c>
      <c r="H74">
        <v>5048514</v>
      </c>
      <c r="I74" t="s">
        <v>633</v>
      </c>
      <c r="J74" t="s">
        <v>426</v>
      </c>
      <c r="K74" t="s">
        <v>427</v>
      </c>
      <c r="L74" t="s">
        <v>469</v>
      </c>
      <c r="M74" t="s">
        <v>445</v>
      </c>
      <c r="N74" t="s">
        <v>781</v>
      </c>
      <c r="O74" t="s">
        <v>598</v>
      </c>
      <c r="P74" t="s">
        <v>782</v>
      </c>
      <c r="Q74" t="s">
        <v>459</v>
      </c>
      <c r="R74" t="s">
        <v>511</v>
      </c>
      <c r="S74" t="s">
        <v>732</v>
      </c>
      <c r="T74" t="s">
        <v>481</v>
      </c>
      <c r="U74" t="s">
        <v>462</v>
      </c>
      <c r="V74" s="8">
        <v>43905.75</v>
      </c>
      <c r="W74" t="s">
        <v>782</v>
      </c>
      <c r="X74" t="s">
        <v>636</v>
      </c>
      <c r="Y74" t="s">
        <v>637</v>
      </c>
      <c r="Z74" t="s">
        <v>733</v>
      </c>
      <c r="AA74" t="s">
        <v>3</v>
      </c>
      <c r="AB74" t="s">
        <v>437</v>
      </c>
      <c r="AC74" t="s">
        <v>484</v>
      </c>
      <c r="AD74" t="s">
        <v>734</v>
      </c>
      <c r="AE74" t="s">
        <v>639</v>
      </c>
      <c r="AF74" t="s">
        <v>640</v>
      </c>
      <c r="AG74" t="s">
        <v>518</v>
      </c>
      <c r="AH74" t="s">
        <v>782</v>
      </c>
      <c r="AI74" t="s">
        <v>440</v>
      </c>
      <c r="AJ74" t="s">
        <v>440</v>
      </c>
      <c r="AK74" t="s">
        <v>440</v>
      </c>
      <c r="AL74" t="s">
        <v>440</v>
      </c>
      <c r="AM74" t="s">
        <v>440</v>
      </c>
      <c r="AN74" t="s">
        <v>440</v>
      </c>
      <c r="AO74" t="s">
        <v>440</v>
      </c>
      <c r="AP74" t="s">
        <v>440</v>
      </c>
      <c r="AQ74" t="s">
        <v>440</v>
      </c>
      <c r="AR74" t="s">
        <v>440</v>
      </c>
      <c r="AS74" t="s">
        <v>440</v>
      </c>
      <c r="AT74" t="s">
        <v>440</v>
      </c>
      <c r="AU74" t="s">
        <v>440</v>
      </c>
      <c r="AV74" t="s">
        <v>440</v>
      </c>
      <c r="AW74" t="s">
        <v>440</v>
      </c>
      <c r="AX74" t="s">
        <v>440</v>
      </c>
      <c r="AY74" t="s">
        <v>440</v>
      </c>
    </row>
    <row r="75" spans="1:51" x14ac:dyDescent="0.3">
      <c r="A75" t="s">
        <v>783</v>
      </c>
      <c r="B75" t="s">
        <v>630</v>
      </c>
      <c r="C75">
        <v>749</v>
      </c>
      <c r="D75">
        <v>2758116</v>
      </c>
      <c r="E75" t="s">
        <v>631</v>
      </c>
      <c r="F75" t="s">
        <v>784</v>
      </c>
      <c r="G75" t="s">
        <v>447</v>
      </c>
      <c r="H75">
        <v>2607635</v>
      </c>
      <c r="I75" t="s">
        <v>633</v>
      </c>
      <c r="J75" t="s">
        <v>426</v>
      </c>
      <c r="K75" t="s">
        <v>441</v>
      </c>
      <c r="L75" t="s">
        <v>428</v>
      </c>
      <c r="M75" t="s">
        <v>448</v>
      </c>
      <c r="N75" t="s">
        <v>785</v>
      </c>
      <c r="O75" t="s">
        <v>598</v>
      </c>
      <c r="P75" t="s">
        <v>786</v>
      </c>
      <c r="Q75" t="s">
        <v>459</v>
      </c>
      <c r="R75" t="s">
        <v>511</v>
      </c>
      <c r="S75" t="s">
        <v>732</v>
      </c>
      <c r="T75" t="s">
        <v>481</v>
      </c>
      <c r="U75" t="s">
        <v>462</v>
      </c>
      <c r="V75" s="8">
        <v>43905.75</v>
      </c>
      <c r="W75" t="s">
        <v>786</v>
      </c>
      <c r="X75" t="s">
        <v>636</v>
      </c>
      <c r="Y75" t="s">
        <v>637</v>
      </c>
      <c r="Z75" t="s">
        <v>733</v>
      </c>
      <c r="AA75" t="s">
        <v>3</v>
      </c>
      <c r="AB75" t="s">
        <v>437</v>
      </c>
      <c r="AC75" t="s">
        <v>484</v>
      </c>
      <c r="AD75" t="s">
        <v>734</v>
      </c>
      <c r="AE75" t="s">
        <v>639</v>
      </c>
      <c r="AF75" t="s">
        <v>640</v>
      </c>
      <c r="AG75" t="s">
        <v>518</v>
      </c>
      <c r="AH75" t="s">
        <v>786</v>
      </c>
      <c r="AI75" t="s">
        <v>440</v>
      </c>
      <c r="AJ75" t="s">
        <v>440</v>
      </c>
      <c r="AK75" t="s">
        <v>440</v>
      </c>
      <c r="AL75" t="s">
        <v>440</v>
      </c>
      <c r="AM75" t="s">
        <v>440</v>
      </c>
      <c r="AN75" t="s">
        <v>440</v>
      </c>
      <c r="AO75" t="s">
        <v>440</v>
      </c>
      <c r="AP75" t="s">
        <v>440</v>
      </c>
      <c r="AQ75" t="s">
        <v>440</v>
      </c>
      <c r="AR75" t="s">
        <v>440</v>
      </c>
      <c r="AS75" t="s">
        <v>440</v>
      </c>
      <c r="AT75" t="s">
        <v>440</v>
      </c>
      <c r="AU75" t="s">
        <v>440</v>
      </c>
      <c r="AV75" t="s">
        <v>440</v>
      </c>
      <c r="AW75" t="s">
        <v>440</v>
      </c>
      <c r="AX75" t="s">
        <v>440</v>
      </c>
      <c r="AY75" t="s">
        <v>440</v>
      </c>
    </row>
    <row r="76" spans="1:51" x14ac:dyDescent="0.3">
      <c r="A76" t="s">
        <v>787</v>
      </c>
      <c r="B76" t="s">
        <v>630</v>
      </c>
      <c r="C76">
        <v>747</v>
      </c>
      <c r="D76">
        <v>1393213</v>
      </c>
      <c r="E76" t="s">
        <v>631</v>
      </c>
      <c r="F76" t="s">
        <v>788</v>
      </c>
      <c r="G76" t="s">
        <v>447</v>
      </c>
      <c r="H76">
        <v>1356960</v>
      </c>
      <c r="I76" t="s">
        <v>633</v>
      </c>
      <c r="J76" t="s">
        <v>426</v>
      </c>
      <c r="K76" t="s">
        <v>441</v>
      </c>
      <c r="L76" t="s">
        <v>444</v>
      </c>
      <c r="M76" t="s">
        <v>496</v>
      </c>
      <c r="N76" t="s">
        <v>789</v>
      </c>
      <c r="O76" t="s">
        <v>598</v>
      </c>
      <c r="P76" t="s">
        <v>790</v>
      </c>
      <c r="Q76" t="s">
        <v>459</v>
      </c>
      <c r="R76" t="s">
        <v>511</v>
      </c>
      <c r="S76" t="s">
        <v>732</v>
      </c>
      <c r="T76" t="s">
        <v>481</v>
      </c>
      <c r="U76" t="s">
        <v>462</v>
      </c>
      <c r="V76" s="8">
        <v>43905.75</v>
      </c>
      <c r="W76" t="s">
        <v>790</v>
      </c>
      <c r="X76" t="s">
        <v>636</v>
      </c>
      <c r="Y76" t="s">
        <v>637</v>
      </c>
      <c r="Z76" t="s">
        <v>733</v>
      </c>
      <c r="AA76" t="s">
        <v>3</v>
      </c>
      <c r="AB76" t="s">
        <v>437</v>
      </c>
      <c r="AC76" t="s">
        <v>484</v>
      </c>
      <c r="AD76" t="s">
        <v>734</v>
      </c>
      <c r="AE76" t="s">
        <v>639</v>
      </c>
      <c r="AF76" t="s">
        <v>640</v>
      </c>
      <c r="AG76" t="s">
        <v>518</v>
      </c>
      <c r="AH76" t="s">
        <v>790</v>
      </c>
      <c r="AI76" t="s">
        <v>440</v>
      </c>
      <c r="AJ76" t="s">
        <v>440</v>
      </c>
      <c r="AK76" t="s">
        <v>440</v>
      </c>
      <c r="AL76" t="s">
        <v>440</v>
      </c>
      <c r="AM76" t="s">
        <v>440</v>
      </c>
      <c r="AN76" t="s">
        <v>440</v>
      </c>
      <c r="AO76" t="s">
        <v>440</v>
      </c>
      <c r="AP76" t="s">
        <v>440</v>
      </c>
      <c r="AQ76" t="s">
        <v>440</v>
      </c>
      <c r="AR76" t="s">
        <v>440</v>
      </c>
      <c r="AS76" t="s">
        <v>440</v>
      </c>
      <c r="AT76" t="s">
        <v>440</v>
      </c>
      <c r="AU76" t="s">
        <v>440</v>
      </c>
      <c r="AV76" t="s">
        <v>440</v>
      </c>
      <c r="AW76" t="s">
        <v>440</v>
      </c>
      <c r="AX76" t="s">
        <v>440</v>
      </c>
      <c r="AY76" t="s">
        <v>440</v>
      </c>
    </row>
    <row r="77" spans="1:51" x14ac:dyDescent="0.3">
      <c r="A77" t="s">
        <v>791</v>
      </c>
      <c r="B77" t="s">
        <v>630</v>
      </c>
      <c r="C77">
        <v>747</v>
      </c>
      <c r="D77">
        <v>489686</v>
      </c>
      <c r="E77" t="s">
        <v>631</v>
      </c>
      <c r="F77" t="s">
        <v>792</v>
      </c>
      <c r="G77" t="s">
        <v>447</v>
      </c>
      <c r="H77">
        <v>529408</v>
      </c>
      <c r="I77" t="s">
        <v>633</v>
      </c>
      <c r="J77" t="s">
        <v>426</v>
      </c>
      <c r="K77" t="s">
        <v>441</v>
      </c>
      <c r="L77" t="s">
        <v>428</v>
      </c>
      <c r="M77" t="s">
        <v>443</v>
      </c>
      <c r="N77" t="s">
        <v>793</v>
      </c>
      <c r="O77" t="s">
        <v>598</v>
      </c>
      <c r="P77" t="s">
        <v>794</v>
      </c>
      <c r="Q77" t="s">
        <v>459</v>
      </c>
      <c r="R77" t="s">
        <v>511</v>
      </c>
      <c r="S77" t="s">
        <v>732</v>
      </c>
      <c r="T77" t="s">
        <v>481</v>
      </c>
      <c r="U77" t="s">
        <v>462</v>
      </c>
      <c r="V77" s="8">
        <v>43905.75</v>
      </c>
      <c r="W77" t="s">
        <v>794</v>
      </c>
      <c r="X77" t="s">
        <v>636</v>
      </c>
      <c r="Y77" t="s">
        <v>637</v>
      </c>
      <c r="Z77" t="s">
        <v>733</v>
      </c>
      <c r="AA77" t="s">
        <v>3</v>
      </c>
      <c r="AB77" t="s">
        <v>437</v>
      </c>
      <c r="AC77" t="s">
        <v>484</v>
      </c>
      <c r="AD77" t="s">
        <v>734</v>
      </c>
      <c r="AE77" t="s">
        <v>639</v>
      </c>
      <c r="AF77" t="s">
        <v>640</v>
      </c>
      <c r="AG77" t="s">
        <v>518</v>
      </c>
      <c r="AH77" t="s">
        <v>794</v>
      </c>
      <c r="AI77" t="s">
        <v>440</v>
      </c>
      <c r="AJ77" t="s">
        <v>440</v>
      </c>
      <c r="AK77" t="s">
        <v>440</v>
      </c>
      <c r="AL77" t="s">
        <v>440</v>
      </c>
      <c r="AM77" t="s">
        <v>440</v>
      </c>
      <c r="AN77" t="s">
        <v>440</v>
      </c>
      <c r="AO77" t="s">
        <v>440</v>
      </c>
      <c r="AP77" t="s">
        <v>440</v>
      </c>
      <c r="AQ77" t="s">
        <v>440</v>
      </c>
      <c r="AR77" t="s">
        <v>440</v>
      </c>
      <c r="AS77" t="s">
        <v>440</v>
      </c>
      <c r="AT77" t="s">
        <v>440</v>
      </c>
      <c r="AU77" t="s">
        <v>440</v>
      </c>
      <c r="AV77" t="s">
        <v>440</v>
      </c>
      <c r="AW77" t="s">
        <v>440</v>
      </c>
      <c r="AX77" t="s">
        <v>440</v>
      </c>
      <c r="AY77" t="s">
        <v>440</v>
      </c>
    </row>
    <row r="78" spans="1:51" x14ac:dyDescent="0.3">
      <c r="A78" t="s">
        <v>795</v>
      </c>
      <c r="B78" t="s">
        <v>630</v>
      </c>
      <c r="C78">
        <v>688</v>
      </c>
      <c r="D78">
        <v>14194243</v>
      </c>
      <c r="E78" t="s">
        <v>631</v>
      </c>
      <c r="F78" t="s">
        <v>796</v>
      </c>
      <c r="G78" t="s">
        <v>447</v>
      </c>
      <c r="H78">
        <v>13093359</v>
      </c>
      <c r="I78" t="s">
        <v>633</v>
      </c>
      <c r="J78" t="s">
        <v>426</v>
      </c>
      <c r="K78" t="s">
        <v>427</v>
      </c>
      <c r="L78" t="s">
        <v>469</v>
      </c>
      <c r="M78" t="s">
        <v>429</v>
      </c>
      <c r="N78" t="s">
        <v>797</v>
      </c>
      <c r="O78" t="s">
        <v>598</v>
      </c>
      <c r="P78" t="s">
        <v>798</v>
      </c>
      <c r="Q78" t="s">
        <v>459</v>
      </c>
      <c r="R78" t="s">
        <v>511</v>
      </c>
      <c r="S78" t="s">
        <v>732</v>
      </c>
      <c r="T78" t="s">
        <v>481</v>
      </c>
      <c r="U78" t="s">
        <v>462</v>
      </c>
      <c r="V78" s="8">
        <v>43905.75</v>
      </c>
      <c r="W78" t="s">
        <v>798</v>
      </c>
      <c r="X78" t="s">
        <v>636</v>
      </c>
      <c r="Y78" t="s">
        <v>637</v>
      </c>
      <c r="Z78" t="s">
        <v>733</v>
      </c>
      <c r="AA78" t="s">
        <v>3</v>
      </c>
      <c r="AB78" t="s">
        <v>437</v>
      </c>
      <c r="AC78" t="s">
        <v>484</v>
      </c>
      <c r="AD78" t="s">
        <v>734</v>
      </c>
      <c r="AE78" t="s">
        <v>639</v>
      </c>
      <c r="AF78" t="s">
        <v>640</v>
      </c>
      <c r="AG78" t="s">
        <v>518</v>
      </c>
      <c r="AH78" t="s">
        <v>798</v>
      </c>
      <c r="AI78" t="s">
        <v>440</v>
      </c>
      <c r="AJ78" t="s">
        <v>440</v>
      </c>
      <c r="AK78" t="s">
        <v>440</v>
      </c>
      <c r="AL78" t="s">
        <v>440</v>
      </c>
      <c r="AM78" t="s">
        <v>440</v>
      </c>
      <c r="AN78" t="s">
        <v>440</v>
      </c>
      <c r="AO78" t="s">
        <v>440</v>
      </c>
      <c r="AP78" t="s">
        <v>440</v>
      </c>
      <c r="AQ78" t="s">
        <v>440</v>
      </c>
      <c r="AR78" t="s">
        <v>440</v>
      </c>
      <c r="AS78" t="s">
        <v>440</v>
      </c>
      <c r="AT78" t="s">
        <v>440</v>
      </c>
      <c r="AU78" t="s">
        <v>440</v>
      </c>
      <c r="AV78" t="s">
        <v>440</v>
      </c>
      <c r="AW78" t="s">
        <v>440</v>
      </c>
      <c r="AX78" t="s">
        <v>440</v>
      </c>
      <c r="AY78" t="s">
        <v>440</v>
      </c>
    </row>
    <row r="79" spans="1:51" x14ac:dyDescent="0.3">
      <c r="A79" t="s">
        <v>799</v>
      </c>
      <c r="B79" t="s">
        <v>630</v>
      </c>
      <c r="C79">
        <v>686</v>
      </c>
      <c r="D79">
        <v>7078703</v>
      </c>
      <c r="E79" t="s">
        <v>631</v>
      </c>
      <c r="F79" t="s">
        <v>800</v>
      </c>
      <c r="G79" t="s">
        <v>447</v>
      </c>
      <c r="H79">
        <v>6569725</v>
      </c>
      <c r="I79" t="s">
        <v>633</v>
      </c>
      <c r="J79" t="s">
        <v>426</v>
      </c>
      <c r="K79" t="s">
        <v>441</v>
      </c>
      <c r="L79" t="s">
        <v>442</v>
      </c>
      <c r="M79" t="s">
        <v>443</v>
      </c>
      <c r="N79" t="s">
        <v>801</v>
      </c>
      <c r="O79" t="s">
        <v>598</v>
      </c>
      <c r="P79" t="s">
        <v>802</v>
      </c>
      <c r="Q79" t="s">
        <v>459</v>
      </c>
      <c r="R79" t="s">
        <v>511</v>
      </c>
      <c r="S79" t="s">
        <v>732</v>
      </c>
      <c r="T79" t="s">
        <v>481</v>
      </c>
      <c r="U79" t="s">
        <v>462</v>
      </c>
      <c r="V79" s="8">
        <v>43905.75</v>
      </c>
      <c r="W79" t="s">
        <v>802</v>
      </c>
      <c r="X79" t="s">
        <v>636</v>
      </c>
      <c r="Y79" t="s">
        <v>637</v>
      </c>
      <c r="Z79" t="s">
        <v>733</v>
      </c>
      <c r="AA79" t="s">
        <v>3</v>
      </c>
      <c r="AB79" t="s">
        <v>437</v>
      </c>
      <c r="AC79" t="s">
        <v>484</v>
      </c>
      <c r="AD79" t="s">
        <v>734</v>
      </c>
      <c r="AE79" t="s">
        <v>639</v>
      </c>
      <c r="AF79" t="s">
        <v>640</v>
      </c>
      <c r="AG79" t="s">
        <v>518</v>
      </c>
      <c r="AH79" t="s">
        <v>802</v>
      </c>
      <c r="AI79" t="s">
        <v>440</v>
      </c>
      <c r="AJ79" t="s">
        <v>440</v>
      </c>
      <c r="AK79" t="s">
        <v>440</v>
      </c>
      <c r="AL79" t="s">
        <v>440</v>
      </c>
      <c r="AM79" t="s">
        <v>440</v>
      </c>
      <c r="AN79" t="s">
        <v>440</v>
      </c>
      <c r="AO79" t="s">
        <v>440</v>
      </c>
      <c r="AP79" t="s">
        <v>440</v>
      </c>
      <c r="AQ79" t="s">
        <v>440</v>
      </c>
      <c r="AR79" t="s">
        <v>440</v>
      </c>
      <c r="AS79" t="s">
        <v>440</v>
      </c>
      <c r="AT79" t="s">
        <v>440</v>
      </c>
      <c r="AU79" t="s">
        <v>440</v>
      </c>
      <c r="AV79" t="s">
        <v>440</v>
      </c>
      <c r="AW79" t="s">
        <v>440</v>
      </c>
      <c r="AX79" t="s">
        <v>440</v>
      </c>
      <c r="AY79" t="s">
        <v>440</v>
      </c>
    </row>
    <row r="80" spans="1:51" x14ac:dyDescent="0.3">
      <c r="A80" t="s">
        <v>803</v>
      </c>
      <c r="B80" t="s">
        <v>630</v>
      </c>
      <c r="C80">
        <v>683</v>
      </c>
      <c r="D80">
        <v>3508951</v>
      </c>
      <c r="E80" t="s">
        <v>631</v>
      </c>
      <c r="F80" t="s">
        <v>804</v>
      </c>
      <c r="G80" t="s">
        <v>447</v>
      </c>
      <c r="H80">
        <v>3295818</v>
      </c>
      <c r="I80" t="s">
        <v>633</v>
      </c>
      <c r="J80" t="s">
        <v>426</v>
      </c>
      <c r="K80" t="s">
        <v>427</v>
      </c>
      <c r="L80" t="s">
        <v>469</v>
      </c>
      <c r="M80" t="s">
        <v>448</v>
      </c>
      <c r="N80" t="s">
        <v>805</v>
      </c>
      <c r="O80" t="s">
        <v>598</v>
      </c>
      <c r="P80" t="s">
        <v>806</v>
      </c>
      <c r="Q80" t="s">
        <v>459</v>
      </c>
      <c r="R80" t="s">
        <v>511</v>
      </c>
      <c r="S80" t="s">
        <v>732</v>
      </c>
      <c r="T80" t="s">
        <v>481</v>
      </c>
      <c r="U80" t="s">
        <v>462</v>
      </c>
      <c r="V80" s="8">
        <v>43905.75</v>
      </c>
      <c r="W80" t="s">
        <v>806</v>
      </c>
      <c r="X80" t="s">
        <v>636</v>
      </c>
      <c r="Y80" t="s">
        <v>637</v>
      </c>
      <c r="Z80" t="s">
        <v>733</v>
      </c>
      <c r="AA80" t="s">
        <v>3</v>
      </c>
      <c r="AB80" t="s">
        <v>437</v>
      </c>
      <c r="AC80" t="s">
        <v>484</v>
      </c>
      <c r="AD80" t="s">
        <v>734</v>
      </c>
      <c r="AE80" t="s">
        <v>639</v>
      </c>
      <c r="AF80" t="s">
        <v>640</v>
      </c>
      <c r="AG80" t="s">
        <v>518</v>
      </c>
      <c r="AH80" t="s">
        <v>806</v>
      </c>
      <c r="AI80" t="s">
        <v>440</v>
      </c>
      <c r="AJ80" t="s">
        <v>440</v>
      </c>
      <c r="AK80" t="s">
        <v>440</v>
      </c>
      <c r="AL80" t="s">
        <v>440</v>
      </c>
      <c r="AM80" t="s">
        <v>440</v>
      </c>
      <c r="AN80" t="s">
        <v>440</v>
      </c>
      <c r="AO80" t="s">
        <v>440</v>
      </c>
      <c r="AP80" t="s">
        <v>440</v>
      </c>
      <c r="AQ80" t="s">
        <v>440</v>
      </c>
      <c r="AR80" t="s">
        <v>440</v>
      </c>
      <c r="AS80" t="s">
        <v>440</v>
      </c>
      <c r="AT80" t="s">
        <v>440</v>
      </c>
      <c r="AU80" t="s">
        <v>440</v>
      </c>
      <c r="AV80" t="s">
        <v>440</v>
      </c>
      <c r="AW80" t="s">
        <v>440</v>
      </c>
      <c r="AX80" t="s">
        <v>440</v>
      </c>
      <c r="AY80" t="s">
        <v>440</v>
      </c>
    </row>
    <row r="81" spans="1:51" x14ac:dyDescent="0.3">
      <c r="A81" t="s">
        <v>807</v>
      </c>
      <c r="B81" t="s">
        <v>630</v>
      </c>
      <c r="C81">
        <v>683</v>
      </c>
      <c r="D81">
        <v>1812236</v>
      </c>
      <c r="E81" t="s">
        <v>631</v>
      </c>
      <c r="F81" t="s">
        <v>808</v>
      </c>
      <c r="G81" t="s">
        <v>447</v>
      </c>
      <c r="H81">
        <v>1740506</v>
      </c>
      <c r="I81" t="s">
        <v>633</v>
      </c>
      <c r="J81" t="s">
        <v>426</v>
      </c>
      <c r="K81" t="s">
        <v>441</v>
      </c>
      <c r="L81" t="s">
        <v>428</v>
      </c>
      <c r="M81" t="s">
        <v>429</v>
      </c>
      <c r="N81" t="s">
        <v>809</v>
      </c>
      <c r="O81" t="s">
        <v>598</v>
      </c>
      <c r="P81" t="s">
        <v>810</v>
      </c>
      <c r="Q81" t="s">
        <v>459</v>
      </c>
      <c r="R81" t="s">
        <v>511</v>
      </c>
      <c r="S81" t="s">
        <v>732</v>
      </c>
      <c r="T81" t="s">
        <v>481</v>
      </c>
      <c r="U81" t="s">
        <v>462</v>
      </c>
      <c r="V81" s="8">
        <v>43905.75</v>
      </c>
      <c r="W81" t="s">
        <v>810</v>
      </c>
      <c r="X81" t="s">
        <v>636</v>
      </c>
      <c r="Y81" t="s">
        <v>637</v>
      </c>
      <c r="Z81" t="s">
        <v>733</v>
      </c>
      <c r="AA81" t="s">
        <v>3</v>
      </c>
      <c r="AB81" t="s">
        <v>437</v>
      </c>
      <c r="AC81" t="s">
        <v>484</v>
      </c>
      <c r="AD81" t="s">
        <v>734</v>
      </c>
      <c r="AE81" t="s">
        <v>639</v>
      </c>
      <c r="AF81" t="s">
        <v>640</v>
      </c>
      <c r="AG81" t="s">
        <v>518</v>
      </c>
      <c r="AH81" t="s">
        <v>810</v>
      </c>
      <c r="AI81" t="s">
        <v>440</v>
      </c>
      <c r="AJ81" t="s">
        <v>440</v>
      </c>
      <c r="AK81" t="s">
        <v>440</v>
      </c>
      <c r="AL81" t="s">
        <v>440</v>
      </c>
      <c r="AM81" t="s">
        <v>440</v>
      </c>
      <c r="AN81" t="s">
        <v>440</v>
      </c>
      <c r="AO81" t="s">
        <v>440</v>
      </c>
      <c r="AP81" t="s">
        <v>440</v>
      </c>
      <c r="AQ81" t="s">
        <v>440</v>
      </c>
      <c r="AR81" t="s">
        <v>440</v>
      </c>
      <c r="AS81" t="s">
        <v>440</v>
      </c>
      <c r="AT81" t="s">
        <v>440</v>
      </c>
      <c r="AU81" t="s">
        <v>440</v>
      </c>
      <c r="AV81" t="s">
        <v>440</v>
      </c>
      <c r="AW81" t="s">
        <v>440</v>
      </c>
      <c r="AX81" t="s">
        <v>440</v>
      </c>
      <c r="AY81" t="s">
        <v>440</v>
      </c>
    </row>
    <row r="82" spans="1:51" x14ac:dyDescent="0.3">
      <c r="A82" t="s">
        <v>811</v>
      </c>
      <c r="B82" t="s">
        <v>630</v>
      </c>
      <c r="C82">
        <v>806</v>
      </c>
      <c r="D82">
        <v>4837</v>
      </c>
      <c r="E82" t="s">
        <v>631</v>
      </c>
      <c r="F82" t="s">
        <v>812</v>
      </c>
      <c r="G82" t="s">
        <v>447</v>
      </c>
      <c r="H82">
        <v>84967</v>
      </c>
      <c r="I82" t="s">
        <v>633</v>
      </c>
      <c r="J82" t="s">
        <v>426</v>
      </c>
      <c r="K82" t="s">
        <v>441</v>
      </c>
      <c r="L82" t="s">
        <v>469</v>
      </c>
      <c r="M82" t="s">
        <v>496</v>
      </c>
      <c r="N82" t="s">
        <v>813</v>
      </c>
      <c r="O82" t="s">
        <v>598</v>
      </c>
      <c r="P82" t="s">
        <v>814</v>
      </c>
      <c r="Q82" t="s">
        <v>459</v>
      </c>
      <c r="R82" t="s">
        <v>511</v>
      </c>
      <c r="S82" t="s">
        <v>512</v>
      </c>
      <c r="T82" t="s">
        <v>481</v>
      </c>
      <c r="U82" t="s">
        <v>462</v>
      </c>
      <c r="V82" s="8">
        <v>43905.75</v>
      </c>
      <c r="W82" t="s">
        <v>814</v>
      </c>
      <c r="X82" t="s">
        <v>636</v>
      </c>
      <c r="Y82" t="s">
        <v>645</v>
      </c>
      <c r="Z82" t="s">
        <v>465</v>
      </c>
      <c r="AA82" t="s">
        <v>3</v>
      </c>
      <c r="AB82" t="s">
        <v>437</v>
      </c>
      <c r="AC82" t="s">
        <v>484</v>
      </c>
      <c r="AD82" t="s">
        <v>638</v>
      </c>
      <c r="AE82" t="s">
        <v>639</v>
      </c>
      <c r="AF82" t="s">
        <v>640</v>
      </c>
      <c r="AG82" t="s">
        <v>518</v>
      </c>
      <c r="AH82" t="s">
        <v>814</v>
      </c>
      <c r="AI82" t="s">
        <v>440</v>
      </c>
      <c r="AJ82" t="s">
        <v>440</v>
      </c>
      <c r="AK82" t="s">
        <v>440</v>
      </c>
      <c r="AL82" t="s">
        <v>440</v>
      </c>
      <c r="AM82" t="s">
        <v>440</v>
      </c>
      <c r="AN82" t="s">
        <v>440</v>
      </c>
      <c r="AO82" t="s">
        <v>440</v>
      </c>
      <c r="AP82" t="s">
        <v>440</v>
      </c>
      <c r="AQ82" t="s">
        <v>440</v>
      </c>
      <c r="AR82" t="s">
        <v>440</v>
      </c>
      <c r="AS82" t="s">
        <v>440</v>
      </c>
      <c r="AT82" t="s">
        <v>440</v>
      </c>
      <c r="AU82" t="s">
        <v>440</v>
      </c>
      <c r="AV82" t="s">
        <v>440</v>
      </c>
      <c r="AW82" t="s">
        <v>440</v>
      </c>
      <c r="AX82" t="s">
        <v>440</v>
      </c>
      <c r="AY82" t="s">
        <v>440</v>
      </c>
    </row>
    <row r="83" spans="1:51" x14ac:dyDescent="0.3">
      <c r="A83" t="s">
        <v>815</v>
      </c>
      <c r="B83" t="s">
        <v>630</v>
      </c>
      <c r="C83">
        <v>689</v>
      </c>
      <c r="D83">
        <v>592506</v>
      </c>
      <c r="E83" t="s">
        <v>631</v>
      </c>
      <c r="F83" t="s">
        <v>816</v>
      </c>
      <c r="G83" t="s">
        <v>447</v>
      </c>
      <c r="H83">
        <v>623254</v>
      </c>
      <c r="I83" t="s">
        <v>633</v>
      </c>
      <c r="J83" t="s">
        <v>426</v>
      </c>
      <c r="K83" t="s">
        <v>427</v>
      </c>
      <c r="L83" t="s">
        <v>446</v>
      </c>
      <c r="M83" t="s">
        <v>448</v>
      </c>
      <c r="N83" t="s">
        <v>817</v>
      </c>
      <c r="O83" t="s">
        <v>598</v>
      </c>
      <c r="P83" t="s">
        <v>818</v>
      </c>
      <c r="Q83" t="s">
        <v>459</v>
      </c>
      <c r="R83" t="s">
        <v>511</v>
      </c>
      <c r="S83" t="s">
        <v>732</v>
      </c>
      <c r="T83" t="s">
        <v>481</v>
      </c>
      <c r="U83" t="s">
        <v>462</v>
      </c>
      <c r="V83" s="8">
        <v>43905.75</v>
      </c>
      <c r="W83" t="s">
        <v>818</v>
      </c>
      <c r="X83" t="s">
        <v>636</v>
      </c>
      <c r="Y83" t="s">
        <v>637</v>
      </c>
      <c r="Z83" t="s">
        <v>733</v>
      </c>
      <c r="AA83" t="s">
        <v>3</v>
      </c>
      <c r="AB83" t="s">
        <v>437</v>
      </c>
      <c r="AC83" t="s">
        <v>484</v>
      </c>
      <c r="AD83" t="s">
        <v>734</v>
      </c>
      <c r="AE83" t="s">
        <v>639</v>
      </c>
      <c r="AF83" t="s">
        <v>640</v>
      </c>
      <c r="AG83" t="s">
        <v>518</v>
      </c>
      <c r="AH83" t="s">
        <v>818</v>
      </c>
      <c r="AI83" t="s">
        <v>440</v>
      </c>
      <c r="AJ83" t="s">
        <v>440</v>
      </c>
      <c r="AK83" t="s">
        <v>440</v>
      </c>
      <c r="AL83" t="s">
        <v>440</v>
      </c>
      <c r="AM83" t="s">
        <v>440</v>
      </c>
      <c r="AN83" t="s">
        <v>440</v>
      </c>
      <c r="AO83" t="s">
        <v>440</v>
      </c>
      <c r="AP83" t="s">
        <v>440</v>
      </c>
      <c r="AQ83" t="s">
        <v>440</v>
      </c>
      <c r="AR83" t="s">
        <v>440</v>
      </c>
      <c r="AS83" t="s">
        <v>440</v>
      </c>
      <c r="AT83" t="s">
        <v>440</v>
      </c>
      <c r="AU83" t="s">
        <v>440</v>
      </c>
      <c r="AV83" t="s">
        <v>440</v>
      </c>
      <c r="AW83" t="s">
        <v>440</v>
      </c>
      <c r="AX83" t="s">
        <v>440</v>
      </c>
      <c r="AY83" t="s">
        <v>440</v>
      </c>
    </row>
    <row r="84" spans="1:51" x14ac:dyDescent="0.3">
      <c r="A84" t="s">
        <v>819</v>
      </c>
      <c r="B84" t="s">
        <v>630</v>
      </c>
      <c r="C84">
        <v>830</v>
      </c>
      <c r="D84">
        <v>13451056</v>
      </c>
      <c r="E84" t="s">
        <v>631</v>
      </c>
      <c r="F84" t="s">
        <v>820</v>
      </c>
      <c r="G84" t="s">
        <v>447</v>
      </c>
      <c r="H84">
        <v>12369103</v>
      </c>
      <c r="I84" t="s">
        <v>633</v>
      </c>
      <c r="J84" t="s">
        <v>426</v>
      </c>
      <c r="K84" t="s">
        <v>427</v>
      </c>
      <c r="L84" t="s">
        <v>469</v>
      </c>
      <c r="M84" t="s">
        <v>496</v>
      </c>
      <c r="N84" t="s">
        <v>821</v>
      </c>
      <c r="O84" t="s">
        <v>598</v>
      </c>
      <c r="P84" t="s">
        <v>822</v>
      </c>
      <c r="Q84" t="s">
        <v>459</v>
      </c>
      <c r="R84" t="s">
        <v>511</v>
      </c>
      <c r="S84" t="s">
        <v>732</v>
      </c>
      <c r="T84" t="s">
        <v>481</v>
      </c>
      <c r="U84" t="s">
        <v>462</v>
      </c>
      <c r="V84" s="8">
        <v>43905.75</v>
      </c>
      <c r="W84" t="s">
        <v>822</v>
      </c>
      <c r="X84" t="s">
        <v>636</v>
      </c>
      <c r="Y84" t="s">
        <v>637</v>
      </c>
      <c r="Z84" t="s">
        <v>733</v>
      </c>
      <c r="AA84" t="s">
        <v>3</v>
      </c>
      <c r="AB84" t="s">
        <v>437</v>
      </c>
      <c r="AC84" t="s">
        <v>484</v>
      </c>
      <c r="AD84" t="s">
        <v>734</v>
      </c>
      <c r="AE84" t="s">
        <v>639</v>
      </c>
      <c r="AF84" t="s">
        <v>640</v>
      </c>
      <c r="AG84" t="s">
        <v>518</v>
      </c>
      <c r="AH84" t="s">
        <v>822</v>
      </c>
      <c r="AI84" t="s">
        <v>440</v>
      </c>
      <c r="AJ84" t="s">
        <v>440</v>
      </c>
      <c r="AK84" t="s">
        <v>440</v>
      </c>
      <c r="AL84" t="s">
        <v>440</v>
      </c>
      <c r="AM84" t="s">
        <v>440</v>
      </c>
      <c r="AN84" t="s">
        <v>440</v>
      </c>
      <c r="AO84" t="s">
        <v>440</v>
      </c>
      <c r="AP84" t="s">
        <v>440</v>
      </c>
      <c r="AQ84" t="s">
        <v>440</v>
      </c>
      <c r="AR84" t="s">
        <v>440</v>
      </c>
      <c r="AS84" t="s">
        <v>440</v>
      </c>
      <c r="AT84" t="s">
        <v>440</v>
      </c>
      <c r="AU84" t="s">
        <v>440</v>
      </c>
      <c r="AV84" t="s">
        <v>440</v>
      </c>
      <c r="AW84" t="s">
        <v>440</v>
      </c>
      <c r="AX84" t="s">
        <v>440</v>
      </c>
      <c r="AY84" t="s">
        <v>440</v>
      </c>
    </row>
    <row r="85" spans="1:51" x14ac:dyDescent="0.3">
      <c r="A85" t="s">
        <v>823</v>
      </c>
      <c r="B85" t="s">
        <v>630</v>
      </c>
      <c r="C85">
        <v>825</v>
      </c>
      <c r="D85">
        <v>6337037</v>
      </c>
      <c r="E85" t="s">
        <v>631</v>
      </c>
      <c r="F85" t="s">
        <v>824</v>
      </c>
      <c r="G85" t="s">
        <v>447</v>
      </c>
      <c r="H85">
        <v>5869426</v>
      </c>
      <c r="I85" t="s">
        <v>633</v>
      </c>
      <c r="J85" t="s">
        <v>426</v>
      </c>
      <c r="K85" t="s">
        <v>441</v>
      </c>
      <c r="L85" t="s">
        <v>444</v>
      </c>
      <c r="M85" t="s">
        <v>429</v>
      </c>
      <c r="N85" t="s">
        <v>825</v>
      </c>
      <c r="O85" t="s">
        <v>598</v>
      </c>
      <c r="P85" t="s">
        <v>826</v>
      </c>
      <c r="Q85" t="s">
        <v>459</v>
      </c>
      <c r="R85" t="s">
        <v>511</v>
      </c>
      <c r="S85" t="s">
        <v>732</v>
      </c>
      <c r="T85" t="s">
        <v>481</v>
      </c>
      <c r="U85" t="s">
        <v>462</v>
      </c>
      <c r="V85" s="8">
        <v>43905.75</v>
      </c>
      <c r="W85" t="s">
        <v>826</v>
      </c>
      <c r="X85" t="s">
        <v>636</v>
      </c>
      <c r="Y85" t="s">
        <v>637</v>
      </c>
      <c r="Z85" t="s">
        <v>733</v>
      </c>
      <c r="AA85" t="s">
        <v>3</v>
      </c>
      <c r="AB85" t="s">
        <v>437</v>
      </c>
      <c r="AC85" t="s">
        <v>484</v>
      </c>
      <c r="AD85" t="s">
        <v>734</v>
      </c>
      <c r="AE85" t="s">
        <v>639</v>
      </c>
      <c r="AF85" t="s">
        <v>640</v>
      </c>
      <c r="AG85" t="s">
        <v>518</v>
      </c>
      <c r="AH85" t="s">
        <v>826</v>
      </c>
      <c r="AI85" t="s">
        <v>440</v>
      </c>
      <c r="AJ85" t="s">
        <v>440</v>
      </c>
      <c r="AK85" t="s">
        <v>440</v>
      </c>
      <c r="AL85" t="s">
        <v>440</v>
      </c>
      <c r="AM85" t="s">
        <v>440</v>
      </c>
      <c r="AN85" t="s">
        <v>440</v>
      </c>
      <c r="AO85" t="s">
        <v>440</v>
      </c>
      <c r="AP85" t="s">
        <v>440</v>
      </c>
      <c r="AQ85" t="s">
        <v>440</v>
      </c>
      <c r="AR85" t="s">
        <v>440</v>
      </c>
      <c r="AS85" t="s">
        <v>440</v>
      </c>
      <c r="AT85" t="s">
        <v>440</v>
      </c>
      <c r="AU85" t="s">
        <v>440</v>
      </c>
      <c r="AV85" t="s">
        <v>440</v>
      </c>
      <c r="AW85" t="s">
        <v>440</v>
      </c>
      <c r="AX85" t="s">
        <v>440</v>
      </c>
      <c r="AY85" t="s">
        <v>440</v>
      </c>
    </row>
    <row r="86" spans="1:51" x14ac:dyDescent="0.3">
      <c r="A86" t="s">
        <v>827</v>
      </c>
      <c r="B86" t="s">
        <v>630</v>
      </c>
      <c r="C86">
        <v>817</v>
      </c>
      <c r="D86">
        <v>3091121</v>
      </c>
      <c r="E86" t="s">
        <v>631</v>
      </c>
      <c r="F86" t="s">
        <v>828</v>
      </c>
      <c r="G86" t="s">
        <v>447</v>
      </c>
      <c r="H86">
        <v>2904262</v>
      </c>
      <c r="I86" t="s">
        <v>633</v>
      </c>
      <c r="J86" t="s">
        <v>426</v>
      </c>
      <c r="K86" t="s">
        <v>427</v>
      </c>
      <c r="L86" t="s">
        <v>446</v>
      </c>
      <c r="M86" t="s">
        <v>443</v>
      </c>
      <c r="N86" t="s">
        <v>829</v>
      </c>
      <c r="O86" t="s">
        <v>598</v>
      </c>
      <c r="P86" t="s">
        <v>830</v>
      </c>
      <c r="Q86" t="s">
        <v>459</v>
      </c>
      <c r="R86" t="s">
        <v>511</v>
      </c>
      <c r="S86" t="s">
        <v>732</v>
      </c>
      <c r="T86" t="s">
        <v>481</v>
      </c>
      <c r="U86" t="s">
        <v>462</v>
      </c>
      <c r="V86" s="8">
        <v>43905.75</v>
      </c>
      <c r="W86" t="s">
        <v>830</v>
      </c>
      <c r="X86" t="s">
        <v>636</v>
      </c>
      <c r="Y86" t="s">
        <v>637</v>
      </c>
      <c r="Z86" t="s">
        <v>733</v>
      </c>
      <c r="AA86" t="s">
        <v>3</v>
      </c>
      <c r="AB86" t="s">
        <v>437</v>
      </c>
      <c r="AC86" t="s">
        <v>484</v>
      </c>
      <c r="AD86" t="s">
        <v>734</v>
      </c>
      <c r="AE86" t="s">
        <v>639</v>
      </c>
      <c r="AF86" t="s">
        <v>640</v>
      </c>
      <c r="AG86" t="s">
        <v>518</v>
      </c>
      <c r="AH86" t="s">
        <v>830</v>
      </c>
      <c r="AI86" t="s">
        <v>440</v>
      </c>
      <c r="AJ86" t="s">
        <v>440</v>
      </c>
      <c r="AK86" t="s">
        <v>440</v>
      </c>
      <c r="AL86" t="s">
        <v>440</v>
      </c>
      <c r="AM86" t="s">
        <v>440</v>
      </c>
      <c r="AN86" t="s">
        <v>440</v>
      </c>
      <c r="AO86" t="s">
        <v>440</v>
      </c>
      <c r="AP86" t="s">
        <v>440</v>
      </c>
      <c r="AQ86" t="s">
        <v>440</v>
      </c>
      <c r="AR86" t="s">
        <v>440</v>
      </c>
      <c r="AS86" t="s">
        <v>440</v>
      </c>
      <c r="AT86" t="s">
        <v>440</v>
      </c>
      <c r="AU86" t="s">
        <v>440</v>
      </c>
      <c r="AV86" t="s">
        <v>440</v>
      </c>
      <c r="AW86" t="s">
        <v>440</v>
      </c>
      <c r="AX86" t="s">
        <v>440</v>
      </c>
      <c r="AY86" t="s">
        <v>440</v>
      </c>
    </row>
    <row r="87" spans="1:51" x14ac:dyDescent="0.3">
      <c r="A87" t="s">
        <v>831</v>
      </c>
      <c r="B87" t="s">
        <v>630</v>
      </c>
      <c r="C87">
        <v>819</v>
      </c>
      <c r="D87">
        <v>1597782</v>
      </c>
      <c r="E87" t="s">
        <v>631</v>
      </c>
      <c r="F87" t="s">
        <v>832</v>
      </c>
      <c r="G87" t="s">
        <v>447</v>
      </c>
      <c r="H87">
        <v>1540106</v>
      </c>
      <c r="I87" t="s">
        <v>633</v>
      </c>
      <c r="J87" t="s">
        <v>426</v>
      </c>
      <c r="K87" t="s">
        <v>441</v>
      </c>
      <c r="L87" t="s">
        <v>444</v>
      </c>
      <c r="M87" t="s">
        <v>496</v>
      </c>
      <c r="N87" t="s">
        <v>833</v>
      </c>
      <c r="O87" t="s">
        <v>598</v>
      </c>
      <c r="P87" t="s">
        <v>834</v>
      </c>
      <c r="Q87" t="s">
        <v>459</v>
      </c>
      <c r="R87" t="s">
        <v>511</v>
      </c>
      <c r="S87" t="s">
        <v>732</v>
      </c>
      <c r="T87" t="s">
        <v>481</v>
      </c>
      <c r="U87" t="s">
        <v>462</v>
      </c>
      <c r="V87" s="8">
        <v>43905.75</v>
      </c>
      <c r="W87" t="s">
        <v>834</v>
      </c>
      <c r="X87" t="s">
        <v>636</v>
      </c>
      <c r="Y87" t="s">
        <v>637</v>
      </c>
      <c r="Z87" t="s">
        <v>733</v>
      </c>
      <c r="AA87" t="s">
        <v>3</v>
      </c>
      <c r="AB87" t="s">
        <v>437</v>
      </c>
      <c r="AC87" t="s">
        <v>484</v>
      </c>
      <c r="AD87" t="s">
        <v>734</v>
      </c>
      <c r="AE87" t="s">
        <v>639</v>
      </c>
      <c r="AF87" t="s">
        <v>640</v>
      </c>
      <c r="AG87" t="s">
        <v>518</v>
      </c>
      <c r="AH87" t="s">
        <v>834</v>
      </c>
      <c r="AI87" t="s">
        <v>440</v>
      </c>
      <c r="AJ87" t="s">
        <v>440</v>
      </c>
      <c r="AK87" t="s">
        <v>440</v>
      </c>
      <c r="AL87" t="s">
        <v>440</v>
      </c>
      <c r="AM87" t="s">
        <v>440</v>
      </c>
      <c r="AN87" t="s">
        <v>440</v>
      </c>
      <c r="AO87" t="s">
        <v>440</v>
      </c>
      <c r="AP87" t="s">
        <v>440</v>
      </c>
      <c r="AQ87" t="s">
        <v>440</v>
      </c>
      <c r="AR87" t="s">
        <v>440</v>
      </c>
      <c r="AS87" t="s">
        <v>440</v>
      </c>
      <c r="AT87" t="s">
        <v>440</v>
      </c>
      <c r="AU87" t="s">
        <v>440</v>
      </c>
      <c r="AV87" t="s">
        <v>440</v>
      </c>
      <c r="AW87" t="s">
        <v>440</v>
      </c>
      <c r="AX87" t="s">
        <v>440</v>
      </c>
      <c r="AY87" t="s">
        <v>440</v>
      </c>
    </row>
    <row r="88" spans="1:51" x14ac:dyDescent="0.3">
      <c r="A88" t="s">
        <v>835</v>
      </c>
      <c r="B88" t="s">
        <v>630</v>
      </c>
      <c r="C88">
        <v>811</v>
      </c>
      <c r="D88">
        <v>517640</v>
      </c>
      <c r="E88" t="s">
        <v>631</v>
      </c>
      <c r="F88" t="s">
        <v>836</v>
      </c>
      <c r="G88" t="s">
        <v>447</v>
      </c>
      <c r="H88">
        <v>553518</v>
      </c>
      <c r="I88" t="s">
        <v>633</v>
      </c>
      <c r="J88" t="s">
        <v>426</v>
      </c>
      <c r="K88" t="s">
        <v>427</v>
      </c>
      <c r="L88" t="s">
        <v>444</v>
      </c>
      <c r="M88" t="s">
        <v>445</v>
      </c>
      <c r="N88" t="s">
        <v>837</v>
      </c>
      <c r="O88" t="s">
        <v>598</v>
      </c>
      <c r="P88" t="s">
        <v>838</v>
      </c>
      <c r="Q88" t="s">
        <v>459</v>
      </c>
      <c r="R88" t="s">
        <v>511</v>
      </c>
      <c r="S88" t="s">
        <v>732</v>
      </c>
      <c r="T88" t="s">
        <v>481</v>
      </c>
      <c r="U88" t="s">
        <v>462</v>
      </c>
      <c r="V88" s="8">
        <v>43905.75</v>
      </c>
      <c r="W88" t="s">
        <v>838</v>
      </c>
      <c r="X88" t="s">
        <v>636</v>
      </c>
      <c r="Y88" t="s">
        <v>637</v>
      </c>
      <c r="Z88" t="s">
        <v>733</v>
      </c>
      <c r="AA88" t="s">
        <v>3</v>
      </c>
      <c r="AB88" t="s">
        <v>437</v>
      </c>
      <c r="AC88" t="s">
        <v>484</v>
      </c>
      <c r="AD88" t="s">
        <v>734</v>
      </c>
      <c r="AE88" t="s">
        <v>639</v>
      </c>
      <c r="AF88" t="s">
        <v>640</v>
      </c>
      <c r="AG88" t="s">
        <v>518</v>
      </c>
      <c r="AH88" t="s">
        <v>838</v>
      </c>
      <c r="AI88" t="s">
        <v>440</v>
      </c>
      <c r="AJ88" t="s">
        <v>440</v>
      </c>
      <c r="AK88" t="s">
        <v>440</v>
      </c>
      <c r="AL88" t="s">
        <v>440</v>
      </c>
      <c r="AM88" t="s">
        <v>440</v>
      </c>
      <c r="AN88" t="s">
        <v>440</v>
      </c>
      <c r="AO88" t="s">
        <v>440</v>
      </c>
      <c r="AP88" t="s">
        <v>440</v>
      </c>
      <c r="AQ88" t="s">
        <v>440</v>
      </c>
      <c r="AR88" t="s">
        <v>440</v>
      </c>
      <c r="AS88" t="s">
        <v>440</v>
      </c>
      <c r="AT88" t="s">
        <v>440</v>
      </c>
      <c r="AU88" t="s">
        <v>440</v>
      </c>
      <c r="AV88" t="s">
        <v>440</v>
      </c>
      <c r="AW88" t="s">
        <v>440</v>
      </c>
      <c r="AX88" t="s">
        <v>440</v>
      </c>
      <c r="AY88" t="s">
        <v>440</v>
      </c>
    </row>
    <row r="89" spans="1:51" x14ac:dyDescent="0.3">
      <c r="A89" t="s">
        <v>839</v>
      </c>
      <c r="B89" t="s">
        <v>630</v>
      </c>
      <c r="C89">
        <v>733</v>
      </c>
      <c r="D89">
        <v>1141773</v>
      </c>
      <c r="E89" t="s">
        <v>631</v>
      </c>
      <c r="F89" t="s">
        <v>840</v>
      </c>
      <c r="G89" t="s">
        <v>447</v>
      </c>
      <c r="H89">
        <v>1129064</v>
      </c>
      <c r="I89" t="s">
        <v>633</v>
      </c>
      <c r="J89" t="s">
        <v>426</v>
      </c>
      <c r="K89" t="s">
        <v>441</v>
      </c>
      <c r="L89" t="s">
        <v>477</v>
      </c>
      <c r="M89" t="s">
        <v>429</v>
      </c>
      <c r="N89" t="s">
        <v>841</v>
      </c>
      <c r="O89" t="s">
        <v>598</v>
      </c>
      <c r="P89" t="s">
        <v>842</v>
      </c>
      <c r="Q89" t="s">
        <v>459</v>
      </c>
      <c r="R89" t="s">
        <v>511</v>
      </c>
      <c r="S89" t="s">
        <v>732</v>
      </c>
      <c r="T89" t="s">
        <v>481</v>
      </c>
      <c r="U89" t="s">
        <v>462</v>
      </c>
      <c r="V89" s="8">
        <v>43905.75</v>
      </c>
      <c r="W89" t="s">
        <v>842</v>
      </c>
      <c r="X89" t="s">
        <v>636</v>
      </c>
      <c r="Y89" t="s">
        <v>637</v>
      </c>
      <c r="Z89" t="s">
        <v>733</v>
      </c>
      <c r="AA89" t="s">
        <v>3</v>
      </c>
      <c r="AB89" t="s">
        <v>437</v>
      </c>
      <c r="AC89" t="s">
        <v>484</v>
      </c>
      <c r="AD89" t="s">
        <v>734</v>
      </c>
      <c r="AE89" t="s">
        <v>639</v>
      </c>
      <c r="AF89" t="s">
        <v>640</v>
      </c>
      <c r="AG89" t="s">
        <v>518</v>
      </c>
      <c r="AH89" t="s">
        <v>842</v>
      </c>
      <c r="AI89" t="s">
        <v>440</v>
      </c>
      <c r="AJ89" t="s">
        <v>440</v>
      </c>
      <c r="AK89" t="s">
        <v>440</v>
      </c>
      <c r="AL89" t="s">
        <v>440</v>
      </c>
      <c r="AM89" t="s">
        <v>440</v>
      </c>
      <c r="AN89" t="s">
        <v>440</v>
      </c>
      <c r="AO89" t="s">
        <v>440</v>
      </c>
      <c r="AP89" t="s">
        <v>440</v>
      </c>
      <c r="AQ89" t="s">
        <v>440</v>
      </c>
      <c r="AR89" t="s">
        <v>440</v>
      </c>
      <c r="AS89" t="s">
        <v>440</v>
      </c>
      <c r="AT89" t="s">
        <v>440</v>
      </c>
      <c r="AU89" t="s">
        <v>440</v>
      </c>
      <c r="AV89" t="s">
        <v>440</v>
      </c>
      <c r="AW89" t="s">
        <v>440</v>
      </c>
      <c r="AX89" t="s">
        <v>440</v>
      </c>
      <c r="AY89" t="s">
        <v>440</v>
      </c>
    </row>
    <row r="90" spans="1:51" x14ac:dyDescent="0.3">
      <c r="A90" t="s">
        <v>843</v>
      </c>
      <c r="B90" t="s">
        <v>630</v>
      </c>
      <c r="C90">
        <v>730</v>
      </c>
      <c r="D90">
        <v>592655</v>
      </c>
      <c r="E90" t="s">
        <v>631</v>
      </c>
      <c r="F90" t="s">
        <v>844</v>
      </c>
      <c r="G90" t="s">
        <v>447</v>
      </c>
      <c r="H90">
        <v>624632</v>
      </c>
      <c r="I90" t="s">
        <v>633</v>
      </c>
      <c r="J90" t="s">
        <v>426</v>
      </c>
      <c r="K90" t="s">
        <v>427</v>
      </c>
      <c r="L90" t="s">
        <v>442</v>
      </c>
      <c r="M90" t="s">
        <v>496</v>
      </c>
      <c r="N90" t="s">
        <v>845</v>
      </c>
      <c r="O90" t="s">
        <v>598</v>
      </c>
      <c r="P90" t="s">
        <v>846</v>
      </c>
      <c r="Q90" t="s">
        <v>459</v>
      </c>
      <c r="R90" t="s">
        <v>511</v>
      </c>
      <c r="S90" t="s">
        <v>732</v>
      </c>
      <c r="T90" t="s">
        <v>481</v>
      </c>
      <c r="U90" t="s">
        <v>462</v>
      </c>
      <c r="V90" s="8">
        <v>43905.75</v>
      </c>
      <c r="W90" t="s">
        <v>846</v>
      </c>
      <c r="X90" t="s">
        <v>636</v>
      </c>
      <c r="Y90" t="s">
        <v>637</v>
      </c>
      <c r="Z90" t="s">
        <v>733</v>
      </c>
      <c r="AA90" t="s">
        <v>3</v>
      </c>
      <c r="AB90" t="s">
        <v>437</v>
      </c>
      <c r="AC90" t="s">
        <v>484</v>
      </c>
      <c r="AD90" t="s">
        <v>734</v>
      </c>
      <c r="AE90" t="s">
        <v>639</v>
      </c>
      <c r="AF90" t="s">
        <v>640</v>
      </c>
      <c r="AG90" t="s">
        <v>518</v>
      </c>
      <c r="AH90" t="s">
        <v>846</v>
      </c>
      <c r="AI90" t="s">
        <v>440</v>
      </c>
      <c r="AJ90" t="s">
        <v>440</v>
      </c>
      <c r="AK90" t="s">
        <v>440</v>
      </c>
      <c r="AL90" t="s">
        <v>440</v>
      </c>
      <c r="AM90" t="s">
        <v>440</v>
      </c>
      <c r="AN90" t="s">
        <v>440</v>
      </c>
      <c r="AO90" t="s">
        <v>440</v>
      </c>
      <c r="AP90" t="s">
        <v>440</v>
      </c>
      <c r="AQ90" t="s">
        <v>440</v>
      </c>
      <c r="AR90" t="s">
        <v>440</v>
      </c>
      <c r="AS90" t="s">
        <v>440</v>
      </c>
      <c r="AT90" t="s">
        <v>440</v>
      </c>
      <c r="AU90" t="s">
        <v>440</v>
      </c>
      <c r="AV90" t="s">
        <v>440</v>
      </c>
      <c r="AW90" t="s">
        <v>440</v>
      </c>
      <c r="AX90" t="s">
        <v>440</v>
      </c>
      <c r="AY90" t="s">
        <v>440</v>
      </c>
    </row>
    <row r="91" spans="1:51" x14ac:dyDescent="0.3">
      <c r="A91" t="s">
        <v>847</v>
      </c>
      <c r="B91" t="s">
        <v>630</v>
      </c>
      <c r="C91">
        <v>735</v>
      </c>
      <c r="D91">
        <v>310929</v>
      </c>
      <c r="E91" t="s">
        <v>631</v>
      </c>
      <c r="F91" t="s">
        <v>848</v>
      </c>
      <c r="G91" t="s">
        <v>447</v>
      </c>
      <c r="H91">
        <v>365821</v>
      </c>
      <c r="I91" t="s">
        <v>633</v>
      </c>
      <c r="J91" t="s">
        <v>426</v>
      </c>
      <c r="K91" t="s">
        <v>441</v>
      </c>
      <c r="L91" t="s">
        <v>469</v>
      </c>
      <c r="M91" t="s">
        <v>496</v>
      </c>
      <c r="N91" t="s">
        <v>849</v>
      </c>
      <c r="O91" t="s">
        <v>598</v>
      </c>
      <c r="P91" t="s">
        <v>850</v>
      </c>
      <c r="Q91" t="s">
        <v>459</v>
      </c>
      <c r="R91" t="s">
        <v>511</v>
      </c>
      <c r="S91" t="s">
        <v>732</v>
      </c>
      <c r="T91" t="s">
        <v>481</v>
      </c>
      <c r="U91" t="s">
        <v>462</v>
      </c>
      <c r="V91" s="8">
        <v>43905.75</v>
      </c>
      <c r="W91" t="s">
        <v>850</v>
      </c>
      <c r="X91" t="s">
        <v>636</v>
      </c>
      <c r="Y91" t="s">
        <v>637</v>
      </c>
      <c r="Z91" t="s">
        <v>733</v>
      </c>
      <c r="AA91" t="s">
        <v>3</v>
      </c>
      <c r="AB91" t="s">
        <v>437</v>
      </c>
      <c r="AC91" t="s">
        <v>484</v>
      </c>
      <c r="AD91" t="s">
        <v>734</v>
      </c>
      <c r="AE91" t="s">
        <v>639</v>
      </c>
      <c r="AF91" t="s">
        <v>640</v>
      </c>
      <c r="AG91" t="s">
        <v>518</v>
      </c>
      <c r="AH91" t="s">
        <v>850</v>
      </c>
      <c r="AI91" t="s">
        <v>440</v>
      </c>
      <c r="AJ91" t="s">
        <v>440</v>
      </c>
      <c r="AK91" t="s">
        <v>440</v>
      </c>
      <c r="AL91" t="s">
        <v>440</v>
      </c>
      <c r="AM91" t="s">
        <v>440</v>
      </c>
      <c r="AN91" t="s">
        <v>440</v>
      </c>
      <c r="AO91" t="s">
        <v>440</v>
      </c>
      <c r="AP91" t="s">
        <v>440</v>
      </c>
      <c r="AQ91" t="s">
        <v>440</v>
      </c>
      <c r="AR91" t="s">
        <v>440</v>
      </c>
      <c r="AS91" t="s">
        <v>440</v>
      </c>
      <c r="AT91" t="s">
        <v>440</v>
      </c>
      <c r="AU91" t="s">
        <v>440</v>
      </c>
      <c r="AV91" t="s">
        <v>440</v>
      </c>
      <c r="AW91" t="s">
        <v>440</v>
      </c>
      <c r="AX91" t="s">
        <v>440</v>
      </c>
      <c r="AY91" t="s">
        <v>440</v>
      </c>
    </row>
    <row r="92" spans="1:51" x14ac:dyDescent="0.3">
      <c r="A92" t="s">
        <v>851</v>
      </c>
      <c r="B92" t="s">
        <v>630</v>
      </c>
      <c r="C92">
        <v>738</v>
      </c>
      <c r="D92">
        <v>167619</v>
      </c>
      <c r="E92" t="s">
        <v>631</v>
      </c>
      <c r="F92" t="s">
        <v>852</v>
      </c>
      <c r="G92" t="s">
        <v>447</v>
      </c>
      <c r="H92">
        <v>234187</v>
      </c>
      <c r="I92" t="s">
        <v>633</v>
      </c>
      <c r="J92" t="s">
        <v>426</v>
      </c>
      <c r="K92" t="s">
        <v>427</v>
      </c>
      <c r="L92" t="s">
        <v>444</v>
      </c>
      <c r="M92" t="s">
        <v>429</v>
      </c>
      <c r="N92" t="s">
        <v>853</v>
      </c>
      <c r="O92" t="s">
        <v>598</v>
      </c>
      <c r="P92" t="s">
        <v>854</v>
      </c>
      <c r="Q92" t="s">
        <v>459</v>
      </c>
      <c r="R92" t="s">
        <v>511</v>
      </c>
      <c r="S92" t="s">
        <v>732</v>
      </c>
      <c r="T92" t="s">
        <v>481</v>
      </c>
      <c r="U92" t="s">
        <v>462</v>
      </c>
      <c r="V92" s="8">
        <v>43905.75</v>
      </c>
      <c r="W92" t="s">
        <v>854</v>
      </c>
      <c r="X92" t="s">
        <v>636</v>
      </c>
      <c r="Y92" t="s">
        <v>637</v>
      </c>
      <c r="Z92" t="s">
        <v>733</v>
      </c>
      <c r="AA92" t="s">
        <v>3</v>
      </c>
      <c r="AB92" t="s">
        <v>437</v>
      </c>
      <c r="AC92" t="s">
        <v>484</v>
      </c>
      <c r="AD92" t="s">
        <v>734</v>
      </c>
      <c r="AE92" t="s">
        <v>639</v>
      </c>
      <c r="AF92" t="s">
        <v>640</v>
      </c>
      <c r="AG92" t="s">
        <v>518</v>
      </c>
      <c r="AH92" t="s">
        <v>854</v>
      </c>
      <c r="AI92" t="s">
        <v>440</v>
      </c>
      <c r="AJ92" t="s">
        <v>440</v>
      </c>
      <c r="AK92" t="s">
        <v>440</v>
      </c>
      <c r="AL92" t="s">
        <v>440</v>
      </c>
      <c r="AM92" t="s">
        <v>440</v>
      </c>
      <c r="AN92" t="s">
        <v>440</v>
      </c>
      <c r="AO92" t="s">
        <v>440</v>
      </c>
      <c r="AP92" t="s">
        <v>440</v>
      </c>
      <c r="AQ92" t="s">
        <v>440</v>
      </c>
      <c r="AR92" t="s">
        <v>440</v>
      </c>
      <c r="AS92" t="s">
        <v>440</v>
      </c>
      <c r="AT92" t="s">
        <v>440</v>
      </c>
      <c r="AU92" t="s">
        <v>440</v>
      </c>
      <c r="AV92" t="s">
        <v>440</v>
      </c>
      <c r="AW92" t="s">
        <v>440</v>
      </c>
      <c r="AX92" t="s">
        <v>440</v>
      </c>
      <c r="AY92" t="s">
        <v>440</v>
      </c>
    </row>
    <row r="93" spans="1:51" x14ac:dyDescent="0.3">
      <c r="A93" t="s">
        <v>855</v>
      </c>
      <c r="B93" t="s">
        <v>630</v>
      </c>
      <c r="C93">
        <v>1296</v>
      </c>
      <c r="D93">
        <v>75186</v>
      </c>
      <c r="E93" t="s">
        <v>631</v>
      </c>
      <c r="F93" t="s">
        <v>856</v>
      </c>
      <c r="G93" t="s">
        <v>447</v>
      </c>
      <c r="H93">
        <v>149191</v>
      </c>
      <c r="I93" t="s">
        <v>633</v>
      </c>
      <c r="J93" t="s">
        <v>426</v>
      </c>
      <c r="K93" t="s">
        <v>441</v>
      </c>
      <c r="L93" t="s">
        <v>442</v>
      </c>
      <c r="M93" t="s">
        <v>443</v>
      </c>
      <c r="N93" t="s">
        <v>857</v>
      </c>
      <c r="O93" t="s">
        <v>598</v>
      </c>
      <c r="P93" t="s">
        <v>858</v>
      </c>
      <c r="Q93" t="s">
        <v>459</v>
      </c>
      <c r="R93" t="s">
        <v>511</v>
      </c>
      <c r="S93" t="s">
        <v>512</v>
      </c>
      <c r="T93" t="s">
        <v>481</v>
      </c>
      <c r="U93" t="s">
        <v>462</v>
      </c>
      <c r="V93" s="8">
        <v>43905.75</v>
      </c>
      <c r="W93" t="s">
        <v>858</v>
      </c>
      <c r="X93" t="s">
        <v>636</v>
      </c>
      <c r="Y93" t="s">
        <v>645</v>
      </c>
      <c r="Z93" t="s">
        <v>465</v>
      </c>
      <c r="AA93" t="s">
        <v>3</v>
      </c>
      <c r="AB93" t="s">
        <v>437</v>
      </c>
      <c r="AC93" t="s">
        <v>484</v>
      </c>
      <c r="AD93" t="s">
        <v>638</v>
      </c>
      <c r="AE93" t="s">
        <v>639</v>
      </c>
      <c r="AF93" t="s">
        <v>640</v>
      </c>
      <c r="AG93" t="s">
        <v>518</v>
      </c>
      <c r="AH93" t="s">
        <v>858</v>
      </c>
      <c r="AI93" t="s">
        <v>440</v>
      </c>
      <c r="AJ93" t="s">
        <v>440</v>
      </c>
      <c r="AK93" t="s">
        <v>440</v>
      </c>
      <c r="AL93" t="s">
        <v>440</v>
      </c>
      <c r="AM93" t="s">
        <v>440</v>
      </c>
      <c r="AN93" t="s">
        <v>440</v>
      </c>
      <c r="AO93" t="s">
        <v>440</v>
      </c>
      <c r="AP93" t="s">
        <v>440</v>
      </c>
      <c r="AQ93" t="s">
        <v>440</v>
      </c>
      <c r="AR93" t="s">
        <v>440</v>
      </c>
      <c r="AS93" t="s">
        <v>440</v>
      </c>
      <c r="AT93" t="s">
        <v>440</v>
      </c>
      <c r="AU93" t="s">
        <v>440</v>
      </c>
      <c r="AV93" t="s">
        <v>440</v>
      </c>
      <c r="AW93" t="s">
        <v>440</v>
      </c>
      <c r="AX93" t="s">
        <v>440</v>
      </c>
      <c r="AY93" t="s">
        <v>440</v>
      </c>
    </row>
    <row r="94" spans="1:51" x14ac:dyDescent="0.3">
      <c r="A94" t="s">
        <v>859</v>
      </c>
      <c r="B94" t="s">
        <v>630</v>
      </c>
      <c r="C94">
        <v>727</v>
      </c>
      <c r="D94">
        <v>67631</v>
      </c>
      <c r="E94" t="s">
        <v>631</v>
      </c>
      <c r="F94" t="s">
        <v>860</v>
      </c>
      <c r="G94" t="s">
        <v>447</v>
      </c>
      <c r="H94">
        <v>142601</v>
      </c>
      <c r="I94" t="s">
        <v>633</v>
      </c>
      <c r="J94" t="s">
        <v>426</v>
      </c>
      <c r="K94" t="s">
        <v>427</v>
      </c>
      <c r="L94" t="s">
        <v>442</v>
      </c>
      <c r="M94" t="s">
        <v>445</v>
      </c>
      <c r="N94" t="s">
        <v>861</v>
      </c>
      <c r="O94" t="s">
        <v>598</v>
      </c>
      <c r="P94" t="s">
        <v>862</v>
      </c>
      <c r="Q94" t="s">
        <v>459</v>
      </c>
      <c r="R94" t="s">
        <v>511</v>
      </c>
      <c r="S94" t="s">
        <v>732</v>
      </c>
      <c r="T94" t="s">
        <v>481</v>
      </c>
      <c r="U94" t="s">
        <v>462</v>
      </c>
      <c r="V94" s="8">
        <v>43905.75</v>
      </c>
      <c r="W94" t="s">
        <v>862</v>
      </c>
      <c r="X94" t="s">
        <v>636</v>
      </c>
      <c r="Y94" t="s">
        <v>637</v>
      </c>
      <c r="Z94" t="s">
        <v>733</v>
      </c>
      <c r="AA94" t="s">
        <v>3</v>
      </c>
      <c r="AB94" t="s">
        <v>437</v>
      </c>
      <c r="AC94" t="s">
        <v>484</v>
      </c>
      <c r="AD94" t="s">
        <v>734</v>
      </c>
      <c r="AE94" t="s">
        <v>639</v>
      </c>
      <c r="AF94" t="s">
        <v>640</v>
      </c>
      <c r="AG94" t="s">
        <v>518</v>
      </c>
      <c r="AH94" t="s">
        <v>862</v>
      </c>
      <c r="AI94" t="s">
        <v>440</v>
      </c>
      <c r="AJ94" t="s">
        <v>440</v>
      </c>
      <c r="AK94" t="s">
        <v>440</v>
      </c>
      <c r="AL94" t="s">
        <v>440</v>
      </c>
      <c r="AM94" t="s">
        <v>440</v>
      </c>
      <c r="AN94" t="s">
        <v>440</v>
      </c>
      <c r="AO94" t="s">
        <v>440</v>
      </c>
      <c r="AP94" t="s">
        <v>440</v>
      </c>
      <c r="AQ94" t="s">
        <v>440</v>
      </c>
      <c r="AR94" t="s">
        <v>440</v>
      </c>
      <c r="AS94" t="s">
        <v>440</v>
      </c>
      <c r="AT94" t="s">
        <v>440</v>
      </c>
      <c r="AU94" t="s">
        <v>440</v>
      </c>
      <c r="AV94" t="s">
        <v>440</v>
      </c>
      <c r="AW94" t="s">
        <v>440</v>
      </c>
      <c r="AX94" t="s">
        <v>440</v>
      </c>
      <c r="AY94" t="s">
        <v>440</v>
      </c>
    </row>
    <row r="95" spans="1:51" x14ac:dyDescent="0.3">
      <c r="A95" t="s">
        <v>863</v>
      </c>
      <c r="B95" t="s">
        <v>630</v>
      </c>
      <c r="C95">
        <v>445</v>
      </c>
      <c r="D95">
        <v>645674</v>
      </c>
      <c r="E95" t="s">
        <v>631</v>
      </c>
      <c r="F95" t="s">
        <v>864</v>
      </c>
      <c r="G95" t="s">
        <v>447</v>
      </c>
      <c r="H95">
        <v>675010</v>
      </c>
      <c r="I95" t="s">
        <v>633</v>
      </c>
      <c r="J95" t="s">
        <v>426</v>
      </c>
      <c r="K95" t="s">
        <v>427</v>
      </c>
      <c r="L95" t="s">
        <v>444</v>
      </c>
      <c r="M95" t="s">
        <v>445</v>
      </c>
      <c r="N95" t="s">
        <v>865</v>
      </c>
      <c r="O95" t="s">
        <v>598</v>
      </c>
      <c r="P95" t="s">
        <v>866</v>
      </c>
      <c r="Q95" t="s">
        <v>459</v>
      </c>
      <c r="R95" t="s">
        <v>511</v>
      </c>
      <c r="S95" t="s">
        <v>732</v>
      </c>
      <c r="T95" t="s">
        <v>481</v>
      </c>
      <c r="U95" t="s">
        <v>462</v>
      </c>
      <c r="V95" s="8">
        <v>43905.75</v>
      </c>
      <c r="W95" t="s">
        <v>866</v>
      </c>
      <c r="X95" t="s">
        <v>636</v>
      </c>
      <c r="Y95" t="s">
        <v>637</v>
      </c>
      <c r="Z95" t="s">
        <v>733</v>
      </c>
      <c r="AA95" t="s">
        <v>3</v>
      </c>
      <c r="AB95" t="s">
        <v>437</v>
      </c>
      <c r="AC95" t="s">
        <v>484</v>
      </c>
      <c r="AD95" t="s">
        <v>734</v>
      </c>
      <c r="AE95" t="s">
        <v>639</v>
      </c>
      <c r="AF95" t="s">
        <v>640</v>
      </c>
      <c r="AG95" t="s">
        <v>518</v>
      </c>
      <c r="AH95" t="s">
        <v>866</v>
      </c>
      <c r="AI95" t="s">
        <v>440</v>
      </c>
      <c r="AJ95" t="s">
        <v>440</v>
      </c>
      <c r="AK95" t="s">
        <v>440</v>
      </c>
      <c r="AL95" t="s">
        <v>440</v>
      </c>
      <c r="AM95" t="s">
        <v>440</v>
      </c>
      <c r="AN95" t="s">
        <v>440</v>
      </c>
      <c r="AO95" t="s">
        <v>440</v>
      </c>
      <c r="AP95" t="s">
        <v>440</v>
      </c>
      <c r="AQ95" t="s">
        <v>440</v>
      </c>
      <c r="AR95" t="s">
        <v>440</v>
      </c>
      <c r="AS95" t="s">
        <v>440</v>
      </c>
      <c r="AT95" t="s">
        <v>440</v>
      </c>
      <c r="AU95" t="s">
        <v>440</v>
      </c>
      <c r="AV95" t="s">
        <v>440</v>
      </c>
      <c r="AW95" t="s">
        <v>440</v>
      </c>
      <c r="AX95" t="s">
        <v>440</v>
      </c>
      <c r="AY95" t="s">
        <v>440</v>
      </c>
    </row>
    <row r="96" spans="1:51" x14ac:dyDescent="0.3">
      <c r="A96" t="s">
        <v>867</v>
      </c>
      <c r="B96" t="s">
        <v>630</v>
      </c>
      <c r="C96">
        <v>441</v>
      </c>
      <c r="D96">
        <v>343667</v>
      </c>
      <c r="E96" t="s">
        <v>631</v>
      </c>
      <c r="F96" t="s">
        <v>868</v>
      </c>
      <c r="G96" t="s">
        <v>447</v>
      </c>
      <c r="H96">
        <v>396992</v>
      </c>
      <c r="I96" t="s">
        <v>633</v>
      </c>
      <c r="J96" t="s">
        <v>426</v>
      </c>
      <c r="K96" t="s">
        <v>427</v>
      </c>
      <c r="L96" t="s">
        <v>444</v>
      </c>
      <c r="M96" t="s">
        <v>544</v>
      </c>
      <c r="N96" t="s">
        <v>869</v>
      </c>
      <c r="O96" t="s">
        <v>598</v>
      </c>
      <c r="P96" t="s">
        <v>870</v>
      </c>
      <c r="Q96" t="s">
        <v>459</v>
      </c>
      <c r="R96" t="s">
        <v>511</v>
      </c>
      <c r="S96" t="s">
        <v>732</v>
      </c>
      <c r="T96" t="s">
        <v>481</v>
      </c>
      <c r="U96" t="s">
        <v>462</v>
      </c>
      <c r="V96" s="8">
        <v>43905.75</v>
      </c>
      <c r="W96" t="s">
        <v>870</v>
      </c>
      <c r="X96" t="s">
        <v>636</v>
      </c>
      <c r="Y96" t="s">
        <v>637</v>
      </c>
      <c r="Z96" t="s">
        <v>733</v>
      </c>
      <c r="AA96" t="s">
        <v>3</v>
      </c>
      <c r="AB96" t="s">
        <v>437</v>
      </c>
      <c r="AC96" t="s">
        <v>484</v>
      </c>
      <c r="AD96" t="s">
        <v>734</v>
      </c>
      <c r="AE96" t="s">
        <v>639</v>
      </c>
      <c r="AF96" t="s">
        <v>640</v>
      </c>
      <c r="AG96" t="s">
        <v>518</v>
      </c>
      <c r="AH96" t="s">
        <v>870</v>
      </c>
      <c r="AI96" t="s">
        <v>440</v>
      </c>
      <c r="AJ96" t="s">
        <v>440</v>
      </c>
      <c r="AK96" t="s">
        <v>440</v>
      </c>
      <c r="AL96" t="s">
        <v>440</v>
      </c>
      <c r="AM96" t="s">
        <v>440</v>
      </c>
      <c r="AN96" t="s">
        <v>440</v>
      </c>
      <c r="AO96" t="s">
        <v>440</v>
      </c>
      <c r="AP96" t="s">
        <v>440</v>
      </c>
      <c r="AQ96" t="s">
        <v>440</v>
      </c>
      <c r="AR96" t="s">
        <v>440</v>
      </c>
      <c r="AS96" t="s">
        <v>440</v>
      </c>
      <c r="AT96" t="s">
        <v>440</v>
      </c>
      <c r="AU96" t="s">
        <v>440</v>
      </c>
      <c r="AV96" t="s">
        <v>440</v>
      </c>
      <c r="AW96" t="s">
        <v>440</v>
      </c>
      <c r="AX96" t="s">
        <v>440</v>
      </c>
      <c r="AY96" t="s">
        <v>440</v>
      </c>
    </row>
    <row r="97" spans="1:51" x14ac:dyDescent="0.3">
      <c r="A97" t="s">
        <v>871</v>
      </c>
      <c r="B97" t="s">
        <v>630</v>
      </c>
      <c r="C97">
        <v>456</v>
      </c>
      <c r="D97">
        <v>187577</v>
      </c>
      <c r="E97" t="s">
        <v>631</v>
      </c>
      <c r="F97" t="s">
        <v>872</v>
      </c>
      <c r="G97" t="s">
        <v>447</v>
      </c>
      <c r="H97">
        <v>252969</v>
      </c>
      <c r="I97" t="s">
        <v>633</v>
      </c>
      <c r="J97" t="s">
        <v>426</v>
      </c>
      <c r="K97" t="s">
        <v>427</v>
      </c>
      <c r="L97" t="s">
        <v>446</v>
      </c>
      <c r="M97" t="s">
        <v>443</v>
      </c>
      <c r="N97" t="s">
        <v>873</v>
      </c>
      <c r="O97" t="s">
        <v>598</v>
      </c>
      <c r="P97" t="s">
        <v>874</v>
      </c>
      <c r="Q97" t="s">
        <v>459</v>
      </c>
      <c r="R97" t="s">
        <v>511</v>
      </c>
      <c r="S97" t="s">
        <v>732</v>
      </c>
      <c r="T97" t="s">
        <v>481</v>
      </c>
      <c r="U97" t="s">
        <v>462</v>
      </c>
      <c r="V97" s="8">
        <v>43905.75</v>
      </c>
      <c r="W97" t="s">
        <v>874</v>
      </c>
      <c r="X97" t="s">
        <v>636</v>
      </c>
      <c r="Y97" t="s">
        <v>637</v>
      </c>
      <c r="Z97" t="s">
        <v>733</v>
      </c>
      <c r="AA97" t="s">
        <v>3</v>
      </c>
      <c r="AB97" t="s">
        <v>437</v>
      </c>
      <c r="AC97" t="s">
        <v>484</v>
      </c>
      <c r="AD97" t="s">
        <v>734</v>
      </c>
      <c r="AE97" t="s">
        <v>639</v>
      </c>
      <c r="AF97" t="s">
        <v>640</v>
      </c>
      <c r="AG97" t="s">
        <v>518</v>
      </c>
      <c r="AH97" t="s">
        <v>874</v>
      </c>
      <c r="AI97" t="s">
        <v>440</v>
      </c>
      <c r="AJ97" t="s">
        <v>440</v>
      </c>
      <c r="AK97" t="s">
        <v>440</v>
      </c>
      <c r="AL97" t="s">
        <v>440</v>
      </c>
      <c r="AM97" t="s">
        <v>440</v>
      </c>
      <c r="AN97" t="s">
        <v>440</v>
      </c>
      <c r="AO97" t="s">
        <v>440</v>
      </c>
      <c r="AP97" t="s">
        <v>440</v>
      </c>
      <c r="AQ97" t="s">
        <v>440</v>
      </c>
      <c r="AR97" t="s">
        <v>440</v>
      </c>
      <c r="AS97" t="s">
        <v>440</v>
      </c>
      <c r="AT97" t="s">
        <v>440</v>
      </c>
      <c r="AU97" t="s">
        <v>440</v>
      </c>
      <c r="AV97" t="s">
        <v>440</v>
      </c>
      <c r="AW97" t="s">
        <v>440</v>
      </c>
      <c r="AX97" t="s">
        <v>440</v>
      </c>
      <c r="AY97" t="s">
        <v>440</v>
      </c>
    </row>
    <row r="98" spans="1:51" x14ac:dyDescent="0.3">
      <c r="A98" t="s">
        <v>875</v>
      </c>
      <c r="B98" t="s">
        <v>630</v>
      </c>
      <c r="C98">
        <v>464</v>
      </c>
      <c r="D98">
        <v>100887</v>
      </c>
      <c r="E98" t="s">
        <v>631</v>
      </c>
      <c r="F98" t="s">
        <v>876</v>
      </c>
      <c r="G98" t="s">
        <v>447</v>
      </c>
      <c r="H98">
        <v>173490</v>
      </c>
      <c r="I98" t="s">
        <v>633</v>
      </c>
      <c r="J98" t="s">
        <v>426</v>
      </c>
      <c r="K98" t="s">
        <v>427</v>
      </c>
      <c r="L98" t="s">
        <v>469</v>
      </c>
      <c r="M98" t="s">
        <v>448</v>
      </c>
      <c r="N98" t="s">
        <v>877</v>
      </c>
      <c r="O98" t="s">
        <v>598</v>
      </c>
      <c r="P98" t="s">
        <v>878</v>
      </c>
      <c r="Q98" t="s">
        <v>459</v>
      </c>
      <c r="R98" t="s">
        <v>511</v>
      </c>
      <c r="S98" t="s">
        <v>732</v>
      </c>
      <c r="T98" t="s">
        <v>481</v>
      </c>
      <c r="U98" t="s">
        <v>462</v>
      </c>
      <c r="V98" s="8">
        <v>43905.75</v>
      </c>
      <c r="W98" t="s">
        <v>878</v>
      </c>
      <c r="X98" t="s">
        <v>636</v>
      </c>
      <c r="Y98" t="s">
        <v>637</v>
      </c>
      <c r="Z98" t="s">
        <v>733</v>
      </c>
      <c r="AA98" t="s">
        <v>3</v>
      </c>
      <c r="AB98" t="s">
        <v>437</v>
      </c>
      <c r="AC98" t="s">
        <v>484</v>
      </c>
      <c r="AD98" t="s">
        <v>734</v>
      </c>
      <c r="AE98" t="s">
        <v>639</v>
      </c>
      <c r="AF98" t="s">
        <v>640</v>
      </c>
      <c r="AG98" t="s">
        <v>518</v>
      </c>
      <c r="AH98" t="s">
        <v>878</v>
      </c>
      <c r="AI98" t="s">
        <v>440</v>
      </c>
      <c r="AJ98" t="s">
        <v>440</v>
      </c>
      <c r="AK98" t="s">
        <v>440</v>
      </c>
      <c r="AL98" t="s">
        <v>440</v>
      </c>
      <c r="AM98" t="s">
        <v>440</v>
      </c>
      <c r="AN98" t="s">
        <v>440</v>
      </c>
      <c r="AO98" t="s">
        <v>440</v>
      </c>
      <c r="AP98" t="s">
        <v>440</v>
      </c>
      <c r="AQ98" t="s">
        <v>440</v>
      </c>
      <c r="AR98" t="s">
        <v>440</v>
      </c>
      <c r="AS98" t="s">
        <v>440</v>
      </c>
      <c r="AT98" t="s">
        <v>440</v>
      </c>
      <c r="AU98" t="s">
        <v>440</v>
      </c>
      <c r="AV98" t="s">
        <v>440</v>
      </c>
      <c r="AW98" t="s">
        <v>440</v>
      </c>
      <c r="AX98" t="s">
        <v>440</v>
      </c>
      <c r="AY98" t="s">
        <v>440</v>
      </c>
    </row>
    <row r="99" spans="1:51" x14ac:dyDescent="0.3">
      <c r="A99" t="s">
        <v>879</v>
      </c>
      <c r="B99" t="s">
        <v>630</v>
      </c>
      <c r="C99">
        <v>541</v>
      </c>
      <c r="D99">
        <v>37367</v>
      </c>
      <c r="E99" t="s">
        <v>631</v>
      </c>
      <c r="F99" t="s">
        <v>880</v>
      </c>
      <c r="G99" t="s">
        <v>447</v>
      </c>
      <c r="H99">
        <v>115050</v>
      </c>
      <c r="I99" t="s">
        <v>633</v>
      </c>
      <c r="J99" t="s">
        <v>426</v>
      </c>
      <c r="K99" t="s">
        <v>441</v>
      </c>
      <c r="L99" t="s">
        <v>477</v>
      </c>
      <c r="M99" t="s">
        <v>443</v>
      </c>
      <c r="N99" t="s">
        <v>881</v>
      </c>
      <c r="O99" t="s">
        <v>598</v>
      </c>
      <c r="P99" t="s">
        <v>882</v>
      </c>
      <c r="Q99" t="s">
        <v>459</v>
      </c>
      <c r="R99" t="s">
        <v>511</v>
      </c>
      <c r="S99" t="s">
        <v>732</v>
      </c>
      <c r="T99" t="s">
        <v>481</v>
      </c>
      <c r="U99" t="s">
        <v>462</v>
      </c>
      <c r="V99" s="8">
        <v>43905.75</v>
      </c>
      <c r="W99" t="s">
        <v>882</v>
      </c>
      <c r="X99" t="s">
        <v>636</v>
      </c>
      <c r="Y99" t="s">
        <v>637</v>
      </c>
      <c r="Z99" t="s">
        <v>733</v>
      </c>
      <c r="AA99" t="s">
        <v>3</v>
      </c>
      <c r="AB99" t="s">
        <v>437</v>
      </c>
      <c r="AC99" t="s">
        <v>484</v>
      </c>
      <c r="AD99" t="s">
        <v>734</v>
      </c>
      <c r="AE99" t="s">
        <v>639</v>
      </c>
      <c r="AF99" t="s">
        <v>640</v>
      </c>
      <c r="AG99" t="s">
        <v>518</v>
      </c>
      <c r="AH99" t="s">
        <v>882</v>
      </c>
      <c r="AI99" t="s">
        <v>440</v>
      </c>
      <c r="AJ99" t="s">
        <v>440</v>
      </c>
      <c r="AK99" t="s">
        <v>440</v>
      </c>
      <c r="AL99" t="s">
        <v>440</v>
      </c>
      <c r="AM99" t="s">
        <v>440</v>
      </c>
      <c r="AN99" t="s">
        <v>440</v>
      </c>
      <c r="AO99" t="s">
        <v>440</v>
      </c>
      <c r="AP99" t="s">
        <v>440</v>
      </c>
      <c r="AQ99" t="s">
        <v>440</v>
      </c>
      <c r="AR99" t="s">
        <v>440</v>
      </c>
      <c r="AS99" t="s">
        <v>440</v>
      </c>
      <c r="AT99" t="s">
        <v>440</v>
      </c>
      <c r="AU99" t="s">
        <v>440</v>
      </c>
      <c r="AV99" t="s">
        <v>440</v>
      </c>
      <c r="AW99" t="s">
        <v>440</v>
      </c>
      <c r="AX99" t="s">
        <v>440</v>
      </c>
      <c r="AY99" t="s">
        <v>440</v>
      </c>
    </row>
    <row r="100" spans="1:51" x14ac:dyDescent="0.3">
      <c r="A100" t="s">
        <v>883</v>
      </c>
      <c r="B100" t="s">
        <v>630</v>
      </c>
      <c r="C100">
        <v>408</v>
      </c>
      <c r="D100">
        <v>32653</v>
      </c>
      <c r="E100" t="s">
        <v>631</v>
      </c>
      <c r="F100" t="s">
        <v>884</v>
      </c>
      <c r="G100" t="s">
        <v>447</v>
      </c>
      <c r="H100">
        <v>110740</v>
      </c>
      <c r="I100" t="s">
        <v>633</v>
      </c>
      <c r="J100" t="s">
        <v>426</v>
      </c>
      <c r="K100" t="s">
        <v>441</v>
      </c>
      <c r="L100" t="s">
        <v>444</v>
      </c>
      <c r="M100" t="s">
        <v>445</v>
      </c>
      <c r="N100" t="s">
        <v>885</v>
      </c>
      <c r="O100" t="s">
        <v>598</v>
      </c>
      <c r="P100" t="s">
        <v>886</v>
      </c>
      <c r="Q100" t="s">
        <v>459</v>
      </c>
      <c r="R100" t="s">
        <v>511</v>
      </c>
      <c r="S100" t="s">
        <v>732</v>
      </c>
      <c r="T100" t="s">
        <v>481</v>
      </c>
      <c r="U100" t="s">
        <v>462</v>
      </c>
      <c r="V100" s="8">
        <v>43905.75</v>
      </c>
      <c r="W100" t="s">
        <v>886</v>
      </c>
      <c r="X100" t="s">
        <v>636</v>
      </c>
      <c r="Y100" t="s">
        <v>637</v>
      </c>
      <c r="Z100" t="s">
        <v>733</v>
      </c>
      <c r="AA100" t="s">
        <v>3</v>
      </c>
      <c r="AB100" t="s">
        <v>437</v>
      </c>
      <c r="AC100" t="s">
        <v>484</v>
      </c>
      <c r="AD100" t="s">
        <v>734</v>
      </c>
      <c r="AE100" t="s">
        <v>639</v>
      </c>
      <c r="AF100" t="s">
        <v>640</v>
      </c>
      <c r="AG100" t="s">
        <v>518</v>
      </c>
      <c r="AH100" t="s">
        <v>886</v>
      </c>
      <c r="AI100" t="s">
        <v>440</v>
      </c>
      <c r="AJ100" t="s">
        <v>440</v>
      </c>
      <c r="AK100" t="s">
        <v>440</v>
      </c>
      <c r="AL100" t="s">
        <v>440</v>
      </c>
      <c r="AM100" t="s">
        <v>440</v>
      </c>
      <c r="AN100" t="s">
        <v>440</v>
      </c>
      <c r="AO100" t="s">
        <v>440</v>
      </c>
      <c r="AP100" t="s">
        <v>440</v>
      </c>
      <c r="AQ100" t="s">
        <v>440</v>
      </c>
      <c r="AR100" t="s">
        <v>440</v>
      </c>
      <c r="AS100" t="s">
        <v>440</v>
      </c>
      <c r="AT100" t="s">
        <v>440</v>
      </c>
      <c r="AU100" t="s">
        <v>440</v>
      </c>
      <c r="AV100" t="s">
        <v>440</v>
      </c>
      <c r="AW100" t="s">
        <v>440</v>
      </c>
      <c r="AX100" t="s">
        <v>440</v>
      </c>
      <c r="AY100" t="s">
        <v>440</v>
      </c>
    </row>
    <row r="101" spans="1:51" x14ac:dyDescent="0.3">
      <c r="A101" t="s">
        <v>887</v>
      </c>
      <c r="B101" t="s">
        <v>630</v>
      </c>
      <c r="C101">
        <v>390</v>
      </c>
      <c r="D101">
        <v>17570</v>
      </c>
      <c r="E101" t="s">
        <v>631</v>
      </c>
      <c r="F101" t="s">
        <v>888</v>
      </c>
      <c r="G101" t="s">
        <v>447</v>
      </c>
      <c r="H101">
        <v>96778</v>
      </c>
      <c r="I101" t="s">
        <v>633</v>
      </c>
      <c r="J101" t="s">
        <v>426</v>
      </c>
      <c r="K101" t="s">
        <v>427</v>
      </c>
      <c r="L101" t="s">
        <v>469</v>
      </c>
      <c r="M101" t="s">
        <v>445</v>
      </c>
      <c r="N101" t="s">
        <v>889</v>
      </c>
      <c r="O101" t="s">
        <v>598</v>
      </c>
      <c r="P101" t="s">
        <v>890</v>
      </c>
      <c r="Q101" t="s">
        <v>459</v>
      </c>
      <c r="R101" t="s">
        <v>511</v>
      </c>
      <c r="S101" t="s">
        <v>732</v>
      </c>
      <c r="T101" t="s">
        <v>481</v>
      </c>
      <c r="U101" t="s">
        <v>462</v>
      </c>
      <c r="V101" s="8">
        <v>43905.75</v>
      </c>
      <c r="W101" t="s">
        <v>890</v>
      </c>
      <c r="X101" t="s">
        <v>636</v>
      </c>
      <c r="Y101" t="s">
        <v>637</v>
      </c>
      <c r="Z101" t="s">
        <v>733</v>
      </c>
      <c r="AA101" t="s">
        <v>3</v>
      </c>
      <c r="AB101" t="s">
        <v>437</v>
      </c>
      <c r="AC101" t="s">
        <v>484</v>
      </c>
      <c r="AD101" t="s">
        <v>734</v>
      </c>
      <c r="AE101" t="s">
        <v>639</v>
      </c>
      <c r="AF101" t="s">
        <v>640</v>
      </c>
      <c r="AG101" t="s">
        <v>518</v>
      </c>
      <c r="AH101" t="s">
        <v>890</v>
      </c>
      <c r="AI101" t="s">
        <v>440</v>
      </c>
      <c r="AJ101" t="s">
        <v>440</v>
      </c>
      <c r="AK101" t="s">
        <v>440</v>
      </c>
      <c r="AL101" t="s">
        <v>440</v>
      </c>
      <c r="AM101" t="s">
        <v>440</v>
      </c>
      <c r="AN101" t="s">
        <v>440</v>
      </c>
      <c r="AO101" t="s">
        <v>440</v>
      </c>
      <c r="AP101" t="s">
        <v>440</v>
      </c>
      <c r="AQ101" t="s">
        <v>440</v>
      </c>
      <c r="AR101" t="s">
        <v>440</v>
      </c>
      <c r="AS101" t="s">
        <v>440</v>
      </c>
      <c r="AT101" t="s">
        <v>440</v>
      </c>
      <c r="AU101" t="s">
        <v>440</v>
      </c>
      <c r="AV101" t="s">
        <v>440</v>
      </c>
      <c r="AW101" t="s">
        <v>440</v>
      </c>
      <c r="AX101" t="s">
        <v>440</v>
      </c>
      <c r="AY101" t="s">
        <v>440</v>
      </c>
    </row>
    <row r="102" spans="1:51" x14ac:dyDescent="0.3">
      <c r="A102" t="s">
        <v>891</v>
      </c>
      <c r="B102" t="s">
        <v>630</v>
      </c>
      <c r="C102">
        <v>397</v>
      </c>
      <c r="D102">
        <v>10735</v>
      </c>
      <c r="E102" t="s">
        <v>631</v>
      </c>
      <c r="F102" t="s">
        <v>892</v>
      </c>
      <c r="G102" t="s">
        <v>447</v>
      </c>
      <c r="H102">
        <v>90432</v>
      </c>
      <c r="I102" t="s">
        <v>633</v>
      </c>
      <c r="J102" t="s">
        <v>426</v>
      </c>
      <c r="K102" t="s">
        <v>427</v>
      </c>
      <c r="L102" t="s">
        <v>469</v>
      </c>
      <c r="M102" t="s">
        <v>448</v>
      </c>
      <c r="N102" t="s">
        <v>893</v>
      </c>
      <c r="O102" t="s">
        <v>598</v>
      </c>
      <c r="P102" t="s">
        <v>894</v>
      </c>
      <c r="Q102" t="s">
        <v>459</v>
      </c>
      <c r="R102" t="s">
        <v>511</v>
      </c>
      <c r="S102" t="s">
        <v>732</v>
      </c>
      <c r="T102" t="s">
        <v>481</v>
      </c>
      <c r="U102" t="s">
        <v>462</v>
      </c>
      <c r="V102" s="8">
        <v>43905.75</v>
      </c>
      <c r="W102" t="s">
        <v>894</v>
      </c>
      <c r="X102" t="s">
        <v>636</v>
      </c>
      <c r="Y102" t="s">
        <v>637</v>
      </c>
      <c r="Z102" t="s">
        <v>733</v>
      </c>
      <c r="AA102" t="s">
        <v>3</v>
      </c>
      <c r="AB102" t="s">
        <v>437</v>
      </c>
      <c r="AC102" t="s">
        <v>484</v>
      </c>
      <c r="AD102" t="s">
        <v>734</v>
      </c>
      <c r="AE102" t="s">
        <v>639</v>
      </c>
      <c r="AF102" t="s">
        <v>640</v>
      </c>
      <c r="AG102" t="s">
        <v>518</v>
      </c>
      <c r="AH102" t="s">
        <v>894</v>
      </c>
      <c r="AI102" t="s">
        <v>440</v>
      </c>
      <c r="AJ102" t="s">
        <v>440</v>
      </c>
      <c r="AK102" t="s">
        <v>440</v>
      </c>
      <c r="AL102" t="s">
        <v>440</v>
      </c>
      <c r="AM102" t="s">
        <v>440</v>
      </c>
      <c r="AN102" t="s">
        <v>440</v>
      </c>
      <c r="AO102" t="s">
        <v>440</v>
      </c>
      <c r="AP102" t="s">
        <v>440</v>
      </c>
      <c r="AQ102" t="s">
        <v>440</v>
      </c>
      <c r="AR102" t="s">
        <v>440</v>
      </c>
      <c r="AS102" t="s">
        <v>440</v>
      </c>
      <c r="AT102" t="s">
        <v>440</v>
      </c>
      <c r="AU102" t="s">
        <v>440</v>
      </c>
      <c r="AV102" t="s">
        <v>440</v>
      </c>
      <c r="AW102" t="s">
        <v>440</v>
      </c>
      <c r="AX102" t="s">
        <v>440</v>
      </c>
      <c r="AY102" t="s">
        <v>440</v>
      </c>
    </row>
    <row r="103" spans="1:51" x14ac:dyDescent="0.3">
      <c r="A103" t="s">
        <v>895</v>
      </c>
      <c r="B103" t="s">
        <v>630</v>
      </c>
      <c r="C103">
        <v>442</v>
      </c>
      <c r="D103">
        <v>7519</v>
      </c>
      <c r="E103" t="s">
        <v>631</v>
      </c>
      <c r="F103" t="s">
        <v>896</v>
      </c>
      <c r="G103" t="s">
        <v>447</v>
      </c>
      <c r="H103">
        <v>87448</v>
      </c>
      <c r="I103" t="s">
        <v>633</v>
      </c>
      <c r="J103" t="s">
        <v>426</v>
      </c>
      <c r="K103" t="s">
        <v>441</v>
      </c>
      <c r="L103" t="s">
        <v>446</v>
      </c>
      <c r="M103" t="s">
        <v>445</v>
      </c>
      <c r="N103" t="s">
        <v>897</v>
      </c>
      <c r="O103" t="s">
        <v>598</v>
      </c>
      <c r="P103" t="s">
        <v>898</v>
      </c>
      <c r="Q103" t="s">
        <v>459</v>
      </c>
      <c r="R103" t="s">
        <v>511</v>
      </c>
      <c r="S103" t="s">
        <v>732</v>
      </c>
      <c r="T103" t="s">
        <v>481</v>
      </c>
      <c r="U103" t="s">
        <v>462</v>
      </c>
      <c r="V103" s="8">
        <v>43905.75</v>
      </c>
      <c r="W103" t="s">
        <v>898</v>
      </c>
      <c r="X103" t="s">
        <v>636</v>
      </c>
      <c r="Y103" t="s">
        <v>637</v>
      </c>
      <c r="Z103" t="s">
        <v>733</v>
      </c>
      <c r="AA103" t="s">
        <v>3</v>
      </c>
      <c r="AB103" t="s">
        <v>437</v>
      </c>
      <c r="AC103" t="s">
        <v>484</v>
      </c>
      <c r="AD103" t="s">
        <v>734</v>
      </c>
      <c r="AE103" t="s">
        <v>639</v>
      </c>
      <c r="AF103" t="s">
        <v>640</v>
      </c>
      <c r="AG103" t="s">
        <v>518</v>
      </c>
      <c r="AH103" t="s">
        <v>898</v>
      </c>
      <c r="AI103" t="s">
        <v>440</v>
      </c>
      <c r="AJ103" t="s">
        <v>440</v>
      </c>
      <c r="AK103" t="s">
        <v>440</v>
      </c>
      <c r="AL103" t="s">
        <v>440</v>
      </c>
      <c r="AM103" t="s">
        <v>440</v>
      </c>
      <c r="AN103" t="s">
        <v>440</v>
      </c>
      <c r="AO103" t="s">
        <v>440</v>
      </c>
      <c r="AP103" t="s">
        <v>440</v>
      </c>
      <c r="AQ103" t="s">
        <v>440</v>
      </c>
      <c r="AR103" t="s">
        <v>440</v>
      </c>
      <c r="AS103" t="s">
        <v>440</v>
      </c>
      <c r="AT103" t="s">
        <v>440</v>
      </c>
      <c r="AU103" t="s">
        <v>440</v>
      </c>
      <c r="AV103" t="s">
        <v>440</v>
      </c>
      <c r="AW103" t="s">
        <v>440</v>
      </c>
      <c r="AX103" t="s">
        <v>440</v>
      </c>
      <c r="AY103" t="s">
        <v>440</v>
      </c>
    </row>
    <row r="104" spans="1:51" x14ac:dyDescent="0.3">
      <c r="A104" t="s">
        <v>899</v>
      </c>
      <c r="B104" t="s">
        <v>630</v>
      </c>
      <c r="C104">
        <v>860</v>
      </c>
      <c r="D104">
        <v>1720</v>
      </c>
      <c r="E104" t="s">
        <v>631</v>
      </c>
      <c r="F104" t="s">
        <v>900</v>
      </c>
      <c r="G104" t="s">
        <v>447</v>
      </c>
      <c r="H104">
        <v>82102</v>
      </c>
      <c r="I104" t="s">
        <v>633</v>
      </c>
      <c r="J104" t="s">
        <v>426</v>
      </c>
      <c r="K104" t="s">
        <v>441</v>
      </c>
      <c r="L104" t="s">
        <v>428</v>
      </c>
      <c r="M104" t="s">
        <v>445</v>
      </c>
      <c r="N104" t="s">
        <v>901</v>
      </c>
      <c r="O104" t="s">
        <v>598</v>
      </c>
      <c r="P104" t="s">
        <v>902</v>
      </c>
      <c r="Q104" t="s">
        <v>459</v>
      </c>
      <c r="R104" t="s">
        <v>511</v>
      </c>
      <c r="S104" t="s">
        <v>512</v>
      </c>
      <c r="T104" t="s">
        <v>481</v>
      </c>
      <c r="U104" t="s">
        <v>462</v>
      </c>
      <c r="V104" s="8">
        <v>43905.75</v>
      </c>
      <c r="W104" t="s">
        <v>902</v>
      </c>
      <c r="X104" t="s">
        <v>636</v>
      </c>
      <c r="Y104" t="s">
        <v>645</v>
      </c>
      <c r="Z104" t="s">
        <v>465</v>
      </c>
      <c r="AA104" t="s">
        <v>3</v>
      </c>
      <c r="AB104" t="s">
        <v>437</v>
      </c>
      <c r="AC104" t="s">
        <v>484</v>
      </c>
      <c r="AD104" t="s">
        <v>638</v>
      </c>
      <c r="AE104" t="s">
        <v>639</v>
      </c>
      <c r="AF104" t="s">
        <v>640</v>
      </c>
      <c r="AG104" t="s">
        <v>518</v>
      </c>
      <c r="AH104" t="s">
        <v>902</v>
      </c>
      <c r="AI104" t="s">
        <v>440</v>
      </c>
      <c r="AJ104" t="s">
        <v>440</v>
      </c>
      <c r="AK104" t="s">
        <v>440</v>
      </c>
      <c r="AL104" t="s">
        <v>440</v>
      </c>
      <c r="AM104" t="s">
        <v>440</v>
      </c>
      <c r="AN104" t="s">
        <v>440</v>
      </c>
      <c r="AO104" t="s">
        <v>440</v>
      </c>
      <c r="AP104" t="s">
        <v>440</v>
      </c>
      <c r="AQ104" t="s">
        <v>440</v>
      </c>
      <c r="AR104" t="s">
        <v>440</v>
      </c>
      <c r="AS104" t="s">
        <v>440</v>
      </c>
      <c r="AT104" t="s">
        <v>440</v>
      </c>
      <c r="AU104" t="s">
        <v>440</v>
      </c>
      <c r="AV104" t="s">
        <v>440</v>
      </c>
      <c r="AW104" t="s">
        <v>440</v>
      </c>
      <c r="AX104" t="s">
        <v>440</v>
      </c>
      <c r="AY104" t="s">
        <v>440</v>
      </c>
    </row>
    <row r="105" spans="1:51" x14ac:dyDescent="0.3">
      <c r="A105" t="s">
        <v>903</v>
      </c>
      <c r="B105" t="s">
        <v>630</v>
      </c>
      <c r="C105">
        <v>1095</v>
      </c>
      <c r="D105">
        <v>5476</v>
      </c>
      <c r="E105" t="s">
        <v>631</v>
      </c>
      <c r="F105" t="s">
        <v>904</v>
      </c>
      <c r="G105" t="s">
        <v>447</v>
      </c>
      <c r="H105">
        <v>85551</v>
      </c>
      <c r="I105" t="s">
        <v>633</v>
      </c>
      <c r="J105" t="s">
        <v>426</v>
      </c>
      <c r="K105" t="s">
        <v>441</v>
      </c>
      <c r="L105" t="s">
        <v>442</v>
      </c>
      <c r="M105" t="s">
        <v>445</v>
      </c>
      <c r="N105" t="s">
        <v>905</v>
      </c>
      <c r="O105" t="s">
        <v>598</v>
      </c>
      <c r="P105" t="s">
        <v>906</v>
      </c>
      <c r="Q105" t="s">
        <v>459</v>
      </c>
      <c r="R105" t="s">
        <v>511</v>
      </c>
      <c r="S105" t="s">
        <v>512</v>
      </c>
      <c r="T105" t="s">
        <v>481</v>
      </c>
      <c r="U105" t="s">
        <v>462</v>
      </c>
      <c r="V105" s="8">
        <v>43905.75</v>
      </c>
      <c r="W105" t="s">
        <v>906</v>
      </c>
      <c r="X105" t="s">
        <v>636</v>
      </c>
      <c r="Y105" t="s">
        <v>645</v>
      </c>
      <c r="Z105" t="s">
        <v>465</v>
      </c>
      <c r="AA105" t="s">
        <v>3</v>
      </c>
      <c r="AB105" t="s">
        <v>437</v>
      </c>
      <c r="AC105" t="s">
        <v>484</v>
      </c>
      <c r="AD105" t="s">
        <v>638</v>
      </c>
      <c r="AE105" t="s">
        <v>639</v>
      </c>
      <c r="AF105" t="s">
        <v>640</v>
      </c>
      <c r="AG105" t="s">
        <v>518</v>
      </c>
      <c r="AH105" t="s">
        <v>906</v>
      </c>
      <c r="AI105" t="s">
        <v>440</v>
      </c>
      <c r="AJ105" t="s">
        <v>440</v>
      </c>
      <c r="AK105" t="s">
        <v>440</v>
      </c>
      <c r="AL105" t="s">
        <v>440</v>
      </c>
      <c r="AM105" t="s">
        <v>440</v>
      </c>
      <c r="AN105" t="s">
        <v>440</v>
      </c>
      <c r="AO105" t="s">
        <v>440</v>
      </c>
      <c r="AP105" t="s">
        <v>440</v>
      </c>
      <c r="AQ105" t="s">
        <v>440</v>
      </c>
      <c r="AR105" t="s">
        <v>440</v>
      </c>
      <c r="AS105" t="s">
        <v>440</v>
      </c>
      <c r="AT105" t="s">
        <v>440</v>
      </c>
      <c r="AU105" t="s">
        <v>440</v>
      </c>
      <c r="AV105" t="s">
        <v>440</v>
      </c>
      <c r="AW105" t="s">
        <v>440</v>
      </c>
      <c r="AX105" t="s">
        <v>440</v>
      </c>
      <c r="AY105" t="s">
        <v>440</v>
      </c>
    </row>
    <row r="106" spans="1:51" x14ac:dyDescent="0.3">
      <c r="A106" t="s">
        <v>907</v>
      </c>
      <c r="B106" t="s">
        <v>630</v>
      </c>
      <c r="C106">
        <v>332</v>
      </c>
      <c r="D106">
        <v>2326</v>
      </c>
      <c r="E106" t="s">
        <v>631</v>
      </c>
      <c r="F106" t="s">
        <v>908</v>
      </c>
      <c r="G106" t="s">
        <v>447</v>
      </c>
      <c r="H106">
        <v>82641</v>
      </c>
      <c r="I106" t="s">
        <v>633</v>
      </c>
      <c r="J106" t="s">
        <v>426</v>
      </c>
      <c r="K106" t="s">
        <v>441</v>
      </c>
      <c r="L106" t="s">
        <v>442</v>
      </c>
      <c r="M106" t="s">
        <v>429</v>
      </c>
      <c r="N106" t="s">
        <v>909</v>
      </c>
      <c r="O106" t="s">
        <v>598</v>
      </c>
      <c r="P106" t="s">
        <v>910</v>
      </c>
      <c r="Q106" t="s">
        <v>459</v>
      </c>
      <c r="R106" t="s">
        <v>511</v>
      </c>
      <c r="S106" t="s">
        <v>732</v>
      </c>
      <c r="T106" t="s">
        <v>481</v>
      </c>
      <c r="U106" t="s">
        <v>462</v>
      </c>
      <c r="V106" s="8">
        <v>43905.75</v>
      </c>
      <c r="W106" t="s">
        <v>910</v>
      </c>
      <c r="X106" t="s">
        <v>636</v>
      </c>
      <c r="Y106" t="s">
        <v>637</v>
      </c>
      <c r="Z106" t="s">
        <v>733</v>
      </c>
      <c r="AA106" t="s">
        <v>3</v>
      </c>
      <c r="AB106" t="s">
        <v>437</v>
      </c>
      <c r="AC106" t="s">
        <v>484</v>
      </c>
      <c r="AD106" t="s">
        <v>734</v>
      </c>
      <c r="AE106" t="s">
        <v>639</v>
      </c>
      <c r="AF106" t="s">
        <v>640</v>
      </c>
      <c r="AG106" t="s">
        <v>518</v>
      </c>
      <c r="AH106" t="s">
        <v>910</v>
      </c>
      <c r="AI106" t="s">
        <v>440</v>
      </c>
      <c r="AJ106" t="s">
        <v>440</v>
      </c>
      <c r="AK106" t="s">
        <v>440</v>
      </c>
      <c r="AL106" t="s">
        <v>440</v>
      </c>
      <c r="AM106" t="s">
        <v>440</v>
      </c>
      <c r="AN106" t="s">
        <v>440</v>
      </c>
      <c r="AO106" t="s">
        <v>440</v>
      </c>
      <c r="AP106" t="s">
        <v>440</v>
      </c>
      <c r="AQ106" t="s">
        <v>440</v>
      </c>
      <c r="AR106" t="s">
        <v>440</v>
      </c>
      <c r="AS106" t="s">
        <v>440</v>
      </c>
      <c r="AT106" t="s">
        <v>440</v>
      </c>
      <c r="AU106" t="s">
        <v>440</v>
      </c>
      <c r="AV106" t="s">
        <v>440</v>
      </c>
      <c r="AW106" t="s">
        <v>440</v>
      </c>
      <c r="AX106" t="s">
        <v>440</v>
      </c>
      <c r="AY106" t="s">
        <v>440</v>
      </c>
    </row>
    <row r="107" spans="1:51" x14ac:dyDescent="0.3">
      <c r="A107" t="s">
        <v>911</v>
      </c>
      <c r="B107" t="s">
        <v>630</v>
      </c>
      <c r="C107">
        <v>796</v>
      </c>
      <c r="D107">
        <v>542217</v>
      </c>
      <c r="E107" t="s">
        <v>631</v>
      </c>
      <c r="F107" t="s">
        <v>912</v>
      </c>
      <c r="G107" t="s">
        <v>447</v>
      </c>
      <c r="H107">
        <v>576464</v>
      </c>
      <c r="I107" t="s">
        <v>633</v>
      </c>
      <c r="J107" t="s">
        <v>426</v>
      </c>
      <c r="K107" t="s">
        <v>441</v>
      </c>
      <c r="L107" t="s">
        <v>469</v>
      </c>
      <c r="M107" t="s">
        <v>443</v>
      </c>
      <c r="N107" t="s">
        <v>913</v>
      </c>
      <c r="O107" t="s">
        <v>598</v>
      </c>
      <c r="P107" t="s">
        <v>914</v>
      </c>
      <c r="Q107" t="s">
        <v>459</v>
      </c>
      <c r="R107" t="s">
        <v>511</v>
      </c>
      <c r="S107" t="s">
        <v>732</v>
      </c>
      <c r="T107" t="s">
        <v>481</v>
      </c>
      <c r="U107" t="s">
        <v>462</v>
      </c>
      <c r="V107" s="8">
        <v>43905.75</v>
      </c>
      <c r="W107" t="s">
        <v>914</v>
      </c>
      <c r="X107" t="s">
        <v>636</v>
      </c>
      <c r="Y107" t="s">
        <v>637</v>
      </c>
      <c r="Z107" t="s">
        <v>733</v>
      </c>
      <c r="AA107" t="s">
        <v>3</v>
      </c>
      <c r="AB107" t="s">
        <v>437</v>
      </c>
      <c r="AC107" t="s">
        <v>484</v>
      </c>
      <c r="AD107" t="s">
        <v>734</v>
      </c>
      <c r="AE107" t="s">
        <v>639</v>
      </c>
      <c r="AF107" t="s">
        <v>640</v>
      </c>
      <c r="AG107" t="s">
        <v>518</v>
      </c>
      <c r="AH107" t="s">
        <v>914</v>
      </c>
      <c r="AI107" t="s">
        <v>440</v>
      </c>
      <c r="AJ107" t="s">
        <v>440</v>
      </c>
      <c r="AK107" t="s">
        <v>440</v>
      </c>
      <c r="AL107" t="s">
        <v>440</v>
      </c>
      <c r="AM107" t="s">
        <v>440</v>
      </c>
      <c r="AN107" t="s">
        <v>440</v>
      </c>
      <c r="AO107" t="s">
        <v>440</v>
      </c>
      <c r="AP107" t="s">
        <v>440</v>
      </c>
      <c r="AQ107" t="s">
        <v>440</v>
      </c>
      <c r="AR107" t="s">
        <v>440</v>
      </c>
      <c r="AS107" t="s">
        <v>440</v>
      </c>
      <c r="AT107" t="s">
        <v>440</v>
      </c>
      <c r="AU107" t="s">
        <v>440</v>
      </c>
      <c r="AV107" t="s">
        <v>440</v>
      </c>
      <c r="AW107" t="s">
        <v>440</v>
      </c>
      <c r="AX107" t="s">
        <v>440</v>
      </c>
      <c r="AY107" t="s">
        <v>440</v>
      </c>
    </row>
    <row r="108" spans="1:51" x14ac:dyDescent="0.3">
      <c r="A108" t="s">
        <v>915</v>
      </c>
      <c r="B108" t="s">
        <v>630</v>
      </c>
      <c r="C108">
        <v>799</v>
      </c>
      <c r="D108">
        <v>271903</v>
      </c>
      <c r="E108" t="s">
        <v>631</v>
      </c>
      <c r="F108" t="s">
        <v>916</v>
      </c>
      <c r="G108" t="s">
        <v>447</v>
      </c>
      <c r="H108">
        <v>329312</v>
      </c>
      <c r="I108" t="s">
        <v>633</v>
      </c>
      <c r="J108" t="s">
        <v>426</v>
      </c>
      <c r="K108" t="s">
        <v>441</v>
      </c>
      <c r="L108" t="s">
        <v>444</v>
      </c>
      <c r="M108" t="s">
        <v>443</v>
      </c>
      <c r="N108" t="s">
        <v>917</v>
      </c>
      <c r="O108" t="s">
        <v>598</v>
      </c>
      <c r="P108" t="s">
        <v>918</v>
      </c>
      <c r="Q108" t="s">
        <v>459</v>
      </c>
      <c r="R108" t="s">
        <v>511</v>
      </c>
      <c r="S108" t="s">
        <v>732</v>
      </c>
      <c r="T108" t="s">
        <v>481</v>
      </c>
      <c r="U108" t="s">
        <v>462</v>
      </c>
      <c r="V108" s="8">
        <v>43905.75</v>
      </c>
      <c r="W108" t="s">
        <v>918</v>
      </c>
      <c r="X108" t="s">
        <v>636</v>
      </c>
      <c r="Y108" t="s">
        <v>637</v>
      </c>
      <c r="Z108" t="s">
        <v>733</v>
      </c>
      <c r="AA108" t="s">
        <v>3</v>
      </c>
      <c r="AB108" t="s">
        <v>437</v>
      </c>
      <c r="AC108" t="s">
        <v>484</v>
      </c>
      <c r="AD108" t="s">
        <v>734</v>
      </c>
      <c r="AE108" t="s">
        <v>639</v>
      </c>
      <c r="AF108" t="s">
        <v>640</v>
      </c>
      <c r="AG108" t="s">
        <v>518</v>
      </c>
      <c r="AH108" t="s">
        <v>918</v>
      </c>
      <c r="AI108" t="s">
        <v>440</v>
      </c>
      <c r="AJ108" t="s">
        <v>440</v>
      </c>
      <c r="AK108" t="s">
        <v>440</v>
      </c>
      <c r="AL108" t="s">
        <v>440</v>
      </c>
      <c r="AM108" t="s">
        <v>440</v>
      </c>
      <c r="AN108" t="s">
        <v>440</v>
      </c>
      <c r="AO108" t="s">
        <v>440</v>
      </c>
      <c r="AP108" t="s">
        <v>440</v>
      </c>
      <c r="AQ108" t="s">
        <v>440</v>
      </c>
      <c r="AR108" t="s">
        <v>440</v>
      </c>
      <c r="AS108" t="s">
        <v>440</v>
      </c>
      <c r="AT108" t="s">
        <v>440</v>
      </c>
      <c r="AU108" t="s">
        <v>440</v>
      </c>
      <c r="AV108" t="s">
        <v>440</v>
      </c>
      <c r="AW108" t="s">
        <v>440</v>
      </c>
      <c r="AX108" t="s">
        <v>440</v>
      </c>
      <c r="AY108" t="s">
        <v>440</v>
      </c>
    </row>
    <row r="109" spans="1:51" x14ac:dyDescent="0.3">
      <c r="A109" t="s">
        <v>919</v>
      </c>
      <c r="B109" t="s">
        <v>630</v>
      </c>
      <c r="C109">
        <v>783</v>
      </c>
      <c r="D109">
        <v>121442</v>
      </c>
      <c r="E109" t="s">
        <v>631</v>
      </c>
      <c r="F109" t="s">
        <v>920</v>
      </c>
      <c r="G109" t="s">
        <v>447</v>
      </c>
      <c r="H109">
        <v>191607</v>
      </c>
      <c r="I109" t="s">
        <v>633</v>
      </c>
      <c r="J109" t="s">
        <v>426</v>
      </c>
      <c r="K109" t="s">
        <v>427</v>
      </c>
      <c r="L109" t="s">
        <v>444</v>
      </c>
      <c r="M109" t="s">
        <v>448</v>
      </c>
      <c r="N109" t="s">
        <v>921</v>
      </c>
      <c r="O109" t="s">
        <v>598</v>
      </c>
      <c r="P109" t="s">
        <v>922</v>
      </c>
      <c r="Q109" t="s">
        <v>459</v>
      </c>
      <c r="R109" t="s">
        <v>511</v>
      </c>
      <c r="S109" t="s">
        <v>732</v>
      </c>
      <c r="T109" t="s">
        <v>481</v>
      </c>
      <c r="U109" t="s">
        <v>462</v>
      </c>
      <c r="V109" s="8">
        <v>43905.75</v>
      </c>
      <c r="W109" t="s">
        <v>922</v>
      </c>
      <c r="X109" t="s">
        <v>636</v>
      </c>
      <c r="Y109" t="s">
        <v>637</v>
      </c>
      <c r="Z109" t="s">
        <v>733</v>
      </c>
      <c r="AA109" t="s">
        <v>3</v>
      </c>
      <c r="AB109" t="s">
        <v>437</v>
      </c>
      <c r="AC109" t="s">
        <v>484</v>
      </c>
      <c r="AD109" t="s">
        <v>734</v>
      </c>
      <c r="AE109" t="s">
        <v>639</v>
      </c>
      <c r="AF109" t="s">
        <v>640</v>
      </c>
      <c r="AG109" t="s">
        <v>518</v>
      </c>
      <c r="AH109" t="s">
        <v>922</v>
      </c>
      <c r="AI109" t="s">
        <v>440</v>
      </c>
      <c r="AJ109" t="s">
        <v>440</v>
      </c>
      <c r="AK109" t="s">
        <v>440</v>
      </c>
      <c r="AL109" t="s">
        <v>440</v>
      </c>
      <c r="AM109" t="s">
        <v>440</v>
      </c>
      <c r="AN109" t="s">
        <v>440</v>
      </c>
      <c r="AO109" t="s">
        <v>440</v>
      </c>
      <c r="AP109" t="s">
        <v>440</v>
      </c>
      <c r="AQ109" t="s">
        <v>440</v>
      </c>
      <c r="AR109" t="s">
        <v>440</v>
      </c>
      <c r="AS109" t="s">
        <v>440</v>
      </c>
      <c r="AT109" t="s">
        <v>440</v>
      </c>
      <c r="AU109" t="s">
        <v>440</v>
      </c>
      <c r="AV109" t="s">
        <v>440</v>
      </c>
      <c r="AW109" t="s">
        <v>440</v>
      </c>
      <c r="AX109" t="s">
        <v>440</v>
      </c>
      <c r="AY109" t="s">
        <v>440</v>
      </c>
    </row>
    <row r="110" spans="1:51" x14ac:dyDescent="0.3">
      <c r="A110" t="s">
        <v>923</v>
      </c>
      <c r="B110" t="s">
        <v>630</v>
      </c>
      <c r="C110">
        <v>788</v>
      </c>
      <c r="D110">
        <v>70952</v>
      </c>
      <c r="E110" t="s">
        <v>631</v>
      </c>
      <c r="F110" t="s">
        <v>924</v>
      </c>
      <c r="G110" t="s">
        <v>447</v>
      </c>
      <c r="H110">
        <v>145420</v>
      </c>
      <c r="I110" t="s">
        <v>633</v>
      </c>
      <c r="J110" t="s">
        <v>426</v>
      </c>
      <c r="K110" t="s">
        <v>427</v>
      </c>
      <c r="L110" t="s">
        <v>428</v>
      </c>
      <c r="M110" t="s">
        <v>445</v>
      </c>
      <c r="N110" t="s">
        <v>925</v>
      </c>
      <c r="O110" t="s">
        <v>598</v>
      </c>
      <c r="P110" t="s">
        <v>926</v>
      </c>
      <c r="Q110" t="s">
        <v>459</v>
      </c>
      <c r="R110" t="s">
        <v>511</v>
      </c>
      <c r="S110" t="s">
        <v>732</v>
      </c>
      <c r="T110" t="s">
        <v>481</v>
      </c>
      <c r="U110" t="s">
        <v>462</v>
      </c>
      <c r="V110" s="8">
        <v>43905.75</v>
      </c>
      <c r="W110" t="s">
        <v>926</v>
      </c>
      <c r="X110" t="s">
        <v>636</v>
      </c>
      <c r="Y110" t="s">
        <v>637</v>
      </c>
      <c r="Z110" t="s">
        <v>733</v>
      </c>
      <c r="AA110" t="s">
        <v>3</v>
      </c>
      <c r="AB110" t="s">
        <v>437</v>
      </c>
      <c r="AC110" t="s">
        <v>484</v>
      </c>
      <c r="AD110" t="s">
        <v>734</v>
      </c>
      <c r="AE110" t="s">
        <v>639</v>
      </c>
      <c r="AF110" t="s">
        <v>640</v>
      </c>
      <c r="AG110" t="s">
        <v>518</v>
      </c>
      <c r="AH110" t="s">
        <v>926</v>
      </c>
      <c r="AI110" t="s">
        <v>440</v>
      </c>
      <c r="AJ110" t="s">
        <v>440</v>
      </c>
      <c r="AK110" t="s">
        <v>440</v>
      </c>
      <c r="AL110" t="s">
        <v>440</v>
      </c>
      <c r="AM110" t="s">
        <v>440</v>
      </c>
      <c r="AN110" t="s">
        <v>440</v>
      </c>
      <c r="AO110" t="s">
        <v>440</v>
      </c>
      <c r="AP110" t="s">
        <v>440</v>
      </c>
      <c r="AQ110" t="s">
        <v>440</v>
      </c>
      <c r="AR110" t="s">
        <v>440</v>
      </c>
      <c r="AS110" t="s">
        <v>440</v>
      </c>
      <c r="AT110" t="s">
        <v>440</v>
      </c>
      <c r="AU110" t="s">
        <v>440</v>
      </c>
      <c r="AV110" t="s">
        <v>440</v>
      </c>
      <c r="AW110" t="s">
        <v>440</v>
      </c>
      <c r="AX110" t="s">
        <v>440</v>
      </c>
      <c r="AY110" t="s">
        <v>440</v>
      </c>
    </row>
    <row r="111" spans="1:51" x14ac:dyDescent="0.3">
      <c r="A111" t="s">
        <v>927</v>
      </c>
      <c r="B111" t="s">
        <v>630</v>
      </c>
      <c r="C111">
        <v>792</v>
      </c>
      <c r="D111">
        <v>27753</v>
      </c>
      <c r="E111" t="s">
        <v>631</v>
      </c>
      <c r="F111" t="s">
        <v>928</v>
      </c>
      <c r="G111" t="s">
        <v>447</v>
      </c>
      <c r="H111">
        <v>105888</v>
      </c>
      <c r="I111" t="s">
        <v>633</v>
      </c>
      <c r="J111" t="s">
        <v>426</v>
      </c>
      <c r="K111" t="s">
        <v>441</v>
      </c>
      <c r="L111" t="s">
        <v>428</v>
      </c>
      <c r="M111" t="s">
        <v>496</v>
      </c>
      <c r="N111" t="s">
        <v>929</v>
      </c>
      <c r="O111" t="s">
        <v>598</v>
      </c>
      <c r="P111" t="s">
        <v>930</v>
      </c>
      <c r="Q111" t="s">
        <v>459</v>
      </c>
      <c r="R111" t="s">
        <v>511</v>
      </c>
      <c r="S111" t="s">
        <v>732</v>
      </c>
      <c r="T111" t="s">
        <v>481</v>
      </c>
      <c r="U111" t="s">
        <v>462</v>
      </c>
      <c r="V111" s="8">
        <v>43905.75</v>
      </c>
      <c r="W111" t="s">
        <v>930</v>
      </c>
      <c r="X111" t="s">
        <v>636</v>
      </c>
      <c r="Y111" t="s">
        <v>637</v>
      </c>
      <c r="Z111" t="s">
        <v>733</v>
      </c>
      <c r="AA111" t="s">
        <v>3</v>
      </c>
      <c r="AB111" t="s">
        <v>437</v>
      </c>
      <c r="AC111" t="s">
        <v>484</v>
      </c>
      <c r="AD111" t="s">
        <v>734</v>
      </c>
      <c r="AE111" t="s">
        <v>639</v>
      </c>
      <c r="AF111" t="s">
        <v>640</v>
      </c>
      <c r="AG111" t="s">
        <v>518</v>
      </c>
      <c r="AH111" t="s">
        <v>930</v>
      </c>
      <c r="AI111" t="s">
        <v>440</v>
      </c>
      <c r="AJ111" t="s">
        <v>440</v>
      </c>
      <c r="AK111" t="s">
        <v>440</v>
      </c>
      <c r="AL111" t="s">
        <v>440</v>
      </c>
      <c r="AM111" t="s">
        <v>440</v>
      </c>
      <c r="AN111" t="s">
        <v>440</v>
      </c>
      <c r="AO111" t="s">
        <v>440</v>
      </c>
      <c r="AP111" t="s">
        <v>440</v>
      </c>
      <c r="AQ111" t="s">
        <v>440</v>
      </c>
      <c r="AR111" t="s">
        <v>440</v>
      </c>
      <c r="AS111" t="s">
        <v>440</v>
      </c>
      <c r="AT111" t="s">
        <v>440</v>
      </c>
      <c r="AU111" t="s">
        <v>440</v>
      </c>
      <c r="AV111" t="s">
        <v>440</v>
      </c>
      <c r="AW111" t="s">
        <v>440</v>
      </c>
      <c r="AX111" t="s">
        <v>440</v>
      </c>
      <c r="AY111" t="s">
        <v>440</v>
      </c>
    </row>
    <row r="112" spans="1:51" x14ac:dyDescent="0.3">
      <c r="A112" t="s">
        <v>931</v>
      </c>
      <c r="B112" t="s">
        <v>630</v>
      </c>
      <c r="C112">
        <v>716</v>
      </c>
      <c r="D112">
        <v>582441</v>
      </c>
      <c r="E112" t="s">
        <v>631</v>
      </c>
      <c r="F112" t="s">
        <v>932</v>
      </c>
      <c r="G112" t="s">
        <v>447</v>
      </c>
      <c r="H112">
        <v>615750</v>
      </c>
      <c r="I112" t="s">
        <v>633</v>
      </c>
      <c r="J112" t="s">
        <v>426</v>
      </c>
      <c r="K112" t="s">
        <v>441</v>
      </c>
      <c r="L112" t="s">
        <v>446</v>
      </c>
      <c r="M112" t="s">
        <v>445</v>
      </c>
      <c r="N112" t="s">
        <v>933</v>
      </c>
      <c r="O112" t="s">
        <v>598</v>
      </c>
      <c r="P112" t="s">
        <v>934</v>
      </c>
      <c r="Q112" t="s">
        <v>459</v>
      </c>
      <c r="R112" t="s">
        <v>511</v>
      </c>
      <c r="S112" t="s">
        <v>732</v>
      </c>
      <c r="T112" t="s">
        <v>481</v>
      </c>
      <c r="U112" t="s">
        <v>462</v>
      </c>
      <c r="V112" s="8">
        <v>43905.75</v>
      </c>
      <c r="W112" t="s">
        <v>934</v>
      </c>
      <c r="X112" t="s">
        <v>636</v>
      </c>
      <c r="Y112" t="s">
        <v>637</v>
      </c>
      <c r="Z112" t="s">
        <v>733</v>
      </c>
      <c r="AA112" t="s">
        <v>3</v>
      </c>
      <c r="AB112" t="s">
        <v>437</v>
      </c>
      <c r="AC112" t="s">
        <v>484</v>
      </c>
      <c r="AD112" t="s">
        <v>734</v>
      </c>
      <c r="AE112" t="s">
        <v>639</v>
      </c>
      <c r="AF112" t="s">
        <v>640</v>
      </c>
      <c r="AG112" t="s">
        <v>518</v>
      </c>
      <c r="AH112" t="s">
        <v>934</v>
      </c>
      <c r="AI112" t="s">
        <v>440</v>
      </c>
      <c r="AJ112" t="s">
        <v>440</v>
      </c>
      <c r="AK112" t="s">
        <v>440</v>
      </c>
      <c r="AL112" t="s">
        <v>440</v>
      </c>
      <c r="AM112" t="s">
        <v>440</v>
      </c>
      <c r="AN112" t="s">
        <v>440</v>
      </c>
      <c r="AO112" t="s">
        <v>440</v>
      </c>
      <c r="AP112" t="s">
        <v>440</v>
      </c>
      <c r="AQ112" t="s">
        <v>440</v>
      </c>
      <c r="AR112" t="s">
        <v>440</v>
      </c>
      <c r="AS112" t="s">
        <v>440</v>
      </c>
      <c r="AT112" t="s">
        <v>440</v>
      </c>
      <c r="AU112" t="s">
        <v>440</v>
      </c>
      <c r="AV112" t="s">
        <v>440</v>
      </c>
      <c r="AW112" t="s">
        <v>440</v>
      </c>
      <c r="AX112" t="s">
        <v>440</v>
      </c>
      <c r="AY112" t="s">
        <v>440</v>
      </c>
    </row>
    <row r="113" spans="1:51" x14ac:dyDescent="0.3">
      <c r="A113" t="s">
        <v>935</v>
      </c>
      <c r="B113" t="s">
        <v>630</v>
      </c>
      <c r="C113">
        <v>703</v>
      </c>
      <c r="D113">
        <v>273133</v>
      </c>
      <c r="E113" t="s">
        <v>631</v>
      </c>
      <c r="F113" t="s">
        <v>936</v>
      </c>
      <c r="G113" t="s">
        <v>447</v>
      </c>
      <c r="H113">
        <v>331657</v>
      </c>
      <c r="I113" t="s">
        <v>633</v>
      </c>
      <c r="J113" t="s">
        <v>426</v>
      </c>
      <c r="K113" t="s">
        <v>441</v>
      </c>
      <c r="L113" t="s">
        <v>428</v>
      </c>
      <c r="M113" t="s">
        <v>445</v>
      </c>
      <c r="N113" t="s">
        <v>937</v>
      </c>
      <c r="O113" t="s">
        <v>598</v>
      </c>
      <c r="P113" t="s">
        <v>938</v>
      </c>
      <c r="Q113" t="s">
        <v>459</v>
      </c>
      <c r="R113" t="s">
        <v>511</v>
      </c>
      <c r="S113" t="s">
        <v>732</v>
      </c>
      <c r="T113" t="s">
        <v>481</v>
      </c>
      <c r="U113" t="s">
        <v>462</v>
      </c>
      <c r="V113" s="8">
        <v>43905.75</v>
      </c>
      <c r="W113" t="s">
        <v>938</v>
      </c>
      <c r="X113" t="s">
        <v>636</v>
      </c>
      <c r="Y113" t="s">
        <v>637</v>
      </c>
      <c r="Z113" t="s">
        <v>733</v>
      </c>
      <c r="AA113" t="s">
        <v>3</v>
      </c>
      <c r="AB113" t="s">
        <v>437</v>
      </c>
      <c r="AC113" t="s">
        <v>484</v>
      </c>
      <c r="AD113" t="s">
        <v>734</v>
      </c>
      <c r="AE113" t="s">
        <v>639</v>
      </c>
      <c r="AF113" t="s">
        <v>640</v>
      </c>
      <c r="AG113" t="s">
        <v>518</v>
      </c>
      <c r="AH113" t="s">
        <v>938</v>
      </c>
      <c r="AI113" t="s">
        <v>440</v>
      </c>
      <c r="AJ113" t="s">
        <v>440</v>
      </c>
      <c r="AK113" t="s">
        <v>440</v>
      </c>
      <c r="AL113" t="s">
        <v>440</v>
      </c>
      <c r="AM113" t="s">
        <v>440</v>
      </c>
      <c r="AN113" t="s">
        <v>440</v>
      </c>
      <c r="AO113" t="s">
        <v>440</v>
      </c>
      <c r="AP113" t="s">
        <v>440</v>
      </c>
      <c r="AQ113" t="s">
        <v>440</v>
      </c>
      <c r="AR113" t="s">
        <v>440</v>
      </c>
      <c r="AS113" t="s">
        <v>440</v>
      </c>
      <c r="AT113" t="s">
        <v>440</v>
      </c>
      <c r="AU113" t="s">
        <v>440</v>
      </c>
      <c r="AV113" t="s">
        <v>440</v>
      </c>
      <c r="AW113" t="s">
        <v>440</v>
      </c>
      <c r="AX113" t="s">
        <v>440</v>
      </c>
      <c r="AY113" t="s">
        <v>440</v>
      </c>
    </row>
    <row r="114" spans="1:51" x14ac:dyDescent="0.3">
      <c r="A114" t="s">
        <v>939</v>
      </c>
      <c r="B114" t="s">
        <v>630</v>
      </c>
      <c r="C114">
        <v>695</v>
      </c>
      <c r="D114">
        <v>136999</v>
      </c>
      <c r="E114" t="s">
        <v>631</v>
      </c>
      <c r="F114" t="s">
        <v>940</v>
      </c>
      <c r="G114" t="s">
        <v>447</v>
      </c>
      <c r="H114">
        <v>206449</v>
      </c>
      <c r="I114" t="s">
        <v>633</v>
      </c>
      <c r="J114" t="s">
        <v>426</v>
      </c>
      <c r="K114" t="s">
        <v>427</v>
      </c>
      <c r="L114" t="s">
        <v>469</v>
      </c>
      <c r="M114" t="s">
        <v>429</v>
      </c>
      <c r="N114" t="s">
        <v>941</v>
      </c>
      <c r="O114" t="s">
        <v>598</v>
      </c>
      <c r="P114" t="s">
        <v>942</v>
      </c>
      <c r="Q114" t="s">
        <v>459</v>
      </c>
      <c r="R114" t="s">
        <v>511</v>
      </c>
      <c r="S114" t="s">
        <v>732</v>
      </c>
      <c r="T114" t="s">
        <v>481</v>
      </c>
      <c r="U114" t="s">
        <v>462</v>
      </c>
      <c r="V114" s="8">
        <v>43905.75</v>
      </c>
      <c r="W114" t="s">
        <v>942</v>
      </c>
      <c r="X114" t="s">
        <v>636</v>
      </c>
      <c r="Y114" t="s">
        <v>637</v>
      </c>
      <c r="Z114" t="s">
        <v>733</v>
      </c>
      <c r="AA114" t="s">
        <v>3</v>
      </c>
      <c r="AB114" t="s">
        <v>437</v>
      </c>
      <c r="AC114" t="s">
        <v>484</v>
      </c>
      <c r="AD114" t="s">
        <v>734</v>
      </c>
      <c r="AE114" t="s">
        <v>639</v>
      </c>
      <c r="AF114" t="s">
        <v>640</v>
      </c>
      <c r="AG114" t="s">
        <v>518</v>
      </c>
      <c r="AH114" t="s">
        <v>942</v>
      </c>
      <c r="AI114" t="s">
        <v>440</v>
      </c>
      <c r="AJ114" t="s">
        <v>440</v>
      </c>
      <c r="AK114" t="s">
        <v>440</v>
      </c>
      <c r="AL114" t="s">
        <v>440</v>
      </c>
      <c r="AM114" t="s">
        <v>440</v>
      </c>
      <c r="AN114" t="s">
        <v>440</v>
      </c>
      <c r="AO114" t="s">
        <v>440</v>
      </c>
      <c r="AP114" t="s">
        <v>440</v>
      </c>
      <c r="AQ114" t="s">
        <v>440</v>
      </c>
      <c r="AR114" t="s">
        <v>440</v>
      </c>
      <c r="AS114" t="s">
        <v>440</v>
      </c>
      <c r="AT114" t="s">
        <v>440</v>
      </c>
      <c r="AU114" t="s">
        <v>440</v>
      </c>
      <c r="AV114" t="s">
        <v>440</v>
      </c>
      <c r="AW114" t="s">
        <v>440</v>
      </c>
      <c r="AX114" t="s">
        <v>440</v>
      </c>
      <c r="AY114" t="s">
        <v>440</v>
      </c>
    </row>
    <row r="115" spans="1:51" x14ac:dyDescent="0.3">
      <c r="A115" t="s">
        <v>943</v>
      </c>
      <c r="B115" t="s">
        <v>630</v>
      </c>
      <c r="C115">
        <v>691</v>
      </c>
      <c r="D115">
        <v>71913</v>
      </c>
      <c r="E115" t="s">
        <v>631</v>
      </c>
      <c r="F115" t="s">
        <v>944</v>
      </c>
      <c r="G115" t="s">
        <v>447</v>
      </c>
      <c r="H115">
        <v>146677</v>
      </c>
      <c r="I115" t="s">
        <v>633</v>
      </c>
      <c r="J115" t="s">
        <v>426</v>
      </c>
      <c r="K115" t="s">
        <v>427</v>
      </c>
      <c r="L115" t="s">
        <v>442</v>
      </c>
      <c r="M115" t="s">
        <v>496</v>
      </c>
      <c r="N115" t="s">
        <v>945</v>
      </c>
      <c r="O115" t="s">
        <v>598</v>
      </c>
      <c r="P115" t="s">
        <v>946</v>
      </c>
      <c r="Q115" t="s">
        <v>459</v>
      </c>
      <c r="R115" t="s">
        <v>511</v>
      </c>
      <c r="S115" t="s">
        <v>732</v>
      </c>
      <c r="T115" t="s">
        <v>481</v>
      </c>
      <c r="U115" t="s">
        <v>462</v>
      </c>
      <c r="V115" s="8">
        <v>43905.75</v>
      </c>
      <c r="W115" t="s">
        <v>946</v>
      </c>
      <c r="X115" t="s">
        <v>636</v>
      </c>
      <c r="Y115" t="s">
        <v>637</v>
      </c>
      <c r="Z115" t="s">
        <v>733</v>
      </c>
      <c r="AA115" t="s">
        <v>3</v>
      </c>
      <c r="AB115" t="s">
        <v>437</v>
      </c>
      <c r="AC115" t="s">
        <v>484</v>
      </c>
      <c r="AD115" t="s">
        <v>734</v>
      </c>
      <c r="AE115" t="s">
        <v>639</v>
      </c>
      <c r="AF115" t="s">
        <v>640</v>
      </c>
      <c r="AG115" t="s">
        <v>518</v>
      </c>
      <c r="AH115" t="s">
        <v>946</v>
      </c>
      <c r="AI115" t="s">
        <v>440</v>
      </c>
      <c r="AJ115" t="s">
        <v>440</v>
      </c>
      <c r="AK115" t="s">
        <v>440</v>
      </c>
      <c r="AL115" t="s">
        <v>440</v>
      </c>
      <c r="AM115" t="s">
        <v>440</v>
      </c>
      <c r="AN115" t="s">
        <v>440</v>
      </c>
      <c r="AO115" t="s">
        <v>440</v>
      </c>
      <c r="AP115" t="s">
        <v>440</v>
      </c>
      <c r="AQ115" t="s">
        <v>440</v>
      </c>
      <c r="AR115" t="s">
        <v>440</v>
      </c>
      <c r="AS115" t="s">
        <v>440</v>
      </c>
      <c r="AT115" t="s">
        <v>440</v>
      </c>
      <c r="AU115" t="s">
        <v>440</v>
      </c>
      <c r="AV115" t="s">
        <v>440</v>
      </c>
      <c r="AW115" t="s">
        <v>440</v>
      </c>
      <c r="AX115" t="s">
        <v>440</v>
      </c>
      <c r="AY115" t="s">
        <v>440</v>
      </c>
    </row>
    <row r="116" spans="1:51" x14ac:dyDescent="0.3">
      <c r="A116" t="s">
        <v>947</v>
      </c>
      <c r="B116" t="s">
        <v>630</v>
      </c>
      <c r="C116">
        <v>820</v>
      </c>
      <c r="D116">
        <v>167337</v>
      </c>
      <c r="E116" t="s">
        <v>631</v>
      </c>
      <c r="F116" t="s">
        <v>948</v>
      </c>
      <c r="G116" t="s">
        <v>447</v>
      </c>
      <c r="H116">
        <v>233677</v>
      </c>
      <c r="I116" t="s">
        <v>633</v>
      </c>
      <c r="J116" t="s">
        <v>426</v>
      </c>
      <c r="K116" t="s">
        <v>427</v>
      </c>
      <c r="L116" t="s">
        <v>477</v>
      </c>
      <c r="M116" t="s">
        <v>443</v>
      </c>
      <c r="N116" t="s">
        <v>949</v>
      </c>
      <c r="O116" t="s">
        <v>598</v>
      </c>
      <c r="P116" t="s">
        <v>950</v>
      </c>
      <c r="Q116" t="s">
        <v>459</v>
      </c>
      <c r="R116" t="s">
        <v>511</v>
      </c>
      <c r="S116" t="s">
        <v>512</v>
      </c>
      <c r="T116" t="s">
        <v>481</v>
      </c>
      <c r="U116" t="s">
        <v>462</v>
      </c>
      <c r="V116" s="8">
        <v>43905.75</v>
      </c>
      <c r="W116" t="s">
        <v>950</v>
      </c>
      <c r="X116" t="s">
        <v>636</v>
      </c>
      <c r="Y116" t="s">
        <v>645</v>
      </c>
      <c r="Z116" t="s">
        <v>465</v>
      </c>
      <c r="AA116" t="s">
        <v>3</v>
      </c>
      <c r="AB116" t="s">
        <v>437</v>
      </c>
      <c r="AC116" t="s">
        <v>484</v>
      </c>
      <c r="AD116" t="s">
        <v>638</v>
      </c>
      <c r="AE116" t="s">
        <v>639</v>
      </c>
      <c r="AF116" t="s">
        <v>640</v>
      </c>
      <c r="AG116" t="s">
        <v>518</v>
      </c>
      <c r="AH116" t="s">
        <v>950</v>
      </c>
      <c r="AI116" t="s">
        <v>440</v>
      </c>
      <c r="AJ116" t="s">
        <v>440</v>
      </c>
      <c r="AK116" t="s">
        <v>440</v>
      </c>
      <c r="AL116" t="s">
        <v>440</v>
      </c>
      <c r="AM116" t="s">
        <v>440</v>
      </c>
      <c r="AN116" t="s">
        <v>440</v>
      </c>
      <c r="AO116" t="s">
        <v>440</v>
      </c>
      <c r="AP116" t="s">
        <v>440</v>
      </c>
      <c r="AQ116" t="s">
        <v>440</v>
      </c>
      <c r="AR116" t="s">
        <v>440</v>
      </c>
      <c r="AS116" t="s">
        <v>440</v>
      </c>
      <c r="AT116" t="s">
        <v>440</v>
      </c>
      <c r="AU116" t="s">
        <v>440</v>
      </c>
      <c r="AV116" t="s">
        <v>440</v>
      </c>
      <c r="AW116" t="s">
        <v>440</v>
      </c>
      <c r="AX116" t="s">
        <v>440</v>
      </c>
      <c r="AY116" t="s">
        <v>440</v>
      </c>
    </row>
    <row r="117" spans="1:51" x14ac:dyDescent="0.3">
      <c r="A117" t="s">
        <v>951</v>
      </c>
      <c r="B117" t="s">
        <v>630</v>
      </c>
      <c r="C117">
        <v>684</v>
      </c>
      <c r="D117">
        <v>27360</v>
      </c>
      <c r="E117" t="s">
        <v>631</v>
      </c>
      <c r="F117" t="s">
        <v>952</v>
      </c>
      <c r="G117" t="s">
        <v>447</v>
      </c>
      <c r="H117">
        <v>105730</v>
      </c>
      <c r="I117" t="s">
        <v>633</v>
      </c>
      <c r="J117" t="s">
        <v>426</v>
      </c>
      <c r="K117" t="s">
        <v>441</v>
      </c>
      <c r="L117" t="s">
        <v>444</v>
      </c>
      <c r="M117" t="s">
        <v>496</v>
      </c>
      <c r="N117" t="s">
        <v>953</v>
      </c>
      <c r="O117" t="s">
        <v>598</v>
      </c>
      <c r="P117" t="s">
        <v>954</v>
      </c>
      <c r="Q117" t="s">
        <v>459</v>
      </c>
      <c r="R117" t="s">
        <v>511</v>
      </c>
      <c r="S117" t="s">
        <v>732</v>
      </c>
      <c r="T117" t="s">
        <v>481</v>
      </c>
      <c r="U117" t="s">
        <v>462</v>
      </c>
      <c r="V117" s="8">
        <v>43905.75</v>
      </c>
      <c r="W117" t="s">
        <v>954</v>
      </c>
      <c r="X117" t="s">
        <v>636</v>
      </c>
      <c r="Y117" t="s">
        <v>637</v>
      </c>
      <c r="Z117" t="s">
        <v>733</v>
      </c>
      <c r="AA117" t="s">
        <v>3</v>
      </c>
      <c r="AB117" t="s">
        <v>437</v>
      </c>
      <c r="AC117" t="s">
        <v>484</v>
      </c>
      <c r="AD117" t="s">
        <v>734</v>
      </c>
      <c r="AE117" t="s">
        <v>639</v>
      </c>
      <c r="AF117" t="s">
        <v>640</v>
      </c>
      <c r="AG117" t="s">
        <v>518</v>
      </c>
      <c r="AH117" t="s">
        <v>954</v>
      </c>
      <c r="AI117" t="s">
        <v>440</v>
      </c>
      <c r="AJ117" t="s">
        <v>440</v>
      </c>
      <c r="AK117" t="s">
        <v>440</v>
      </c>
      <c r="AL117" t="s">
        <v>440</v>
      </c>
      <c r="AM117" t="s">
        <v>440</v>
      </c>
      <c r="AN117" t="s">
        <v>440</v>
      </c>
      <c r="AO117" t="s">
        <v>440</v>
      </c>
      <c r="AP117" t="s">
        <v>440</v>
      </c>
      <c r="AQ117" t="s">
        <v>440</v>
      </c>
      <c r="AR117" t="s">
        <v>440</v>
      </c>
      <c r="AS117" t="s">
        <v>440</v>
      </c>
      <c r="AT117" t="s">
        <v>440</v>
      </c>
      <c r="AU117" t="s">
        <v>440</v>
      </c>
      <c r="AV117" t="s">
        <v>440</v>
      </c>
      <c r="AW117" t="s">
        <v>440</v>
      </c>
      <c r="AX117" t="s">
        <v>440</v>
      </c>
      <c r="AY117" t="s">
        <v>440</v>
      </c>
    </row>
    <row r="118" spans="1:51" x14ac:dyDescent="0.3">
      <c r="A118" t="s">
        <v>955</v>
      </c>
      <c r="B118" t="s">
        <v>630</v>
      </c>
      <c r="C118">
        <v>727</v>
      </c>
      <c r="D118">
        <v>675579</v>
      </c>
      <c r="E118" t="s">
        <v>631</v>
      </c>
      <c r="F118" t="s">
        <v>956</v>
      </c>
      <c r="G118" t="s">
        <v>447</v>
      </c>
      <c r="H118">
        <v>701533</v>
      </c>
      <c r="I118" t="s">
        <v>633</v>
      </c>
      <c r="J118" t="s">
        <v>426</v>
      </c>
      <c r="K118" t="s">
        <v>441</v>
      </c>
      <c r="L118" t="s">
        <v>446</v>
      </c>
      <c r="M118" t="s">
        <v>429</v>
      </c>
      <c r="N118" t="s">
        <v>957</v>
      </c>
      <c r="O118" t="s">
        <v>598</v>
      </c>
      <c r="P118" t="s">
        <v>958</v>
      </c>
      <c r="Q118" t="s">
        <v>459</v>
      </c>
      <c r="R118" t="s">
        <v>511</v>
      </c>
      <c r="S118" t="s">
        <v>732</v>
      </c>
      <c r="T118" t="s">
        <v>481</v>
      </c>
      <c r="U118" t="s">
        <v>462</v>
      </c>
      <c r="V118" s="8">
        <v>43905.75</v>
      </c>
      <c r="W118" t="s">
        <v>958</v>
      </c>
      <c r="X118" t="s">
        <v>636</v>
      </c>
      <c r="Y118" t="s">
        <v>637</v>
      </c>
      <c r="Z118" t="s">
        <v>733</v>
      </c>
      <c r="AA118" t="s">
        <v>3</v>
      </c>
      <c r="AB118" t="s">
        <v>437</v>
      </c>
      <c r="AC118" t="s">
        <v>484</v>
      </c>
      <c r="AD118" t="s">
        <v>734</v>
      </c>
      <c r="AE118" t="s">
        <v>639</v>
      </c>
      <c r="AF118" t="s">
        <v>640</v>
      </c>
      <c r="AG118" t="s">
        <v>518</v>
      </c>
      <c r="AH118" t="s">
        <v>958</v>
      </c>
      <c r="AI118" t="s">
        <v>440</v>
      </c>
      <c r="AJ118" t="s">
        <v>440</v>
      </c>
      <c r="AK118" t="s">
        <v>440</v>
      </c>
      <c r="AL118" t="s">
        <v>440</v>
      </c>
      <c r="AM118" t="s">
        <v>440</v>
      </c>
      <c r="AN118" t="s">
        <v>440</v>
      </c>
      <c r="AO118" t="s">
        <v>440</v>
      </c>
      <c r="AP118" t="s">
        <v>440</v>
      </c>
      <c r="AQ118" t="s">
        <v>440</v>
      </c>
      <c r="AR118" t="s">
        <v>440</v>
      </c>
      <c r="AS118" t="s">
        <v>440</v>
      </c>
      <c r="AT118" t="s">
        <v>440</v>
      </c>
      <c r="AU118" t="s">
        <v>440</v>
      </c>
      <c r="AV118" t="s">
        <v>440</v>
      </c>
      <c r="AW118" t="s">
        <v>440</v>
      </c>
      <c r="AX118" t="s">
        <v>440</v>
      </c>
      <c r="AY118" t="s">
        <v>440</v>
      </c>
    </row>
    <row r="119" spans="1:51" x14ac:dyDescent="0.3">
      <c r="A119" t="s">
        <v>959</v>
      </c>
      <c r="B119" t="s">
        <v>630</v>
      </c>
      <c r="C119">
        <v>724</v>
      </c>
      <c r="D119">
        <v>362137</v>
      </c>
      <c r="E119" t="s">
        <v>631</v>
      </c>
      <c r="F119" t="s">
        <v>960</v>
      </c>
      <c r="G119" t="s">
        <v>447</v>
      </c>
      <c r="H119">
        <v>413590</v>
      </c>
      <c r="I119" t="s">
        <v>633</v>
      </c>
      <c r="J119" t="s">
        <v>426</v>
      </c>
      <c r="K119" t="s">
        <v>427</v>
      </c>
      <c r="L119" t="s">
        <v>428</v>
      </c>
      <c r="M119" t="s">
        <v>544</v>
      </c>
      <c r="N119" t="s">
        <v>961</v>
      </c>
      <c r="O119" t="s">
        <v>598</v>
      </c>
      <c r="P119" t="s">
        <v>962</v>
      </c>
      <c r="Q119" t="s">
        <v>459</v>
      </c>
      <c r="R119" t="s">
        <v>511</v>
      </c>
      <c r="S119" t="s">
        <v>732</v>
      </c>
      <c r="T119" t="s">
        <v>481</v>
      </c>
      <c r="U119" t="s">
        <v>462</v>
      </c>
      <c r="V119" s="8">
        <v>43905.75</v>
      </c>
      <c r="W119" t="s">
        <v>962</v>
      </c>
      <c r="X119" t="s">
        <v>636</v>
      </c>
      <c r="Y119" t="s">
        <v>637</v>
      </c>
      <c r="Z119" t="s">
        <v>733</v>
      </c>
      <c r="AA119" t="s">
        <v>3</v>
      </c>
      <c r="AB119" t="s">
        <v>437</v>
      </c>
      <c r="AC119" t="s">
        <v>484</v>
      </c>
      <c r="AD119" t="s">
        <v>734</v>
      </c>
      <c r="AE119" t="s">
        <v>639</v>
      </c>
      <c r="AF119" t="s">
        <v>640</v>
      </c>
      <c r="AG119" t="s">
        <v>518</v>
      </c>
      <c r="AH119" t="s">
        <v>962</v>
      </c>
      <c r="AI119" t="s">
        <v>440</v>
      </c>
      <c r="AJ119" t="s">
        <v>440</v>
      </c>
      <c r="AK119" t="s">
        <v>440</v>
      </c>
      <c r="AL119" t="s">
        <v>440</v>
      </c>
      <c r="AM119" t="s">
        <v>440</v>
      </c>
      <c r="AN119" t="s">
        <v>440</v>
      </c>
      <c r="AO119" t="s">
        <v>440</v>
      </c>
      <c r="AP119" t="s">
        <v>440</v>
      </c>
      <c r="AQ119" t="s">
        <v>440</v>
      </c>
      <c r="AR119" t="s">
        <v>440</v>
      </c>
      <c r="AS119" t="s">
        <v>440</v>
      </c>
      <c r="AT119" t="s">
        <v>440</v>
      </c>
      <c r="AU119" t="s">
        <v>440</v>
      </c>
      <c r="AV119" t="s">
        <v>440</v>
      </c>
      <c r="AW119" t="s">
        <v>440</v>
      </c>
      <c r="AX119" t="s">
        <v>440</v>
      </c>
      <c r="AY119" t="s">
        <v>440</v>
      </c>
    </row>
    <row r="120" spans="1:51" x14ac:dyDescent="0.3">
      <c r="A120" t="s">
        <v>963</v>
      </c>
      <c r="B120" t="s">
        <v>630</v>
      </c>
      <c r="C120">
        <v>719</v>
      </c>
      <c r="D120">
        <v>173335</v>
      </c>
      <c r="E120" t="s">
        <v>631</v>
      </c>
      <c r="F120" t="s">
        <v>964</v>
      </c>
      <c r="G120" t="s">
        <v>447</v>
      </c>
      <c r="H120">
        <v>239877</v>
      </c>
      <c r="I120" t="s">
        <v>633</v>
      </c>
      <c r="J120" t="s">
        <v>426</v>
      </c>
      <c r="K120" t="s">
        <v>427</v>
      </c>
      <c r="L120" t="s">
        <v>477</v>
      </c>
      <c r="M120" t="s">
        <v>544</v>
      </c>
      <c r="N120" t="s">
        <v>965</v>
      </c>
      <c r="O120" t="s">
        <v>598</v>
      </c>
      <c r="P120" t="s">
        <v>966</v>
      </c>
      <c r="Q120" t="s">
        <v>459</v>
      </c>
      <c r="R120" t="s">
        <v>511</v>
      </c>
      <c r="S120" t="s">
        <v>732</v>
      </c>
      <c r="T120" t="s">
        <v>481</v>
      </c>
      <c r="U120" t="s">
        <v>462</v>
      </c>
      <c r="V120" s="8">
        <v>43905.75</v>
      </c>
      <c r="W120" t="s">
        <v>966</v>
      </c>
      <c r="X120" t="s">
        <v>636</v>
      </c>
      <c r="Y120" t="s">
        <v>637</v>
      </c>
      <c r="Z120" t="s">
        <v>733</v>
      </c>
      <c r="AA120" t="s">
        <v>3</v>
      </c>
      <c r="AB120" t="s">
        <v>437</v>
      </c>
      <c r="AC120" t="s">
        <v>484</v>
      </c>
      <c r="AD120" t="s">
        <v>734</v>
      </c>
      <c r="AE120" t="s">
        <v>639</v>
      </c>
      <c r="AF120" t="s">
        <v>640</v>
      </c>
      <c r="AG120" t="s">
        <v>518</v>
      </c>
      <c r="AH120" t="s">
        <v>966</v>
      </c>
      <c r="AI120" t="s">
        <v>440</v>
      </c>
      <c r="AJ120" t="s">
        <v>440</v>
      </c>
      <c r="AK120" t="s">
        <v>440</v>
      </c>
      <c r="AL120" t="s">
        <v>440</v>
      </c>
      <c r="AM120" t="s">
        <v>440</v>
      </c>
      <c r="AN120" t="s">
        <v>440</v>
      </c>
      <c r="AO120" t="s">
        <v>440</v>
      </c>
      <c r="AP120" t="s">
        <v>440</v>
      </c>
      <c r="AQ120" t="s">
        <v>440</v>
      </c>
      <c r="AR120" t="s">
        <v>440</v>
      </c>
      <c r="AS120" t="s">
        <v>440</v>
      </c>
      <c r="AT120" t="s">
        <v>440</v>
      </c>
      <c r="AU120" t="s">
        <v>440</v>
      </c>
      <c r="AV120" t="s">
        <v>440</v>
      </c>
      <c r="AW120" t="s">
        <v>440</v>
      </c>
      <c r="AX120" t="s">
        <v>440</v>
      </c>
      <c r="AY120" t="s">
        <v>440</v>
      </c>
    </row>
    <row r="121" spans="1:51" x14ac:dyDescent="0.3">
      <c r="A121" t="s">
        <v>967</v>
      </c>
      <c r="B121" t="s">
        <v>630</v>
      </c>
      <c r="C121">
        <v>716</v>
      </c>
      <c r="D121">
        <v>82423</v>
      </c>
      <c r="E121" t="s">
        <v>631</v>
      </c>
      <c r="F121" t="s">
        <v>968</v>
      </c>
      <c r="G121" t="s">
        <v>447</v>
      </c>
      <c r="H121">
        <v>156469</v>
      </c>
      <c r="I121" t="s">
        <v>633</v>
      </c>
      <c r="J121" t="s">
        <v>426</v>
      </c>
      <c r="K121" t="s">
        <v>427</v>
      </c>
      <c r="L121" t="s">
        <v>428</v>
      </c>
      <c r="M121" t="s">
        <v>445</v>
      </c>
      <c r="N121" t="s">
        <v>969</v>
      </c>
      <c r="O121" t="s">
        <v>598</v>
      </c>
      <c r="P121" t="s">
        <v>970</v>
      </c>
      <c r="Q121" t="s">
        <v>459</v>
      </c>
      <c r="R121" t="s">
        <v>511</v>
      </c>
      <c r="S121" t="s">
        <v>732</v>
      </c>
      <c r="T121" t="s">
        <v>481</v>
      </c>
      <c r="U121" t="s">
        <v>462</v>
      </c>
      <c r="V121" s="8">
        <v>43905.75</v>
      </c>
      <c r="W121" t="s">
        <v>970</v>
      </c>
      <c r="X121" t="s">
        <v>636</v>
      </c>
      <c r="Y121" t="s">
        <v>637</v>
      </c>
      <c r="Z121" t="s">
        <v>733</v>
      </c>
      <c r="AA121" t="s">
        <v>3</v>
      </c>
      <c r="AB121" t="s">
        <v>437</v>
      </c>
      <c r="AC121" t="s">
        <v>484</v>
      </c>
      <c r="AD121" t="s">
        <v>734</v>
      </c>
      <c r="AE121" t="s">
        <v>639</v>
      </c>
      <c r="AF121" t="s">
        <v>640</v>
      </c>
      <c r="AG121" t="s">
        <v>518</v>
      </c>
      <c r="AH121" t="s">
        <v>970</v>
      </c>
      <c r="AI121" t="s">
        <v>440</v>
      </c>
      <c r="AJ121" t="s">
        <v>440</v>
      </c>
      <c r="AK121" t="s">
        <v>440</v>
      </c>
      <c r="AL121" t="s">
        <v>440</v>
      </c>
      <c r="AM121" t="s">
        <v>440</v>
      </c>
      <c r="AN121" t="s">
        <v>440</v>
      </c>
      <c r="AO121" t="s">
        <v>440</v>
      </c>
      <c r="AP121" t="s">
        <v>440</v>
      </c>
      <c r="AQ121" t="s">
        <v>440</v>
      </c>
      <c r="AR121" t="s">
        <v>440</v>
      </c>
      <c r="AS121" t="s">
        <v>440</v>
      </c>
      <c r="AT121" t="s">
        <v>440</v>
      </c>
      <c r="AU121" t="s">
        <v>440</v>
      </c>
      <c r="AV121" t="s">
        <v>440</v>
      </c>
      <c r="AW121" t="s">
        <v>440</v>
      </c>
      <c r="AX121" t="s">
        <v>440</v>
      </c>
      <c r="AY121" t="s">
        <v>440</v>
      </c>
    </row>
    <row r="122" spans="1:51" x14ac:dyDescent="0.3">
      <c r="A122" t="s">
        <v>971</v>
      </c>
      <c r="B122" t="s">
        <v>630</v>
      </c>
      <c r="C122">
        <v>724</v>
      </c>
      <c r="D122">
        <v>28987</v>
      </c>
      <c r="E122" t="s">
        <v>631</v>
      </c>
      <c r="F122" t="s">
        <v>972</v>
      </c>
      <c r="G122" t="s">
        <v>447</v>
      </c>
      <c r="H122">
        <v>107269</v>
      </c>
      <c r="I122" t="s">
        <v>633</v>
      </c>
      <c r="J122" t="s">
        <v>426</v>
      </c>
      <c r="K122" t="s">
        <v>427</v>
      </c>
      <c r="L122" t="s">
        <v>469</v>
      </c>
      <c r="M122" t="s">
        <v>443</v>
      </c>
      <c r="N122" t="s">
        <v>973</v>
      </c>
      <c r="O122" t="s">
        <v>598</v>
      </c>
      <c r="P122" t="s">
        <v>974</v>
      </c>
      <c r="Q122" t="s">
        <v>459</v>
      </c>
      <c r="R122" t="s">
        <v>511</v>
      </c>
      <c r="S122" t="s">
        <v>732</v>
      </c>
      <c r="T122" t="s">
        <v>481</v>
      </c>
      <c r="U122" t="s">
        <v>462</v>
      </c>
      <c r="V122" s="8">
        <v>43905.75</v>
      </c>
      <c r="W122" t="s">
        <v>974</v>
      </c>
      <c r="X122" t="s">
        <v>636</v>
      </c>
      <c r="Y122" t="s">
        <v>637</v>
      </c>
      <c r="Z122" t="s">
        <v>733</v>
      </c>
      <c r="AA122" t="s">
        <v>3</v>
      </c>
      <c r="AB122" t="s">
        <v>437</v>
      </c>
      <c r="AC122" t="s">
        <v>484</v>
      </c>
      <c r="AD122" t="s">
        <v>734</v>
      </c>
      <c r="AE122" t="s">
        <v>639</v>
      </c>
      <c r="AF122" t="s">
        <v>640</v>
      </c>
      <c r="AG122" t="s">
        <v>518</v>
      </c>
      <c r="AH122" t="s">
        <v>974</v>
      </c>
      <c r="AI122" t="s">
        <v>440</v>
      </c>
      <c r="AJ122" t="s">
        <v>440</v>
      </c>
      <c r="AK122" t="s">
        <v>440</v>
      </c>
      <c r="AL122" t="s">
        <v>440</v>
      </c>
      <c r="AM122" t="s">
        <v>440</v>
      </c>
      <c r="AN122" t="s">
        <v>440</v>
      </c>
      <c r="AO122" t="s">
        <v>440</v>
      </c>
      <c r="AP122" t="s">
        <v>440</v>
      </c>
      <c r="AQ122" t="s">
        <v>440</v>
      </c>
      <c r="AR122" t="s">
        <v>440</v>
      </c>
      <c r="AS122" t="s">
        <v>440</v>
      </c>
      <c r="AT122" t="s">
        <v>440</v>
      </c>
      <c r="AU122" t="s">
        <v>440</v>
      </c>
      <c r="AV122" t="s">
        <v>440</v>
      </c>
      <c r="AW122" t="s">
        <v>440</v>
      </c>
      <c r="AX122" t="s">
        <v>440</v>
      </c>
      <c r="AY122" t="s">
        <v>440</v>
      </c>
    </row>
    <row r="123" spans="1:51" x14ac:dyDescent="0.3">
      <c r="A123" t="s">
        <v>975</v>
      </c>
      <c r="B123" t="s">
        <v>630</v>
      </c>
      <c r="C123">
        <v>321</v>
      </c>
      <c r="D123">
        <v>91576</v>
      </c>
      <c r="E123" t="s">
        <v>631</v>
      </c>
      <c r="F123" t="s">
        <v>976</v>
      </c>
      <c r="G123" t="s">
        <v>447</v>
      </c>
      <c r="H123">
        <v>165230</v>
      </c>
      <c r="I123" t="s">
        <v>633</v>
      </c>
      <c r="J123" t="s">
        <v>426</v>
      </c>
      <c r="K123" t="s">
        <v>441</v>
      </c>
      <c r="L123" t="s">
        <v>469</v>
      </c>
      <c r="M123" t="s">
        <v>429</v>
      </c>
      <c r="N123" t="s">
        <v>977</v>
      </c>
      <c r="O123" t="s">
        <v>598</v>
      </c>
      <c r="P123" t="s">
        <v>978</v>
      </c>
      <c r="Q123" t="s">
        <v>459</v>
      </c>
      <c r="R123" t="s">
        <v>511</v>
      </c>
      <c r="S123" t="s">
        <v>732</v>
      </c>
      <c r="T123" t="s">
        <v>481</v>
      </c>
      <c r="U123" t="s">
        <v>462</v>
      </c>
      <c r="V123" s="8">
        <v>43905.75</v>
      </c>
      <c r="W123" t="s">
        <v>978</v>
      </c>
      <c r="X123" t="s">
        <v>636</v>
      </c>
      <c r="Y123" t="s">
        <v>637</v>
      </c>
      <c r="Z123" t="s">
        <v>733</v>
      </c>
      <c r="AA123" t="s">
        <v>3</v>
      </c>
      <c r="AB123" t="s">
        <v>437</v>
      </c>
      <c r="AC123" t="s">
        <v>484</v>
      </c>
      <c r="AD123" t="s">
        <v>734</v>
      </c>
      <c r="AE123" t="s">
        <v>639</v>
      </c>
      <c r="AF123" t="s">
        <v>640</v>
      </c>
      <c r="AG123" t="s">
        <v>518</v>
      </c>
      <c r="AH123" t="s">
        <v>978</v>
      </c>
      <c r="AI123" t="s">
        <v>440</v>
      </c>
      <c r="AJ123" t="s">
        <v>440</v>
      </c>
      <c r="AK123" t="s">
        <v>440</v>
      </c>
      <c r="AL123" t="s">
        <v>440</v>
      </c>
      <c r="AM123" t="s">
        <v>440</v>
      </c>
      <c r="AN123" t="s">
        <v>440</v>
      </c>
      <c r="AO123" t="s">
        <v>440</v>
      </c>
      <c r="AP123" t="s">
        <v>440</v>
      </c>
      <c r="AQ123" t="s">
        <v>440</v>
      </c>
      <c r="AR123" t="s">
        <v>440</v>
      </c>
      <c r="AS123" t="s">
        <v>440</v>
      </c>
      <c r="AT123" t="s">
        <v>440</v>
      </c>
      <c r="AU123" t="s">
        <v>440</v>
      </c>
      <c r="AV123" t="s">
        <v>440</v>
      </c>
      <c r="AW123" t="s">
        <v>440</v>
      </c>
      <c r="AX123" t="s">
        <v>440</v>
      </c>
      <c r="AY123" t="s">
        <v>440</v>
      </c>
    </row>
    <row r="124" spans="1:51" x14ac:dyDescent="0.3">
      <c r="A124" t="s">
        <v>979</v>
      </c>
      <c r="B124" t="s">
        <v>630</v>
      </c>
      <c r="C124">
        <v>326</v>
      </c>
      <c r="D124">
        <v>39773</v>
      </c>
      <c r="E124" t="s">
        <v>631</v>
      </c>
      <c r="F124" t="s">
        <v>980</v>
      </c>
      <c r="G124" t="s">
        <v>447</v>
      </c>
      <c r="H124">
        <v>117408</v>
      </c>
      <c r="I124" t="s">
        <v>633</v>
      </c>
      <c r="J124" t="s">
        <v>426</v>
      </c>
      <c r="K124" t="s">
        <v>441</v>
      </c>
      <c r="L124" t="s">
        <v>469</v>
      </c>
      <c r="M124" t="s">
        <v>445</v>
      </c>
      <c r="N124" t="s">
        <v>981</v>
      </c>
      <c r="O124" t="s">
        <v>598</v>
      </c>
      <c r="P124" t="s">
        <v>982</v>
      </c>
      <c r="Q124" t="s">
        <v>459</v>
      </c>
      <c r="R124" t="s">
        <v>511</v>
      </c>
      <c r="S124" t="s">
        <v>732</v>
      </c>
      <c r="T124" t="s">
        <v>481</v>
      </c>
      <c r="U124" t="s">
        <v>462</v>
      </c>
      <c r="V124" s="8">
        <v>43905.75</v>
      </c>
      <c r="W124" t="s">
        <v>982</v>
      </c>
      <c r="X124" t="s">
        <v>636</v>
      </c>
      <c r="Y124" t="s">
        <v>637</v>
      </c>
      <c r="Z124" t="s">
        <v>733</v>
      </c>
      <c r="AA124" t="s">
        <v>3</v>
      </c>
      <c r="AB124" t="s">
        <v>437</v>
      </c>
      <c r="AC124" t="s">
        <v>484</v>
      </c>
      <c r="AD124" t="s">
        <v>734</v>
      </c>
      <c r="AE124" t="s">
        <v>639</v>
      </c>
      <c r="AF124" t="s">
        <v>640</v>
      </c>
      <c r="AG124" t="s">
        <v>518</v>
      </c>
      <c r="AH124" t="s">
        <v>982</v>
      </c>
      <c r="AI124" t="s">
        <v>440</v>
      </c>
      <c r="AJ124" t="s">
        <v>440</v>
      </c>
      <c r="AK124" t="s">
        <v>440</v>
      </c>
      <c r="AL124" t="s">
        <v>440</v>
      </c>
      <c r="AM124" t="s">
        <v>440</v>
      </c>
      <c r="AN124" t="s">
        <v>440</v>
      </c>
      <c r="AO124" t="s">
        <v>440</v>
      </c>
      <c r="AP124" t="s">
        <v>440</v>
      </c>
      <c r="AQ124" t="s">
        <v>440</v>
      </c>
      <c r="AR124" t="s">
        <v>440</v>
      </c>
      <c r="AS124" t="s">
        <v>440</v>
      </c>
      <c r="AT124" t="s">
        <v>440</v>
      </c>
      <c r="AU124" t="s">
        <v>440</v>
      </c>
      <c r="AV124" t="s">
        <v>440</v>
      </c>
      <c r="AW124" t="s">
        <v>440</v>
      </c>
      <c r="AX124" t="s">
        <v>440</v>
      </c>
      <c r="AY124" t="s">
        <v>440</v>
      </c>
    </row>
    <row r="125" spans="1:51" x14ac:dyDescent="0.3">
      <c r="A125" t="s">
        <v>983</v>
      </c>
      <c r="B125" t="s">
        <v>630</v>
      </c>
      <c r="C125">
        <v>335</v>
      </c>
      <c r="D125">
        <v>23812</v>
      </c>
      <c r="E125" t="s">
        <v>631</v>
      </c>
      <c r="F125" t="s">
        <v>984</v>
      </c>
      <c r="G125" t="s">
        <v>447</v>
      </c>
      <c r="H125">
        <v>102679</v>
      </c>
      <c r="I125" t="s">
        <v>633</v>
      </c>
      <c r="J125" t="s">
        <v>426</v>
      </c>
      <c r="K125" t="s">
        <v>441</v>
      </c>
      <c r="L125" t="s">
        <v>428</v>
      </c>
      <c r="M125" t="s">
        <v>448</v>
      </c>
      <c r="N125" t="s">
        <v>985</v>
      </c>
      <c r="O125" t="s">
        <v>598</v>
      </c>
      <c r="P125" t="s">
        <v>986</v>
      </c>
      <c r="Q125" t="s">
        <v>459</v>
      </c>
      <c r="R125" t="s">
        <v>511</v>
      </c>
      <c r="S125" t="s">
        <v>732</v>
      </c>
      <c r="T125" t="s">
        <v>481</v>
      </c>
      <c r="U125" t="s">
        <v>462</v>
      </c>
      <c r="V125" s="8">
        <v>43905.75</v>
      </c>
      <c r="W125" t="s">
        <v>986</v>
      </c>
      <c r="X125" t="s">
        <v>636</v>
      </c>
      <c r="Y125" t="s">
        <v>637</v>
      </c>
      <c r="Z125" t="s">
        <v>733</v>
      </c>
      <c r="AA125" t="s">
        <v>3</v>
      </c>
      <c r="AB125" t="s">
        <v>437</v>
      </c>
      <c r="AC125" t="s">
        <v>484</v>
      </c>
      <c r="AD125" t="s">
        <v>734</v>
      </c>
      <c r="AE125" t="s">
        <v>639</v>
      </c>
      <c r="AF125" t="s">
        <v>640</v>
      </c>
      <c r="AG125" t="s">
        <v>518</v>
      </c>
      <c r="AH125" t="s">
        <v>986</v>
      </c>
      <c r="AI125" t="s">
        <v>440</v>
      </c>
      <c r="AJ125" t="s">
        <v>440</v>
      </c>
      <c r="AK125" t="s">
        <v>440</v>
      </c>
      <c r="AL125" t="s">
        <v>440</v>
      </c>
      <c r="AM125" t="s">
        <v>440</v>
      </c>
      <c r="AN125" t="s">
        <v>440</v>
      </c>
      <c r="AO125" t="s">
        <v>440</v>
      </c>
      <c r="AP125" t="s">
        <v>440</v>
      </c>
      <c r="AQ125" t="s">
        <v>440</v>
      </c>
      <c r="AR125" t="s">
        <v>440</v>
      </c>
      <c r="AS125" t="s">
        <v>440</v>
      </c>
      <c r="AT125" t="s">
        <v>440</v>
      </c>
      <c r="AU125" t="s">
        <v>440</v>
      </c>
      <c r="AV125" t="s">
        <v>440</v>
      </c>
      <c r="AW125" t="s">
        <v>440</v>
      </c>
      <c r="AX125" t="s">
        <v>440</v>
      </c>
      <c r="AY125" t="s">
        <v>440</v>
      </c>
    </row>
    <row r="126" spans="1:51" x14ac:dyDescent="0.3">
      <c r="A126" t="s">
        <v>987</v>
      </c>
      <c r="B126" t="s">
        <v>630</v>
      </c>
      <c r="C126">
        <v>344</v>
      </c>
      <c r="D126">
        <v>12410</v>
      </c>
      <c r="E126" t="s">
        <v>631</v>
      </c>
      <c r="F126" t="s">
        <v>988</v>
      </c>
      <c r="G126" t="s">
        <v>447</v>
      </c>
      <c r="H126">
        <v>92110</v>
      </c>
      <c r="I126" t="s">
        <v>633</v>
      </c>
      <c r="J126" t="s">
        <v>426</v>
      </c>
      <c r="K126" t="s">
        <v>441</v>
      </c>
      <c r="L126" t="s">
        <v>477</v>
      </c>
      <c r="M126" t="s">
        <v>544</v>
      </c>
      <c r="N126" t="s">
        <v>989</v>
      </c>
      <c r="O126" t="s">
        <v>598</v>
      </c>
      <c r="P126" t="s">
        <v>990</v>
      </c>
      <c r="Q126" t="s">
        <v>459</v>
      </c>
      <c r="R126" t="s">
        <v>511</v>
      </c>
      <c r="S126" t="s">
        <v>732</v>
      </c>
      <c r="T126" t="s">
        <v>481</v>
      </c>
      <c r="U126" t="s">
        <v>462</v>
      </c>
      <c r="V126" s="8">
        <v>43905.75</v>
      </c>
      <c r="W126" t="s">
        <v>990</v>
      </c>
      <c r="X126" t="s">
        <v>636</v>
      </c>
      <c r="Y126" t="s">
        <v>637</v>
      </c>
      <c r="Z126" t="s">
        <v>733</v>
      </c>
      <c r="AA126" t="s">
        <v>3</v>
      </c>
      <c r="AB126" t="s">
        <v>437</v>
      </c>
      <c r="AC126" t="s">
        <v>484</v>
      </c>
      <c r="AD126" t="s">
        <v>734</v>
      </c>
      <c r="AE126" t="s">
        <v>639</v>
      </c>
      <c r="AF126" t="s">
        <v>640</v>
      </c>
      <c r="AG126" t="s">
        <v>518</v>
      </c>
      <c r="AH126" t="s">
        <v>990</v>
      </c>
      <c r="AI126" t="s">
        <v>440</v>
      </c>
      <c r="AJ126" t="s">
        <v>440</v>
      </c>
      <c r="AK126" t="s">
        <v>440</v>
      </c>
      <c r="AL126" t="s">
        <v>440</v>
      </c>
      <c r="AM126" t="s">
        <v>440</v>
      </c>
      <c r="AN126" t="s">
        <v>440</v>
      </c>
      <c r="AO126" t="s">
        <v>440</v>
      </c>
      <c r="AP126" t="s">
        <v>440</v>
      </c>
      <c r="AQ126" t="s">
        <v>440</v>
      </c>
      <c r="AR126" t="s">
        <v>440</v>
      </c>
      <c r="AS126" t="s">
        <v>440</v>
      </c>
      <c r="AT126" t="s">
        <v>440</v>
      </c>
      <c r="AU126" t="s">
        <v>440</v>
      </c>
      <c r="AV126" t="s">
        <v>440</v>
      </c>
      <c r="AW126" t="s">
        <v>440</v>
      </c>
      <c r="AX126" t="s">
        <v>440</v>
      </c>
      <c r="AY126" t="s">
        <v>440</v>
      </c>
    </row>
    <row r="127" spans="1:51" x14ac:dyDescent="0.3">
      <c r="A127" t="s">
        <v>991</v>
      </c>
      <c r="B127" t="s">
        <v>630</v>
      </c>
      <c r="C127">
        <v>755</v>
      </c>
      <c r="D127">
        <v>15116</v>
      </c>
      <c r="E127" t="s">
        <v>631</v>
      </c>
      <c r="F127" t="s">
        <v>992</v>
      </c>
      <c r="G127" t="s">
        <v>447</v>
      </c>
      <c r="H127">
        <v>94454</v>
      </c>
      <c r="I127" t="s">
        <v>633</v>
      </c>
      <c r="J127" t="s">
        <v>426</v>
      </c>
      <c r="K127" t="s">
        <v>427</v>
      </c>
      <c r="L127" t="s">
        <v>477</v>
      </c>
      <c r="M127" t="s">
        <v>448</v>
      </c>
      <c r="N127" t="s">
        <v>993</v>
      </c>
      <c r="O127" t="s">
        <v>598</v>
      </c>
      <c r="P127" t="s">
        <v>994</v>
      </c>
      <c r="Q127" t="s">
        <v>459</v>
      </c>
      <c r="R127" t="s">
        <v>511</v>
      </c>
      <c r="S127" t="s">
        <v>512</v>
      </c>
      <c r="T127" t="s">
        <v>481</v>
      </c>
      <c r="U127" t="s">
        <v>462</v>
      </c>
      <c r="V127" s="8">
        <v>43905.75</v>
      </c>
      <c r="W127" t="s">
        <v>994</v>
      </c>
      <c r="X127" t="s">
        <v>636</v>
      </c>
      <c r="Y127" t="s">
        <v>645</v>
      </c>
      <c r="Z127" t="s">
        <v>465</v>
      </c>
      <c r="AA127" t="s">
        <v>3</v>
      </c>
      <c r="AB127" t="s">
        <v>437</v>
      </c>
      <c r="AC127" t="s">
        <v>484</v>
      </c>
      <c r="AD127" t="s">
        <v>638</v>
      </c>
      <c r="AE127" t="s">
        <v>639</v>
      </c>
      <c r="AF127" t="s">
        <v>640</v>
      </c>
      <c r="AG127" t="s">
        <v>518</v>
      </c>
      <c r="AH127" t="s">
        <v>994</v>
      </c>
      <c r="AI127" t="s">
        <v>440</v>
      </c>
      <c r="AJ127" t="s">
        <v>440</v>
      </c>
      <c r="AK127" t="s">
        <v>440</v>
      </c>
      <c r="AL127" t="s">
        <v>440</v>
      </c>
      <c r="AM127" t="s">
        <v>440</v>
      </c>
      <c r="AN127" t="s">
        <v>440</v>
      </c>
      <c r="AO127" t="s">
        <v>440</v>
      </c>
      <c r="AP127" t="s">
        <v>440</v>
      </c>
      <c r="AQ127" t="s">
        <v>440</v>
      </c>
      <c r="AR127" t="s">
        <v>440</v>
      </c>
      <c r="AS127" t="s">
        <v>440</v>
      </c>
      <c r="AT127" t="s">
        <v>440</v>
      </c>
      <c r="AU127" t="s">
        <v>440</v>
      </c>
      <c r="AV127" t="s">
        <v>440</v>
      </c>
      <c r="AW127" t="s">
        <v>440</v>
      </c>
      <c r="AX127" t="s">
        <v>440</v>
      </c>
      <c r="AY127" t="s">
        <v>440</v>
      </c>
    </row>
    <row r="128" spans="1:51" x14ac:dyDescent="0.3">
      <c r="A128" t="s">
        <v>995</v>
      </c>
      <c r="B128" t="s">
        <v>630</v>
      </c>
      <c r="C128">
        <v>318</v>
      </c>
      <c r="D128">
        <v>4458</v>
      </c>
      <c r="E128" t="s">
        <v>631</v>
      </c>
      <c r="F128" t="s">
        <v>996</v>
      </c>
      <c r="G128" t="s">
        <v>447</v>
      </c>
      <c r="H128">
        <v>84666</v>
      </c>
      <c r="I128" t="s">
        <v>633</v>
      </c>
      <c r="J128" t="s">
        <v>426</v>
      </c>
      <c r="K128" t="s">
        <v>427</v>
      </c>
      <c r="L128" t="s">
        <v>428</v>
      </c>
      <c r="M128" t="s">
        <v>443</v>
      </c>
      <c r="N128" t="s">
        <v>997</v>
      </c>
      <c r="O128" t="s">
        <v>598</v>
      </c>
      <c r="P128" t="s">
        <v>998</v>
      </c>
      <c r="Q128" t="s">
        <v>459</v>
      </c>
      <c r="R128" t="s">
        <v>511</v>
      </c>
      <c r="S128" t="s">
        <v>732</v>
      </c>
      <c r="T128" t="s">
        <v>481</v>
      </c>
      <c r="U128" t="s">
        <v>462</v>
      </c>
      <c r="V128" s="8">
        <v>43905.75</v>
      </c>
      <c r="W128" t="s">
        <v>998</v>
      </c>
      <c r="X128" t="s">
        <v>636</v>
      </c>
      <c r="Y128" t="s">
        <v>637</v>
      </c>
      <c r="Z128" t="s">
        <v>733</v>
      </c>
      <c r="AA128" t="s">
        <v>3</v>
      </c>
      <c r="AB128" t="s">
        <v>437</v>
      </c>
      <c r="AC128" t="s">
        <v>484</v>
      </c>
      <c r="AD128" t="s">
        <v>734</v>
      </c>
      <c r="AE128" t="s">
        <v>639</v>
      </c>
      <c r="AF128" t="s">
        <v>640</v>
      </c>
      <c r="AG128" t="s">
        <v>518</v>
      </c>
      <c r="AH128" t="s">
        <v>998</v>
      </c>
      <c r="AI128" t="s">
        <v>440</v>
      </c>
      <c r="AJ128" t="s">
        <v>440</v>
      </c>
      <c r="AK128" t="s">
        <v>440</v>
      </c>
      <c r="AL128" t="s">
        <v>440</v>
      </c>
      <c r="AM128" t="s">
        <v>440</v>
      </c>
      <c r="AN128" t="s">
        <v>440</v>
      </c>
      <c r="AO128" t="s">
        <v>440</v>
      </c>
      <c r="AP128" t="s">
        <v>440</v>
      </c>
      <c r="AQ128" t="s">
        <v>440</v>
      </c>
      <c r="AR128" t="s">
        <v>440</v>
      </c>
      <c r="AS128" t="s">
        <v>440</v>
      </c>
      <c r="AT128" t="s">
        <v>440</v>
      </c>
      <c r="AU128" t="s">
        <v>440</v>
      </c>
      <c r="AV128" t="s">
        <v>440</v>
      </c>
      <c r="AW128" t="s">
        <v>440</v>
      </c>
      <c r="AX128" t="s">
        <v>440</v>
      </c>
      <c r="AY128" t="s">
        <v>440</v>
      </c>
    </row>
    <row r="129" spans="1:51" x14ac:dyDescent="0.3">
      <c r="A129" t="s">
        <v>999</v>
      </c>
      <c r="B129" t="s">
        <v>630</v>
      </c>
      <c r="C129">
        <v>839</v>
      </c>
      <c r="D129">
        <v>22672</v>
      </c>
      <c r="E129" t="s">
        <v>631</v>
      </c>
      <c r="F129" t="s">
        <v>1000</v>
      </c>
      <c r="G129" t="s">
        <v>447</v>
      </c>
      <c r="H129">
        <v>101380</v>
      </c>
      <c r="I129" t="s">
        <v>633</v>
      </c>
      <c r="J129" t="s">
        <v>426</v>
      </c>
      <c r="K129" t="s">
        <v>441</v>
      </c>
      <c r="L129" t="s">
        <v>444</v>
      </c>
      <c r="M129" t="s">
        <v>496</v>
      </c>
      <c r="N129" t="s">
        <v>1001</v>
      </c>
      <c r="O129" t="s">
        <v>598</v>
      </c>
      <c r="P129" t="s">
        <v>1002</v>
      </c>
      <c r="Q129" t="s">
        <v>459</v>
      </c>
      <c r="R129" t="s">
        <v>511</v>
      </c>
      <c r="S129" t="s">
        <v>732</v>
      </c>
      <c r="T129" t="s">
        <v>481</v>
      </c>
      <c r="U129" t="s">
        <v>462</v>
      </c>
      <c r="V129" s="8">
        <v>43905.75</v>
      </c>
      <c r="W129" t="s">
        <v>1002</v>
      </c>
      <c r="X129" t="s">
        <v>636</v>
      </c>
      <c r="Y129" t="s">
        <v>637</v>
      </c>
      <c r="Z129" t="s">
        <v>733</v>
      </c>
      <c r="AA129" t="s">
        <v>3</v>
      </c>
      <c r="AB129" t="s">
        <v>437</v>
      </c>
      <c r="AC129" t="s">
        <v>484</v>
      </c>
      <c r="AD129" t="s">
        <v>734</v>
      </c>
      <c r="AE129" t="s">
        <v>639</v>
      </c>
      <c r="AF129" t="s">
        <v>640</v>
      </c>
      <c r="AG129" t="s">
        <v>518</v>
      </c>
      <c r="AH129" t="s">
        <v>1002</v>
      </c>
      <c r="AI129" t="s">
        <v>440</v>
      </c>
      <c r="AJ129" t="s">
        <v>440</v>
      </c>
      <c r="AK129" t="s">
        <v>440</v>
      </c>
      <c r="AL129" t="s">
        <v>440</v>
      </c>
      <c r="AM129" t="s">
        <v>440</v>
      </c>
      <c r="AN129" t="s">
        <v>440</v>
      </c>
      <c r="AO129" t="s">
        <v>440</v>
      </c>
      <c r="AP129" t="s">
        <v>440</v>
      </c>
      <c r="AQ129" t="s">
        <v>440</v>
      </c>
      <c r="AR129" t="s">
        <v>440</v>
      </c>
      <c r="AS129" t="s">
        <v>440</v>
      </c>
      <c r="AT129" t="s">
        <v>440</v>
      </c>
      <c r="AU129" t="s">
        <v>440</v>
      </c>
      <c r="AV129" t="s">
        <v>440</v>
      </c>
      <c r="AW129" t="s">
        <v>440</v>
      </c>
      <c r="AX129" t="s">
        <v>440</v>
      </c>
      <c r="AY129" t="s">
        <v>440</v>
      </c>
    </row>
    <row r="130" spans="1:51" x14ac:dyDescent="0.3">
      <c r="A130" t="s">
        <v>1003</v>
      </c>
      <c r="B130" t="s">
        <v>630</v>
      </c>
      <c r="C130">
        <v>1059</v>
      </c>
      <c r="D130">
        <v>11655</v>
      </c>
      <c r="E130" t="s">
        <v>631</v>
      </c>
      <c r="F130" t="s">
        <v>1004</v>
      </c>
      <c r="G130" t="s">
        <v>447</v>
      </c>
      <c r="H130">
        <v>91224</v>
      </c>
      <c r="I130" t="s">
        <v>633</v>
      </c>
      <c r="J130" t="s">
        <v>426</v>
      </c>
      <c r="K130" t="s">
        <v>441</v>
      </c>
      <c r="L130" t="s">
        <v>469</v>
      </c>
      <c r="M130" t="s">
        <v>448</v>
      </c>
      <c r="N130" t="s">
        <v>1005</v>
      </c>
      <c r="O130" t="s">
        <v>598</v>
      </c>
      <c r="P130" t="s">
        <v>1006</v>
      </c>
      <c r="Q130" t="s">
        <v>459</v>
      </c>
      <c r="R130" t="s">
        <v>511</v>
      </c>
      <c r="S130" t="s">
        <v>732</v>
      </c>
      <c r="T130" t="s">
        <v>481</v>
      </c>
      <c r="U130" t="s">
        <v>462</v>
      </c>
      <c r="V130" s="8">
        <v>43905.75</v>
      </c>
      <c r="W130" t="s">
        <v>1006</v>
      </c>
      <c r="X130" t="s">
        <v>636</v>
      </c>
      <c r="Y130" t="s">
        <v>637</v>
      </c>
      <c r="Z130" t="s">
        <v>733</v>
      </c>
      <c r="AA130" t="s">
        <v>3</v>
      </c>
      <c r="AB130" t="s">
        <v>437</v>
      </c>
      <c r="AC130" t="s">
        <v>484</v>
      </c>
      <c r="AD130" t="s">
        <v>734</v>
      </c>
      <c r="AE130" t="s">
        <v>639</v>
      </c>
      <c r="AF130" t="s">
        <v>640</v>
      </c>
      <c r="AG130" t="s">
        <v>518</v>
      </c>
      <c r="AH130" t="s">
        <v>1006</v>
      </c>
      <c r="AI130" t="s">
        <v>440</v>
      </c>
      <c r="AJ130" t="s">
        <v>440</v>
      </c>
      <c r="AK130" t="s">
        <v>440</v>
      </c>
      <c r="AL130" t="s">
        <v>440</v>
      </c>
      <c r="AM130" t="s">
        <v>440</v>
      </c>
      <c r="AN130" t="s">
        <v>440</v>
      </c>
      <c r="AO130" t="s">
        <v>440</v>
      </c>
      <c r="AP130" t="s">
        <v>440</v>
      </c>
      <c r="AQ130" t="s">
        <v>440</v>
      </c>
      <c r="AR130" t="s">
        <v>440</v>
      </c>
      <c r="AS130" t="s">
        <v>440</v>
      </c>
      <c r="AT130" t="s">
        <v>440</v>
      </c>
      <c r="AU130" t="s">
        <v>440</v>
      </c>
      <c r="AV130" t="s">
        <v>440</v>
      </c>
      <c r="AW130" t="s">
        <v>440</v>
      </c>
      <c r="AX130" t="s">
        <v>440</v>
      </c>
      <c r="AY130" t="s">
        <v>440</v>
      </c>
    </row>
    <row r="131" spans="1:51" x14ac:dyDescent="0.3">
      <c r="A131" t="s">
        <v>1007</v>
      </c>
      <c r="B131" t="s">
        <v>630</v>
      </c>
      <c r="C131">
        <v>1188</v>
      </c>
      <c r="D131">
        <v>8316</v>
      </c>
      <c r="E131" t="s">
        <v>631</v>
      </c>
      <c r="F131" t="s">
        <v>1008</v>
      </c>
      <c r="G131" t="s">
        <v>447</v>
      </c>
      <c r="H131">
        <v>88158</v>
      </c>
      <c r="I131" t="s">
        <v>633</v>
      </c>
      <c r="J131" t="s">
        <v>426</v>
      </c>
      <c r="K131" t="s">
        <v>427</v>
      </c>
      <c r="L131" t="s">
        <v>477</v>
      </c>
      <c r="M131" t="s">
        <v>443</v>
      </c>
      <c r="N131" t="s">
        <v>1009</v>
      </c>
      <c r="O131" t="s">
        <v>598</v>
      </c>
      <c r="P131" t="s">
        <v>1010</v>
      </c>
      <c r="Q131" t="s">
        <v>459</v>
      </c>
      <c r="R131" t="s">
        <v>511</v>
      </c>
      <c r="S131" t="s">
        <v>732</v>
      </c>
      <c r="T131" t="s">
        <v>481</v>
      </c>
      <c r="U131" t="s">
        <v>462</v>
      </c>
      <c r="V131" s="8">
        <v>43905.75</v>
      </c>
      <c r="W131" t="s">
        <v>1010</v>
      </c>
      <c r="X131" t="s">
        <v>636</v>
      </c>
      <c r="Y131" t="s">
        <v>637</v>
      </c>
      <c r="Z131" t="s">
        <v>733</v>
      </c>
      <c r="AA131" t="s">
        <v>3</v>
      </c>
      <c r="AB131" t="s">
        <v>437</v>
      </c>
      <c r="AC131" t="s">
        <v>484</v>
      </c>
      <c r="AD131" t="s">
        <v>734</v>
      </c>
      <c r="AE131" t="s">
        <v>639</v>
      </c>
      <c r="AF131" t="s">
        <v>640</v>
      </c>
      <c r="AG131" t="s">
        <v>518</v>
      </c>
      <c r="AH131" t="s">
        <v>1010</v>
      </c>
      <c r="AI131" t="s">
        <v>440</v>
      </c>
      <c r="AJ131" t="s">
        <v>440</v>
      </c>
      <c r="AK131" t="s">
        <v>440</v>
      </c>
      <c r="AL131" t="s">
        <v>440</v>
      </c>
      <c r="AM131" t="s">
        <v>440</v>
      </c>
      <c r="AN131" t="s">
        <v>440</v>
      </c>
      <c r="AO131" t="s">
        <v>440</v>
      </c>
      <c r="AP131" t="s">
        <v>440</v>
      </c>
      <c r="AQ131" t="s">
        <v>440</v>
      </c>
      <c r="AR131" t="s">
        <v>440</v>
      </c>
      <c r="AS131" t="s">
        <v>440</v>
      </c>
      <c r="AT131" t="s">
        <v>440</v>
      </c>
      <c r="AU131" t="s">
        <v>440</v>
      </c>
      <c r="AV131" t="s">
        <v>440</v>
      </c>
      <c r="AW131" t="s">
        <v>440</v>
      </c>
      <c r="AX131" t="s">
        <v>440</v>
      </c>
      <c r="AY131" t="s">
        <v>440</v>
      </c>
    </row>
    <row r="132" spans="1:51" x14ac:dyDescent="0.3">
      <c r="A132" t="s">
        <v>1011</v>
      </c>
      <c r="B132" t="s">
        <v>630</v>
      </c>
      <c r="C132">
        <v>1303</v>
      </c>
      <c r="D132">
        <v>3909</v>
      </c>
      <c r="E132" t="s">
        <v>631</v>
      </c>
      <c r="F132" t="s">
        <v>1012</v>
      </c>
      <c r="G132" t="s">
        <v>447</v>
      </c>
      <c r="H132">
        <v>84137</v>
      </c>
      <c r="I132" t="s">
        <v>633</v>
      </c>
      <c r="J132" t="s">
        <v>426</v>
      </c>
      <c r="K132" t="s">
        <v>441</v>
      </c>
      <c r="L132" t="s">
        <v>477</v>
      </c>
      <c r="M132" t="s">
        <v>544</v>
      </c>
      <c r="N132" t="s">
        <v>1013</v>
      </c>
      <c r="O132" t="s">
        <v>598</v>
      </c>
      <c r="P132" t="s">
        <v>1014</v>
      </c>
      <c r="Q132" t="s">
        <v>459</v>
      </c>
      <c r="R132" t="s">
        <v>511</v>
      </c>
      <c r="S132" t="s">
        <v>732</v>
      </c>
      <c r="T132" t="s">
        <v>481</v>
      </c>
      <c r="U132" t="s">
        <v>462</v>
      </c>
      <c r="V132" s="8">
        <v>43905.75</v>
      </c>
      <c r="W132" t="s">
        <v>1014</v>
      </c>
      <c r="X132" t="s">
        <v>636</v>
      </c>
      <c r="Y132" t="s">
        <v>637</v>
      </c>
      <c r="Z132" t="s">
        <v>733</v>
      </c>
      <c r="AA132" t="s">
        <v>3</v>
      </c>
      <c r="AB132" t="s">
        <v>437</v>
      </c>
      <c r="AC132" t="s">
        <v>484</v>
      </c>
      <c r="AD132" t="s">
        <v>734</v>
      </c>
      <c r="AE132" t="s">
        <v>639</v>
      </c>
      <c r="AF132" t="s">
        <v>640</v>
      </c>
      <c r="AG132" t="s">
        <v>518</v>
      </c>
      <c r="AH132" t="s">
        <v>1014</v>
      </c>
      <c r="AI132" t="s">
        <v>440</v>
      </c>
      <c r="AJ132" t="s">
        <v>440</v>
      </c>
      <c r="AK132" t="s">
        <v>440</v>
      </c>
      <c r="AL132" t="s">
        <v>440</v>
      </c>
      <c r="AM132" t="s">
        <v>440</v>
      </c>
      <c r="AN132" t="s">
        <v>440</v>
      </c>
      <c r="AO132" t="s">
        <v>440</v>
      </c>
      <c r="AP132" t="s">
        <v>440</v>
      </c>
      <c r="AQ132" t="s">
        <v>440</v>
      </c>
      <c r="AR132" t="s">
        <v>440</v>
      </c>
      <c r="AS132" t="s">
        <v>440</v>
      </c>
      <c r="AT132" t="s">
        <v>440</v>
      </c>
      <c r="AU132" t="s">
        <v>440</v>
      </c>
      <c r="AV132" t="s">
        <v>440</v>
      </c>
      <c r="AW132" t="s">
        <v>440</v>
      </c>
      <c r="AX132" t="s">
        <v>440</v>
      </c>
      <c r="AY132" t="s">
        <v>440</v>
      </c>
    </row>
    <row r="133" spans="1:51" x14ac:dyDescent="0.3">
      <c r="A133" t="s">
        <v>1015</v>
      </c>
      <c r="B133" t="s">
        <v>630</v>
      </c>
      <c r="C133">
        <v>666</v>
      </c>
      <c r="D133">
        <v>27996</v>
      </c>
      <c r="E133" t="s">
        <v>631</v>
      </c>
      <c r="F133" t="s">
        <v>1016</v>
      </c>
      <c r="G133" t="s">
        <v>447</v>
      </c>
      <c r="H133">
        <v>106328</v>
      </c>
      <c r="I133" t="s">
        <v>633</v>
      </c>
      <c r="J133" t="s">
        <v>426</v>
      </c>
      <c r="K133" t="s">
        <v>441</v>
      </c>
      <c r="L133" t="s">
        <v>446</v>
      </c>
      <c r="M133" t="s">
        <v>445</v>
      </c>
      <c r="N133" t="s">
        <v>1017</v>
      </c>
      <c r="O133" t="s">
        <v>598</v>
      </c>
      <c r="P133" t="s">
        <v>1018</v>
      </c>
      <c r="Q133" t="s">
        <v>459</v>
      </c>
      <c r="R133" t="s">
        <v>511</v>
      </c>
      <c r="S133" t="s">
        <v>732</v>
      </c>
      <c r="T133" t="s">
        <v>481</v>
      </c>
      <c r="U133" t="s">
        <v>462</v>
      </c>
      <c r="V133" s="8">
        <v>43905.75</v>
      </c>
      <c r="W133" t="s">
        <v>1018</v>
      </c>
      <c r="X133" t="s">
        <v>636</v>
      </c>
      <c r="Y133" t="s">
        <v>637</v>
      </c>
      <c r="Z133" t="s">
        <v>733</v>
      </c>
      <c r="AA133" t="s">
        <v>3</v>
      </c>
      <c r="AB133" t="s">
        <v>437</v>
      </c>
      <c r="AC133" t="s">
        <v>484</v>
      </c>
      <c r="AD133" t="s">
        <v>734</v>
      </c>
      <c r="AE133" t="s">
        <v>639</v>
      </c>
      <c r="AF133" t="s">
        <v>640</v>
      </c>
      <c r="AG133" t="s">
        <v>518</v>
      </c>
      <c r="AH133" t="s">
        <v>1018</v>
      </c>
      <c r="AI133" t="s">
        <v>440</v>
      </c>
      <c r="AJ133" t="s">
        <v>440</v>
      </c>
      <c r="AK133" t="s">
        <v>440</v>
      </c>
      <c r="AL133" t="s">
        <v>440</v>
      </c>
      <c r="AM133" t="s">
        <v>440</v>
      </c>
      <c r="AN133" t="s">
        <v>440</v>
      </c>
      <c r="AO133" t="s">
        <v>440</v>
      </c>
      <c r="AP133" t="s">
        <v>440</v>
      </c>
      <c r="AQ133" t="s">
        <v>440</v>
      </c>
      <c r="AR133" t="s">
        <v>440</v>
      </c>
      <c r="AS133" t="s">
        <v>440</v>
      </c>
      <c r="AT133" t="s">
        <v>440</v>
      </c>
      <c r="AU133" t="s">
        <v>440</v>
      </c>
      <c r="AV133" t="s">
        <v>440</v>
      </c>
      <c r="AW133" t="s">
        <v>440</v>
      </c>
      <c r="AX133" t="s">
        <v>440</v>
      </c>
      <c r="AY133" t="s">
        <v>440</v>
      </c>
    </row>
    <row r="134" spans="1:51" x14ac:dyDescent="0.3">
      <c r="A134" t="s">
        <v>1019</v>
      </c>
      <c r="B134" t="s">
        <v>630</v>
      </c>
      <c r="C134">
        <v>624</v>
      </c>
      <c r="D134">
        <v>14361</v>
      </c>
      <c r="E134" t="s">
        <v>631</v>
      </c>
      <c r="F134" t="s">
        <v>1020</v>
      </c>
      <c r="G134" t="s">
        <v>447</v>
      </c>
      <c r="H134">
        <v>93795</v>
      </c>
      <c r="I134" t="s">
        <v>633</v>
      </c>
      <c r="J134" t="s">
        <v>426</v>
      </c>
      <c r="K134" t="s">
        <v>441</v>
      </c>
      <c r="L134" t="s">
        <v>428</v>
      </c>
      <c r="M134" t="s">
        <v>443</v>
      </c>
      <c r="N134" t="s">
        <v>1021</v>
      </c>
      <c r="O134" t="s">
        <v>598</v>
      </c>
      <c r="P134" t="s">
        <v>1022</v>
      </c>
      <c r="Q134" t="s">
        <v>459</v>
      </c>
      <c r="R134" t="s">
        <v>511</v>
      </c>
      <c r="S134" t="s">
        <v>732</v>
      </c>
      <c r="T134" t="s">
        <v>481</v>
      </c>
      <c r="U134" t="s">
        <v>462</v>
      </c>
      <c r="V134" s="8">
        <v>43905.75</v>
      </c>
      <c r="W134" t="s">
        <v>1022</v>
      </c>
      <c r="X134" t="s">
        <v>636</v>
      </c>
      <c r="Y134" t="s">
        <v>637</v>
      </c>
      <c r="Z134" t="s">
        <v>733</v>
      </c>
      <c r="AA134" t="s">
        <v>3</v>
      </c>
      <c r="AB134" t="s">
        <v>437</v>
      </c>
      <c r="AC134" t="s">
        <v>484</v>
      </c>
      <c r="AD134" t="s">
        <v>734</v>
      </c>
      <c r="AE134" t="s">
        <v>639</v>
      </c>
      <c r="AF134" t="s">
        <v>640</v>
      </c>
      <c r="AG134" t="s">
        <v>518</v>
      </c>
      <c r="AH134" t="s">
        <v>1022</v>
      </c>
      <c r="AI134" t="s">
        <v>440</v>
      </c>
      <c r="AJ134" t="s">
        <v>440</v>
      </c>
      <c r="AK134" t="s">
        <v>440</v>
      </c>
      <c r="AL134" t="s">
        <v>440</v>
      </c>
      <c r="AM134" t="s">
        <v>440</v>
      </c>
      <c r="AN134" t="s">
        <v>440</v>
      </c>
      <c r="AO134" t="s">
        <v>440</v>
      </c>
      <c r="AP134" t="s">
        <v>440</v>
      </c>
      <c r="AQ134" t="s">
        <v>440</v>
      </c>
      <c r="AR134" t="s">
        <v>440</v>
      </c>
      <c r="AS134" t="s">
        <v>440</v>
      </c>
      <c r="AT134" t="s">
        <v>440</v>
      </c>
      <c r="AU134" t="s">
        <v>440</v>
      </c>
      <c r="AV134" t="s">
        <v>440</v>
      </c>
      <c r="AW134" t="s">
        <v>440</v>
      </c>
      <c r="AX134" t="s">
        <v>440</v>
      </c>
      <c r="AY134" t="s">
        <v>440</v>
      </c>
    </row>
    <row r="135" spans="1:51" x14ac:dyDescent="0.3">
      <c r="A135" t="s">
        <v>1023</v>
      </c>
      <c r="B135" t="s">
        <v>630</v>
      </c>
      <c r="C135">
        <v>621</v>
      </c>
      <c r="D135">
        <v>6219</v>
      </c>
      <c r="E135" t="s">
        <v>631</v>
      </c>
      <c r="F135" t="s">
        <v>1024</v>
      </c>
      <c r="G135" t="s">
        <v>447</v>
      </c>
      <c r="H135">
        <v>86308</v>
      </c>
      <c r="I135" t="s">
        <v>633</v>
      </c>
      <c r="J135" t="s">
        <v>426</v>
      </c>
      <c r="K135" t="s">
        <v>441</v>
      </c>
      <c r="L135" t="s">
        <v>442</v>
      </c>
      <c r="M135" t="s">
        <v>544</v>
      </c>
      <c r="N135" t="s">
        <v>1025</v>
      </c>
      <c r="O135" t="s">
        <v>598</v>
      </c>
      <c r="P135" t="s">
        <v>1026</v>
      </c>
      <c r="Q135" t="s">
        <v>459</v>
      </c>
      <c r="R135" t="s">
        <v>511</v>
      </c>
      <c r="S135" t="s">
        <v>732</v>
      </c>
      <c r="T135" t="s">
        <v>481</v>
      </c>
      <c r="U135" t="s">
        <v>462</v>
      </c>
      <c r="V135" s="8">
        <v>43905.75</v>
      </c>
      <c r="W135" t="s">
        <v>1026</v>
      </c>
      <c r="X135" t="s">
        <v>636</v>
      </c>
      <c r="Y135" t="s">
        <v>637</v>
      </c>
      <c r="Z135" t="s">
        <v>733</v>
      </c>
      <c r="AA135" t="s">
        <v>3</v>
      </c>
      <c r="AB135" t="s">
        <v>437</v>
      </c>
      <c r="AC135" t="s">
        <v>484</v>
      </c>
      <c r="AD135" t="s">
        <v>734</v>
      </c>
      <c r="AE135" t="s">
        <v>639</v>
      </c>
      <c r="AF135" t="s">
        <v>640</v>
      </c>
      <c r="AG135" t="s">
        <v>518</v>
      </c>
      <c r="AH135" t="s">
        <v>1026</v>
      </c>
      <c r="AI135" t="s">
        <v>440</v>
      </c>
      <c r="AJ135" t="s">
        <v>440</v>
      </c>
      <c r="AK135" t="s">
        <v>440</v>
      </c>
      <c r="AL135" t="s">
        <v>440</v>
      </c>
      <c r="AM135" t="s">
        <v>440</v>
      </c>
      <c r="AN135" t="s">
        <v>440</v>
      </c>
      <c r="AO135" t="s">
        <v>440</v>
      </c>
      <c r="AP135" t="s">
        <v>440</v>
      </c>
      <c r="AQ135" t="s">
        <v>440</v>
      </c>
      <c r="AR135" t="s">
        <v>440</v>
      </c>
      <c r="AS135" t="s">
        <v>440</v>
      </c>
      <c r="AT135" t="s">
        <v>440</v>
      </c>
      <c r="AU135" t="s">
        <v>440</v>
      </c>
      <c r="AV135" t="s">
        <v>440</v>
      </c>
      <c r="AW135" t="s">
        <v>440</v>
      </c>
      <c r="AX135" t="s">
        <v>440</v>
      </c>
      <c r="AY135" t="s">
        <v>440</v>
      </c>
    </row>
    <row r="136" spans="1:51" x14ac:dyDescent="0.3">
      <c r="A136" t="s">
        <v>1027</v>
      </c>
      <c r="B136" t="s">
        <v>630</v>
      </c>
      <c r="C136">
        <v>532</v>
      </c>
      <c r="D136">
        <v>2661</v>
      </c>
      <c r="E136" t="s">
        <v>631</v>
      </c>
      <c r="F136" t="s">
        <v>1028</v>
      </c>
      <c r="G136" t="s">
        <v>447</v>
      </c>
      <c r="H136">
        <v>82996</v>
      </c>
      <c r="I136" t="s">
        <v>633</v>
      </c>
      <c r="J136" t="s">
        <v>426</v>
      </c>
      <c r="K136" t="s">
        <v>441</v>
      </c>
      <c r="L136" t="s">
        <v>428</v>
      </c>
      <c r="M136" t="s">
        <v>429</v>
      </c>
      <c r="N136" t="s">
        <v>1029</v>
      </c>
      <c r="O136" t="s">
        <v>598</v>
      </c>
      <c r="P136" t="s">
        <v>1030</v>
      </c>
      <c r="Q136" t="s">
        <v>459</v>
      </c>
      <c r="R136" t="s">
        <v>511</v>
      </c>
      <c r="S136" t="s">
        <v>732</v>
      </c>
      <c r="T136" t="s">
        <v>481</v>
      </c>
      <c r="U136" t="s">
        <v>462</v>
      </c>
      <c r="V136" s="8">
        <v>43905.75</v>
      </c>
      <c r="W136" t="s">
        <v>1030</v>
      </c>
      <c r="X136" t="s">
        <v>636</v>
      </c>
      <c r="Y136" t="s">
        <v>637</v>
      </c>
      <c r="Z136" t="s">
        <v>733</v>
      </c>
      <c r="AA136" t="s">
        <v>3</v>
      </c>
      <c r="AB136" t="s">
        <v>437</v>
      </c>
      <c r="AC136" t="s">
        <v>484</v>
      </c>
      <c r="AD136" t="s">
        <v>734</v>
      </c>
      <c r="AE136" t="s">
        <v>639</v>
      </c>
      <c r="AF136" t="s">
        <v>640</v>
      </c>
      <c r="AG136" t="s">
        <v>518</v>
      </c>
      <c r="AH136" t="s">
        <v>1030</v>
      </c>
      <c r="AI136" t="s">
        <v>440</v>
      </c>
      <c r="AJ136" t="s">
        <v>440</v>
      </c>
      <c r="AK136" t="s">
        <v>440</v>
      </c>
      <c r="AL136" t="s">
        <v>440</v>
      </c>
      <c r="AM136" t="s">
        <v>440</v>
      </c>
      <c r="AN136" t="s">
        <v>440</v>
      </c>
      <c r="AO136" t="s">
        <v>440</v>
      </c>
      <c r="AP136" t="s">
        <v>440</v>
      </c>
      <c r="AQ136" t="s">
        <v>440</v>
      </c>
      <c r="AR136" t="s">
        <v>440</v>
      </c>
      <c r="AS136" t="s">
        <v>440</v>
      </c>
      <c r="AT136" t="s">
        <v>440</v>
      </c>
      <c r="AU136" t="s">
        <v>440</v>
      </c>
      <c r="AV136" t="s">
        <v>440</v>
      </c>
      <c r="AW136" t="s">
        <v>440</v>
      </c>
      <c r="AX136" t="s">
        <v>440</v>
      </c>
      <c r="AY136" t="s">
        <v>440</v>
      </c>
    </row>
    <row r="137" spans="1:51" x14ac:dyDescent="0.3">
      <c r="A137" t="s">
        <v>1031</v>
      </c>
      <c r="B137" t="s">
        <v>630</v>
      </c>
      <c r="C137">
        <v>506</v>
      </c>
      <c r="D137">
        <v>1012</v>
      </c>
      <c r="E137" t="s">
        <v>631</v>
      </c>
      <c r="F137" t="s">
        <v>1032</v>
      </c>
      <c r="G137" t="s">
        <v>447</v>
      </c>
      <c r="H137">
        <v>81466</v>
      </c>
      <c r="I137" t="s">
        <v>633</v>
      </c>
      <c r="J137" t="s">
        <v>426</v>
      </c>
      <c r="K137" t="s">
        <v>427</v>
      </c>
      <c r="L137" t="s">
        <v>428</v>
      </c>
      <c r="M137" t="s">
        <v>443</v>
      </c>
      <c r="N137" t="s">
        <v>1033</v>
      </c>
      <c r="O137" t="s">
        <v>598</v>
      </c>
      <c r="P137" t="s">
        <v>1034</v>
      </c>
      <c r="Q137" t="s">
        <v>459</v>
      </c>
      <c r="R137" t="s">
        <v>511</v>
      </c>
      <c r="S137" t="s">
        <v>732</v>
      </c>
      <c r="T137" t="s">
        <v>481</v>
      </c>
      <c r="U137" t="s">
        <v>462</v>
      </c>
      <c r="V137" s="8">
        <v>43905.75</v>
      </c>
      <c r="W137" t="s">
        <v>1034</v>
      </c>
      <c r="X137" t="s">
        <v>636</v>
      </c>
      <c r="Y137" t="s">
        <v>637</v>
      </c>
      <c r="Z137" t="s">
        <v>733</v>
      </c>
      <c r="AA137" t="s">
        <v>3</v>
      </c>
      <c r="AB137" t="s">
        <v>437</v>
      </c>
      <c r="AC137" t="s">
        <v>484</v>
      </c>
      <c r="AD137" t="s">
        <v>734</v>
      </c>
      <c r="AE137" t="s">
        <v>639</v>
      </c>
      <c r="AF137" t="s">
        <v>640</v>
      </c>
      <c r="AG137" t="s">
        <v>518</v>
      </c>
      <c r="AH137" t="s">
        <v>1034</v>
      </c>
      <c r="AI137" t="s">
        <v>440</v>
      </c>
      <c r="AJ137" t="s">
        <v>440</v>
      </c>
      <c r="AK137" t="s">
        <v>440</v>
      </c>
      <c r="AL137" t="s">
        <v>440</v>
      </c>
      <c r="AM137" t="s">
        <v>440</v>
      </c>
      <c r="AN137" t="s">
        <v>440</v>
      </c>
      <c r="AO137" t="s">
        <v>440</v>
      </c>
      <c r="AP137" t="s">
        <v>440</v>
      </c>
      <c r="AQ137" t="s">
        <v>440</v>
      </c>
      <c r="AR137" t="s">
        <v>440</v>
      </c>
      <c r="AS137" t="s">
        <v>440</v>
      </c>
      <c r="AT137" t="s">
        <v>440</v>
      </c>
      <c r="AU137" t="s">
        <v>440</v>
      </c>
      <c r="AV137" t="s">
        <v>440</v>
      </c>
      <c r="AW137" t="s">
        <v>440</v>
      </c>
      <c r="AX137" t="s">
        <v>440</v>
      </c>
      <c r="AY137" t="s">
        <v>440</v>
      </c>
    </row>
    <row r="138" spans="1:51" x14ac:dyDescent="0.3">
      <c r="A138" t="s">
        <v>1035</v>
      </c>
      <c r="B138" t="s">
        <v>630</v>
      </c>
      <c r="C138">
        <v>1177</v>
      </c>
      <c r="D138">
        <v>37685</v>
      </c>
      <c r="E138" t="s">
        <v>631</v>
      </c>
      <c r="F138" t="s">
        <v>1036</v>
      </c>
      <c r="G138" t="s">
        <v>447</v>
      </c>
      <c r="H138">
        <v>115107</v>
      </c>
      <c r="I138" t="s">
        <v>633</v>
      </c>
      <c r="J138" t="s">
        <v>426</v>
      </c>
      <c r="K138" t="s">
        <v>427</v>
      </c>
      <c r="L138" t="s">
        <v>477</v>
      </c>
      <c r="M138" t="s">
        <v>448</v>
      </c>
      <c r="N138" t="s">
        <v>1037</v>
      </c>
      <c r="O138" t="s">
        <v>598</v>
      </c>
      <c r="P138" t="s">
        <v>1038</v>
      </c>
      <c r="Q138" t="s">
        <v>459</v>
      </c>
      <c r="R138" t="s">
        <v>511</v>
      </c>
      <c r="S138" t="s">
        <v>512</v>
      </c>
      <c r="T138" t="s">
        <v>481</v>
      </c>
      <c r="U138" t="s">
        <v>462</v>
      </c>
      <c r="V138" s="8">
        <v>43905.75</v>
      </c>
      <c r="W138" t="s">
        <v>1038</v>
      </c>
      <c r="X138" t="s">
        <v>636</v>
      </c>
      <c r="Y138" t="s">
        <v>645</v>
      </c>
      <c r="Z138" t="s">
        <v>465</v>
      </c>
      <c r="AA138" t="s">
        <v>3</v>
      </c>
      <c r="AB138" t="s">
        <v>437</v>
      </c>
      <c r="AC138" t="s">
        <v>484</v>
      </c>
      <c r="AD138" t="s">
        <v>638</v>
      </c>
      <c r="AE138" t="s">
        <v>639</v>
      </c>
      <c r="AF138" t="s">
        <v>640</v>
      </c>
      <c r="AG138" t="s">
        <v>518</v>
      </c>
      <c r="AH138" t="s">
        <v>1038</v>
      </c>
      <c r="AI138" t="s">
        <v>440</v>
      </c>
      <c r="AJ138" t="s">
        <v>440</v>
      </c>
      <c r="AK138" t="s">
        <v>440</v>
      </c>
      <c r="AL138" t="s">
        <v>440</v>
      </c>
      <c r="AM138" t="s">
        <v>440</v>
      </c>
      <c r="AN138" t="s">
        <v>440</v>
      </c>
      <c r="AO138" t="s">
        <v>440</v>
      </c>
      <c r="AP138" t="s">
        <v>440</v>
      </c>
      <c r="AQ138" t="s">
        <v>440</v>
      </c>
      <c r="AR138" t="s">
        <v>440</v>
      </c>
      <c r="AS138" t="s">
        <v>440</v>
      </c>
      <c r="AT138" t="s">
        <v>440</v>
      </c>
      <c r="AU138" t="s">
        <v>440</v>
      </c>
      <c r="AV138" t="s">
        <v>440</v>
      </c>
      <c r="AW138" t="s">
        <v>440</v>
      </c>
      <c r="AX138" t="s">
        <v>440</v>
      </c>
      <c r="AY138" t="s">
        <v>440</v>
      </c>
    </row>
    <row r="139" spans="1:51" x14ac:dyDescent="0.3">
      <c r="A139" t="s">
        <v>1039</v>
      </c>
      <c r="B139" t="s">
        <v>630</v>
      </c>
      <c r="C139">
        <v>705</v>
      </c>
      <c r="D139">
        <v>1043911</v>
      </c>
      <c r="E139" t="s">
        <v>631</v>
      </c>
      <c r="F139" t="s">
        <v>1040</v>
      </c>
      <c r="G139" t="s">
        <v>447</v>
      </c>
      <c r="H139">
        <v>1038215</v>
      </c>
      <c r="I139" t="s">
        <v>633</v>
      </c>
      <c r="J139" t="s">
        <v>426</v>
      </c>
      <c r="K139" t="s">
        <v>441</v>
      </c>
      <c r="L139" t="s">
        <v>469</v>
      </c>
      <c r="M139" t="s">
        <v>496</v>
      </c>
      <c r="N139" t="s">
        <v>1041</v>
      </c>
      <c r="O139" t="s">
        <v>598</v>
      </c>
      <c r="P139" t="s">
        <v>1042</v>
      </c>
      <c r="Q139" t="s">
        <v>459</v>
      </c>
      <c r="R139" t="s">
        <v>511</v>
      </c>
      <c r="S139" t="s">
        <v>732</v>
      </c>
      <c r="T139" t="s">
        <v>481</v>
      </c>
      <c r="U139" t="s">
        <v>462</v>
      </c>
      <c r="V139" s="8">
        <v>43905.75</v>
      </c>
      <c r="W139" t="s">
        <v>1042</v>
      </c>
      <c r="X139" t="s">
        <v>636</v>
      </c>
      <c r="Y139" t="s">
        <v>637</v>
      </c>
      <c r="Z139" t="s">
        <v>733</v>
      </c>
      <c r="AA139" t="s">
        <v>3</v>
      </c>
      <c r="AB139" t="s">
        <v>437</v>
      </c>
      <c r="AC139" t="s">
        <v>484</v>
      </c>
      <c r="AD139" t="s">
        <v>734</v>
      </c>
      <c r="AE139" t="s">
        <v>639</v>
      </c>
      <c r="AF139" t="s">
        <v>640</v>
      </c>
      <c r="AG139" t="s">
        <v>518</v>
      </c>
      <c r="AH139" t="s">
        <v>1042</v>
      </c>
      <c r="AI139" t="s">
        <v>440</v>
      </c>
      <c r="AJ139" t="s">
        <v>440</v>
      </c>
      <c r="AK139" t="s">
        <v>440</v>
      </c>
      <c r="AL139" t="s">
        <v>440</v>
      </c>
      <c r="AM139" t="s">
        <v>440</v>
      </c>
      <c r="AN139" t="s">
        <v>440</v>
      </c>
      <c r="AO139" t="s">
        <v>440</v>
      </c>
      <c r="AP139" t="s">
        <v>440</v>
      </c>
      <c r="AQ139" t="s">
        <v>440</v>
      </c>
      <c r="AR139" t="s">
        <v>440</v>
      </c>
      <c r="AS139" t="s">
        <v>440</v>
      </c>
      <c r="AT139" t="s">
        <v>440</v>
      </c>
      <c r="AU139" t="s">
        <v>440</v>
      </c>
      <c r="AV139" t="s">
        <v>440</v>
      </c>
      <c r="AW139" t="s">
        <v>440</v>
      </c>
      <c r="AX139" t="s">
        <v>440</v>
      </c>
      <c r="AY139" t="s">
        <v>440</v>
      </c>
    </row>
    <row r="140" spans="1:51" x14ac:dyDescent="0.3">
      <c r="A140" t="s">
        <v>1043</v>
      </c>
      <c r="B140" t="s">
        <v>630</v>
      </c>
      <c r="C140">
        <v>704</v>
      </c>
      <c r="D140">
        <v>505483</v>
      </c>
      <c r="E140" t="s">
        <v>631</v>
      </c>
      <c r="F140" t="s">
        <v>1044</v>
      </c>
      <c r="G140" t="s">
        <v>447</v>
      </c>
      <c r="H140">
        <v>544310</v>
      </c>
      <c r="I140" t="s">
        <v>633</v>
      </c>
      <c r="J140" t="s">
        <v>426</v>
      </c>
      <c r="K140" t="s">
        <v>427</v>
      </c>
      <c r="L140" t="s">
        <v>477</v>
      </c>
      <c r="M140" t="s">
        <v>448</v>
      </c>
      <c r="N140" t="s">
        <v>1045</v>
      </c>
      <c r="O140" t="s">
        <v>598</v>
      </c>
      <c r="P140" t="s">
        <v>1046</v>
      </c>
      <c r="Q140" t="s">
        <v>459</v>
      </c>
      <c r="R140" t="s">
        <v>511</v>
      </c>
      <c r="S140" t="s">
        <v>732</v>
      </c>
      <c r="T140" t="s">
        <v>481</v>
      </c>
      <c r="U140" t="s">
        <v>462</v>
      </c>
      <c r="V140" s="8">
        <v>43905.75</v>
      </c>
      <c r="W140" t="s">
        <v>1046</v>
      </c>
      <c r="X140" t="s">
        <v>636</v>
      </c>
      <c r="Y140" t="s">
        <v>637</v>
      </c>
      <c r="Z140" t="s">
        <v>733</v>
      </c>
      <c r="AA140" t="s">
        <v>3</v>
      </c>
      <c r="AB140" t="s">
        <v>437</v>
      </c>
      <c r="AC140" t="s">
        <v>484</v>
      </c>
      <c r="AD140" t="s">
        <v>734</v>
      </c>
      <c r="AE140" t="s">
        <v>639</v>
      </c>
      <c r="AF140" t="s">
        <v>640</v>
      </c>
      <c r="AG140" t="s">
        <v>518</v>
      </c>
      <c r="AH140" t="s">
        <v>1046</v>
      </c>
      <c r="AI140" t="s">
        <v>440</v>
      </c>
      <c r="AJ140" t="s">
        <v>440</v>
      </c>
      <c r="AK140" t="s">
        <v>440</v>
      </c>
      <c r="AL140" t="s">
        <v>440</v>
      </c>
      <c r="AM140" t="s">
        <v>440</v>
      </c>
      <c r="AN140" t="s">
        <v>440</v>
      </c>
      <c r="AO140" t="s">
        <v>440</v>
      </c>
      <c r="AP140" t="s">
        <v>440</v>
      </c>
      <c r="AQ140" t="s">
        <v>440</v>
      </c>
      <c r="AR140" t="s">
        <v>440</v>
      </c>
      <c r="AS140" t="s">
        <v>440</v>
      </c>
      <c r="AT140" t="s">
        <v>440</v>
      </c>
      <c r="AU140" t="s">
        <v>440</v>
      </c>
      <c r="AV140" t="s">
        <v>440</v>
      </c>
      <c r="AW140" t="s">
        <v>440</v>
      </c>
      <c r="AX140" t="s">
        <v>440</v>
      </c>
      <c r="AY140" t="s">
        <v>440</v>
      </c>
    </row>
    <row r="141" spans="1:51" x14ac:dyDescent="0.3">
      <c r="A141" t="s">
        <v>1047</v>
      </c>
      <c r="B141" t="s">
        <v>630</v>
      </c>
      <c r="C141">
        <v>708</v>
      </c>
      <c r="D141">
        <v>258599</v>
      </c>
      <c r="E141" t="s">
        <v>631</v>
      </c>
      <c r="F141" t="s">
        <v>1048</v>
      </c>
      <c r="G141" t="s">
        <v>447</v>
      </c>
      <c r="H141">
        <v>317891</v>
      </c>
      <c r="I141" t="s">
        <v>633</v>
      </c>
      <c r="J141" t="s">
        <v>426</v>
      </c>
      <c r="K141" t="s">
        <v>427</v>
      </c>
      <c r="L141" t="s">
        <v>442</v>
      </c>
      <c r="M141" t="s">
        <v>429</v>
      </c>
      <c r="N141" t="s">
        <v>1049</v>
      </c>
      <c r="O141" t="s">
        <v>598</v>
      </c>
      <c r="P141" t="s">
        <v>1050</v>
      </c>
      <c r="Q141" t="s">
        <v>459</v>
      </c>
      <c r="R141" t="s">
        <v>511</v>
      </c>
      <c r="S141" t="s">
        <v>732</v>
      </c>
      <c r="T141" t="s">
        <v>481</v>
      </c>
      <c r="U141" t="s">
        <v>462</v>
      </c>
      <c r="V141" s="8">
        <v>43905.75</v>
      </c>
      <c r="W141" t="s">
        <v>1050</v>
      </c>
      <c r="X141" t="s">
        <v>636</v>
      </c>
      <c r="Y141" t="s">
        <v>637</v>
      </c>
      <c r="Z141" t="s">
        <v>733</v>
      </c>
      <c r="AA141" t="s">
        <v>3</v>
      </c>
      <c r="AB141" t="s">
        <v>437</v>
      </c>
      <c r="AC141" t="s">
        <v>484</v>
      </c>
      <c r="AD141" t="s">
        <v>734</v>
      </c>
      <c r="AE141" t="s">
        <v>639</v>
      </c>
      <c r="AF141" t="s">
        <v>640</v>
      </c>
      <c r="AG141" t="s">
        <v>518</v>
      </c>
      <c r="AH141" t="s">
        <v>1050</v>
      </c>
      <c r="AI141" t="s">
        <v>440</v>
      </c>
      <c r="AJ141" t="s">
        <v>440</v>
      </c>
      <c r="AK141" t="s">
        <v>440</v>
      </c>
      <c r="AL141" t="s">
        <v>440</v>
      </c>
      <c r="AM141" t="s">
        <v>440</v>
      </c>
      <c r="AN141" t="s">
        <v>440</v>
      </c>
      <c r="AO141" t="s">
        <v>440</v>
      </c>
      <c r="AP141" t="s">
        <v>440</v>
      </c>
      <c r="AQ141" t="s">
        <v>440</v>
      </c>
      <c r="AR141" t="s">
        <v>440</v>
      </c>
      <c r="AS141" t="s">
        <v>440</v>
      </c>
      <c r="AT141" t="s">
        <v>440</v>
      </c>
      <c r="AU141" t="s">
        <v>440</v>
      </c>
      <c r="AV141" t="s">
        <v>440</v>
      </c>
      <c r="AW141" t="s">
        <v>440</v>
      </c>
      <c r="AX141" t="s">
        <v>440</v>
      </c>
      <c r="AY141" t="s">
        <v>440</v>
      </c>
    </row>
    <row r="142" spans="1:51" x14ac:dyDescent="0.3">
      <c r="A142" t="s">
        <v>1051</v>
      </c>
      <c r="B142" t="s">
        <v>630</v>
      </c>
      <c r="C142">
        <v>723</v>
      </c>
      <c r="D142">
        <v>130246</v>
      </c>
      <c r="E142" t="s">
        <v>631</v>
      </c>
      <c r="F142" t="s">
        <v>1052</v>
      </c>
      <c r="G142" t="s">
        <v>447</v>
      </c>
      <c r="H142">
        <v>200213</v>
      </c>
      <c r="I142" t="s">
        <v>633</v>
      </c>
      <c r="J142" t="s">
        <v>426</v>
      </c>
      <c r="K142" t="s">
        <v>441</v>
      </c>
      <c r="L142" t="s">
        <v>442</v>
      </c>
      <c r="M142" t="s">
        <v>448</v>
      </c>
      <c r="N142" t="s">
        <v>1053</v>
      </c>
      <c r="O142" t="s">
        <v>598</v>
      </c>
      <c r="P142" t="s">
        <v>1054</v>
      </c>
      <c r="Q142" t="s">
        <v>459</v>
      </c>
      <c r="R142" t="s">
        <v>511</v>
      </c>
      <c r="S142" t="s">
        <v>732</v>
      </c>
      <c r="T142" t="s">
        <v>481</v>
      </c>
      <c r="U142" t="s">
        <v>462</v>
      </c>
      <c r="V142" s="8">
        <v>43905.75</v>
      </c>
      <c r="W142" t="s">
        <v>1054</v>
      </c>
      <c r="X142" t="s">
        <v>636</v>
      </c>
      <c r="Y142" t="s">
        <v>637</v>
      </c>
      <c r="Z142" t="s">
        <v>733</v>
      </c>
      <c r="AA142" t="s">
        <v>3</v>
      </c>
      <c r="AB142" t="s">
        <v>437</v>
      </c>
      <c r="AC142" t="s">
        <v>484</v>
      </c>
      <c r="AD142" t="s">
        <v>734</v>
      </c>
      <c r="AE142" t="s">
        <v>639</v>
      </c>
      <c r="AF142" t="s">
        <v>640</v>
      </c>
      <c r="AG142" t="s">
        <v>518</v>
      </c>
      <c r="AH142" t="s">
        <v>1054</v>
      </c>
      <c r="AI142" t="s">
        <v>440</v>
      </c>
      <c r="AJ142" t="s">
        <v>440</v>
      </c>
      <c r="AK142" t="s">
        <v>440</v>
      </c>
      <c r="AL142" t="s">
        <v>440</v>
      </c>
      <c r="AM142" t="s">
        <v>440</v>
      </c>
      <c r="AN142" t="s">
        <v>440</v>
      </c>
      <c r="AO142" t="s">
        <v>440</v>
      </c>
      <c r="AP142" t="s">
        <v>440</v>
      </c>
      <c r="AQ142" t="s">
        <v>440</v>
      </c>
      <c r="AR142" t="s">
        <v>440</v>
      </c>
      <c r="AS142" t="s">
        <v>440</v>
      </c>
      <c r="AT142" t="s">
        <v>440</v>
      </c>
      <c r="AU142" t="s">
        <v>440</v>
      </c>
      <c r="AV142" t="s">
        <v>440</v>
      </c>
      <c r="AW142" t="s">
        <v>440</v>
      </c>
      <c r="AX142" t="s">
        <v>440</v>
      </c>
      <c r="AY142" t="s">
        <v>440</v>
      </c>
    </row>
    <row r="143" spans="1:51" x14ac:dyDescent="0.3">
      <c r="A143" t="s">
        <v>1055</v>
      </c>
      <c r="B143" t="s">
        <v>630</v>
      </c>
      <c r="C143">
        <v>751</v>
      </c>
      <c r="D143">
        <v>50349</v>
      </c>
      <c r="E143" t="s">
        <v>631</v>
      </c>
      <c r="F143" t="s">
        <v>1056</v>
      </c>
      <c r="G143" t="s">
        <v>447</v>
      </c>
      <c r="H143">
        <v>126969</v>
      </c>
      <c r="I143" t="s">
        <v>633</v>
      </c>
      <c r="J143" t="s">
        <v>426</v>
      </c>
      <c r="K143" t="s">
        <v>441</v>
      </c>
      <c r="L143" t="s">
        <v>442</v>
      </c>
      <c r="M143" t="s">
        <v>496</v>
      </c>
      <c r="N143" t="s">
        <v>1057</v>
      </c>
      <c r="O143" t="s">
        <v>598</v>
      </c>
      <c r="P143" t="s">
        <v>1058</v>
      </c>
      <c r="Q143" t="s">
        <v>459</v>
      </c>
      <c r="R143" t="s">
        <v>511</v>
      </c>
      <c r="S143" t="s">
        <v>732</v>
      </c>
      <c r="T143" t="s">
        <v>481</v>
      </c>
      <c r="U143" t="s">
        <v>462</v>
      </c>
      <c r="V143" s="8">
        <v>43905.75</v>
      </c>
      <c r="W143" t="s">
        <v>1058</v>
      </c>
      <c r="X143" t="s">
        <v>636</v>
      </c>
      <c r="Y143" t="s">
        <v>637</v>
      </c>
      <c r="Z143" t="s">
        <v>733</v>
      </c>
      <c r="AA143" t="s">
        <v>3</v>
      </c>
      <c r="AB143" t="s">
        <v>437</v>
      </c>
      <c r="AC143" t="s">
        <v>484</v>
      </c>
      <c r="AD143" t="s">
        <v>734</v>
      </c>
      <c r="AE143" t="s">
        <v>639</v>
      </c>
      <c r="AF143" t="s">
        <v>640</v>
      </c>
      <c r="AG143" t="s">
        <v>518</v>
      </c>
      <c r="AH143" t="s">
        <v>1058</v>
      </c>
      <c r="AI143" t="s">
        <v>440</v>
      </c>
      <c r="AJ143" t="s">
        <v>440</v>
      </c>
      <c r="AK143" t="s">
        <v>440</v>
      </c>
      <c r="AL143" t="s">
        <v>440</v>
      </c>
      <c r="AM143" t="s">
        <v>440</v>
      </c>
      <c r="AN143" t="s">
        <v>440</v>
      </c>
      <c r="AO143" t="s">
        <v>440</v>
      </c>
      <c r="AP143" t="s">
        <v>440</v>
      </c>
      <c r="AQ143" t="s">
        <v>440</v>
      </c>
      <c r="AR143" t="s">
        <v>440</v>
      </c>
      <c r="AS143" t="s">
        <v>440</v>
      </c>
      <c r="AT143" t="s">
        <v>440</v>
      </c>
      <c r="AU143" t="s">
        <v>440</v>
      </c>
      <c r="AV143" t="s">
        <v>440</v>
      </c>
      <c r="AW143" t="s">
        <v>440</v>
      </c>
      <c r="AX143" t="s">
        <v>440</v>
      </c>
      <c r="AY143" t="s">
        <v>440</v>
      </c>
    </row>
    <row r="144" spans="1:51" x14ac:dyDescent="0.3">
      <c r="A144" t="s">
        <v>1059</v>
      </c>
      <c r="B144" t="s">
        <v>630</v>
      </c>
      <c r="C144">
        <v>231</v>
      </c>
      <c r="D144">
        <v>35615</v>
      </c>
      <c r="E144" t="s">
        <v>631</v>
      </c>
      <c r="F144" t="s">
        <v>1060</v>
      </c>
      <c r="G144" t="s">
        <v>447</v>
      </c>
      <c r="H144">
        <v>113605</v>
      </c>
      <c r="I144" t="s">
        <v>633</v>
      </c>
      <c r="J144" t="s">
        <v>426</v>
      </c>
      <c r="K144" t="s">
        <v>441</v>
      </c>
      <c r="L144" t="s">
        <v>444</v>
      </c>
      <c r="M144" t="s">
        <v>445</v>
      </c>
      <c r="N144" t="s">
        <v>1061</v>
      </c>
      <c r="O144" t="s">
        <v>598</v>
      </c>
      <c r="P144" t="s">
        <v>1062</v>
      </c>
      <c r="Q144" t="s">
        <v>459</v>
      </c>
      <c r="R144" t="s">
        <v>511</v>
      </c>
      <c r="S144" t="s">
        <v>732</v>
      </c>
      <c r="T144" t="s">
        <v>481</v>
      </c>
      <c r="U144" t="s">
        <v>462</v>
      </c>
      <c r="V144" s="8">
        <v>43905.75</v>
      </c>
      <c r="W144" t="s">
        <v>1062</v>
      </c>
      <c r="X144" t="s">
        <v>636</v>
      </c>
      <c r="Y144" t="s">
        <v>637</v>
      </c>
      <c r="Z144" t="s">
        <v>733</v>
      </c>
      <c r="AA144" t="s">
        <v>3</v>
      </c>
      <c r="AB144" t="s">
        <v>437</v>
      </c>
      <c r="AC144" t="s">
        <v>484</v>
      </c>
      <c r="AD144" t="s">
        <v>734</v>
      </c>
      <c r="AE144" t="s">
        <v>639</v>
      </c>
      <c r="AF144" t="s">
        <v>640</v>
      </c>
      <c r="AG144" t="s">
        <v>518</v>
      </c>
      <c r="AH144" t="s">
        <v>1062</v>
      </c>
      <c r="AI144" t="s">
        <v>440</v>
      </c>
      <c r="AJ144" t="s">
        <v>440</v>
      </c>
      <c r="AK144" t="s">
        <v>440</v>
      </c>
      <c r="AL144" t="s">
        <v>440</v>
      </c>
      <c r="AM144" t="s">
        <v>440</v>
      </c>
      <c r="AN144" t="s">
        <v>440</v>
      </c>
      <c r="AO144" t="s">
        <v>440</v>
      </c>
      <c r="AP144" t="s">
        <v>440</v>
      </c>
      <c r="AQ144" t="s">
        <v>440</v>
      </c>
      <c r="AR144" t="s">
        <v>440</v>
      </c>
      <c r="AS144" t="s">
        <v>440</v>
      </c>
      <c r="AT144" t="s">
        <v>440</v>
      </c>
      <c r="AU144" t="s">
        <v>440</v>
      </c>
      <c r="AV144" t="s">
        <v>440</v>
      </c>
      <c r="AW144" t="s">
        <v>440</v>
      </c>
      <c r="AX144" t="s">
        <v>440</v>
      </c>
      <c r="AY144" t="s">
        <v>440</v>
      </c>
    </row>
    <row r="145" spans="1:51" x14ac:dyDescent="0.3">
      <c r="A145" t="s">
        <v>1063</v>
      </c>
      <c r="B145" t="s">
        <v>630</v>
      </c>
      <c r="C145">
        <v>212</v>
      </c>
      <c r="D145">
        <v>19092</v>
      </c>
      <c r="E145" t="s">
        <v>631</v>
      </c>
      <c r="F145" t="s">
        <v>1064</v>
      </c>
      <c r="G145" t="s">
        <v>447</v>
      </c>
      <c r="H145">
        <v>98317</v>
      </c>
      <c r="I145" t="s">
        <v>633</v>
      </c>
      <c r="J145" t="s">
        <v>426</v>
      </c>
      <c r="K145" t="s">
        <v>441</v>
      </c>
      <c r="L145" t="s">
        <v>442</v>
      </c>
      <c r="M145" t="s">
        <v>443</v>
      </c>
      <c r="N145" t="s">
        <v>1065</v>
      </c>
      <c r="O145" t="s">
        <v>598</v>
      </c>
      <c r="P145" t="s">
        <v>1066</v>
      </c>
      <c r="Q145" t="s">
        <v>459</v>
      </c>
      <c r="R145" t="s">
        <v>511</v>
      </c>
      <c r="S145" t="s">
        <v>732</v>
      </c>
      <c r="T145" t="s">
        <v>481</v>
      </c>
      <c r="U145" t="s">
        <v>462</v>
      </c>
      <c r="V145" s="8">
        <v>43905.75</v>
      </c>
      <c r="W145" t="s">
        <v>1066</v>
      </c>
      <c r="X145" t="s">
        <v>636</v>
      </c>
      <c r="Y145" t="s">
        <v>637</v>
      </c>
      <c r="Z145" t="s">
        <v>733</v>
      </c>
      <c r="AA145" t="s">
        <v>3</v>
      </c>
      <c r="AB145" t="s">
        <v>437</v>
      </c>
      <c r="AC145" t="s">
        <v>484</v>
      </c>
      <c r="AD145" t="s">
        <v>734</v>
      </c>
      <c r="AE145" t="s">
        <v>639</v>
      </c>
      <c r="AF145" t="s">
        <v>640</v>
      </c>
      <c r="AG145" t="s">
        <v>518</v>
      </c>
      <c r="AH145" t="s">
        <v>1066</v>
      </c>
      <c r="AI145" t="s">
        <v>440</v>
      </c>
      <c r="AJ145" t="s">
        <v>440</v>
      </c>
      <c r="AK145" t="s">
        <v>440</v>
      </c>
      <c r="AL145" t="s">
        <v>440</v>
      </c>
      <c r="AM145" t="s">
        <v>440</v>
      </c>
      <c r="AN145" t="s">
        <v>440</v>
      </c>
      <c r="AO145" t="s">
        <v>440</v>
      </c>
      <c r="AP145" t="s">
        <v>440</v>
      </c>
      <c r="AQ145" t="s">
        <v>440</v>
      </c>
      <c r="AR145" t="s">
        <v>440</v>
      </c>
      <c r="AS145" t="s">
        <v>440</v>
      </c>
      <c r="AT145" t="s">
        <v>440</v>
      </c>
      <c r="AU145" t="s">
        <v>440</v>
      </c>
      <c r="AV145" t="s">
        <v>440</v>
      </c>
      <c r="AW145" t="s">
        <v>440</v>
      </c>
      <c r="AX145" t="s">
        <v>440</v>
      </c>
      <c r="AY145" t="s">
        <v>440</v>
      </c>
    </row>
    <row r="146" spans="1:51" x14ac:dyDescent="0.3">
      <c r="A146" t="s">
        <v>1067</v>
      </c>
      <c r="B146" t="s">
        <v>630</v>
      </c>
      <c r="C146">
        <v>209</v>
      </c>
      <c r="D146">
        <v>9614</v>
      </c>
      <c r="E146" t="s">
        <v>631</v>
      </c>
      <c r="F146" t="s">
        <v>1068</v>
      </c>
      <c r="G146" t="s">
        <v>447</v>
      </c>
      <c r="H146">
        <v>89544</v>
      </c>
      <c r="I146" t="s">
        <v>633</v>
      </c>
      <c r="J146" t="s">
        <v>426</v>
      </c>
      <c r="K146" t="s">
        <v>427</v>
      </c>
      <c r="L146" t="s">
        <v>444</v>
      </c>
      <c r="M146" t="s">
        <v>496</v>
      </c>
      <c r="N146" t="s">
        <v>1069</v>
      </c>
      <c r="O146" t="s">
        <v>598</v>
      </c>
      <c r="P146" t="s">
        <v>1070</v>
      </c>
      <c r="Q146" t="s">
        <v>459</v>
      </c>
      <c r="R146" t="s">
        <v>511</v>
      </c>
      <c r="S146" t="s">
        <v>732</v>
      </c>
      <c r="T146" t="s">
        <v>481</v>
      </c>
      <c r="U146" t="s">
        <v>462</v>
      </c>
      <c r="V146" s="8">
        <v>43905.75</v>
      </c>
      <c r="W146" t="s">
        <v>1070</v>
      </c>
      <c r="X146" t="s">
        <v>636</v>
      </c>
      <c r="Y146" t="s">
        <v>637</v>
      </c>
      <c r="Z146" t="s">
        <v>733</v>
      </c>
      <c r="AA146" t="s">
        <v>3</v>
      </c>
      <c r="AB146" t="s">
        <v>437</v>
      </c>
      <c r="AC146" t="s">
        <v>484</v>
      </c>
      <c r="AD146" t="s">
        <v>734</v>
      </c>
      <c r="AE146" t="s">
        <v>639</v>
      </c>
      <c r="AF146" t="s">
        <v>640</v>
      </c>
      <c r="AG146" t="s">
        <v>518</v>
      </c>
      <c r="AH146" t="s">
        <v>1070</v>
      </c>
      <c r="AI146" t="s">
        <v>440</v>
      </c>
      <c r="AJ146" t="s">
        <v>440</v>
      </c>
      <c r="AK146" t="s">
        <v>440</v>
      </c>
      <c r="AL146" t="s">
        <v>440</v>
      </c>
      <c r="AM146" t="s">
        <v>440</v>
      </c>
      <c r="AN146" t="s">
        <v>440</v>
      </c>
      <c r="AO146" t="s">
        <v>440</v>
      </c>
      <c r="AP146" t="s">
        <v>440</v>
      </c>
      <c r="AQ146" t="s">
        <v>440</v>
      </c>
      <c r="AR146" t="s">
        <v>440</v>
      </c>
      <c r="AS146" t="s">
        <v>440</v>
      </c>
      <c r="AT146" t="s">
        <v>440</v>
      </c>
      <c r="AU146" t="s">
        <v>440</v>
      </c>
      <c r="AV146" t="s">
        <v>440</v>
      </c>
      <c r="AW146" t="s">
        <v>440</v>
      </c>
      <c r="AX146" t="s">
        <v>440</v>
      </c>
      <c r="AY146" t="s">
        <v>440</v>
      </c>
    </row>
    <row r="147" spans="1:51" x14ac:dyDescent="0.3">
      <c r="A147" t="s">
        <v>1071</v>
      </c>
      <c r="B147" t="s">
        <v>630</v>
      </c>
      <c r="C147">
        <v>206</v>
      </c>
      <c r="D147">
        <v>5162</v>
      </c>
      <c r="E147" t="s">
        <v>631</v>
      </c>
      <c r="F147" t="s">
        <v>1072</v>
      </c>
      <c r="G147" t="s">
        <v>447</v>
      </c>
      <c r="H147">
        <v>85392</v>
      </c>
      <c r="I147" t="s">
        <v>633</v>
      </c>
      <c r="J147" t="s">
        <v>426</v>
      </c>
      <c r="K147" t="s">
        <v>441</v>
      </c>
      <c r="L147" t="s">
        <v>442</v>
      </c>
      <c r="M147" t="s">
        <v>445</v>
      </c>
      <c r="N147" t="s">
        <v>1073</v>
      </c>
      <c r="O147" t="s">
        <v>598</v>
      </c>
      <c r="P147" t="s">
        <v>1074</v>
      </c>
      <c r="Q147" t="s">
        <v>459</v>
      </c>
      <c r="R147" t="s">
        <v>511</v>
      </c>
      <c r="S147" t="s">
        <v>732</v>
      </c>
      <c r="T147" t="s">
        <v>481</v>
      </c>
      <c r="U147" t="s">
        <v>462</v>
      </c>
      <c r="V147" s="8">
        <v>43905.75</v>
      </c>
      <c r="W147" t="s">
        <v>1074</v>
      </c>
      <c r="X147" t="s">
        <v>636</v>
      </c>
      <c r="Y147" t="s">
        <v>637</v>
      </c>
      <c r="Z147" t="s">
        <v>733</v>
      </c>
      <c r="AA147" t="s">
        <v>3</v>
      </c>
      <c r="AB147" t="s">
        <v>437</v>
      </c>
      <c r="AC147" t="s">
        <v>484</v>
      </c>
      <c r="AD147" t="s">
        <v>734</v>
      </c>
      <c r="AE147" t="s">
        <v>639</v>
      </c>
      <c r="AF147" t="s">
        <v>640</v>
      </c>
      <c r="AG147" t="s">
        <v>518</v>
      </c>
      <c r="AH147" t="s">
        <v>1074</v>
      </c>
      <c r="AI147" t="s">
        <v>440</v>
      </c>
      <c r="AJ147" t="s">
        <v>440</v>
      </c>
      <c r="AK147" t="s">
        <v>440</v>
      </c>
      <c r="AL147" t="s">
        <v>440</v>
      </c>
      <c r="AM147" t="s">
        <v>440</v>
      </c>
      <c r="AN147" t="s">
        <v>440</v>
      </c>
      <c r="AO147" t="s">
        <v>440</v>
      </c>
      <c r="AP147" t="s">
        <v>440</v>
      </c>
      <c r="AQ147" t="s">
        <v>440</v>
      </c>
      <c r="AR147" t="s">
        <v>440</v>
      </c>
      <c r="AS147" t="s">
        <v>440</v>
      </c>
      <c r="AT147" t="s">
        <v>440</v>
      </c>
      <c r="AU147" t="s">
        <v>440</v>
      </c>
      <c r="AV147" t="s">
        <v>440</v>
      </c>
      <c r="AW147" t="s">
        <v>440</v>
      </c>
      <c r="AX147" t="s">
        <v>440</v>
      </c>
      <c r="AY147" t="s">
        <v>440</v>
      </c>
    </row>
    <row r="148" spans="1:51" x14ac:dyDescent="0.3">
      <c r="A148" t="s">
        <v>1075</v>
      </c>
      <c r="B148" t="s">
        <v>630</v>
      </c>
      <c r="C148">
        <v>204</v>
      </c>
      <c r="D148">
        <v>1633</v>
      </c>
      <c r="E148" t="s">
        <v>631</v>
      </c>
      <c r="F148" t="s">
        <v>1076</v>
      </c>
      <c r="G148" t="s">
        <v>447</v>
      </c>
      <c r="H148">
        <v>82072</v>
      </c>
      <c r="I148" t="s">
        <v>633</v>
      </c>
      <c r="J148" t="s">
        <v>426</v>
      </c>
      <c r="K148" t="s">
        <v>441</v>
      </c>
      <c r="L148" t="s">
        <v>428</v>
      </c>
      <c r="M148" t="s">
        <v>544</v>
      </c>
      <c r="N148" t="s">
        <v>1077</v>
      </c>
      <c r="O148" t="s">
        <v>598</v>
      </c>
      <c r="P148" t="s">
        <v>1078</v>
      </c>
      <c r="Q148" t="s">
        <v>459</v>
      </c>
      <c r="R148" t="s">
        <v>511</v>
      </c>
      <c r="S148" t="s">
        <v>732</v>
      </c>
      <c r="T148" t="s">
        <v>481</v>
      </c>
      <c r="U148" t="s">
        <v>462</v>
      </c>
      <c r="V148" s="8">
        <v>43905.75</v>
      </c>
      <c r="W148" t="s">
        <v>1078</v>
      </c>
      <c r="X148" t="s">
        <v>636</v>
      </c>
      <c r="Y148" t="s">
        <v>637</v>
      </c>
      <c r="Z148" t="s">
        <v>733</v>
      </c>
      <c r="AA148" t="s">
        <v>3</v>
      </c>
      <c r="AB148" t="s">
        <v>437</v>
      </c>
      <c r="AC148" t="s">
        <v>484</v>
      </c>
      <c r="AD148" t="s">
        <v>734</v>
      </c>
      <c r="AE148" t="s">
        <v>639</v>
      </c>
      <c r="AF148" t="s">
        <v>640</v>
      </c>
      <c r="AG148" t="s">
        <v>518</v>
      </c>
      <c r="AH148" t="s">
        <v>1078</v>
      </c>
      <c r="AI148" t="s">
        <v>440</v>
      </c>
      <c r="AJ148" t="s">
        <v>440</v>
      </c>
      <c r="AK148" t="s">
        <v>440</v>
      </c>
      <c r="AL148" t="s">
        <v>440</v>
      </c>
      <c r="AM148" t="s">
        <v>440</v>
      </c>
      <c r="AN148" t="s">
        <v>440</v>
      </c>
      <c r="AO148" t="s">
        <v>440</v>
      </c>
      <c r="AP148" t="s">
        <v>440</v>
      </c>
      <c r="AQ148" t="s">
        <v>440</v>
      </c>
      <c r="AR148" t="s">
        <v>440</v>
      </c>
      <c r="AS148" t="s">
        <v>440</v>
      </c>
      <c r="AT148" t="s">
        <v>440</v>
      </c>
      <c r="AU148" t="s">
        <v>440</v>
      </c>
      <c r="AV148" t="s">
        <v>440</v>
      </c>
      <c r="AW148" t="s">
        <v>440</v>
      </c>
      <c r="AX148" t="s">
        <v>440</v>
      </c>
      <c r="AY148" t="s">
        <v>440</v>
      </c>
    </row>
    <row r="149" spans="1:51" x14ac:dyDescent="0.3">
      <c r="A149" t="s">
        <v>1079</v>
      </c>
      <c r="B149" t="s">
        <v>630</v>
      </c>
      <c r="C149">
        <v>786</v>
      </c>
      <c r="D149">
        <v>786</v>
      </c>
      <c r="E149" t="s">
        <v>631</v>
      </c>
      <c r="F149" t="s">
        <v>1080</v>
      </c>
      <c r="G149" t="s">
        <v>447</v>
      </c>
      <c r="H149">
        <v>78818</v>
      </c>
      <c r="I149" t="s">
        <v>633</v>
      </c>
      <c r="J149" t="s">
        <v>426</v>
      </c>
      <c r="K149" t="s">
        <v>427</v>
      </c>
      <c r="L149" t="s">
        <v>428</v>
      </c>
      <c r="M149" t="s">
        <v>496</v>
      </c>
      <c r="N149" t="s">
        <v>1081</v>
      </c>
      <c r="O149" t="s">
        <v>598</v>
      </c>
      <c r="P149" t="s">
        <v>1082</v>
      </c>
      <c r="Q149" t="s">
        <v>459</v>
      </c>
      <c r="R149" t="s">
        <v>511</v>
      </c>
      <c r="S149" t="s">
        <v>512</v>
      </c>
      <c r="T149" t="s">
        <v>481</v>
      </c>
      <c r="U149" t="s">
        <v>462</v>
      </c>
      <c r="V149" s="8">
        <v>43905.75</v>
      </c>
      <c r="W149" t="s">
        <v>1082</v>
      </c>
      <c r="X149" t="s">
        <v>636</v>
      </c>
      <c r="Y149" t="s">
        <v>645</v>
      </c>
      <c r="Z149" t="s">
        <v>465</v>
      </c>
      <c r="AA149" t="s">
        <v>3</v>
      </c>
      <c r="AB149" t="s">
        <v>437</v>
      </c>
      <c r="AC149" t="s">
        <v>484</v>
      </c>
      <c r="AD149" t="s">
        <v>638</v>
      </c>
      <c r="AE149" t="s">
        <v>639</v>
      </c>
      <c r="AF149" t="s">
        <v>640</v>
      </c>
      <c r="AG149" t="s">
        <v>518</v>
      </c>
      <c r="AH149" t="s">
        <v>1082</v>
      </c>
      <c r="AI149" t="s">
        <v>440</v>
      </c>
      <c r="AJ149" t="s">
        <v>440</v>
      </c>
      <c r="AK149" t="s">
        <v>440</v>
      </c>
      <c r="AL149" t="s">
        <v>440</v>
      </c>
      <c r="AM149" t="s">
        <v>440</v>
      </c>
      <c r="AN149" t="s">
        <v>440</v>
      </c>
      <c r="AO149" t="s">
        <v>440</v>
      </c>
      <c r="AP149" t="s">
        <v>440</v>
      </c>
      <c r="AQ149" t="s">
        <v>440</v>
      </c>
      <c r="AR149" t="s">
        <v>440</v>
      </c>
      <c r="AS149" t="s">
        <v>440</v>
      </c>
      <c r="AT149" t="s">
        <v>440</v>
      </c>
      <c r="AU149" t="s">
        <v>440</v>
      </c>
      <c r="AV149" t="s">
        <v>440</v>
      </c>
      <c r="AW149" t="s">
        <v>440</v>
      </c>
      <c r="AX149" t="s">
        <v>440</v>
      </c>
      <c r="AY149" t="s">
        <v>440</v>
      </c>
    </row>
    <row r="150" spans="1:51" x14ac:dyDescent="0.3">
      <c r="A150" t="s">
        <v>1083</v>
      </c>
      <c r="B150" t="s">
        <v>630</v>
      </c>
      <c r="C150">
        <v>543</v>
      </c>
      <c r="D150">
        <v>120159</v>
      </c>
      <c r="E150" t="s">
        <v>631</v>
      </c>
      <c r="F150" t="s">
        <v>1084</v>
      </c>
      <c r="G150" t="s">
        <v>447</v>
      </c>
      <c r="H150">
        <v>191254</v>
      </c>
      <c r="I150" t="s">
        <v>633</v>
      </c>
      <c r="J150" t="s">
        <v>426</v>
      </c>
      <c r="K150" t="s">
        <v>427</v>
      </c>
      <c r="L150" t="s">
        <v>446</v>
      </c>
      <c r="M150" t="s">
        <v>544</v>
      </c>
      <c r="N150" t="s">
        <v>1085</v>
      </c>
      <c r="O150" t="s">
        <v>598</v>
      </c>
      <c r="P150" t="s">
        <v>1086</v>
      </c>
      <c r="Q150" t="s">
        <v>459</v>
      </c>
      <c r="R150" t="s">
        <v>511</v>
      </c>
      <c r="S150" t="s">
        <v>732</v>
      </c>
      <c r="T150" t="s">
        <v>481</v>
      </c>
      <c r="U150" t="s">
        <v>462</v>
      </c>
      <c r="V150" s="8">
        <v>43905.75</v>
      </c>
      <c r="W150" t="s">
        <v>1086</v>
      </c>
      <c r="X150" t="s">
        <v>636</v>
      </c>
      <c r="Y150" t="s">
        <v>637</v>
      </c>
      <c r="Z150" t="s">
        <v>733</v>
      </c>
      <c r="AA150" t="s">
        <v>3</v>
      </c>
      <c r="AB150" t="s">
        <v>437</v>
      </c>
      <c r="AC150" t="s">
        <v>484</v>
      </c>
      <c r="AD150" t="s">
        <v>734</v>
      </c>
      <c r="AE150" t="s">
        <v>639</v>
      </c>
      <c r="AF150" t="s">
        <v>640</v>
      </c>
      <c r="AG150" t="s">
        <v>518</v>
      </c>
      <c r="AH150" t="s">
        <v>1086</v>
      </c>
      <c r="AI150" t="s">
        <v>440</v>
      </c>
      <c r="AJ150" t="s">
        <v>440</v>
      </c>
      <c r="AK150" t="s">
        <v>440</v>
      </c>
      <c r="AL150" t="s">
        <v>440</v>
      </c>
      <c r="AM150" t="s">
        <v>440</v>
      </c>
      <c r="AN150" t="s">
        <v>440</v>
      </c>
      <c r="AO150" t="s">
        <v>440</v>
      </c>
      <c r="AP150" t="s">
        <v>440</v>
      </c>
      <c r="AQ150" t="s">
        <v>440</v>
      </c>
      <c r="AR150" t="s">
        <v>440</v>
      </c>
      <c r="AS150" t="s">
        <v>440</v>
      </c>
      <c r="AT150" t="s">
        <v>440</v>
      </c>
      <c r="AU150" t="s">
        <v>440</v>
      </c>
      <c r="AV150" t="s">
        <v>440</v>
      </c>
      <c r="AW150" t="s">
        <v>440</v>
      </c>
      <c r="AX150" t="s">
        <v>440</v>
      </c>
      <c r="AY150" t="s">
        <v>440</v>
      </c>
    </row>
    <row r="151" spans="1:51" x14ac:dyDescent="0.3">
      <c r="A151" t="s">
        <v>1087</v>
      </c>
      <c r="B151" t="s">
        <v>630</v>
      </c>
      <c r="C151">
        <v>525</v>
      </c>
      <c r="D151">
        <v>63100</v>
      </c>
      <c r="E151" t="s">
        <v>631</v>
      </c>
      <c r="F151" t="s">
        <v>1088</v>
      </c>
      <c r="G151" t="s">
        <v>447</v>
      </c>
      <c r="H151">
        <v>138757</v>
      </c>
      <c r="I151" t="s">
        <v>633</v>
      </c>
      <c r="J151" t="s">
        <v>426</v>
      </c>
      <c r="K151" t="s">
        <v>441</v>
      </c>
      <c r="L151" t="s">
        <v>477</v>
      </c>
      <c r="M151" t="s">
        <v>443</v>
      </c>
      <c r="N151" t="s">
        <v>1089</v>
      </c>
      <c r="O151" t="s">
        <v>598</v>
      </c>
      <c r="P151" t="s">
        <v>1090</v>
      </c>
      <c r="Q151" t="s">
        <v>459</v>
      </c>
      <c r="R151" t="s">
        <v>511</v>
      </c>
      <c r="S151" t="s">
        <v>732</v>
      </c>
      <c r="T151" t="s">
        <v>481</v>
      </c>
      <c r="U151" t="s">
        <v>462</v>
      </c>
      <c r="V151" s="8">
        <v>43905.75</v>
      </c>
      <c r="W151" t="s">
        <v>1090</v>
      </c>
      <c r="X151" t="s">
        <v>636</v>
      </c>
      <c r="Y151" t="s">
        <v>637</v>
      </c>
      <c r="Z151" t="s">
        <v>733</v>
      </c>
      <c r="AA151" t="s">
        <v>3</v>
      </c>
      <c r="AB151" t="s">
        <v>437</v>
      </c>
      <c r="AC151" t="s">
        <v>484</v>
      </c>
      <c r="AD151" t="s">
        <v>734</v>
      </c>
      <c r="AE151" t="s">
        <v>639</v>
      </c>
      <c r="AF151" t="s">
        <v>640</v>
      </c>
      <c r="AG151" t="s">
        <v>518</v>
      </c>
      <c r="AH151" t="s">
        <v>1090</v>
      </c>
      <c r="AI151" t="s">
        <v>440</v>
      </c>
      <c r="AJ151" t="s">
        <v>440</v>
      </c>
      <c r="AK151" t="s">
        <v>440</v>
      </c>
      <c r="AL151" t="s">
        <v>440</v>
      </c>
      <c r="AM151" t="s">
        <v>440</v>
      </c>
      <c r="AN151" t="s">
        <v>440</v>
      </c>
      <c r="AO151" t="s">
        <v>440</v>
      </c>
      <c r="AP151" t="s">
        <v>440</v>
      </c>
      <c r="AQ151" t="s">
        <v>440</v>
      </c>
      <c r="AR151" t="s">
        <v>440</v>
      </c>
      <c r="AS151" t="s">
        <v>440</v>
      </c>
      <c r="AT151" t="s">
        <v>440</v>
      </c>
      <c r="AU151" t="s">
        <v>440</v>
      </c>
      <c r="AV151" t="s">
        <v>440</v>
      </c>
      <c r="AW151" t="s">
        <v>440</v>
      </c>
      <c r="AX151" t="s">
        <v>440</v>
      </c>
      <c r="AY151" t="s">
        <v>440</v>
      </c>
    </row>
    <row r="152" spans="1:51" x14ac:dyDescent="0.3">
      <c r="A152" t="s">
        <v>1091</v>
      </c>
      <c r="B152" t="s">
        <v>630</v>
      </c>
      <c r="C152">
        <v>551</v>
      </c>
      <c r="D152">
        <v>35822</v>
      </c>
      <c r="E152" t="s">
        <v>631</v>
      </c>
      <c r="F152" t="s">
        <v>1092</v>
      </c>
      <c r="G152" t="s">
        <v>447</v>
      </c>
      <c r="H152">
        <v>113617</v>
      </c>
      <c r="I152" t="s">
        <v>633</v>
      </c>
      <c r="J152" t="s">
        <v>426</v>
      </c>
      <c r="K152" t="s">
        <v>427</v>
      </c>
      <c r="L152" t="s">
        <v>442</v>
      </c>
      <c r="M152" t="s">
        <v>544</v>
      </c>
      <c r="N152" t="s">
        <v>1093</v>
      </c>
      <c r="O152" t="s">
        <v>598</v>
      </c>
      <c r="P152" t="s">
        <v>1094</v>
      </c>
      <c r="Q152" t="s">
        <v>459</v>
      </c>
      <c r="R152" t="s">
        <v>511</v>
      </c>
      <c r="S152" t="s">
        <v>732</v>
      </c>
      <c r="T152" t="s">
        <v>481</v>
      </c>
      <c r="U152" t="s">
        <v>462</v>
      </c>
      <c r="V152" s="8">
        <v>43905.75</v>
      </c>
      <c r="W152" t="s">
        <v>1094</v>
      </c>
      <c r="X152" t="s">
        <v>636</v>
      </c>
      <c r="Y152" t="s">
        <v>637</v>
      </c>
      <c r="Z152" t="s">
        <v>733</v>
      </c>
      <c r="AA152" t="s">
        <v>3</v>
      </c>
      <c r="AB152" t="s">
        <v>437</v>
      </c>
      <c r="AC152" t="s">
        <v>484</v>
      </c>
      <c r="AD152" t="s">
        <v>734</v>
      </c>
      <c r="AE152" t="s">
        <v>639</v>
      </c>
      <c r="AF152" t="s">
        <v>640</v>
      </c>
      <c r="AG152" t="s">
        <v>518</v>
      </c>
      <c r="AH152" t="s">
        <v>1094</v>
      </c>
      <c r="AI152" t="s">
        <v>440</v>
      </c>
      <c r="AJ152" t="s">
        <v>440</v>
      </c>
      <c r="AK152" t="s">
        <v>440</v>
      </c>
      <c r="AL152" t="s">
        <v>440</v>
      </c>
      <c r="AM152" t="s">
        <v>440</v>
      </c>
      <c r="AN152" t="s">
        <v>440</v>
      </c>
      <c r="AO152" t="s">
        <v>440</v>
      </c>
      <c r="AP152" t="s">
        <v>440</v>
      </c>
      <c r="AQ152" t="s">
        <v>440</v>
      </c>
      <c r="AR152" t="s">
        <v>440</v>
      </c>
      <c r="AS152" t="s">
        <v>440</v>
      </c>
      <c r="AT152" t="s">
        <v>440</v>
      </c>
      <c r="AU152" t="s">
        <v>440</v>
      </c>
      <c r="AV152" t="s">
        <v>440</v>
      </c>
      <c r="AW152" t="s">
        <v>440</v>
      </c>
      <c r="AX152" t="s">
        <v>440</v>
      </c>
      <c r="AY152" t="s">
        <v>440</v>
      </c>
    </row>
    <row r="153" spans="1:51" x14ac:dyDescent="0.3">
      <c r="A153" t="s">
        <v>1095</v>
      </c>
      <c r="B153" t="s">
        <v>630</v>
      </c>
      <c r="C153">
        <v>553</v>
      </c>
      <c r="D153">
        <v>19363</v>
      </c>
      <c r="E153" t="s">
        <v>631</v>
      </c>
      <c r="F153" t="s">
        <v>1096</v>
      </c>
      <c r="G153" t="s">
        <v>447</v>
      </c>
      <c r="H153">
        <v>98458</v>
      </c>
      <c r="I153" t="s">
        <v>633</v>
      </c>
      <c r="J153" t="s">
        <v>426</v>
      </c>
      <c r="K153" t="s">
        <v>441</v>
      </c>
      <c r="L153" t="s">
        <v>477</v>
      </c>
      <c r="M153" t="s">
        <v>496</v>
      </c>
      <c r="N153" t="s">
        <v>1097</v>
      </c>
      <c r="O153" t="s">
        <v>598</v>
      </c>
      <c r="P153" t="s">
        <v>1098</v>
      </c>
      <c r="Q153" t="s">
        <v>459</v>
      </c>
      <c r="R153" t="s">
        <v>511</v>
      </c>
      <c r="S153" t="s">
        <v>732</v>
      </c>
      <c r="T153" t="s">
        <v>481</v>
      </c>
      <c r="U153" t="s">
        <v>462</v>
      </c>
      <c r="V153" s="8">
        <v>43905.75</v>
      </c>
      <c r="W153" t="s">
        <v>1098</v>
      </c>
      <c r="X153" t="s">
        <v>636</v>
      </c>
      <c r="Y153" t="s">
        <v>637</v>
      </c>
      <c r="Z153" t="s">
        <v>733</v>
      </c>
      <c r="AA153" t="s">
        <v>3</v>
      </c>
      <c r="AB153" t="s">
        <v>437</v>
      </c>
      <c r="AC153" t="s">
        <v>484</v>
      </c>
      <c r="AD153" t="s">
        <v>734</v>
      </c>
      <c r="AE153" t="s">
        <v>639</v>
      </c>
      <c r="AF153" t="s">
        <v>640</v>
      </c>
      <c r="AG153" t="s">
        <v>518</v>
      </c>
      <c r="AH153" t="s">
        <v>1098</v>
      </c>
      <c r="AI153" t="s">
        <v>440</v>
      </c>
      <c r="AJ153" t="s">
        <v>440</v>
      </c>
      <c r="AK153" t="s">
        <v>440</v>
      </c>
      <c r="AL153" t="s">
        <v>440</v>
      </c>
      <c r="AM153" t="s">
        <v>440</v>
      </c>
      <c r="AN153" t="s">
        <v>440</v>
      </c>
      <c r="AO153" t="s">
        <v>440</v>
      </c>
      <c r="AP153" t="s">
        <v>440</v>
      </c>
      <c r="AQ153" t="s">
        <v>440</v>
      </c>
      <c r="AR153" t="s">
        <v>440</v>
      </c>
      <c r="AS153" t="s">
        <v>440</v>
      </c>
      <c r="AT153" t="s">
        <v>440</v>
      </c>
      <c r="AU153" t="s">
        <v>440</v>
      </c>
      <c r="AV153" t="s">
        <v>440</v>
      </c>
      <c r="AW153" t="s">
        <v>440</v>
      </c>
      <c r="AX153" t="s">
        <v>440</v>
      </c>
      <c r="AY153" t="s">
        <v>440</v>
      </c>
    </row>
    <row r="154" spans="1:51" x14ac:dyDescent="0.3">
      <c r="A154" t="s">
        <v>1099</v>
      </c>
      <c r="B154" t="s">
        <v>630</v>
      </c>
      <c r="C154">
        <v>489</v>
      </c>
      <c r="D154">
        <v>6858</v>
      </c>
      <c r="E154" t="s">
        <v>631</v>
      </c>
      <c r="F154" t="s">
        <v>1100</v>
      </c>
      <c r="G154" t="s">
        <v>447</v>
      </c>
      <c r="H154">
        <v>86919</v>
      </c>
      <c r="I154" t="s">
        <v>633</v>
      </c>
      <c r="J154" t="s">
        <v>426</v>
      </c>
      <c r="K154" t="s">
        <v>427</v>
      </c>
      <c r="L154" t="s">
        <v>469</v>
      </c>
      <c r="M154" t="s">
        <v>496</v>
      </c>
      <c r="N154" t="s">
        <v>1101</v>
      </c>
      <c r="O154" t="s">
        <v>598</v>
      </c>
      <c r="P154" t="s">
        <v>1102</v>
      </c>
      <c r="Q154" t="s">
        <v>459</v>
      </c>
      <c r="R154" t="s">
        <v>511</v>
      </c>
      <c r="S154" t="s">
        <v>732</v>
      </c>
      <c r="T154" t="s">
        <v>481</v>
      </c>
      <c r="U154" t="s">
        <v>462</v>
      </c>
      <c r="V154" s="8">
        <v>43905.75</v>
      </c>
      <c r="W154" t="s">
        <v>1102</v>
      </c>
      <c r="X154" t="s">
        <v>636</v>
      </c>
      <c r="Y154" t="s">
        <v>637</v>
      </c>
      <c r="Z154" t="s">
        <v>733</v>
      </c>
      <c r="AA154" t="s">
        <v>3</v>
      </c>
      <c r="AB154" t="s">
        <v>437</v>
      </c>
      <c r="AC154" t="s">
        <v>484</v>
      </c>
      <c r="AD154" t="s">
        <v>734</v>
      </c>
      <c r="AE154" t="s">
        <v>639</v>
      </c>
      <c r="AF154" t="s">
        <v>640</v>
      </c>
      <c r="AG154" t="s">
        <v>518</v>
      </c>
      <c r="AH154" t="s">
        <v>1102</v>
      </c>
      <c r="AI154" t="s">
        <v>440</v>
      </c>
      <c r="AJ154" t="s">
        <v>440</v>
      </c>
      <c r="AK154" t="s">
        <v>440</v>
      </c>
      <c r="AL154" t="s">
        <v>440</v>
      </c>
      <c r="AM154" t="s">
        <v>440</v>
      </c>
      <c r="AN154" t="s">
        <v>440</v>
      </c>
      <c r="AO154" t="s">
        <v>440</v>
      </c>
      <c r="AP154" t="s">
        <v>440</v>
      </c>
      <c r="AQ154" t="s">
        <v>440</v>
      </c>
      <c r="AR154" t="s">
        <v>440</v>
      </c>
      <c r="AS154" t="s">
        <v>440</v>
      </c>
      <c r="AT154" t="s">
        <v>440</v>
      </c>
      <c r="AU154" t="s">
        <v>440</v>
      </c>
      <c r="AV154" t="s">
        <v>440</v>
      </c>
      <c r="AW154" t="s">
        <v>440</v>
      </c>
      <c r="AX154" t="s">
        <v>440</v>
      </c>
      <c r="AY154" t="s">
        <v>440</v>
      </c>
    </row>
    <row r="155" spans="1:51" x14ac:dyDescent="0.3">
      <c r="A155" t="s">
        <v>1103</v>
      </c>
      <c r="B155" t="s">
        <v>630</v>
      </c>
      <c r="C155">
        <v>564</v>
      </c>
      <c r="D155">
        <v>65506</v>
      </c>
      <c r="E155" t="s">
        <v>631</v>
      </c>
      <c r="F155" t="s">
        <v>1104</v>
      </c>
      <c r="G155" t="s">
        <v>447</v>
      </c>
      <c r="H155">
        <v>140844</v>
      </c>
      <c r="I155" t="s">
        <v>633</v>
      </c>
      <c r="J155" t="s">
        <v>426</v>
      </c>
      <c r="K155" t="s">
        <v>441</v>
      </c>
      <c r="L155" t="s">
        <v>444</v>
      </c>
      <c r="M155" t="s">
        <v>429</v>
      </c>
      <c r="N155" t="s">
        <v>1105</v>
      </c>
      <c r="O155" t="s">
        <v>598</v>
      </c>
      <c r="P155" t="s">
        <v>1106</v>
      </c>
      <c r="Q155" t="s">
        <v>459</v>
      </c>
      <c r="R155" t="s">
        <v>511</v>
      </c>
      <c r="S155" t="s">
        <v>732</v>
      </c>
      <c r="T155" t="s">
        <v>481</v>
      </c>
      <c r="U155" t="s">
        <v>462</v>
      </c>
      <c r="V155" s="8">
        <v>43905.75</v>
      </c>
      <c r="W155" t="s">
        <v>1106</v>
      </c>
      <c r="X155" t="s">
        <v>636</v>
      </c>
      <c r="Y155" t="s">
        <v>637</v>
      </c>
      <c r="Z155" t="s">
        <v>733</v>
      </c>
      <c r="AA155" t="s">
        <v>3</v>
      </c>
      <c r="AB155" t="s">
        <v>437</v>
      </c>
      <c r="AC155" t="s">
        <v>484</v>
      </c>
      <c r="AD155" t="s">
        <v>734</v>
      </c>
      <c r="AE155" t="s">
        <v>639</v>
      </c>
      <c r="AF155" t="s">
        <v>640</v>
      </c>
      <c r="AG155" t="s">
        <v>518</v>
      </c>
      <c r="AH155" t="s">
        <v>1106</v>
      </c>
      <c r="AI155" t="s">
        <v>440</v>
      </c>
      <c r="AJ155" t="s">
        <v>440</v>
      </c>
      <c r="AK155" t="s">
        <v>440</v>
      </c>
      <c r="AL155" t="s">
        <v>440</v>
      </c>
      <c r="AM155" t="s">
        <v>440</v>
      </c>
      <c r="AN155" t="s">
        <v>440</v>
      </c>
      <c r="AO155" t="s">
        <v>440</v>
      </c>
      <c r="AP155" t="s">
        <v>440</v>
      </c>
      <c r="AQ155" t="s">
        <v>440</v>
      </c>
      <c r="AR155" t="s">
        <v>440</v>
      </c>
      <c r="AS155" t="s">
        <v>440</v>
      </c>
      <c r="AT155" t="s">
        <v>440</v>
      </c>
      <c r="AU155" t="s">
        <v>440</v>
      </c>
      <c r="AV155" t="s">
        <v>440</v>
      </c>
      <c r="AW155" t="s">
        <v>440</v>
      </c>
      <c r="AX155" t="s">
        <v>440</v>
      </c>
      <c r="AY155" t="s">
        <v>440</v>
      </c>
    </row>
    <row r="156" spans="1:51" x14ac:dyDescent="0.3">
      <c r="A156" t="s">
        <v>1107</v>
      </c>
      <c r="B156" t="s">
        <v>630</v>
      </c>
      <c r="C156">
        <v>555</v>
      </c>
      <c r="D156">
        <v>28868</v>
      </c>
      <c r="E156" t="s">
        <v>631</v>
      </c>
      <c r="F156" t="s">
        <v>1108</v>
      </c>
      <c r="G156" t="s">
        <v>447</v>
      </c>
      <c r="H156">
        <v>107180</v>
      </c>
      <c r="I156" t="s">
        <v>633</v>
      </c>
      <c r="J156" t="s">
        <v>426</v>
      </c>
      <c r="K156" t="s">
        <v>441</v>
      </c>
      <c r="L156" t="s">
        <v>477</v>
      </c>
      <c r="M156" t="s">
        <v>448</v>
      </c>
      <c r="N156" t="s">
        <v>1109</v>
      </c>
      <c r="O156" t="s">
        <v>598</v>
      </c>
      <c r="P156" t="s">
        <v>1110</v>
      </c>
      <c r="Q156" t="s">
        <v>459</v>
      </c>
      <c r="R156" t="s">
        <v>511</v>
      </c>
      <c r="S156" t="s">
        <v>732</v>
      </c>
      <c r="T156" t="s">
        <v>481</v>
      </c>
      <c r="U156" t="s">
        <v>462</v>
      </c>
      <c r="V156" s="8">
        <v>43905.75</v>
      </c>
      <c r="W156" t="s">
        <v>1110</v>
      </c>
      <c r="X156" t="s">
        <v>636</v>
      </c>
      <c r="Y156" t="s">
        <v>637</v>
      </c>
      <c r="Z156" t="s">
        <v>733</v>
      </c>
      <c r="AA156" t="s">
        <v>3</v>
      </c>
      <c r="AB156" t="s">
        <v>437</v>
      </c>
      <c r="AC156" t="s">
        <v>484</v>
      </c>
      <c r="AD156" t="s">
        <v>734</v>
      </c>
      <c r="AE156" t="s">
        <v>639</v>
      </c>
      <c r="AF156" t="s">
        <v>640</v>
      </c>
      <c r="AG156" t="s">
        <v>518</v>
      </c>
      <c r="AH156" t="s">
        <v>1110</v>
      </c>
      <c r="AI156" t="s">
        <v>440</v>
      </c>
      <c r="AJ156" t="s">
        <v>440</v>
      </c>
      <c r="AK156" t="s">
        <v>440</v>
      </c>
      <c r="AL156" t="s">
        <v>440</v>
      </c>
      <c r="AM156" t="s">
        <v>440</v>
      </c>
      <c r="AN156" t="s">
        <v>440</v>
      </c>
      <c r="AO156" t="s">
        <v>440</v>
      </c>
      <c r="AP156" t="s">
        <v>440</v>
      </c>
      <c r="AQ156" t="s">
        <v>440</v>
      </c>
      <c r="AR156" t="s">
        <v>440</v>
      </c>
      <c r="AS156" t="s">
        <v>440</v>
      </c>
      <c r="AT156" t="s">
        <v>440</v>
      </c>
      <c r="AU156" t="s">
        <v>440</v>
      </c>
      <c r="AV156" t="s">
        <v>440</v>
      </c>
      <c r="AW156" t="s">
        <v>440</v>
      </c>
      <c r="AX156" t="s">
        <v>440</v>
      </c>
      <c r="AY156" t="s">
        <v>440</v>
      </c>
    </row>
    <row r="157" spans="1:51" x14ac:dyDescent="0.3">
      <c r="A157" t="s">
        <v>1111</v>
      </c>
      <c r="B157" t="s">
        <v>630</v>
      </c>
      <c r="C157">
        <v>510</v>
      </c>
      <c r="D157">
        <v>12242</v>
      </c>
      <c r="E157" t="s">
        <v>631</v>
      </c>
      <c r="F157" t="s">
        <v>1112</v>
      </c>
      <c r="G157" t="s">
        <v>447</v>
      </c>
      <c r="H157">
        <v>91831</v>
      </c>
      <c r="I157" t="s">
        <v>633</v>
      </c>
      <c r="J157" t="s">
        <v>426</v>
      </c>
      <c r="K157" t="s">
        <v>427</v>
      </c>
      <c r="L157" t="s">
        <v>444</v>
      </c>
      <c r="M157" t="s">
        <v>445</v>
      </c>
      <c r="N157" t="s">
        <v>1113</v>
      </c>
      <c r="O157" t="s">
        <v>598</v>
      </c>
      <c r="P157" t="s">
        <v>1114</v>
      </c>
      <c r="Q157" t="s">
        <v>459</v>
      </c>
      <c r="R157" t="s">
        <v>511</v>
      </c>
      <c r="S157" t="s">
        <v>732</v>
      </c>
      <c r="T157" t="s">
        <v>481</v>
      </c>
      <c r="U157" t="s">
        <v>462</v>
      </c>
      <c r="V157" s="8">
        <v>43905.75</v>
      </c>
      <c r="W157" t="s">
        <v>1114</v>
      </c>
      <c r="X157" t="s">
        <v>636</v>
      </c>
      <c r="Y157" t="s">
        <v>637</v>
      </c>
      <c r="Z157" t="s">
        <v>733</v>
      </c>
      <c r="AA157" t="s">
        <v>3</v>
      </c>
      <c r="AB157" t="s">
        <v>437</v>
      </c>
      <c r="AC157" t="s">
        <v>484</v>
      </c>
      <c r="AD157" t="s">
        <v>734</v>
      </c>
      <c r="AE157" t="s">
        <v>639</v>
      </c>
      <c r="AF157" t="s">
        <v>640</v>
      </c>
      <c r="AG157" t="s">
        <v>518</v>
      </c>
      <c r="AH157" t="s">
        <v>1114</v>
      </c>
      <c r="AI157" t="s">
        <v>440</v>
      </c>
      <c r="AJ157" t="s">
        <v>440</v>
      </c>
      <c r="AK157" t="s">
        <v>440</v>
      </c>
      <c r="AL157" t="s">
        <v>440</v>
      </c>
      <c r="AM157" t="s">
        <v>440</v>
      </c>
      <c r="AN157" t="s">
        <v>440</v>
      </c>
      <c r="AO157" t="s">
        <v>440</v>
      </c>
      <c r="AP157" t="s">
        <v>440</v>
      </c>
      <c r="AQ157" t="s">
        <v>440</v>
      </c>
      <c r="AR157" t="s">
        <v>440</v>
      </c>
      <c r="AS157" t="s">
        <v>440</v>
      </c>
      <c r="AT157" t="s">
        <v>440</v>
      </c>
      <c r="AU157" t="s">
        <v>440</v>
      </c>
      <c r="AV157" t="s">
        <v>440</v>
      </c>
      <c r="AW157" t="s">
        <v>440</v>
      </c>
      <c r="AX157" t="s">
        <v>440</v>
      </c>
      <c r="AY157" t="s">
        <v>440</v>
      </c>
    </row>
    <row r="158" spans="1:51" x14ac:dyDescent="0.3">
      <c r="A158" t="s">
        <v>1115</v>
      </c>
      <c r="B158" t="s">
        <v>630</v>
      </c>
      <c r="C158">
        <v>434</v>
      </c>
      <c r="D158">
        <v>4784</v>
      </c>
      <c r="E158" t="s">
        <v>631</v>
      </c>
      <c r="F158" t="s">
        <v>1116</v>
      </c>
      <c r="G158" t="s">
        <v>447</v>
      </c>
      <c r="H158">
        <v>84904</v>
      </c>
      <c r="I158" t="s">
        <v>633</v>
      </c>
      <c r="J158" t="s">
        <v>426</v>
      </c>
      <c r="K158" t="s">
        <v>441</v>
      </c>
      <c r="L158" t="s">
        <v>444</v>
      </c>
      <c r="M158" t="s">
        <v>429</v>
      </c>
      <c r="N158" t="s">
        <v>1117</v>
      </c>
      <c r="O158" t="s">
        <v>598</v>
      </c>
      <c r="P158" t="s">
        <v>1118</v>
      </c>
      <c r="Q158" t="s">
        <v>459</v>
      </c>
      <c r="R158" t="s">
        <v>511</v>
      </c>
      <c r="S158" t="s">
        <v>732</v>
      </c>
      <c r="T158" t="s">
        <v>481</v>
      </c>
      <c r="U158" t="s">
        <v>462</v>
      </c>
      <c r="V158" s="8">
        <v>43905.75</v>
      </c>
      <c r="W158" t="s">
        <v>1118</v>
      </c>
      <c r="X158" t="s">
        <v>636</v>
      </c>
      <c r="Y158" t="s">
        <v>637</v>
      </c>
      <c r="Z158" t="s">
        <v>733</v>
      </c>
      <c r="AA158" t="s">
        <v>3</v>
      </c>
      <c r="AB158" t="s">
        <v>437</v>
      </c>
      <c r="AC158" t="s">
        <v>484</v>
      </c>
      <c r="AD158" t="s">
        <v>734</v>
      </c>
      <c r="AE158" t="s">
        <v>639</v>
      </c>
      <c r="AF158" t="s">
        <v>640</v>
      </c>
      <c r="AG158" t="s">
        <v>518</v>
      </c>
      <c r="AH158" t="s">
        <v>1118</v>
      </c>
      <c r="AI158" t="s">
        <v>440</v>
      </c>
      <c r="AJ158" t="s">
        <v>440</v>
      </c>
      <c r="AK158" t="s">
        <v>440</v>
      </c>
      <c r="AL158" t="s">
        <v>440</v>
      </c>
      <c r="AM158" t="s">
        <v>440</v>
      </c>
      <c r="AN158" t="s">
        <v>440</v>
      </c>
      <c r="AO158" t="s">
        <v>440</v>
      </c>
      <c r="AP158" t="s">
        <v>440</v>
      </c>
      <c r="AQ158" t="s">
        <v>440</v>
      </c>
      <c r="AR158" t="s">
        <v>440</v>
      </c>
      <c r="AS158" t="s">
        <v>440</v>
      </c>
      <c r="AT158" t="s">
        <v>440</v>
      </c>
      <c r="AU158" t="s">
        <v>440</v>
      </c>
      <c r="AV158" t="s">
        <v>440</v>
      </c>
      <c r="AW158" t="s">
        <v>440</v>
      </c>
      <c r="AX158" t="s">
        <v>440</v>
      </c>
      <c r="AY158" t="s">
        <v>440</v>
      </c>
    </row>
    <row r="159" spans="1:51" x14ac:dyDescent="0.3">
      <c r="A159" t="s">
        <v>1119</v>
      </c>
      <c r="B159" t="s">
        <v>630</v>
      </c>
      <c r="C159">
        <v>408</v>
      </c>
      <c r="D159">
        <v>1634</v>
      </c>
      <c r="E159" t="s">
        <v>631</v>
      </c>
      <c r="F159" t="s">
        <v>1120</v>
      </c>
      <c r="G159" t="s">
        <v>447</v>
      </c>
      <c r="H159">
        <v>82004</v>
      </c>
      <c r="I159" t="s">
        <v>633</v>
      </c>
      <c r="J159" t="s">
        <v>426</v>
      </c>
      <c r="K159" t="s">
        <v>427</v>
      </c>
      <c r="L159" t="s">
        <v>469</v>
      </c>
      <c r="M159" t="s">
        <v>448</v>
      </c>
      <c r="N159" t="s">
        <v>1121</v>
      </c>
      <c r="O159" t="s">
        <v>598</v>
      </c>
      <c r="P159" t="s">
        <v>1122</v>
      </c>
      <c r="Q159" t="s">
        <v>459</v>
      </c>
      <c r="R159" t="s">
        <v>511</v>
      </c>
      <c r="S159" t="s">
        <v>732</v>
      </c>
      <c r="T159" t="s">
        <v>481</v>
      </c>
      <c r="U159" t="s">
        <v>462</v>
      </c>
      <c r="V159" s="8">
        <v>43905.75</v>
      </c>
      <c r="W159" t="s">
        <v>1122</v>
      </c>
      <c r="X159" t="s">
        <v>636</v>
      </c>
      <c r="Y159" t="s">
        <v>637</v>
      </c>
      <c r="Z159" t="s">
        <v>733</v>
      </c>
      <c r="AA159" t="s">
        <v>3</v>
      </c>
      <c r="AB159" t="s">
        <v>437</v>
      </c>
      <c r="AC159" t="s">
        <v>484</v>
      </c>
      <c r="AD159" t="s">
        <v>734</v>
      </c>
      <c r="AE159" t="s">
        <v>639</v>
      </c>
      <c r="AF159" t="s">
        <v>640</v>
      </c>
      <c r="AG159" t="s">
        <v>518</v>
      </c>
      <c r="AH159" t="s">
        <v>1122</v>
      </c>
      <c r="AI159" t="s">
        <v>440</v>
      </c>
      <c r="AJ159" t="s">
        <v>440</v>
      </c>
      <c r="AK159" t="s">
        <v>440</v>
      </c>
      <c r="AL159" t="s">
        <v>440</v>
      </c>
      <c r="AM159" t="s">
        <v>440</v>
      </c>
      <c r="AN159" t="s">
        <v>440</v>
      </c>
      <c r="AO159" t="s">
        <v>440</v>
      </c>
      <c r="AP159" t="s">
        <v>440</v>
      </c>
      <c r="AQ159" t="s">
        <v>440</v>
      </c>
      <c r="AR159" t="s">
        <v>440</v>
      </c>
      <c r="AS159" t="s">
        <v>440</v>
      </c>
      <c r="AT159" t="s">
        <v>440</v>
      </c>
      <c r="AU159" t="s">
        <v>440</v>
      </c>
      <c r="AV159" t="s">
        <v>440</v>
      </c>
      <c r="AW159" t="s">
        <v>440</v>
      </c>
      <c r="AX159" t="s">
        <v>440</v>
      </c>
      <c r="AY159" t="s">
        <v>440</v>
      </c>
    </row>
    <row r="160" spans="1:51" x14ac:dyDescent="0.3">
      <c r="A160" t="s">
        <v>1123</v>
      </c>
      <c r="B160" t="s">
        <v>630</v>
      </c>
      <c r="C160">
        <v>783</v>
      </c>
      <c r="D160">
        <v>493743</v>
      </c>
      <c r="E160" t="s">
        <v>631</v>
      </c>
      <c r="F160" t="s">
        <v>1124</v>
      </c>
      <c r="G160" t="s">
        <v>447</v>
      </c>
      <c r="H160">
        <v>531684</v>
      </c>
      <c r="I160" t="s">
        <v>633</v>
      </c>
      <c r="J160" t="s">
        <v>426</v>
      </c>
      <c r="K160" t="s">
        <v>427</v>
      </c>
      <c r="L160" t="s">
        <v>469</v>
      </c>
      <c r="M160" t="s">
        <v>448</v>
      </c>
      <c r="N160" t="s">
        <v>1125</v>
      </c>
      <c r="O160" t="s">
        <v>598</v>
      </c>
      <c r="P160" t="s">
        <v>1126</v>
      </c>
      <c r="Q160" t="s">
        <v>459</v>
      </c>
      <c r="R160" t="s">
        <v>511</v>
      </c>
      <c r="S160" t="s">
        <v>512</v>
      </c>
      <c r="T160" t="s">
        <v>481</v>
      </c>
      <c r="U160" t="s">
        <v>462</v>
      </c>
      <c r="V160" s="8">
        <v>43905.75</v>
      </c>
      <c r="W160" t="s">
        <v>1126</v>
      </c>
      <c r="X160" t="s">
        <v>636</v>
      </c>
      <c r="Y160" t="s">
        <v>645</v>
      </c>
      <c r="Z160" t="s">
        <v>465</v>
      </c>
      <c r="AA160" t="s">
        <v>3</v>
      </c>
      <c r="AB160" t="s">
        <v>437</v>
      </c>
      <c r="AC160" t="s">
        <v>484</v>
      </c>
      <c r="AD160" t="s">
        <v>638</v>
      </c>
      <c r="AE160" t="s">
        <v>639</v>
      </c>
      <c r="AF160" t="s">
        <v>640</v>
      </c>
      <c r="AG160" t="s">
        <v>518</v>
      </c>
      <c r="AH160" t="s">
        <v>1126</v>
      </c>
      <c r="AI160" t="s">
        <v>440</v>
      </c>
      <c r="AJ160" t="s">
        <v>440</v>
      </c>
      <c r="AK160" t="s">
        <v>440</v>
      </c>
      <c r="AL160" t="s">
        <v>440</v>
      </c>
      <c r="AM160" t="s">
        <v>440</v>
      </c>
      <c r="AN160" t="s">
        <v>440</v>
      </c>
      <c r="AO160" t="s">
        <v>440</v>
      </c>
      <c r="AP160" t="s">
        <v>440</v>
      </c>
      <c r="AQ160" t="s">
        <v>440</v>
      </c>
      <c r="AR160" t="s">
        <v>440</v>
      </c>
      <c r="AS160" t="s">
        <v>440</v>
      </c>
      <c r="AT160" t="s">
        <v>440</v>
      </c>
      <c r="AU160" t="s">
        <v>440</v>
      </c>
      <c r="AV160" t="s">
        <v>440</v>
      </c>
      <c r="AW160" t="s">
        <v>440</v>
      </c>
      <c r="AX160" t="s">
        <v>440</v>
      </c>
      <c r="AY160" t="s">
        <v>440</v>
      </c>
    </row>
    <row r="161" spans="1:51" x14ac:dyDescent="0.3">
      <c r="A161" t="s">
        <v>1127</v>
      </c>
      <c r="B161" t="s">
        <v>630</v>
      </c>
      <c r="C161">
        <v>600</v>
      </c>
      <c r="D161">
        <v>222897</v>
      </c>
      <c r="E161" t="s">
        <v>631</v>
      </c>
      <c r="F161" t="s">
        <v>1128</v>
      </c>
      <c r="G161" t="s">
        <v>447</v>
      </c>
      <c r="H161">
        <v>285591</v>
      </c>
      <c r="I161" t="s">
        <v>633</v>
      </c>
      <c r="J161" t="s">
        <v>426</v>
      </c>
      <c r="K161" t="s">
        <v>427</v>
      </c>
      <c r="L161" t="s">
        <v>446</v>
      </c>
      <c r="M161" t="s">
        <v>445</v>
      </c>
      <c r="N161" t="s">
        <v>1129</v>
      </c>
      <c r="O161" t="s">
        <v>598</v>
      </c>
      <c r="P161" t="s">
        <v>1130</v>
      </c>
      <c r="Q161" t="s">
        <v>459</v>
      </c>
      <c r="R161" t="s">
        <v>511</v>
      </c>
      <c r="S161" t="s">
        <v>732</v>
      </c>
      <c r="T161" t="s">
        <v>481</v>
      </c>
      <c r="U161" t="s">
        <v>462</v>
      </c>
      <c r="V161" s="8">
        <v>43905.75</v>
      </c>
      <c r="W161" t="s">
        <v>1130</v>
      </c>
      <c r="X161" t="s">
        <v>636</v>
      </c>
      <c r="Y161" t="s">
        <v>637</v>
      </c>
      <c r="Z161" t="s">
        <v>733</v>
      </c>
      <c r="AA161" t="s">
        <v>3</v>
      </c>
      <c r="AB161" t="s">
        <v>437</v>
      </c>
      <c r="AC161" t="s">
        <v>484</v>
      </c>
      <c r="AD161" t="s">
        <v>734</v>
      </c>
      <c r="AE161" t="s">
        <v>639</v>
      </c>
      <c r="AF161" t="s">
        <v>640</v>
      </c>
      <c r="AG161" t="s">
        <v>518</v>
      </c>
      <c r="AH161" t="s">
        <v>1130</v>
      </c>
      <c r="AI161" t="s">
        <v>440</v>
      </c>
      <c r="AJ161" t="s">
        <v>440</v>
      </c>
      <c r="AK161" t="s">
        <v>440</v>
      </c>
      <c r="AL161" t="s">
        <v>440</v>
      </c>
      <c r="AM161" t="s">
        <v>440</v>
      </c>
      <c r="AN161" t="s">
        <v>440</v>
      </c>
      <c r="AO161" t="s">
        <v>440</v>
      </c>
      <c r="AP161" t="s">
        <v>440</v>
      </c>
      <c r="AQ161" t="s">
        <v>440</v>
      </c>
      <c r="AR161" t="s">
        <v>440</v>
      </c>
      <c r="AS161" t="s">
        <v>440</v>
      </c>
      <c r="AT161" t="s">
        <v>440</v>
      </c>
      <c r="AU161" t="s">
        <v>440</v>
      </c>
      <c r="AV161" t="s">
        <v>440</v>
      </c>
      <c r="AW161" t="s">
        <v>440</v>
      </c>
      <c r="AX161" t="s">
        <v>440</v>
      </c>
      <c r="AY161" t="s">
        <v>440</v>
      </c>
    </row>
    <row r="162" spans="1:51" x14ac:dyDescent="0.3">
      <c r="A162" t="s">
        <v>1131</v>
      </c>
      <c r="B162" t="s">
        <v>630</v>
      </c>
      <c r="C162">
        <v>599</v>
      </c>
      <c r="D162">
        <v>109657</v>
      </c>
      <c r="E162" t="s">
        <v>631</v>
      </c>
      <c r="F162" t="s">
        <v>1132</v>
      </c>
      <c r="G162" t="s">
        <v>447</v>
      </c>
      <c r="H162">
        <v>181409</v>
      </c>
      <c r="I162" t="s">
        <v>633</v>
      </c>
      <c r="J162" t="s">
        <v>426</v>
      </c>
      <c r="K162" t="s">
        <v>427</v>
      </c>
      <c r="L162" t="s">
        <v>477</v>
      </c>
      <c r="M162" t="s">
        <v>544</v>
      </c>
      <c r="N162" t="s">
        <v>1133</v>
      </c>
      <c r="O162" t="s">
        <v>598</v>
      </c>
      <c r="P162" t="s">
        <v>1134</v>
      </c>
      <c r="Q162" t="s">
        <v>459</v>
      </c>
      <c r="R162" t="s">
        <v>511</v>
      </c>
      <c r="S162" t="s">
        <v>732</v>
      </c>
      <c r="T162" t="s">
        <v>481</v>
      </c>
      <c r="U162" t="s">
        <v>462</v>
      </c>
      <c r="V162" s="8">
        <v>43905.75</v>
      </c>
      <c r="W162" t="s">
        <v>1134</v>
      </c>
      <c r="X162" t="s">
        <v>636</v>
      </c>
      <c r="Y162" t="s">
        <v>637</v>
      </c>
      <c r="Z162" t="s">
        <v>733</v>
      </c>
      <c r="AA162" t="s">
        <v>3</v>
      </c>
      <c r="AB162" t="s">
        <v>437</v>
      </c>
      <c r="AC162" t="s">
        <v>484</v>
      </c>
      <c r="AD162" t="s">
        <v>734</v>
      </c>
      <c r="AE162" t="s">
        <v>639</v>
      </c>
      <c r="AF162" t="s">
        <v>640</v>
      </c>
      <c r="AG162" t="s">
        <v>518</v>
      </c>
      <c r="AH162" t="s">
        <v>1134</v>
      </c>
      <c r="AI162" t="s">
        <v>440</v>
      </c>
      <c r="AJ162" t="s">
        <v>440</v>
      </c>
      <c r="AK162" t="s">
        <v>440</v>
      </c>
      <c r="AL162" t="s">
        <v>440</v>
      </c>
      <c r="AM162" t="s">
        <v>440</v>
      </c>
      <c r="AN162" t="s">
        <v>440</v>
      </c>
      <c r="AO162" t="s">
        <v>440</v>
      </c>
      <c r="AP162" t="s">
        <v>440</v>
      </c>
      <c r="AQ162" t="s">
        <v>440</v>
      </c>
      <c r="AR162" t="s">
        <v>440</v>
      </c>
      <c r="AS162" t="s">
        <v>440</v>
      </c>
      <c r="AT162" t="s">
        <v>440</v>
      </c>
      <c r="AU162" t="s">
        <v>440</v>
      </c>
      <c r="AV162" t="s">
        <v>440</v>
      </c>
      <c r="AW162" t="s">
        <v>440</v>
      </c>
      <c r="AX162" t="s">
        <v>440</v>
      </c>
      <c r="AY162" t="s">
        <v>440</v>
      </c>
    </row>
    <row r="163" spans="1:51" x14ac:dyDescent="0.3">
      <c r="A163" t="s">
        <v>1135</v>
      </c>
      <c r="B163" t="s">
        <v>630</v>
      </c>
      <c r="C163">
        <v>588</v>
      </c>
      <c r="D163">
        <v>50584</v>
      </c>
      <c r="E163" t="s">
        <v>631</v>
      </c>
      <c r="F163" t="s">
        <v>1136</v>
      </c>
      <c r="G163" t="s">
        <v>447</v>
      </c>
      <c r="H163">
        <v>127136</v>
      </c>
      <c r="I163" t="s">
        <v>633</v>
      </c>
      <c r="J163" t="s">
        <v>426</v>
      </c>
      <c r="K163" t="s">
        <v>427</v>
      </c>
      <c r="L163" t="s">
        <v>444</v>
      </c>
      <c r="M163" t="s">
        <v>448</v>
      </c>
      <c r="N163" t="s">
        <v>1137</v>
      </c>
      <c r="O163" t="s">
        <v>598</v>
      </c>
      <c r="P163" t="s">
        <v>1138</v>
      </c>
      <c r="Q163" t="s">
        <v>459</v>
      </c>
      <c r="R163" t="s">
        <v>511</v>
      </c>
      <c r="S163" t="s">
        <v>732</v>
      </c>
      <c r="T163" t="s">
        <v>481</v>
      </c>
      <c r="U163" t="s">
        <v>462</v>
      </c>
      <c r="V163" s="8">
        <v>43905.75</v>
      </c>
      <c r="W163" t="s">
        <v>1138</v>
      </c>
      <c r="X163" t="s">
        <v>636</v>
      </c>
      <c r="Y163" t="s">
        <v>637</v>
      </c>
      <c r="Z163" t="s">
        <v>733</v>
      </c>
      <c r="AA163" t="s">
        <v>3</v>
      </c>
      <c r="AB163" t="s">
        <v>437</v>
      </c>
      <c r="AC163" t="s">
        <v>484</v>
      </c>
      <c r="AD163" t="s">
        <v>734</v>
      </c>
      <c r="AE163" t="s">
        <v>639</v>
      </c>
      <c r="AF163" t="s">
        <v>640</v>
      </c>
      <c r="AG163" t="s">
        <v>518</v>
      </c>
      <c r="AH163" t="s">
        <v>1138</v>
      </c>
      <c r="AI163" t="s">
        <v>440</v>
      </c>
      <c r="AJ163" t="s">
        <v>440</v>
      </c>
      <c r="AK163" t="s">
        <v>440</v>
      </c>
      <c r="AL163" t="s">
        <v>440</v>
      </c>
      <c r="AM163" t="s">
        <v>440</v>
      </c>
      <c r="AN163" t="s">
        <v>440</v>
      </c>
      <c r="AO163" t="s">
        <v>440</v>
      </c>
      <c r="AP163" t="s">
        <v>440</v>
      </c>
      <c r="AQ163" t="s">
        <v>440</v>
      </c>
      <c r="AR163" t="s">
        <v>440</v>
      </c>
      <c r="AS163" t="s">
        <v>440</v>
      </c>
      <c r="AT163" t="s">
        <v>440</v>
      </c>
      <c r="AU163" t="s">
        <v>440</v>
      </c>
      <c r="AV163" t="s">
        <v>440</v>
      </c>
      <c r="AW163" t="s">
        <v>440</v>
      </c>
      <c r="AX163" t="s">
        <v>440</v>
      </c>
      <c r="AY163" t="s">
        <v>440</v>
      </c>
    </row>
    <row r="164" spans="1:51" x14ac:dyDescent="0.3">
      <c r="A164" t="s">
        <v>1139</v>
      </c>
      <c r="B164" t="s">
        <v>630</v>
      </c>
      <c r="C164">
        <v>649</v>
      </c>
      <c r="D164">
        <v>25996</v>
      </c>
      <c r="E164" t="s">
        <v>631</v>
      </c>
      <c r="F164" t="s">
        <v>1140</v>
      </c>
      <c r="G164" t="s">
        <v>447</v>
      </c>
      <c r="H164">
        <v>104538</v>
      </c>
      <c r="I164" t="s">
        <v>633</v>
      </c>
      <c r="J164" t="s">
        <v>426</v>
      </c>
      <c r="K164" t="s">
        <v>441</v>
      </c>
      <c r="L164" t="s">
        <v>442</v>
      </c>
      <c r="M164" t="s">
        <v>443</v>
      </c>
      <c r="N164" t="s">
        <v>1141</v>
      </c>
      <c r="O164" t="s">
        <v>598</v>
      </c>
      <c r="P164" t="s">
        <v>1142</v>
      </c>
      <c r="Q164" t="s">
        <v>459</v>
      </c>
      <c r="R164" t="s">
        <v>511</v>
      </c>
      <c r="S164" t="s">
        <v>732</v>
      </c>
      <c r="T164" t="s">
        <v>481</v>
      </c>
      <c r="U164" t="s">
        <v>462</v>
      </c>
      <c r="V164" s="8">
        <v>43905.75</v>
      </c>
      <c r="W164" t="s">
        <v>1142</v>
      </c>
      <c r="X164" t="s">
        <v>636</v>
      </c>
      <c r="Y164" t="s">
        <v>637</v>
      </c>
      <c r="Z164" t="s">
        <v>733</v>
      </c>
      <c r="AA164" t="s">
        <v>3</v>
      </c>
      <c r="AB164" t="s">
        <v>437</v>
      </c>
      <c r="AC164" t="s">
        <v>484</v>
      </c>
      <c r="AD164" t="s">
        <v>734</v>
      </c>
      <c r="AE164" t="s">
        <v>639</v>
      </c>
      <c r="AF164" t="s">
        <v>640</v>
      </c>
      <c r="AG164" t="s">
        <v>518</v>
      </c>
      <c r="AH164" t="s">
        <v>1142</v>
      </c>
      <c r="AI164" t="s">
        <v>440</v>
      </c>
      <c r="AJ164" t="s">
        <v>440</v>
      </c>
      <c r="AK164" t="s">
        <v>440</v>
      </c>
      <c r="AL164" t="s">
        <v>440</v>
      </c>
      <c r="AM164" t="s">
        <v>440</v>
      </c>
      <c r="AN164" t="s">
        <v>440</v>
      </c>
      <c r="AO164" t="s">
        <v>440</v>
      </c>
      <c r="AP164" t="s">
        <v>440</v>
      </c>
      <c r="AQ164" t="s">
        <v>440</v>
      </c>
      <c r="AR164" t="s">
        <v>440</v>
      </c>
      <c r="AS164" t="s">
        <v>440</v>
      </c>
      <c r="AT164" t="s">
        <v>440</v>
      </c>
      <c r="AU164" t="s">
        <v>440</v>
      </c>
      <c r="AV164" t="s">
        <v>440</v>
      </c>
      <c r="AW164" t="s">
        <v>440</v>
      </c>
      <c r="AX164" t="s">
        <v>440</v>
      </c>
      <c r="AY164" t="s">
        <v>440</v>
      </c>
    </row>
    <row r="165" spans="1:51" x14ac:dyDescent="0.3">
      <c r="A165" t="s">
        <v>1143</v>
      </c>
      <c r="B165" t="s">
        <v>630</v>
      </c>
      <c r="C165">
        <v>674</v>
      </c>
      <c r="D165">
        <v>7419</v>
      </c>
      <c r="E165" t="s">
        <v>631</v>
      </c>
      <c r="F165" t="s">
        <v>1144</v>
      </c>
      <c r="G165" t="s">
        <v>447</v>
      </c>
      <c r="H165">
        <v>87397</v>
      </c>
      <c r="I165" t="s">
        <v>633</v>
      </c>
      <c r="J165" t="s">
        <v>426</v>
      </c>
      <c r="K165" t="s">
        <v>441</v>
      </c>
      <c r="L165" t="s">
        <v>444</v>
      </c>
      <c r="M165" t="s">
        <v>544</v>
      </c>
      <c r="N165" t="s">
        <v>1145</v>
      </c>
      <c r="O165" t="s">
        <v>598</v>
      </c>
      <c r="P165" t="s">
        <v>1146</v>
      </c>
      <c r="Q165" t="s">
        <v>459</v>
      </c>
      <c r="R165" t="s">
        <v>511</v>
      </c>
      <c r="S165" t="s">
        <v>732</v>
      </c>
      <c r="T165" t="s">
        <v>481</v>
      </c>
      <c r="U165" t="s">
        <v>462</v>
      </c>
      <c r="V165" s="8">
        <v>43905.75</v>
      </c>
      <c r="W165" t="s">
        <v>1146</v>
      </c>
      <c r="X165" t="s">
        <v>636</v>
      </c>
      <c r="Y165" t="s">
        <v>637</v>
      </c>
      <c r="Z165" t="s">
        <v>733</v>
      </c>
      <c r="AA165" t="s">
        <v>3</v>
      </c>
      <c r="AB165" t="s">
        <v>437</v>
      </c>
      <c r="AC165" t="s">
        <v>484</v>
      </c>
      <c r="AD165" t="s">
        <v>734</v>
      </c>
      <c r="AE165" t="s">
        <v>639</v>
      </c>
      <c r="AF165" t="s">
        <v>640</v>
      </c>
      <c r="AG165" t="s">
        <v>518</v>
      </c>
      <c r="AH165" t="s">
        <v>1146</v>
      </c>
      <c r="AI165" t="s">
        <v>440</v>
      </c>
      <c r="AJ165" t="s">
        <v>440</v>
      </c>
      <c r="AK165" t="s">
        <v>440</v>
      </c>
      <c r="AL165" t="s">
        <v>440</v>
      </c>
      <c r="AM165" t="s">
        <v>440</v>
      </c>
      <c r="AN165" t="s">
        <v>440</v>
      </c>
      <c r="AO165" t="s">
        <v>440</v>
      </c>
      <c r="AP165" t="s">
        <v>440</v>
      </c>
      <c r="AQ165" t="s">
        <v>440</v>
      </c>
      <c r="AR165" t="s">
        <v>440</v>
      </c>
      <c r="AS165" t="s">
        <v>440</v>
      </c>
      <c r="AT165" t="s">
        <v>440</v>
      </c>
      <c r="AU165" t="s">
        <v>440</v>
      </c>
      <c r="AV165" t="s">
        <v>440</v>
      </c>
      <c r="AW165" t="s">
        <v>440</v>
      </c>
      <c r="AX165" t="s">
        <v>440</v>
      </c>
      <c r="AY165" t="s">
        <v>440</v>
      </c>
    </row>
    <row r="166" spans="1:51" x14ac:dyDescent="0.3">
      <c r="A166" t="s">
        <v>1147</v>
      </c>
      <c r="B166" t="s">
        <v>630</v>
      </c>
      <c r="C166">
        <v>711</v>
      </c>
      <c r="D166">
        <v>103183</v>
      </c>
      <c r="E166" t="s">
        <v>631</v>
      </c>
      <c r="F166" t="s">
        <v>1148</v>
      </c>
      <c r="G166" t="s">
        <v>447</v>
      </c>
      <c r="H166">
        <v>175312</v>
      </c>
      <c r="I166" t="s">
        <v>633</v>
      </c>
      <c r="J166" t="s">
        <v>426</v>
      </c>
      <c r="K166" t="s">
        <v>441</v>
      </c>
      <c r="L166" t="s">
        <v>428</v>
      </c>
      <c r="M166" t="s">
        <v>448</v>
      </c>
      <c r="N166" t="s">
        <v>1149</v>
      </c>
      <c r="O166" t="s">
        <v>598</v>
      </c>
      <c r="P166" t="s">
        <v>1150</v>
      </c>
      <c r="Q166" t="s">
        <v>459</v>
      </c>
      <c r="R166" t="s">
        <v>511</v>
      </c>
      <c r="S166" t="s">
        <v>732</v>
      </c>
      <c r="T166" t="s">
        <v>481</v>
      </c>
      <c r="U166" t="s">
        <v>462</v>
      </c>
      <c r="V166" s="8">
        <v>43905.75</v>
      </c>
      <c r="W166" t="s">
        <v>1150</v>
      </c>
      <c r="X166" t="s">
        <v>636</v>
      </c>
      <c r="Y166" t="s">
        <v>637</v>
      </c>
      <c r="Z166" t="s">
        <v>733</v>
      </c>
      <c r="AA166" t="s">
        <v>3</v>
      </c>
      <c r="AB166" t="s">
        <v>437</v>
      </c>
      <c r="AC166" t="s">
        <v>484</v>
      </c>
      <c r="AD166" t="s">
        <v>734</v>
      </c>
      <c r="AE166" t="s">
        <v>639</v>
      </c>
      <c r="AF166" t="s">
        <v>640</v>
      </c>
      <c r="AG166" t="s">
        <v>518</v>
      </c>
      <c r="AH166" t="s">
        <v>1150</v>
      </c>
      <c r="AI166" t="s">
        <v>440</v>
      </c>
      <c r="AJ166" t="s">
        <v>440</v>
      </c>
      <c r="AK166" t="s">
        <v>440</v>
      </c>
      <c r="AL166" t="s">
        <v>440</v>
      </c>
      <c r="AM166" t="s">
        <v>440</v>
      </c>
      <c r="AN166" t="s">
        <v>440</v>
      </c>
      <c r="AO166" t="s">
        <v>440</v>
      </c>
      <c r="AP166" t="s">
        <v>440</v>
      </c>
      <c r="AQ166" t="s">
        <v>440</v>
      </c>
      <c r="AR166" t="s">
        <v>440</v>
      </c>
      <c r="AS166" t="s">
        <v>440</v>
      </c>
      <c r="AT166" t="s">
        <v>440</v>
      </c>
      <c r="AU166" t="s">
        <v>440</v>
      </c>
      <c r="AV166" t="s">
        <v>440</v>
      </c>
      <c r="AW166" t="s">
        <v>440</v>
      </c>
      <c r="AX166" t="s">
        <v>440</v>
      </c>
      <c r="AY166" t="s">
        <v>440</v>
      </c>
    </row>
    <row r="167" spans="1:51" x14ac:dyDescent="0.3">
      <c r="A167" t="s">
        <v>1151</v>
      </c>
      <c r="B167" t="s">
        <v>630</v>
      </c>
      <c r="C167">
        <v>703</v>
      </c>
      <c r="D167">
        <v>48542</v>
      </c>
      <c r="E167" t="s">
        <v>631</v>
      </c>
      <c r="F167" t="s">
        <v>1152</v>
      </c>
      <c r="G167" t="s">
        <v>447</v>
      </c>
      <c r="H167">
        <v>125246</v>
      </c>
      <c r="I167" t="s">
        <v>633</v>
      </c>
      <c r="J167" t="s">
        <v>426</v>
      </c>
      <c r="K167" t="s">
        <v>427</v>
      </c>
      <c r="L167" t="s">
        <v>477</v>
      </c>
      <c r="M167" t="s">
        <v>496</v>
      </c>
      <c r="N167" t="s">
        <v>1153</v>
      </c>
      <c r="O167" t="s">
        <v>598</v>
      </c>
      <c r="P167" t="s">
        <v>1154</v>
      </c>
      <c r="Q167" t="s">
        <v>459</v>
      </c>
      <c r="R167" t="s">
        <v>511</v>
      </c>
      <c r="S167" t="s">
        <v>732</v>
      </c>
      <c r="T167" t="s">
        <v>481</v>
      </c>
      <c r="U167" t="s">
        <v>462</v>
      </c>
      <c r="V167" s="8">
        <v>43905.75</v>
      </c>
      <c r="W167" t="s">
        <v>1154</v>
      </c>
      <c r="X167" t="s">
        <v>636</v>
      </c>
      <c r="Y167" t="s">
        <v>637</v>
      </c>
      <c r="Z167" t="s">
        <v>733</v>
      </c>
      <c r="AA167" t="s">
        <v>3</v>
      </c>
      <c r="AB167" t="s">
        <v>437</v>
      </c>
      <c r="AC167" t="s">
        <v>484</v>
      </c>
      <c r="AD167" t="s">
        <v>734</v>
      </c>
      <c r="AE167" t="s">
        <v>639</v>
      </c>
      <c r="AF167" t="s">
        <v>640</v>
      </c>
      <c r="AG167" t="s">
        <v>518</v>
      </c>
      <c r="AH167" t="s">
        <v>1154</v>
      </c>
      <c r="AI167" t="s">
        <v>440</v>
      </c>
      <c r="AJ167" t="s">
        <v>440</v>
      </c>
      <c r="AK167" t="s">
        <v>440</v>
      </c>
      <c r="AL167" t="s">
        <v>440</v>
      </c>
      <c r="AM167" t="s">
        <v>440</v>
      </c>
      <c r="AN167" t="s">
        <v>440</v>
      </c>
      <c r="AO167" t="s">
        <v>440</v>
      </c>
      <c r="AP167" t="s">
        <v>440</v>
      </c>
      <c r="AQ167" t="s">
        <v>440</v>
      </c>
      <c r="AR167" t="s">
        <v>440</v>
      </c>
      <c r="AS167" t="s">
        <v>440</v>
      </c>
      <c r="AT167" t="s">
        <v>440</v>
      </c>
      <c r="AU167" t="s">
        <v>440</v>
      </c>
      <c r="AV167" t="s">
        <v>440</v>
      </c>
      <c r="AW167" t="s">
        <v>440</v>
      </c>
      <c r="AX167" t="s">
        <v>440</v>
      </c>
      <c r="AY167" t="s">
        <v>440</v>
      </c>
    </row>
    <row r="168" spans="1:51" x14ac:dyDescent="0.3">
      <c r="A168" t="s">
        <v>1155</v>
      </c>
      <c r="B168" t="s">
        <v>630</v>
      </c>
      <c r="C168">
        <v>698</v>
      </c>
      <c r="D168">
        <v>24448</v>
      </c>
      <c r="E168" t="s">
        <v>631</v>
      </c>
      <c r="F168" t="s">
        <v>1156</v>
      </c>
      <c r="G168" t="s">
        <v>447</v>
      </c>
      <c r="H168">
        <v>103078</v>
      </c>
      <c r="I168" t="s">
        <v>633</v>
      </c>
      <c r="J168" t="s">
        <v>426</v>
      </c>
      <c r="K168" t="s">
        <v>427</v>
      </c>
      <c r="L168" t="s">
        <v>442</v>
      </c>
      <c r="M168" t="s">
        <v>445</v>
      </c>
      <c r="N168" t="s">
        <v>1157</v>
      </c>
      <c r="O168" t="s">
        <v>598</v>
      </c>
      <c r="P168" t="s">
        <v>1158</v>
      </c>
      <c r="Q168" t="s">
        <v>459</v>
      </c>
      <c r="R168" t="s">
        <v>511</v>
      </c>
      <c r="S168" t="s">
        <v>732</v>
      </c>
      <c r="T168" t="s">
        <v>481</v>
      </c>
      <c r="U168" t="s">
        <v>462</v>
      </c>
      <c r="V168" s="8">
        <v>43905.75</v>
      </c>
      <c r="W168" t="s">
        <v>1158</v>
      </c>
      <c r="X168" t="s">
        <v>636</v>
      </c>
      <c r="Y168" t="s">
        <v>637</v>
      </c>
      <c r="Z168" t="s">
        <v>733</v>
      </c>
      <c r="AA168" t="s">
        <v>3</v>
      </c>
      <c r="AB168" t="s">
        <v>437</v>
      </c>
      <c r="AC168" t="s">
        <v>484</v>
      </c>
      <c r="AD168" t="s">
        <v>734</v>
      </c>
      <c r="AE168" t="s">
        <v>639</v>
      </c>
      <c r="AF168" t="s">
        <v>640</v>
      </c>
      <c r="AG168" t="s">
        <v>518</v>
      </c>
      <c r="AH168" t="s">
        <v>1158</v>
      </c>
      <c r="AI168" t="s">
        <v>440</v>
      </c>
      <c r="AJ168" t="s">
        <v>440</v>
      </c>
      <c r="AK168" t="s">
        <v>440</v>
      </c>
      <c r="AL168" t="s">
        <v>440</v>
      </c>
      <c r="AM168" t="s">
        <v>440</v>
      </c>
      <c r="AN168" t="s">
        <v>440</v>
      </c>
      <c r="AO168" t="s">
        <v>440</v>
      </c>
      <c r="AP168" t="s">
        <v>440</v>
      </c>
      <c r="AQ168" t="s">
        <v>440</v>
      </c>
      <c r="AR168" t="s">
        <v>440</v>
      </c>
      <c r="AS168" t="s">
        <v>440</v>
      </c>
      <c r="AT168" t="s">
        <v>440</v>
      </c>
      <c r="AU168" t="s">
        <v>440</v>
      </c>
      <c r="AV168" t="s">
        <v>440</v>
      </c>
      <c r="AW168" t="s">
        <v>440</v>
      </c>
      <c r="AX168" t="s">
        <v>440</v>
      </c>
      <c r="AY168" t="s">
        <v>440</v>
      </c>
    </row>
    <row r="169" spans="1:51" x14ac:dyDescent="0.3">
      <c r="A169" t="s">
        <v>1159</v>
      </c>
      <c r="B169" t="s">
        <v>630</v>
      </c>
      <c r="C169">
        <v>677</v>
      </c>
      <c r="D169">
        <v>10165</v>
      </c>
      <c r="E169" t="s">
        <v>631</v>
      </c>
      <c r="F169" t="s">
        <v>1160</v>
      </c>
      <c r="G169" t="s">
        <v>447</v>
      </c>
      <c r="H169">
        <v>89904</v>
      </c>
      <c r="I169" t="s">
        <v>633</v>
      </c>
      <c r="J169" t="s">
        <v>426</v>
      </c>
      <c r="K169" t="s">
        <v>441</v>
      </c>
      <c r="L169" t="s">
        <v>442</v>
      </c>
      <c r="M169" t="s">
        <v>429</v>
      </c>
      <c r="N169" t="s">
        <v>1161</v>
      </c>
      <c r="O169" t="s">
        <v>598</v>
      </c>
      <c r="P169" t="s">
        <v>1162</v>
      </c>
      <c r="Q169" t="s">
        <v>459</v>
      </c>
      <c r="R169" t="s">
        <v>511</v>
      </c>
      <c r="S169" t="s">
        <v>732</v>
      </c>
      <c r="T169" t="s">
        <v>481</v>
      </c>
      <c r="U169" t="s">
        <v>462</v>
      </c>
      <c r="V169" s="8">
        <v>43905.75</v>
      </c>
      <c r="W169" t="s">
        <v>1162</v>
      </c>
      <c r="X169" t="s">
        <v>636</v>
      </c>
      <c r="Y169" t="s">
        <v>637</v>
      </c>
      <c r="Z169" t="s">
        <v>733</v>
      </c>
      <c r="AA169" t="s">
        <v>3</v>
      </c>
      <c r="AB169" t="s">
        <v>437</v>
      </c>
      <c r="AC169" t="s">
        <v>484</v>
      </c>
      <c r="AD169" t="s">
        <v>734</v>
      </c>
      <c r="AE169" t="s">
        <v>639</v>
      </c>
      <c r="AF169" t="s">
        <v>640</v>
      </c>
      <c r="AG169" t="s">
        <v>518</v>
      </c>
      <c r="AH169" t="s">
        <v>1162</v>
      </c>
      <c r="AI169" t="s">
        <v>440</v>
      </c>
      <c r="AJ169" t="s">
        <v>440</v>
      </c>
      <c r="AK169" t="s">
        <v>440</v>
      </c>
      <c r="AL169" t="s">
        <v>440</v>
      </c>
      <c r="AM169" t="s">
        <v>440</v>
      </c>
      <c r="AN169" t="s">
        <v>440</v>
      </c>
      <c r="AO169" t="s">
        <v>440</v>
      </c>
      <c r="AP169" t="s">
        <v>440</v>
      </c>
      <c r="AQ169" t="s">
        <v>440</v>
      </c>
      <c r="AR169" t="s">
        <v>440</v>
      </c>
      <c r="AS169" t="s">
        <v>440</v>
      </c>
      <c r="AT169" t="s">
        <v>440</v>
      </c>
      <c r="AU169" t="s">
        <v>440</v>
      </c>
      <c r="AV169" t="s">
        <v>440</v>
      </c>
      <c r="AW169" t="s">
        <v>440</v>
      </c>
      <c r="AX169" t="s">
        <v>440</v>
      </c>
      <c r="AY169" t="s">
        <v>440</v>
      </c>
    </row>
    <row r="170" spans="1:51" x14ac:dyDescent="0.3">
      <c r="A170" t="s">
        <v>1163</v>
      </c>
      <c r="B170" t="s">
        <v>630</v>
      </c>
      <c r="C170">
        <v>658</v>
      </c>
      <c r="D170">
        <v>1976</v>
      </c>
      <c r="E170" t="s">
        <v>631</v>
      </c>
      <c r="F170" t="s">
        <v>1164</v>
      </c>
      <c r="G170" t="s">
        <v>447</v>
      </c>
      <c r="H170">
        <v>82307</v>
      </c>
      <c r="I170" t="s">
        <v>633</v>
      </c>
      <c r="J170" t="s">
        <v>426</v>
      </c>
      <c r="K170" t="s">
        <v>441</v>
      </c>
      <c r="L170" t="s">
        <v>446</v>
      </c>
      <c r="M170" t="s">
        <v>445</v>
      </c>
      <c r="N170" t="s">
        <v>1165</v>
      </c>
      <c r="O170" t="s">
        <v>598</v>
      </c>
      <c r="P170" t="s">
        <v>1166</v>
      </c>
      <c r="Q170" t="s">
        <v>459</v>
      </c>
      <c r="R170" t="s">
        <v>511</v>
      </c>
      <c r="S170" t="s">
        <v>732</v>
      </c>
      <c r="T170" t="s">
        <v>481</v>
      </c>
      <c r="U170" t="s">
        <v>462</v>
      </c>
      <c r="V170" s="8">
        <v>43905.75</v>
      </c>
      <c r="W170" t="s">
        <v>1166</v>
      </c>
      <c r="X170" t="s">
        <v>636</v>
      </c>
      <c r="Y170" t="s">
        <v>637</v>
      </c>
      <c r="Z170" t="s">
        <v>733</v>
      </c>
      <c r="AA170" t="s">
        <v>3</v>
      </c>
      <c r="AB170" t="s">
        <v>437</v>
      </c>
      <c r="AC170" t="s">
        <v>484</v>
      </c>
      <c r="AD170" t="s">
        <v>734</v>
      </c>
      <c r="AE170" t="s">
        <v>639</v>
      </c>
      <c r="AF170" t="s">
        <v>640</v>
      </c>
      <c r="AG170" t="s">
        <v>518</v>
      </c>
      <c r="AH170" t="s">
        <v>1166</v>
      </c>
      <c r="AI170" t="s">
        <v>440</v>
      </c>
      <c r="AJ170" t="s">
        <v>440</v>
      </c>
      <c r="AK170" t="s">
        <v>440</v>
      </c>
      <c r="AL170" t="s">
        <v>440</v>
      </c>
      <c r="AM170" t="s">
        <v>440</v>
      </c>
      <c r="AN170" t="s">
        <v>440</v>
      </c>
      <c r="AO170" t="s">
        <v>440</v>
      </c>
      <c r="AP170" t="s">
        <v>440</v>
      </c>
      <c r="AQ170" t="s">
        <v>440</v>
      </c>
      <c r="AR170" t="s">
        <v>440</v>
      </c>
      <c r="AS170" t="s">
        <v>440</v>
      </c>
      <c r="AT170" t="s">
        <v>440</v>
      </c>
      <c r="AU170" t="s">
        <v>440</v>
      </c>
      <c r="AV170" t="s">
        <v>440</v>
      </c>
      <c r="AW170" t="s">
        <v>440</v>
      </c>
      <c r="AX170" t="s">
        <v>440</v>
      </c>
      <c r="AY170" t="s">
        <v>440</v>
      </c>
    </row>
    <row r="171" spans="1:51" x14ac:dyDescent="0.3">
      <c r="A171" t="s">
        <v>1167</v>
      </c>
      <c r="B171" t="s">
        <v>630</v>
      </c>
      <c r="C171">
        <v>754</v>
      </c>
      <c r="D171">
        <v>58134</v>
      </c>
      <c r="E171" t="s">
        <v>631</v>
      </c>
      <c r="F171" t="s">
        <v>1168</v>
      </c>
      <c r="G171" t="s">
        <v>447</v>
      </c>
      <c r="H171">
        <v>133754</v>
      </c>
      <c r="I171" t="s">
        <v>633</v>
      </c>
      <c r="J171" t="s">
        <v>426</v>
      </c>
      <c r="K171" t="s">
        <v>441</v>
      </c>
      <c r="L171" t="s">
        <v>444</v>
      </c>
      <c r="M171" t="s">
        <v>448</v>
      </c>
      <c r="N171" t="s">
        <v>1169</v>
      </c>
      <c r="O171" t="s">
        <v>598</v>
      </c>
      <c r="P171" t="s">
        <v>1170</v>
      </c>
      <c r="Q171" t="s">
        <v>459</v>
      </c>
      <c r="R171" t="s">
        <v>511</v>
      </c>
      <c r="S171" t="s">
        <v>512</v>
      </c>
      <c r="T171" t="s">
        <v>481</v>
      </c>
      <c r="U171" t="s">
        <v>462</v>
      </c>
      <c r="V171" s="8">
        <v>43905.75</v>
      </c>
      <c r="W171" t="s">
        <v>1170</v>
      </c>
      <c r="X171" t="s">
        <v>636</v>
      </c>
      <c r="Y171" t="s">
        <v>645</v>
      </c>
      <c r="Z171" t="s">
        <v>465</v>
      </c>
      <c r="AA171" t="s">
        <v>3</v>
      </c>
      <c r="AB171" t="s">
        <v>437</v>
      </c>
      <c r="AC171" t="s">
        <v>484</v>
      </c>
      <c r="AD171" t="s">
        <v>638</v>
      </c>
      <c r="AE171" t="s">
        <v>639</v>
      </c>
      <c r="AF171" t="s">
        <v>640</v>
      </c>
      <c r="AG171" t="s">
        <v>518</v>
      </c>
      <c r="AH171" t="s">
        <v>1170</v>
      </c>
      <c r="AI171" t="s">
        <v>440</v>
      </c>
      <c r="AJ171" t="s">
        <v>440</v>
      </c>
      <c r="AK171" t="s">
        <v>440</v>
      </c>
      <c r="AL171" t="s">
        <v>440</v>
      </c>
      <c r="AM171" t="s">
        <v>440</v>
      </c>
      <c r="AN171" t="s">
        <v>440</v>
      </c>
      <c r="AO171" t="s">
        <v>440</v>
      </c>
      <c r="AP171" t="s">
        <v>440</v>
      </c>
      <c r="AQ171" t="s">
        <v>440</v>
      </c>
      <c r="AR171" t="s">
        <v>440</v>
      </c>
      <c r="AS171" t="s">
        <v>440</v>
      </c>
      <c r="AT171" t="s">
        <v>440</v>
      </c>
      <c r="AU171" t="s">
        <v>440</v>
      </c>
      <c r="AV171" t="s">
        <v>440</v>
      </c>
      <c r="AW171" t="s">
        <v>440</v>
      </c>
      <c r="AX171" t="s">
        <v>440</v>
      </c>
      <c r="AY171" t="s">
        <v>440</v>
      </c>
    </row>
    <row r="172" spans="1:51" x14ac:dyDescent="0.3">
      <c r="A172" t="s">
        <v>1171</v>
      </c>
      <c r="B172" t="s">
        <v>630</v>
      </c>
      <c r="C172">
        <v>811</v>
      </c>
      <c r="D172">
        <v>3244</v>
      </c>
      <c r="E172" t="s">
        <v>631</v>
      </c>
      <c r="F172" t="s">
        <v>1172</v>
      </c>
      <c r="G172" t="s">
        <v>447</v>
      </c>
      <c r="H172">
        <v>83511</v>
      </c>
      <c r="I172" t="s">
        <v>633</v>
      </c>
      <c r="J172" t="s">
        <v>426</v>
      </c>
      <c r="K172" t="s">
        <v>427</v>
      </c>
      <c r="L172" t="s">
        <v>428</v>
      </c>
      <c r="M172" t="s">
        <v>448</v>
      </c>
      <c r="N172" t="s">
        <v>1173</v>
      </c>
      <c r="O172" t="s">
        <v>598</v>
      </c>
      <c r="P172" t="s">
        <v>1174</v>
      </c>
      <c r="Q172" t="s">
        <v>459</v>
      </c>
      <c r="R172" t="s">
        <v>511</v>
      </c>
      <c r="S172" t="s">
        <v>732</v>
      </c>
      <c r="T172" t="s">
        <v>481</v>
      </c>
      <c r="U172" t="s">
        <v>462</v>
      </c>
      <c r="V172" s="8">
        <v>43905.75</v>
      </c>
      <c r="W172" t="s">
        <v>1174</v>
      </c>
      <c r="X172" t="s">
        <v>636</v>
      </c>
      <c r="Y172" t="s">
        <v>637</v>
      </c>
      <c r="Z172" t="s">
        <v>733</v>
      </c>
      <c r="AA172" t="s">
        <v>3</v>
      </c>
      <c r="AB172" t="s">
        <v>437</v>
      </c>
      <c r="AC172" t="s">
        <v>484</v>
      </c>
      <c r="AD172" t="s">
        <v>734</v>
      </c>
      <c r="AE172" t="s">
        <v>639</v>
      </c>
      <c r="AF172" t="s">
        <v>640</v>
      </c>
      <c r="AG172" t="s">
        <v>518</v>
      </c>
      <c r="AH172" t="s">
        <v>1174</v>
      </c>
      <c r="AI172" t="s">
        <v>440</v>
      </c>
      <c r="AJ172" t="s">
        <v>440</v>
      </c>
      <c r="AK172" t="s">
        <v>440</v>
      </c>
      <c r="AL172" t="s">
        <v>440</v>
      </c>
      <c r="AM172" t="s">
        <v>440</v>
      </c>
      <c r="AN172" t="s">
        <v>440</v>
      </c>
      <c r="AO172" t="s">
        <v>440</v>
      </c>
      <c r="AP172" t="s">
        <v>440</v>
      </c>
      <c r="AQ172" t="s">
        <v>440</v>
      </c>
      <c r="AR172" t="s">
        <v>440</v>
      </c>
      <c r="AS172" t="s">
        <v>440</v>
      </c>
      <c r="AT172" t="s">
        <v>440</v>
      </c>
      <c r="AU172" t="s">
        <v>440</v>
      </c>
      <c r="AV172" t="s">
        <v>440</v>
      </c>
      <c r="AW172" t="s">
        <v>440</v>
      </c>
      <c r="AX172" t="s">
        <v>440</v>
      </c>
      <c r="AY172" t="s">
        <v>440</v>
      </c>
    </row>
    <row r="173" spans="1:51" x14ac:dyDescent="0.3">
      <c r="A173" t="s">
        <v>1175</v>
      </c>
      <c r="B173" t="s">
        <v>630</v>
      </c>
      <c r="C173">
        <v>529</v>
      </c>
      <c r="D173">
        <v>1058</v>
      </c>
      <c r="E173" t="s">
        <v>631</v>
      </c>
      <c r="F173" t="s">
        <v>1176</v>
      </c>
      <c r="G173" t="s">
        <v>447</v>
      </c>
      <c r="H173">
        <v>81481</v>
      </c>
      <c r="I173" t="s">
        <v>633</v>
      </c>
      <c r="J173" t="s">
        <v>426</v>
      </c>
      <c r="K173" t="s">
        <v>427</v>
      </c>
      <c r="L173" t="s">
        <v>442</v>
      </c>
      <c r="M173" t="s">
        <v>448</v>
      </c>
      <c r="N173" t="s">
        <v>1177</v>
      </c>
      <c r="O173" t="s">
        <v>598</v>
      </c>
      <c r="P173" t="s">
        <v>1178</v>
      </c>
      <c r="Q173" t="s">
        <v>459</v>
      </c>
      <c r="R173" t="s">
        <v>511</v>
      </c>
      <c r="S173" t="s">
        <v>732</v>
      </c>
      <c r="T173" t="s">
        <v>481</v>
      </c>
      <c r="U173" t="s">
        <v>462</v>
      </c>
      <c r="V173" s="8">
        <v>43905.75</v>
      </c>
      <c r="W173" t="s">
        <v>1178</v>
      </c>
      <c r="X173" t="s">
        <v>636</v>
      </c>
      <c r="Y173" t="s">
        <v>637</v>
      </c>
      <c r="Z173" t="s">
        <v>733</v>
      </c>
      <c r="AA173" t="s">
        <v>3</v>
      </c>
      <c r="AB173" t="s">
        <v>437</v>
      </c>
      <c r="AC173" t="s">
        <v>484</v>
      </c>
      <c r="AD173" t="s">
        <v>734</v>
      </c>
      <c r="AE173" t="s">
        <v>639</v>
      </c>
      <c r="AF173" t="s">
        <v>640</v>
      </c>
      <c r="AG173" t="s">
        <v>518</v>
      </c>
      <c r="AH173" t="s">
        <v>1178</v>
      </c>
      <c r="AI173" t="s">
        <v>440</v>
      </c>
      <c r="AJ173" t="s">
        <v>440</v>
      </c>
      <c r="AK173" t="s">
        <v>440</v>
      </c>
      <c r="AL173" t="s">
        <v>440</v>
      </c>
      <c r="AM173" t="s">
        <v>440</v>
      </c>
      <c r="AN173" t="s">
        <v>440</v>
      </c>
      <c r="AO173" t="s">
        <v>440</v>
      </c>
      <c r="AP173" t="s">
        <v>440</v>
      </c>
      <c r="AQ173" t="s">
        <v>440</v>
      </c>
      <c r="AR173" t="s">
        <v>440</v>
      </c>
      <c r="AS173" t="s">
        <v>440</v>
      </c>
      <c r="AT173" t="s">
        <v>440</v>
      </c>
      <c r="AU173" t="s">
        <v>440</v>
      </c>
      <c r="AV173" t="s">
        <v>440</v>
      </c>
      <c r="AW173" t="s">
        <v>440</v>
      </c>
      <c r="AX173" t="s">
        <v>440</v>
      </c>
      <c r="AY173" t="s">
        <v>440</v>
      </c>
    </row>
    <row r="174" spans="1:51" x14ac:dyDescent="0.3">
      <c r="A174" t="s">
        <v>1179</v>
      </c>
      <c r="B174" t="s">
        <v>630</v>
      </c>
      <c r="C174">
        <v>268</v>
      </c>
      <c r="D174">
        <v>268</v>
      </c>
      <c r="E174" t="s">
        <v>631</v>
      </c>
      <c r="F174" t="s">
        <v>1180</v>
      </c>
      <c r="G174" t="s">
        <v>447</v>
      </c>
      <c r="H174">
        <v>78061</v>
      </c>
      <c r="I174" t="s">
        <v>633</v>
      </c>
      <c r="J174" t="s">
        <v>426</v>
      </c>
      <c r="K174" t="s">
        <v>441</v>
      </c>
      <c r="L174" t="s">
        <v>428</v>
      </c>
      <c r="M174" t="s">
        <v>496</v>
      </c>
      <c r="N174" t="s">
        <v>1181</v>
      </c>
      <c r="O174" t="s">
        <v>598</v>
      </c>
      <c r="P174" t="s">
        <v>1182</v>
      </c>
      <c r="Q174" t="s">
        <v>459</v>
      </c>
      <c r="R174" t="s">
        <v>511</v>
      </c>
      <c r="S174" t="s">
        <v>732</v>
      </c>
      <c r="T174" t="s">
        <v>481</v>
      </c>
      <c r="U174" t="s">
        <v>462</v>
      </c>
      <c r="V174" s="8">
        <v>43905.75</v>
      </c>
      <c r="W174" t="s">
        <v>1182</v>
      </c>
      <c r="X174" t="s">
        <v>636</v>
      </c>
      <c r="Y174" t="s">
        <v>637</v>
      </c>
      <c r="Z174" t="s">
        <v>733</v>
      </c>
      <c r="AA174" t="s">
        <v>3</v>
      </c>
      <c r="AB174" t="s">
        <v>437</v>
      </c>
      <c r="AC174" t="s">
        <v>484</v>
      </c>
      <c r="AD174" t="s">
        <v>734</v>
      </c>
      <c r="AE174" t="s">
        <v>639</v>
      </c>
      <c r="AF174" t="s">
        <v>640</v>
      </c>
      <c r="AG174" t="s">
        <v>518</v>
      </c>
      <c r="AH174" t="s">
        <v>1182</v>
      </c>
      <c r="AI174" t="s">
        <v>440</v>
      </c>
      <c r="AJ174" t="s">
        <v>440</v>
      </c>
      <c r="AK174" t="s">
        <v>440</v>
      </c>
      <c r="AL174" t="s">
        <v>440</v>
      </c>
      <c r="AM174" t="s">
        <v>440</v>
      </c>
      <c r="AN174" t="s">
        <v>440</v>
      </c>
      <c r="AO174" t="s">
        <v>440</v>
      </c>
      <c r="AP174" t="s">
        <v>440</v>
      </c>
      <c r="AQ174" t="s">
        <v>440</v>
      </c>
      <c r="AR174" t="s">
        <v>440</v>
      </c>
      <c r="AS174" t="s">
        <v>440</v>
      </c>
      <c r="AT174" t="s">
        <v>440</v>
      </c>
      <c r="AU174" t="s">
        <v>440</v>
      </c>
      <c r="AV174" t="s">
        <v>440</v>
      </c>
      <c r="AW174" t="s">
        <v>440</v>
      </c>
      <c r="AX174" t="s">
        <v>440</v>
      </c>
      <c r="AY174" t="s">
        <v>440</v>
      </c>
    </row>
    <row r="175" spans="1:51" x14ac:dyDescent="0.3">
      <c r="A175" t="s">
        <v>1183</v>
      </c>
      <c r="B175" t="s">
        <v>630</v>
      </c>
      <c r="C175">
        <v>1199</v>
      </c>
      <c r="D175">
        <v>11990</v>
      </c>
      <c r="E175" t="s">
        <v>631</v>
      </c>
      <c r="F175" t="s">
        <v>1184</v>
      </c>
      <c r="G175" t="s">
        <v>447</v>
      </c>
      <c r="H175">
        <v>91577</v>
      </c>
      <c r="I175" t="s">
        <v>633</v>
      </c>
      <c r="J175" t="s">
        <v>426</v>
      </c>
      <c r="K175" t="s">
        <v>441</v>
      </c>
      <c r="L175" t="s">
        <v>442</v>
      </c>
      <c r="M175" t="s">
        <v>544</v>
      </c>
      <c r="N175" t="s">
        <v>1185</v>
      </c>
      <c r="O175" t="s">
        <v>598</v>
      </c>
      <c r="P175" t="s">
        <v>1186</v>
      </c>
      <c r="Q175" t="s">
        <v>459</v>
      </c>
      <c r="R175" t="s">
        <v>511</v>
      </c>
      <c r="S175" t="s">
        <v>732</v>
      </c>
      <c r="T175" t="s">
        <v>481</v>
      </c>
      <c r="U175" t="s">
        <v>462</v>
      </c>
      <c r="V175" s="8">
        <v>43905.75</v>
      </c>
      <c r="W175" t="s">
        <v>1186</v>
      </c>
      <c r="X175" t="s">
        <v>636</v>
      </c>
      <c r="Y175" t="s">
        <v>637</v>
      </c>
      <c r="Z175" t="s">
        <v>733</v>
      </c>
      <c r="AA175" t="s">
        <v>3</v>
      </c>
      <c r="AB175" t="s">
        <v>437</v>
      </c>
      <c r="AC175" t="s">
        <v>484</v>
      </c>
      <c r="AD175" t="s">
        <v>734</v>
      </c>
      <c r="AE175" t="s">
        <v>639</v>
      </c>
      <c r="AF175" t="s">
        <v>640</v>
      </c>
      <c r="AG175" t="s">
        <v>518</v>
      </c>
      <c r="AH175" t="s">
        <v>1186</v>
      </c>
      <c r="AI175" t="s">
        <v>440</v>
      </c>
      <c r="AJ175" t="s">
        <v>440</v>
      </c>
      <c r="AK175" t="s">
        <v>440</v>
      </c>
      <c r="AL175" t="s">
        <v>440</v>
      </c>
      <c r="AM175" t="s">
        <v>440</v>
      </c>
      <c r="AN175" t="s">
        <v>440</v>
      </c>
      <c r="AO175" t="s">
        <v>440</v>
      </c>
      <c r="AP175" t="s">
        <v>440</v>
      </c>
      <c r="AQ175" t="s">
        <v>440</v>
      </c>
      <c r="AR175" t="s">
        <v>440</v>
      </c>
      <c r="AS175" t="s">
        <v>440</v>
      </c>
      <c r="AT175" t="s">
        <v>440</v>
      </c>
      <c r="AU175" t="s">
        <v>440</v>
      </c>
      <c r="AV175" t="s">
        <v>440</v>
      </c>
      <c r="AW175" t="s">
        <v>440</v>
      </c>
      <c r="AX175" t="s">
        <v>440</v>
      </c>
      <c r="AY175" t="s">
        <v>440</v>
      </c>
    </row>
    <row r="176" spans="1:51" x14ac:dyDescent="0.3">
      <c r="A176" t="s">
        <v>1187</v>
      </c>
      <c r="B176" t="s">
        <v>630</v>
      </c>
      <c r="C176">
        <v>1298</v>
      </c>
      <c r="D176">
        <v>7790</v>
      </c>
      <c r="E176" t="s">
        <v>631</v>
      </c>
      <c r="F176" t="s">
        <v>1188</v>
      </c>
      <c r="G176" t="s">
        <v>447</v>
      </c>
      <c r="H176">
        <v>87625</v>
      </c>
      <c r="I176" t="s">
        <v>633</v>
      </c>
      <c r="J176" t="s">
        <v>426</v>
      </c>
      <c r="K176" t="s">
        <v>441</v>
      </c>
      <c r="L176" t="s">
        <v>444</v>
      </c>
      <c r="M176" t="s">
        <v>496</v>
      </c>
      <c r="N176" t="s">
        <v>1189</v>
      </c>
      <c r="O176" t="s">
        <v>598</v>
      </c>
      <c r="P176" t="s">
        <v>1190</v>
      </c>
      <c r="Q176" t="s">
        <v>459</v>
      </c>
      <c r="R176" t="s">
        <v>511</v>
      </c>
      <c r="S176" t="s">
        <v>732</v>
      </c>
      <c r="T176" t="s">
        <v>481</v>
      </c>
      <c r="U176" t="s">
        <v>462</v>
      </c>
      <c r="V176" s="8">
        <v>43905.75</v>
      </c>
      <c r="W176" t="s">
        <v>1190</v>
      </c>
      <c r="X176" t="s">
        <v>636</v>
      </c>
      <c r="Y176" t="s">
        <v>637</v>
      </c>
      <c r="Z176" t="s">
        <v>733</v>
      </c>
      <c r="AA176" t="s">
        <v>3</v>
      </c>
      <c r="AB176" t="s">
        <v>437</v>
      </c>
      <c r="AC176" t="s">
        <v>484</v>
      </c>
      <c r="AD176" t="s">
        <v>734</v>
      </c>
      <c r="AE176" t="s">
        <v>639</v>
      </c>
      <c r="AF176" t="s">
        <v>640</v>
      </c>
      <c r="AG176" t="s">
        <v>518</v>
      </c>
      <c r="AH176" t="s">
        <v>1190</v>
      </c>
      <c r="AI176" t="s">
        <v>440</v>
      </c>
      <c r="AJ176" t="s">
        <v>440</v>
      </c>
      <c r="AK176" t="s">
        <v>440</v>
      </c>
      <c r="AL176" t="s">
        <v>440</v>
      </c>
      <c r="AM176" t="s">
        <v>440</v>
      </c>
      <c r="AN176" t="s">
        <v>440</v>
      </c>
      <c r="AO176" t="s">
        <v>440</v>
      </c>
      <c r="AP176" t="s">
        <v>440</v>
      </c>
      <c r="AQ176" t="s">
        <v>440</v>
      </c>
      <c r="AR176" t="s">
        <v>440</v>
      </c>
      <c r="AS176" t="s">
        <v>440</v>
      </c>
      <c r="AT176" t="s">
        <v>440</v>
      </c>
      <c r="AU176" t="s">
        <v>440</v>
      </c>
      <c r="AV176" t="s">
        <v>440</v>
      </c>
      <c r="AW176" t="s">
        <v>440</v>
      </c>
      <c r="AX176" t="s">
        <v>440</v>
      </c>
      <c r="AY176" t="s">
        <v>440</v>
      </c>
    </row>
    <row r="177" spans="1:51" x14ac:dyDescent="0.3">
      <c r="A177" t="s">
        <v>1191</v>
      </c>
      <c r="B177" t="s">
        <v>630</v>
      </c>
      <c r="C177">
        <v>1379</v>
      </c>
      <c r="D177">
        <v>67617</v>
      </c>
      <c r="E177" t="s">
        <v>631</v>
      </c>
      <c r="F177" t="s">
        <v>1192</v>
      </c>
      <c r="G177" t="s">
        <v>447</v>
      </c>
      <c r="H177">
        <v>142703</v>
      </c>
      <c r="I177" t="s">
        <v>633</v>
      </c>
      <c r="J177" t="s">
        <v>426</v>
      </c>
      <c r="K177" t="s">
        <v>427</v>
      </c>
      <c r="L177" t="s">
        <v>442</v>
      </c>
      <c r="M177" t="s">
        <v>496</v>
      </c>
      <c r="N177" t="s">
        <v>1193</v>
      </c>
      <c r="O177" t="s">
        <v>598</v>
      </c>
      <c r="P177" t="s">
        <v>1194</v>
      </c>
      <c r="Q177" t="s">
        <v>459</v>
      </c>
      <c r="R177" t="s">
        <v>511</v>
      </c>
      <c r="S177" t="s">
        <v>512</v>
      </c>
      <c r="T177" t="s">
        <v>481</v>
      </c>
      <c r="U177" t="s">
        <v>462</v>
      </c>
      <c r="V177" s="8">
        <v>43905.75</v>
      </c>
      <c r="W177" t="s">
        <v>1194</v>
      </c>
      <c r="X177" t="s">
        <v>636</v>
      </c>
      <c r="Y177" t="s">
        <v>637</v>
      </c>
      <c r="Z177" t="s">
        <v>465</v>
      </c>
      <c r="AA177" t="s">
        <v>3</v>
      </c>
      <c r="AB177" t="s">
        <v>437</v>
      </c>
      <c r="AC177" t="s">
        <v>484</v>
      </c>
      <c r="AD177" t="s">
        <v>638</v>
      </c>
      <c r="AE177" t="s">
        <v>639</v>
      </c>
      <c r="AF177" t="s">
        <v>640</v>
      </c>
      <c r="AG177" t="s">
        <v>518</v>
      </c>
      <c r="AH177" t="s">
        <v>1194</v>
      </c>
      <c r="AI177" t="s">
        <v>440</v>
      </c>
      <c r="AJ177" t="s">
        <v>440</v>
      </c>
      <c r="AK177" t="s">
        <v>440</v>
      </c>
      <c r="AL177" t="s">
        <v>440</v>
      </c>
      <c r="AM177" t="s">
        <v>440</v>
      </c>
      <c r="AN177" t="s">
        <v>440</v>
      </c>
      <c r="AO177" t="s">
        <v>440</v>
      </c>
      <c r="AP177" t="s">
        <v>440</v>
      </c>
      <c r="AQ177" t="s">
        <v>440</v>
      </c>
      <c r="AR177" t="s">
        <v>440</v>
      </c>
      <c r="AS177" t="s">
        <v>440</v>
      </c>
      <c r="AT177" t="s">
        <v>440</v>
      </c>
      <c r="AU177" t="s">
        <v>440</v>
      </c>
      <c r="AV177" t="s">
        <v>440</v>
      </c>
      <c r="AW177" t="s">
        <v>440</v>
      </c>
      <c r="AX177" t="s">
        <v>440</v>
      </c>
      <c r="AY177" t="s">
        <v>440</v>
      </c>
    </row>
    <row r="178" spans="1:51" x14ac:dyDescent="0.3">
      <c r="A178" t="s">
        <v>1195</v>
      </c>
      <c r="B178" t="s">
        <v>630</v>
      </c>
      <c r="C178">
        <v>1542</v>
      </c>
      <c r="D178">
        <v>4627</v>
      </c>
      <c r="E178" t="s">
        <v>631</v>
      </c>
      <c r="F178" t="s">
        <v>1196</v>
      </c>
      <c r="G178" t="s">
        <v>447</v>
      </c>
      <c r="H178">
        <v>84732</v>
      </c>
      <c r="I178" t="s">
        <v>633</v>
      </c>
      <c r="J178" t="s">
        <v>426</v>
      </c>
      <c r="K178" t="s">
        <v>441</v>
      </c>
      <c r="L178" t="s">
        <v>469</v>
      </c>
      <c r="M178" t="s">
        <v>496</v>
      </c>
      <c r="N178" t="s">
        <v>1197</v>
      </c>
      <c r="O178" t="s">
        <v>598</v>
      </c>
      <c r="P178" t="s">
        <v>1198</v>
      </c>
      <c r="Q178" t="s">
        <v>459</v>
      </c>
      <c r="R178" t="s">
        <v>511</v>
      </c>
      <c r="S178" t="s">
        <v>732</v>
      </c>
      <c r="T178" t="s">
        <v>481</v>
      </c>
      <c r="U178" t="s">
        <v>462</v>
      </c>
      <c r="V178" s="8">
        <v>43905.75</v>
      </c>
      <c r="W178" t="s">
        <v>1198</v>
      </c>
      <c r="X178" t="s">
        <v>636</v>
      </c>
      <c r="Y178" t="s">
        <v>637</v>
      </c>
      <c r="Z178" t="s">
        <v>733</v>
      </c>
      <c r="AA178" t="s">
        <v>3</v>
      </c>
      <c r="AB178" t="s">
        <v>437</v>
      </c>
      <c r="AC178" t="s">
        <v>484</v>
      </c>
      <c r="AD178" t="s">
        <v>734</v>
      </c>
      <c r="AE178" t="s">
        <v>639</v>
      </c>
      <c r="AF178" t="s">
        <v>640</v>
      </c>
      <c r="AG178" t="s">
        <v>518</v>
      </c>
      <c r="AH178" t="s">
        <v>1198</v>
      </c>
      <c r="AI178" t="s">
        <v>440</v>
      </c>
      <c r="AJ178" t="s">
        <v>440</v>
      </c>
      <c r="AK178" t="s">
        <v>440</v>
      </c>
      <c r="AL178" t="s">
        <v>440</v>
      </c>
      <c r="AM178" t="s">
        <v>440</v>
      </c>
      <c r="AN178" t="s">
        <v>440</v>
      </c>
      <c r="AO178" t="s">
        <v>440</v>
      </c>
      <c r="AP178" t="s">
        <v>440</v>
      </c>
      <c r="AQ178" t="s">
        <v>440</v>
      </c>
      <c r="AR178" t="s">
        <v>440</v>
      </c>
      <c r="AS178" t="s">
        <v>440</v>
      </c>
      <c r="AT178" t="s">
        <v>440</v>
      </c>
      <c r="AU178" t="s">
        <v>440</v>
      </c>
      <c r="AV178" t="s">
        <v>440</v>
      </c>
      <c r="AW178" t="s">
        <v>440</v>
      </c>
      <c r="AX178" t="s">
        <v>440</v>
      </c>
      <c r="AY178" t="s">
        <v>440</v>
      </c>
    </row>
    <row r="179" spans="1:51" x14ac:dyDescent="0.3">
      <c r="A179" t="s">
        <v>1199</v>
      </c>
      <c r="B179" t="s">
        <v>630</v>
      </c>
      <c r="C179">
        <v>1423</v>
      </c>
      <c r="D179">
        <v>4269</v>
      </c>
      <c r="E179" t="s">
        <v>631</v>
      </c>
      <c r="F179" t="s">
        <v>1200</v>
      </c>
      <c r="G179" t="s">
        <v>447</v>
      </c>
      <c r="H179">
        <v>84477</v>
      </c>
      <c r="I179" t="s">
        <v>633</v>
      </c>
      <c r="J179" t="s">
        <v>426</v>
      </c>
      <c r="K179" t="s">
        <v>427</v>
      </c>
      <c r="L179" t="s">
        <v>442</v>
      </c>
      <c r="M179" t="s">
        <v>445</v>
      </c>
      <c r="N179" t="s">
        <v>1201</v>
      </c>
      <c r="O179" t="s">
        <v>598</v>
      </c>
      <c r="P179" t="s">
        <v>1202</v>
      </c>
      <c r="Q179" t="s">
        <v>459</v>
      </c>
      <c r="R179" t="s">
        <v>511</v>
      </c>
      <c r="S179" t="s">
        <v>512</v>
      </c>
      <c r="T179" t="s">
        <v>481</v>
      </c>
      <c r="U179" t="s">
        <v>462</v>
      </c>
      <c r="V179" s="8">
        <v>43905.75</v>
      </c>
      <c r="W179" t="s">
        <v>1202</v>
      </c>
      <c r="X179" t="s">
        <v>636</v>
      </c>
      <c r="Y179" t="s">
        <v>637</v>
      </c>
      <c r="Z179" t="s">
        <v>465</v>
      </c>
      <c r="AA179" t="s">
        <v>3</v>
      </c>
      <c r="AB179" t="s">
        <v>437</v>
      </c>
      <c r="AC179" t="s">
        <v>484</v>
      </c>
      <c r="AD179" t="s">
        <v>638</v>
      </c>
      <c r="AE179" t="s">
        <v>639</v>
      </c>
      <c r="AF179" t="s">
        <v>640</v>
      </c>
      <c r="AG179" t="s">
        <v>518</v>
      </c>
      <c r="AH179" t="s">
        <v>1202</v>
      </c>
      <c r="AI179" t="s">
        <v>440</v>
      </c>
      <c r="AJ179" t="s">
        <v>440</v>
      </c>
      <c r="AK179" t="s">
        <v>440</v>
      </c>
      <c r="AL179" t="s">
        <v>440</v>
      </c>
      <c r="AM179" t="s">
        <v>440</v>
      </c>
      <c r="AN179" t="s">
        <v>440</v>
      </c>
      <c r="AO179" t="s">
        <v>440</v>
      </c>
      <c r="AP179" t="s">
        <v>440</v>
      </c>
      <c r="AQ179" t="s">
        <v>440</v>
      </c>
      <c r="AR179" t="s">
        <v>440</v>
      </c>
      <c r="AS179" t="s">
        <v>440</v>
      </c>
      <c r="AT179" t="s">
        <v>440</v>
      </c>
      <c r="AU179" t="s">
        <v>440</v>
      </c>
      <c r="AV179" t="s">
        <v>440</v>
      </c>
      <c r="AW179" t="s">
        <v>440</v>
      </c>
      <c r="AX179" t="s">
        <v>440</v>
      </c>
      <c r="AY179" t="s">
        <v>440</v>
      </c>
    </row>
    <row r="180" spans="1:51" x14ac:dyDescent="0.3">
      <c r="A180" t="s">
        <v>1203</v>
      </c>
      <c r="B180" t="s">
        <v>630</v>
      </c>
      <c r="C180">
        <v>887</v>
      </c>
      <c r="D180">
        <v>62994</v>
      </c>
      <c r="E180" t="s">
        <v>631</v>
      </c>
      <c r="F180" t="s">
        <v>1204</v>
      </c>
      <c r="G180" t="s">
        <v>447</v>
      </c>
      <c r="H180">
        <v>138531</v>
      </c>
      <c r="I180" t="s">
        <v>633</v>
      </c>
      <c r="J180" t="s">
        <v>426</v>
      </c>
      <c r="K180" t="s">
        <v>427</v>
      </c>
      <c r="L180" t="s">
        <v>446</v>
      </c>
      <c r="M180" t="s">
        <v>448</v>
      </c>
      <c r="N180" t="s">
        <v>1205</v>
      </c>
      <c r="O180" t="s">
        <v>598</v>
      </c>
      <c r="P180" t="s">
        <v>1206</v>
      </c>
      <c r="Q180" t="s">
        <v>459</v>
      </c>
      <c r="R180" t="s">
        <v>511</v>
      </c>
      <c r="S180" t="s">
        <v>512</v>
      </c>
      <c r="T180" t="s">
        <v>481</v>
      </c>
      <c r="U180" t="s">
        <v>462</v>
      </c>
      <c r="V180" s="8">
        <v>43905.75</v>
      </c>
      <c r="W180" t="s">
        <v>1206</v>
      </c>
      <c r="X180" t="s">
        <v>636</v>
      </c>
      <c r="Y180" t="s">
        <v>637</v>
      </c>
      <c r="Z180" t="s">
        <v>465</v>
      </c>
      <c r="AA180" t="s">
        <v>3</v>
      </c>
      <c r="AB180" t="s">
        <v>437</v>
      </c>
      <c r="AC180" t="s">
        <v>484</v>
      </c>
      <c r="AD180" t="s">
        <v>638</v>
      </c>
      <c r="AE180" t="s">
        <v>639</v>
      </c>
      <c r="AF180" t="s">
        <v>640</v>
      </c>
      <c r="AG180" t="s">
        <v>518</v>
      </c>
      <c r="AH180" t="s">
        <v>1206</v>
      </c>
      <c r="AI180" t="s">
        <v>440</v>
      </c>
      <c r="AJ180" t="s">
        <v>440</v>
      </c>
      <c r="AK180" t="s">
        <v>440</v>
      </c>
      <c r="AL180" t="s">
        <v>440</v>
      </c>
      <c r="AM180" t="s">
        <v>440</v>
      </c>
      <c r="AN180" t="s">
        <v>440</v>
      </c>
      <c r="AO180" t="s">
        <v>440</v>
      </c>
      <c r="AP180" t="s">
        <v>440</v>
      </c>
      <c r="AQ180" t="s">
        <v>440</v>
      </c>
      <c r="AR180" t="s">
        <v>440</v>
      </c>
      <c r="AS180" t="s">
        <v>440</v>
      </c>
      <c r="AT180" t="s">
        <v>440</v>
      </c>
      <c r="AU180" t="s">
        <v>440</v>
      </c>
      <c r="AV180" t="s">
        <v>440</v>
      </c>
      <c r="AW180" t="s">
        <v>440</v>
      </c>
      <c r="AX180" t="s">
        <v>440</v>
      </c>
      <c r="AY180" t="s">
        <v>440</v>
      </c>
    </row>
    <row r="181" spans="1:51" x14ac:dyDescent="0.3">
      <c r="A181" t="s">
        <v>1207</v>
      </c>
      <c r="B181" t="s">
        <v>630</v>
      </c>
      <c r="C181">
        <v>1348</v>
      </c>
      <c r="D181">
        <v>2697</v>
      </c>
      <c r="E181" t="s">
        <v>631</v>
      </c>
      <c r="F181" t="s">
        <v>1208</v>
      </c>
      <c r="G181" t="s">
        <v>447</v>
      </c>
      <c r="H181">
        <v>83043</v>
      </c>
      <c r="I181" t="s">
        <v>633</v>
      </c>
      <c r="J181" t="s">
        <v>426</v>
      </c>
      <c r="K181" t="s">
        <v>441</v>
      </c>
      <c r="L181" t="s">
        <v>428</v>
      </c>
      <c r="M181" t="s">
        <v>445</v>
      </c>
      <c r="N181" t="s">
        <v>1209</v>
      </c>
      <c r="O181" t="s">
        <v>598</v>
      </c>
      <c r="P181" t="s">
        <v>1210</v>
      </c>
      <c r="Q181" t="s">
        <v>459</v>
      </c>
      <c r="R181" t="s">
        <v>511</v>
      </c>
      <c r="S181" t="s">
        <v>512</v>
      </c>
      <c r="T181" t="s">
        <v>481</v>
      </c>
      <c r="U181" t="s">
        <v>462</v>
      </c>
      <c r="V181" s="8">
        <v>43905.75</v>
      </c>
      <c r="W181" t="s">
        <v>1210</v>
      </c>
      <c r="X181" t="s">
        <v>636</v>
      </c>
      <c r="Y181" t="s">
        <v>637</v>
      </c>
      <c r="Z181" t="s">
        <v>465</v>
      </c>
      <c r="AA181" t="s">
        <v>3</v>
      </c>
      <c r="AB181" t="s">
        <v>437</v>
      </c>
      <c r="AC181" t="s">
        <v>484</v>
      </c>
      <c r="AD181" t="s">
        <v>638</v>
      </c>
      <c r="AE181" t="s">
        <v>639</v>
      </c>
      <c r="AF181" t="s">
        <v>640</v>
      </c>
      <c r="AG181" t="s">
        <v>518</v>
      </c>
      <c r="AH181" t="s">
        <v>1210</v>
      </c>
      <c r="AI181" t="s">
        <v>440</v>
      </c>
      <c r="AJ181" t="s">
        <v>440</v>
      </c>
      <c r="AK181" t="s">
        <v>440</v>
      </c>
      <c r="AL181" t="s">
        <v>440</v>
      </c>
      <c r="AM181" t="s">
        <v>440</v>
      </c>
      <c r="AN181" t="s">
        <v>440</v>
      </c>
      <c r="AO181" t="s">
        <v>440</v>
      </c>
      <c r="AP181" t="s">
        <v>440</v>
      </c>
      <c r="AQ181" t="s">
        <v>440</v>
      </c>
      <c r="AR181" t="s">
        <v>440</v>
      </c>
      <c r="AS181" t="s">
        <v>440</v>
      </c>
      <c r="AT181" t="s">
        <v>440</v>
      </c>
      <c r="AU181" t="s">
        <v>440</v>
      </c>
      <c r="AV181" t="s">
        <v>440</v>
      </c>
      <c r="AW181" t="s">
        <v>440</v>
      </c>
      <c r="AX181" t="s">
        <v>440</v>
      </c>
      <c r="AY181" t="s">
        <v>440</v>
      </c>
    </row>
    <row r="182" spans="1:51" x14ac:dyDescent="0.3">
      <c r="A182" t="s">
        <v>1211</v>
      </c>
      <c r="B182" t="s">
        <v>630</v>
      </c>
      <c r="C182">
        <v>795</v>
      </c>
      <c r="D182">
        <v>3245589</v>
      </c>
      <c r="E182" t="s">
        <v>631</v>
      </c>
      <c r="F182" t="s">
        <v>1212</v>
      </c>
      <c r="G182" t="s">
        <v>447</v>
      </c>
      <c r="H182">
        <v>3061554</v>
      </c>
      <c r="I182" t="s">
        <v>633</v>
      </c>
      <c r="J182" t="s">
        <v>426</v>
      </c>
      <c r="K182" t="s">
        <v>427</v>
      </c>
      <c r="L182" t="s">
        <v>477</v>
      </c>
      <c r="M182" t="s">
        <v>544</v>
      </c>
      <c r="N182" t="s">
        <v>1213</v>
      </c>
      <c r="O182" t="s">
        <v>598</v>
      </c>
      <c r="P182" t="s">
        <v>1214</v>
      </c>
      <c r="Q182" t="s">
        <v>459</v>
      </c>
      <c r="R182" t="s">
        <v>511</v>
      </c>
      <c r="S182" t="s">
        <v>1215</v>
      </c>
      <c r="T182" t="s">
        <v>481</v>
      </c>
      <c r="U182" t="s">
        <v>462</v>
      </c>
      <c r="V182" s="8">
        <v>43905.75</v>
      </c>
      <c r="W182" t="s">
        <v>1214</v>
      </c>
      <c r="X182" t="s">
        <v>636</v>
      </c>
      <c r="Y182" t="s">
        <v>645</v>
      </c>
      <c r="Z182" t="s">
        <v>465</v>
      </c>
      <c r="AA182" t="s">
        <v>3</v>
      </c>
      <c r="AB182" t="s">
        <v>437</v>
      </c>
      <c r="AC182" t="s">
        <v>484</v>
      </c>
      <c r="AD182" t="s">
        <v>638</v>
      </c>
      <c r="AE182" t="s">
        <v>639</v>
      </c>
      <c r="AF182" t="s">
        <v>640</v>
      </c>
      <c r="AG182" t="s">
        <v>518</v>
      </c>
      <c r="AH182" t="s">
        <v>1214</v>
      </c>
      <c r="AI182" t="s">
        <v>440</v>
      </c>
      <c r="AJ182" t="s">
        <v>440</v>
      </c>
      <c r="AK182" t="s">
        <v>440</v>
      </c>
      <c r="AL182" t="s">
        <v>440</v>
      </c>
      <c r="AM182" t="s">
        <v>440</v>
      </c>
      <c r="AN182" t="s">
        <v>440</v>
      </c>
      <c r="AO182" t="s">
        <v>440</v>
      </c>
      <c r="AP182" t="s">
        <v>440</v>
      </c>
      <c r="AQ182" t="s">
        <v>440</v>
      </c>
      <c r="AR182" t="s">
        <v>440</v>
      </c>
      <c r="AS182" t="s">
        <v>440</v>
      </c>
      <c r="AT182" t="s">
        <v>440</v>
      </c>
      <c r="AU182" t="s">
        <v>440</v>
      </c>
      <c r="AV182" t="s">
        <v>440</v>
      </c>
      <c r="AW182" t="s">
        <v>440</v>
      </c>
      <c r="AX182" t="s">
        <v>440</v>
      </c>
      <c r="AY182" t="s">
        <v>440</v>
      </c>
    </row>
    <row r="183" spans="1:51" x14ac:dyDescent="0.3">
      <c r="A183" t="s">
        <v>1216</v>
      </c>
      <c r="B183" t="s">
        <v>630</v>
      </c>
      <c r="C183">
        <v>770</v>
      </c>
      <c r="D183">
        <v>184045</v>
      </c>
      <c r="E183" t="s">
        <v>631</v>
      </c>
      <c r="F183" t="s">
        <v>1217</v>
      </c>
      <c r="G183" t="s">
        <v>447</v>
      </c>
      <c r="H183">
        <v>249318</v>
      </c>
      <c r="I183" t="s">
        <v>633</v>
      </c>
      <c r="J183" t="s">
        <v>426</v>
      </c>
      <c r="K183" t="s">
        <v>427</v>
      </c>
      <c r="L183" t="s">
        <v>446</v>
      </c>
      <c r="M183" t="s">
        <v>544</v>
      </c>
      <c r="N183" t="s">
        <v>1218</v>
      </c>
      <c r="O183" t="s">
        <v>598</v>
      </c>
      <c r="P183" t="s">
        <v>1219</v>
      </c>
      <c r="Q183" t="s">
        <v>459</v>
      </c>
      <c r="R183" t="s">
        <v>511</v>
      </c>
      <c r="S183" t="s">
        <v>1215</v>
      </c>
      <c r="T183" t="s">
        <v>481</v>
      </c>
      <c r="U183" t="s">
        <v>462</v>
      </c>
      <c r="V183" s="8">
        <v>43905.75</v>
      </c>
      <c r="W183" t="s">
        <v>1219</v>
      </c>
      <c r="X183" t="s">
        <v>636</v>
      </c>
      <c r="Y183" t="s">
        <v>645</v>
      </c>
      <c r="Z183" t="s">
        <v>465</v>
      </c>
      <c r="AA183" t="s">
        <v>3</v>
      </c>
      <c r="AB183" t="s">
        <v>437</v>
      </c>
      <c r="AC183" t="s">
        <v>484</v>
      </c>
      <c r="AD183" t="s">
        <v>638</v>
      </c>
      <c r="AE183" t="s">
        <v>639</v>
      </c>
      <c r="AF183" t="s">
        <v>640</v>
      </c>
      <c r="AG183" t="s">
        <v>518</v>
      </c>
      <c r="AH183" t="s">
        <v>1219</v>
      </c>
      <c r="AI183" t="s">
        <v>440</v>
      </c>
      <c r="AJ183" t="s">
        <v>440</v>
      </c>
      <c r="AK183" t="s">
        <v>440</v>
      </c>
      <c r="AL183" t="s">
        <v>440</v>
      </c>
      <c r="AM183" t="s">
        <v>440</v>
      </c>
      <c r="AN183" t="s">
        <v>440</v>
      </c>
      <c r="AO183" t="s">
        <v>440</v>
      </c>
      <c r="AP183" t="s">
        <v>440</v>
      </c>
      <c r="AQ183" t="s">
        <v>440</v>
      </c>
      <c r="AR183" t="s">
        <v>440</v>
      </c>
      <c r="AS183" t="s">
        <v>440</v>
      </c>
      <c r="AT183" t="s">
        <v>440</v>
      </c>
      <c r="AU183" t="s">
        <v>440</v>
      </c>
      <c r="AV183" t="s">
        <v>440</v>
      </c>
      <c r="AW183" t="s">
        <v>440</v>
      </c>
      <c r="AX183" t="s">
        <v>440</v>
      </c>
      <c r="AY183" t="s">
        <v>440</v>
      </c>
    </row>
    <row r="184" spans="1:51" x14ac:dyDescent="0.3">
      <c r="A184" t="s">
        <v>1220</v>
      </c>
      <c r="B184" t="s">
        <v>630</v>
      </c>
      <c r="C184">
        <v>1507</v>
      </c>
      <c r="D184">
        <v>9045</v>
      </c>
      <c r="E184" t="s">
        <v>631</v>
      </c>
      <c r="F184" t="s">
        <v>1221</v>
      </c>
      <c r="G184" t="s">
        <v>447</v>
      </c>
      <c r="H184">
        <v>88806</v>
      </c>
      <c r="I184" t="s">
        <v>633</v>
      </c>
      <c r="J184" t="s">
        <v>426</v>
      </c>
      <c r="K184" t="s">
        <v>427</v>
      </c>
      <c r="L184" t="s">
        <v>428</v>
      </c>
      <c r="M184" t="s">
        <v>443</v>
      </c>
      <c r="N184" t="s">
        <v>1222</v>
      </c>
      <c r="O184" t="s">
        <v>598</v>
      </c>
      <c r="P184" t="s">
        <v>1223</v>
      </c>
      <c r="Q184" t="s">
        <v>459</v>
      </c>
      <c r="R184" t="s">
        <v>511</v>
      </c>
      <c r="S184" t="s">
        <v>1215</v>
      </c>
      <c r="T184" t="s">
        <v>481</v>
      </c>
      <c r="U184" t="s">
        <v>462</v>
      </c>
      <c r="V184" s="8">
        <v>43905.75</v>
      </c>
      <c r="W184" t="s">
        <v>1223</v>
      </c>
      <c r="X184" t="s">
        <v>636</v>
      </c>
      <c r="Y184" t="s">
        <v>645</v>
      </c>
      <c r="Z184" t="s">
        <v>465</v>
      </c>
      <c r="AA184" t="s">
        <v>3</v>
      </c>
      <c r="AB184" t="s">
        <v>437</v>
      </c>
      <c r="AC184" t="s">
        <v>484</v>
      </c>
      <c r="AD184" t="s">
        <v>638</v>
      </c>
      <c r="AE184" t="s">
        <v>639</v>
      </c>
      <c r="AF184" t="s">
        <v>640</v>
      </c>
      <c r="AG184" t="s">
        <v>518</v>
      </c>
      <c r="AH184" t="s">
        <v>1223</v>
      </c>
      <c r="AI184" t="s">
        <v>440</v>
      </c>
      <c r="AJ184" t="s">
        <v>440</v>
      </c>
      <c r="AK184" t="s">
        <v>440</v>
      </c>
      <c r="AL184" t="s">
        <v>440</v>
      </c>
      <c r="AM184" t="s">
        <v>440</v>
      </c>
      <c r="AN184" t="s">
        <v>440</v>
      </c>
      <c r="AO184" t="s">
        <v>440</v>
      </c>
      <c r="AP184" t="s">
        <v>440</v>
      </c>
      <c r="AQ184" t="s">
        <v>440</v>
      </c>
      <c r="AR184" t="s">
        <v>440</v>
      </c>
      <c r="AS184" t="s">
        <v>440</v>
      </c>
      <c r="AT184" t="s">
        <v>440</v>
      </c>
      <c r="AU184" t="s">
        <v>440</v>
      </c>
      <c r="AV184" t="s">
        <v>440</v>
      </c>
      <c r="AW184" t="s">
        <v>440</v>
      </c>
      <c r="AX184" t="s">
        <v>440</v>
      </c>
      <c r="AY184" t="s">
        <v>440</v>
      </c>
    </row>
    <row r="185" spans="1:51" x14ac:dyDescent="0.3">
      <c r="A185" t="s">
        <v>1224</v>
      </c>
      <c r="B185" t="s">
        <v>630</v>
      </c>
      <c r="C185">
        <v>1055</v>
      </c>
      <c r="D185">
        <v>37985</v>
      </c>
      <c r="E185" t="s">
        <v>631</v>
      </c>
      <c r="F185" t="s">
        <v>1225</v>
      </c>
      <c r="G185" t="s">
        <v>447</v>
      </c>
      <c r="H185">
        <v>115430</v>
      </c>
      <c r="I185" t="s">
        <v>633</v>
      </c>
      <c r="J185" t="s">
        <v>426</v>
      </c>
      <c r="K185" t="s">
        <v>427</v>
      </c>
      <c r="L185" t="s">
        <v>444</v>
      </c>
      <c r="M185" t="s">
        <v>496</v>
      </c>
      <c r="N185" t="s">
        <v>1226</v>
      </c>
      <c r="O185" t="s">
        <v>598</v>
      </c>
      <c r="P185" t="s">
        <v>1227</v>
      </c>
      <c r="Q185" t="s">
        <v>459</v>
      </c>
      <c r="R185" t="s">
        <v>511</v>
      </c>
      <c r="S185" t="s">
        <v>512</v>
      </c>
      <c r="T185" t="s">
        <v>481</v>
      </c>
      <c r="U185" t="s">
        <v>462</v>
      </c>
      <c r="V185" s="8">
        <v>43905.75</v>
      </c>
      <c r="W185" t="s">
        <v>1227</v>
      </c>
      <c r="X185" t="s">
        <v>636</v>
      </c>
      <c r="Y185" t="s">
        <v>645</v>
      </c>
      <c r="Z185" t="s">
        <v>465</v>
      </c>
      <c r="AA185" t="s">
        <v>3</v>
      </c>
      <c r="AB185" t="s">
        <v>437</v>
      </c>
      <c r="AC185" t="s">
        <v>484</v>
      </c>
      <c r="AD185" t="s">
        <v>638</v>
      </c>
      <c r="AE185" t="s">
        <v>639</v>
      </c>
      <c r="AF185" t="s">
        <v>640</v>
      </c>
      <c r="AG185" t="s">
        <v>518</v>
      </c>
      <c r="AH185" t="s">
        <v>1227</v>
      </c>
      <c r="AI185" t="s">
        <v>440</v>
      </c>
      <c r="AJ185" t="s">
        <v>440</v>
      </c>
      <c r="AK185" t="s">
        <v>440</v>
      </c>
      <c r="AL185" t="s">
        <v>440</v>
      </c>
      <c r="AM185" t="s">
        <v>440</v>
      </c>
      <c r="AN185" t="s">
        <v>440</v>
      </c>
      <c r="AO185" t="s">
        <v>440</v>
      </c>
      <c r="AP185" t="s">
        <v>440</v>
      </c>
      <c r="AQ185" t="s">
        <v>440</v>
      </c>
      <c r="AR185" t="s">
        <v>440</v>
      </c>
      <c r="AS185" t="s">
        <v>440</v>
      </c>
      <c r="AT185" t="s">
        <v>440</v>
      </c>
      <c r="AU185" t="s">
        <v>440</v>
      </c>
      <c r="AV185" t="s">
        <v>440</v>
      </c>
      <c r="AW185" t="s">
        <v>440</v>
      </c>
      <c r="AX185" t="s">
        <v>440</v>
      </c>
      <c r="AY185" t="s">
        <v>440</v>
      </c>
    </row>
    <row r="186" spans="1:51" x14ac:dyDescent="0.3">
      <c r="A186" t="s">
        <v>1228</v>
      </c>
      <c r="B186" t="s">
        <v>630</v>
      </c>
      <c r="C186">
        <v>637</v>
      </c>
      <c r="D186">
        <v>3186</v>
      </c>
      <c r="E186" t="s">
        <v>631</v>
      </c>
      <c r="F186" t="s">
        <v>1229</v>
      </c>
      <c r="G186" t="s">
        <v>447</v>
      </c>
      <c r="H186">
        <v>83449</v>
      </c>
      <c r="I186" t="s">
        <v>633</v>
      </c>
      <c r="J186" t="s">
        <v>426</v>
      </c>
      <c r="K186" t="s">
        <v>441</v>
      </c>
      <c r="L186" t="s">
        <v>444</v>
      </c>
      <c r="M186" t="s">
        <v>544</v>
      </c>
      <c r="N186" t="s">
        <v>1230</v>
      </c>
      <c r="O186" t="s">
        <v>598</v>
      </c>
      <c r="P186" t="s">
        <v>1231</v>
      </c>
      <c r="Q186" t="s">
        <v>459</v>
      </c>
      <c r="R186" t="s">
        <v>511</v>
      </c>
      <c r="S186" t="s">
        <v>512</v>
      </c>
      <c r="T186" t="s">
        <v>481</v>
      </c>
      <c r="U186" t="s">
        <v>462</v>
      </c>
      <c r="V186" s="8">
        <v>43905.75</v>
      </c>
      <c r="W186" t="s">
        <v>1231</v>
      </c>
      <c r="X186" t="s">
        <v>636</v>
      </c>
      <c r="Y186" t="s">
        <v>645</v>
      </c>
      <c r="Z186" t="s">
        <v>465</v>
      </c>
      <c r="AA186" t="s">
        <v>3</v>
      </c>
      <c r="AB186" t="s">
        <v>437</v>
      </c>
      <c r="AC186" t="s">
        <v>484</v>
      </c>
      <c r="AD186" t="s">
        <v>638</v>
      </c>
      <c r="AE186" t="s">
        <v>639</v>
      </c>
      <c r="AF186" t="s">
        <v>640</v>
      </c>
      <c r="AG186" t="s">
        <v>518</v>
      </c>
      <c r="AH186" t="s">
        <v>1231</v>
      </c>
      <c r="AI186" t="s">
        <v>440</v>
      </c>
      <c r="AJ186" t="s">
        <v>440</v>
      </c>
      <c r="AK186" t="s">
        <v>440</v>
      </c>
      <c r="AL186" t="s">
        <v>440</v>
      </c>
      <c r="AM186" t="s">
        <v>440</v>
      </c>
      <c r="AN186" t="s">
        <v>440</v>
      </c>
      <c r="AO186" t="s">
        <v>440</v>
      </c>
      <c r="AP186" t="s">
        <v>440</v>
      </c>
      <c r="AQ186" t="s">
        <v>440</v>
      </c>
      <c r="AR186" t="s">
        <v>440</v>
      </c>
      <c r="AS186" t="s">
        <v>440</v>
      </c>
      <c r="AT186" t="s">
        <v>440</v>
      </c>
      <c r="AU186" t="s">
        <v>440</v>
      </c>
      <c r="AV186" t="s">
        <v>440</v>
      </c>
      <c r="AW186" t="s">
        <v>440</v>
      </c>
      <c r="AX186" t="s">
        <v>440</v>
      </c>
      <c r="AY186" t="s">
        <v>440</v>
      </c>
    </row>
    <row r="187" spans="1:51" x14ac:dyDescent="0.3">
      <c r="A187" t="s">
        <v>1232</v>
      </c>
      <c r="B187" t="s">
        <v>630</v>
      </c>
      <c r="C187">
        <v>895</v>
      </c>
      <c r="D187">
        <v>177358</v>
      </c>
      <c r="E187" t="s">
        <v>631</v>
      </c>
      <c r="F187" t="s">
        <v>1233</v>
      </c>
      <c r="G187" t="s">
        <v>447</v>
      </c>
      <c r="H187">
        <v>243424</v>
      </c>
      <c r="I187" t="s">
        <v>633</v>
      </c>
      <c r="J187" t="s">
        <v>426</v>
      </c>
      <c r="K187" t="s">
        <v>441</v>
      </c>
      <c r="L187" t="s">
        <v>442</v>
      </c>
      <c r="M187" t="s">
        <v>445</v>
      </c>
      <c r="N187" t="s">
        <v>1234</v>
      </c>
      <c r="O187" t="s">
        <v>598</v>
      </c>
      <c r="P187" t="s">
        <v>1235</v>
      </c>
      <c r="Q187" t="s">
        <v>459</v>
      </c>
      <c r="R187" t="s">
        <v>511</v>
      </c>
      <c r="S187" t="s">
        <v>512</v>
      </c>
      <c r="T187" t="s">
        <v>481</v>
      </c>
      <c r="U187" t="s">
        <v>462</v>
      </c>
      <c r="V187" s="8">
        <v>43905.75</v>
      </c>
      <c r="W187" t="s">
        <v>1235</v>
      </c>
      <c r="X187" t="s">
        <v>636</v>
      </c>
      <c r="Y187" t="s">
        <v>645</v>
      </c>
      <c r="Z187" t="s">
        <v>465</v>
      </c>
      <c r="AA187" t="s">
        <v>3</v>
      </c>
      <c r="AB187" t="s">
        <v>437</v>
      </c>
      <c r="AC187" t="s">
        <v>484</v>
      </c>
      <c r="AD187" t="s">
        <v>638</v>
      </c>
      <c r="AE187" t="s">
        <v>639</v>
      </c>
      <c r="AF187" t="s">
        <v>640</v>
      </c>
      <c r="AG187" t="s">
        <v>518</v>
      </c>
      <c r="AH187" t="s">
        <v>1235</v>
      </c>
      <c r="AI187" t="s">
        <v>440</v>
      </c>
      <c r="AJ187" t="s">
        <v>440</v>
      </c>
      <c r="AK187" t="s">
        <v>440</v>
      </c>
      <c r="AL187" t="s">
        <v>440</v>
      </c>
      <c r="AM187" t="s">
        <v>440</v>
      </c>
      <c r="AN187" t="s">
        <v>440</v>
      </c>
      <c r="AO187" t="s">
        <v>440</v>
      </c>
      <c r="AP187" t="s">
        <v>440</v>
      </c>
      <c r="AQ187" t="s">
        <v>440</v>
      </c>
      <c r="AR187" t="s">
        <v>440</v>
      </c>
      <c r="AS187" t="s">
        <v>440</v>
      </c>
      <c r="AT187" t="s">
        <v>440</v>
      </c>
      <c r="AU187" t="s">
        <v>440</v>
      </c>
      <c r="AV187" t="s">
        <v>440</v>
      </c>
      <c r="AW187" t="s">
        <v>440</v>
      </c>
      <c r="AX187" t="s">
        <v>440</v>
      </c>
      <c r="AY187" t="s">
        <v>440</v>
      </c>
    </row>
    <row r="188" spans="1:51" x14ac:dyDescent="0.3">
      <c r="A188" t="s">
        <v>1236</v>
      </c>
      <c r="B188" t="s">
        <v>630</v>
      </c>
      <c r="C188">
        <v>718</v>
      </c>
      <c r="D188">
        <v>6100361</v>
      </c>
      <c r="E188" t="s">
        <v>631</v>
      </c>
      <c r="F188" t="s">
        <v>1237</v>
      </c>
      <c r="G188" t="s">
        <v>447</v>
      </c>
      <c r="H188">
        <v>5668892</v>
      </c>
      <c r="I188" t="s">
        <v>633</v>
      </c>
      <c r="J188" t="s">
        <v>426</v>
      </c>
      <c r="K188" t="s">
        <v>427</v>
      </c>
      <c r="L188" t="s">
        <v>446</v>
      </c>
      <c r="M188" t="s">
        <v>429</v>
      </c>
      <c r="N188" t="s">
        <v>1238</v>
      </c>
      <c r="O188" t="s">
        <v>598</v>
      </c>
      <c r="P188" t="s">
        <v>1239</v>
      </c>
      <c r="Q188" t="s">
        <v>459</v>
      </c>
      <c r="R188" t="s">
        <v>511</v>
      </c>
      <c r="S188" t="s">
        <v>512</v>
      </c>
      <c r="T188" t="s">
        <v>481</v>
      </c>
      <c r="U188" t="s">
        <v>462</v>
      </c>
      <c r="V188" s="8">
        <v>43905.75</v>
      </c>
      <c r="W188" t="s">
        <v>1239</v>
      </c>
      <c r="X188" t="s">
        <v>636</v>
      </c>
      <c r="Y188" t="s">
        <v>645</v>
      </c>
      <c r="Z188" t="s">
        <v>465</v>
      </c>
      <c r="AA188" t="s">
        <v>3</v>
      </c>
      <c r="AB188" t="s">
        <v>437</v>
      </c>
      <c r="AC188" t="s">
        <v>484</v>
      </c>
      <c r="AD188" t="s">
        <v>638</v>
      </c>
      <c r="AE188" t="s">
        <v>639</v>
      </c>
      <c r="AF188" t="s">
        <v>640</v>
      </c>
      <c r="AG188" t="s">
        <v>518</v>
      </c>
      <c r="AH188" t="s">
        <v>1239</v>
      </c>
      <c r="AI188" t="s">
        <v>440</v>
      </c>
      <c r="AJ188" t="s">
        <v>440</v>
      </c>
      <c r="AK188" t="s">
        <v>440</v>
      </c>
      <c r="AL188" t="s">
        <v>440</v>
      </c>
      <c r="AM188" t="s">
        <v>440</v>
      </c>
      <c r="AN188" t="s">
        <v>440</v>
      </c>
      <c r="AO188" t="s">
        <v>440</v>
      </c>
      <c r="AP188" t="s">
        <v>440</v>
      </c>
      <c r="AQ188" t="s">
        <v>440</v>
      </c>
      <c r="AR188" t="s">
        <v>440</v>
      </c>
      <c r="AS188" t="s">
        <v>440</v>
      </c>
      <c r="AT188" t="s">
        <v>440</v>
      </c>
      <c r="AU188" t="s">
        <v>440</v>
      </c>
      <c r="AV188" t="s">
        <v>440</v>
      </c>
      <c r="AW188" t="s">
        <v>440</v>
      </c>
      <c r="AX188" t="s">
        <v>440</v>
      </c>
      <c r="AY188" t="s">
        <v>440</v>
      </c>
    </row>
    <row r="189" spans="1:51" x14ac:dyDescent="0.3">
      <c r="A189" t="s">
        <v>1240</v>
      </c>
      <c r="B189" t="s">
        <v>630</v>
      </c>
      <c r="C189">
        <v>944</v>
      </c>
      <c r="D189">
        <v>14164</v>
      </c>
      <c r="E189" t="s">
        <v>631</v>
      </c>
      <c r="F189" t="s">
        <v>1241</v>
      </c>
      <c r="G189" t="s">
        <v>447</v>
      </c>
      <c r="H189">
        <v>93555</v>
      </c>
      <c r="I189" t="s">
        <v>633</v>
      </c>
      <c r="J189" t="s">
        <v>426</v>
      </c>
      <c r="K189" t="s">
        <v>441</v>
      </c>
      <c r="L189" t="s">
        <v>477</v>
      </c>
      <c r="M189" t="s">
        <v>544</v>
      </c>
      <c r="N189" t="s">
        <v>1242</v>
      </c>
      <c r="O189" t="s">
        <v>598</v>
      </c>
      <c r="P189" t="s">
        <v>1243</v>
      </c>
      <c r="Q189" t="s">
        <v>459</v>
      </c>
      <c r="R189" t="s">
        <v>511</v>
      </c>
      <c r="S189" t="s">
        <v>512</v>
      </c>
      <c r="T189" t="s">
        <v>481</v>
      </c>
      <c r="U189" t="s">
        <v>462</v>
      </c>
      <c r="V189" s="8">
        <v>43905.75</v>
      </c>
      <c r="W189" t="s">
        <v>1243</v>
      </c>
      <c r="X189" t="s">
        <v>636</v>
      </c>
      <c r="Y189" t="s">
        <v>645</v>
      </c>
      <c r="Z189" t="s">
        <v>465</v>
      </c>
      <c r="AA189" t="s">
        <v>3</v>
      </c>
      <c r="AB189" t="s">
        <v>437</v>
      </c>
      <c r="AC189" t="s">
        <v>484</v>
      </c>
      <c r="AD189" t="s">
        <v>638</v>
      </c>
      <c r="AE189" t="s">
        <v>639</v>
      </c>
      <c r="AF189" t="s">
        <v>640</v>
      </c>
      <c r="AG189" t="s">
        <v>518</v>
      </c>
      <c r="AH189" t="s">
        <v>1243</v>
      </c>
      <c r="AI189" t="s">
        <v>440</v>
      </c>
      <c r="AJ189" t="s">
        <v>440</v>
      </c>
      <c r="AK189" t="s">
        <v>440</v>
      </c>
      <c r="AL189" t="s">
        <v>440</v>
      </c>
      <c r="AM189" t="s">
        <v>440</v>
      </c>
      <c r="AN189" t="s">
        <v>440</v>
      </c>
      <c r="AO189" t="s">
        <v>440</v>
      </c>
      <c r="AP189" t="s">
        <v>440</v>
      </c>
      <c r="AQ189" t="s">
        <v>440</v>
      </c>
      <c r="AR189" t="s">
        <v>440</v>
      </c>
      <c r="AS189" t="s">
        <v>440</v>
      </c>
      <c r="AT189" t="s">
        <v>440</v>
      </c>
      <c r="AU189" t="s">
        <v>440</v>
      </c>
      <c r="AV189" t="s">
        <v>440</v>
      </c>
      <c r="AW189" t="s">
        <v>440</v>
      </c>
      <c r="AX189" t="s">
        <v>440</v>
      </c>
      <c r="AY189" t="s">
        <v>440</v>
      </c>
    </row>
    <row r="190" spans="1:51" x14ac:dyDescent="0.3">
      <c r="A190" t="s">
        <v>1244</v>
      </c>
      <c r="B190" t="s">
        <v>630</v>
      </c>
      <c r="C190">
        <v>721</v>
      </c>
      <c r="D190">
        <v>19414496</v>
      </c>
      <c r="E190" t="s">
        <v>631</v>
      </c>
      <c r="F190" t="s">
        <v>1245</v>
      </c>
      <c r="G190" t="s">
        <v>447</v>
      </c>
      <c r="H190">
        <v>17911676</v>
      </c>
      <c r="I190" t="s">
        <v>633</v>
      </c>
      <c r="J190" t="s">
        <v>426</v>
      </c>
      <c r="K190" t="s">
        <v>441</v>
      </c>
      <c r="L190" t="s">
        <v>428</v>
      </c>
      <c r="M190" t="s">
        <v>448</v>
      </c>
      <c r="N190" t="s">
        <v>1246</v>
      </c>
      <c r="O190" t="s">
        <v>598</v>
      </c>
      <c r="P190" t="s">
        <v>1247</v>
      </c>
      <c r="Q190" t="s">
        <v>459</v>
      </c>
      <c r="R190" t="s">
        <v>511</v>
      </c>
      <c r="S190" t="s">
        <v>512</v>
      </c>
      <c r="T190" t="s">
        <v>481</v>
      </c>
      <c r="U190" t="s">
        <v>462</v>
      </c>
      <c r="V190" s="8">
        <v>43905.75</v>
      </c>
      <c r="W190" t="s">
        <v>1247</v>
      </c>
      <c r="X190" t="s">
        <v>636</v>
      </c>
      <c r="Y190" t="s">
        <v>645</v>
      </c>
      <c r="Z190" t="s">
        <v>465</v>
      </c>
      <c r="AA190" t="s">
        <v>3</v>
      </c>
      <c r="AB190" t="s">
        <v>437</v>
      </c>
      <c r="AC190" t="s">
        <v>484</v>
      </c>
      <c r="AD190" t="s">
        <v>638</v>
      </c>
      <c r="AE190" t="s">
        <v>639</v>
      </c>
      <c r="AF190" t="s">
        <v>640</v>
      </c>
      <c r="AG190" t="s">
        <v>518</v>
      </c>
      <c r="AH190" t="s">
        <v>1247</v>
      </c>
      <c r="AI190" t="s">
        <v>440</v>
      </c>
      <c r="AJ190" t="s">
        <v>440</v>
      </c>
      <c r="AK190" t="s">
        <v>440</v>
      </c>
      <c r="AL190" t="s">
        <v>440</v>
      </c>
      <c r="AM190" t="s">
        <v>440</v>
      </c>
      <c r="AN190" t="s">
        <v>440</v>
      </c>
      <c r="AO190" t="s">
        <v>440</v>
      </c>
      <c r="AP190" t="s">
        <v>440</v>
      </c>
      <c r="AQ190" t="s">
        <v>440</v>
      </c>
      <c r="AR190" t="s">
        <v>440</v>
      </c>
      <c r="AS190" t="s">
        <v>440</v>
      </c>
      <c r="AT190" t="s">
        <v>440</v>
      </c>
      <c r="AU190" t="s">
        <v>440</v>
      </c>
      <c r="AV190" t="s">
        <v>440</v>
      </c>
      <c r="AW190" t="s">
        <v>440</v>
      </c>
      <c r="AX190" t="s">
        <v>440</v>
      </c>
      <c r="AY190" t="s">
        <v>440</v>
      </c>
    </row>
    <row r="191" spans="1:51" x14ac:dyDescent="0.3">
      <c r="A191" t="s">
        <v>1248</v>
      </c>
      <c r="B191" t="s">
        <v>630</v>
      </c>
      <c r="C191">
        <v>700</v>
      </c>
      <c r="D191">
        <v>1094057</v>
      </c>
      <c r="E191" t="s">
        <v>631</v>
      </c>
      <c r="F191" t="s">
        <v>1249</v>
      </c>
      <c r="G191" t="s">
        <v>447</v>
      </c>
      <c r="H191">
        <v>1083490</v>
      </c>
      <c r="I191" t="s">
        <v>633</v>
      </c>
      <c r="J191" t="s">
        <v>426</v>
      </c>
      <c r="K191" t="s">
        <v>427</v>
      </c>
      <c r="L191" t="s">
        <v>442</v>
      </c>
      <c r="M191" t="s">
        <v>443</v>
      </c>
      <c r="N191" t="s">
        <v>1250</v>
      </c>
      <c r="O191" t="s">
        <v>598</v>
      </c>
      <c r="P191" t="s">
        <v>1251</v>
      </c>
      <c r="Q191" t="s">
        <v>459</v>
      </c>
      <c r="R191" t="s">
        <v>511</v>
      </c>
      <c r="S191" t="s">
        <v>512</v>
      </c>
      <c r="T191" t="s">
        <v>481</v>
      </c>
      <c r="U191" t="s">
        <v>462</v>
      </c>
      <c r="V191" s="8">
        <v>43905.75</v>
      </c>
      <c r="W191" t="s">
        <v>1251</v>
      </c>
      <c r="X191" t="s">
        <v>636</v>
      </c>
      <c r="Y191" t="s">
        <v>645</v>
      </c>
      <c r="Z191" t="s">
        <v>465</v>
      </c>
      <c r="AA191" t="s">
        <v>3</v>
      </c>
      <c r="AB191" t="s">
        <v>437</v>
      </c>
      <c r="AC191" t="s">
        <v>484</v>
      </c>
      <c r="AD191" t="s">
        <v>638</v>
      </c>
      <c r="AE191" t="s">
        <v>639</v>
      </c>
      <c r="AF191" t="s">
        <v>640</v>
      </c>
      <c r="AG191" t="s">
        <v>518</v>
      </c>
      <c r="AH191" t="s">
        <v>1251</v>
      </c>
      <c r="AI191" t="s">
        <v>440</v>
      </c>
      <c r="AJ191" t="s">
        <v>440</v>
      </c>
      <c r="AK191" t="s">
        <v>440</v>
      </c>
      <c r="AL191" t="s">
        <v>440</v>
      </c>
      <c r="AM191" t="s">
        <v>440</v>
      </c>
      <c r="AN191" t="s">
        <v>440</v>
      </c>
      <c r="AO191" t="s">
        <v>440</v>
      </c>
      <c r="AP191" t="s">
        <v>440</v>
      </c>
      <c r="AQ191" t="s">
        <v>440</v>
      </c>
      <c r="AR191" t="s">
        <v>440</v>
      </c>
      <c r="AS191" t="s">
        <v>440</v>
      </c>
      <c r="AT191" t="s">
        <v>440</v>
      </c>
      <c r="AU191" t="s">
        <v>440</v>
      </c>
      <c r="AV191" t="s">
        <v>440</v>
      </c>
      <c r="AW191" t="s">
        <v>440</v>
      </c>
      <c r="AX191" t="s">
        <v>440</v>
      </c>
      <c r="AY191" t="s">
        <v>440</v>
      </c>
    </row>
    <row r="192" spans="1:51" x14ac:dyDescent="0.3">
      <c r="A192" t="s">
        <v>1252</v>
      </c>
      <c r="B192" t="s">
        <v>630</v>
      </c>
      <c r="C192">
        <v>724</v>
      </c>
      <c r="D192">
        <v>15542645</v>
      </c>
      <c r="E192" t="s">
        <v>631</v>
      </c>
      <c r="F192" t="s">
        <v>1253</v>
      </c>
      <c r="G192" t="s">
        <v>447</v>
      </c>
      <c r="H192">
        <v>14350079</v>
      </c>
      <c r="I192" t="s">
        <v>633</v>
      </c>
      <c r="J192" t="s">
        <v>426</v>
      </c>
      <c r="K192" t="s">
        <v>427</v>
      </c>
      <c r="L192" t="s">
        <v>442</v>
      </c>
      <c r="M192" t="s">
        <v>445</v>
      </c>
      <c r="N192" t="s">
        <v>1254</v>
      </c>
      <c r="O192" t="s">
        <v>598</v>
      </c>
      <c r="P192" t="s">
        <v>1255</v>
      </c>
      <c r="Q192" t="s">
        <v>459</v>
      </c>
      <c r="R192" t="s">
        <v>511</v>
      </c>
      <c r="S192" t="s">
        <v>512</v>
      </c>
      <c r="T192" t="s">
        <v>481</v>
      </c>
      <c r="U192" t="s">
        <v>462</v>
      </c>
      <c r="V192" s="8">
        <v>43905.75</v>
      </c>
      <c r="W192" t="s">
        <v>1255</v>
      </c>
      <c r="X192" t="s">
        <v>636</v>
      </c>
      <c r="Y192" t="s">
        <v>645</v>
      </c>
      <c r="Z192" t="s">
        <v>465</v>
      </c>
      <c r="AA192" t="s">
        <v>3</v>
      </c>
      <c r="AB192" t="s">
        <v>437</v>
      </c>
      <c r="AC192" t="s">
        <v>484</v>
      </c>
      <c r="AD192" t="s">
        <v>638</v>
      </c>
      <c r="AE192" t="s">
        <v>639</v>
      </c>
      <c r="AF192" t="s">
        <v>640</v>
      </c>
      <c r="AG192" t="s">
        <v>518</v>
      </c>
      <c r="AH192" t="s">
        <v>1255</v>
      </c>
      <c r="AI192" t="s">
        <v>440</v>
      </c>
      <c r="AJ192" t="s">
        <v>440</v>
      </c>
      <c r="AK192" t="s">
        <v>440</v>
      </c>
      <c r="AL192" t="s">
        <v>440</v>
      </c>
      <c r="AM192" t="s">
        <v>440</v>
      </c>
      <c r="AN192" t="s">
        <v>440</v>
      </c>
      <c r="AO192" t="s">
        <v>440</v>
      </c>
      <c r="AP192" t="s">
        <v>440</v>
      </c>
      <c r="AQ192" t="s">
        <v>440</v>
      </c>
      <c r="AR192" t="s">
        <v>440</v>
      </c>
      <c r="AS192" t="s">
        <v>440</v>
      </c>
      <c r="AT192" t="s">
        <v>440</v>
      </c>
      <c r="AU192" t="s">
        <v>440</v>
      </c>
      <c r="AV192" t="s">
        <v>440</v>
      </c>
      <c r="AW192" t="s">
        <v>440</v>
      </c>
      <c r="AX192" t="s">
        <v>440</v>
      </c>
      <c r="AY192" t="s">
        <v>440</v>
      </c>
    </row>
    <row r="193" spans="1:51" x14ac:dyDescent="0.3">
      <c r="A193" t="s">
        <v>1256</v>
      </c>
      <c r="B193" t="s">
        <v>630</v>
      </c>
      <c r="C193">
        <v>697</v>
      </c>
      <c r="D193">
        <v>975690</v>
      </c>
      <c r="E193" t="s">
        <v>631</v>
      </c>
      <c r="F193" t="s">
        <v>1257</v>
      </c>
      <c r="G193" t="s">
        <v>447</v>
      </c>
      <c r="H193">
        <v>975000</v>
      </c>
      <c r="I193" t="s">
        <v>633</v>
      </c>
      <c r="J193" t="s">
        <v>426</v>
      </c>
      <c r="K193" t="s">
        <v>427</v>
      </c>
      <c r="L193" t="s">
        <v>444</v>
      </c>
      <c r="M193" t="s">
        <v>445</v>
      </c>
      <c r="N193" t="s">
        <v>1258</v>
      </c>
      <c r="O193" t="s">
        <v>598</v>
      </c>
      <c r="P193" t="s">
        <v>1259</v>
      </c>
      <c r="Q193" t="s">
        <v>459</v>
      </c>
      <c r="R193" t="s">
        <v>511</v>
      </c>
      <c r="S193" t="s">
        <v>512</v>
      </c>
      <c r="T193" t="s">
        <v>481</v>
      </c>
      <c r="U193" t="s">
        <v>462</v>
      </c>
      <c r="V193" s="8">
        <v>43905.75</v>
      </c>
      <c r="W193" t="s">
        <v>1259</v>
      </c>
      <c r="X193" t="s">
        <v>636</v>
      </c>
      <c r="Y193" t="s">
        <v>645</v>
      </c>
      <c r="Z193" t="s">
        <v>465</v>
      </c>
      <c r="AA193" t="s">
        <v>3</v>
      </c>
      <c r="AB193" t="s">
        <v>437</v>
      </c>
      <c r="AC193" t="s">
        <v>484</v>
      </c>
      <c r="AD193" t="s">
        <v>638</v>
      </c>
      <c r="AE193" t="s">
        <v>639</v>
      </c>
      <c r="AF193" t="s">
        <v>640</v>
      </c>
      <c r="AG193" t="s">
        <v>518</v>
      </c>
      <c r="AH193" t="s">
        <v>1259</v>
      </c>
      <c r="AI193" t="s">
        <v>440</v>
      </c>
      <c r="AJ193" t="s">
        <v>440</v>
      </c>
      <c r="AK193" t="s">
        <v>440</v>
      </c>
      <c r="AL193" t="s">
        <v>440</v>
      </c>
      <c r="AM193" t="s">
        <v>440</v>
      </c>
      <c r="AN193" t="s">
        <v>440</v>
      </c>
      <c r="AO193" t="s">
        <v>440</v>
      </c>
      <c r="AP193" t="s">
        <v>440</v>
      </c>
      <c r="AQ193" t="s">
        <v>440</v>
      </c>
      <c r="AR193" t="s">
        <v>440</v>
      </c>
      <c r="AS193" t="s">
        <v>440</v>
      </c>
      <c r="AT193" t="s">
        <v>440</v>
      </c>
      <c r="AU193" t="s">
        <v>440</v>
      </c>
      <c r="AV193" t="s">
        <v>440</v>
      </c>
      <c r="AW193" t="s">
        <v>440</v>
      </c>
      <c r="AX193" t="s">
        <v>440</v>
      </c>
      <c r="AY193" t="s">
        <v>440</v>
      </c>
    </row>
    <row r="194" spans="1:51" x14ac:dyDescent="0.3">
      <c r="A194" t="s">
        <v>1260</v>
      </c>
      <c r="B194" t="s">
        <v>630</v>
      </c>
      <c r="C194">
        <v>536</v>
      </c>
      <c r="D194">
        <v>563753</v>
      </c>
      <c r="E194" t="s">
        <v>631</v>
      </c>
      <c r="F194" t="s">
        <v>1261</v>
      </c>
      <c r="G194" t="s">
        <v>447</v>
      </c>
      <c r="H194">
        <v>600392</v>
      </c>
      <c r="I194" t="s">
        <v>633</v>
      </c>
      <c r="J194" t="s">
        <v>426</v>
      </c>
      <c r="K194" t="s">
        <v>427</v>
      </c>
      <c r="L194" t="s">
        <v>444</v>
      </c>
      <c r="M194" t="s">
        <v>448</v>
      </c>
      <c r="N194" t="s">
        <v>1262</v>
      </c>
      <c r="O194" t="s">
        <v>598</v>
      </c>
      <c r="P194" t="s">
        <v>1263</v>
      </c>
      <c r="Q194" t="s">
        <v>459</v>
      </c>
      <c r="R194" t="s">
        <v>511</v>
      </c>
      <c r="S194" t="s">
        <v>512</v>
      </c>
      <c r="T194" t="s">
        <v>481</v>
      </c>
      <c r="U194" t="s">
        <v>462</v>
      </c>
      <c r="V194" s="8">
        <v>43905.75</v>
      </c>
      <c r="W194" t="s">
        <v>1263</v>
      </c>
      <c r="X194" t="s">
        <v>636</v>
      </c>
      <c r="Y194" t="s">
        <v>645</v>
      </c>
      <c r="Z194" t="s">
        <v>465</v>
      </c>
      <c r="AA194" t="s">
        <v>3</v>
      </c>
      <c r="AB194" t="s">
        <v>437</v>
      </c>
      <c r="AC194" t="s">
        <v>484</v>
      </c>
      <c r="AD194" t="s">
        <v>638</v>
      </c>
      <c r="AE194" t="s">
        <v>639</v>
      </c>
      <c r="AF194" t="s">
        <v>640</v>
      </c>
      <c r="AG194" t="s">
        <v>518</v>
      </c>
      <c r="AH194" t="s">
        <v>1263</v>
      </c>
      <c r="AI194" t="s">
        <v>440</v>
      </c>
      <c r="AJ194" t="s">
        <v>440</v>
      </c>
      <c r="AK194" t="s">
        <v>440</v>
      </c>
      <c r="AL194" t="s">
        <v>440</v>
      </c>
      <c r="AM194" t="s">
        <v>440</v>
      </c>
      <c r="AN194" t="s">
        <v>440</v>
      </c>
      <c r="AO194" t="s">
        <v>440</v>
      </c>
      <c r="AP194" t="s">
        <v>440</v>
      </c>
      <c r="AQ194" t="s">
        <v>440</v>
      </c>
      <c r="AR194" t="s">
        <v>440</v>
      </c>
      <c r="AS194" t="s">
        <v>440</v>
      </c>
      <c r="AT194" t="s">
        <v>440</v>
      </c>
      <c r="AU194" t="s">
        <v>440</v>
      </c>
      <c r="AV194" t="s">
        <v>440</v>
      </c>
      <c r="AW194" t="s">
        <v>440</v>
      </c>
      <c r="AX194" t="s">
        <v>440</v>
      </c>
      <c r="AY194" t="s">
        <v>440</v>
      </c>
    </row>
    <row r="195" spans="1:51" x14ac:dyDescent="0.3">
      <c r="A195" t="s">
        <v>1264</v>
      </c>
      <c r="B195" t="s">
        <v>630</v>
      </c>
      <c r="C195">
        <v>488</v>
      </c>
      <c r="D195">
        <v>31779</v>
      </c>
      <c r="E195" t="s">
        <v>631</v>
      </c>
      <c r="F195" t="s">
        <v>1265</v>
      </c>
      <c r="G195" t="s">
        <v>447</v>
      </c>
      <c r="H195">
        <v>109997</v>
      </c>
      <c r="I195" t="s">
        <v>633</v>
      </c>
      <c r="J195" t="s">
        <v>426</v>
      </c>
      <c r="K195" t="s">
        <v>441</v>
      </c>
      <c r="L195" t="s">
        <v>469</v>
      </c>
      <c r="M195" t="s">
        <v>448</v>
      </c>
      <c r="N195" t="s">
        <v>1266</v>
      </c>
      <c r="O195" t="s">
        <v>598</v>
      </c>
      <c r="P195" t="s">
        <v>1267</v>
      </c>
      <c r="Q195" t="s">
        <v>459</v>
      </c>
      <c r="R195" t="s">
        <v>511</v>
      </c>
      <c r="S195" t="s">
        <v>512</v>
      </c>
      <c r="T195" t="s">
        <v>481</v>
      </c>
      <c r="U195" t="s">
        <v>462</v>
      </c>
      <c r="V195" s="8">
        <v>43905.75</v>
      </c>
      <c r="W195" t="s">
        <v>1267</v>
      </c>
      <c r="X195" t="s">
        <v>636</v>
      </c>
      <c r="Y195" t="s">
        <v>645</v>
      </c>
      <c r="Z195" t="s">
        <v>465</v>
      </c>
      <c r="AA195" t="s">
        <v>3</v>
      </c>
      <c r="AB195" t="s">
        <v>437</v>
      </c>
      <c r="AC195" t="s">
        <v>484</v>
      </c>
      <c r="AD195" t="s">
        <v>638</v>
      </c>
      <c r="AE195" t="s">
        <v>639</v>
      </c>
      <c r="AF195" t="s">
        <v>640</v>
      </c>
      <c r="AG195" t="s">
        <v>518</v>
      </c>
      <c r="AH195" t="s">
        <v>1267</v>
      </c>
      <c r="AI195" t="s">
        <v>440</v>
      </c>
      <c r="AJ195" t="s">
        <v>440</v>
      </c>
      <c r="AK195" t="s">
        <v>440</v>
      </c>
      <c r="AL195" t="s">
        <v>440</v>
      </c>
      <c r="AM195" t="s">
        <v>440</v>
      </c>
      <c r="AN195" t="s">
        <v>440</v>
      </c>
      <c r="AO195" t="s">
        <v>440</v>
      </c>
      <c r="AP195" t="s">
        <v>440</v>
      </c>
      <c r="AQ195" t="s">
        <v>440</v>
      </c>
      <c r="AR195" t="s">
        <v>440</v>
      </c>
      <c r="AS195" t="s">
        <v>440</v>
      </c>
      <c r="AT195" t="s">
        <v>440</v>
      </c>
      <c r="AU195" t="s">
        <v>440</v>
      </c>
      <c r="AV195" t="s">
        <v>440</v>
      </c>
      <c r="AW195" t="s">
        <v>440</v>
      </c>
      <c r="AX195" t="s">
        <v>440</v>
      </c>
      <c r="AY195" t="s">
        <v>440</v>
      </c>
    </row>
    <row r="196" spans="1:51" x14ac:dyDescent="0.3">
      <c r="A196" t="s">
        <v>1268</v>
      </c>
      <c r="B196" t="s">
        <v>630</v>
      </c>
      <c r="C196">
        <v>715</v>
      </c>
      <c r="D196">
        <v>8680929</v>
      </c>
      <c r="E196" t="s">
        <v>631</v>
      </c>
      <c r="F196" t="s">
        <v>1269</v>
      </c>
      <c r="G196" t="s">
        <v>447</v>
      </c>
      <c r="H196">
        <v>8050701</v>
      </c>
      <c r="I196" t="s">
        <v>633</v>
      </c>
      <c r="J196" t="s">
        <v>426</v>
      </c>
      <c r="K196" t="s">
        <v>427</v>
      </c>
      <c r="L196" t="s">
        <v>442</v>
      </c>
      <c r="M196" t="s">
        <v>448</v>
      </c>
      <c r="N196" t="s">
        <v>1270</v>
      </c>
      <c r="O196" t="s">
        <v>598</v>
      </c>
      <c r="P196" t="s">
        <v>1271</v>
      </c>
      <c r="Q196" t="s">
        <v>459</v>
      </c>
      <c r="R196" t="s">
        <v>511</v>
      </c>
      <c r="S196" t="s">
        <v>512</v>
      </c>
      <c r="T196" t="s">
        <v>481</v>
      </c>
      <c r="U196" t="s">
        <v>462</v>
      </c>
      <c r="V196" s="8">
        <v>43905.75</v>
      </c>
      <c r="W196" t="s">
        <v>1271</v>
      </c>
      <c r="X196" t="s">
        <v>636</v>
      </c>
      <c r="Y196" t="s">
        <v>645</v>
      </c>
      <c r="Z196" t="s">
        <v>465</v>
      </c>
      <c r="AA196" t="s">
        <v>3</v>
      </c>
      <c r="AB196" t="s">
        <v>437</v>
      </c>
      <c r="AC196" t="s">
        <v>484</v>
      </c>
      <c r="AD196" t="s">
        <v>638</v>
      </c>
      <c r="AE196" t="s">
        <v>639</v>
      </c>
      <c r="AF196" t="s">
        <v>640</v>
      </c>
      <c r="AG196" t="s">
        <v>518</v>
      </c>
      <c r="AH196" t="s">
        <v>1271</v>
      </c>
      <c r="AI196" t="s">
        <v>440</v>
      </c>
      <c r="AJ196" t="s">
        <v>440</v>
      </c>
      <c r="AK196" t="s">
        <v>440</v>
      </c>
      <c r="AL196" t="s">
        <v>440</v>
      </c>
      <c r="AM196" t="s">
        <v>440</v>
      </c>
      <c r="AN196" t="s">
        <v>440</v>
      </c>
      <c r="AO196" t="s">
        <v>440</v>
      </c>
      <c r="AP196" t="s">
        <v>440</v>
      </c>
      <c r="AQ196" t="s">
        <v>440</v>
      </c>
      <c r="AR196" t="s">
        <v>440</v>
      </c>
      <c r="AS196" t="s">
        <v>440</v>
      </c>
      <c r="AT196" t="s">
        <v>440</v>
      </c>
      <c r="AU196" t="s">
        <v>440</v>
      </c>
      <c r="AV196" t="s">
        <v>440</v>
      </c>
      <c r="AW196" t="s">
        <v>440</v>
      </c>
      <c r="AX196" t="s">
        <v>440</v>
      </c>
      <c r="AY196" t="s">
        <v>440</v>
      </c>
    </row>
    <row r="197" spans="1:51" x14ac:dyDescent="0.3">
      <c r="A197" t="s">
        <v>1272</v>
      </c>
      <c r="B197" t="s">
        <v>630</v>
      </c>
      <c r="C197">
        <v>691</v>
      </c>
      <c r="D197">
        <v>487229</v>
      </c>
      <c r="E197" t="s">
        <v>631</v>
      </c>
      <c r="F197" t="s">
        <v>1273</v>
      </c>
      <c r="G197" t="s">
        <v>447</v>
      </c>
      <c r="H197">
        <v>527386</v>
      </c>
      <c r="I197" t="s">
        <v>633</v>
      </c>
      <c r="J197" t="s">
        <v>426</v>
      </c>
      <c r="K197" t="s">
        <v>427</v>
      </c>
      <c r="L197" t="s">
        <v>428</v>
      </c>
      <c r="M197" t="s">
        <v>429</v>
      </c>
      <c r="N197" t="s">
        <v>1274</v>
      </c>
      <c r="O197" t="s">
        <v>598</v>
      </c>
      <c r="P197" t="s">
        <v>1275</v>
      </c>
      <c r="Q197" t="s">
        <v>459</v>
      </c>
      <c r="R197" t="s">
        <v>511</v>
      </c>
      <c r="S197" t="s">
        <v>512</v>
      </c>
      <c r="T197" t="s">
        <v>481</v>
      </c>
      <c r="U197" t="s">
        <v>462</v>
      </c>
      <c r="V197" s="8">
        <v>43905.75</v>
      </c>
      <c r="W197" t="s">
        <v>1275</v>
      </c>
      <c r="X197" t="s">
        <v>636</v>
      </c>
      <c r="Y197" t="s">
        <v>645</v>
      </c>
      <c r="Z197" t="s">
        <v>465</v>
      </c>
      <c r="AA197" t="s">
        <v>3</v>
      </c>
      <c r="AB197" t="s">
        <v>437</v>
      </c>
      <c r="AC197" t="s">
        <v>484</v>
      </c>
      <c r="AD197" t="s">
        <v>638</v>
      </c>
      <c r="AE197" t="s">
        <v>639</v>
      </c>
      <c r="AF197" t="s">
        <v>640</v>
      </c>
      <c r="AG197" t="s">
        <v>518</v>
      </c>
      <c r="AH197" t="s">
        <v>1275</v>
      </c>
      <c r="AI197" t="s">
        <v>440</v>
      </c>
      <c r="AJ197" t="s">
        <v>440</v>
      </c>
      <c r="AK197" t="s">
        <v>440</v>
      </c>
      <c r="AL197" t="s">
        <v>440</v>
      </c>
      <c r="AM197" t="s">
        <v>440</v>
      </c>
      <c r="AN197" t="s">
        <v>440</v>
      </c>
      <c r="AO197" t="s">
        <v>440</v>
      </c>
      <c r="AP197" t="s">
        <v>440</v>
      </c>
      <c r="AQ197" t="s">
        <v>440</v>
      </c>
      <c r="AR197" t="s">
        <v>440</v>
      </c>
      <c r="AS197" t="s">
        <v>440</v>
      </c>
      <c r="AT197" t="s">
        <v>440</v>
      </c>
      <c r="AU197" t="s">
        <v>440</v>
      </c>
      <c r="AV197" t="s">
        <v>440</v>
      </c>
      <c r="AW197" t="s">
        <v>440</v>
      </c>
      <c r="AX197" t="s">
        <v>440</v>
      </c>
      <c r="AY197" t="s">
        <v>440</v>
      </c>
    </row>
    <row r="198" spans="1:51" x14ac:dyDescent="0.3">
      <c r="A198" t="s">
        <v>1276</v>
      </c>
      <c r="B198" t="s">
        <v>630</v>
      </c>
      <c r="C198">
        <v>678</v>
      </c>
      <c r="D198">
        <v>350073</v>
      </c>
      <c r="E198" t="s">
        <v>631</v>
      </c>
      <c r="F198" t="s">
        <v>1277</v>
      </c>
      <c r="G198" t="s">
        <v>447</v>
      </c>
      <c r="H198">
        <v>402913</v>
      </c>
      <c r="I198" t="s">
        <v>633</v>
      </c>
      <c r="J198" t="s">
        <v>426</v>
      </c>
      <c r="K198" t="s">
        <v>441</v>
      </c>
      <c r="L198" t="s">
        <v>469</v>
      </c>
      <c r="M198" t="s">
        <v>544</v>
      </c>
      <c r="N198" t="s">
        <v>1278</v>
      </c>
      <c r="O198" t="s">
        <v>598</v>
      </c>
      <c r="P198" t="s">
        <v>1279</v>
      </c>
      <c r="Q198" t="s">
        <v>459</v>
      </c>
      <c r="R198" t="s">
        <v>511</v>
      </c>
      <c r="S198" t="s">
        <v>512</v>
      </c>
      <c r="T198" t="s">
        <v>481</v>
      </c>
      <c r="U198" t="s">
        <v>462</v>
      </c>
      <c r="V198" s="8">
        <v>43905.75</v>
      </c>
      <c r="W198" t="s">
        <v>1279</v>
      </c>
      <c r="X198" t="s">
        <v>636</v>
      </c>
      <c r="Y198" t="s">
        <v>645</v>
      </c>
      <c r="Z198" t="s">
        <v>465</v>
      </c>
      <c r="AA198" t="s">
        <v>3</v>
      </c>
      <c r="AB198" t="s">
        <v>437</v>
      </c>
      <c r="AC198" t="s">
        <v>484</v>
      </c>
      <c r="AD198" t="s">
        <v>638</v>
      </c>
      <c r="AE198" t="s">
        <v>639</v>
      </c>
      <c r="AF198" t="s">
        <v>640</v>
      </c>
      <c r="AG198" t="s">
        <v>518</v>
      </c>
      <c r="AH198" t="s">
        <v>1279</v>
      </c>
      <c r="AI198" t="s">
        <v>440</v>
      </c>
      <c r="AJ198" t="s">
        <v>440</v>
      </c>
      <c r="AK198" t="s">
        <v>440</v>
      </c>
      <c r="AL198" t="s">
        <v>440</v>
      </c>
      <c r="AM198" t="s">
        <v>440</v>
      </c>
      <c r="AN198" t="s">
        <v>440</v>
      </c>
      <c r="AO198" t="s">
        <v>440</v>
      </c>
      <c r="AP198" t="s">
        <v>440</v>
      </c>
      <c r="AQ198" t="s">
        <v>440</v>
      </c>
      <c r="AR198" t="s">
        <v>440</v>
      </c>
      <c r="AS198" t="s">
        <v>440</v>
      </c>
      <c r="AT198" t="s">
        <v>440</v>
      </c>
      <c r="AU198" t="s">
        <v>440</v>
      </c>
      <c r="AV198" t="s">
        <v>440</v>
      </c>
      <c r="AW198" t="s">
        <v>440</v>
      </c>
      <c r="AX198" t="s">
        <v>440</v>
      </c>
      <c r="AY198" t="s">
        <v>440</v>
      </c>
    </row>
    <row r="199" spans="1:51" x14ac:dyDescent="0.3">
      <c r="A199" t="s">
        <v>1280</v>
      </c>
      <c r="B199" t="s">
        <v>630</v>
      </c>
      <c r="C199">
        <v>702</v>
      </c>
      <c r="D199">
        <v>482047</v>
      </c>
      <c r="E199" t="s">
        <v>631</v>
      </c>
      <c r="F199" t="s">
        <v>1281</v>
      </c>
      <c r="G199" t="s">
        <v>447</v>
      </c>
      <c r="H199">
        <v>522734</v>
      </c>
      <c r="I199" t="s">
        <v>633</v>
      </c>
      <c r="J199" t="s">
        <v>426</v>
      </c>
      <c r="K199" t="s">
        <v>441</v>
      </c>
      <c r="L199" t="s">
        <v>446</v>
      </c>
      <c r="M199" t="s">
        <v>448</v>
      </c>
      <c r="N199" t="s">
        <v>1282</v>
      </c>
      <c r="O199" t="s">
        <v>598</v>
      </c>
      <c r="P199" t="s">
        <v>1283</v>
      </c>
      <c r="Q199" t="s">
        <v>459</v>
      </c>
      <c r="R199" t="s">
        <v>511</v>
      </c>
      <c r="S199" t="s">
        <v>512</v>
      </c>
      <c r="T199" t="s">
        <v>481</v>
      </c>
      <c r="U199" t="s">
        <v>462</v>
      </c>
      <c r="V199" s="8">
        <v>43905.75</v>
      </c>
      <c r="W199" t="s">
        <v>1283</v>
      </c>
      <c r="X199" t="s">
        <v>636</v>
      </c>
      <c r="Y199" t="s">
        <v>645</v>
      </c>
      <c r="Z199" t="s">
        <v>465</v>
      </c>
      <c r="AA199" t="s">
        <v>3</v>
      </c>
      <c r="AB199" t="s">
        <v>437</v>
      </c>
      <c r="AC199" t="s">
        <v>484</v>
      </c>
      <c r="AD199" t="s">
        <v>638</v>
      </c>
      <c r="AE199" t="s">
        <v>639</v>
      </c>
      <c r="AF199" t="s">
        <v>640</v>
      </c>
      <c r="AG199" t="s">
        <v>518</v>
      </c>
      <c r="AH199" t="s">
        <v>1283</v>
      </c>
      <c r="AI199" t="s">
        <v>440</v>
      </c>
      <c r="AJ199" t="s">
        <v>440</v>
      </c>
      <c r="AK199" t="s">
        <v>440</v>
      </c>
      <c r="AL199" t="s">
        <v>440</v>
      </c>
      <c r="AM199" t="s">
        <v>440</v>
      </c>
      <c r="AN199" t="s">
        <v>440</v>
      </c>
      <c r="AO199" t="s">
        <v>440</v>
      </c>
      <c r="AP199" t="s">
        <v>440</v>
      </c>
      <c r="AQ199" t="s">
        <v>440</v>
      </c>
      <c r="AR199" t="s">
        <v>440</v>
      </c>
      <c r="AS199" t="s">
        <v>440</v>
      </c>
      <c r="AT199" t="s">
        <v>440</v>
      </c>
      <c r="AU199" t="s">
        <v>440</v>
      </c>
      <c r="AV199" t="s">
        <v>440</v>
      </c>
      <c r="AW199" t="s">
        <v>440</v>
      </c>
      <c r="AX199" t="s">
        <v>440</v>
      </c>
      <c r="AY199" t="s">
        <v>440</v>
      </c>
    </row>
    <row r="200" spans="1:51" x14ac:dyDescent="0.3">
      <c r="A200" t="s">
        <v>1284</v>
      </c>
      <c r="B200" t="s">
        <v>630</v>
      </c>
      <c r="C200">
        <v>629</v>
      </c>
      <c r="D200">
        <v>24543</v>
      </c>
      <c r="E200" t="s">
        <v>631</v>
      </c>
      <c r="F200" t="s">
        <v>1285</v>
      </c>
      <c r="G200" t="s">
        <v>447</v>
      </c>
      <c r="H200">
        <v>103260</v>
      </c>
      <c r="I200" t="s">
        <v>633</v>
      </c>
      <c r="J200" t="s">
        <v>426</v>
      </c>
      <c r="K200" t="s">
        <v>441</v>
      </c>
      <c r="L200" t="s">
        <v>428</v>
      </c>
      <c r="M200" t="s">
        <v>496</v>
      </c>
      <c r="N200" t="s">
        <v>1286</v>
      </c>
      <c r="O200" t="s">
        <v>598</v>
      </c>
      <c r="P200" t="s">
        <v>1287</v>
      </c>
      <c r="Q200" t="s">
        <v>459</v>
      </c>
      <c r="R200" t="s">
        <v>511</v>
      </c>
      <c r="S200" t="s">
        <v>512</v>
      </c>
      <c r="T200" t="s">
        <v>481</v>
      </c>
      <c r="U200" t="s">
        <v>462</v>
      </c>
      <c r="V200" s="8">
        <v>43905.75</v>
      </c>
      <c r="W200" t="s">
        <v>1287</v>
      </c>
      <c r="X200" t="s">
        <v>636</v>
      </c>
      <c r="Y200" t="s">
        <v>645</v>
      </c>
      <c r="Z200" t="s">
        <v>465</v>
      </c>
      <c r="AA200" t="s">
        <v>3</v>
      </c>
      <c r="AB200" t="s">
        <v>437</v>
      </c>
      <c r="AC200" t="s">
        <v>484</v>
      </c>
      <c r="AD200" t="s">
        <v>638</v>
      </c>
      <c r="AE200" t="s">
        <v>639</v>
      </c>
      <c r="AF200" t="s">
        <v>640</v>
      </c>
      <c r="AG200" t="s">
        <v>518</v>
      </c>
      <c r="AH200" t="s">
        <v>1287</v>
      </c>
      <c r="AI200" t="s">
        <v>440</v>
      </c>
      <c r="AJ200" t="s">
        <v>440</v>
      </c>
      <c r="AK200" t="s">
        <v>440</v>
      </c>
      <c r="AL200" t="s">
        <v>440</v>
      </c>
      <c r="AM200" t="s">
        <v>440</v>
      </c>
      <c r="AN200" t="s">
        <v>440</v>
      </c>
      <c r="AO200" t="s">
        <v>440</v>
      </c>
      <c r="AP200" t="s">
        <v>440</v>
      </c>
      <c r="AQ200" t="s">
        <v>440</v>
      </c>
      <c r="AR200" t="s">
        <v>440</v>
      </c>
      <c r="AS200" t="s">
        <v>440</v>
      </c>
      <c r="AT200" t="s">
        <v>440</v>
      </c>
      <c r="AU200" t="s">
        <v>440</v>
      </c>
      <c r="AV200" t="s">
        <v>440</v>
      </c>
      <c r="AW200" t="s">
        <v>440</v>
      </c>
      <c r="AX200" t="s">
        <v>440</v>
      </c>
      <c r="AY200" t="s">
        <v>440</v>
      </c>
    </row>
    <row r="201" spans="1:51" x14ac:dyDescent="0.3">
      <c r="A201" t="s">
        <v>1288</v>
      </c>
      <c r="B201" t="s">
        <v>630</v>
      </c>
      <c r="C201">
        <v>794</v>
      </c>
      <c r="D201">
        <v>355730</v>
      </c>
      <c r="E201" t="s">
        <v>631</v>
      </c>
      <c r="F201" t="s">
        <v>1289</v>
      </c>
      <c r="G201" t="s">
        <v>447</v>
      </c>
      <c r="H201">
        <v>407255</v>
      </c>
      <c r="I201" t="s">
        <v>633</v>
      </c>
      <c r="J201" t="s">
        <v>426</v>
      </c>
      <c r="K201" t="s">
        <v>427</v>
      </c>
      <c r="L201" t="s">
        <v>446</v>
      </c>
      <c r="M201" t="s">
        <v>544</v>
      </c>
      <c r="N201" t="s">
        <v>1290</v>
      </c>
      <c r="O201" t="s">
        <v>598</v>
      </c>
      <c r="P201" t="s">
        <v>1291</v>
      </c>
      <c r="Q201" t="s">
        <v>459</v>
      </c>
      <c r="R201" t="s">
        <v>511</v>
      </c>
      <c r="S201" t="s">
        <v>512</v>
      </c>
      <c r="T201" t="s">
        <v>481</v>
      </c>
      <c r="U201" t="s">
        <v>462</v>
      </c>
      <c r="V201" s="8">
        <v>43905.75</v>
      </c>
      <c r="W201" t="s">
        <v>1291</v>
      </c>
      <c r="X201" t="s">
        <v>636</v>
      </c>
      <c r="Y201" t="s">
        <v>645</v>
      </c>
      <c r="Z201" t="s">
        <v>465</v>
      </c>
      <c r="AA201" t="s">
        <v>3</v>
      </c>
      <c r="AB201" t="s">
        <v>437</v>
      </c>
      <c r="AC201" t="s">
        <v>484</v>
      </c>
      <c r="AD201" t="s">
        <v>638</v>
      </c>
      <c r="AE201" t="s">
        <v>639</v>
      </c>
      <c r="AF201" t="s">
        <v>640</v>
      </c>
      <c r="AG201" t="s">
        <v>518</v>
      </c>
      <c r="AH201" t="s">
        <v>1291</v>
      </c>
      <c r="AI201" t="s">
        <v>440</v>
      </c>
      <c r="AJ201" t="s">
        <v>440</v>
      </c>
      <c r="AK201" t="s">
        <v>440</v>
      </c>
      <c r="AL201" t="s">
        <v>440</v>
      </c>
      <c r="AM201" t="s">
        <v>440</v>
      </c>
      <c r="AN201" t="s">
        <v>440</v>
      </c>
      <c r="AO201" t="s">
        <v>440</v>
      </c>
      <c r="AP201" t="s">
        <v>440</v>
      </c>
      <c r="AQ201" t="s">
        <v>440</v>
      </c>
      <c r="AR201" t="s">
        <v>440</v>
      </c>
      <c r="AS201" t="s">
        <v>440</v>
      </c>
      <c r="AT201" t="s">
        <v>440</v>
      </c>
      <c r="AU201" t="s">
        <v>440</v>
      </c>
      <c r="AV201" t="s">
        <v>440</v>
      </c>
      <c r="AW201" t="s">
        <v>440</v>
      </c>
      <c r="AX201" t="s">
        <v>440</v>
      </c>
      <c r="AY201" t="s">
        <v>440</v>
      </c>
    </row>
    <row r="202" spans="1:51" x14ac:dyDescent="0.3">
      <c r="A202" t="s">
        <v>1292</v>
      </c>
      <c r="B202" t="s">
        <v>630</v>
      </c>
      <c r="C202">
        <v>700</v>
      </c>
      <c r="D202">
        <v>14016</v>
      </c>
      <c r="E202" t="s">
        <v>631</v>
      </c>
      <c r="F202" t="s">
        <v>1293</v>
      </c>
      <c r="G202" t="s">
        <v>447</v>
      </c>
      <c r="H202">
        <v>93432</v>
      </c>
      <c r="I202" t="s">
        <v>633</v>
      </c>
      <c r="J202" t="s">
        <v>426</v>
      </c>
      <c r="K202" t="s">
        <v>441</v>
      </c>
      <c r="L202" t="s">
        <v>442</v>
      </c>
      <c r="M202" t="s">
        <v>429</v>
      </c>
      <c r="N202" t="s">
        <v>1294</v>
      </c>
      <c r="O202" t="s">
        <v>598</v>
      </c>
      <c r="P202" t="s">
        <v>1295</v>
      </c>
      <c r="Q202" t="s">
        <v>459</v>
      </c>
      <c r="R202" t="s">
        <v>511</v>
      </c>
      <c r="S202" t="s">
        <v>512</v>
      </c>
      <c r="T202" t="s">
        <v>481</v>
      </c>
      <c r="U202" t="s">
        <v>462</v>
      </c>
      <c r="V202" s="8">
        <v>43905.75</v>
      </c>
      <c r="W202" t="s">
        <v>1295</v>
      </c>
      <c r="X202" t="s">
        <v>636</v>
      </c>
      <c r="Y202" t="s">
        <v>645</v>
      </c>
      <c r="Z202" t="s">
        <v>465</v>
      </c>
      <c r="AA202" t="s">
        <v>3</v>
      </c>
      <c r="AB202" t="s">
        <v>437</v>
      </c>
      <c r="AC202" t="s">
        <v>484</v>
      </c>
      <c r="AD202" t="s">
        <v>638</v>
      </c>
      <c r="AE202" t="s">
        <v>639</v>
      </c>
      <c r="AF202" t="s">
        <v>640</v>
      </c>
      <c r="AG202" t="s">
        <v>518</v>
      </c>
      <c r="AH202" t="s">
        <v>1295</v>
      </c>
      <c r="AI202" t="s">
        <v>440</v>
      </c>
      <c r="AJ202" t="s">
        <v>440</v>
      </c>
      <c r="AK202" t="s">
        <v>440</v>
      </c>
      <c r="AL202" t="s">
        <v>440</v>
      </c>
      <c r="AM202" t="s">
        <v>440</v>
      </c>
      <c r="AN202" t="s">
        <v>440</v>
      </c>
      <c r="AO202" t="s">
        <v>440</v>
      </c>
      <c r="AP202" t="s">
        <v>440</v>
      </c>
      <c r="AQ202" t="s">
        <v>440</v>
      </c>
      <c r="AR202" t="s">
        <v>440</v>
      </c>
      <c r="AS202" t="s">
        <v>440</v>
      </c>
      <c r="AT202" t="s">
        <v>440</v>
      </c>
      <c r="AU202" t="s">
        <v>440</v>
      </c>
      <c r="AV202" t="s">
        <v>440</v>
      </c>
      <c r="AW202" t="s">
        <v>440</v>
      </c>
      <c r="AX202" t="s">
        <v>440</v>
      </c>
      <c r="AY202" t="s">
        <v>440</v>
      </c>
    </row>
    <row r="203" spans="1:51" x14ac:dyDescent="0.3">
      <c r="A203" t="s">
        <v>1296</v>
      </c>
      <c r="B203" t="s">
        <v>630</v>
      </c>
      <c r="C203">
        <v>1229</v>
      </c>
      <c r="D203">
        <v>68876</v>
      </c>
      <c r="E203" t="s">
        <v>631</v>
      </c>
      <c r="F203" t="s">
        <v>1297</v>
      </c>
      <c r="G203" t="s">
        <v>447</v>
      </c>
      <c r="H203">
        <v>143637</v>
      </c>
      <c r="I203" t="s">
        <v>633</v>
      </c>
      <c r="J203" t="s">
        <v>426</v>
      </c>
      <c r="K203" t="s">
        <v>441</v>
      </c>
      <c r="L203" t="s">
        <v>442</v>
      </c>
      <c r="M203" t="s">
        <v>448</v>
      </c>
      <c r="N203" t="s">
        <v>1298</v>
      </c>
      <c r="O203" t="s">
        <v>598</v>
      </c>
      <c r="P203" t="s">
        <v>1299</v>
      </c>
      <c r="Q203" t="s">
        <v>459</v>
      </c>
      <c r="R203" t="s">
        <v>511</v>
      </c>
      <c r="S203" t="s">
        <v>512</v>
      </c>
      <c r="T203" t="s">
        <v>481</v>
      </c>
      <c r="U203" t="s">
        <v>462</v>
      </c>
      <c r="V203" s="8">
        <v>43905.75</v>
      </c>
      <c r="W203" t="s">
        <v>1299</v>
      </c>
      <c r="X203" t="s">
        <v>636</v>
      </c>
      <c r="Y203" t="s">
        <v>645</v>
      </c>
      <c r="Z203" t="s">
        <v>465</v>
      </c>
      <c r="AA203" t="s">
        <v>3</v>
      </c>
      <c r="AB203" t="s">
        <v>437</v>
      </c>
      <c r="AC203" t="s">
        <v>484</v>
      </c>
      <c r="AD203" t="s">
        <v>638</v>
      </c>
      <c r="AE203" t="s">
        <v>639</v>
      </c>
      <c r="AF203" t="s">
        <v>640</v>
      </c>
      <c r="AG203" t="s">
        <v>518</v>
      </c>
      <c r="AH203" t="s">
        <v>1299</v>
      </c>
      <c r="AI203" t="s">
        <v>440</v>
      </c>
      <c r="AJ203" t="s">
        <v>440</v>
      </c>
      <c r="AK203" t="s">
        <v>440</v>
      </c>
      <c r="AL203" t="s">
        <v>440</v>
      </c>
      <c r="AM203" t="s">
        <v>440</v>
      </c>
      <c r="AN203" t="s">
        <v>440</v>
      </c>
      <c r="AO203" t="s">
        <v>440</v>
      </c>
      <c r="AP203" t="s">
        <v>440</v>
      </c>
      <c r="AQ203" t="s">
        <v>440</v>
      </c>
      <c r="AR203" t="s">
        <v>440</v>
      </c>
      <c r="AS203" t="s">
        <v>440</v>
      </c>
      <c r="AT203" t="s">
        <v>440</v>
      </c>
      <c r="AU203" t="s">
        <v>440</v>
      </c>
      <c r="AV203" t="s">
        <v>440</v>
      </c>
      <c r="AW203" t="s">
        <v>440</v>
      </c>
      <c r="AX203" t="s">
        <v>440</v>
      </c>
      <c r="AY203" t="s">
        <v>440</v>
      </c>
    </row>
    <row r="204" spans="1:51" x14ac:dyDescent="0.3">
      <c r="A204" t="s">
        <v>1300</v>
      </c>
      <c r="B204" t="s">
        <v>630</v>
      </c>
      <c r="C204">
        <v>1049</v>
      </c>
      <c r="D204">
        <v>1049</v>
      </c>
      <c r="E204" t="s">
        <v>631</v>
      </c>
      <c r="F204" t="s">
        <v>1301</v>
      </c>
      <c r="G204" t="s">
        <v>447</v>
      </c>
      <c r="H204">
        <v>79169</v>
      </c>
      <c r="I204" t="s">
        <v>633</v>
      </c>
      <c r="J204" t="s">
        <v>426</v>
      </c>
      <c r="K204" t="s">
        <v>427</v>
      </c>
      <c r="L204" t="s">
        <v>446</v>
      </c>
      <c r="M204" t="s">
        <v>496</v>
      </c>
      <c r="N204" t="s">
        <v>1302</v>
      </c>
      <c r="O204" t="s">
        <v>598</v>
      </c>
      <c r="P204" t="s">
        <v>1303</v>
      </c>
      <c r="Q204" t="s">
        <v>459</v>
      </c>
      <c r="R204" t="s">
        <v>511</v>
      </c>
      <c r="S204" t="s">
        <v>512</v>
      </c>
      <c r="T204" t="s">
        <v>481</v>
      </c>
      <c r="U204" t="s">
        <v>462</v>
      </c>
      <c r="V204" s="8">
        <v>43905.75</v>
      </c>
      <c r="W204" t="s">
        <v>1303</v>
      </c>
      <c r="X204" t="s">
        <v>636</v>
      </c>
      <c r="Y204" t="s">
        <v>645</v>
      </c>
      <c r="Z204" t="s">
        <v>465</v>
      </c>
      <c r="AA204" t="s">
        <v>3</v>
      </c>
      <c r="AB204" t="s">
        <v>437</v>
      </c>
      <c r="AC204" t="s">
        <v>484</v>
      </c>
      <c r="AD204" t="s">
        <v>638</v>
      </c>
      <c r="AE204" t="s">
        <v>639</v>
      </c>
      <c r="AF204" t="s">
        <v>640</v>
      </c>
      <c r="AG204" t="s">
        <v>518</v>
      </c>
      <c r="AH204" t="s">
        <v>1303</v>
      </c>
      <c r="AI204" t="s">
        <v>440</v>
      </c>
      <c r="AJ204" t="s">
        <v>440</v>
      </c>
      <c r="AK204" t="s">
        <v>440</v>
      </c>
      <c r="AL204" t="s">
        <v>440</v>
      </c>
      <c r="AM204" t="s">
        <v>440</v>
      </c>
      <c r="AN204" t="s">
        <v>440</v>
      </c>
      <c r="AO204" t="s">
        <v>440</v>
      </c>
      <c r="AP204" t="s">
        <v>440</v>
      </c>
      <c r="AQ204" t="s">
        <v>440</v>
      </c>
      <c r="AR204" t="s">
        <v>440</v>
      </c>
      <c r="AS204" t="s">
        <v>440</v>
      </c>
      <c r="AT204" t="s">
        <v>440</v>
      </c>
      <c r="AU204" t="s">
        <v>440</v>
      </c>
      <c r="AV204" t="s">
        <v>440</v>
      </c>
      <c r="AW204" t="s">
        <v>440</v>
      </c>
      <c r="AX204" t="s">
        <v>440</v>
      </c>
      <c r="AY204" t="s">
        <v>440</v>
      </c>
    </row>
    <row r="205" spans="1:51" x14ac:dyDescent="0.3">
      <c r="A205" t="s">
        <v>1304</v>
      </c>
      <c r="B205" t="s">
        <v>630</v>
      </c>
      <c r="C205">
        <v>714</v>
      </c>
      <c r="D205">
        <v>3255594</v>
      </c>
      <c r="E205" t="s">
        <v>631</v>
      </c>
      <c r="F205" t="s">
        <v>1305</v>
      </c>
      <c r="G205" t="s">
        <v>447</v>
      </c>
      <c r="H205">
        <v>3070910</v>
      </c>
      <c r="I205" t="s">
        <v>633</v>
      </c>
      <c r="J205" t="s">
        <v>426</v>
      </c>
      <c r="K205" t="s">
        <v>427</v>
      </c>
      <c r="L205" t="s">
        <v>469</v>
      </c>
      <c r="M205" t="s">
        <v>443</v>
      </c>
      <c r="N205" t="s">
        <v>1306</v>
      </c>
      <c r="O205" t="s">
        <v>598</v>
      </c>
      <c r="P205" t="s">
        <v>1307</v>
      </c>
      <c r="Q205" t="s">
        <v>459</v>
      </c>
      <c r="R205" t="s">
        <v>511</v>
      </c>
      <c r="S205" t="s">
        <v>512</v>
      </c>
      <c r="T205" t="s">
        <v>481</v>
      </c>
      <c r="U205" t="s">
        <v>462</v>
      </c>
      <c r="V205" s="8">
        <v>43905.75</v>
      </c>
      <c r="W205" t="s">
        <v>1307</v>
      </c>
      <c r="X205" t="s">
        <v>636</v>
      </c>
      <c r="Y205" t="s">
        <v>645</v>
      </c>
      <c r="Z205" t="s">
        <v>465</v>
      </c>
      <c r="AA205" t="s">
        <v>3</v>
      </c>
      <c r="AB205" t="s">
        <v>437</v>
      </c>
      <c r="AC205" t="s">
        <v>484</v>
      </c>
      <c r="AD205" t="s">
        <v>638</v>
      </c>
      <c r="AE205" t="s">
        <v>639</v>
      </c>
      <c r="AF205" t="s">
        <v>640</v>
      </c>
      <c r="AG205" t="s">
        <v>518</v>
      </c>
      <c r="AH205" t="s">
        <v>1307</v>
      </c>
      <c r="AI205" t="s">
        <v>440</v>
      </c>
      <c r="AJ205" t="s">
        <v>440</v>
      </c>
      <c r="AK205" t="s">
        <v>440</v>
      </c>
      <c r="AL205" t="s">
        <v>440</v>
      </c>
      <c r="AM205" t="s">
        <v>440</v>
      </c>
      <c r="AN205" t="s">
        <v>440</v>
      </c>
      <c r="AO205" t="s">
        <v>440</v>
      </c>
      <c r="AP205" t="s">
        <v>440</v>
      </c>
      <c r="AQ205" t="s">
        <v>440</v>
      </c>
      <c r="AR205" t="s">
        <v>440</v>
      </c>
      <c r="AS205" t="s">
        <v>440</v>
      </c>
      <c r="AT205" t="s">
        <v>440</v>
      </c>
      <c r="AU205" t="s">
        <v>440</v>
      </c>
      <c r="AV205" t="s">
        <v>440</v>
      </c>
      <c r="AW205" t="s">
        <v>440</v>
      </c>
      <c r="AX205" t="s">
        <v>440</v>
      </c>
      <c r="AY205" t="s">
        <v>440</v>
      </c>
    </row>
    <row r="206" spans="1:51" x14ac:dyDescent="0.3">
      <c r="A206" t="s">
        <v>1308</v>
      </c>
      <c r="B206" t="s">
        <v>630</v>
      </c>
      <c r="C206">
        <v>709</v>
      </c>
      <c r="D206">
        <v>206514</v>
      </c>
      <c r="E206" t="s">
        <v>631</v>
      </c>
      <c r="F206" t="s">
        <v>1309</v>
      </c>
      <c r="G206" t="s">
        <v>447</v>
      </c>
      <c r="H206">
        <v>270356</v>
      </c>
      <c r="I206" t="s">
        <v>633</v>
      </c>
      <c r="J206" t="s">
        <v>426</v>
      </c>
      <c r="K206" t="s">
        <v>427</v>
      </c>
      <c r="L206" t="s">
        <v>446</v>
      </c>
      <c r="M206" t="s">
        <v>496</v>
      </c>
      <c r="N206" t="s">
        <v>1310</v>
      </c>
      <c r="O206" t="s">
        <v>598</v>
      </c>
      <c r="P206" t="s">
        <v>1311</v>
      </c>
      <c r="Q206" t="s">
        <v>459</v>
      </c>
      <c r="R206" t="s">
        <v>511</v>
      </c>
      <c r="S206" t="s">
        <v>512</v>
      </c>
      <c r="T206" t="s">
        <v>481</v>
      </c>
      <c r="U206" t="s">
        <v>462</v>
      </c>
      <c r="V206" s="8">
        <v>43905.75</v>
      </c>
      <c r="W206" t="s">
        <v>1311</v>
      </c>
      <c r="X206" t="s">
        <v>636</v>
      </c>
      <c r="Y206" t="s">
        <v>645</v>
      </c>
      <c r="Z206" t="s">
        <v>465</v>
      </c>
      <c r="AA206" t="s">
        <v>3</v>
      </c>
      <c r="AB206" t="s">
        <v>437</v>
      </c>
      <c r="AC206" t="s">
        <v>484</v>
      </c>
      <c r="AD206" t="s">
        <v>638</v>
      </c>
      <c r="AE206" t="s">
        <v>639</v>
      </c>
      <c r="AF206" t="s">
        <v>640</v>
      </c>
      <c r="AG206" t="s">
        <v>518</v>
      </c>
      <c r="AH206" t="s">
        <v>1311</v>
      </c>
      <c r="AI206" t="s">
        <v>440</v>
      </c>
      <c r="AJ206" t="s">
        <v>440</v>
      </c>
      <c r="AK206" t="s">
        <v>440</v>
      </c>
      <c r="AL206" t="s">
        <v>440</v>
      </c>
      <c r="AM206" t="s">
        <v>440</v>
      </c>
      <c r="AN206" t="s">
        <v>440</v>
      </c>
      <c r="AO206" t="s">
        <v>440</v>
      </c>
      <c r="AP206" t="s">
        <v>440</v>
      </c>
      <c r="AQ206" t="s">
        <v>440</v>
      </c>
      <c r="AR206" t="s">
        <v>440</v>
      </c>
      <c r="AS206" t="s">
        <v>440</v>
      </c>
      <c r="AT206" t="s">
        <v>440</v>
      </c>
      <c r="AU206" t="s">
        <v>440</v>
      </c>
      <c r="AV206" t="s">
        <v>440</v>
      </c>
      <c r="AW206" t="s">
        <v>440</v>
      </c>
      <c r="AX206" t="s">
        <v>440</v>
      </c>
      <c r="AY206" t="s">
        <v>440</v>
      </c>
    </row>
    <row r="207" spans="1:51" x14ac:dyDescent="0.3">
      <c r="A207" t="s">
        <v>1312</v>
      </c>
      <c r="B207" t="s">
        <v>630</v>
      </c>
      <c r="C207">
        <v>751</v>
      </c>
      <c r="D207">
        <v>6831885</v>
      </c>
      <c r="E207" t="s">
        <v>631</v>
      </c>
      <c r="F207" t="s">
        <v>1313</v>
      </c>
      <c r="G207" t="s">
        <v>447</v>
      </c>
      <c r="H207">
        <v>6348660</v>
      </c>
      <c r="I207" t="s">
        <v>633</v>
      </c>
      <c r="J207" t="s">
        <v>426</v>
      </c>
      <c r="K207" t="s">
        <v>441</v>
      </c>
      <c r="L207" t="s">
        <v>446</v>
      </c>
      <c r="M207" t="s">
        <v>448</v>
      </c>
      <c r="N207" t="s">
        <v>1314</v>
      </c>
      <c r="O207" t="s">
        <v>598</v>
      </c>
      <c r="P207" t="s">
        <v>1315</v>
      </c>
      <c r="Q207" t="s">
        <v>459</v>
      </c>
      <c r="R207" t="s">
        <v>511</v>
      </c>
      <c r="S207" t="s">
        <v>512</v>
      </c>
      <c r="T207" t="s">
        <v>481</v>
      </c>
      <c r="U207" t="s">
        <v>462</v>
      </c>
      <c r="V207" s="8">
        <v>43905.75</v>
      </c>
      <c r="W207" t="s">
        <v>1315</v>
      </c>
      <c r="X207" t="s">
        <v>636</v>
      </c>
      <c r="Y207" t="s">
        <v>645</v>
      </c>
      <c r="Z207" t="s">
        <v>465</v>
      </c>
      <c r="AA207" t="s">
        <v>3</v>
      </c>
      <c r="AB207" t="s">
        <v>437</v>
      </c>
      <c r="AC207" t="s">
        <v>484</v>
      </c>
      <c r="AD207" t="s">
        <v>638</v>
      </c>
      <c r="AE207" t="s">
        <v>639</v>
      </c>
      <c r="AF207" t="s">
        <v>640</v>
      </c>
      <c r="AG207" t="s">
        <v>518</v>
      </c>
      <c r="AH207" t="s">
        <v>1315</v>
      </c>
      <c r="AI207" t="s">
        <v>440</v>
      </c>
      <c r="AJ207" t="s">
        <v>440</v>
      </c>
      <c r="AK207" t="s">
        <v>440</v>
      </c>
      <c r="AL207" t="s">
        <v>440</v>
      </c>
      <c r="AM207" t="s">
        <v>440</v>
      </c>
      <c r="AN207" t="s">
        <v>440</v>
      </c>
      <c r="AO207" t="s">
        <v>440</v>
      </c>
      <c r="AP207" t="s">
        <v>440</v>
      </c>
      <c r="AQ207" t="s">
        <v>440</v>
      </c>
      <c r="AR207" t="s">
        <v>440</v>
      </c>
      <c r="AS207" t="s">
        <v>440</v>
      </c>
      <c r="AT207" t="s">
        <v>440</v>
      </c>
      <c r="AU207" t="s">
        <v>440</v>
      </c>
      <c r="AV207" t="s">
        <v>440</v>
      </c>
      <c r="AW207" t="s">
        <v>440</v>
      </c>
      <c r="AX207" t="s">
        <v>440</v>
      </c>
      <c r="AY207" t="s">
        <v>440</v>
      </c>
    </row>
    <row r="208" spans="1:51" x14ac:dyDescent="0.3">
      <c r="A208" t="s">
        <v>1316</v>
      </c>
      <c r="B208" t="s">
        <v>630</v>
      </c>
      <c r="C208">
        <v>730</v>
      </c>
      <c r="D208">
        <v>475863</v>
      </c>
      <c r="E208" t="s">
        <v>631</v>
      </c>
      <c r="F208" t="s">
        <v>1317</v>
      </c>
      <c r="G208" t="s">
        <v>447</v>
      </c>
      <c r="H208">
        <v>516203</v>
      </c>
      <c r="I208" t="s">
        <v>633</v>
      </c>
      <c r="J208" t="s">
        <v>426</v>
      </c>
      <c r="K208" t="s">
        <v>427</v>
      </c>
      <c r="L208" t="s">
        <v>477</v>
      </c>
      <c r="M208" t="s">
        <v>445</v>
      </c>
      <c r="N208" t="s">
        <v>1318</v>
      </c>
      <c r="O208" t="s">
        <v>598</v>
      </c>
      <c r="P208" t="s">
        <v>1319</v>
      </c>
      <c r="Q208" t="s">
        <v>459</v>
      </c>
      <c r="R208" t="s">
        <v>511</v>
      </c>
      <c r="S208" t="s">
        <v>512</v>
      </c>
      <c r="T208" t="s">
        <v>481</v>
      </c>
      <c r="U208" t="s">
        <v>462</v>
      </c>
      <c r="V208" s="8">
        <v>43905.75</v>
      </c>
      <c r="W208" t="s">
        <v>1319</v>
      </c>
      <c r="X208" t="s">
        <v>636</v>
      </c>
      <c r="Y208" t="s">
        <v>645</v>
      </c>
      <c r="Z208" t="s">
        <v>465</v>
      </c>
      <c r="AA208" t="s">
        <v>3</v>
      </c>
      <c r="AB208" t="s">
        <v>437</v>
      </c>
      <c r="AC208" t="s">
        <v>484</v>
      </c>
      <c r="AD208" t="s">
        <v>638</v>
      </c>
      <c r="AE208" t="s">
        <v>639</v>
      </c>
      <c r="AF208" t="s">
        <v>640</v>
      </c>
      <c r="AG208" t="s">
        <v>518</v>
      </c>
      <c r="AH208" t="s">
        <v>1319</v>
      </c>
      <c r="AI208" t="s">
        <v>440</v>
      </c>
      <c r="AJ208" t="s">
        <v>440</v>
      </c>
      <c r="AK208" t="s">
        <v>440</v>
      </c>
      <c r="AL208" t="s">
        <v>440</v>
      </c>
      <c r="AM208" t="s">
        <v>440</v>
      </c>
      <c r="AN208" t="s">
        <v>440</v>
      </c>
      <c r="AO208" t="s">
        <v>440</v>
      </c>
      <c r="AP208" t="s">
        <v>440</v>
      </c>
      <c r="AQ208" t="s">
        <v>440</v>
      </c>
      <c r="AR208" t="s">
        <v>440</v>
      </c>
      <c r="AS208" t="s">
        <v>440</v>
      </c>
      <c r="AT208" t="s">
        <v>440</v>
      </c>
      <c r="AU208" t="s">
        <v>440</v>
      </c>
      <c r="AV208" t="s">
        <v>440</v>
      </c>
      <c r="AW208" t="s">
        <v>440</v>
      </c>
      <c r="AX208" t="s">
        <v>440</v>
      </c>
      <c r="AY208" t="s">
        <v>440</v>
      </c>
    </row>
    <row r="209" spans="1:51" x14ac:dyDescent="0.3">
      <c r="A209" t="s">
        <v>1320</v>
      </c>
      <c r="B209" t="s">
        <v>630</v>
      </c>
      <c r="C209">
        <v>745</v>
      </c>
      <c r="D209">
        <v>2363890</v>
      </c>
      <c r="E209" t="s">
        <v>631</v>
      </c>
      <c r="F209" t="s">
        <v>1321</v>
      </c>
      <c r="G209" t="s">
        <v>447</v>
      </c>
      <c r="H209">
        <v>2250824</v>
      </c>
      <c r="I209" t="s">
        <v>633</v>
      </c>
      <c r="J209" t="s">
        <v>426</v>
      </c>
      <c r="K209" t="s">
        <v>441</v>
      </c>
      <c r="L209" t="s">
        <v>477</v>
      </c>
      <c r="M209" t="s">
        <v>448</v>
      </c>
      <c r="N209" t="s">
        <v>1322</v>
      </c>
      <c r="O209" t="s">
        <v>598</v>
      </c>
      <c r="P209" t="s">
        <v>1323</v>
      </c>
      <c r="Q209" t="s">
        <v>459</v>
      </c>
      <c r="R209" t="s">
        <v>511</v>
      </c>
      <c r="S209" t="s">
        <v>512</v>
      </c>
      <c r="T209" t="s">
        <v>481</v>
      </c>
      <c r="U209" t="s">
        <v>462</v>
      </c>
      <c r="V209" s="8">
        <v>43905.75</v>
      </c>
      <c r="W209" t="s">
        <v>1323</v>
      </c>
      <c r="X209" t="s">
        <v>636</v>
      </c>
      <c r="Y209" t="s">
        <v>645</v>
      </c>
      <c r="Z209" t="s">
        <v>465</v>
      </c>
      <c r="AA209" t="s">
        <v>3</v>
      </c>
      <c r="AB209" t="s">
        <v>437</v>
      </c>
      <c r="AC209" t="s">
        <v>484</v>
      </c>
      <c r="AD209" t="s">
        <v>638</v>
      </c>
      <c r="AE209" t="s">
        <v>639</v>
      </c>
      <c r="AF209" t="s">
        <v>640</v>
      </c>
      <c r="AG209" t="s">
        <v>518</v>
      </c>
      <c r="AH209" t="s">
        <v>1323</v>
      </c>
      <c r="AI209" t="s">
        <v>440</v>
      </c>
      <c r="AJ209" t="s">
        <v>440</v>
      </c>
      <c r="AK209" t="s">
        <v>440</v>
      </c>
      <c r="AL209" t="s">
        <v>440</v>
      </c>
      <c r="AM209" t="s">
        <v>440</v>
      </c>
      <c r="AN209" t="s">
        <v>440</v>
      </c>
      <c r="AO209" t="s">
        <v>440</v>
      </c>
      <c r="AP209" t="s">
        <v>440</v>
      </c>
      <c r="AQ209" t="s">
        <v>440</v>
      </c>
      <c r="AR209" t="s">
        <v>440</v>
      </c>
      <c r="AS209" t="s">
        <v>440</v>
      </c>
      <c r="AT209" t="s">
        <v>440</v>
      </c>
      <c r="AU209" t="s">
        <v>440</v>
      </c>
      <c r="AV209" t="s">
        <v>440</v>
      </c>
      <c r="AW209" t="s">
        <v>440</v>
      </c>
      <c r="AX209" t="s">
        <v>440</v>
      </c>
      <c r="AY209" t="s">
        <v>440</v>
      </c>
    </row>
    <row r="210" spans="1:51" x14ac:dyDescent="0.3">
      <c r="A210" t="s">
        <v>1324</v>
      </c>
      <c r="B210" t="s">
        <v>630</v>
      </c>
      <c r="C210">
        <v>1147</v>
      </c>
      <c r="D210">
        <v>57389</v>
      </c>
      <c r="E210" t="s">
        <v>631</v>
      </c>
      <c r="F210" t="s">
        <v>1325</v>
      </c>
      <c r="G210" t="s">
        <v>447</v>
      </c>
      <c r="H210">
        <v>132950</v>
      </c>
      <c r="I210" t="s">
        <v>633</v>
      </c>
      <c r="J210" t="s">
        <v>426</v>
      </c>
      <c r="K210" t="s">
        <v>441</v>
      </c>
      <c r="L210" t="s">
        <v>477</v>
      </c>
      <c r="M210" t="s">
        <v>448</v>
      </c>
      <c r="N210" t="s">
        <v>1326</v>
      </c>
      <c r="O210" t="s">
        <v>598</v>
      </c>
      <c r="P210" t="s">
        <v>1327</v>
      </c>
      <c r="Q210" t="s">
        <v>459</v>
      </c>
      <c r="R210" t="s">
        <v>511</v>
      </c>
      <c r="S210" t="s">
        <v>512</v>
      </c>
      <c r="T210" t="s">
        <v>481</v>
      </c>
      <c r="U210" t="s">
        <v>462</v>
      </c>
      <c r="V210" s="8">
        <v>43905.75</v>
      </c>
      <c r="W210" t="s">
        <v>1327</v>
      </c>
      <c r="X210" t="s">
        <v>636</v>
      </c>
      <c r="Y210" t="s">
        <v>645</v>
      </c>
      <c r="Z210" t="s">
        <v>465</v>
      </c>
      <c r="AA210" t="s">
        <v>3</v>
      </c>
      <c r="AB210" t="s">
        <v>437</v>
      </c>
      <c r="AC210" t="s">
        <v>484</v>
      </c>
      <c r="AD210" t="s">
        <v>638</v>
      </c>
      <c r="AE210" t="s">
        <v>639</v>
      </c>
      <c r="AF210" t="s">
        <v>640</v>
      </c>
      <c r="AG210" t="s">
        <v>518</v>
      </c>
      <c r="AH210" t="s">
        <v>1327</v>
      </c>
      <c r="AI210" t="s">
        <v>440</v>
      </c>
      <c r="AJ210" t="s">
        <v>440</v>
      </c>
      <c r="AK210" t="s">
        <v>440</v>
      </c>
      <c r="AL210" t="s">
        <v>440</v>
      </c>
      <c r="AM210" t="s">
        <v>440</v>
      </c>
      <c r="AN210" t="s">
        <v>440</v>
      </c>
      <c r="AO210" t="s">
        <v>440</v>
      </c>
      <c r="AP210" t="s">
        <v>440</v>
      </c>
      <c r="AQ210" t="s">
        <v>440</v>
      </c>
      <c r="AR210" t="s">
        <v>440</v>
      </c>
      <c r="AS210" t="s">
        <v>440</v>
      </c>
      <c r="AT210" t="s">
        <v>440</v>
      </c>
      <c r="AU210" t="s">
        <v>440</v>
      </c>
      <c r="AV210" t="s">
        <v>440</v>
      </c>
      <c r="AW210" t="s">
        <v>440</v>
      </c>
      <c r="AX210" t="s">
        <v>440</v>
      </c>
      <c r="AY210" t="s">
        <v>440</v>
      </c>
    </row>
    <row r="211" spans="1:51" x14ac:dyDescent="0.3">
      <c r="A211" t="s">
        <v>1328</v>
      </c>
      <c r="B211" t="s">
        <v>630</v>
      </c>
      <c r="C211">
        <v>736</v>
      </c>
      <c r="D211">
        <v>179652</v>
      </c>
      <c r="E211" t="s">
        <v>631</v>
      </c>
      <c r="F211" t="s">
        <v>1329</v>
      </c>
      <c r="G211" t="s">
        <v>447</v>
      </c>
      <c r="H211">
        <v>245157</v>
      </c>
      <c r="I211" t="s">
        <v>633</v>
      </c>
      <c r="J211" t="s">
        <v>426</v>
      </c>
      <c r="K211" t="s">
        <v>441</v>
      </c>
      <c r="L211" t="s">
        <v>428</v>
      </c>
      <c r="M211" t="s">
        <v>496</v>
      </c>
      <c r="N211" t="s">
        <v>1330</v>
      </c>
      <c r="O211" t="s">
        <v>598</v>
      </c>
      <c r="P211" t="s">
        <v>1331</v>
      </c>
      <c r="Q211" t="s">
        <v>459</v>
      </c>
      <c r="R211" t="s">
        <v>511</v>
      </c>
      <c r="S211" t="s">
        <v>512</v>
      </c>
      <c r="T211" t="s">
        <v>481</v>
      </c>
      <c r="U211" t="s">
        <v>462</v>
      </c>
      <c r="V211" s="8">
        <v>43905.75</v>
      </c>
      <c r="W211" t="s">
        <v>1331</v>
      </c>
      <c r="X211" t="s">
        <v>636</v>
      </c>
      <c r="Y211" t="s">
        <v>645</v>
      </c>
      <c r="Z211" t="s">
        <v>465</v>
      </c>
      <c r="AA211" t="s">
        <v>3</v>
      </c>
      <c r="AB211" t="s">
        <v>437</v>
      </c>
      <c r="AC211" t="s">
        <v>484</v>
      </c>
      <c r="AD211" t="s">
        <v>638</v>
      </c>
      <c r="AE211" t="s">
        <v>639</v>
      </c>
      <c r="AF211" t="s">
        <v>640</v>
      </c>
      <c r="AG211" t="s">
        <v>518</v>
      </c>
      <c r="AH211" t="s">
        <v>1331</v>
      </c>
      <c r="AI211" t="s">
        <v>440</v>
      </c>
      <c r="AJ211" t="s">
        <v>440</v>
      </c>
      <c r="AK211" t="s">
        <v>440</v>
      </c>
      <c r="AL211" t="s">
        <v>440</v>
      </c>
      <c r="AM211" t="s">
        <v>440</v>
      </c>
      <c r="AN211" t="s">
        <v>440</v>
      </c>
      <c r="AO211" t="s">
        <v>440</v>
      </c>
      <c r="AP211" t="s">
        <v>440</v>
      </c>
      <c r="AQ211" t="s">
        <v>440</v>
      </c>
      <c r="AR211" t="s">
        <v>440</v>
      </c>
      <c r="AS211" t="s">
        <v>440</v>
      </c>
      <c r="AT211" t="s">
        <v>440</v>
      </c>
      <c r="AU211" t="s">
        <v>440</v>
      </c>
      <c r="AV211" t="s">
        <v>440</v>
      </c>
      <c r="AW211" t="s">
        <v>440</v>
      </c>
      <c r="AX211" t="s">
        <v>440</v>
      </c>
      <c r="AY211" t="s">
        <v>440</v>
      </c>
    </row>
    <row r="212" spans="1:51" x14ac:dyDescent="0.3">
      <c r="A212" t="s">
        <v>1332</v>
      </c>
      <c r="B212" t="s">
        <v>630</v>
      </c>
      <c r="C212">
        <v>687</v>
      </c>
      <c r="D212">
        <v>2775572</v>
      </c>
      <c r="E212" t="s">
        <v>631</v>
      </c>
      <c r="F212" t="s">
        <v>1333</v>
      </c>
      <c r="G212" t="s">
        <v>447</v>
      </c>
      <c r="H212">
        <v>2630979</v>
      </c>
      <c r="I212" t="s">
        <v>633</v>
      </c>
      <c r="J212" t="s">
        <v>426</v>
      </c>
      <c r="K212" t="s">
        <v>441</v>
      </c>
      <c r="L212" t="s">
        <v>442</v>
      </c>
      <c r="M212" t="s">
        <v>448</v>
      </c>
      <c r="N212" t="s">
        <v>1334</v>
      </c>
      <c r="O212" t="s">
        <v>598</v>
      </c>
      <c r="P212" t="s">
        <v>1335</v>
      </c>
      <c r="Q212" t="s">
        <v>459</v>
      </c>
      <c r="R212" t="s">
        <v>511</v>
      </c>
      <c r="S212" t="s">
        <v>512</v>
      </c>
      <c r="T212" t="s">
        <v>481</v>
      </c>
      <c r="U212" t="s">
        <v>462</v>
      </c>
      <c r="V212" s="8">
        <v>43905.75</v>
      </c>
      <c r="W212" t="s">
        <v>1335</v>
      </c>
      <c r="X212" t="s">
        <v>636</v>
      </c>
      <c r="Y212" t="s">
        <v>645</v>
      </c>
      <c r="Z212" t="s">
        <v>465</v>
      </c>
      <c r="AA212" t="s">
        <v>3</v>
      </c>
      <c r="AB212" t="s">
        <v>437</v>
      </c>
      <c r="AC212" t="s">
        <v>484</v>
      </c>
      <c r="AD212" t="s">
        <v>638</v>
      </c>
      <c r="AE212" t="s">
        <v>639</v>
      </c>
      <c r="AF212" t="s">
        <v>640</v>
      </c>
      <c r="AG212" t="s">
        <v>518</v>
      </c>
      <c r="AH212" t="s">
        <v>1335</v>
      </c>
      <c r="AI212" t="s">
        <v>440</v>
      </c>
      <c r="AJ212" t="s">
        <v>440</v>
      </c>
      <c r="AK212" t="s">
        <v>440</v>
      </c>
      <c r="AL212" t="s">
        <v>440</v>
      </c>
      <c r="AM212" t="s">
        <v>440</v>
      </c>
      <c r="AN212" t="s">
        <v>440</v>
      </c>
      <c r="AO212" t="s">
        <v>440</v>
      </c>
      <c r="AP212" t="s">
        <v>440</v>
      </c>
      <c r="AQ212" t="s">
        <v>440</v>
      </c>
      <c r="AR212" t="s">
        <v>440</v>
      </c>
      <c r="AS212" t="s">
        <v>440</v>
      </c>
      <c r="AT212" t="s">
        <v>440</v>
      </c>
      <c r="AU212" t="s">
        <v>440</v>
      </c>
      <c r="AV212" t="s">
        <v>440</v>
      </c>
      <c r="AW212" t="s">
        <v>440</v>
      </c>
      <c r="AX212" t="s">
        <v>440</v>
      </c>
      <c r="AY212" t="s">
        <v>440</v>
      </c>
    </row>
    <row r="213" spans="1:51" x14ac:dyDescent="0.3">
      <c r="A213" t="s">
        <v>1336</v>
      </c>
      <c r="B213" t="s">
        <v>630</v>
      </c>
      <c r="C213">
        <v>667</v>
      </c>
      <c r="D213">
        <v>186121</v>
      </c>
      <c r="E213" t="s">
        <v>631</v>
      </c>
      <c r="F213" t="s">
        <v>1337</v>
      </c>
      <c r="G213" t="s">
        <v>447</v>
      </c>
      <c r="H213">
        <v>251339</v>
      </c>
      <c r="I213" t="s">
        <v>633</v>
      </c>
      <c r="J213" t="s">
        <v>426</v>
      </c>
      <c r="K213" t="s">
        <v>427</v>
      </c>
      <c r="L213" t="s">
        <v>469</v>
      </c>
      <c r="M213" t="s">
        <v>496</v>
      </c>
      <c r="N213" t="s">
        <v>1338</v>
      </c>
      <c r="O213" t="s">
        <v>598</v>
      </c>
      <c r="P213" t="s">
        <v>1339</v>
      </c>
      <c r="Q213" t="s">
        <v>459</v>
      </c>
      <c r="R213" t="s">
        <v>511</v>
      </c>
      <c r="S213" t="s">
        <v>512</v>
      </c>
      <c r="T213" t="s">
        <v>481</v>
      </c>
      <c r="U213" t="s">
        <v>462</v>
      </c>
      <c r="V213" s="8">
        <v>43905.75</v>
      </c>
      <c r="W213" t="s">
        <v>1339</v>
      </c>
      <c r="X213" t="s">
        <v>636</v>
      </c>
      <c r="Y213" t="s">
        <v>645</v>
      </c>
      <c r="Z213" t="s">
        <v>465</v>
      </c>
      <c r="AA213" t="s">
        <v>3</v>
      </c>
      <c r="AB213" t="s">
        <v>437</v>
      </c>
      <c r="AC213" t="s">
        <v>484</v>
      </c>
      <c r="AD213" t="s">
        <v>638</v>
      </c>
      <c r="AE213" t="s">
        <v>639</v>
      </c>
      <c r="AF213" t="s">
        <v>640</v>
      </c>
      <c r="AG213" t="s">
        <v>518</v>
      </c>
      <c r="AH213" t="s">
        <v>1339</v>
      </c>
      <c r="AI213" t="s">
        <v>440</v>
      </c>
      <c r="AJ213" t="s">
        <v>440</v>
      </c>
      <c r="AK213" t="s">
        <v>440</v>
      </c>
      <c r="AL213" t="s">
        <v>440</v>
      </c>
      <c r="AM213" t="s">
        <v>440</v>
      </c>
      <c r="AN213" t="s">
        <v>440</v>
      </c>
      <c r="AO213" t="s">
        <v>440</v>
      </c>
      <c r="AP213" t="s">
        <v>440</v>
      </c>
      <c r="AQ213" t="s">
        <v>440</v>
      </c>
      <c r="AR213" t="s">
        <v>440</v>
      </c>
      <c r="AS213" t="s">
        <v>440</v>
      </c>
      <c r="AT213" t="s">
        <v>440</v>
      </c>
      <c r="AU213" t="s">
        <v>440</v>
      </c>
      <c r="AV213" t="s">
        <v>440</v>
      </c>
      <c r="AW213" t="s">
        <v>440</v>
      </c>
      <c r="AX213" t="s">
        <v>440</v>
      </c>
      <c r="AY213" t="s">
        <v>440</v>
      </c>
    </row>
    <row r="214" spans="1:51" x14ac:dyDescent="0.3">
      <c r="A214" t="s">
        <v>1340</v>
      </c>
      <c r="B214" t="s">
        <v>630</v>
      </c>
      <c r="C214">
        <v>726</v>
      </c>
      <c r="D214">
        <v>585258</v>
      </c>
      <c r="E214" t="s">
        <v>631</v>
      </c>
      <c r="F214" t="s">
        <v>1341</v>
      </c>
      <c r="G214" t="s">
        <v>447</v>
      </c>
      <c r="H214">
        <v>618633</v>
      </c>
      <c r="I214" t="s">
        <v>633</v>
      </c>
      <c r="J214" t="s">
        <v>426</v>
      </c>
      <c r="K214" t="s">
        <v>441</v>
      </c>
      <c r="L214" t="s">
        <v>477</v>
      </c>
      <c r="M214" t="s">
        <v>496</v>
      </c>
      <c r="N214" t="s">
        <v>1342</v>
      </c>
      <c r="O214" t="s">
        <v>598</v>
      </c>
      <c r="P214" t="s">
        <v>1343</v>
      </c>
      <c r="Q214" t="s">
        <v>459</v>
      </c>
      <c r="R214" t="s">
        <v>511</v>
      </c>
      <c r="S214" t="s">
        <v>512</v>
      </c>
      <c r="T214" t="s">
        <v>481</v>
      </c>
      <c r="U214" t="s">
        <v>462</v>
      </c>
      <c r="V214" s="8">
        <v>43905.75</v>
      </c>
      <c r="W214" t="s">
        <v>1343</v>
      </c>
      <c r="X214" t="s">
        <v>636</v>
      </c>
      <c r="Y214" t="s">
        <v>645</v>
      </c>
      <c r="Z214" t="s">
        <v>465</v>
      </c>
      <c r="AA214" t="s">
        <v>3</v>
      </c>
      <c r="AB214" t="s">
        <v>437</v>
      </c>
      <c r="AC214" t="s">
        <v>484</v>
      </c>
      <c r="AD214" t="s">
        <v>638</v>
      </c>
      <c r="AE214" t="s">
        <v>639</v>
      </c>
      <c r="AF214" t="s">
        <v>640</v>
      </c>
      <c r="AG214" t="s">
        <v>518</v>
      </c>
      <c r="AH214" t="s">
        <v>1343</v>
      </c>
      <c r="AI214" t="s">
        <v>440</v>
      </c>
      <c r="AJ214" t="s">
        <v>440</v>
      </c>
      <c r="AK214" t="s">
        <v>440</v>
      </c>
      <c r="AL214" t="s">
        <v>440</v>
      </c>
      <c r="AM214" t="s">
        <v>440</v>
      </c>
      <c r="AN214" t="s">
        <v>440</v>
      </c>
      <c r="AO214" t="s">
        <v>440</v>
      </c>
      <c r="AP214" t="s">
        <v>440</v>
      </c>
      <c r="AQ214" t="s">
        <v>440</v>
      </c>
      <c r="AR214" t="s">
        <v>440</v>
      </c>
      <c r="AS214" t="s">
        <v>440</v>
      </c>
      <c r="AT214" t="s">
        <v>440</v>
      </c>
      <c r="AU214" t="s">
        <v>440</v>
      </c>
      <c r="AV214" t="s">
        <v>440</v>
      </c>
      <c r="AW214" t="s">
        <v>440</v>
      </c>
      <c r="AX214" t="s">
        <v>440</v>
      </c>
      <c r="AY214" t="s">
        <v>440</v>
      </c>
    </row>
    <row r="215" spans="1:51" x14ac:dyDescent="0.3">
      <c r="A215" t="s">
        <v>1344</v>
      </c>
      <c r="B215" t="s">
        <v>630</v>
      </c>
      <c r="C215">
        <v>689</v>
      </c>
      <c r="D215">
        <v>23452</v>
      </c>
      <c r="E215" t="s">
        <v>631</v>
      </c>
      <c r="F215" t="s">
        <v>1345</v>
      </c>
      <c r="G215" t="s">
        <v>447</v>
      </c>
      <c r="H215">
        <v>102172</v>
      </c>
      <c r="I215" t="s">
        <v>633</v>
      </c>
      <c r="J215" t="s">
        <v>426</v>
      </c>
      <c r="K215" t="s">
        <v>441</v>
      </c>
      <c r="L215" t="s">
        <v>442</v>
      </c>
      <c r="M215" t="s">
        <v>544</v>
      </c>
      <c r="N215" t="s">
        <v>1346</v>
      </c>
      <c r="O215" t="s">
        <v>598</v>
      </c>
      <c r="P215" t="s">
        <v>1347</v>
      </c>
      <c r="Q215" t="s">
        <v>459</v>
      </c>
      <c r="R215" t="s">
        <v>511</v>
      </c>
      <c r="S215" t="s">
        <v>512</v>
      </c>
      <c r="T215" t="s">
        <v>481</v>
      </c>
      <c r="U215" t="s">
        <v>462</v>
      </c>
      <c r="V215" s="8">
        <v>43905.75</v>
      </c>
      <c r="W215" t="s">
        <v>1347</v>
      </c>
      <c r="X215" t="s">
        <v>636</v>
      </c>
      <c r="Y215" t="s">
        <v>645</v>
      </c>
      <c r="Z215" t="s">
        <v>465</v>
      </c>
      <c r="AA215" t="s">
        <v>3</v>
      </c>
      <c r="AB215" t="s">
        <v>437</v>
      </c>
      <c r="AC215" t="s">
        <v>484</v>
      </c>
      <c r="AD215" t="s">
        <v>638</v>
      </c>
      <c r="AE215" t="s">
        <v>639</v>
      </c>
      <c r="AF215" t="s">
        <v>640</v>
      </c>
      <c r="AG215" t="s">
        <v>518</v>
      </c>
      <c r="AH215" t="s">
        <v>1347</v>
      </c>
      <c r="AI215" t="s">
        <v>440</v>
      </c>
      <c r="AJ215" t="s">
        <v>440</v>
      </c>
      <c r="AK215" t="s">
        <v>440</v>
      </c>
      <c r="AL215" t="s">
        <v>440</v>
      </c>
      <c r="AM215" t="s">
        <v>440</v>
      </c>
      <c r="AN215" t="s">
        <v>440</v>
      </c>
      <c r="AO215" t="s">
        <v>440</v>
      </c>
      <c r="AP215" t="s">
        <v>440</v>
      </c>
      <c r="AQ215" t="s">
        <v>440</v>
      </c>
      <c r="AR215" t="s">
        <v>440</v>
      </c>
      <c r="AS215" t="s">
        <v>440</v>
      </c>
      <c r="AT215" t="s">
        <v>440</v>
      </c>
      <c r="AU215" t="s">
        <v>440</v>
      </c>
      <c r="AV215" t="s">
        <v>440</v>
      </c>
      <c r="AW215" t="s">
        <v>440</v>
      </c>
      <c r="AX215" t="s">
        <v>440</v>
      </c>
      <c r="AY215" t="s">
        <v>440</v>
      </c>
    </row>
    <row r="216" spans="1:51" x14ac:dyDescent="0.3">
      <c r="A216" t="s">
        <v>1348</v>
      </c>
      <c r="B216" t="s">
        <v>630</v>
      </c>
      <c r="C216">
        <v>616</v>
      </c>
      <c r="D216">
        <v>4604206</v>
      </c>
      <c r="E216" t="s">
        <v>631</v>
      </c>
      <c r="F216" t="s">
        <v>1349</v>
      </c>
      <c r="G216" t="s">
        <v>447</v>
      </c>
      <c r="H216">
        <v>4314460</v>
      </c>
      <c r="I216" t="s">
        <v>633</v>
      </c>
      <c r="J216" t="s">
        <v>426</v>
      </c>
      <c r="K216" t="s">
        <v>441</v>
      </c>
      <c r="L216" t="s">
        <v>442</v>
      </c>
      <c r="M216" t="s">
        <v>445</v>
      </c>
      <c r="N216" t="s">
        <v>1350</v>
      </c>
      <c r="O216" t="s">
        <v>598</v>
      </c>
      <c r="P216" t="s">
        <v>1351</v>
      </c>
      <c r="Q216" t="s">
        <v>459</v>
      </c>
      <c r="R216" t="s">
        <v>511</v>
      </c>
      <c r="S216" t="s">
        <v>512</v>
      </c>
      <c r="T216" t="s">
        <v>481</v>
      </c>
      <c r="U216" t="s">
        <v>462</v>
      </c>
      <c r="V216" s="8">
        <v>43905.75</v>
      </c>
      <c r="W216" t="s">
        <v>1351</v>
      </c>
      <c r="X216" t="s">
        <v>636</v>
      </c>
      <c r="Y216" t="s">
        <v>645</v>
      </c>
      <c r="Z216" t="s">
        <v>465</v>
      </c>
      <c r="AA216" t="s">
        <v>3</v>
      </c>
      <c r="AB216" t="s">
        <v>437</v>
      </c>
      <c r="AC216" t="s">
        <v>484</v>
      </c>
      <c r="AD216" t="s">
        <v>638</v>
      </c>
      <c r="AE216" t="s">
        <v>639</v>
      </c>
      <c r="AF216" t="s">
        <v>640</v>
      </c>
      <c r="AG216" t="s">
        <v>518</v>
      </c>
      <c r="AH216" t="s">
        <v>1351</v>
      </c>
      <c r="AI216" t="s">
        <v>440</v>
      </c>
      <c r="AJ216" t="s">
        <v>440</v>
      </c>
      <c r="AK216" t="s">
        <v>440</v>
      </c>
      <c r="AL216" t="s">
        <v>440</v>
      </c>
      <c r="AM216" t="s">
        <v>440</v>
      </c>
      <c r="AN216" t="s">
        <v>440</v>
      </c>
      <c r="AO216" t="s">
        <v>440</v>
      </c>
      <c r="AP216" t="s">
        <v>440</v>
      </c>
      <c r="AQ216" t="s">
        <v>440</v>
      </c>
      <c r="AR216" t="s">
        <v>440</v>
      </c>
      <c r="AS216" t="s">
        <v>440</v>
      </c>
      <c r="AT216" t="s">
        <v>440</v>
      </c>
      <c r="AU216" t="s">
        <v>440</v>
      </c>
      <c r="AV216" t="s">
        <v>440</v>
      </c>
      <c r="AW216" t="s">
        <v>440</v>
      </c>
      <c r="AX216" t="s">
        <v>440</v>
      </c>
      <c r="AY216" t="s">
        <v>440</v>
      </c>
    </row>
    <row r="217" spans="1:51" x14ac:dyDescent="0.3">
      <c r="A217" t="s">
        <v>1352</v>
      </c>
      <c r="B217" t="s">
        <v>630</v>
      </c>
      <c r="C217">
        <v>583</v>
      </c>
      <c r="D217">
        <v>288123</v>
      </c>
      <c r="E217" t="s">
        <v>631</v>
      </c>
      <c r="F217" t="s">
        <v>1353</v>
      </c>
      <c r="G217" t="s">
        <v>447</v>
      </c>
      <c r="H217">
        <v>345279</v>
      </c>
      <c r="I217" t="s">
        <v>633</v>
      </c>
      <c r="J217" t="s">
        <v>426</v>
      </c>
      <c r="K217" t="s">
        <v>441</v>
      </c>
      <c r="L217" t="s">
        <v>446</v>
      </c>
      <c r="M217" t="s">
        <v>443</v>
      </c>
      <c r="N217" t="s">
        <v>1354</v>
      </c>
      <c r="O217" t="s">
        <v>598</v>
      </c>
      <c r="P217" t="s">
        <v>1355</v>
      </c>
      <c r="Q217" t="s">
        <v>459</v>
      </c>
      <c r="R217" t="s">
        <v>511</v>
      </c>
      <c r="S217" t="s">
        <v>512</v>
      </c>
      <c r="T217" t="s">
        <v>481</v>
      </c>
      <c r="U217" t="s">
        <v>462</v>
      </c>
      <c r="V217" s="8">
        <v>43905.75</v>
      </c>
      <c r="W217" t="s">
        <v>1355</v>
      </c>
      <c r="X217" t="s">
        <v>636</v>
      </c>
      <c r="Y217" t="s">
        <v>645</v>
      </c>
      <c r="Z217" t="s">
        <v>465</v>
      </c>
      <c r="AA217" t="s">
        <v>3</v>
      </c>
      <c r="AB217" t="s">
        <v>437</v>
      </c>
      <c r="AC217" t="s">
        <v>484</v>
      </c>
      <c r="AD217" t="s">
        <v>638</v>
      </c>
      <c r="AE217" t="s">
        <v>639</v>
      </c>
      <c r="AF217" t="s">
        <v>640</v>
      </c>
      <c r="AG217" t="s">
        <v>518</v>
      </c>
      <c r="AH217" t="s">
        <v>1355</v>
      </c>
      <c r="AI217" t="s">
        <v>440</v>
      </c>
      <c r="AJ217" t="s">
        <v>440</v>
      </c>
      <c r="AK217" t="s">
        <v>440</v>
      </c>
      <c r="AL217" t="s">
        <v>440</v>
      </c>
      <c r="AM217" t="s">
        <v>440</v>
      </c>
      <c r="AN217" t="s">
        <v>440</v>
      </c>
      <c r="AO217" t="s">
        <v>440</v>
      </c>
      <c r="AP217" t="s">
        <v>440</v>
      </c>
      <c r="AQ217" t="s">
        <v>440</v>
      </c>
      <c r="AR217" t="s">
        <v>440</v>
      </c>
      <c r="AS217" t="s">
        <v>440</v>
      </c>
      <c r="AT217" t="s">
        <v>440</v>
      </c>
      <c r="AU217" t="s">
        <v>440</v>
      </c>
      <c r="AV217" t="s">
        <v>440</v>
      </c>
      <c r="AW217" t="s">
        <v>440</v>
      </c>
      <c r="AX217" t="s">
        <v>440</v>
      </c>
      <c r="AY217" t="s">
        <v>440</v>
      </c>
    </row>
    <row r="218" spans="1:51" x14ac:dyDescent="0.3">
      <c r="A218" t="s">
        <v>1356</v>
      </c>
      <c r="B218" t="s">
        <v>630</v>
      </c>
      <c r="C218">
        <v>1142</v>
      </c>
      <c r="D218">
        <v>47970</v>
      </c>
      <c r="E218" t="s">
        <v>631</v>
      </c>
      <c r="F218" t="s">
        <v>1357</v>
      </c>
      <c r="G218" t="s">
        <v>447</v>
      </c>
      <c r="H218">
        <v>124583</v>
      </c>
      <c r="I218" t="s">
        <v>633</v>
      </c>
      <c r="J218" t="s">
        <v>426</v>
      </c>
      <c r="K218" t="s">
        <v>427</v>
      </c>
      <c r="L218" t="s">
        <v>428</v>
      </c>
      <c r="M218" t="s">
        <v>445</v>
      </c>
      <c r="N218" t="s">
        <v>1358</v>
      </c>
      <c r="O218" t="s">
        <v>598</v>
      </c>
      <c r="P218" t="s">
        <v>1359</v>
      </c>
      <c r="Q218" t="s">
        <v>459</v>
      </c>
      <c r="R218" t="s">
        <v>511</v>
      </c>
      <c r="S218" t="s">
        <v>512</v>
      </c>
      <c r="T218" t="s">
        <v>481</v>
      </c>
      <c r="U218" t="s">
        <v>462</v>
      </c>
      <c r="V218" s="8">
        <v>43905.75</v>
      </c>
      <c r="W218" t="s">
        <v>1359</v>
      </c>
      <c r="X218" t="s">
        <v>636</v>
      </c>
      <c r="Y218" t="s">
        <v>645</v>
      </c>
      <c r="Z218" t="s">
        <v>465</v>
      </c>
      <c r="AA218" t="s">
        <v>3</v>
      </c>
      <c r="AB218" t="s">
        <v>437</v>
      </c>
      <c r="AC218" t="s">
        <v>484</v>
      </c>
      <c r="AD218" t="s">
        <v>638</v>
      </c>
      <c r="AE218" t="s">
        <v>639</v>
      </c>
      <c r="AF218" t="s">
        <v>640</v>
      </c>
      <c r="AG218" t="s">
        <v>518</v>
      </c>
      <c r="AH218" t="s">
        <v>1359</v>
      </c>
      <c r="AI218" t="s">
        <v>440</v>
      </c>
      <c r="AJ218" t="s">
        <v>440</v>
      </c>
      <c r="AK218" t="s">
        <v>440</v>
      </c>
      <c r="AL218" t="s">
        <v>440</v>
      </c>
      <c r="AM218" t="s">
        <v>440</v>
      </c>
      <c r="AN218" t="s">
        <v>440</v>
      </c>
      <c r="AO218" t="s">
        <v>440</v>
      </c>
      <c r="AP218" t="s">
        <v>440</v>
      </c>
      <c r="AQ218" t="s">
        <v>440</v>
      </c>
      <c r="AR218" t="s">
        <v>440</v>
      </c>
      <c r="AS218" t="s">
        <v>440</v>
      </c>
      <c r="AT218" t="s">
        <v>440</v>
      </c>
      <c r="AU218" t="s">
        <v>440</v>
      </c>
      <c r="AV218" t="s">
        <v>440</v>
      </c>
      <c r="AW218" t="s">
        <v>440</v>
      </c>
      <c r="AX218" t="s">
        <v>440</v>
      </c>
      <c r="AY218" t="s">
        <v>440</v>
      </c>
    </row>
    <row r="219" spans="1:51" x14ac:dyDescent="0.3">
      <c r="A219" t="s">
        <v>1360</v>
      </c>
      <c r="B219" t="s">
        <v>630</v>
      </c>
      <c r="C219">
        <v>821</v>
      </c>
      <c r="D219">
        <v>632027</v>
      </c>
      <c r="E219" t="s">
        <v>631</v>
      </c>
      <c r="F219" t="s">
        <v>1361</v>
      </c>
      <c r="G219" t="s">
        <v>447</v>
      </c>
      <c r="H219">
        <v>660669</v>
      </c>
      <c r="I219" t="s">
        <v>633</v>
      </c>
      <c r="J219" t="s">
        <v>426</v>
      </c>
      <c r="K219" t="s">
        <v>427</v>
      </c>
      <c r="L219" t="s">
        <v>469</v>
      </c>
      <c r="M219" t="s">
        <v>429</v>
      </c>
      <c r="N219" t="s">
        <v>1362</v>
      </c>
      <c r="O219" t="s">
        <v>598</v>
      </c>
      <c r="P219" t="s">
        <v>1363</v>
      </c>
      <c r="Q219" t="s">
        <v>459</v>
      </c>
      <c r="R219" t="s">
        <v>511</v>
      </c>
      <c r="S219" t="s">
        <v>512</v>
      </c>
      <c r="T219" t="s">
        <v>481</v>
      </c>
      <c r="U219" t="s">
        <v>462</v>
      </c>
      <c r="V219" s="8">
        <v>43905.75</v>
      </c>
      <c r="W219" t="s">
        <v>1363</v>
      </c>
      <c r="X219" t="s">
        <v>636</v>
      </c>
      <c r="Y219" t="s">
        <v>645</v>
      </c>
      <c r="Z219" t="s">
        <v>465</v>
      </c>
      <c r="AA219" t="s">
        <v>3</v>
      </c>
      <c r="AB219" t="s">
        <v>437</v>
      </c>
      <c r="AC219" t="s">
        <v>484</v>
      </c>
      <c r="AD219" t="s">
        <v>638</v>
      </c>
      <c r="AE219" t="s">
        <v>639</v>
      </c>
      <c r="AF219" t="s">
        <v>640</v>
      </c>
      <c r="AG219" t="s">
        <v>518</v>
      </c>
      <c r="AH219" t="s">
        <v>1363</v>
      </c>
      <c r="AI219" t="s">
        <v>440</v>
      </c>
      <c r="AJ219" t="s">
        <v>440</v>
      </c>
      <c r="AK219" t="s">
        <v>440</v>
      </c>
      <c r="AL219" t="s">
        <v>440</v>
      </c>
      <c r="AM219" t="s">
        <v>440</v>
      </c>
      <c r="AN219" t="s">
        <v>440</v>
      </c>
      <c r="AO219" t="s">
        <v>440</v>
      </c>
      <c r="AP219" t="s">
        <v>440</v>
      </c>
      <c r="AQ219" t="s">
        <v>440</v>
      </c>
      <c r="AR219" t="s">
        <v>440</v>
      </c>
      <c r="AS219" t="s">
        <v>440</v>
      </c>
      <c r="AT219" t="s">
        <v>440</v>
      </c>
      <c r="AU219" t="s">
        <v>440</v>
      </c>
      <c r="AV219" t="s">
        <v>440</v>
      </c>
      <c r="AW219" t="s">
        <v>440</v>
      </c>
      <c r="AX219" t="s">
        <v>440</v>
      </c>
      <c r="AY219" t="s">
        <v>440</v>
      </c>
    </row>
    <row r="220" spans="1:51" x14ac:dyDescent="0.3">
      <c r="A220" t="s">
        <v>1364</v>
      </c>
      <c r="B220" t="s">
        <v>630</v>
      </c>
      <c r="C220">
        <v>815</v>
      </c>
      <c r="D220">
        <v>35080</v>
      </c>
      <c r="E220" t="s">
        <v>631</v>
      </c>
      <c r="F220" t="s">
        <v>1365</v>
      </c>
      <c r="G220" t="s">
        <v>447</v>
      </c>
      <c r="H220">
        <v>112707</v>
      </c>
      <c r="I220" t="s">
        <v>633</v>
      </c>
      <c r="J220" t="s">
        <v>426</v>
      </c>
      <c r="K220" t="s">
        <v>427</v>
      </c>
      <c r="L220" t="s">
        <v>444</v>
      </c>
      <c r="M220" t="s">
        <v>443</v>
      </c>
      <c r="N220" t="s">
        <v>1366</v>
      </c>
      <c r="O220" t="s">
        <v>598</v>
      </c>
      <c r="P220" t="s">
        <v>1367</v>
      </c>
      <c r="Q220" t="s">
        <v>459</v>
      </c>
      <c r="R220" t="s">
        <v>511</v>
      </c>
      <c r="S220" t="s">
        <v>512</v>
      </c>
      <c r="T220" t="s">
        <v>481</v>
      </c>
      <c r="U220" t="s">
        <v>462</v>
      </c>
      <c r="V220" s="8">
        <v>43905.75</v>
      </c>
      <c r="W220" t="s">
        <v>1367</v>
      </c>
      <c r="X220" t="s">
        <v>636</v>
      </c>
      <c r="Y220" t="s">
        <v>645</v>
      </c>
      <c r="Z220" t="s">
        <v>465</v>
      </c>
      <c r="AA220" t="s">
        <v>3</v>
      </c>
      <c r="AB220" t="s">
        <v>437</v>
      </c>
      <c r="AC220" t="s">
        <v>484</v>
      </c>
      <c r="AD220" t="s">
        <v>638</v>
      </c>
      <c r="AE220" t="s">
        <v>639</v>
      </c>
      <c r="AF220" t="s">
        <v>640</v>
      </c>
      <c r="AG220" t="s">
        <v>518</v>
      </c>
      <c r="AH220" t="s">
        <v>1367</v>
      </c>
      <c r="AI220" t="s">
        <v>440</v>
      </c>
      <c r="AJ220" t="s">
        <v>440</v>
      </c>
      <c r="AK220" t="s">
        <v>440</v>
      </c>
      <c r="AL220" t="s">
        <v>440</v>
      </c>
      <c r="AM220" t="s">
        <v>440</v>
      </c>
      <c r="AN220" t="s">
        <v>440</v>
      </c>
      <c r="AO220" t="s">
        <v>440</v>
      </c>
      <c r="AP220" t="s">
        <v>440</v>
      </c>
      <c r="AQ220" t="s">
        <v>440</v>
      </c>
      <c r="AR220" t="s">
        <v>440</v>
      </c>
      <c r="AS220" t="s">
        <v>440</v>
      </c>
      <c r="AT220" t="s">
        <v>440</v>
      </c>
      <c r="AU220" t="s">
        <v>440</v>
      </c>
      <c r="AV220" t="s">
        <v>440</v>
      </c>
      <c r="AW220" t="s">
        <v>440</v>
      </c>
      <c r="AX220" t="s">
        <v>440</v>
      </c>
      <c r="AY220" t="s">
        <v>440</v>
      </c>
    </row>
    <row r="221" spans="1:51" x14ac:dyDescent="0.3">
      <c r="A221" t="s">
        <v>1368</v>
      </c>
      <c r="B221" t="s">
        <v>630</v>
      </c>
      <c r="C221">
        <v>1407</v>
      </c>
      <c r="D221">
        <v>2814</v>
      </c>
      <c r="E221" t="s">
        <v>631</v>
      </c>
      <c r="F221" t="s">
        <v>1369</v>
      </c>
      <c r="G221" t="s">
        <v>447</v>
      </c>
      <c r="H221">
        <v>83099</v>
      </c>
      <c r="I221" t="s">
        <v>633</v>
      </c>
      <c r="J221" t="s">
        <v>426</v>
      </c>
      <c r="K221" t="s">
        <v>441</v>
      </c>
      <c r="L221" t="s">
        <v>442</v>
      </c>
      <c r="M221" t="s">
        <v>429</v>
      </c>
      <c r="N221" t="s">
        <v>1370</v>
      </c>
      <c r="O221" t="s">
        <v>598</v>
      </c>
      <c r="P221" t="s">
        <v>1371</v>
      </c>
      <c r="Q221" t="s">
        <v>459</v>
      </c>
      <c r="R221" t="s">
        <v>511</v>
      </c>
      <c r="S221" t="s">
        <v>512</v>
      </c>
      <c r="T221" t="s">
        <v>481</v>
      </c>
      <c r="U221" t="s">
        <v>462</v>
      </c>
      <c r="V221" s="8">
        <v>43905.75</v>
      </c>
      <c r="W221" t="s">
        <v>1371</v>
      </c>
      <c r="X221" t="s">
        <v>636</v>
      </c>
      <c r="Y221" t="s">
        <v>645</v>
      </c>
      <c r="Z221" t="s">
        <v>465</v>
      </c>
      <c r="AA221" t="s">
        <v>3</v>
      </c>
      <c r="AB221" t="s">
        <v>437</v>
      </c>
      <c r="AC221" t="s">
        <v>484</v>
      </c>
      <c r="AD221" t="s">
        <v>638</v>
      </c>
      <c r="AE221" t="s">
        <v>639</v>
      </c>
      <c r="AF221" t="s">
        <v>640</v>
      </c>
      <c r="AG221" t="s">
        <v>518</v>
      </c>
      <c r="AH221" t="s">
        <v>1371</v>
      </c>
      <c r="AI221" t="s">
        <v>440</v>
      </c>
      <c r="AJ221" t="s">
        <v>440</v>
      </c>
      <c r="AK221" t="s">
        <v>440</v>
      </c>
      <c r="AL221" t="s">
        <v>440</v>
      </c>
      <c r="AM221" t="s">
        <v>440</v>
      </c>
      <c r="AN221" t="s">
        <v>440</v>
      </c>
      <c r="AO221" t="s">
        <v>440</v>
      </c>
      <c r="AP221" t="s">
        <v>440</v>
      </c>
      <c r="AQ221" t="s">
        <v>440</v>
      </c>
      <c r="AR221" t="s">
        <v>440</v>
      </c>
      <c r="AS221" t="s">
        <v>440</v>
      </c>
      <c r="AT221" t="s">
        <v>440</v>
      </c>
      <c r="AU221" t="s">
        <v>440</v>
      </c>
      <c r="AV221" t="s">
        <v>440</v>
      </c>
      <c r="AW221" t="s">
        <v>440</v>
      </c>
      <c r="AX221" t="s">
        <v>440</v>
      </c>
      <c r="AY221" t="s">
        <v>440</v>
      </c>
    </row>
    <row r="222" spans="1:51" x14ac:dyDescent="0.3">
      <c r="A222" t="s">
        <v>1372</v>
      </c>
      <c r="B222" t="s">
        <v>630</v>
      </c>
      <c r="C222">
        <v>765</v>
      </c>
      <c r="D222">
        <v>48247</v>
      </c>
      <c r="E222" t="s">
        <v>631</v>
      </c>
      <c r="F222" t="s">
        <v>1373</v>
      </c>
      <c r="G222" t="s">
        <v>447</v>
      </c>
      <c r="H222">
        <v>125004</v>
      </c>
      <c r="I222" t="s">
        <v>633</v>
      </c>
      <c r="J222" t="s">
        <v>426</v>
      </c>
      <c r="K222" t="s">
        <v>441</v>
      </c>
      <c r="L222" t="s">
        <v>442</v>
      </c>
      <c r="M222" t="s">
        <v>445</v>
      </c>
      <c r="N222" t="s">
        <v>1374</v>
      </c>
      <c r="O222" t="s">
        <v>598</v>
      </c>
      <c r="P222" t="s">
        <v>1375</v>
      </c>
      <c r="Q222" t="s">
        <v>459</v>
      </c>
      <c r="R222" t="s">
        <v>511</v>
      </c>
      <c r="S222" t="s">
        <v>512</v>
      </c>
      <c r="T222" t="s">
        <v>481</v>
      </c>
      <c r="U222" t="s">
        <v>462</v>
      </c>
      <c r="V222" s="8">
        <v>43905.75</v>
      </c>
      <c r="W222" t="s">
        <v>1375</v>
      </c>
      <c r="X222" t="s">
        <v>636</v>
      </c>
      <c r="Y222" t="s">
        <v>645</v>
      </c>
      <c r="Z222" t="s">
        <v>465</v>
      </c>
      <c r="AA222" t="s">
        <v>3</v>
      </c>
      <c r="AB222" t="s">
        <v>437</v>
      </c>
      <c r="AC222" t="s">
        <v>484</v>
      </c>
      <c r="AD222" t="s">
        <v>638</v>
      </c>
      <c r="AE222" t="s">
        <v>639</v>
      </c>
      <c r="AF222" t="s">
        <v>640</v>
      </c>
      <c r="AG222" t="s">
        <v>518</v>
      </c>
      <c r="AH222" t="s">
        <v>1375</v>
      </c>
      <c r="AI222" t="s">
        <v>440</v>
      </c>
      <c r="AJ222" t="s">
        <v>440</v>
      </c>
      <c r="AK222" t="s">
        <v>440</v>
      </c>
      <c r="AL222" t="s">
        <v>440</v>
      </c>
      <c r="AM222" t="s">
        <v>440</v>
      </c>
      <c r="AN222" t="s">
        <v>440</v>
      </c>
      <c r="AO222" t="s">
        <v>440</v>
      </c>
      <c r="AP222" t="s">
        <v>440</v>
      </c>
      <c r="AQ222" t="s">
        <v>440</v>
      </c>
      <c r="AR222" t="s">
        <v>440</v>
      </c>
      <c r="AS222" t="s">
        <v>440</v>
      </c>
      <c r="AT222" t="s">
        <v>440</v>
      </c>
      <c r="AU222" t="s">
        <v>440</v>
      </c>
      <c r="AV222" t="s">
        <v>440</v>
      </c>
      <c r="AW222" t="s">
        <v>440</v>
      </c>
      <c r="AX222" t="s">
        <v>440</v>
      </c>
      <c r="AY222" t="s">
        <v>440</v>
      </c>
    </row>
    <row r="223" spans="1:51" x14ac:dyDescent="0.3">
      <c r="A223" t="s">
        <v>1376</v>
      </c>
      <c r="B223" t="s">
        <v>630</v>
      </c>
      <c r="C223">
        <v>978</v>
      </c>
      <c r="D223">
        <v>4892</v>
      </c>
      <c r="E223" t="s">
        <v>631</v>
      </c>
      <c r="F223" t="s">
        <v>1377</v>
      </c>
      <c r="G223" t="s">
        <v>447</v>
      </c>
      <c r="H223">
        <v>85031</v>
      </c>
      <c r="I223" t="s">
        <v>633</v>
      </c>
      <c r="J223" t="s">
        <v>426</v>
      </c>
      <c r="K223" t="s">
        <v>427</v>
      </c>
      <c r="L223" t="s">
        <v>444</v>
      </c>
      <c r="M223" t="s">
        <v>445</v>
      </c>
      <c r="N223" t="s">
        <v>1378</v>
      </c>
      <c r="O223" t="s">
        <v>598</v>
      </c>
      <c r="P223" t="s">
        <v>1379</v>
      </c>
      <c r="Q223" t="s">
        <v>459</v>
      </c>
      <c r="R223" t="s">
        <v>511</v>
      </c>
      <c r="S223" t="s">
        <v>512</v>
      </c>
      <c r="T223" t="s">
        <v>481</v>
      </c>
      <c r="U223" t="s">
        <v>462</v>
      </c>
      <c r="V223" s="8">
        <v>43905.75</v>
      </c>
      <c r="W223" t="s">
        <v>1379</v>
      </c>
      <c r="X223" t="s">
        <v>636</v>
      </c>
      <c r="Y223" t="s">
        <v>645</v>
      </c>
      <c r="Z223" t="s">
        <v>465</v>
      </c>
      <c r="AA223" t="s">
        <v>3</v>
      </c>
      <c r="AB223" t="s">
        <v>437</v>
      </c>
      <c r="AC223" t="s">
        <v>484</v>
      </c>
      <c r="AD223" t="s">
        <v>638</v>
      </c>
      <c r="AE223" t="s">
        <v>639</v>
      </c>
      <c r="AF223" t="s">
        <v>640</v>
      </c>
      <c r="AG223" t="s">
        <v>518</v>
      </c>
      <c r="AH223" t="s">
        <v>1379</v>
      </c>
      <c r="AI223" t="s">
        <v>440</v>
      </c>
      <c r="AJ223" t="s">
        <v>440</v>
      </c>
      <c r="AK223" t="s">
        <v>440</v>
      </c>
      <c r="AL223" t="s">
        <v>440</v>
      </c>
      <c r="AM223" t="s">
        <v>440</v>
      </c>
      <c r="AN223" t="s">
        <v>440</v>
      </c>
      <c r="AO223" t="s">
        <v>440</v>
      </c>
      <c r="AP223" t="s">
        <v>440</v>
      </c>
      <c r="AQ223" t="s">
        <v>440</v>
      </c>
      <c r="AR223" t="s">
        <v>440</v>
      </c>
      <c r="AS223" t="s">
        <v>440</v>
      </c>
      <c r="AT223" t="s">
        <v>440</v>
      </c>
      <c r="AU223" t="s">
        <v>440</v>
      </c>
      <c r="AV223" t="s">
        <v>440</v>
      </c>
      <c r="AW223" t="s">
        <v>440</v>
      </c>
      <c r="AX223" t="s">
        <v>440</v>
      </c>
      <c r="AY223" t="s">
        <v>440</v>
      </c>
    </row>
    <row r="224" spans="1:51" x14ac:dyDescent="0.3">
      <c r="A224" t="s">
        <v>1380</v>
      </c>
      <c r="B224" t="s">
        <v>630</v>
      </c>
      <c r="C224">
        <v>1181</v>
      </c>
      <c r="D224">
        <v>90948</v>
      </c>
      <c r="E224" t="s">
        <v>631</v>
      </c>
      <c r="F224" t="s">
        <v>1381</v>
      </c>
      <c r="G224" t="s">
        <v>447</v>
      </c>
      <c r="H224">
        <v>163975</v>
      </c>
      <c r="I224" t="s">
        <v>633</v>
      </c>
      <c r="J224" t="s">
        <v>426</v>
      </c>
      <c r="K224" t="s">
        <v>441</v>
      </c>
      <c r="L224" t="s">
        <v>477</v>
      </c>
      <c r="M224" t="s">
        <v>445</v>
      </c>
      <c r="N224" t="s">
        <v>1382</v>
      </c>
      <c r="O224" t="s">
        <v>598</v>
      </c>
      <c r="P224" t="s">
        <v>1383</v>
      </c>
      <c r="Q224" t="s">
        <v>459</v>
      </c>
      <c r="R224" t="s">
        <v>511</v>
      </c>
      <c r="S224" t="s">
        <v>512</v>
      </c>
      <c r="T224" t="s">
        <v>481</v>
      </c>
      <c r="U224" t="s">
        <v>462</v>
      </c>
      <c r="V224" s="8">
        <v>43905.75</v>
      </c>
      <c r="W224" t="s">
        <v>1383</v>
      </c>
      <c r="X224" t="s">
        <v>636</v>
      </c>
      <c r="Y224" t="s">
        <v>645</v>
      </c>
      <c r="Z224" t="s">
        <v>465</v>
      </c>
      <c r="AA224" t="s">
        <v>3</v>
      </c>
      <c r="AB224" t="s">
        <v>437</v>
      </c>
      <c r="AC224" t="s">
        <v>484</v>
      </c>
      <c r="AD224" t="s">
        <v>638</v>
      </c>
      <c r="AE224" t="s">
        <v>639</v>
      </c>
      <c r="AF224" t="s">
        <v>640</v>
      </c>
      <c r="AG224" t="s">
        <v>518</v>
      </c>
      <c r="AH224" t="s">
        <v>1383</v>
      </c>
      <c r="AI224" t="s">
        <v>440</v>
      </c>
      <c r="AJ224" t="s">
        <v>440</v>
      </c>
      <c r="AK224" t="s">
        <v>440</v>
      </c>
      <c r="AL224" t="s">
        <v>440</v>
      </c>
      <c r="AM224" t="s">
        <v>440</v>
      </c>
      <c r="AN224" t="s">
        <v>440</v>
      </c>
      <c r="AO224" t="s">
        <v>440</v>
      </c>
      <c r="AP224" t="s">
        <v>440</v>
      </c>
      <c r="AQ224" t="s">
        <v>440</v>
      </c>
      <c r="AR224" t="s">
        <v>440</v>
      </c>
      <c r="AS224" t="s">
        <v>440</v>
      </c>
      <c r="AT224" t="s">
        <v>440</v>
      </c>
      <c r="AU224" t="s">
        <v>440</v>
      </c>
      <c r="AV224" t="s">
        <v>440</v>
      </c>
      <c r="AW224" t="s">
        <v>440</v>
      </c>
      <c r="AX224" t="s">
        <v>440</v>
      </c>
      <c r="AY224" t="s">
        <v>440</v>
      </c>
    </row>
    <row r="225" spans="1:51" x14ac:dyDescent="0.3">
      <c r="A225" t="s">
        <v>1384</v>
      </c>
      <c r="B225" t="s">
        <v>630</v>
      </c>
      <c r="C225">
        <v>1187</v>
      </c>
      <c r="D225">
        <v>5935</v>
      </c>
      <c r="E225" t="s">
        <v>631</v>
      </c>
      <c r="F225" t="s">
        <v>1385</v>
      </c>
      <c r="G225" t="s">
        <v>447</v>
      </c>
      <c r="H225">
        <v>86005</v>
      </c>
      <c r="I225" t="s">
        <v>633</v>
      </c>
      <c r="J225" t="s">
        <v>426</v>
      </c>
      <c r="K225" t="s">
        <v>427</v>
      </c>
      <c r="L225" t="s">
        <v>446</v>
      </c>
      <c r="M225" t="s">
        <v>448</v>
      </c>
      <c r="N225" t="s">
        <v>1386</v>
      </c>
      <c r="O225" t="s">
        <v>598</v>
      </c>
      <c r="P225" t="s">
        <v>1387</v>
      </c>
      <c r="Q225" t="s">
        <v>459</v>
      </c>
      <c r="R225" t="s">
        <v>511</v>
      </c>
      <c r="S225" t="s">
        <v>512</v>
      </c>
      <c r="T225" t="s">
        <v>481</v>
      </c>
      <c r="U225" t="s">
        <v>462</v>
      </c>
      <c r="V225" s="8">
        <v>43905.75</v>
      </c>
      <c r="W225" t="s">
        <v>1387</v>
      </c>
      <c r="X225" t="s">
        <v>636</v>
      </c>
      <c r="Y225" t="s">
        <v>645</v>
      </c>
      <c r="Z225" t="s">
        <v>465</v>
      </c>
      <c r="AA225" t="s">
        <v>3</v>
      </c>
      <c r="AB225" t="s">
        <v>437</v>
      </c>
      <c r="AC225" t="s">
        <v>484</v>
      </c>
      <c r="AD225" t="s">
        <v>638</v>
      </c>
      <c r="AE225" t="s">
        <v>639</v>
      </c>
      <c r="AF225" t="s">
        <v>640</v>
      </c>
      <c r="AG225" t="s">
        <v>518</v>
      </c>
      <c r="AH225" t="s">
        <v>1387</v>
      </c>
      <c r="AI225" t="s">
        <v>440</v>
      </c>
      <c r="AJ225" t="s">
        <v>440</v>
      </c>
      <c r="AK225" t="s">
        <v>440</v>
      </c>
      <c r="AL225" t="s">
        <v>440</v>
      </c>
      <c r="AM225" t="s">
        <v>440</v>
      </c>
      <c r="AN225" t="s">
        <v>440</v>
      </c>
      <c r="AO225" t="s">
        <v>440</v>
      </c>
      <c r="AP225" t="s">
        <v>440</v>
      </c>
      <c r="AQ225" t="s">
        <v>440</v>
      </c>
      <c r="AR225" t="s">
        <v>440</v>
      </c>
      <c r="AS225" t="s">
        <v>440</v>
      </c>
      <c r="AT225" t="s">
        <v>440</v>
      </c>
      <c r="AU225" t="s">
        <v>440</v>
      </c>
      <c r="AV225" t="s">
        <v>440</v>
      </c>
      <c r="AW225" t="s">
        <v>440</v>
      </c>
      <c r="AX225" t="s">
        <v>440</v>
      </c>
      <c r="AY225" t="s">
        <v>440</v>
      </c>
    </row>
    <row r="226" spans="1:51" x14ac:dyDescent="0.3">
      <c r="A226" t="s">
        <v>1388</v>
      </c>
      <c r="B226" t="s">
        <v>630</v>
      </c>
      <c r="C226">
        <v>795</v>
      </c>
      <c r="D226">
        <v>1097388</v>
      </c>
      <c r="E226" t="s">
        <v>631</v>
      </c>
      <c r="F226" t="s">
        <v>1389</v>
      </c>
      <c r="G226" t="s">
        <v>447</v>
      </c>
      <c r="H226">
        <v>1088178</v>
      </c>
      <c r="I226" t="s">
        <v>633</v>
      </c>
      <c r="J226" t="s">
        <v>426</v>
      </c>
      <c r="K226" t="s">
        <v>427</v>
      </c>
      <c r="L226" t="s">
        <v>477</v>
      </c>
      <c r="M226" t="s">
        <v>496</v>
      </c>
      <c r="N226" t="s">
        <v>1390</v>
      </c>
      <c r="O226" t="s">
        <v>598</v>
      </c>
      <c r="P226" t="s">
        <v>1391</v>
      </c>
      <c r="Q226" t="s">
        <v>459</v>
      </c>
      <c r="R226" t="s">
        <v>511</v>
      </c>
      <c r="S226" t="s">
        <v>512</v>
      </c>
      <c r="T226" t="s">
        <v>481</v>
      </c>
      <c r="U226" t="s">
        <v>462</v>
      </c>
      <c r="V226" s="8">
        <v>43905.75</v>
      </c>
      <c r="W226" t="s">
        <v>1391</v>
      </c>
      <c r="X226" t="s">
        <v>636</v>
      </c>
      <c r="Y226" t="s">
        <v>645</v>
      </c>
      <c r="Z226" t="s">
        <v>465</v>
      </c>
      <c r="AA226" t="s">
        <v>3</v>
      </c>
      <c r="AB226" t="s">
        <v>437</v>
      </c>
      <c r="AC226" t="s">
        <v>484</v>
      </c>
      <c r="AD226" t="s">
        <v>638</v>
      </c>
      <c r="AE226" t="s">
        <v>639</v>
      </c>
      <c r="AF226" t="s">
        <v>640</v>
      </c>
      <c r="AG226" t="s">
        <v>518</v>
      </c>
      <c r="AH226" t="s">
        <v>1391</v>
      </c>
      <c r="AI226" t="s">
        <v>440</v>
      </c>
      <c r="AJ226" t="s">
        <v>440</v>
      </c>
      <c r="AK226" t="s">
        <v>440</v>
      </c>
      <c r="AL226" t="s">
        <v>440</v>
      </c>
      <c r="AM226" t="s">
        <v>440</v>
      </c>
      <c r="AN226" t="s">
        <v>440</v>
      </c>
      <c r="AO226" t="s">
        <v>440</v>
      </c>
      <c r="AP226" t="s">
        <v>440</v>
      </c>
      <c r="AQ226" t="s">
        <v>440</v>
      </c>
      <c r="AR226" t="s">
        <v>440</v>
      </c>
      <c r="AS226" t="s">
        <v>440</v>
      </c>
      <c r="AT226" t="s">
        <v>440</v>
      </c>
      <c r="AU226" t="s">
        <v>440</v>
      </c>
      <c r="AV226" t="s">
        <v>440</v>
      </c>
      <c r="AW226" t="s">
        <v>440</v>
      </c>
      <c r="AX226" t="s">
        <v>440</v>
      </c>
      <c r="AY226" t="s">
        <v>440</v>
      </c>
    </row>
    <row r="227" spans="1:51" x14ac:dyDescent="0.3">
      <c r="A227" t="s">
        <v>1392</v>
      </c>
      <c r="B227" t="s">
        <v>630</v>
      </c>
      <c r="C227">
        <v>735</v>
      </c>
      <c r="D227">
        <v>58128</v>
      </c>
      <c r="E227" t="s">
        <v>631</v>
      </c>
      <c r="F227" t="s">
        <v>1393</v>
      </c>
      <c r="G227" t="s">
        <v>447</v>
      </c>
      <c r="H227">
        <v>133928</v>
      </c>
      <c r="I227" t="s">
        <v>633</v>
      </c>
      <c r="J227" t="s">
        <v>426</v>
      </c>
      <c r="K227" t="s">
        <v>441</v>
      </c>
      <c r="L227" t="s">
        <v>444</v>
      </c>
      <c r="M227" t="s">
        <v>445</v>
      </c>
      <c r="N227" t="s">
        <v>1394</v>
      </c>
      <c r="O227" t="s">
        <v>598</v>
      </c>
      <c r="P227" t="s">
        <v>1395</v>
      </c>
      <c r="Q227" t="s">
        <v>459</v>
      </c>
      <c r="R227" t="s">
        <v>511</v>
      </c>
      <c r="S227" t="s">
        <v>512</v>
      </c>
      <c r="T227" t="s">
        <v>481</v>
      </c>
      <c r="U227" t="s">
        <v>462</v>
      </c>
      <c r="V227" s="8">
        <v>43905.75</v>
      </c>
      <c r="W227" t="s">
        <v>1395</v>
      </c>
      <c r="X227" t="s">
        <v>636</v>
      </c>
      <c r="Y227" t="s">
        <v>645</v>
      </c>
      <c r="Z227" t="s">
        <v>465</v>
      </c>
      <c r="AA227" t="s">
        <v>3</v>
      </c>
      <c r="AB227" t="s">
        <v>437</v>
      </c>
      <c r="AC227" t="s">
        <v>484</v>
      </c>
      <c r="AD227" t="s">
        <v>638</v>
      </c>
      <c r="AE227" t="s">
        <v>639</v>
      </c>
      <c r="AF227" t="s">
        <v>640</v>
      </c>
      <c r="AG227" t="s">
        <v>518</v>
      </c>
      <c r="AH227" t="s">
        <v>1395</v>
      </c>
      <c r="AI227" t="s">
        <v>440</v>
      </c>
      <c r="AJ227" t="s">
        <v>440</v>
      </c>
      <c r="AK227" t="s">
        <v>440</v>
      </c>
      <c r="AL227" t="s">
        <v>440</v>
      </c>
      <c r="AM227" t="s">
        <v>440</v>
      </c>
      <c r="AN227" t="s">
        <v>440</v>
      </c>
      <c r="AO227" t="s">
        <v>440</v>
      </c>
      <c r="AP227" t="s">
        <v>440</v>
      </c>
      <c r="AQ227" t="s">
        <v>440</v>
      </c>
      <c r="AR227" t="s">
        <v>440</v>
      </c>
      <c r="AS227" t="s">
        <v>440</v>
      </c>
      <c r="AT227" t="s">
        <v>440</v>
      </c>
      <c r="AU227" t="s">
        <v>440</v>
      </c>
      <c r="AV227" t="s">
        <v>440</v>
      </c>
      <c r="AW227" t="s">
        <v>440</v>
      </c>
      <c r="AX227" t="s">
        <v>440</v>
      </c>
      <c r="AY227" t="s">
        <v>440</v>
      </c>
    </row>
    <row r="228" spans="1:51" x14ac:dyDescent="0.3">
      <c r="A228" t="s">
        <v>1396</v>
      </c>
      <c r="B228" t="s">
        <v>630</v>
      </c>
      <c r="C228">
        <v>702</v>
      </c>
      <c r="D228">
        <v>37955</v>
      </c>
      <c r="E228" t="s">
        <v>631</v>
      </c>
      <c r="F228" t="s">
        <v>1397</v>
      </c>
      <c r="G228" t="s">
        <v>447</v>
      </c>
      <c r="H228">
        <v>115360</v>
      </c>
      <c r="I228" t="s">
        <v>633</v>
      </c>
      <c r="J228" t="s">
        <v>426</v>
      </c>
      <c r="K228" t="s">
        <v>427</v>
      </c>
      <c r="L228" t="s">
        <v>469</v>
      </c>
      <c r="M228" t="s">
        <v>429</v>
      </c>
      <c r="N228" t="s">
        <v>1398</v>
      </c>
      <c r="O228" t="s">
        <v>598</v>
      </c>
      <c r="P228" t="s">
        <v>1399</v>
      </c>
      <c r="Q228" t="s">
        <v>459</v>
      </c>
      <c r="R228" t="s">
        <v>511</v>
      </c>
      <c r="S228" t="s">
        <v>512</v>
      </c>
      <c r="T228" t="s">
        <v>481</v>
      </c>
      <c r="U228" t="s">
        <v>462</v>
      </c>
      <c r="V228" s="8">
        <v>43905.75</v>
      </c>
      <c r="W228" t="s">
        <v>1399</v>
      </c>
      <c r="X228" t="s">
        <v>636</v>
      </c>
      <c r="Y228" t="s">
        <v>645</v>
      </c>
      <c r="Z228" t="s">
        <v>465</v>
      </c>
      <c r="AA228" t="s">
        <v>3</v>
      </c>
      <c r="AB228" t="s">
        <v>437</v>
      </c>
      <c r="AC228" t="s">
        <v>484</v>
      </c>
      <c r="AD228" t="s">
        <v>638</v>
      </c>
      <c r="AE228" t="s">
        <v>639</v>
      </c>
      <c r="AF228" t="s">
        <v>640</v>
      </c>
      <c r="AG228" t="s">
        <v>518</v>
      </c>
      <c r="AH228" t="s">
        <v>1399</v>
      </c>
      <c r="AI228" t="s">
        <v>440</v>
      </c>
      <c r="AJ228" t="s">
        <v>440</v>
      </c>
      <c r="AK228" t="s">
        <v>440</v>
      </c>
      <c r="AL228" t="s">
        <v>440</v>
      </c>
      <c r="AM228" t="s">
        <v>440</v>
      </c>
      <c r="AN228" t="s">
        <v>440</v>
      </c>
      <c r="AO228" t="s">
        <v>440</v>
      </c>
      <c r="AP228" t="s">
        <v>440</v>
      </c>
      <c r="AQ228" t="s">
        <v>440</v>
      </c>
      <c r="AR228" t="s">
        <v>440</v>
      </c>
      <c r="AS228" t="s">
        <v>440</v>
      </c>
      <c r="AT228" t="s">
        <v>440</v>
      </c>
      <c r="AU228" t="s">
        <v>440</v>
      </c>
      <c r="AV228" t="s">
        <v>440</v>
      </c>
      <c r="AW228" t="s">
        <v>440</v>
      </c>
      <c r="AX228" t="s">
        <v>440</v>
      </c>
      <c r="AY228" t="s">
        <v>440</v>
      </c>
    </row>
    <row r="229" spans="1:51" x14ac:dyDescent="0.3">
      <c r="A229" t="s">
        <v>1400</v>
      </c>
      <c r="B229" t="s">
        <v>630</v>
      </c>
      <c r="C229">
        <v>624</v>
      </c>
      <c r="D229">
        <v>1249</v>
      </c>
      <c r="E229" t="s">
        <v>631</v>
      </c>
      <c r="F229" t="s">
        <v>1401</v>
      </c>
      <c r="G229" t="s">
        <v>447</v>
      </c>
      <c r="H229">
        <v>81601</v>
      </c>
      <c r="I229" t="s">
        <v>633</v>
      </c>
      <c r="J229" t="s">
        <v>426</v>
      </c>
      <c r="K229" t="s">
        <v>427</v>
      </c>
      <c r="L229" t="s">
        <v>477</v>
      </c>
      <c r="M229" t="s">
        <v>544</v>
      </c>
      <c r="N229" t="s">
        <v>1402</v>
      </c>
      <c r="O229" t="s">
        <v>598</v>
      </c>
      <c r="P229" t="s">
        <v>1403</v>
      </c>
      <c r="Q229" t="s">
        <v>459</v>
      </c>
      <c r="R229" t="s">
        <v>511</v>
      </c>
      <c r="S229" t="s">
        <v>512</v>
      </c>
      <c r="T229" t="s">
        <v>481</v>
      </c>
      <c r="U229" t="s">
        <v>462</v>
      </c>
      <c r="V229" s="8">
        <v>43905.75</v>
      </c>
      <c r="W229" t="s">
        <v>1403</v>
      </c>
      <c r="X229" t="s">
        <v>636</v>
      </c>
      <c r="Y229" t="s">
        <v>645</v>
      </c>
      <c r="Z229" t="s">
        <v>465</v>
      </c>
      <c r="AA229" t="s">
        <v>3</v>
      </c>
      <c r="AB229" t="s">
        <v>437</v>
      </c>
      <c r="AC229" t="s">
        <v>484</v>
      </c>
      <c r="AD229" t="s">
        <v>638</v>
      </c>
      <c r="AE229" t="s">
        <v>639</v>
      </c>
      <c r="AF229" t="s">
        <v>640</v>
      </c>
      <c r="AG229" t="s">
        <v>518</v>
      </c>
      <c r="AH229" t="s">
        <v>1403</v>
      </c>
      <c r="AI229" t="s">
        <v>440</v>
      </c>
      <c r="AJ229" t="s">
        <v>440</v>
      </c>
      <c r="AK229" t="s">
        <v>440</v>
      </c>
      <c r="AL229" t="s">
        <v>440</v>
      </c>
      <c r="AM229" t="s">
        <v>440</v>
      </c>
      <c r="AN229" t="s">
        <v>440</v>
      </c>
      <c r="AO229" t="s">
        <v>440</v>
      </c>
      <c r="AP229" t="s">
        <v>440</v>
      </c>
      <c r="AQ229" t="s">
        <v>440</v>
      </c>
      <c r="AR229" t="s">
        <v>440</v>
      </c>
      <c r="AS229" t="s">
        <v>440</v>
      </c>
      <c r="AT229" t="s">
        <v>440</v>
      </c>
      <c r="AU229" t="s">
        <v>440</v>
      </c>
      <c r="AV229" t="s">
        <v>440</v>
      </c>
      <c r="AW229" t="s">
        <v>440</v>
      </c>
      <c r="AX229" t="s">
        <v>440</v>
      </c>
      <c r="AY229" t="s">
        <v>440</v>
      </c>
    </row>
    <row r="230" spans="1:51" x14ac:dyDescent="0.3">
      <c r="A230" t="s">
        <v>1404</v>
      </c>
      <c r="B230" t="s">
        <v>630</v>
      </c>
      <c r="C230">
        <v>797</v>
      </c>
      <c r="D230">
        <v>2037934</v>
      </c>
      <c r="E230" t="s">
        <v>631</v>
      </c>
      <c r="F230" t="s">
        <v>1405</v>
      </c>
      <c r="G230" t="s">
        <v>447</v>
      </c>
      <c r="H230">
        <v>1948582</v>
      </c>
      <c r="I230" t="s">
        <v>633</v>
      </c>
      <c r="J230" t="s">
        <v>426</v>
      </c>
      <c r="K230" t="s">
        <v>441</v>
      </c>
      <c r="L230" t="s">
        <v>444</v>
      </c>
      <c r="M230" t="s">
        <v>496</v>
      </c>
      <c r="N230" t="s">
        <v>1406</v>
      </c>
      <c r="O230" t="s">
        <v>598</v>
      </c>
      <c r="P230" t="s">
        <v>1407</v>
      </c>
      <c r="Q230" t="s">
        <v>459</v>
      </c>
      <c r="R230" t="s">
        <v>511</v>
      </c>
      <c r="S230" t="s">
        <v>1215</v>
      </c>
      <c r="T230" t="s">
        <v>481</v>
      </c>
      <c r="U230" t="s">
        <v>462</v>
      </c>
      <c r="V230" s="8">
        <v>43905.75</v>
      </c>
      <c r="W230" t="s">
        <v>1407</v>
      </c>
      <c r="X230" t="s">
        <v>636</v>
      </c>
      <c r="Y230" t="s">
        <v>645</v>
      </c>
      <c r="Z230" t="s">
        <v>465</v>
      </c>
      <c r="AA230" t="s">
        <v>3</v>
      </c>
      <c r="AB230" t="s">
        <v>437</v>
      </c>
      <c r="AC230" t="s">
        <v>484</v>
      </c>
      <c r="AD230" t="s">
        <v>638</v>
      </c>
      <c r="AE230" t="s">
        <v>639</v>
      </c>
      <c r="AF230" t="s">
        <v>640</v>
      </c>
      <c r="AG230" t="s">
        <v>518</v>
      </c>
      <c r="AH230" t="s">
        <v>1407</v>
      </c>
      <c r="AI230" t="s">
        <v>440</v>
      </c>
      <c r="AJ230" t="s">
        <v>440</v>
      </c>
      <c r="AK230" t="s">
        <v>440</v>
      </c>
      <c r="AL230" t="s">
        <v>440</v>
      </c>
      <c r="AM230" t="s">
        <v>440</v>
      </c>
      <c r="AN230" t="s">
        <v>440</v>
      </c>
      <c r="AO230" t="s">
        <v>440</v>
      </c>
      <c r="AP230" t="s">
        <v>440</v>
      </c>
      <c r="AQ230" t="s">
        <v>440</v>
      </c>
      <c r="AR230" t="s">
        <v>440</v>
      </c>
      <c r="AS230" t="s">
        <v>440</v>
      </c>
      <c r="AT230" t="s">
        <v>440</v>
      </c>
      <c r="AU230" t="s">
        <v>440</v>
      </c>
      <c r="AV230" t="s">
        <v>440</v>
      </c>
      <c r="AW230" t="s">
        <v>440</v>
      </c>
      <c r="AX230" t="s">
        <v>440</v>
      </c>
      <c r="AY230" t="s">
        <v>440</v>
      </c>
    </row>
    <row r="231" spans="1:51" x14ac:dyDescent="0.3">
      <c r="A231" t="s">
        <v>1408</v>
      </c>
      <c r="B231" t="s">
        <v>630</v>
      </c>
      <c r="C231">
        <v>766</v>
      </c>
      <c r="D231">
        <v>176243</v>
      </c>
      <c r="E231" t="s">
        <v>631</v>
      </c>
      <c r="F231" t="s">
        <v>1409</v>
      </c>
      <c r="G231" t="s">
        <v>447</v>
      </c>
      <c r="H231">
        <v>241995</v>
      </c>
      <c r="I231" t="s">
        <v>633</v>
      </c>
      <c r="J231" t="s">
        <v>426</v>
      </c>
      <c r="K231" t="s">
        <v>441</v>
      </c>
      <c r="L231" t="s">
        <v>469</v>
      </c>
      <c r="M231" t="s">
        <v>443</v>
      </c>
      <c r="N231" t="s">
        <v>1410</v>
      </c>
      <c r="O231" t="s">
        <v>598</v>
      </c>
      <c r="P231" t="s">
        <v>1411</v>
      </c>
      <c r="Q231" t="s">
        <v>459</v>
      </c>
      <c r="R231" t="s">
        <v>511</v>
      </c>
      <c r="S231" t="s">
        <v>1215</v>
      </c>
      <c r="T231" t="s">
        <v>481</v>
      </c>
      <c r="U231" t="s">
        <v>462</v>
      </c>
      <c r="V231" s="8">
        <v>43905.75</v>
      </c>
      <c r="W231" t="s">
        <v>1411</v>
      </c>
      <c r="X231" t="s">
        <v>636</v>
      </c>
      <c r="Y231" t="s">
        <v>645</v>
      </c>
      <c r="Z231" t="s">
        <v>465</v>
      </c>
      <c r="AA231" t="s">
        <v>3</v>
      </c>
      <c r="AB231" t="s">
        <v>437</v>
      </c>
      <c r="AC231" t="s">
        <v>484</v>
      </c>
      <c r="AD231" t="s">
        <v>638</v>
      </c>
      <c r="AE231" t="s">
        <v>639</v>
      </c>
      <c r="AF231" t="s">
        <v>640</v>
      </c>
      <c r="AG231" t="s">
        <v>518</v>
      </c>
      <c r="AH231" t="s">
        <v>1411</v>
      </c>
      <c r="AI231" t="s">
        <v>440</v>
      </c>
      <c r="AJ231" t="s">
        <v>440</v>
      </c>
      <c r="AK231" t="s">
        <v>440</v>
      </c>
      <c r="AL231" t="s">
        <v>440</v>
      </c>
      <c r="AM231" t="s">
        <v>440</v>
      </c>
      <c r="AN231" t="s">
        <v>440</v>
      </c>
      <c r="AO231" t="s">
        <v>440</v>
      </c>
      <c r="AP231" t="s">
        <v>440</v>
      </c>
      <c r="AQ231" t="s">
        <v>440</v>
      </c>
      <c r="AR231" t="s">
        <v>440</v>
      </c>
      <c r="AS231" t="s">
        <v>440</v>
      </c>
      <c r="AT231" t="s">
        <v>440</v>
      </c>
      <c r="AU231" t="s">
        <v>440</v>
      </c>
      <c r="AV231" t="s">
        <v>440</v>
      </c>
      <c r="AW231" t="s">
        <v>440</v>
      </c>
      <c r="AX231" t="s">
        <v>440</v>
      </c>
      <c r="AY231" t="s">
        <v>440</v>
      </c>
    </row>
    <row r="232" spans="1:51" x14ac:dyDescent="0.3">
      <c r="A232" t="s">
        <v>1412</v>
      </c>
      <c r="B232" t="s">
        <v>630</v>
      </c>
      <c r="C232">
        <v>730</v>
      </c>
      <c r="D232">
        <v>489215</v>
      </c>
      <c r="E232" t="s">
        <v>631</v>
      </c>
      <c r="F232" t="s">
        <v>1413</v>
      </c>
      <c r="G232" t="s">
        <v>447</v>
      </c>
      <c r="H232">
        <v>528656</v>
      </c>
      <c r="I232" t="s">
        <v>633</v>
      </c>
      <c r="J232" t="s">
        <v>426</v>
      </c>
      <c r="K232" t="s">
        <v>427</v>
      </c>
      <c r="L232" t="s">
        <v>446</v>
      </c>
      <c r="M232" t="s">
        <v>544</v>
      </c>
      <c r="N232" t="s">
        <v>1414</v>
      </c>
      <c r="O232" t="s">
        <v>598</v>
      </c>
      <c r="P232" t="s">
        <v>1415</v>
      </c>
      <c r="Q232" t="s">
        <v>459</v>
      </c>
      <c r="R232" t="s">
        <v>511</v>
      </c>
      <c r="S232" t="s">
        <v>512</v>
      </c>
      <c r="T232" t="s">
        <v>481</v>
      </c>
      <c r="U232" t="s">
        <v>462</v>
      </c>
      <c r="V232" s="8">
        <v>43905.75</v>
      </c>
      <c r="W232" t="s">
        <v>1415</v>
      </c>
      <c r="X232" t="s">
        <v>636</v>
      </c>
      <c r="Y232" t="s">
        <v>645</v>
      </c>
      <c r="Z232" t="s">
        <v>465</v>
      </c>
      <c r="AA232" t="s">
        <v>3</v>
      </c>
      <c r="AB232" t="s">
        <v>437</v>
      </c>
      <c r="AC232" t="s">
        <v>484</v>
      </c>
      <c r="AD232" t="s">
        <v>638</v>
      </c>
      <c r="AE232" t="s">
        <v>639</v>
      </c>
      <c r="AF232" t="s">
        <v>640</v>
      </c>
      <c r="AG232" t="s">
        <v>518</v>
      </c>
      <c r="AH232" t="s">
        <v>1415</v>
      </c>
      <c r="AI232" t="s">
        <v>440</v>
      </c>
      <c r="AJ232" t="s">
        <v>440</v>
      </c>
      <c r="AK232" t="s">
        <v>440</v>
      </c>
      <c r="AL232" t="s">
        <v>440</v>
      </c>
      <c r="AM232" t="s">
        <v>440</v>
      </c>
      <c r="AN232" t="s">
        <v>440</v>
      </c>
      <c r="AO232" t="s">
        <v>440</v>
      </c>
      <c r="AP232" t="s">
        <v>440</v>
      </c>
      <c r="AQ232" t="s">
        <v>440</v>
      </c>
      <c r="AR232" t="s">
        <v>440</v>
      </c>
      <c r="AS232" t="s">
        <v>440</v>
      </c>
      <c r="AT232" t="s">
        <v>440</v>
      </c>
      <c r="AU232" t="s">
        <v>440</v>
      </c>
      <c r="AV232" t="s">
        <v>440</v>
      </c>
      <c r="AW232" t="s">
        <v>440</v>
      </c>
      <c r="AX232" t="s">
        <v>440</v>
      </c>
      <c r="AY232" t="s">
        <v>440</v>
      </c>
    </row>
    <row r="233" spans="1:51" x14ac:dyDescent="0.3">
      <c r="A233" t="s">
        <v>1416</v>
      </c>
      <c r="B233" t="s">
        <v>630</v>
      </c>
      <c r="C233">
        <v>808</v>
      </c>
      <c r="D233">
        <v>258632</v>
      </c>
      <c r="E233" t="s">
        <v>631</v>
      </c>
      <c r="F233" t="s">
        <v>1417</v>
      </c>
      <c r="G233" t="s">
        <v>447</v>
      </c>
      <c r="H233">
        <v>316478</v>
      </c>
      <c r="I233" t="s">
        <v>633</v>
      </c>
      <c r="J233" t="s">
        <v>426</v>
      </c>
      <c r="K233" t="s">
        <v>441</v>
      </c>
      <c r="L233" t="s">
        <v>442</v>
      </c>
      <c r="M233" t="s">
        <v>429</v>
      </c>
      <c r="N233" t="s">
        <v>1418</v>
      </c>
      <c r="O233" t="s">
        <v>598</v>
      </c>
      <c r="P233" t="s">
        <v>1419</v>
      </c>
      <c r="Q233" t="s">
        <v>459</v>
      </c>
      <c r="R233" t="s">
        <v>511</v>
      </c>
      <c r="S233" t="s">
        <v>1215</v>
      </c>
      <c r="T233" t="s">
        <v>481</v>
      </c>
      <c r="U233" t="s">
        <v>462</v>
      </c>
      <c r="V233" s="8">
        <v>43905.75</v>
      </c>
      <c r="W233" t="s">
        <v>1419</v>
      </c>
      <c r="X233" t="s">
        <v>636</v>
      </c>
      <c r="Y233" t="s">
        <v>645</v>
      </c>
      <c r="Z233" t="s">
        <v>465</v>
      </c>
      <c r="AA233" t="s">
        <v>3</v>
      </c>
      <c r="AB233" t="s">
        <v>437</v>
      </c>
      <c r="AC233" t="s">
        <v>484</v>
      </c>
      <c r="AD233" t="s">
        <v>638</v>
      </c>
      <c r="AE233" t="s">
        <v>639</v>
      </c>
      <c r="AF233" t="s">
        <v>640</v>
      </c>
      <c r="AG233" t="s">
        <v>518</v>
      </c>
      <c r="AH233" t="s">
        <v>1419</v>
      </c>
      <c r="AI233" t="s">
        <v>440</v>
      </c>
      <c r="AJ233" t="s">
        <v>440</v>
      </c>
      <c r="AK233" t="s">
        <v>440</v>
      </c>
      <c r="AL233" t="s">
        <v>440</v>
      </c>
      <c r="AM233" t="s">
        <v>440</v>
      </c>
      <c r="AN233" t="s">
        <v>440</v>
      </c>
      <c r="AO233" t="s">
        <v>440</v>
      </c>
      <c r="AP233" t="s">
        <v>440</v>
      </c>
      <c r="AQ233" t="s">
        <v>440</v>
      </c>
      <c r="AR233" t="s">
        <v>440</v>
      </c>
      <c r="AS233" t="s">
        <v>440</v>
      </c>
      <c r="AT233" t="s">
        <v>440</v>
      </c>
      <c r="AU233" t="s">
        <v>440</v>
      </c>
      <c r="AV233" t="s">
        <v>440</v>
      </c>
      <c r="AW233" t="s">
        <v>440</v>
      </c>
      <c r="AX233" t="s">
        <v>440</v>
      </c>
      <c r="AY233" t="s">
        <v>440</v>
      </c>
    </row>
    <row r="234" spans="1:51" x14ac:dyDescent="0.3">
      <c r="A234" t="s">
        <v>1420</v>
      </c>
      <c r="B234" t="s">
        <v>630</v>
      </c>
      <c r="C234">
        <v>797</v>
      </c>
      <c r="D234">
        <v>27128</v>
      </c>
      <c r="E234" t="s">
        <v>631</v>
      </c>
      <c r="F234" t="s">
        <v>1421</v>
      </c>
      <c r="G234" t="s">
        <v>447</v>
      </c>
      <c r="H234">
        <v>105292</v>
      </c>
      <c r="I234" t="s">
        <v>633</v>
      </c>
      <c r="J234" t="s">
        <v>426</v>
      </c>
      <c r="K234" t="s">
        <v>427</v>
      </c>
      <c r="L234" t="s">
        <v>477</v>
      </c>
      <c r="M234" t="s">
        <v>443</v>
      </c>
      <c r="N234" t="s">
        <v>1422</v>
      </c>
      <c r="O234" t="s">
        <v>598</v>
      </c>
      <c r="P234" t="s">
        <v>1423</v>
      </c>
      <c r="Q234" t="s">
        <v>459</v>
      </c>
      <c r="R234" t="s">
        <v>511</v>
      </c>
      <c r="S234" t="s">
        <v>1215</v>
      </c>
      <c r="T234" t="s">
        <v>481</v>
      </c>
      <c r="U234" t="s">
        <v>462</v>
      </c>
      <c r="V234" s="8">
        <v>43905.75</v>
      </c>
      <c r="W234" t="s">
        <v>1423</v>
      </c>
      <c r="X234" t="s">
        <v>636</v>
      </c>
      <c r="Y234" t="s">
        <v>645</v>
      </c>
      <c r="Z234" t="s">
        <v>465</v>
      </c>
      <c r="AA234" t="s">
        <v>3</v>
      </c>
      <c r="AB234" t="s">
        <v>437</v>
      </c>
      <c r="AC234" t="s">
        <v>484</v>
      </c>
      <c r="AD234" t="s">
        <v>638</v>
      </c>
      <c r="AE234" t="s">
        <v>639</v>
      </c>
      <c r="AF234" t="s">
        <v>640</v>
      </c>
      <c r="AG234" t="s">
        <v>518</v>
      </c>
      <c r="AH234" t="s">
        <v>1423</v>
      </c>
      <c r="AI234" t="s">
        <v>440</v>
      </c>
      <c r="AJ234" t="s">
        <v>440</v>
      </c>
      <c r="AK234" t="s">
        <v>440</v>
      </c>
      <c r="AL234" t="s">
        <v>440</v>
      </c>
      <c r="AM234" t="s">
        <v>440</v>
      </c>
      <c r="AN234" t="s">
        <v>440</v>
      </c>
      <c r="AO234" t="s">
        <v>440</v>
      </c>
      <c r="AP234" t="s">
        <v>440</v>
      </c>
      <c r="AQ234" t="s">
        <v>440</v>
      </c>
      <c r="AR234" t="s">
        <v>440</v>
      </c>
      <c r="AS234" t="s">
        <v>440</v>
      </c>
      <c r="AT234" t="s">
        <v>440</v>
      </c>
      <c r="AU234" t="s">
        <v>440</v>
      </c>
      <c r="AV234" t="s">
        <v>440</v>
      </c>
      <c r="AW234" t="s">
        <v>440</v>
      </c>
      <c r="AX234" t="s">
        <v>440</v>
      </c>
      <c r="AY234" t="s">
        <v>440</v>
      </c>
    </row>
    <row r="235" spans="1:51" x14ac:dyDescent="0.3">
      <c r="A235" t="s">
        <v>1424</v>
      </c>
      <c r="B235" t="s">
        <v>630</v>
      </c>
      <c r="C235">
        <v>719</v>
      </c>
      <c r="D235">
        <v>15676985</v>
      </c>
      <c r="E235" t="s">
        <v>631</v>
      </c>
      <c r="F235" t="s">
        <v>1425</v>
      </c>
      <c r="G235" t="s">
        <v>447</v>
      </c>
      <c r="H235">
        <v>14443987</v>
      </c>
      <c r="I235" t="s">
        <v>633</v>
      </c>
      <c r="J235" t="s">
        <v>426</v>
      </c>
      <c r="K235" t="s">
        <v>427</v>
      </c>
      <c r="L235" t="s">
        <v>477</v>
      </c>
      <c r="M235" t="s">
        <v>448</v>
      </c>
      <c r="N235" t="s">
        <v>1426</v>
      </c>
      <c r="O235" t="s">
        <v>598</v>
      </c>
      <c r="P235" t="s">
        <v>1427</v>
      </c>
      <c r="Q235" t="s">
        <v>459</v>
      </c>
      <c r="R235" t="s">
        <v>511</v>
      </c>
      <c r="S235" t="s">
        <v>512</v>
      </c>
      <c r="T235" t="s">
        <v>481</v>
      </c>
      <c r="U235" t="s">
        <v>462</v>
      </c>
      <c r="V235" s="8">
        <v>43905.75</v>
      </c>
      <c r="W235" t="s">
        <v>1427</v>
      </c>
      <c r="X235" t="s">
        <v>636</v>
      </c>
      <c r="Y235" t="s">
        <v>645</v>
      </c>
      <c r="Z235" t="s">
        <v>465</v>
      </c>
      <c r="AA235" t="s">
        <v>3</v>
      </c>
      <c r="AB235" t="s">
        <v>437</v>
      </c>
      <c r="AC235" t="s">
        <v>484</v>
      </c>
      <c r="AD235" t="s">
        <v>638</v>
      </c>
      <c r="AE235" t="s">
        <v>639</v>
      </c>
      <c r="AF235" t="s">
        <v>640</v>
      </c>
      <c r="AG235" t="s">
        <v>518</v>
      </c>
      <c r="AH235" t="s">
        <v>1427</v>
      </c>
      <c r="AI235" t="s">
        <v>440</v>
      </c>
      <c r="AJ235" t="s">
        <v>440</v>
      </c>
      <c r="AK235" t="s">
        <v>440</v>
      </c>
      <c r="AL235" t="s">
        <v>440</v>
      </c>
      <c r="AM235" t="s">
        <v>440</v>
      </c>
      <c r="AN235" t="s">
        <v>440</v>
      </c>
      <c r="AO235" t="s">
        <v>440</v>
      </c>
      <c r="AP235" t="s">
        <v>440</v>
      </c>
      <c r="AQ235" t="s">
        <v>440</v>
      </c>
      <c r="AR235" t="s">
        <v>440</v>
      </c>
      <c r="AS235" t="s">
        <v>440</v>
      </c>
      <c r="AT235" t="s">
        <v>440</v>
      </c>
      <c r="AU235" t="s">
        <v>440</v>
      </c>
      <c r="AV235" t="s">
        <v>440</v>
      </c>
      <c r="AW235" t="s">
        <v>440</v>
      </c>
      <c r="AX235" t="s">
        <v>440</v>
      </c>
      <c r="AY235" t="s">
        <v>440</v>
      </c>
    </row>
    <row r="236" spans="1:51" x14ac:dyDescent="0.3">
      <c r="A236" t="s">
        <v>1428</v>
      </c>
      <c r="B236" t="s">
        <v>630</v>
      </c>
      <c r="C236">
        <v>705</v>
      </c>
      <c r="D236">
        <v>1354324</v>
      </c>
      <c r="E236" t="s">
        <v>631</v>
      </c>
      <c r="F236" t="s">
        <v>1429</v>
      </c>
      <c r="G236" t="s">
        <v>447</v>
      </c>
      <c r="H236">
        <v>1321263</v>
      </c>
      <c r="I236" t="s">
        <v>633</v>
      </c>
      <c r="J236" t="s">
        <v>426</v>
      </c>
      <c r="K236" t="s">
        <v>441</v>
      </c>
      <c r="L236" t="s">
        <v>477</v>
      </c>
      <c r="M236" t="s">
        <v>496</v>
      </c>
      <c r="N236" t="s">
        <v>1430</v>
      </c>
      <c r="O236" t="s">
        <v>598</v>
      </c>
      <c r="P236" t="s">
        <v>1431</v>
      </c>
      <c r="Q236" t="s">
        <v>459</v>
      </c>
      <c r="R236" t="s">
        <v>511</v>
      </c>
      <c r="S236" t="s">
        <v>512</v>
      </c>
      <c r="T236" t="s">
        <v>481</v>
      </c>
      <c r="U236" t="s">
        <v>462</v>
      </c>
      <c r="V236" s="8">
        <v>43905.75</v>
      </c>
      <c r="W236" t="s">
        <v>1431</v>
      </c>
      <c r="X236" t="s">
        <v>636</v>
      </c>
      <c r="Y236" t="s">
        <v>645</v>
      </c>
      <c r="Z236" t="s">
        <v>465</v>
      </c>
      <c r="AA236" t="s">
        <v>3</v>
      </c>
      <c r="AB236" t="s">
        <v>437</v>
      </c>
      <c r="AC236" t="s">
        <v>484</v>
      </c>
      <c r="AD236" t="s">
        <v>638</v>
      </c>
      <c r="AE236" t="s">
        <v>639</v>
      </c>
      <c r="AF236" t="s">
        <v>640</v>
      </c>
      <c r="AG236" t="s">
        <v>518</v>
      </c>
      <c r="AH236" t="s">
        <v>1431</v>
      </c>
      <c r="AI236" t="s">
        <v>440</v>
      </c>
      <c r="AJ236" t="s">
        <v>440</v>
      </c>
      <c r="AK236" t="s">
        <v>440</v>
      </c>
      <c r="AL236" t="s">
        <v>440</v>
      </c>
      <c r="AM236" t="s">
        <v>440</v>
      </c>
      <c r="AN236" t="s">
        <v>440</v>
      </c>
      <c r="AO236" t="s">
        <v>440</v>
      </c>
      <c r="AP236" t="s">
        <v>440</v>
      </c>
      <c r="AQ236" t="s">
        <v>440</v>
      </c>
      <c r="AR236" t="s">
        <v>440</v>
      </c>
      <c r="AS236" t="s">
        <v>440</v>
      </c>
      <c r="AT236" t="s">
        <v>440</v>
      </c>
      <c r="AU236" t="s">
        <v>440</v>
      </c>
      <c r="AV236" t="s">
        <v>440</v>
      </c>
      <c r="AW236" t="s">
        <v>440</v>
      </c>
      <c r="AX236" t="s">
        <v>440</v>
      </c>
      <c r="AY236" t="s">
        <v>440</v>
      </c>
    </row>
    <row r="237" spans="1:51" x14ac:dyDescent="0.3">
      <c r="A237" t="s">
        <v>1432</v>
      </c>
      <c r="B237" t="s">
        <v>630</v>
      </c>
      <c r="C237">
        <v>1162</v>
      </c>
      <c r="D237">
        <v>158103</v>
      </c>
      <c r="E237" t="s">
        <v>631</v>
      </c>
      <c r="F237" t="s">
        <v>1433</v>
      </c>
      <c r="G237" t="s">
        <v>447</v>
      </c>
      <c r="H237">
        <v>224405</v>
      </c>
      <c r="I237" t="s">
        <v>633</v>
      </c>
      <c r="J237" t="s">
        <v>426</v>
      </c>
      <c r="K237" t="s">
        <v>427</v>
      </c>
      <c r="L237" t="s">
        <v>444</v>
      </c>
      <c r="M237" t="s">
        <v>448</v>
      </c>
      <c r="N237" t="s">
        <v>1434</v>
      </c>
      <c r="O237" t="s">
        <v>598</v>
      </c>
      <c r="P237" t="s">
        <v>1435</v>
      </c>
      <c r="Q237" t="s">
        <v>459</v>
      </c>
      <c r="R237" t="s">
        <v>511</v>
      </c>
      <c r="S237" t="s">
        <v>512</v>
      </c>
      <c r="T237" t="s">
        <v>481</v>
      </c>
      <c r="U237" t="s">
        <v>462</v>
      </c>
      <c r="V237" s="8">
        <v>43905.75</v>
      </c>
      <c r="W237" t="s">
        <v>1435</v>
      </c>
      <c r="X237" t="s">
        <v>636</v>
      </c>
      <c r="Y237" t="s">
        <v>645</v>
      </c>
      <c r="Z237" t="s">
        <v>465</v>
      </c>
      <c r="AA237" t="s">
        <v>3</v>
      </c>
      <c r="AB237" t="s">
        <v>437</v>
      </c>
      <c r="AC237" t="s">
        <v>484</v>
      </c>
      <c r="AD237" t="s">
        <v>638</v>
      </c>
      <c r="AE237" t="s">
        <v>639</v>
      </c>
      <c r="AF237" t="s">
        <v>640</v>
      </c>
      <c r="AG237" t="s">
        <v>518</v>
      </c>
      <c r="AH237" t="s">
        <v>1435</v>
      </c>
      <c r="AI237" t="s">
        <v>440</v>
      </c>
      <c r="AJ237" t="s">
        <v>440</v>
      </c>
      <c r="AK237" t="s">
        <v>440</v>
      </c>
      <c r="AL237" t="s">
        <v>440</v>
      </c>
      <c r="AM237" t="s">
        <v>440</v>
      </c>
      <c r="AN237" t="s">
        <v>440</v>
      </c>
      <c r="AO237" t="s">
        <v>440</v>
      </c>
      <c r="AP237" t="s">
        <v>440</v>
      </c>
      <c r="AQ237" t="s">
        <v>440</v>
      </c>
      <c r="AR237" t="s">
        <v>440</v>
      </c>
      <c r="AS237" t="s">
        <v>440</v>
      </c>
      <c r="AT237" t="s">
        <v>440</v>
      </c>
      <c r="AU237" t="s">
        <v>440</v>
      </c>
      <c r="AV237" t="s">
        <v>440</v>
      </c>
      <c r="AW237" t="s">
        <v>440</v>
      </c>
      <c r="AX237" t="s">
        <v>440</v>
      </c>
      <c r="AY237" t="s">
        <v>440</v>
      </c>
    </row>
    <row r="238" spans="1:51" x14ac:dyDescent="0.3">
      <c r="A238" t="s">
        <v>1436</v>
      </c>
      <c r="B238" t="s">
        <v>630</v>
      </c>
      <c r="C238">
        <v>1127</v>
      </c>
      <c r="D238">
        <v>6764</v>
      </c>
      <c r="E238" t="s">
        <v>631</v>
      </c>
      <c r="F238" t="s">
        <v>1437</v>
      </c>
      <c r="G238" t="s">
        <v>447</v>
      </c>
      <c r="H238">
        <v>86760</v>
      </c>
      <c r="I238" t="s">
        <v>633</v>
      </c>
      <c r="J238" t="s">
        <v>426</v>
      </c>
      <c r="K238" t="s">
        <v>441</v>
      </c>
      <c r="L238" t="s">
        <v>477</v>
      </c>
      <c r="M238" t="s">
        <v>544</v>
      </c>
      <c r="N238" t="s">
        <v>1438</v>
      </c>
      <c r="O238" t="s">
        <v>598</v>
      </c>
      <c r="P238" t="s">
        <v>1439</v>
      </c>
      <c r="Q238" t="s">
        <v>459</v>
      </c>
      <c r="R238" t="s">
        <v>511</v>
      </c>
      <c r="S238" t="s">
        <v>512</v>
      </c>
      <c r="T238" t="s">
        <v>481</v>
      </c>
      <c r="U238" t="s">
        <v>462</v>
      </c>
      <c r="V238" s="8">
        <v>43905.75</v>
      </c>
      <c r="W238" t="s">
        <v>1439</v>
      </c>
      <c r="X238" t="s">
        <v>636</v>
      </c>
      <c r="Y238" t="s">
        <v>645</v>
      </c>
      <c r="Z238" t="s">
        <v>465</v>
      </c>
      <c r="AA238" t="s">
        <v>3</v>
      </c>
      <c r="AB238" t="s">
        <v>437</v>
      </c>
      <c r="AC238" t="s">
        <v>484</v>
      </c>
      <c r="AD238" t="s">
        <v>638</v>
      </c>
      <c r="AE238" t="s">
        <v>639</v>
      </c>
      <c r="AF238" t="s">
        <v>640</v>
      </c>
      <c r="AG238" t="s">
        <v>518</v>
      </c>
      <c r="AH238" t="s">
        <v>1439</v>
      </c>
      <c r="AI238" t="s">
        <v>440</v>
      </c>
      <c r="AJ238" t="s">
        <v>440</v>
      </c>
      <c r="AK238" t="s">
        <v>440</v>
      </c>
      <c r="AL238" t="s">
        <v>440</v>
      </c>
      <c r="AM238" t="s">
        <v>440</v>
      </c>
      <c r="AN238" t="s">
        <v>440</v>
      </c>
      <c r="AO238" t="s">
        <v>440</v>
      </c>
      <c r="AP238" t="s">
        <v>440</v>
      </c>
      <c r="AQ238" t="s">
        <v>440</v>
      </c>
      <c r="AR238" t="s">
        <v>440</v>
      </c>
      <c r="AS238" t="s">
        <v>440</v>
      </c>
      <c r="AT238" t="s">
        <v>440</v>
      </c>
      <c r="AU238" t="s">
        <v>440</v>
      </c>
      <c r="AV238" t="s">
        <v>440</v>
      </c>
      <c r="AW238" t="s">
        <v>440</v>
      </c>
      <c r="AX238" t="s">
        <v>440</v>
      </c>
      <c r="AY238" t="s">
        <v>440</v>
      </c>
    </row>
    <row r="239" spans="1:51" x14ac:dyDescent="0.3">
      <c r="A239" t="s">
        <v>1440</v>
      </c>
      <c r="B239" t="s">
        <v>630</v>
      </c>
      <c r="C239">
        <v>706</v>
      </c>
      <c r="D239">
        <v>10537727</v>
      </c>
      <c r="E239" t="s">
        <v>631</v>
      </c>
      <c r="F239" t="s">
        <v>1441</v>
      </c>
      <c r="G239" t="s">
        <v>447</v>
      </c>
      <c r="H239">
        <v>9734681</v>
      </c>
      <c r="I239" t="s">
        <v>633</v>
      </c>
      <c r="J239" t="s">
        <v>426</v>
      </c>
      <c r="K239" t="s">
        <v>427</v>
      </c>
      <c r="L239" t="s">
        <v>446</v>
      </c>
      <c r="M239" t="s">
        <v>445</v>
      </c>
      <c r="N239" t="s">
        <v>1442</v>
      </c>
      <c r="O239" t="s">
        <v>598</v>
      </c>
      <c r="P239" t="s">
        <v>1443</v>
      </c>
      <c r="Q239" t="s">
        <v>459</v>
      </c>
      <c r="R239" t="s">
        <v>511</v>
      </c>
      <c r="S239" t="s">
        <v>512</v>
      </c>
      <c r="T239" t="s">
        <v>481</v>
      </c>
      <c r="U239" t="s">
        <v>462</v>
      </c>
      <c r="V239" s="8">
        <v>43905.75</v>
      </c>
      <c r="W239" t="s">
        <v>1443</v>
      </c>
      <c r="X239" t="s">
        <v>636</v>
      </c>
      <c r="Y239" t="s">
        <v>645</v>
      </c>
      <c r="Z239" t="s">
        <v>465</v>
      </c>
      <c r="AA239" t="s">
        <v>3</v>
      </c>
      <c r="AB239" t="s">
        <v>437</v>
      </c>
      <c r="AC239" t="s">
        <v>484</v>
      </c>
      <c r="AD239" t="s">
        <v>638</v>
      </c>
      <c r="AE239" t="s">
        <v>639</v>
      </c>
      <c r="AF239" t="s">
        <v>640</v>
      </c>
      <c r="AG239" t="s">
        <v>518</v>
      </c>
      <c r="AH239" t="s">
        <v>1443</v>
      </c>
      <c r="AI239" t="s">
        <v>440</v>
      </c>
      <c r="AJ239" t="s">
        <v>440</v>
      </c>
      <c r="AK239" t="s">
        <v>440</v>
      </c>
      <c r="AL239" t="s">
        <v>440</v>
      </c>
      <c r="AM239" t="s">
        <v>440</v>
      </c>
      <c r="AN239" t="s">
        <v>440</v>
      </c>
      <c r="AO239" t="s">
        <v>440</v>
      </c>
      <c r="AP239" t="s">
        <v>440</v>
      </c>
      <c r="AQ239" t="s">
        <v>440</v>
      </c>
      <c r="AR239" t="s">
        <v>440</v>
      </c>
      <c r="AS239" t="s">
        <v>440</v>
      </c>
      <c r="AT239" t="s">
        <v>440</v>
      </c>
      <c r="AU239" t="s">
        <v>440</v>
      </c>
      <c r="AV239" t="s">
        <v>440</v>
      </c>
      <c r="AW239" t="s">
        <v>440</v>
      </c>
      <c r="AX239" t="s">
        <v>440</v>
      </c>
      <c r="AY239" t="s">
        <v>440</v>
      </c>
    </row>
    <row r="240" spans="1:51" x14ac:dyDescent="0.3">
      <c r="A240" t="s">
        <v>1444</v>
      </c>
      <c r="B240" t="s">
        <v>630</v>
      </c>
      <c r="C240">
        <v>681</v>
      </c>
      <c r="D240">
        <v>804579</v>
      </c>
      <c r="E240" t="s">
        <v>631</v>
      </c>
      <c r="F240" t="s">
        <v>1445</v>
      </c>
      <c r="G240" t="s">
        <v>447</v>
      </c>
      <c r="H240">
        <v>818397</v>
      </c>
      <c r="I240" t="s">
        <v>633</v>
      </c>
      <c r="J240" t="s">
        <v>426</v>
      </c>
      <c r="K240" t="s">
        <v>441</v>
      </c>
      <c r="L240" t="s">
        <v>444</v>
      </c>
      <c r="M240" t="s">
        <v>429</v>
      </c>
      <c r="N240" t="s">
        <v>1446</v>
      </c>
      <c r="O240" t="s">
        <v>598</v>
      </c>
      <c r="P240" t="s">
        <v>1447</v>
      </c>
      <c r="Q240" t="s">
        <v>459</v>
      </c>
      <c r="R240" t="s">
        <v>511</v>
      </c>
      <c r="S240" t="s">
        <v>512</v>
      </c>
      <c r="T240" t="s">
        <v>481</v>
      </c>
      <c r="U240" t="s">
        <v>462</v>
      </c>
      <c r="V240" s="8">
        <v>43905.75</v>
      </c>
      <c r="W240" t="s">
        <v>1447</v>
      </c>
      <c r="X240" t="s">
        <v>636</v>
      </c>
      <c r="Y240" t="s">
        <v>645</v>
      </c>
      <c r="Z240" t="s">
        <v>465</v>
      </c>
      <c r="AA240" t="s">
        <v>3</v>
      </c>
      <c r="AB240" t="s">
        <v>437</v>
      </c>
      <c r="AC240" t="s">
        <v>484</v>
      </c>
      <c r="AD240" t="s">
        <v>638</v>
      </c>
      <c r="AE240" t="s">
        <v>639</v>
      </c>
      <c r="AF240" t="s">
        <v>640</v>
      </c>
      <c r="AG240" t="s">
        <v>518</v>
      </c>
      <c r="AH240" t="s">
        <v>1447</v>
      </c>
      <c r="AI240" t="s">
        <v>440</v>
      </c>
      <c r="AJ240" t="s">
        <v>440</v>
      </c>
      <c r="AK240" t="s">
        <v>440</v>
      </c>
      <c r="AL240" t="s">
        <v>440</v>
      </c>
      <c r="AM240" t="s">
        <v>440</v>
      </c>
      <c r="AN240" t="s">
        <v>440</v>
      </c>
      <c r="AO240" t="s">
        <v>440</v>
      </c>
      <c r="AP240" t="s">
        <v>440</v>
      </c>
      <c r="AQ240" t="s">
        <v>440</v>
      </c>
      <c r="AR240" t="s">
        <v>440</v>
      </c>
      <c r="AS240" t="s">
        <v>440</v>
      </c>
      <c r="AT240" t="s">
        <v>440</v>
      </c>
      <c r="AU240" t="s">
        <v>440</v>
      </c>
      <c r="AV240" t="s">
        <v>440</v>
      </c>
      <c r="AW240" t="s">
        <v>440</v>
      </c>
      <c r="AX240" t="s">
        <v>440</v>
      </c>
      <c r="AY240" t="s">
        <v>440</v>
      </c>
    </row>
    <row r="241" spans="1:51" x14ac:dyDescent="0.3">
      <c r="A241" t="s">
        <v>1448</v>
      </c>
      <c r="B241" t="s">
        <v>630</v>
      </c>
      <c r="C241">
        <v>623</v>
      </c>
      <c r="D241">
        <v>387566</v>
      </c>
      <c r="E241" t="s">
        <v>631</v>
      </c>
      <c r="F241" t="s">
        <v>1449</v>
      </c>
      <c r="G241" t="s">
        <v>447</v>
      </c>
      <c r="H241">
        <v>436039</v>
      </c>
      <c r="I241" t="s">
        <v>633</v>
      </c>
      <c r="J241" t="s">
        <v>426</v>
      </c>
      <c r="K241" t="s">
        <v>427</v>
      </c>
      <c r="L241" t="s">
        <v>469</v>
      </c>
      <c r="M241" t="s">
        <v>496</v>
      </c>
      <c r="N241" t="s">
        <v>1450</v>
      </c>
      <c r="O241" t="s">
        <v>598</v>
      </c>
      <c r="P241" t="s">
        <v>1451</v>
      </c>
      <c r="Q241" t="s">
        <v>459</v>
      </c>
      <c r="R241" t="s">
        <v>511</v>
      </c>
      <c r="S241" t="s">
        <v>512</v>
      </c>
      <c r="T241" t="s">
        <v>481</v>
      </c>
      <c r="U241" t="s">
        <v>462</v>
      </c>
      <c r="V241" s="8">
        <v>43905.75</v>
      </c>
      <c r="W241" t="s">
        <v>1451</v>
      </c>
      <c r="X241" t="s">
        <v>636</v>
      </c>
      <c r="Y241" t="s">
        <v>645</v>
      </c>
      <c r="Z241" t="s">
        <v>465</v>
      </c>
      <c r="AA241" t="s">
        <v>3</v>
      </c>
      <c r="AB241" t="s">
        <v>437</v>
      </c>
      <c r="AC241" t="s">
        <v>484</v>
      </c>
      <c r="AD241" t="s">
        <v>638</v>
      </c>
      <c r="AE241" t="s">
        <v>639</v>
      </c>
      <c r="AF241" t="s">
        <v>640</v>
      </c>
      <c r="AG241" t="s">
        <v>518</v>
      </c>
      <c r="AH241" t="s">
        <v>1451</v>
      </c>
      <c r="AI241" t="s">
        <v>440</v>
      </c>
      <c r="AJ241" t="s">
        <v>440</v>
      </c>
      <c r="AK241" t="s">
        <v>440</v>
      </c>
      <c r="AL241" t="s">
        <v>440</v>
      </c>
      <c r="AM241" t="s">
        <v>440</v>
      </c>
      <c r="AN241" t="s">
        <v>440</v>
      </c>
      <c r="AO241" t="s">
        <v>440</v>
      </c>
      <c r="AP241" t="s">
        <v>440</v>
      </c>
      <c r="AQ241" t="s">
        <v>440</v>
      </c>
      <c r="AR241" t="s">
        <v>440</v>
      </c>
      <c r="AS241" t="s">
        <v>440</v>
      </c>
      <c r="AT241" t="s">
        <v>440</v>
      </c>
      <c r="AU241" t="s">
        <v>440</v>
      </c>
      <c r="AV241" t="s">
        <v>440</v>
      </c>
      <c r="AW241" t="s">
        <v>440</v>
      </c>
      <c r="AX241" t="s">
        <v>440</v>
      </c>
      <c r="AY241" t="s">
        <v>440</v>
      </c>
    </row>
    <row r="242" spans="1:51" x14ac:dyDescent="0.3">
      <c r="A242" t="s">
        <v>1452</v>
      </c>
      <c r="B242" t="s">
        <v>630</v>
      </c>
      <c r="C242">
        <v>956</v>
      </c>
      <c r="D242">
        <v>5738</v>
      </c>
      <c r="E242" t="s">
        <v>631</v>
      </c>
      <c r="F242" t="s">
        <v>1453</v>
      </c>
      <c r="G242" t="s">
        <v>447</v>
      </c>
      <c r="H242">
        <v>85784</v>
      </c>
      <c r="I242" t="s">
        <v>633</v>
      </c>
      <c r="J242" t="s">
        <v>426</v>
      </c>
      <c r="K242" t="s">
        <v>441</v>
      </c>
      <c r="L242" t="s">
        <v>428</v>
      </c>
      <c r="M242" t="s">
        <v>429</v>
      </c>
      <c r="N242" t="s">
        <v>1454</v>
      </c>
      <c r="O242" t="s">
        <v>598</v>
      </c>
      <c r="P242" t="s">
        <v>1455</v>
      </c>
      <c r="Q242" t="s">
        <v>459</v>
      </c>
      <c r="R242" t="s">
        <v>511</v>
      </c>
      <c r="S242" t="s">
        <v>512</v>
      </c>
      <c r="T242" t="s">
        <v>481</v>
      </c>
      <c r="U242" t="s">
        <v>462</v>
      </c>
      <c r="V242" s="8">
        <v>43905.75</v>
      </c>
      <c r="W242" t="s">
        <v>1455</v>
      </c>
      <c r="X242" t="s">
        <v>636</v>
      </c>
      <c r="Y242" t="s">
        <v>637</v>
      </c>
      <c r="Z242" t="s">
        <v>465</v>
      </c>
      <c r="AA242" t="s">
        <v>3</v>
      </c>
      <c r="AB242" t="s">
        <v>437</v>
      </c>
      <c r="AC242" t="s">
        <v>484</v>
      </c>
      <c r="AD242" t="s">
        <v>638</v>
      </c>
      <c r="AE242" t="s">
        <v>639</v>
      </c>
      <c r="AF242" t="s">
        <v>640</v>
      </c>
      <c r="AG242" t="s">
        <v>518</v>
      </c>
      <c r="AH242" t="s">
        <v>1455</v>
      </c>
      <c r="AI242" t="s">
        <v>440</v>
      </c>
      <c r="AJ242" t="s">
        <v>440</v>
      </c>
      <c r="AK242" t="s">
        <v>440</v>
      </c>
      <c r="AL242" t="s">
        <v>440</v>
      </c>
      <c r="AM242" t="s">
        <v>440</v>
      </c>
      <c r="AN242" t="s">
        <v>440</v>
      </c>
      <c r="AO242" t="s">
        <v>440</v>
      </c>
      <c r="AP242" t="s">
        <v>440</v>
      </c>
      <c r="AQ242" t="s">
        <v>440</v>
      </c>
      <c r="AR242" t="s">
        <v>440</v>
      </c>
      <c r="AS242" t="s">
        <v>440</v>
      </c>
      <c r="AT242" t="s">
        <v>440</v>
      </c>
      <c r="AU242" t="s">
        <v>440</v>
      </c>
      <c r="AV242" t="s">
        <v>440</v>
      </c>
      <c r="AW242" t="s">
        <v>440</v>
      </c>
      <c r="AX242" t="s">
        <v>440</v>
      </c>
      <c r="AY242" t="s">
        <v>440</v>
      </c>
    </row>
    <row r="243" spans="1:51" x14ac:dyDescent="0.3">
      <c r="A243" t="s">
        <v>1456</v>
      </c>
      <c r="B243" t="s">
        <v>630</v>
      </c>
      <c r="C243">
        <v>672</v>
      </c>
      <c r="D243">
        <v>2018</v>
      </c>
      <c r="E243" t="s">
        <v>631</v>
      </c>
      <c r="F243" t="s">
        <v>1457</v>
      </c>
      <c r="G243" t="s">
        <v>447</v>
      </c>
      <c r="H243">
        <v>82306</v>
      </c>
      <c r="I243" t="s">
        <v>633</v>
      </c>
      <c r="J243" t="s">
        <v>426</v>
      </c>
      <c r="K243" t="s">
        <v>427</v>
      </c>
      <c r="L243" t="s">
        <v>469</v>
      </c>
      <c r="M243" t="s">
        <v>496</v>
      </c>
      <c r="N243" t="s">
        <v>1458</v>
      </c>
      <c r="O243" t="s">
        <v>598</v>
      </c>
      <c r="P243" t="s">
        <v>1459</v>
      </c>
      <c r="Q243" t="s">
        <v>459</v>
      </c>
      <c r="R243" t="s">
        <v>511</v>
      </c>
      <c r="S243" t="s">
        <v>512</v>
      </c>
      <c r="T243" t="s">
        <v>481</v>
      </c>
      <c r="U243" t="s">
        <v>462</v>
      </c>
      <c r="V243" s="8">
        <v>43905.75</v>
      </c>
      <c r="W243" t="s">
        <v>1459</v>
      </c>
      <c r="X243" t="s">
        <v>636</v>
      </c>
      <c r="Y243" t="s">
        <v>645</v>
      </c>
      <c r="Z243" t="s">
        <v>465</v>
      </c>
      <c r="AA243" t="s">
        <v>3</v>
      </c>
      <c r="AB243" t="s">
        <v>437</v>
      </c>
      <c r="AC243" t="s">
        <v>484</v>
      </c>
      <c r="AD243" t="s">
        <v>638</v>
      </c>
      <c r="AE243" t="s">
        <v>639</v>
      </c>
      <c r="AF243" t="s">
        <v>640</v>
      </c>
      <c r="AG243" t="s">
        <v>518</v>
      </c>
      <c r="AH243" t="s">
        <v>1459</v>
      </c>
      <c r="AI243" t="s">
        <v>440</v>
      </c>
      <c r="AJ243" t="s">
        <v>440</v>
      </c>
      <c r="AK243" t="s">
        <v>440</v>
      </c>
      <c r="AL243" t="s">
        <v>440</v>
      </c>
      <c r="AM243" t="s">
        <v>440</v>
      </c>
      <c r="AN243" t="s">
        <v>440</v>
      </c>
      <c r="AO243" t="s">
        <v>440</v>
      </c>
      <c r="AP243" t="s">
        <v>440</v>
      </c>
      <c r="AQ243" t="s">
        <v>440</v>
      </c>
      <c r="AR243" t="s">
        <v>440</v>
      </c>
      <c r="AS243" t="s">
        <v>440</v>
      </c>
      <c r="AT243" t="s">
        <v>440</v>
      </c>
      <c r="AU243" t="s">
        <v>440</v>
      </c>
      <c r="AV243" t="s">
        <v>440</v>
      </c>
      <c r="AW243" t="s">
        <v>440</v>
      </c>
      <c r="AX243" t="s">
        <v>440</v>
      </c>
      <c r="AY243" t="s">
        <v>440</v>
      </c>
    </row>
    <row r="244" spans="1:51" x14ac:dyDescent="0.3">
      <c r="A244" t="s">
        <v>1460</v>
      </c>
      <c r="B244" t="s">
        <v>630</v>
      </c>
      <c r="C244">
        <v>939</v>
      </c>
      <c r="D244">
        <v>206799</v>
      </c>
      <c r="E244" t="s">
        <v>631</v>
      </c>
      <c r="F244" t="s">
        <v>1461</v>
      </c>
      <c r="G244" t="s">
        <v>447</v>
      </c>
      <c r="H244">
        <v>269638</v>
      </c>
      <c r="I244" t="s">
        <v>633</v>
      </c>
      <c r="J244" t="s">
        <v>426</v>
      </c>
      <c r="K244" t="s">
        <v>427</v>
      </c>
      <c r="L244" t="s">
        <v>444</v>
      </c>
      <c r="M244" t="s">
        <v>429</v>
      </c>
      <c r="N244" t="s">
        <v>1462</v>
      </c>
      <c r="O244" t="s">
        <v>598</v>
      </c>
      <c r="P244" t="s">
        <v>1463</v>
      </c>
      <c r="Q244" t="s">
        <v>459</v>
      </c>
      <c r="R244" t="s">
        <v>511</v>
      </c>
      <c r="S244" t="s">
        <v>512</v>
      </c>
      <c r="T244" t="s">
        <v>481</v>
      </c>
      <c r="U244" t="s">
        <v>462</v>
      </c>
      <c r="V244" s="8">
        <v>43905.75</v>
      </c>
      <c r="W244" t="s">
        <v>1463</v>
      </c>
      <c r="X244" t="s">
        <v>636</v>
      </c>
      <c r="Y244" t="s">
        <v>645</v>
      </c>
      <c r="Z244" t="s">
        <v>465</v>
      </c>
      <c r="AA244" t="s">
        <v>3</v>
      </c>
      <c r="AB244" t="s">
        <v>437</v>
      </c>
      <c r="AC244" t="s">
        <v>484</v>
      </c>
      <c r="AD244" t="s">
        <v>638</v>
      </c>
      <c r="AE244" t="s">
        <v>639</v>
      </c>
      <c r="AF244" t="s">
        <v>640</v>
      </c>
      <c r="AG244" t="s">
        <v>518</v>
      </c>
      <c r="AH244" t="s">
        <v>1463</v>
      </c>
      <c r="AI244" t="s">
        <v>440</v>
      </c>
      <c r="AJ244" t="s">
        <v>440</v>
      </c>
      <c r="AK244" t="s">
        <v>440</v>
      </c>
      <c r="AL244" t="s">
        <v>440</v>
      </c>
      <c r="AM244" t="s">
        <v>440</v>
      </c>
      <c r="AN244" t="s">
        <v>440</v>
      </c>
      <c r="AO244" t="s">
        <v>440</v>
      </c>
      <c r="AP244" t="s">
        <v>440</v>
      </c>
      <c r="AQ244" t="s">
        <v>440</v>
      </c>
      <c r="AR244" t="s">
        <v>440</v>
      </c>
      <c r="AS244" t="s">
        <v>440</v>
      </c>
      <c r="AT244" t="s">
        <v>440</v>
      </c>
      <c r="AU244" t="s">
        <v>440</v>
      </c>
      <c r="AV244" t="s">
        <v>440</v>
      </c>
      <c r="AW244" t="s">
        <v>440</v>
      </c>
      <c r="AX244" t="s">
        <v>440</v>
      </c>
      <c r="AY244" t="s">
        <v>440</v>
      </c>
    </row>
    <row r="245" spans="1:51" x14ac:dyDescent="0.3">
      <c r="A245" t="s">
        <v>1464</v>
      </c>
      <c r="B245" t="s">
        <v>630</v>
      </c>
      <c r="C245">
        <v>807</v>
      </c>
      <c r="D245">
        <v>11300</v>
      </c>
      <c r="E245" t="s">
        <v>631</v>
      </c>
      <c r="F245" t="s">
        <v>1465</v>
      </c>
      <c r="G245" t="s">
        <v>447</v>
      </c>
      <c r="H245">
        <v>90915</v>
      </c>
      <c r="I245" t="s">
        <v>633</v>
      </c>
      <c r="J245" t="s">
        <v>426</v>
      </c>
      <c r="K245" t="s">
        <v>427</v>
      </c>
      <c r="L245" t="s">
        <v>444</v>
      </c>
      <c r="M245" t="s">
        <v>443</v>
      </c>
      <c r="N245" t="s">
        <v>1466</v>
      </c>
      <c r="O245" t="s">
        <v>598</v>
      </c>
      <c r="P245" t="s">
        <v>1467</v>
      </c>
      <c r="Q245" t="s">
        <v>459</v>
      </c>
      <c r="R245" t="s">
        <v>511</v>
      </c>
      <c r="S245" t="s">
        <v>512</v>
      </c>
      <c r="T245" t="s">
        <v>481</v>
      </c>
      <c r="U245" t="s">
        <v>462</v>
      </c>
      <c r="V245" s="8">
        <v>43905.75</v>
      </c>
      <c r="W245" t="s">
        <v>1467</v>
      </c>
      <c r="X245" t="s">
        <v>636</v>
      </c>
      <c r="Y245" t="s">
        <v>645</v>
      </c>
      <c r="Z245" t="s">
        <v>465</v>
      </c>
      <c r="AA245" t="s">
        <v>3</v>
      </c>
      <c r="AB245" t="s">
        <v>437</v>
      </c>
      <c r="AC245" t="s">
        <v>484</v>
      </c>
      <c r="AD245" t="s">
        <v>638</v>
      </c>
      <c r="AE245" t="s">
        <v>639</v>
      </c>
      <c r="AF245" t="s">
        <v>640</v>
      </c>
      <c r="AG245" t="s">
        <v>518</v>
      </c>
      <c r="AH245" t="s">
        <v>1467</v>
      </c>
      <c r="AI245" t="s">
        <v>440</v>
      </c>
      <c r="AJ245" t="s">
        <v>440</v>
      </c>
      <c r="AK245" t="s">
        <v>440</v>
      </c>
      <c r="AL245" t="s">
        <v>440</v>
      </c>
      <c r="AM245" t="s">
        <v>440</v>
      </c>
      <c r="AN245" t="s">
        <v>440</v>
      </c>
      <c r="AO245" t="s">
        <v>440</v>
      </c>
      <c r="AP245" t="s">
        <v>440</v>
      </c>
      <c r="AQ245" t="s">
        <v>440</v>
      </c>
      <c r="AR245" t="s">
        <v>440</v>
      </c>
      <c r="AS245" t="s">
        <v>440</v>
      </c>
      <c r="AT245" t="s">
        <v>440</v>
      </c>
      <c r="AU245" t="s">
        <v>440</v>
      </c>
      <c r="AV245" t="s">
        <v>440</v>
      </c>
      <c r="AW245" t="s">
        <v>440</v>
      </c>
      <c r="AX245" t="s">
        <v>440</v>
      </c>
      <c r="AY245" t="s">
        <v>440</v>
      </c>
    </row>
    <row r="246" spans="1:51" x14ac:dyDescent="0.3">
      <c r="A246" t="s">
        <v>1468</v>
      </c>
      <c r="B246" t="s">
        <v>630</v>
      </c>
      <c r="C246">
        <v>1046</v>
      </c>
      <c r="D246">
        <v>1046</v>
      </c>
      <c r="E246" t="s">
        <v>631</v>
      </c>
      <c r="F246" t="s">
        <v>1469</v>
      </c>
      <c r="G246" t="s">
        <v>447</v>
      </c>
      <c r="H246">
        <v>79185</v>
      </c>
      <c r="I246" t="s">
        <v>633</v>
      </c>
      <c r="J246" t="s">
        <v>426</v>
      </c>
      <c r="K246" t="s">
        <v>427</v>
      </c>
      <c r="L246" t="s">
        <v>442</v>
      </c>
      <c r="M246" t="s">
        <v>443</v>
      </c>
      <c r="N246" t="s">
        <v>1470</v>
      </c>
      <c r="O246" t="s">
        <v>598</v>
      </c>
      <c r="P246" t="s">
        <v>1471</v>
      </c>
      <c r="Q246" t="s">
        <v>459</v>
      </c>
      <c r="R246" t="s">
        <v>511</v>
      </c>
      <c r="S246" t="s">
        <v>732</v>
      </c>
      <c r="T246" t="s">
        <v>481</v>
      </c>
      <c r="U246" t="s">
        <v>462</v>
      </c>
      <c r="V246" s="8">
        <v>43905.75</v>
      </c>
      <c r="W246" t="s">
        <v>1471</v>
      </c>
      <c r="X246" t="s">
        <v>636</v>
      </c>
      <c r="Y246" t="s">
        <v>637</v>
      </c>
      <c r="Z246" t="s">
        <v>733</v>
      </c>
      <c r="AA246" t="s">
        <v>3</v>
      </c>
      <c r="AB246" t="s">
        <v>437</v>
      </c>
      <c r="AC246" t="s">
        <v>484</v>
      </c>
      <c r="AD246" t="s">
        <v>734</v>
      </c>
      <c r="AE246" t="s">
        <v>639</v>
      </c>
      <c r="AF246" t="s">
        <v>640</v>
      </c>
      <c r="AG246" t="s">
        <v>518</v>
      </c>
      <c r="AH246" t="s">
        <v>1471</v>
      </c>
      <c r="AI246" t="s">
        <v>440</v>
      </c>
      <c r="AJ246" t="s">
        <v>440</v>
      </c>
      <c r="AK246" t="s">
        <v>440</v>
      </c>
      <c r="AL246" t="s">
        <v>440</v>
      </c>
      <c r="AM246" t="s">
        <v>440</v>
      </c>
      <c r="AN246" t="s">
        <v>440</v>
      </c>
      <c r="AO246" t="s">
        <v>440</v>
      </c>
      <c r="AP246" t="s">
        <v>440</v>
      </c>
      <c r="AQ246" t="s">
        <v>440</v>
      </c>
      <c r="AR246" t="s">
        <v>440</v>
      </c>
      <c r="AS246" t="s">
        <v>440</v>
      </c>
      <c r="AT246" t="s">
        <v>440</v>
      </c>
      <c r="AU246" t="s">
        <v>440</v>
      </c>
      <c r="AV246" t="s">
        <v>440</v>
      </c>
      <c r="AW246" t="s">
        <v>440</v>
      </c>
      <c r="AX246" t="s">
        <v>440</v>
      </c>
      <c r="AY246" t="s">
        <v>440</v>
      </c>
    </row>
    <row r="247" spans="1:51" x14ac:dyDescent="0.3">
      <c r="A247" t="s">
        <v>1472</v>
      </c>
      <c r="B247" t="s">
        <v>630</v>
      </c>
      <c r="C247">
        <v>1382</v>
      </c>
      <c r="D247">
        <v>9675</v>
      </c>
      <c r="E247" t="s">
        <v>631</v>
      </c>
      <c r="F247" t="s">
        <v>1473</v>
      </c>
      <c r="G247" t="s">
        <v>447</v>
      </c>
      <c r="H247">
        <v>89469</v>
      </c>
      <c r="I247" t="s">
        <v>633</v>
      </c>
      <c r="J247" t="s">
        <v>426</v>
      </c>
      <c r="K247" t="s">
        <v>427</v>
      </c>
      <c r="L247" t="s">
        <v>469</v>
      </c>
      <c r="M247" t="s">
        <v>445</v>
      </c>
      <c r="N247" t="s">
        <v>1474</v>
      </c>
      <c r="O247" t="s">
        <v>598</v>
      </c>
      <c r="P247" t="s">
        <v>1475</v>
      </c>
      <c r="Q247" t="s">
        <v>459</v>
      </c>
      <c r="R247" t="s">
        <v>511</v>
      </c>
      <c r="S247" t="s">
        <v>732</v>
      </c>
      <c r="T247" t="s">
        <v>481</v>
      </c>
      <c r="U247" t="s">
        <v>462</v>
      </c>
      <c r="V247" s="8">
        <v>43905.75</v>
      </c>
      <c r="W247" t="s">
        <v>1475</v>
      </c>
      <c r="X247" t="s">
        <v>636</v>
      </c>
      <c r="Y247" t="s">
        <v>637</v>
      </c>
      <c r="Z247" t="s">
        <v>733</v>
      </c>
      <c r="AA247" t="s">
        <v>3</v>
      </c>
      <c r="AB247" t="s">
        <v>437</v>
      </c>
      <c r="AC247" t="s">
        <v>484</v>
      </c>
      <c r="AD247" t="s">
        <v>734</v>
      </c>
      <c r="AE247" t="s">
        <v>639</v>
      </c>
      <c r="AF247" t="s">
        <v>640</v>
      </c>
      <c r="AG247" t="s">
        <v>518</v>
      </c>
      <c r="AH247" t="s">
        <v>1475</v>
      </c>
      <c r="AI247" t="s">
        <v>440</v>
      </c>
      <c r="AJ247" t="s">
        <v>440</v>
      </c>
      <c r="AK247" t="s">
        <v>440</v>
      </c>
      <c r="AL247" t="s">
        <v>440</v>
      </c>
      <c r="AM247" t="s">
        <v>440</v>
      </c>
      <c r="AN247" t="s">
        <v>440</v>
      </c>
      <c r="AO247" t="s">
        <v>440</v>
      </c>
      <c r="AP247" t="s">
        <v>440</v>
      </c>
      <c r="AQ247" t="s">
        <v>440</v>
      </c>
      <c r="AR247" t="s">
        <v>440</v>
      </c>
      <c r="AS247" t="s">
        <v>440</v>
      </c>
      <c r="AT247" t="s">
        <v>440</v>
      </c>
      <c r="AU247" t="s">
        <v>440</v>
      </c>
      <c r="AV247" t="s">
        <v>440</v>
      </c>
      <c r="AW247" t="s">
        <v>440</v>
      </c>
      <c r="AX247" t="s">
        <v>440</v>
      </c>
      <c r="AY247" t="s">
        <v>440</v>
      </c>
    </row>
    <row r="248" spans="1:51" x14ac:dyDescent="0.3">
      <c r="A248" t="s">
        <v>1476</v>
      </c>
      <c r="B248" t="s">
        <v>630</v>
      </c>
      <c r="C248">
        <v>1515</v>
      </c>
      <c r="D248">
        <v>9090</v>
      </c>
      <c r="E248" t="s">
        <v>631</v>
      </c>
      <c r="F248" t="s">
        <v>1477</v>
      </c>
      <c r="G248" t="s">
        <v>447</v>
      </c>
      <c r="H248">
        <v>88930</v>
      </c>
      <c r="I248" t="s">
        <v>633</v>
      </c>
      <c r="J248" t="s">
        <v>426</v>
      </c>
      <c r="K248" t="s">
        <v>441</v>
      </c>
      <c r="L248" t="s">
        <v>442</v>
      </c>
      <c r="M248" t="s">
        <v>429</v>
      </c>
      <c r="N248" t="s">
        <v>1478</v>
      </c>
      <c r="O248" t="s">
        <v>598</v>
      </c>
      <c r="P248" t="s">
        <v>1479</v>
      </c>
      <c r="Q248" t="s">
        <v>459</v>
      </c>
      <c r="R248" t="s">
        <v>511</v>
      </c>
      <c r="S248" t="s">
        <v>732</v>
      </c>
      <c r="T248" t="s">
        <v>481</v>
      </c>
      <c r="U248" t="s">
        <v>462</v>
      </c>
      <c r="V248" s="8">
        <v>43905.75</v>
      </c>
      <c r="W248" t="s">
        <v>1479</v>
      </c>
      <c r="X248" t="s">
        <v>636</v>
      </c>
      <c r="Y248" t="s">
        <v>637</v>
      </c>
      <c r="Z248" t="s">
        <v>733</v>
      </c>
      <c r="AA248" t="s">
        <v>3</v>
      </c>
      <c r="AB248" t="s">
        <v>437</v>
      </c>
      <c r="AC248" t="s">
        <v>484</v>
      </c>
      <c r="AD248" t="s">
        <v>734</v>
      </c>
      <c r="AE248" t="s">
        <v>639</v>
      </c>
      <c r="AF248" t="s">
        <v>640</v>
      </c>
      <c r="AG248" t="s">
        <v>518</v>
      </c>
      <c r="AH248" t="s">
        <v>1479</v>
      </c>
      <c r="AI248" t="s">
        <v>440</v>
      </c>
      <c r="AJ248" t="s">
        <v>440</v>
      </c>
      <c r="AK248" t="s">
        <v>440</v>
      </c>
      <c r="AL248" t="s">
        <v>440</v>
      </c>
      <c r="AM248" t="s">
        <v>440</v>
      </c>
      <c r="AN248" t="s">
        <v>440</v>
      </c>
      <c r="AO248" t="s">
        <v>440</v>
      </c>
      <c r="AP248" t="s">
        <v>440</v>
      </c>
      <c r="AQ248" t="s">
        <v>440</v>
      </c>
      <c r="AR248" t="s">
        <v>440</v>
      </c>
      <c r="AS248" t="s">
        <v>440</v>
      </c>
      <c r="AT248" t="s">
        <v>440</v>
      </c>
      <c r="AU248" t="s">
        <v>440</v>
      </c>
      <c r="AV248" t="s">
        <v>440</v>
      </c>
      <c r="AW248" t="s">
        <v>440</v>
      </c>
      <c r="AX248" t="s">
        <v>440</v>
      </c>
      <c r="AY248" t="s">
        <v>440</v>
      </c>
    </row>
    <row r="249" spans="1:51" x14ac:dyDescent="0.3">
      <c r="A249" t="s">
        <v>1480</v>
      </c>
      <c r="B249" t="s">
        <v>630</v>
      </c>
      <c r="C249">
        <v>1725</v>
      </c>
      <c r="D249">
        <v>6902</v>
      </c>
      <c r="E249" t="s">
        <v>631</v>
      </c>
      <c r="F249" t="s">
        <v>1481</v>
      </c>
      <c r="G249" t="s">
        <v>447</v>
      </c>
      <c r="H249">
        <v>86903</v>
      </c>
      <c r="I249" t="s">
        <v>633</v>
      </c>
      <c r="J249" t="s">
        <v>426</v>
      </c>
      <c r="K249" t="s">
        <v>441</v>
      </c>
      <c r="L249" t="s">
        <v>444</v>
      </c>
      <c r="M249" t="s">
        <v>429</v>
      </c>
      <c r="N249" t="s">
        <v>1482</v>
      </c>
      <c r="O249" t="s">
        <v>598</v>
      </c>
      <c r="P249" t="s">
        <v>1483</v>
      </c>
      <c r="Q249" t="s">
        <v>459</v>
      </c>
      <c r="R249" t="s">
        <v>511</v>
      </c>
      <c r="S249" t="s">
        <v>732</v>
      </c>
      <c r="T249" t="s">
        <v>481</v>
      </c>
      <c r="U249" t="s">
        <v>462</v>
      </c>
      <c r="V249" s="8">
        <v>43905.75</v>
      </c>
      <c r="W249" t="s">
        <v>1483</v>
      </c>
      <c r="X249" t="s">
        <v>636</v>
      </c>
      <c r="Y249" t="s">
        <v>637</v>
      </c>
      <c r="Z249" t="s">
        <v>733</v>
      </c>
      <c r="AA249" t="s">
        <v>3</v>
      </c>
      <c r="AB249" t="s">
        <v>437</v>
      </c>
      <c r="AC249" t="s">
        <v>484</v>
      </c>
      <c r="AD249" t="s">
        <v>734</v>
      </c>
      <c r="AE249" t="s">
        <v>639</v>
      </c>
      <c r="AF249" t="s">
        <v>640</v>
      </c>
      <c r="AG249" t="s">
        <v>518</v>
      </c>
      <c r="AH249" t="s">
        <v>1483</v>
      </c>
      <c r="AI249" t="s">
        <v>440</v>
      </c>
      <c r="AJ249" t="s">
        <v>440</v>
      </c>
      <c r="AK249" t="s">
        <v>440</v>
      </c>
      <c r="AL249" t="s">
        <v>440</v>
      </c>
      <c r="AM249" t="s">
        <v>440</v>
      </c>
      <c r="AN249" t="s">
        <v>440</v>
      </c>
      <c r="AO249" t="s">
        <v>440</v>
      </c>
      <c r="AP249" t="s">
        <v>440</v>
      </c>
      <c r="AQ249" t="s">
        <v>440</v>
      </c>
      <c r="AR249" t="s">
        <v>440</v>
      </c>
      <c r="AS249" t="s">
        <v>440</v>
      </c>
      <c r="AT249" t="s">
        <v>440</v>
      </c>
      <c r="AU249" t="s">
        <v>440</v>
      </c>
      <c r="AV249" t="s">
        <v>440</v>
      </c>
      <c r="AW249" t="s">
        <v>440</v>
      </c>
      <c r="AX249" t="s">
        <v>440</v>
      </c>
      <c r="AY249" t="s">
        <v>440</v>
      </c>
    </row>
    <row r="250" spans="1:51" x14ac:dyDescent="0.3">
      <c r="A250" t="s">
        <v>1484</v>
      </c>
      <c r="B250" t="s">
        <v>630</v>
      </c>
      <c r="C250">
        <v>1099</v>
      </c>
      <c r="D250">
        <v>59392</v>
      </c>
      <c r="E250" t="s">
        <v>631</v>
      </c>
      <c r="F250" t="s">
        <v>1485</v>
      </c>
      <c r="G250" t="s">
        <v>447</v>
      </c>
      <c r="H250">
        <v>134704</v>
      </c>
      <c r="I250" t="s">
        <v>633</v>
      </c>
      <c r="J250" t="s">
        <v>426</v>
      </c>
      <c r="K250" t="s">
        <v>441</v>
      </c>
      <c r="L250" t="s">
        <v>469</v>
      </c>
      <c r="M250" t="s">
        <v>544</v>
      </c>
      <c r="N250" t="s">
        <v>1486</v>
      </c>
      <c r="O250" t="s">
        <v>598</v>
      </c>
      <c r="P250" t="s">
        <v>1487</v>
      </c>
      <c r="Q250" t="s">
        <v>459</v>
      </c>
      <c r="R250" t="s">
        <v>511</v>
      </c>
      <c r="S250" t="s">
        <v>512</v>
      </c>
      <c r="T250" t="s">
        <v>481</v>
      </c>
      <c r="U250" t="s">
        <v>462</v>
      </c>
      <c r="V250" s="8">
        <v>43905.75</v>
      </c>
      <c r="W250" t="s">
        <v>1487</v>
      </c>
      <c r="X250" t="s">
        <v>636</v>
      </c>
      <c r="Y250" t="s">
        <v>645</v>
      </c>
      <c r="Z250" t="s">
        <v>465</v>
      </c>
      <c r="AA250" t="s">
        <v>3</v>
      </c>
      <c r="AB250" t="s">
        <v>437</v>
      </c>
      <c r="AC250" t="s">
        <v>484</v>
      </c>
      <c r="AD250" t="s">
        <v>638</v>
      </c>
      <c r="AE250" t="s">
        <v>639</v>
      </c>
      <c r="AF250" t="s">
        <v>640</v>
      </c>
      <c r="AG250" t="s">
        <v>518</v>
      </c>
      <c r="AH250" t="s">
        <v>1487</v>
      </c>
      <c r="AI250" t="s">
        <v>440</v>
      </c>
      <c r="AJ250" t="s">
        <v>440</v>
      </c>
      <c r="AK250" t="s">
        <v>440</v>
      </c>
      <c r="AL250" t="s">
        <v>440</v>
      </c>
      <c r="AM250" t="s">
        <v>440</v>
      </c>
      <c r="AN250" t="s">
        <v>440</v>
      </c>
      <c r="AO250" t="s">
        <v>440</v>
      </c>
      <c r="AP250" t="s">
        <v>440</v>
      </c>
      <c r="AQ250" t="s">
        <v>440</v>
      </c>
      <c r="AR250" t="s">
        <v>440</v>
      </c>
      <c r="AS250" t="s">
        <v>440</v>
      </c>
      <c r="AT250" t="s">
        <v>440</v>
      </c>
      <c r="AU250" t="s">
        <v>440</v>
      </c>
      <c r="AV250" t="s">
        <v>440</v>
      </c>
      <c r="AW250" t="s">
        <v>440</v>
      </c>
      <c r="AX250" t="s">
        <v>440</v>
      </c>
      <c r="AY250" t="s">
        <v>440</v>
      </c>
    </row>
    <row r="251" spans="1:51" x14ac:dyDescent="0.3">
      <c r="A251" t="s">
        <v>1488</v>
      </c>
      <c r="B251" t="s">
        <v>630</v>
      </c>
      <c r="C251">
        <v>1426</v>
      </c>
      <c r="D251">
        <v>2852</v>
      </c>
      <c r="E251" t="s">
        <v>631</v>
      </c>
      <c r="F251" t="s">
        <v>1489</v>
      </c>
      <c r="G251" t="s">
        <v>447</v>
      </c>
      <c r="H251">
        <v>83156</v>
      </c>
      <c r="I251" t="s">
        <v>633</v>
      </c>
      <c r="J251" t="s">
        <v>426</v>
      </c>
      <c r="K251" t="s">
        <v>441</v>
      </c>
      <c r="L251" t="s">
        <v>469</v>
      </c>
      <c r="M251" t="s">
        <v>544</v>
      </c>
      <c r="N251" t="s">
        <v>1490</v>
      </c>
      <c r="O251" t="s">
        <v>598</v>
      </c>
      <c r="P251" t="s">
        <v>1491</v>
      </c>
      <c r="Q251" t="s">
        <v>459</v>
      </c>
      <c r="R251" t="s">
        <v>511</v>
      </c>
      <c r="S251" t="s">
        <v>732</v>
      </c>
      <c r="T251" t="s">
        <v>481</v>
      </c>
      <c r="U251" t="s">
        <v>462</v>
      </c>
      <c r="V251" s="8">
        <v>43905.75</v>
      </c>
      <c r="W251" t="s">
        <v>1491</v>
      </c>
      <c r="X251" t="s">
        <v>636</v>
      </c>
      <c r="Y251" t="s">
        <v>637</v>
      </c>
      <c r="Z251" t="s">
        <v>733</v>
      </c>
      <c r="AA251" t="s">
        <v>3</v>
      </c>
      <c r="AB251" t="s">
        <v>437</v>
      </c>
      <c r="AC251" t="s">
        <v>484</v>
      </c>
      <c r="AD251" t="s">
        <v>734</v>
      </c>
      <c r="AE251" t="s">
        <v>639</v>
      </c>
      <c r="AF251" t="s">
        <v>640</v>
      </c>
      <c r="AG251" t="s">
        <v>518</v>
      </c>
      <c r="AH251" t="s">
        <v>1491</v>
      </c>
      <c r="AI251" t="s">
        <v>440</v>
      </c>
      <c r="AJ251" t="s">
        <v>440</v>
      </c>
      <c r="AK251" t="s">
        <v>440</v>
      </c>
      <c r="AL251" t="s">
        <v>440</v>
      </c>
      <c r="AM251" t="s">
        <v>440</v>
      </c>
      <c r="AN251" t="s">
        <v>440</v>
      </c>
      <c r="AO251" t="s">
        <v>440</v>
      </c>
      <c r="AP251" t="s">
        <v>440</v>
      </c>
      <c r="AQ251" t="s">
        <v>440</v>
      </c>
      <c r="AR251" t="s">
        <v>440</v>
      </c>
      <c r="AS251" t="s">
        <v>440</v>
      </c>
      <c r="AT251" t="s">
        <v>440</v>
      </c>
      <c r="AU251" t="s">
        <v>440</v>
      </c>
      <c r="AV251" t="s">
        <v>440</v>
      </c>
      <c r="AW251" t="s">
        <v>440</v>
      </c>
      <c r="AX251" t="s">
        <v>440</v>
      </c>
      <c r="AY251" t="s">
        <v>440</v>
      </c>
    </row>
    <row r="252" spans="1:51" x14ac:dyDescent="0.3">
      <c r="A252" t="s">
        <v>1492</v>
      </c>
      <c r="B252" t="s">
        <v>630</v>
      </c>
      <c r="C252">
        <v>1585</v>
      </c>
      <c r="D252">
        <v>7925</v>
      </c>
      <c r="E252" t="s">
        <v>631</v>
      </c>
      <c r="F252" t="s">
        <v>1493</v>
      </c>
      <c r="G252" t="s">
        <v>447</v>
      </c>
      <c r="H252">
        <v>87889</v>
      </c>
      <c r="I252" t="s">
        <v>633</v>
      </c>
      <c r="J252" t="s">
        <v>426</v>
      </c>
      <c r="K252" t="s">
        <v>427</v>
      </c>
      <c r="L252" t="s">
        <v>477</v>
      </c>
      <c r="M252" t="s">
        <v>448</v>
      </c>
      <c r="N252" t="s">
        <v>1494</v>
      </c>
      <c r="O252" t="s">
        <v>598</v>
      </c>
      <c r="P252" t="s">
        <v>1495</v>
      </c>
      <c r="Q252" t="s">
        <v>459</v>
      </c>
      <c r="R252" t="s">
        <v>511</v>
      </c>
      <c r="S252" t="s">
        <v>732</v>
      </c>
      <c r="T252" t="s">
        <v>481</v>
      </c>
      <c r="U252" t="s">
        <v>462</v>
      </c>
      <c r="V252" s="8">
        <v>43905.75</v>
      </c>
      <c r="W252" t="s">
        <v>1495</v>
      </c>
      <c r="X252" t="s">
        <v>636</v>
      </c>
      <c r="Y252" t="s">
        <v>637</v>
      </c>
      <c r="Z252" t="s">
        <v>733</v>
      </c>
      <c r="AA252" t="s">
        <v>3</v>
      </c>
      <c r="AB252" t="s">
        <v>437</v>
      </c>
      <c r="AC252" t="s">
        <v>484</v>
      </c>
      <c r="AD252" t="s">
        <v>734</v>
      </c>
      <c r="AE252" t="s">
        <v>639</v>
      </c>
      <c r="AF252" t="s">
        <v>640</v>
      </c>
      <c r="AG252" t="s">
        <v>518</v>
      </c>
      <c r="AH252" t="s">
        <v>1495</v>
      </c>
      <c r="AI252" t="s">
        <v>440</v>
      </c>
      <c r="AJ252" t="s">
        <v>440</v>
      </c>
      <c r="AK252" t="s">
        <v>440</v>
      </c>
      <c r="AL252" t="s">
        <v>440</v>
      </c>
      <c r="AM252" t="s">
        <v>440</v>
      </c>
      <c r="AN252" t="s">
        <v>440</v>
      </c>
      <c r="AO252" t="s">
        <v>440</v>
      </c>
      <c r="AP252" t="s">
        <v>440</v>
      </c>
      <c r="AQ252" t="s">
        <v>440</v>
      </c>
      <c r="AR252" t="s">
        <v>440</v>
      </c>
      <c r="AS252" t="s">
        <v>440</v>
      </c>
      <c r="AT252" t="s">
        <v>440</v>
      </c>
      <c r="AU252" t="s">
        <v>440</v>
      </c>
      <c r="AV252" t="s">
        <v>440</v>
      </c>
      <c r="AW252" t="s">
        <v>440</v>
      </c>
      <c r="AX252" t="s">
        <v>440</v>
      </c>
      <c r="AY252" t="s">
        <v>440</v>
      </c>
    </row>
    <row r="253" spans="1:51" x14ac:dyDescent="0.3">
      <c r="A253" t="s">
        <v>1496</v>
      </c>
      <c r="B253" t="s">
        <v>630</v>
      </c>
      <c r="C253">
        <v>1754</v>
      </c>
      <c r="D253">
        <v>3508</v>
      </c>
      <c r="E253" t="s">
        <v>631</v>
      </c>
      <c r="F253" t="s">
        <v>1497</v>
      </c>
      <c r="G253" t="s">
        <v>447</v>
      </c>
      <c r="H253">
        <v>83768</v>
      </c>
      <c r="I253" t="s">
        <v>633</v>
      </c>
      <c r="J253" t="s">
        <v>426</v>
      </c>
      <c r="K253" t="s">
        <v>427</v>
      </c>
      <c r="L253" t="s">
        <v>469</v>
      </c>
      <c r="M253" t="s">
        <v>544</v>
      </c>
      <c r="N253" t="s">
        <v>1498</v>
      </c>
      <c r="O253" t="s">
        <v>598</v>
      </c>
      <c r="P253" t="s">
        <v>1499</v>
      </c>
      <c r="Q253" t="s">
        <v>459</v>
      </c>
      <c r="R253" t="s">
        <v>511</v>
      </c>
      <c r="S253" t="s">
        <v>732</v>
      </c>
      <c r="T253" t="s">
        <v>481</v>
      </c>
      <c r="U253" t="s">
        <v>462</v>
      </c>
      <c r="V253" s="8">
        <v>43905.75</v>
      </c>
      <c r="W253" t="s">
        <v>1499</v>
      </c>
      <c r="X253" t="s">
        <v>636</v>
      </c>
      <c r="Y253" t="s">
        <v>637</v>
      </c>
      <c r="Z253" t="s">
        <v>733</v>
      </c>
      <c r="AA253" t="s">
        <v>3</v>
      </c>
      <c r="AB253" t="s">
        <v>437</v>
      </c>
      <c r="AC253" t="s">
        <v>484</v>
      </c>
      <c r="AD253" t="s">
        <v>734</v>
      </c>
      <c r="AE253" t="s">
        <v>639</v>
      </c>
      <c r="AF253" t="s">
        <v>640</v>
      </c>
      <c r="AG253" t="s">
        <v>518</v>
      </c>
      <c r="AH253" t="s">
        <v>1499</v>
      </c>
      <c r="AI253" t="s">
        <v>440</v>
      </c>
      <c r="AJ253" t="s">
        <v>440</v>
      </c>
      <c r="AK253" t="s">
        <v>440</v>
      </c>
      <c r="AL253" t="s">
        <v>440</v>
      </c>
      <c r="AM253" t="s">
        <v>440</v>
      </c>
      <c r="AN253" t="s">
        <v>440</v>
      </c>
      <c r="AO253" t="s">
        <v>440</v>
      </c>
      <c r="AP253" t="s">
        <v>440</v>
      </c>
      <c r="AQ253" t="s">
        <v>440</v>
      </c>
      <c r="AR253" t="s">
        <v>440</v>
      </c>
      <c r="AS253" t="s">
        <v>440</v>
      </c>
      <c r="AT253" t="s">
        <v>440</v>
      </c>
      <c r="AU253" t="s">
        <v>440</v>
      </c>
      <c r="AV253" t="s">
        <v>440</v>
      </c>
      <c r="AW253" t="s">
        <v>440</v>
      </c>
      <c r="AX253" t="s">
        <v>440</v>
      </c>
      <c r="AY253" t="s">
        <v>440</v>
      </c>
    </row>
    <row r="254" spans="1:51" x14ac:dyDescent="0.3">
      <c r="A254" t="s">
        <v>1500</v>
      </c>
      <c r="B254" t="s">
        <v>630</v>
      </c>
      <c r="C254">
        <v>1459</v>
      </c>
      <c r="D254">
        <v>65680</v>
      </c>
      <c r="E254" t="s">
        <v>631</v>
      </c>
      <c r="F254" t="s">
        <v>1501</v>
      </c>
      <c r="G254" t="s">
        <v>447</v>
      </c>
      <c r="H254">
        <v>140815</v>
      </c>
      <c r="I254" t="s">
        <v>633</v>
      </c>
      <c r="J254" t="s">
        <v>426</v>
      </c>
      <c r="K254" t="s">
        <v>441</v>
      </c>
      <c r="L254" t="s">
        <v>444</v>
      </c>
      <c r="M254" t="s">
        <v>544</v>
      </c>
      <c r="N254" t="s">
        <v>1502</v>
      </c>
      <c r="O254" t="s">
        <v>598</v>
      </c>
      <c r="P254" t="s">
        <v>1503</v>
      </c>
      <c r="Q254" t="s">
        <v>459</v>
      </c>
      <c r="R254" t="s">
        <v>511</v>
      </c>
      <c r="S254" t="s">
        <v>512</v>
      </c>
      <c r="T254" t="s">
        <v>481</v>
      </c>
      <c r="U254" t="s">
        <v>462</v>
      </c>
      <c r="V254" s="8">
        <v>43905.75</v>
      </c>
      <c r="W254" t="s">
        <v>1503</v>
      </c>
      <c r="X254" t="s">
        <v>636</v>
      </c>
      <c r="Y254" t="s">
        <v>637</v>
      </c>
      <c r="Z254" t="s">
        <v>465</v>
      </c>
      <c r="AA254" t="s">
        <v>3</v>
      </c>
      <c r="AB254" t="s">
        <v>437</v>
      </c>
      <c r="AC254" t="s">
        <v>484</v>
      </c>
      <c r="AD254" t="s">
        <v>638</v>
      </c>
      <c r="AE254" t="s">
        <v>639</v>
      </c>
      <c r="AF254" t="s">
        <v>640</v>
      </c>
      <c r="AG254" t="s">
        <v>518</v>
      </c>
      <c r="AH254" t="s">
        <v>1503</v>
      </c>
      <c r="AI254" t="s">
        <v>440</v>
      </c>
      <c r="AJ254" t="s">
        <v>440</v>
      </c>
      <c r="AK254" t="s">
        <v>440</v>
      </c>
      <c r="AL254" t="s">
        <v>440</v>
      </c>
      <c r="AM254" t="s">
        <v>440</v>
      </c>
      <c r="AN254" t="s">
        <v>440</v>
      </c>
      <c r="AO254" t="s">
        <v>440</v>
      </c>
      <c r="AP254" t="s">
        <v>440</v>
      </c>
      <c r="AQ254" t="s">
        <v>440</v>
      </c>
      <c r="AR254" t="s">
        <v>440</v>
      </c>
      <c r="AS254" t="s">
        <v>440</v>
      </c>
      <c r="AT254" t="s">
        <v>440</v>
      </c>
      <c r="AU254" t="s">
        <v>440</v>
      </c>
      <c r="AV254" t="s">
        <v>440</v>
      </c>
      <c r="AW254" t="s">
        <v>440</v>
      </c>
      <c r="AX254" t="s">
        <v>440</v>
      </c>
      <c r="AY254" t="s">
        <v>440</v>
      </c>
    </row>
    <row r="255" spans="1:51" x14ac:dyDescent="0.3">
      <c r="A255" t="s">
        <v>1504</v>
      </c>
      <c r="B255" t="s">
        <v>630</v>
      </c>
      <c r="C255">
        <v>1158</v>
      </c>
      <c r="D255">
        <v>2317</v>
      </c>
      <c r="E255" t="s">
        <v>631</v>
      </c>
      <c r="F255" t="s">
        <v>1505</v>
      </c>
      <c r="G255" t="s">
        <v>447</v>
      </c>
      <c r="H255">
        <v>82657</v>
      </c>
      <c r="I255" t="s">
        <v>633</v>
      </c>
      <c r="J255" t="s">
        <v>426</v>
      </c>
      <c r="K255" t="s">
        <v>427</v>
      </c>
      <c r="L255" t="s">
        <v>477</v>
      </c>
      <c r="M255" t="s">
        <v>429</v>
      </c>
      <c r="N255" t="s">
        <v>1506</v>
      </c>
      <c r="O255" t="s">
        <v>598</v>
      </c>
      <c r="P255" t="s">
        <v>1507</v>
      </c>
      <c r="Q255" t="s">
        <v>459</v>
      </c>
      <c r="R255" t="s">
        <v>511</v>
      </c>
      <c r="S255" t="s">
        <v>512</v>
      </c>
      <c r="T255" t="s">
        <v>481</v>
      </c>
      <c r="U255" t="s">
        <v>462</v>
      </c>
      <c r="V255" s="8">
        <v>43905.75</v>
      </c>
      <c r="W255" t="s">
        <v>1507</v>
      </c>
      <c r="X255" t="s">
        <v>636</v>
      </c>
      <c r="Y255" t="s">
        <v>637</v>
      </c>
      <c r="Z255" t="s">
        <v>465</v>
      </c>
      <c r="AA255" t="s">
        <v>3</v>
      </c>
      <c r="AB255" t="s">
        <v>437</v>
      </c>
      <c r="AC255" t="s">
        <v>484</v>
      </c>
      <c r="AD255" t="s">
        <v>638</v>
      </c>
      <c r="AE255" t="s">
        <v>639</v>
      </c>
      <c r="AF255" t="s">
        <v>640</v>
      </c>
      <c r="AG255" t="s">
        <v>518</v>
      </c>
      <c r="AH255" t="s">
        <v>1507</v>
      </c>
      <c r="AI255" t="s">
        <v>440</v>
      </c>
      <c r="AJ255" t="s">
        <v>440</v>
      </c>
      <c r="AK255" t="s">
        <v>440</v>
      </c>
      <c r="AL255" t="s">
        <v>440</v>
      </c>
      <c r="AM255" t="s">
        <v>440</v>
      </c>
      <c r="AN255" t="s">
        <v>440</v>
      </c>
      <c r="AO255" t="s">
        <v>440</v>
      </c>
      <c r="AP255" t="s">
        <v>440</v>
      </c>
      <c r="AQ255" t="s">
        <v>440</v>
      </c>
      <c r="AR255" t="s">
        <v>440</v>
      </c>
      <c r="AS255" t="s">
        <v>440</v>
      </c>
      <c r="AT255" t="s">
        <v>440</v>
      </c>
      <c r="AU255" t="s">
        <v>440</v>
      </c>
      <c r="AV255" t="s">
        <v>440</v>
      </c>
      <c r="AW255" t="s">
        <v>440</v>
      </c>
      <c r="AX255" t="s">
        <v>440</v>
      </c>
      <c r="AY255" t="s">
        <v>440</v>
      </c>
    </row>
    <row r="256" spans="1:51" x14ac:dyDescent="0.3">
      <c r="A256" t="s">
        <v>1508</v>
      </c>
      <c r="B256" t="s">
        <v>630</v>
      </c>
      <c r="C256">
        <v>766</v>
      </c>
      <c r="D256">
        <v>397286</v>
      </c>
      <c r="E256" t="s">
        <v>631</v>
      </c>
      <c r="F256" t="s">
        <v>1509</v>
      </c>
      <c r="G256" t="s">
        <v>447</v>
      </c>
      <c r="H256">
        <v>445112</v>
      </c>
      <c r="I256" t="s">
        <v>633</v>
      </c>
      <c r="J256" t="s">
        <v>426</v>
      </c>
      <c r="K256" t="s">
        <v>427</v>
      </c>
      <c r="L256" t="s">
        <v>469</v>
      </c>
      <c r="M256" t="s">
        <v>496</v>
      </c>
      <c r="N256" t="s">
        <v>1510</v>
      </c>
      <c r="O256" t="s">
        <v>598</v>
      </c>
      <c r="P256" t="s">
        <v>1511</v>
      </c>
      <c r="Q256" t="s">
        <v>459</v>
      </c>
      <c r="R256" t="s">
        <v>511</v>
      </c>
      <c r="S256" t="s">
        <v>512</v>
      </c>
      <c r="T256" t="s">
        <v>481</v>
      </c>
      <c r="U256" t="s">
        <v>462</v>
      </c>
      <c r="V256" s="8">
        <v>43905.75</v>
      </c>
      <c r="W256" t="s">
        <v>1511</v>
      </c>
      <c r="X256" t="s">
        <v>636</v>
      </c>
      <c r="Y256" t="s">
        <v>637</v>
      </c>
      <c r="Z256" t="s">
        <v>465</v>
      </c>
      <c r="AA256" t="s">
        <v>3</v>
      </c>
      <c r="AB256" t="s">
        <v>437</v>
      </c>
      <c r="AC256" t="s">
        <v>484</v>
      </c>
      <c r="AD256" t="s">
        <v>638</v>
      </c>
      <c r="AE256" t="s">
        <v>639</v>
      </c>
      <c r="AF256" t="s">
        <v>640</v>
      </c>
      <c r="AG256" t="s">
        <v>518</v>
      </c>
      <c r="AH256" t="s">
        <v>1511</v>
      </c>
      <c r="AI256" t="s">
        <v>440</v>
      </c>
      <c r="AJ256" t="s">
        <v>440</v>
      </c>
      <c r="AK256" t="s">
        <v>440</v>
      </c>
      <c r="AL256" t="s">
        <v>440</v>
      </c>
      <c r="AM256" t="s">
        <v>440</v>
      </c>
      <c r="AN256" t="s">
        <v>440</v>
      </c>
      <c r="AO256" t="s">
        <v>440</v>
      </c>
      <c r="AP256" t="s">
        <v>440</v>
      </c>
      <c r="AQ256" t="s">
        <v>440</v>
      </c>
      <c r="AR256" t="s">
        <v>440</v>
      </c>
      <c r="AS256" t="s">
        <v>440</v>
      </c>
      <c r="AT256" t="s">
        <v>440</v>
      </c>
      <c r="AU256" t="s">
        <v>440</v>
      </c>
      <c r="AV256" t="s">
        <v>440</v>
      </c>
      <c r="AW256" t="s">
        <v>440</v>
      </c>
      <c r="AX256" t="s">
        <v>440</v>
      </c>
      <c r="AY256" t="s">
        <v>440</v>
      </c>
    </row>
    <row r="257" spans="1:51" x14ac:dyDescent="0.3">
      <c r="A257" t="s">
        <v>1512</v>
      </c>
      <c r="B257" t="s">
        <v>630</v>
      </c>
      <c r="C257">
        <v>789</v>
      </c>
      <c r="D257">
        <v>22093</v>
      </c>
      <c r="E257" t="s">
        <v>631</v>
      </c>
      <c r="F257" t="s">
        <v>1513</v>
      </c>
      <c r="G257" t="s">
        <v>447</v>
      </c>
      <c r="H257">
        <v>100843</v>
      </c>
      <c r="I257" t="s">
        <v>633</v>
      </c>
      <c r="J257" t="s">
        <v>426</v>
      </c>
      <c r="K257" t="s">
        <v>427</v>
      </c>
      <c r="L257" t="s">
        <v>442</v>
      </c>
      <c r="M257" t="s">
        <v>496</v>
      </c>
      <c r="N257" t="s">
        <v>1514</v>
      </c>
      <c r="O257" t="s">
        <v>598</v>
      </c>
      <c r="P257" t="s">
        <v>1515</v>
      </c>
      <c r="Q257" t="s">
        <v>459</v>
      </c>
      <c r="R257" t="s">
        <v>511</v>
      </c>
      <c r="S257" t="s">
        <v>512</v>
      </c>
      <c r="T257" t="s">
        <v>481</v>
      </c>
      <c r="U257" t="s">
        <v>462</v>
      </c>
      <c r="V257" s="8">
        <v>43905.75</v>
      </c>
      <c r="W257" t="s">
        <v>1515</v>
      </c>
      <c r="X257" t="s">
        <v>636</v>
      </c>
      <c r="Y257" t="s">
        <v>637</v>
      </c>
      <c r="Z257" t="s">
        <v>465</v>
      </c>
      <c r="AA257" t="s">
        <v>3</v>
      </c>
      <c r="AB257" t="s">
        <v>437</v>
      </c>
      <c r="AC257" t="s">
        <v>484</v>
      </c>
      <c r="AD257" t="s">
        <v>638</v>
      </c>
      <c r="AE257" t="s">
        <v>639</v>
      </c>
      <c r="AF257" t="s">
        <v>640</v>
      </c>
      <c r="AG257" t="s">
        <v>518</v>
      </c>
      <c r="AH257" t="s">
        <v>1515</v>
      </c>
      <c r="AI257" t="s">
        <v>440</v>
      </c>
      <c r="AJ257" t="s">
        <v>440</v>
      </c>
      <c r="AK257" t="s">
        <v>440</v>
      </c>
      <c r="AL257" t="s">
        <v>440</v>
      </c>
      <c r="AM257" t="s">
        <v>440</v>
      </c>
      <c r="AN257" t="s">
        <v>440</v>
      </c>
      <c r="AO257" t="s">
        <v>440</v>
      </c>
      <c r="AP257" t="s">
        <v>440</v>
      </c>
      <c r="AQ257" t="s">
        <v>440</v>
      </c>
      <c r="AR257" t="s">
        <v>440</v>
      </c>
      <c r="AS257" t="s">
        <v>440</v>
      </c>
      <c r="AT257" t="s">
        <v>440</v>
      </c>
      <c r="AU257" t="s">
        <v>440</v>
      </c>
      <c r="AV257" t="s">
        <v>440</v>
      </c>
      <c r="AW257" t="s">
        <v>440</v>
      </c>
      <c r="AX257" t="s">
        <v>440</v>
      </c>
      <c r="AY257" t="s">
        <v>440</v>
      </c>
    </row>
    <row r="258" spans="1:51" x14ac:dyDescent="0.3">
      <c r="A258" t="s">
        <v>1516</v>
      </c>
      <c r="B258" t="s">
        <v>630</v>
      </c>
      <c r="C258">
        <v>1570</v>
      </c>
      <c r="D258">
        <v>86380</v>
      </c>
      <c r="E258" t="s">
        <v>631</v>
      </c>
      <c r="F258" t="s">
        <v>1517</v>
      </c>
      <c r="G258" t="s">
        <v>447</v>
      </c>
      <c r="H258">
        <v>159866</v>
      </c>
      <c r="I258" t="s">
        <v>633</v>
      </c>
      <c r="J258" t="s">
        <v>426</v>
      </c>
      <c r="K258" t="s">
        <v>441</v>
      </c>
      <c r="L258" t="s">
        <v>469</v>
      </c>
      <c r="M258" t="s">
        <v>448</v>
      </c>
      <c r="N258" t="s">
        <v>1518</v>
      </c>
      <c r="O258" t="s">
        <v>598</v>
      </c>
      <c r="P258" t="s">
        <v>1519</v>
      </c>
      <c r="Q258" t="s">
        <v>459</v>
      </c>
      <c r="R258" t="s">
        <v>511</v>
      </c>
      <c r="S258" t="s">
        <v>512</v>
      </c>
      <c r="T258" t="s">
        <v>481</v>
      </c>
      <c r="U258" t="s">
        <v>462</v>
      </c>
      <c r="V258" s="8">
        <v>43905.75</v>
      </c>
      <c r="W258" t="s">
        <v>1519</v>
      </c>
      <c r="X258" t="s">
        <v>636</v>
      </c>
      <c r="Y258" t="s">
        <v>637</v>
      </c>
      <c r="Z258" t="s">
        <v>465</v>
      </c>
      <c r="AA258" t="s">
        <v>3</v>
      </c>
      <c r="AB258" t="s">
        <v>437</v>
      </c>
      <c r="AC258" t="s">
        <v>484</v>
      </c>
      <c r="AD258" t="s">
        <v>638</v>
      </c>
      <c r="AE258" t="s">
        <v>639</v>
      </c>
      <c r="AF258" t="s">
        <v>640</v>
      </c>
      <c r="AG258" t="s">
        <v>518</v>
      </c>
      <c r="AH258" t="s">
        <v>1519</v>
      </c>
      <c r="AI258" t="s">
        <v>440</v>
      </c>
      <c r="AJ258" t="s">
        <v>440</v>
      </c>
      <c r="AK258" t="s">
        <v>440</v>
      </c>
      <c r="AL258" t="s">
        <v>440</v>
      </c>
      <c r="AM258" t="s">
        <v>440</v>
      </c>
      <c r="AN258" t="s">
        <v>440</v>
      </c>
      <c r="AO258" t="s">
        <v>440</v>
      </c>
      <c r="AP258" t="s">
        <v>440</v>
      </c>
      <c r="AQ258" t="s">
        <v>440</v>
      </c>
      <c r="AR258" t="s">
        <v>440</v>
      </c>
      <c r="AS258" t="s">
        <v>440</v>
      </c>
      <c r="AT258" t="s">
        <v>440</v>
      </c>
      <c r="AU258" t="s">
        <v>440</v>
      </c>
      <c r="AV258" t="s">
        <v>440</v>
      </c>
      <c r="AW258" t="s">
        <v>440</v>
      </c>
      <c r="AX258" t="s">
        <v>440</v>
      </c>
      <c r="AY258" t="s">
        <v>440</v>
      </c>
    </row>
    <row r="259" spans="1:51" x14ac:dyDescent="0.3">
      <c r="A259" t="s">
        <v>1520</v>
      </c>
      <c r="B259" t="s">
        <v>630</v>
      </c>
      <c r="C259">
        <v>1507</v>
      </c>
      <c r="D259">
        <v>3014</v>
      </c>
      <c r="E259" t="s">
        <v>631</v>
      </c>
      <c r="F259" t="s">
        <v>1521</v>
      </c>
      <c r="G259" t="s">
        <v>447</v>
      </c>
      <c r="H259">
        <v>83296</v>
      </c>
      <c r="I259" t="s">
        <v>633</v>
      </c>
      <c r="J259" t="s">
        <v>426</v>
      </c>
      <c r="K259" t="s">
        <v>441</v>
      </c>
      <c r="L259" t="s">
        <v>446</v>
      </c>
      <c r="M259" t="s">
        <v>496</v>
      </c>
      <c r="N259" t="s">
        <v>1522</v>
      </c>
      <c r="O259" t="s">
        <v>598</v>
      </c>
      <c r="P259" t="s">
        <v>1523</v>
      </c>
      <c r="Q259" t="s">
        <v>459</v>
      </c>
      <c r="R259" t="s">
        <v>511</v>
      </c>
      <c r="S259" t="s">
        <v>512</v>
      </c>
      <c r="T259" t="s">
        <v>481</v>
      </c>
      <c r="U259" t="s">
        <v>462</v>
      </c>
      <c r="V259" s="8">
        <v>43905.75</v>
      </c>
      <c r="W259" t="s">
        <v>1523</v>
      </c>
      <c r="X259" t="s">
        <v>636</v>
      </c>
      <c r="Y259" t="s">
        <v>637</v>
      </c>
      <c r="Z259" t="s">
        <v>465</v>
      </c>
      <c r="AA259" t="s">
        <v>3</v>
      </c>
      <c r="AB259" t="s">
        <v>437</v>
      </c>
      <c r="AC259" t="s">
        <v>484</v>
      </c>
      <c r="AD259" t="s">
        <v>638</v>
      </c>
      <c r="AE259" t="s">
        <v>639</v>
      </c>
      <c r="AF259" t="s">
        <v>640</v>
      </c>
      <c r="AG259" t="s">
        <v>518</v>
      </c>
      <c r="AH259" t="s">
        <v>1523</v>
      </c>
      <c r="AI259" t="s">
        <v>440</v>
      </c>
      <c r="AJ259" t="s">
        <v>440</v>
      </c>
      <c r="AK259" t="s">
        <v>440</v>
      </c>
      <c r="AL259" t="s">
        <v>440</v>
      </c>
      <c r="AM259" t="s">
        <v>440</v>
      </c>
      <c r="AN259" t="s">
        <v>440</v>
      </c>
      <c r="AO259" t="s">
        <v>440</v>
      </c>
      <c r="AP259" t="s">
        <v>440</v>
      </c>
      <c r="AQ259" t="s">
        <v>440</v>
      </c>
      <c r="AR259" t="s">
        <v>440</v>
      </c>
      <c r="AS259" t="s">
        <v>440</v>
      </c>
      <c r="AT259" t="s">
        <v>440</v>
      </c>
      <c r="AU259" t="s">
        <v>440</v>
      </c>
      <c r="AV259" t="s">
        <v>440</v>
      </c>
      <c r="AW259" t="s">
        <v>440</v>
      </c>
      <c r="AX259" t="s">
        <v>440</v>
      </c>
      <c r="AY259" t="s">
        <v>440</v>
      </c>
    </row>
    <row r="260" spans="1:51" x14ac:dyDescent="0.3">
      <c r="A260" t="s">
        <v>1524</v>
      </c>
      <c r="B260" t="s">
        <v>630</v>
      </c>
      <c r="C260">
        <v>791</v>
      </c>
      <c r="D260">
        <v>236590</v>
      </c>
      <c r="E260" t="s">
        <v>631</v>
      </c>
      <c r="F260" t="s">
        <v>1525</v>
      </c>
      <c r="G260" t="s">
        <v>447</v>
      </c>
      <c r="H260">
        <v>297951</v>
      </c>
      <c r="I260" t="s">
        <v>633</v>
      </c>
      <c r="J260" t="s">
        <v>426</v>
      </c>
      <c r="K260" t="s">
        <v>441</v>
      </c>
      <c r="L260" t="s">
        <v>477</v>
      </c>
      <c r="M260" t="s">
        <v>445</v>
      </c>
      <c r="N260" t="s">
        <v>1526</v>
      </c>
      <c r="O260" t="s">
        <v>598</v>
      </c>
      <c r="P260" t="s">
        <v>1527</v>
      </c>
      <c r="Q260" t="s">
        <v>459</v>
      </c>
      <c r="R260" t="s">
        <v>511</v>
      </c>
      <c r="S260" t="s">
        <v>512</v>
      </c>
      <c r="T260" t="s">
        <v>481</v>
      </c>
      <c r="U260" t="s">
        <v>462</v>
      </c>
      <c r="V260" s="8">
        <v>43905.75</v>
      </c>
      <c r="W260" t="s">
        <v>1527</v>
      </c>
      <c r="X260" t="s">
        <v>636</v>
      </c>
      <c r="Y260" t="s">
        <v>637</v>
      </c>
      <c r="Z260" t="s">
        <v>465</v>
      </c>
      <c r="AA260" t="s">
        <v>3</v>
      </c>
      <c r="AB260" t="s">
        <v>437</v>
      </c>
      <c r="AC260" t="s">
        <v>484</v>
      </c>
      <c r="AD260" t="s">
        <v>638</v>
      </c>
      <c r="AE260" t="s">
        <v>639</v>
      </c>
      <c r="AF260" t="s">
        <v>640</v>
      </c>
      <c r="AG260" t="s">
        <v>518</v>
      </c>
      <c r="AH260" t="s">
        <v>1527</v>
      </c>
      <c r="AI260" t="s">
        <v>440</v>
      </c>
      <c r="AJ260" t="s">
        <v>440</v>
      </c>
      <c r="AK260" t="s">
        <v>440</v>
      </c>
      <c r="AL260" t="s">
        <v>440</v>
      </c>
      <c r="AM260" t="s">
        <v>440</v>
      </c>
      <c r="AN260" t="s">
        <v>440</v>
      </c>
      <c r="AO260" t="s">
        <v>440</v>
      </c>
      <c r="AP260" t="s">
        <v>440</v>
      </c>
      <c r="AQ260" t="s">
        <v>440</v>
      </c>
      <c r="AR260" t="s">
        <v>440</v>
      </c>
      <c r="AS260" t="s">
        <v>440</v>
      </c>
      <c r="AT260" t="s">
        <v>440</v>
      </c>
      <c r="AU260" t="s">
        <v>440</v>
      </c>
      <c r="AV260" t="s">
        <v>440</v>
      </c>
      <c r="AW260" t="s">
        <v>440</v>
      </c>
      <c r="AX260" t="s">
        <v>440</v>
      </c>
      <c r="AY260" t="s">
        <v>440</v>
      </c>
    </row>
    <row r="261" spans="1:51" x14ac:dyDescent="0.3">
      <c r="A261" t="s">
        <v>1528</v>
      </c>
      <c r="B261" t="s">
        <v>630</v>
      </c>
      <c r="C261">
        <v>808</v>
      </c>
      <c r="D261">
        <v>3232</v>
      </c>
      <c r="E261" t="s">
        <v>631</v>
      </c>
      <c r="F261" t="s">
        <v>1529</v>
      </c>
      <c r="G261" t="s">
        <v>447</v>
      </c>
      <c r="H261">
        <v>83531</v>
      </c>
      <c r="I261" t="s">
        <v>633</v>
      </c>
      <c r="J261" t="s">
        <v>426</v>
      </c>
      <c r="K261" t="s">
        <v>427</v>
      </c>
      <c r="L261" t="s">
        <v>477</v>
      </c>
      <c r="M261" t="s">
        <v>544</v>
      </c>
      <c r="N261" t="s">
        <v>1530</v>
      </c>
      <c r="O261" t="s">
        <v>598</v>
      </c>
      <c r="P261" t="s">
        <v>1531</v>
      </c>
      <c r="Q261" t="s">
        <v>459</v>
      </c>
      <c r="R261" t="s">
        <v>511</v>
      </c>
      <c r="S261" t="s">
        <v>512</v>
      </c>
      <c r="T261" t="s">
        <v>481</v>
      </c>
      <c r="U261" t="s">
        <v>462</v>
      </c>
      <c r="V261" s="8">
        <v>43905.75</v>
      </c>
      <c r="W261" t="s">
        <v>1531</v>
      </c>
      <c r="X261" t="s">
        <v>636</v>
      </c>
      <c r="Y261" t="s">
        <v>645</v>
      </c>
      <c r="Z261" t="s">
        <v>465</v>
      </c>
      <c r="AA261" t="s">
        <v>3</v>
      </c>
      <c r="AB261" t="s">
        <v>437</v>
      </c>
      <c r="AC261" t="s">
        <v>484</v>
      </c>
      <c r="AD261" t="s">
        <v>638</v>
      </c>
      <c r="AE261" t="s">
        <v>639</v>
      </c>
      <c r="AF261" t="s">
        <v>640</v>
      </c>
      <c r="AG261" t="s">
        <v>518</v>
      </c>
      <c r="AH261" t="s">
        <v>1531</v>
      </c>
      <c r="AI261" t="s">
        <v>440</v>
      </c>
      <c r="AJ261" t="s">
        <v>440</v>
      </c>
      <c r="AK261" t="s">
        <v>440</v>
      </c>
      <c r="AL261" t="s">
        <v>440</v>
      </c>
      <c r="AM261" t="s">
        <v>440</v>
      </c>
      <c r="AN261" t="s">
        <v>440</v>
      </c>
      <c r="AO261" t="s">
        <v>440</v>
      </c>
      <c r="AP261" t="s">
        <v>440</v>
      </c>
      <c r="AQ261" t="s">
        <v>440</v>
      </c>
      <c r="AR261" t="s">
        <v>440</v>
      </c>
      <c r="AS261" t="s">
        <v>440</v>
      </c>
      <c r="AT261" t="s">
        <v>440</v>
      </c>
      <c r="AU261" t="s">
        <v>440</v>
      </c>
      <c r="AV261" t="s">
        <v>440</v>
      </c>
      <c r="AW261" t="s">
        <v>440</v>
      </c>
      <c r="AX261" t="s">
        <v>440</v>
      </c>
      <c r="AY261" t="s">
        <v>440</v>
      </c>
    </row>
    <row r="262" spans="1:51" x14ac:dyDescent="0.3">
      <c r="A262" t="s">
        <v>1532</v>
      </c>
      <c r="B262" t="s">
        <v>630</v>
      </c>
      <c r="C262">
        <v>778</v>
      </c>
      <c r="D262">
        <v>14009</v>
      </c>
      <c r="E262" t="s">
        <v>631</v>
      </c>
      <c r="F262" t="s">
        <v>1533</v>
      </c>
      <c r="G262" t="s">
        <v>447</v>
      </c>
      <c r="H262">
        <v>93470</v>
      </c>
      <c r="I262" t="s">
        <v>633</v>
      </c>
      <c r="J262" t="s">
        <v>426</v>
      </c>
      <c r="K262" t="s">
        <v>441</v>
      </c>
      <c r="L262" t="s">
        <v>428</v>
      </c>
      <c r="M262" t="s">
        <v>429</v>
      </c>
      <c r="N262" t="s">
        <v>1534</v>
      </c>
      <c r="O262" t="s">
        <v>598</v>
      </c>
      <c r="P262" t="s">
        <v>1535</v>
      </c>
      <c r="Q262" t="s">
        <v>459</v>
      </c>
      <c r="R262" t="s">
        <v>511</v>
      </c>
      <c r="S262" t="s">
        <v>512</v>
      </c>
      <c r="T262" t="s">
        <v>481</v>
      </c>
      <c r="U262" t="s">
        <v>462</v>
      </c>
      <c r="V262" s="8">
        <v>43905.75</v>
      </c>
      <c r="W262" t="s">
        <v>1535</v>
      </c>
      <c r="X262" t="s">
        <v>636</v>
      </c>
      <c r="Y262" t="s">
        <v>637</v>
      </c>
      <c r="Z262" t="s">
        <v>465</v>
      </c>
      <c r="AA262" t="s">
        <v>3</v>
      </c>
      <c r="AB262" t="s">
        <v>437</v>
      </c>
      <c r="AC262" t="s">
        <v>484</v>
      </c>
      <c r="AD262" t="s">
        <v>638</v>
      </c>
      <c r="AE262" t="s">
        <v>639</v>
      </c>
      <c r="AF262" t="s">
        <v>640</v>
      </c>
      <c r="AG262" t="s">
        <v>518</v>
      </c>
      <c r="AH262" t="s">
        <v>1535</v>
      </c>
      <c r="AI262" t="s">
        <v>440</v>
      </c>
      <c r="AJ262" t="s">
        <v>440</v>
      </c>
      <c r="AK262" t="s">
        <v>440</v>
      </c>
      <c r="AL262" t="s">
        <v>440</v>
      </c>
      <c r="AM262" t="s">
        <v>440</v>
      </c>
      <c r="AN262" t="s">
        <v>440</v>
      </c>
      <c r="AO262" t="s">
        <v>440</v>
      </c>
      <c r="AP262" t="s">
        <v>440</v>
      </c>
      <c r="AQ262" t="s">
        <v>440</v>
      </c>
      <c r="AR262" t="s">
        <v>440</v>
      </c>
      <c r="AS262" t="s">
        <v>440</v>
      </c>
      <c r="AT262" t="s">
        <v>440</v>
      </c>
      <c r="AU262" t="s">
        <v>440</v>
      </c>
      <c r="AV262" t="s">
        <v>440</v>
      </c>
      <c r="AW262" t="s">
        <v>440</v>
      </c>
      <c r="AX262" t="s">
        <v>440</v>
      </c>
      <c r="AY262" t="s">
        <v>440</v>
      </c>
    </row>
    <row r="263" spans="1:51" x14ac:dyDescent="0.3">
      <c r="A263" t="s">
        <v>1536</v>
      </c>
      <c r="B263" t="s">
        <v>630</v>
      </c>
      <c r="C263">
        <v>725</v>
      </c>
      <c r="D263">
        <v>2450321</v>
      </c>
      <c r="E263" t="s">
        <v>631</v>
      </c>
      <c r="F263" t="s">
        <v>1537</v>
      </c>
      <c r="G263" t="s">
        <v>447</v>
      </c>
      <c r="H263">
        <v>2329638</v>
      </c>
      <c r="I263" t="s">
        <v>633</v>
      </c>
      <c r="J263" t="s">
        <v>426</v>
      </c>
      <c r="K263" t="s">
        <v>427</v>
      </c>
      <c r="L263" t="s">
        <v>442</v>
      </c>
      <c r="M263" t="s">
        <v>429</v>
      </c>
      <c r="N263" t="s">
        <v>1538</v>
      </c>
      <c r="O263" t="s">
        <v>598</v>
      </c>
      <c r="P263" t="s">
        <v>1539</v>
      </c>
      <c r="Q263" t="s">
        <v>459</v>
      </c>
      <c r="R263" t="s">
        <v>511</v>
      </c>
      <c r="S263" t="s">
        <v>512</v>
      </c>
      <c r="T263" t="s">
        <v>481</v>
      </c>
      <c r="U263" t="s">
        <v>462</v>
      </c>
      <c r="V263" s="8">
        <v>43905.75</v>
      </c>
      <c r="W263" t="s">
        <v>1539</v>
      </c>
      <c r="X263" t="s">
        <v>636</v>
      </c>
      <c r="Y263" t="s">
        <v>637</v>
      </c>
      <c r="Z263" t="s">
        <v>465</v>
      </c>
      <c r="AA263" t="s">
        <v>3</v>
      </c>
      <c r="AB263" t="s">
        <v>437</v>
      </c>
      <c r="AC263" t="s">
        <v>484</v>
      </c>
      <c r="AD263" t="s">
        <v>638</v>
      </c>
      <c r="AE263" t="s">
        <v>639</v>
      </c>
      <c r="AF263" t="s">
        <v>640</v>
      </c>
      <c r="AG263" t="s">
        <v>518</v>
      </c>
      <c r="AH263" t="s">
        <v>1539</v>
      </c>
      <c r="AI263" t="s">
        <v>440</v>
      </c>
      <c r="AJ263" t="s">
        <v>440</v>
      </c>
      <c r="AK263" t="s">
        <v>440</v>
      </c>
      <c r="AL263" t="s">
        <v>440</v>
      </c>
      <c r="AM263" t="s">
        <v>440</v>
      </c>
      <c r="AN263" t="s">
        <v>440</v>
      </c>
      <c r="AO263" t="s">
        <v>440</v>
      </c>
      <c r="AP263" t="s">
        <v>440</v>
      </c>
      <c r="AQ263" t="s">
        <v>440</v>
      </c>
      <c r="AR263" t="s">
        <v>440</v>
      </c>
      <c r="AS263" t="s">
        <v>440</v>
      </c>
      <c r="AT263" t="s">
        <v>440</v>
      </c>
      <c r="AU263" t="s">
        <v>440</v>
      </c>
      <c r="AV263" t="s">
        <v>440</v>
      </c>
      <c r="AW263" t="s">
        <v>440</v>
      </c>
      <c r="AX263" t="s">
        <v>440</v>
      </c>
      <c r="AY263" t="s">
        <v>440</v>
      </c>
    </row>
    <row r="264" spans="1:51" x14ac:dyDescent="0.3">
      <c r="A264" t="s">
        <v>1540</v>
      </c>
      <c r="B264" t="s">
        <v>630</v>
      </c>
      <c r="C264">
        <v>723</v>
      </c>
      <c r="D264">
        <v>123672</v>
      </c>
      <c r="E264" t="s">
        <v>631</v>
      </c>
      <c r="F264" t="s">
        <v>1541</v>
      </c>
      <c r="G264" t="s">
        <v>447</v>
      </c>
      <c r="H264">
        <v>193633</v>
      </c>
      <c r="I264" t="s">
        <v>633</v>
      </c>
      <c r="J264" t="s">
        <v>426</v>
      </c>
      <c r="K264" t="s">
        <v>427</v>
      </c>
      <c r="L264" t="s">
        <v>477</v>
      </c>
      <c r="M264" t="s">
        <v>544</v>
      </c>
      <c r="N264" t="s">
        <v>1542</v>
      </c>
      <c r="O264" t="s">
        <v>598</v>
      </c>
      <c r="P264" t="s">
        <v>1543</v>
      </c>
      <c r="Q264" t="s">
        <v>459</v>
      </c>
      <c r="R264" t="s">
        <v>511</v>
      </c>
      <c r="S264" t="s">
        <v>512</v>
      </c>
      <c r="T264" t="s">
        <v>481</v>
      </c>
      <c r="U264" t="s">
        <v>462</v>
      </c>
      <c r="V264" s="8">
        <v>43905.75</v>
      </c>
      <c r="W264" t="s">
        <v>1543</v>
      </c>
      <c r="X264" t="s">
        <v>636</v>
      </c>
      <c r="Y264" t="s">
        <v>637</v>
      </c>
      <c r="Z264" t="s">
        <v>465</v>
      </c>
      <c r="AA264" t="s">
        <v>3</v>
      </c>
      <c r="AB264" t="s">
        <v>437</v>
      </c>
      <c r="AC264" t="s">
        <v>484</v>
      </c>
      <c r="AD264" t="s">
        <v>638</v>
      </c>
      <c r="AE264" t="s">
        <v>639</v>
      </c>
      <c r="AF264" t="s">
        <v>640</v>
      </c>
      <c r="AG264" t="s">
        <v>518</v>
      </c>
      <c r="AH264" t="s">
        <v>1543</v>
      </c>
      <c r="AI264" t="s">
        <v>440</v>
      </c>
      <c r="AJ264" t="s">
        <v>440</v>
      </c>
      <c r="AK264" t="s">
        <v>440</v>
      </c>
      <c r="AL264" t="s">
        <v>440</v>
      </c>
      <c r="AM264" t="s">
        <v>440</v>
      </c>
      <c r="AN264" t="s">
        <v>440</v>
      </c>
      <c r="AO264" t="s">
        <v>440</v>
      </c>
      <c r="AP264" t="s">
        <v>440</v>
      </c>
      <c r="AQ264" t="s">
        <v>440</v>
      </c>
      <c r="AR264" t="s">
        <v>440</v>
      </c>
      <c r="AS264" t="s">
        <v>440</v>
      </c>
      <c r="AT264" t="s">
        <v>440</v>
      </c>
      <c r="AU264" t="s">
        <v>440</v>
      </c>
      <c r="AV264" t="s">
        <v>440</v>
      </c>
      <c r="AW264" t="s">
        <v>440</v>
      </c>
      <c r="AX264" t="s">
        <v>440</v>
      </c>
      <c r="AY264" t="s">
        <v>440</v>
      </c>
    </row>
    <row r="265" spans="1:51" x14ac:dyDescent="0.3">
      <c r="A265" t="s">
        <v>1544</v>
      </c>
      <c r="B265" t="s">
        <v>630</v>
      </c>
      <c r="C265">
        <v>717</v>
      </c>
      <c r="D265">
        <v>28003397</v>
      </c>
      <c r="E265" t="s">
        <v>631</v>
      </c>
      <c r="F265" t="s">
        <v>1545</v>
      </c>
      <c r="G265" t="s">
        <v>447</v>
      </c>
      <c r="H265">
        <v>25789798</v>
      </c>
      <c r="I265" t="s">
        <v>633</v>
      </c>
      <c r="J265" t="s">
        <v>426</v>
      </c>
      <c r="K265" t="s">
        <v>441</v>
      </c>
      <c r="L265" t="s">
        <v>428</v>
      </c>
      <c r="M265" t="s">
        <v>443</v>
      </c>
      <c r="N265" t="s">
        <v>1546</v>
      </c>
      <c r="O265" t="s">
        <v>598</v>
      </c>
      <c r="P265" t="s">
        <v>1547</v>
      </c>
      <c r="Q265" t="s">
        <v>459</v>
      </c>
      <c r="R265" t="s">
        <v>511</v>
      </c>
      <c r="S265" t="s">
        <v>512</v>
      </c>
      <c r="T265" t="s">
        <v>481</v>
      </c>
      <c r="U265" t="s">
        <v>462</v>
      </c>
      <c r="V265" s="8">
        <v>43905.75</v>
      </c>
      <c r="W265" t="s">
        <v>1547</v>
      </c>
      <c r="X265" t="s">
        <v>636</v>
      </c>
      <c r="Y265" t="s">
        <v>637</v>
      </c>
      <c r="Z265" t="s">
        <v>465</v>
      </c>
      <c r="AA265" t="s">
        <v>3</v>
      </c>
      <c r="AB265" t="s">
        <v>437</v>
      </c>
      <c r="AC265" t="s">
        <v>484</v>
      </c>
      <c r="AD265" t="s">
        <v>638</v>
      </c>
      <c r="AE265" t="s">
        <v>639</v>
      </c>
      <c r="AF265" t="s">
        <v>640</v>
      </c>
      <c r="AG265" t="s">
        <v>518</v>
      </c>
      <c r="AH265" t="s">
        <v>1547</v>
      </c>
      <c r="AI265" t="s">
        <v>440</v>
      </c>
      <c r="AJ265" t="s">
        <v>440</v>
      </c>
      <c r="AK265" t="s">
        <v>440</v>
      </c>
      <c r="AL265" t="s">
        <v>440</v>
      </c>
      <c r="AM265" t="s">
        <v>440</v>
      </c>
      <c r="AN265" t="s">
        <v>440</v>
      </c>
      <c r="AO265" t="s">
        <v>440</v>
      </c>
      <c r="AP265" t="s">
        <v>440</v>
      </c>
      <c r="AQ265" t="s">
        <v>440</v>
      </c>
      <c r="AR265" t="s">
        <v>440</v>
      </c>
      <c r="AS265" t="s">
        <v>440</v>
      </c>
      <c r="AT265" t="s">
        <v>440</v>
      </c>
      <c r="AU265" t="s">
        <v>440</v>
      </c>
      <c r="AV265" t="s">
        <v>440</v>
      </c>
      <c r="AW265" t="s">
        <v>440</v>
      </c>
      <c r="AX265" t="s">
        <v>440</v>
      </c>
      <c r="AY265" t="s">
        <v>440</v>
      </c>
    </row>
    <row r="266" spans="1:51" x14ac:dyDescent="0.3">
      <c r="A266" t="s">
        <v>1548</v>
      </c>
      <c r="B266" t="s">
        <v>630</v>
      </c>
      <c r="C266">
        <v>706</v>
      </c>
      <c r="D266">
        <v>1493210</v>
      </c>
      <c r="E266" t="s">
        <v>631</v>
      </c>
      <c r="F266" t="s">
        <v>1549</v>
      </c>
      <c r="G266" t="s">
        <v>447</v>
      </c>
      <c r="H266">
        <v>1444495</v>
      </c>
      <c r="I266" t="s">
        <v>633</v>
      </c>
      <c r="J266" t="s">
        <v>426</v>
      </c>
      <c r="K266" t="s">
        <v>427</v>
      </c>
      <c r="L266" t="s">
        <v>477</v>
      </c>
      <c r="M266" t="s">
        <v>496</v>
      </c>
      <c r="N266" t="s">
        <v>1550</v>
      </c>
      <c r="O266" t="s">
        <v>598</v>
      </c>
      <c r="P266" t="s">
        <v>1551</v>
      </c>
      <c r="Q266" t="s">
        <v>459</v>
      </c>
      <c r="R266" t="s">
        <v>511</v>
      </c>
      <c r="S266" t="s">
        <v>512</v>
      </c>
      <c r="T266" t="s">
        <v>481</v>
      </c>
      <c r="U266" t="s">
        <v>462</v>
      </c>
      <c r="V266" s="8">
        <v>43905.75</v>
      </c>
      <c r="W266" t="s">
        <v>1551</v>
      </c>
      <c r="X266" t="s">
        <v>636</v>
      </c>
      <c r="Y266" t="s">
        <v>637</v>
      </c>
      <c r="Z266" t="s">
        <v>465</v>
      </c>
      <c r="AA266" t="s">
        <v>3</v>
      </c>
      <c r="AB266" t="s">
        <v>437</v>
      </c>
      <c r="AC266" t="s">
        <v>484</v>
      </c>
      <c r="AD266" t="s">
        <v>638</v>
      </c>
      <c r="AE266" t="s">
        <v>639</v>
      </c>
      <c r="AF266" t="s">
        <v>640</v>
      </c>
      <c r="AG266" t="s">
        <v>518</v>
      </c>
      <c r="AH266" t="s">
        <v>1551</v>
      </c>
      <c r="AI266" t="s">
        <v>440</v>
      </c>
      <c r="AJ266" t="s">
        <v>440</v>
      </c>
      <c r="AK266" t="s">
        <v>440</v>
      </c>
      <c r="AL266" t="s">
        <v>440</v>
      </c>
      <c r="AM266" t="s">
        <v>440</v>
      </c>
      <c r="AN266" t="s">
        <v>440</v>
      </c>
      <c r="AO266" t="s">
        <v>440</v>
      </c>
      <c r="AP266" t="s">
        <v>440</v>
      </c>
      <c r="AQ266" t="s">
        <v>440</v>
      </c>
      <c r="AR266" t="s">
        <v>440</v>
      </c>
      <c r="AS266" t="s">
        <v>440</v>
      </c>
      <c r="AT266" t="s">
        <v>440</v>
      </c>
      <c r="AU266" t="s">
        <v>440</v>
      </c>
      <c r="AV266" t="s">
        <v>440</v>
      </c>
      <c r="AW266" t="s">
        <v>440</v>
      </c>
      <c r="AX266" t="s">
        <v>440</v>
      </c>
      <c r="AY266" t="s">
        <v>440</v>
      </c>
    </row>
    <row r="267" spans="1:51" x14ac:dyDescent="0.3">
      <c r="A267" t="s">
        <v>1552</v>
      </c>
      <c r="B267" t="s">
        <v>630</v>
      </c>
      <c r="C267">
        <v>962</v>
      </c>
      <c r="D267">
        <v>140533</v>
      </c>
      <c r="E267" t="s">
        <v>631</v>
      </c>
      <c r="F267" t="s">
        <v>1553</v>
      </c>
      <c r="G267" t="s">
        <v>447</v>
      </c>
      <c r="H267">
        <v>209870</v>
      </c>
      <c r="I267" t="s">
        <v>633</v>
      </c>
      <c r="J267" t="s">
        <v>426</v>
      </c>
      <c r="K267" t="s">
        <v>441</v>
      </c>
      <c r="L267" t="s">
        <v>442</v>
      </c>
      <c r="M267" t="s">
        <v>445</v>
      </c>
      <c r="N267" t="s">
        <v>1554</v>
      </c>
      <c r="O267" t="s">
        <v>598</v>
      </c>
      <c r="P267" t="s">
        <v>1555</v>
      </c>
      <c r="Q267" t="s">
        <v>459</v>
      </c>
      <c r="R267" t="s">
        <v>511</v>
      </c>
      <c r="S267" t="s">
        <v>512</v>
      </c>
      <c r="T267" t="s">
        <v>481</v>
      </c>
      <c r="U267" t="s">
        <v>462</v>
      </c>
      <c r="V267" s="8">
        <v>43905.75</v>
      </c>
      <c r="W267" t="s">
        <v>1555</v>
      </c>
      <c r="X267" t="s">
        <v>636</v>
      </c>
      <c r="Y267" t="s">
        <v>637</v>
      </c>
      <c r="Z267" t="s">
        <v>465</v>
      </c>
      <c r="AA267" t="s">
        <v>3</v>
      </c>
      <c r="AB267" t="s">
        <v>437</v>
      </c>
      <c r="AC267" t="s">
        <v>484</v>
      </c>
      <c r="AD267" t="s">
        <v>638</v>
      </c>
      <c r="AE267" t="s">
        <v>639</v>
      </c>
      <c r="AF267" t="s">
        <v>640</v>
      </c>
      <c r="AG267" t="s">
        <v>518</v>
      </c>
      <c r="AH267" t="s">
        <v>1555</v>
      </c>
      <c r="AI267" t="s">
        <v>440</v>
      </c>
      <c r="AJ267" t="s">
        <v>440</v>
      </c>
      <c r="AK267" t="s">
        <v>440</v>
      </c>
      <c r="AL267" t="s">
        <v>440</v>
      </c>
      <c r="AM267" t="s">
        <v>440</v>
      </c>
      <c r="AN267" t="s">
        <v>440</v>
      </c>
      <c r="AO267" t="s">
        <v>440</v>
      </c>
      <c r="AP267" t="s">
        <v>440</v>
      </c>
      <c r="AQ267" t="s">
        <v>440</v>
      </c>
      <c r="AR267" t="s">
        <v>440</v>
      </c>
      <c r="AS267" t="s">
        <v>440</v>
      </c>
      <c r="AT267" t="s">
        <v>440</v>
      </c>
      <c r="AU267" t="s">
        <v>440</v>
      </c>
      <c r="AV267" t="s">
        <v>440</v>
      </c>
      <c r="AW267" t="s">
        <v>440</v>
      </c>
      <c r="AX267" t="s">
        <v>440</v>
      </c>
      <c r="AY267" t="s">
        <v>440</v>
      </c>
    </row>
    <row r="268" spans="1:51" x14ac:dyDescent="0.3">
      <c r="A268" t="s">
        <v>1556</v>
      </c>
      <c r="B268" t="s">
        <v>630</v>
      </c>
      <c r="C268">
        <v>1012</v>
      </c>
      <c r="D268">
        <v>8101</v>
      </c>
      <c r="E268" t="s">
        <v>631</v>
      </c>
      <c r="F268" t="s">
        <v>1557</v>
      </c>
      <c r="G268" t="s">
        <v>447</v>
      </c>
      <c r="H268">
        <v>88020</v>
      </c>
      <c r="I268" t="s">
        <v>633</v>
      </c>
      <c r="J268" t="s">
        <v>426</v>
      </c>
      <c r="K268" t="s">
        <v>441</v>
      </c>
      <c r="L268" t="s">
        <v>428</v>
      </c>
      <c r="M268" t="s">
        <v>496</v>
      </c>
      <c r="N268" t="s">
        <v>1558</v>
      </c>
      <c r="O268" t="s">
        <v>598</v>
      </c>
      <c r="P268" t="s">
        <v>1559</v>
      </c>
      <c r="Q268" t="s">
        <v>459</v>
      </c>
      <c r="R268" t="s">
        <v>511</v>
      </c>
      <c r="S268" t="s">
        <v>512</v>
      </c>
      <c r="T268" t="s">
        <v>481</v>
      </c>
      <c r="U268" t="s">
        <v>462</v>
      </c>
      <c r="V268" s="8">
        <v>43905.75</v>
      </c>
      <c r="W268" t="s">
        <v>1559</v>
      </c>
      <c r="X268" t="s">
        <v>636</v>
      </c>
      <c r="Y268" t="s">
        <v>637</v>
      </c>
      <c r="Z268" t="s">
        <v>465</v>
      </c>
      <c r="AA268" t="s">
        <v>3</v>
      </c>
      <c r="AB268" t="s">
        <v>437</v>
      </c>
      <c r="AC268" t="s">
        <v>484</v>
      </c>
      <c r="AD268" t="s">
        <v>638</v>
      </c>
      <c r="AE268" t="s">
        <v>639</v>
      </c>
      <c r="AF268" t="s">
        <v>640</v>
      </c>
      <c r="AG268" t="s">
        <v>518</v>
      </c>
      <c r="AH268" t="s">
        <v>1559</v>
      </c>
      <c r="AI268" t="s">
        <v>440</v>
      </c>
      <c r="AJ268" t="s">
        <v>440</v>
      </c>
      <c r="AK268" t="s">
        <v>440</v>
      </c>
      <c r="AL268" t="s">
        <v>440</v>
      </c>
      <c r="AM268" t="s">
        <v>440</v>
      </c>
      <c r="AN268" t="s">
        <v>440</v>
      </c>
      <c r="AO268" t="s">
        <v>440</v>
      </c>
      <c r="AP268" t="s">
        <v>440</v>
      </c>
      <c r="AQ268" t="s">
        <v>440</v>
      </c>
      <c r="AR268" t="s">
        <v>440</v>
      </c>
      <c r="AS268" t="s">
        <v>440</v>
      </c>
      <c r="AT268" t="s">
        <v>440</v>
      </c>
      <c r="AU268" t="s">
        <v>440</v>
      </c>
      <c r="AV268" t="s">
        <v>440</v>
      </c>
      <c r="AW268" t="s">
        <v>440</v>
      </c>
      <c r="AX268" t="s">
        <v>440</v>
      </c>
      <c r="AY268" t="s">
        <v>440</v>
      </c>
    </row>
    <row r="269" spans="1:51" x14ac:dyDescent="0.3">
      <c r="A269" t="s">
        <v>1560</v>
      </c>
      <c r="B269" t="s">
        <v>630</v>
      </c>
      <c r="C269">
        <v>1584</v>
      </c>
      <c r="D269">
        <v>82405</v>
      </c>
      <c r="E269" t="s">
        <v>631</v>
      </c>
      <c r="F269" t="s">
        <v>1561</v>
      </c>
      <c r="G269" t="s">
        <v>447</v>
      </c>
      <c r="H269">
        <v>156213</v>
      </c>
      <c r="I269" t="s">
        <v>633</v>
      </c>
      <c r="J269" t="s">
        <v>426</v>
      </c>
      <c r="K269" t="s">
        <v>441</v>
      </c>
      <c r="L269" t="s">
        <v>444</v>
      </c>
      <c r="M269" t="s">
        <v>429</v>
      </c>
      <c r="N269" t="s">
        <v>1562</v>
      </c>
      <c r="O269" t="s">
        <v>598</v>
      </c>
      <c r="P269" t="s">
        <v>1563</v>
      </c>
      <c r="Q269" t="s">
        <v>459</v>
      </c>
      <c r="R269" t="s">
        <v>511</v>
      </c>
      <c r="S269" t="s">
        <v>512</v>
      </c>
      <c r="T269" t="s">
        <v>481</v>
      </c>
      <c r="U269" t="s">
        <v>462</v>
      </c>
      <c r="V269" s="8">
        <v>43905.75</v>
      </c>
      <c r="W269" t="s">
        <v>1563</v>
      </c>
      <c r="X269" t="s">
        <v>636</v>
      </c>
      <c r="Y269" t="s">
        <v>637</v>
      </c>
      <c r="Z269" t="s">
        <v>465</v>
      </c>
      <c r="AA269" t="s">
        <v>3</v>
      </c>
      <c r="AB269" t="s">
        <v>437</v>
      </c>
      <c r="AC269" t="s">
        <v>484</v>
      </c>
      <c r="AD269" t="s">
        <v>638</v>
      </c>
      <c r="AE269" t="s">
        <v>639</v>
      </c>
      <c r="AF269" t="s">
        <v>640</v>
      </c>
      <c r="AG269" t="s">
        <v>518</v>
      </c>
      <c r="AH269" t="s">
        <v>1563</v>
      </c>
      <c r="AI269" t="s">
        <v>440</v>
      </c>
      <c r="AJ269" t="s">
        <v>440</v>
      </c>
      <c r="AK269" t="s">
        <v>440</v>
      </c>
      <c r="AL269" t="s">
        <v>440</v>
      </c>
      <c r="AM269" t="s">
        <v>440</v>
      </c>
      <c r="AN269" t="s">
        <v>440</v>
      </c>
      <c r="AO269" t="s">
        <v>440</v>
      </c>
      <c r="AP269" t="s">
        <v>440</v>
      </c>
      <c r="AQ269" t="s">
        <v>440</v>
      </c>
      <c r="AR269" t="s">
        <v>440</v>
      </c>
      <c r="AS269" t="s">
        <v>440</v>
      </c>
      <c r="AT269" t="s">
        <v>440</v>
      </c>
      <c r="AU269" t="s">
        <v>440</v>
      </c>
      <c r="AV269" t="s">
        <v>440</v>
      </c>
      <c r="AW269" t="s">
        <v>440</v>
      </c>
      <c r="AX269" t="s">
        <v>440</v>
      </c>
      <c r="AY269" t="s">
        <v>440</v>
      </c>
    </row>
    <row r="270" spans="1:51" x14ac:dyDescent="0.3">
      <c r="A270" t="s">
        <v>1564</v>
      </c>
      <c r="B270" t="s">
        <v>630</v>
      </c>
      <c r="C270">
        <v>1442</v>
      </c>
      <c r="D270">
        <v>4327</v>
      </c>
      <c r="E270" t="s">
        <v>631</v>
      </c>
      <c r="F270" t="s">
        <v>1565</v>
      </c>
      <c r="G270" t="s">
        <v>447</v>
      </c>
      <c r="H270">
        <v>84499</v>
      </c>
      <c r="I270" t="s">
        <v>633</v>
      </c>
      <c r="J270" t="s">
        <v>426</v>
      </c>
      <c r="K270" t="s">
        <v>427</v>
      </c>
      <c r="L270" t="s">
        <v>469</v>
      </c>
      <c r="M270" t="s">
        <v>445</v>
      </c>
      <c r="N270" t="s">
        <v>1566</v>
      </c>
      <c r="O270" t="s">
        <v>598</v>
      </c>
      <c r="P270" t="s">
        <v>1567</v>
      </c>
      <c r="Q270" t="s">
        <v>459</v>
      </c>
      <c r="R270" t="s">
        <v>511</v>
      </c>
      <c r="S270" t="s">
        <v>512</v>
      </c>
      <c r="T270" t="s">
        <v>481</v>
      </c>
      <c r="U270" t="s">
        <v>462</v>
      </c>
      <c r="V270" s="8">
        <v>43905.75</v>
      </c>
      <c r="W270" t="s">
        <v>1567</v>
      </c>
      <c r="X270" t="s">
        <v>636</v>
      </c>
      <c r="Y270" t="s">
        <v>637</v>
      </c>
      <c r="Z270" t="s">
        <v>465</v>
      </c>
      <c r="AA270" t="s">
        <v>3</v>
      </c>
      <c r="AB270" t="s">
        <v>437</v>
      </c>
      <c r="AC270" t="s">
        <v>484</v>
      </c>
      <c r="AD270" t="s">
        <v>638</v>
      </c>
      <c r="AE270" t="s">
        <v>639</v>
      </c>
      <c r="AF270" t="s">
        <v>640</v>
      </c>
      <c r="AG270" t="s">
        <v>518</v>
      </c>
      <c r="AH270" t="s">
        <v>1567</v>
      </c>
      <c r="AI270" t="s">
        <v>440</v>
      </c>
      <c r="AJ270" t="s">
        <v>440</v>
      </c>
      <c r="AK270" t="s">
        <v>440</v>
      </c>
      <c r="AL270" t="s">
        <v>440</v>
      </c>
      <c r="AM270" t="s">
        <v>440</v>
      </c>
      <c r="AN270" t="s">
        <v>440</v>
      </c>
      <c r="AO270" t="s">
        <v>440</v>
      </c>
      <c r="AP270" t="s">
        <v>440</v>
      </c>
      <c r="AQ270" t="s">
        <v>440</v>
      </c>
      <c r="AR270" t="s">
        <v>440</v>
      </c>
      <c r="AS270" t="s">
        <v>440</v>
      </c>
      <c r="AT270" t="s">
        <v>440</v>
      </c>
      <c r="AU270" t="s">
        <v>440</v>
      </c>
      <c r="AV270" t="s">
        <v>440</v>
      </c>
      <c r="AW270" t="s">
        <v>440</v>
      </c>
      <c r="AX270" t="s">
        <v>440</v>
      </c>
      <c r="AY270" t="s">
        <v>440</v>
      </c>
    </row>
    <row r="271" spans="1:51" x14ac:dyDescent="0.3">
      <c r="A271" t="s">
        <v>1568</v>
      </c>
      <c r="B271" t="s">
        <v>630</v>
      </c>
      <c r="C271">
        <v>716</v>
      </c>
      <c r="D271">
        <v>37257</v>
      </c>
      <c r="E271" t="s">
        <v>631</v>
      </c>
      <c r="F271" t="s">
        <v>1569</v>
      </c>
      <c r="G271" t="s">
        <v>447</v>
      </c>
      <c r="H271">
        <v>114960</v>
      </c>
      <c r="I271" t="s">
        <v>633</v>
      </c>
      <c r="J271" t="s">
        <v>426</v>
      </c>
      <c r="K271" t="s">
        <v>441</v>
      </c>
      <c r="L271" t="s">
        <v>477</v>
      </c>
      <c r="M271" t="s">
        <v>496</v>
      </c>
      <c r="N271" t="s">
        <v>1570</v>
      </c>
      <c r="O271" t="s">
        <v>598</v>
      </c>
      <c r="P271" t="s">
        <v>1571</v>
      </c>
      <c r="Q271" t="s">
        <v>459</v>
      </c>
      <c r="R271" t="s">
        <v>511</v>
      </c>
      <c r="S271" t="s">
        <v>512</v>
      </c>
      <c r="T271" t="s">
        <v>481</v>
      </c>
      <c r="U271" t="s">
        <v>462</v>
      </c>
      <c r="V271" s="8">
        <v>43905.75</v>
      </c>
      <c r="W271" t="s">
        <v>1571</v>
      </c>
      <c r="X271" t="s">
        <v>636</v>
      </c>
      <c r="Y271" t="s">
        <v>637</v>
      </c>
      <c r="Z271" t="s">
        <v>465</v>
      </c>
      <c r="AA271" t="s">
        <v>3</v>
      </c>
      <c r="AB271" t="s">
        <v>437</v>
      </c>
      <c r="AC271" t="s">
        <v>484</v>
      </c>
      <c r="AD271" t="s">
        <v>638</v>
      </c>
      <c r="AE271" t="s">
        <v>639</v>
      </c>
      <c r="AF271" t="s">
        <v>640</v>
      </c>
      <c r="AG271" t="s">
        <v>518</v>
      </c>
      <c r="AH271" t="s">
        <v>1571</v>
      </c>
      <c r="AI271" t="s">
        <v>440</v>
      </c>
      <c r="AJ271" t="s">
        <v>440</v>
      </c>
      <c r="AK271" t="s">
        <v>440</v>
      </c>
      <c r="AL271" t="s">
        <v>440</v>
      </c>
      <c r="AM271" t="s">
        <v>440</v>
      </c>
      <c r="AN271" t="s">
        <v>440</v>
      </c>
      <c r="AO271" t="s">
        <v>440</v>
      </c>
      <c r="AP271" t="s">
        <v>440</v>
      </c>
      <c r="AQ271" t="s">
        <v>440</v>
      </c>
      <c r="AR271" t="s">
        <v>440</v>
      </c>
      <c r="AS271" t="s">
        <v>440</v>
      </c>
      <c r="AT271" t="s">
        <v>440</v>
      </c>
      <c r="AU271" t="s">
        <v>440</v>
      </c>
      <c r="AV271" t="s">
        <v>440</v>
      </c>
      <c r="AW271" t="s">
        <v>440</v>
      </c>
      <c r="AX271" t="s">
        <v>440</v>
      </c>
      <c r="AY271" t="s">
        <v>440</v>
      </c>
    </row>
    <row r="272" spans="1:51" x14ac:dyDescent="0.3">
      <c r="A272" t="s">
        <v>1572</v>
      </c>
      <c r="B272" t="s">
        <v>630</v>
      </c>
      <c r="C272">
        <v>884</v>
      </c>
      <c r="D272">
        <v>14147</v>
      </c>
      <c r="E272" t="s">
        <v>631</v>
      </c>
      <c r="F272" t="s">
        <v>1573</v>
      </c>
      <c r="G272" t="s">
        <v>447</v>
      </c>
      <c r="H272">
        <v>93439</v>
      </c>
      <c r="I272" t="s">
        <v>633</v>
      </c>
      <c r="J272" t="s">
        <v>426</v>
      </c>
      <c r="K272" t="s">
        <v>427</v>
      </c>
      <c r="L272" t="s">
        <v>469</v>
      </c>
      <c r="M272" t="s">
        <v>544</v>
      </c>
      <c r="N272" t="s">
        <v>1574</v>
      </c>
      <c r="O272" t="s">
        <v>598</v>
      </c>
      <c r="P272" t="s">
        <v>1575</v>
      </c>
      <c r="Q272" t="s">
        <v>459</v>
      </c>
      <c r="R272" t="s">
        <v>511</v>
      </c>
      <c r="S272" t="s">
        <v>512</v>
      </c>
      <c r="T272" t="s">
        <v>481</v>
      </c>
      <c r="U272" t="s">
        <v>462</v>
      </c>
      <c r="V272" s="8">
        <v>43905.75</v>
      </c>
      <c r="W272" t="s">
        <v>1575</v>
      </c>
      <c r="X272" t="s">
        <v>636</v>
      </c>
      <c r="Y272" t="s">
        <v>645</v>
      </c>
      <c r="Z272" t="s">
        <v>465</v>
      </c>
      <c r="AA272" t="s">
        <v>3</v>
      </c>
      <c r="AB272" t="s">
        <v>437</v>
      </c>
      <c r="AC272" t="s">
        <v>484</v>
      </c>
      <c r="AD272" t="s">
        <v>638</v>
      </c>
      <c r="AE272" t="s">
        <v>639</v>
      </c>
      <c r="AF272" t="s">
        <v>640</v>
      </c>
      <c r="AG272" t="s">
        <v>518</v>
      </c>
      <c r="AH272" t="s">
        <v>1575</v>
      </c>
      <c r="AI272" t="s">
        <v>440</v>
      </c>
      <c r="AJ272" t="s">
        <v>440</v>
      </c>
      <c r="AK272" t="s">
        <v>440</v>
      </c>
      <c r="AL272" t="s">
        <v>440</v>
      </c>
      <c r="AM272" t="s">
        <v>440</v>
      </c>
      <c r="AN272" t="s">
        <v>440</v>
      </c>
      <c r="AO272" t="s">
        <v>440</v>
      </c>
      <c r="AP272" t="s">
        <v>440</v>
      </c>
      <c r="AQ272" t="s">
        <v>440</v>
      </c>
      <c r="AR272" t="s">
        <v>440</v>
      </c>
      <c r="AS272" t="s">
        <v>440</v>
      </c>
      <c r="AT272" t="s">
        <v>440</v>
      </c>
      <c r="AU272" t="s">
        <v>440</v>
      </c>
      <c r="AV272" t="s">
        <v>440</v>
      </c>
      <c r="AW272" t="s">
        <v>440</v>
      </c>
      <c r="AX272" t="s">
        <v>440</v>
      </c>
      <c r="AY272" t="s">
        <v>440</v>
      </c>
    </row>
    <row r="273" spans="1:51" x14ac:dyDescent="0.3">
      <c r="A273" t="s">
        <v>1576</v>
      </c>
      <c r="B273" t="s">
        <v>630</v>
      </c>
      <c r="C273">
        <v>468</v>
      </c>
      <c r="D273">
        <v>468</v>
      </c>
      <c r="E273" t="s">
        <v>631</v>
      </c>
      <c r="F273" t="s">
        <v>1577</v>
      </c>
      <c r="G273" t="s">
        <v>447</v>
      </c>
      <c r="H273">
        <v>78387</v>
      </c>
      <c r="I273" t="s">
        <v>633</v>
      </c>
      <c r="J273" t="s">
        <v>426</v>
      </c>
      <c r="K273" t="s">
        <v>427</v>
      </c>
      <c r="L273" t="s">
        <v>442</v>
      </c>
      <c r="M273" t="s">
        <v>445</v>
      </c>
      <c r="N273" t="s">
        <v>1578</v>
      </c>
      <c r="O273" t="s">
        <v>598</v>
      </c>
      <c r="P273" t="s">
        <v>1579</v>
      </c>
      <c r="Q273" t="s">
        <v>459</v>
      </c>
      <c r="R273" t="s">
        <v>511</v>
      </c>
      <c r="S273" t="s">
        <v>512</v>
      </c>
      <c r="T273" t="s">
        <v>481</v>
      </c>
      <c r="U273" t="s">
        <v>462</v>
      </c>
      <c r="V273" s="8">
        <v>43905.75</v>
      </c>
      <c r="W273" t="s">
        <v>1579</v>
      </c>
      <c r="X273" t="s">
        <v>636</v>
      </c>
      <c r="Y273" t="s">
        <v>637</v>
      </c>
      <c r="Z273" t="s">
        <v>465</v>
      </c>
      <c r="AA273" t="s">
        <v>3</v>
      </c>
      <c r="AB273" t="s">
        <v>437</v>
      </c>
      <c r="AC273" t="s">
        <v>484</v>
      </c>
      <c r="AD273" t="s">
        <v>638</v>
      </c>
      <c r="AE273" t="s">
        <v>639</v>
      </c>
      <c r="AF273" t="s">
        <v>640</v>
      </c>
      <c r="AG273" t="s">
        <v>518</v>
      </c>
      <c r="AH273" t="s">
        <v>1579</v>
      </c>
      <c r="AI273" t="s">
        <v>440</v>
      </c>
      <c r="AJ273" t="s">
        <v>440</v>
      </c>
      <c r="AK273" t="s">
        <v>440</v>
      </c>
      <c r="AL273" t="s">
        <v>440</v>
      </c>
      <c r="AM273" t="s">
        <v>440</v>
      </c>
      <c r="AN273" t="s">
        <v>440</v>
      </c>
      <c r="AO273" t="s">
        <v>440</v>
      </c>
      <c r="AP273" t="s">
        <v>440</v>
      </c>
      <c r="AQ273" t="s">
        <v>440</v>
      </c>
      <c r="AR273" t="s">
        <v>440</v>
      </c>
      <c r="AS273" t="s">
        <v>440</v>
      </c>
      <c r="AT273" t="s">
        <v>440</v>
      </c>
      <c r="AU273" t="s">
        <v>440</v>
      </c>
      <c r="AV273" t="s">
        <v>440</v>
      </c>
      <c r="AW273" t="s">
        <v>440</v>
      </c>
      <c r="AX273" t="s">
        <v>440</v>
      </c>
      <c r="AY273" t="s">
        <v>440</v>
      </c>
    </row>
    <row r="274" spans="1:51" x14ac:dyDescent="0.3">
      <c r="A274" t="s">
        <v>1580</v>
      </c>
      <c r="B274" t="s">
        <v>630</v>
      </c>
      <c r="C274">
        <v>871</v>
      </c>
      <c r="D274">
        <v>54039</v>
      </c>
      <c r="E274" t="s">
        <v>631</v>
      </c>
      <c r="F274" t="s">
        <v>1581</v>
      </c>
      <c r="G274" t="s">
        <v>447</v>
      </c>
      <c r="H274">
        <v>130416</v>
      </c>
      <c r="I274" t="s">
        <v>633</v>
      </c>
      <c r="J274" t="s">
        <v>426</v>
      </c>
      <c r="K274" t="s">
        <v>441</v>
      </c>
      <c r="L274" t="s">
        <v>477</v>
      </c>
      <c r="M274" t="s">
        <v>448</v>
      </c>
      <c r="N274" t="s">
        <v>1582</v>
      </c>
      <c r="O274" t="s">
        <v>598</v>
      </c>
      <c r="P274" t="s">
        <v>1583</v>
      </c>
      <c r="Q274" t="s">
        <v>459</v>
      </c>
      <c r="R274" t="s">
        <v>511</v>
      </c>
      <c r="S274" t="s">
        <v>512</v>
      </c>
      <c r="T274" t="s">
        <v>481</v>
      </c>
      <c r="U274" t="s">
        <v>462</v>
      </c>
      <c r="V274" s="8">
        <v>43905.75</v>
      </c>
      <c r="W274" t="s">
        <v>1583</v>
      </c>
      <c r="X274" t="s">
        <v>636</v>
      </c>
      <c r="Y274" t="s">
        <v>637</v>
      </c>
      <c r="Z274" t="s">
        <v>465</v>
      </c>
      <c r="AA274" t="s">
        <v>3</v>
      </c>
      <c r="AB274" t="s">
        <v>437</v>
      </c>
      <c r="AC274" t="s">
        <v>484</v>
      </c>
      <c r="AD274" t="s">
        <v>638</v>
      </c>
      <c r="AE274" t="s">
        <v>639</v>
      </c>
      <c r="AF274" t="s">
        <v>640</v>
      </c>
      <c r="AG274" t="s">
        <v>518</v>
      </c>
      <c r="AH274" t="s">
        <v>1583</v>
      </c>
      <c r="AI274" t="s">
        <v>440</v>
      </c>
      <c r="AJ274" t="s">
        <v>440</v>
      </c>
      <c r="AK274" t="s">
        <v>440</v>
      </c>
      <c r="AL274" t="s">
        <v>440</v>
      </c>
      <c r="AM274" t="s">
        <v>440</v>
      </c>
      <c r="AN274" t="s">
        <v>440</v>
      </c>
      <c r="AO274" t="s">
        <v>440</v>
      </c>
      <c r="AP274" t="s">
        <v>440</v>
      </c>
      <c r="AQ274" t="s">
        <v>440</v>
      </c>
      <c r="AR274" t="s">
        <v>440</v>
      </c>
      <c r="AS274" t="s">
        <v>440</v>
      </c>
      <c r="AT274" t="s">
        <v>440</v>
      </c>
      <c r="AU274" t="s">
        <v>440</v>
      </c>
      <c r="AV274" t="s">
        <v>440</v>
      </c>
      <c r="AW274" t="s">
        <v>440</v>
      </c>
      <c r="AX274" t="s">
        <v>440</v>
      </c>
      <c r="AY274" t="s">
        <v>440</v>
      </c>
    </row>
    <row r="275" spans="1:51" x14ac:dyDescent="0.3">
      <c r="A275" t="s">
        <v>1584</v>
      </c>
      <c r="B275" t="s">
        <v>630</v>
      </c>
      <c r="C275">
        <v>825</v>
      </c>
      <c r="D275">
        <v>3303</v>
      </c>
      <c r="E275" t="s">
        <v>631</v>
      </c>
      <c r="F275" t="s">
        <v>1585</v>
      </c>
      <c r="G275" t="s">
        <v>447</v>
      </c>
      <c r="H275">
        <v>83609</v>
      </c>
      <c r="I275" t="s">
        <v>633</v>
      </c>
      <c r="J275" t="s">
        <v>426</v>
      </c>
      <c r="K275" t="s">
        <v>427</v>
      </c>
      <c r="L275" t="s">
        <v>428</v>
      </c>
      <c r="M275" t="s">
        <v>429</v>
      </c>
      <c r="N275" t="s">
        <v>1586</v>
      </c>
      <c r="O275" t="s">
        <v>598</v>
      </c>
      <c r="P275" t="s">
        <v>1587</v>
      </c>
      <c r="Q275" t="s">
        <v>459</v>
      </c>
      <c r="R275" t="s">
        <v>511</v>
      </c>
      <c r="S275" t="s">
        <v>512</v>
      </c>
      <c r="T275" t="s">
        <v>481</v>
      </c>
      <c r="U275" t="s">
        <v>462</v>
      </c>
      <c r="V275" s="8">
        <v>43905.75</v>
      </c>
      <c r="W275" t="s">
        <v>1587</v>
      </c>
      <c r="X275" t="s">
        <v>636</v>
      </c>
      <c r="Y275" t="s">
        <v>637</v>
      </c>
      <c r="Z275" t="s">
        <v>465</v>
      </c>
      <c r="AA275" t="s">
        <v>3</v>
      </c>
      <c r="AB275" t="s">
        <v>437</v>
      </c>
      <c r="AC275" t="s">
        <v>484</v>
      </c>
      <c r="AD275" t="s">
        <v>638</v>
      </c>
      <c r="AE275" t="s">
        <v>639</v>
      </c>
      <c r="AF275" t="s">
        <v>640</v>
      </c>
      <c r="AG275" t="s">
        <v>518</v>
      </c>
      <c r="AH275" t="s">
        <v>1587</v>
      </c>
      <c r="AI275" t="s">
        <v>440</v>
      </c>
      <c r="AJ275" t="s">
        <v>440</v>
      </c>
      <c r="AK275" t="s">
        <v>440</v>
      </c>
      <c r="AL275" t="s">
        <v>440</v>
      </c>
      <c r="AM275" t="s">
        <v>440</v>
      </c>
      <c r="AN275" t="s">
        <v>440</v>
      </c>
      <c r="AO275" t="s">
        <v>440</v>
      </c>
      <c r="AP275" t="s">
        <v>440</v>
      </c>
      <c r="AQ275" t="s">
        <v>440</v>
      </c>
      <c r="AR275" t="s">
        <v>440</v>
      </c>
      <c r="AS275" t="s">
        <v>440</v>
      </c>
      <c r="AT275" t="s">
        <v>440</v>
      </c>
      <c r="AU275" t="s">
        <v>440</v>
      </c>
      <c r="AV275" t="s">
        <v>440</v>
      </c>
      <c r="AW275" t="s">
        <v>440</v>
      </c>
      <c r="AX275" t="s">
        <v>440</v>
      </c>
      <c r="AY275" t="s">
        <v>440</v>
      </c>
    </row>
    <row r="276" spans="1:51" x14ac:dyDescent="0.3">
      <c r="A276" t="s">
        <v>1588</v>
      </c>
      <c r="B276" t="s">
        <v>630</v>
      </c>
      <c r="C276">
        <v>686</v>
      </c>
      <c r="D276">
        <v>215664</v>
      </c>
      <c r="E276" t="s">
        <v>631</v>
      </c>
      <c r="F276" t="s">
        <v>1589</v>
      </c>
      <c r="G276" t="s">
        <v>447</v>
      </c>
      <c r="H276">
        <v>278926</v>
      </c>
      <c r="I276" t="s">
        <v>633</v>
      </c>
      <c r="J276" t="s">
        <v>426</v>
      </c>
      <c r="K276" t="s">
        <v>441</v>
      </c>
      <c r="L276" t="s">
        <v>469</v>
      </c>
      <c r="M276" t="s">
        <v>448</v>
      </c>
      <c r="N276" t="s">
        <v>1590</v>
      </c>
      <c r="O276" t="s">
        <v>598</v>
      </c>
      <c r="P276" t="s">
        <v>1591</v>
      </c>
      <c r="Q276" t="s">
        <v>459</v>
      </c>
      <c r="R276" t="s">
        <v>511</v>
      </c>
      <c r="S276" t="s">
        <v>512</v>
      </c>
      <c r="T276" t="s">
        <v>481</v>
      </c>
      <c r="U276" t="s">
        <v>462</v>
      </c>
      <c r="V276" s="8">
        <v>43905.75</v>
      </c>
      <c r="W276" t="s">
        <v>1591</v>
      </c>
      <c r="X276" t="s">
        <v>636</v>
      </c>
      <c r="Y276" t="s">
        <v>637</v>
      </c>
      <c r="Z276" t="s">
        <v>465</v>
      </c>
      <c r="AA276" t="s">
        <v>3</v>
      </c>
      <c r="AB276" t="s">
        <v>437</v>
      </c>
      <c r="AC276" t="s">
        <v>484</v>
      </c>
      <c r="AD276" t="s">
        <v>638</v>
      </c>
      <c r="AE276" t="s">
        <v>639</v>
      </c>
      <c r="AF276" t="s">
        <v>640</v>
      </c>
      <c r="AG276" t="s">
        <v>518</v>
      </c>
      <c r="AH276" t="s">
        <v>1591</v>
      </c>
      <c r="AI276" t="s">
        <v>440</v>
      </c>
      <c r="AJ276" t="s">
        <v>440</v>
      </c>
      <c r="AK276" t="s">
        <v>440</v>
      </c>
      <c r="AL276" t="s">
        <v>440</v>
      </c>
      <c r="AM276" t="s">
        <v>440</v>
      </c>
      <c r="AN276" t="s">
        <v>440</v>
      </c>
      <c r="AO276" t="s">
        <v>440</v>
      </c>
      <c r="AP276" t="s">
        <v>440</v>
      </c>
      <c r="AQ276" t="s">
        <v>440</v>
      </c>
      <c r="AR276" t="s">
        <v>440</v>
      </c>
      <c r="AS276" t="s">
        <v>440</v>
      </c>
      <c r="AT276" t="s">
        <v>440</v>
      </c>
      <c r="AU276" t="s">
        <v>440</v>
      </c>
      <c r="AV276" t="s">
        <v>440</v>
      </c>
      <c r="AW276" t="s">
        <v>440</v>
      </c>
      <c r="AX276" t="s">
        <v>440</v>
      </c>
      <c r="AY276" t="s">
        <v>440</v>
      </c>
    </row>
    <row r="277" spans="1:51" x14ac:dyDescent="0.3">
      <c r="A277" t="s">
        <v>1592</v>
      </c>
      <c r="B277" t="s">
        <v>630</v>
      </c>
      <c r="C277">
        <v>787</v>
      </c>
      <c r="D277">
        <v>18114</v>
      </c>
      <c r="E277" t="s">
        <v>631</v>
      </c>
      <c r="F277" t="s">
        <v>1593</v>
      </c>
      <c r="G277" t="s">
        <v>447</v>
      </c>
      <c r="H277">
        <v>97309</v>
      </c>
      <c r="I277" t="s">
        <v>633</v>
      </c>
      <c r="J277" t="s">
        <v>426</v>
      </c>
      <c r="K277" t="s">
        <v>427</v>
      </c>
      <c r="L277" t="s">
        <v>444</v>
      </c>
      <c r="M277" t="s">
        <v>443</v>
      </c>
      <c r="N277" t="s">
        <v>1594</v>
      </c>
      <c r="O277" t="s">
        <v>598</v>
      </c>
      <c r="P277" t="s">
        <v>1595</v>
      </c>
      <c r="Q277" t="s">
        <v>459</v>
      </c>
      <c r="R277" t="s">
        <v>511</v>
      </c>
      <c r="S277" t="s">
        <v>512</v>
      </c>
      <c r="T277" t="s">
        <v>481</v>
      </c>
      <c r="U277" t="s">
        <v>462</v>
      </c>
      <c r="V277" s="8">
        <v>43905.75</v>
      </c>
      <c r="W277" t="s">
        <v>1595</v>
      </c>
      <c r="X277" t="s">
        <v>636</v>
      </c>
      <c r="Y277" t="s">
        <v>637</v>
      </c>
      <c r="Z277" t="s">
        <v>465</v>
      </c>
      <c r="AA277" t="s">
        <v>3</v>
      </c>
      <c r="AB277" t="s">
        <v>437</v>
      </c>
      <c r="AC277" t="s">
        <v>484</v>
      </c>
      <c r="AD277" t="s">
        <v>638</v>
      </c>
      <c r="AE277" t="s">
        <v>639</v>
      </c>
      <c r="AF277" t="s">
        <v>640</v>
      </c>
      <c r="AG277" t="s">
        <v>518</v>
      </c>
      <c r="AH277" t="s">
        <v>1595</v>
      </c>
      <c r="AI277" t="s">
        <v>440</v>
      </c>
      <c r="AJ277" t="s">
        <v>440</v>
      </c>
      <c r="AK277" t="s">
        <v>440</v>
      </c>
      <c r="AL277" t="s">
        <v>440</v>
      </c>
      <c r="AM277" t="s">
        <v>440</v>
      </c>
      <c r="AN277" t="s">
        <v>440</v>
      </c>
      <c r="AO277" t="s">
        <v>440</v>
      </c>
      <c r="AP277" t="s">
        <v>440</v>
      </c>
      <c r="AQ277" t="s">
        <v>440</v>
      </c>
      <c r="AR277" t="s">
        <v>440</v>
      </c>
      <c r="AS277" t="s">
        <v>440</v>
      </c>
      <c r="AT277" t="s">
        <v>440</v>
      </c>
      <c r="AU277" t="s">
        <v>440</v>
      </c>
      <c r="AV277" t="s">
        <v>440</v>
      </c>
      <c r="AW277" t="s">
        <v>440</v>
      </c>
      <c r="AX277" t="s">
        <v>440</v>
      </c>
      <c r="AY277" t="s">
        <v>440</v>
      </c>
    </row>
    <row r="278" spans="1:51" x14ac:dyDescent="0.3">
      <c r="A278" t="s">
        <v>1596</v>
      </c>
      <c r="B278" t="s">
        <v>630</v>
      </c>
      <c r="C278">
        <v>728</v>
      </c>
      <c r="D278">
        <v>1378954</v>
      </c>
      <c r="E278" t="s">
        <v>631</v>
      </c>
      <c r="F278" t="s">
        <v>1597</v>
      </c>
      <c r="G278" t="s">
        <v>447</v>
      </c>
      <c r="H278">
        <v>1348593</v>
      </c>
      <c r="I278" t="s">
        <v>633</v>
      </c>
      <c r="J278" t="s">
        <v>426</v>
      </c>
      <c r="K278" t="s">
        <v>441</v>
      </c>
      <c r="L278" t="s">
        <v>444</v>
      </c>
      <c r="M278" t="s">
        <v>448</v>
      </c>
      <c r="N278" t="s">
        <v>1598</v>
      </c>
      <c r="O278" t="s">
        <v>598</v>
      </c>
      <c r="P278" t="s">
        <v>1599</v>
      </c>
      <c r="Q278" t="s">
        <v>459</v>
      </c>
      <c r="R278" t="s">
        <v>511</v>
      </c>
      <c r="S278" t="s">
        <v>512</v>
      </c>
      <c r="T278" t="s">
        <v>481</v>
      </c>
      <c r="U278" t="s">
        <v>462</v>
      </c>
      <c r="V278" s="8">
        <v>43905.75</v>
      </c>
      <c r="W278" t="s">
        <v>1599</v>
      </c>
      <c r="X278" t="s">
        <v>636</v>
      </c>
      <c r="Y278" t="s">
        <v>637</v>
      </c>
      <c r="Z278" t="s">
        <v>465</v>
      </c>
      <c r="AA278" t="s">
        <v>3</v>
      </c>
      <c r="AB278" t="s">
        <v>437</v>
      </c>
      <c r="AC278" t="s">
        <v>484</v>
      </c>
      <c r="AD278" t="s">
        <v>638</v>
      </c>
      <c r="AE278" t="s">
        <v>639</v>
      </c>
      <c r="AF278" t="s">
        <v>640</v>
      </c>
      <c r="AG278" t="s">
        <v>518</v>
      </c>
      <c r="AH278" t="s">
        <v>1599</v>
      </c>
      <c r="AI278" t="s">
        <v>440</v>
      </c>
      <c r="AJ278" t="s">
        <v>440</v>
      </c>
      <c r="AK278" t="s">
        <v>440</v>
      </c>
      <c r="AL278" t="s">
        <v>440</v>
      </c>
      <c r="AM278" t="s">
        <v>440</v>
      </c>
      <c r="AN278" t="s">
        <v>440</v>
      </c>
      <c r="AO278" t="s">
        <v>440</v>
      </c>
      <c r="AP278" t="s">
        <v>440</v>
      </c>
      <c r="AQ278" t="s">
        <v>440</v>
      </c>
      <c r="AR278" t="s">
        <v>440</v>
      </c>
      <c r="AS278" t="s">
        <v>440</v>
      </c>
      <c r="AT278" t="s">
        <v>440</v>
      </c>
      <c r="AU278" t="s">
        <v>440</v>
      </c>
      <c r="AV278" t="s">
        <v>440</v>
      </c>
      <c r="AW278" t="s">
        <v>440</v>
      </c>
      <c r="AX278" t="s">
        <v>440</v>
      </c>
      <c r="AY278" t="s">
        <v>440</v>
      </c>
    </row>
    <row r="279" spans="1:51" x14ac:dyDescent="0.3">
      <c r="A279" t="s">
        <v>1600</v>
      </c>
      <c r="B279" t="s">
        <v>630</v>
      </c>
      <c r="C279">
        <v>761</v>
      </c>
      <c r="D279">
        <v>66231</v>
      </c>
      <c r="E279" t="s">
        <v>631</v>
      </c>
      <c r="F279" t="s">
        <v>1601</v>
      </c>
      <c r="G279" t="s">
        <v>447</v>
      </c>
      <c r="H279">
        <v>141311</v>
      </c>
      <c r="I279" t="s">
        <v>633</v>
      </c>
      <c r="J279" t="s">
        <v>426</v>
      </c>
      <c r="K279" t="s">
        <v>441</v>
      </c>
      <c r="L279" t="s">
        <v>446</v>
      </c>
      <c r="M279" t="s">
        <v>496</v>
      </c>
      <c r="N279" t="s">
        <v>1602</v>
      </c>
      <c r="O279" t="s">
        <v>598</v>
      </c>
      <c r="P279" t="s">
        <v>1603</v>
      </c>
      <c r="Q279" t="s">
        <v>459</v>
      </c>
      <c r="R279" t="s">
        <v>511</v>
      </c>
      <c r="S279" t="s">
        <v>512</v>
      </c>
      <c r="T279" t="s">
        <v>481</v>
      </c>
      <c r="U279" t="s">
        <v>462</v>
      </c>
      <c r="V279" s="8">
        <v>43905.75</v>
      </c>
      <c r="W279" t="s">
        <v>1603</v>
      </c>
      <c r="X279" t="s">
        <v>636</v>
      </c>
      <c r="Y279" t="s">
        <v>637</v>
      </c>
      <c r="Z279" t="s">
        <v>465</v>
      </c>
      <c r="AA279" t="s">
        <v>3</v>
      </c>
      <c r="AB279" t="s">
        <v>437</v>
      </c>
      <c r="AC279" t="s">
        <v>484</v>
      </c>
      <c r="AD279" t="s">
        <v>638</v>
      </c>
      <c r="AE279" t="s">
        <v>639</v>
      </c>
      <c r="AF279" t="s">
        <v>640</v>
      </c>
      <c r="AG279" t="s">
        <v>518</v>
      </c>
      <c r="AH279" t="s">
        <v>1603</v>
      </c>
      <c r="AI279" t="s">
        <v>440</v>
      </c>
      <c r="AJ279" t="s">
        <v>440</v>
      </c>
      <c r="AK279" t="s">
        <v>440</v>
      </c>
      <c r="AL279" t="s">
        <v>440</v>
      </c>
      <c r="AM279" t="s">
        <v>440</v>
      </c>
      <c r="AN279" t="s">
        <v>440</v>
      </c>
      <c r="AO279" t="s">
        <v>440</v>
      </c>
      <c r="AP279" t="s">
        <v>440</v>
      </c>
      <c r="AQ279" t="s">
        <v>440</v>
      </c>
      <c r="AR279" t="s">
        <v>440</v>
      </c>
      <c r="AS279" t="s">
        <v>440</v>
      </c>
      <c r="AT279" t="s">
        <v>440</v>
      </c>
      <c r="AU279" t="s">
        <v>440</v>
      </c>
      <c r="AV279" t="s">
        <v>440</v>
      </c>
      <c r="AW279" t="s">
        <v>440</v>
      </c>
      <c r="AX279" t="s">
        <v>440</v>
      </c>
      <c r="AY279" t="s">
        <v>440</v>
      </c>
    </row>
    <row r="280" spans="1:51" x14ac:dyDescent="0.3">
      <c r="A280" t="s">
        <v>1604</v>
      </c>
      <c r="B280" t="s">
        <v>630</v>
      </c>
      <c r="C280">
        <v>956</v>
      </c>
      <c r="D280">
        <v>39202</v>
      </c>
      <c r="E280" t="s">
        <v>631</v>
      </c>
      <c r="F280" t="s">
        <v>1605</v>
      </c>
      <c r="G280" t="s">
        <v>447</v>
      </c>
      <c r="H280">
        <v>116837</v>
      </c>
      <c r="I280" t="s">
        <v>633</v>
      </c>
      <c r="J280" t="s">
        <v>426</v>
      </c>
      <c r="K280" t="s">
        <v>427</v>
      </c>
      <c r="L280" t="s">
        <v>477</v>
      </c>
      <c r="M280" t="s">
        <v>445</v>
      </c>
      <c r="N280" t="s">
        <v>1606</v>
      </c>
      <c r="O280" t="s">
        <v>598</v>
      </c>
      <c r="P280" t="s">
        <v>1607</v>
      </c>
      <c r="Q280" t="s">
        <v>459</v>
      </c>
      <c r="R280" t="s">
        <v>511</v>
      </c>
      <c r="S280" t="s">
        <v>512</v>
      </c>
      <c r="T280" t="s">
        <v>481</v>
      </c>
      <c r="U280" t="s">
        <v>462</v>
      </c>
      <c r="V280" s="8">
        <v>43905.75</v>
      </c>
      <c r="W280" t="s">
        <v>1607</v>
      </c>
      <c r="X280" t="s">
        <v>636</v>
      </c>
      <c r="Y280" t="s">
        <v>637</v>
      </c>
      <c r="Z280" t="s">
        <v>465</v>
      </c>
      <c r="AA280" t="s">
        <v>3</v>
      </c>
      <c r="AB280" t="s">
        <v>437</v>
      </c>
      <c r="AC280" t="s">
        <v>484</v>
      </c>
      <c r="AD280" t="s">
        <v>638</v>
      </c>
      <c r="AE280" t="s">
        <v>639</v>
      </c>
      <c r="AF280" t="s">
        <v>640</v>
      </c>
      <c r="AG280" t="s">
        <v>518</v>
      </c>
      <c r="AH280" t="s">
        <v>1607</v>
      </c>
      <c r="AI280" t="s">
        <v>440</v>
      </c>
      <c r="AJ280" t="s">
        <v>440</v>
      </c>
      <c r="AK280" t="s">
        <v>440</v>
      </c>
      <c r="AL280" t="s">
        <v>440</v>
      </c>
      <c r="AM280" t="s">
        <v>440</v>
      </c>
      <c r="AN280" t="s">
        <v>440</v>
      </c>
      <c r="AO280" t="s">
        <v>440</v>
      </c>
      <c r="AP280" t="s">
        <v>440</v>
      </c>
      <c r="AQ280" t="s">
        <v>440</v>
      </c>
      <c r="AR280" t="s">
        <v>440</v>
      </c>
      <c r="AS280" t="s">
        <v>440</v>
      </c>
      <c r="AT280" t="s">
        <v>440</v>
      </c>
      <c r="AU280" t="s">
        <v>440</v>
      </c>
      <c r="AV280" t="s">
        <v>440</v>
      </c>
      <c r="AW280" t="s">
        <v>440</v>
      </c>
      <c r="AX280" t="s">
        <v>440</v>
      </c>
      <c r="AY280" t="s">
        <v>440</v>
      </c>
    </row>
    <row r="281" spans="1:51" x14ac:dyDescent="0.3">
      <c r="A281" t="s">
        <v>1634</v>
      </c>
      <c r="B281" t="s">
        <v>422</v>
      </c>
      <c r="C281">
        <v>967</v>
      </c>
      <c r="D281">
        <v>416793360</v>
      </c>
      <c r="E281" t="s">
        <v>1635</v>
      </c>
      <c r="F281" t="s">
        <v>1636</v>
      </c>
      <c r="G281" t="s">
        <v>447</v>
      </c>
      <c r="H281">
        <v>398083711</v>
      </c>
      <c r="I281" t="s">
        <v>1637</v>
      </c>
      <c r="J281" t="s">
        <v>426</v>
      </c>
      <c r="K281" t="s">
        <v>427</v>
      </c>
      <c r="L281" t="s">
        <v>477</v>
      </c>
      <c r="M281" t="s">
        <v>496</v>
      </c>
      <c r="N281" t="s">
        <v>1638</v>
      </c>
      <c r="O281" t="s">
        <v>598</v>
      </c>
      <c r="P281" t="s">
        <v>1639</v>
      </c>
      <c r="Q281" t="s">
        <v>459</v>
      </c>
      <c r="R281" t="s">
        <v>1640</v>
      </c>
      <c r="S281" t="s">
        <v>512</v>
      </c>
      <c r="T281" t="s">
        <v>481</v>
      </c>
      <c r="U281" t="s">
        <v>462</v>
      </c>
      <c r="V281" s="8">
        <v>43905.75</v>
      </c>
      <c r="W281" t="s">
        <v>1641</v>
      </c>
      <c r="X281" t="s">
        <v>1642</v>
      </c>
      <c r="Y281" t="s">
        <v>1643</v>
      </c>
      <c r="Z281" t="s">
        <v>465</v>
      </c>
      <c r="AA281" t="s">
        <v>1644</v>
      </c>
      <c r="AB281" t="s">
        <v>1645</v>
      </c>
      <c r="AC281" t="s">
        <v>1646</v>
      </c>
      <c r="AD281" t="s">
        <v>1647</v>
      </c>
      <c r="AE281" t="s">
        <v>1648</v>
      </c>
      <c r="AF281" t="s">
        <v>516</v>
      </c>
      <c r="AG281" t="s">
        <v>1649</v>
      </c>
      <c r="AH281" t="s">
        <v>440</v>
      </c>
      <c r="AI281" t="s">
        <v>1650</v>
      </c>
      <c r="AJ281" t="s">
        <v>440</v>
      </c>
      <c r="AK281" t="s">
        <v>440</v>
      </c>
      <c r="AL281" t="s">
        <v>440</v>
      </c>
      <c r="AM281" t="s">
        <v>440</v>
      </c>
      <c r="AN281" t="s">
        <v>440</v>
      </c>
      <c r="AO281" t="s">
        <v>440</v>
      </c>
      <c r="AP281" t="s">
        <v>440</v>
      </c>
      <c r="AQ281" t="s">
        <v>440</v>
      </c>
      <c r="AR281" t="s">
        <v>440</v>
      </c>
      <c r="AS281" t="s">
        <v>440</v>
      </c>
      <c r="AT281" t="s">
        <v>440</v>
      </c>
      <c r="AU281" t="s">
        <v>440</v>
      </c>
      <c r="AV281" t="s">
        <v>440</v>
      </c>
      <c r="AW281" t="s">
        <v>440</v>
      </c>
      <c r="AX281" t="s">
        <v>440</v>
      </c>
      <c r="AY281" t="s">
        <v>440</v>
      </c>
    </row>
    <row r="282" spans="1:51" x14ac:dyDescent="0.3">
      <c r="A282" t="s">
        <v>1700</v>
      </c>
      <c r="B282" t="s">
        <v>422</v>
      </c>
      <c r="C282">
        <v>1168</v>
      </c>
      <c r="D282">
        <v>910279521</v>
      </c>
      <c r="E282" t="s">
        <v>1635</v>
      </c>
      <c r="F282" t="s">
        <v>1701</v>
      </c>
      <c r="G282" t="s">
        <v>447</v>
      </c>
      <c r="H282">
        <v>859122004</v>
      </c>
      <c r="I282" t="s">
        <v>1637</v>
      </c>
      <c r="J282" t="s">
        <v>426</v>
      </c>
      <c r="K282" t="s">
        <v>441</v>
      </c>
      <c r="L282" t="s">
        <v>446</v>
      </c>
      <c r="M282" t="s">
        <v>496</v>
      </c>
      <c r="N282" t="s">
        <v>1702</v>
      </c>
      <c r="O282" t="s">
        <v>598</v>
      </c>
      <c r="P282" t="s">
        <v>1703</v>
      </c>
      <c r="Q282" t="s">
        <v>459</v>
      </c>
      <c r="R282" t="s">
        <v>1640</v>
      </c>
      <c r="S282" t="s">
        <v>512</v>
      </c>
      <c r="T282" t="s">
        <v>481</v>
      </c>
      <c r="U282" t="s">
        <v>462</v>
      </c>
      <c r="V282" s="8">
        <v>43898.75</v>
      </c>
      <c r="W282" t="s">
        <v>1704</v>
      </c>
      <c r="X282" t="s">
        <v>1642</v>
      </c>
      <c r="Y282" t="s">
        <v>1643</v>
      </c>
      <c r="Z282" t="s">
        <v>465</v>
      </c>
      <c r="AA282" t="s">
        <v>1644</v>
      </c>
      <c r="AB282" t="s">
        <v>1645</v>
      </c>
      <c r="AC282" t="s">
        <v>1646</v>
      </c>
      <c r="AD282" t="s">
        <v>1647</v>
      </c>
      <c r="AE282" t="s">
        <v>1648</v>
      </c>
      <c r="AF282" t="s">
        <v>516</v>
      </c>
      <c r="AG282" t="s">
        <v>1649</v>
      </c>
      <c r="AH282" t="s">
        <v>440</v>
      </c>
      <c r="AI282" t="s">
        <v>1650</v>
      </c>
      <c r="AJ282" t="s">
        <v>440</v>
      </c>
      <c r="AK282" t="s">
        <v>440</v>
      </c>
      <c r="AL282" t="s">
        <v>440</v>
      </c>
      <c r="AM282" t="s">
        <v>440</v>
      </c>
      <c r="AN282" t="s">
        <v>440</v>
      </c>
      <c r="AO282" t="s">
        <v>440</v>
      </c>
      <c r="AP282" t="s">
        <v>440</v>
      </c>
      <c r="AQ282" t="s">
        <v>440</v>
      </c>
      <c r="AR282" t="s">
        <v>440</v>
      </c>
      <c r="AS282" t="s">
        <v>440</v>
      </c>
      <c r="AT282" t="s">
        <v>440</v>
      </c>
      <c r="AU282" t="s">
        <v>440</v>
      </c>
      <c r="AV282" t="s">
        <v>440</v>
      </c>
      <c r="AW282" t="s">
        <v>440</v>
      </c>
      <c r="AX282" t="s">
        <v>440</v>
      </c>
      <c r="AY282" t="s">
        <v>440</v>
      </c>
    </row>
    <row r="283" spans="1:51" x14ac:dyDescent="0.3">
      <c r="A283" t="s">
        <v>1751</v>
      </c>
      <c r="B283" t="s">
        <v>422</v>
      </c>
      <c r="C283">
        <v>1168</v>
      </c>
      <c r="D283">
        <v>910279521</v>
      </c>
      <c r="E283" t="s">
        <v>1635</v>
      </c>
      <c r="F283" t="s">
        <v>1701</v>
      </c>
      <c r="G283" t="s">
        <v>447</v>
      </c>
      <c r="H283">
        <v>829679932</v>
      </c>
      <c r="I283" t="s">
        <v>1637</v>
      </c>
      <c r="J283" t="s">
        <v>426</v>
      </c>
      <c r="K283" t="s">
        <v>1752</v>
      </c>
      <c r="L283" t="s">
        <v>446</v>
      </c>
      <c r="M283" t="s">
        <v>496</v>
      </c>
      <c r="N283" t="s">
        <v>1753</v>
      </c>
      <c r="O283" t="s">
        <v>598</v>
      </c>
      <c r="P283" t="s">
        <v>1703</v>
      </c>
      <c r="Q283" t="s">
        <v>459</v>
      </c>
      <c r="R283" t="s">
        <v>1640</v>
      </c>
      <c r="S283" t="s">
        <v>512</v>
      </c>
      <c r="T283" t="s">
        <v>481</v>
      </c>
      <c r="U283" t="s">
        <v>462</v>
      </c>
      <c r="V283" s="8">
        <v>43909.75</v>
      </c>
      <c r="W283" t="s">
        <v>1704</v>
      </c>
      <c r="X283" t="s">
        <v>1642</v>
      </c>
      <c r="Y283" t="s">
        <v>1643</v>
      </c>
      <c r="Z283" t="s">
        <v>465</v>
      </c>
      <c r="AA283" t="s">
        <v>1644</v>
      </c>
      <c r="AB283" t="s">
        <v>1645</v>
      </c>
      <c r="AC283" t="s">
        <v>1646</v>
      </c>
      <c r="AD283" t="s">
        <v>1647</v>
      </c>
      <c r="AE283" t="s">
        <v>1648</v>
      </c>
      <c r="AF283" t="s">
        <v>516</v>
      </c>
      <c r="AG283" t="s">
        <v>1649</v>
      </c>
      <c r="AH283" t="s">
        <v>440</v>
      </c>
      <c r="AI283" t="s">
        <v>1650</v>
      </c>
      <c r="AJ283" t="s">
        <v>440</v>
      </c>
      <c r="AK283" t="s">
        <v>440</v>
      </c>
      <c r="AL283" t="s">
        <v>440</v>
      </c>
      <c r="AM283" t="s">
        <v>440</v>
      </c>
      <c r="AN283" t="s">
        <v>440</v>
      </c>
      <c r="AO283" t="s">
        <v>440</v>
      </c>
      <c r="AP283" t="s">
        <v>440</v>
      </c>
      <c r="AQ283" t="s">
        <v>440</v>
      </c>
      <c r="AR283" t="s">
        <v>440</v>
      </c>
      <c r="AS283" t="s">
        <v>440</v>
      </c>
      <c r="AT283" t="s">
        <v>440</v>
      </c>
      <c r="AU283" t="s">
        <v>440</v>
      </c>
      <c r="AV283" t="s">
        <v>440</v>
      </c>
      <c r="AW283" t="s">
        <v>440</v>
      </c>
      <c r="AX283" t="s">
        <v>440</v>
      </c>
      <c r="AY283" t="s">
        <v>440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FC-B7D3-4D77-9ADC-C8FEEE65D6E3}">
  <dimension ref="A1:L54"/>
  <sheetViews>
    <sheetView topLeftCell="A19" workbookViewId="0">
      <selection activeCell="D19" sqref="D19"/>
    </sheetView>
  </sheetViews>
  <sheetFormatPr defaultRowHeight="14.4" x14ac:dyDescent="0.3"/>
  <cols>
    <col min="1" max="1" width="21.109375" customWidth="1"/>
    <col min="2" max="2" width="11.6640625" customWidth="1"/>
    <col min="3" max="3" width="26.109375" customWidth="1"/>
    <col min="4" max="4" width="6" customWidth="1"/>
    <col min="8" max="8" width="12.88671875" customWidth="1"/>
  </cols>
  <sheetData>
    <row r="1" spans="1:5" x14ac:dyDescent="0.3">
      <c r="A1" s="4" t="s">
        <v>0</v>
      </c>
      <c r="B1" s="4" t="s">
        <v>1</v>
      </c>
      <c r="C1" s="4" t="s">
        <v>63</v>
      </c>
      <c r="D1" s="4" t="s">
        <v>355</v>
      </c>
    </row>
    <row r="2" spans="1:5" x14ac:dyDescent="0.3">
      <c r="A2" s="2" t="s">
        <v>20</v>
      </c>
      <c r="B2" t="s">
        <v>3</v>
      </c>
      <c r="C2">
        <v>139.83600000000001</v>
      </c>
      <c r="D2" t="s">
        <v>23</v>
      </c>
    </row>
    <row r="3" spans="1:5" x14ac:dyDescent="0.3">
      <c r="A3" s="2" t="s">
        <v>21</v>
      </c>
      <c r="B3" t="s">
        <v>3</v>
      </c>
      <c r="C3">
        <v>536.73199999999997</v>
      </c>
      <c r="D3" t="s">
        <v>23</v>
      </c>
    </row>
    <row r="4" spans="1:5" x14ac:dyDescent="0.3">
      <c r="A4" s="2" t="s">
        <v>22</v>
      </c>
      <c r="B4" t="s">
        <v>3</v>
      </c>
      <c r="C4">
        <v>599.24400000000003</v>
      </c>
      <c r="D4" t="s">
        <v>23</v>
      </c>
    </row>
    <row r="5" spans="1:5" x14ac:dyDescent="0.3">
      <c r="A5" t="s">
        <v>2</v>
      </c>
      <c r="B5" t="s">
        <v>3</v>
      </c>
      <c r="C5">
        <v>262.98200000000003</v>
      </c>
      <c r="D5">
        <v>7866</v>
      </c>
    </row>
    <row r="6" spans="1:5" x14ac:dyDescent="0.3">
      <c r="A6" s="2" t="s">
        <v>24</v>
      </c>
      <c r="B6" t="s">
        <v>3</v>
      </c>
      <c r="C6">
        <v>31.9147</v>
      </c>
      <c r="D6" t="s">
        <v>23</v>
      </c>
    </row>
    <row r="7" spans="1:5" x14ac:dyDescent="0.3">
      <c r="A7" s="2" t="s">
        <v>4</v>
      </c>
      <c r="B7" t="s">
        <v>3</v>
      </c>
      <c r="C7">
        <v>3378.67</v>
      </c>
      <c r="D7" t="s">
        <v>367</v>
      </c>
    </row>
    <row r="8" spans="1:5" x14ac:dyDescent="0.3">
      <c r="A8" s="1" t="s">
        <v>370</v>
      </c>
      <c r="B8" s="1" t="s">
        <v>3</v>
      </c>
      <c r="C8" s="1">
        <v>872.89700000000005</v>
      </c>
      <c r="D8" s="1" t="s">
        <v>368</v>
      </c>
      <c r="E8" s="1"/>
    </row>
    <row r="9" spans="1:5" x14ac:dyDescent="0.3">
      <c r="A9" t="s">
        <v>25</v>
      </c>
      <c r="B9" t="s">
        <v>3</v>
      </c>
      <c r="C9">
        <v>3612.93</v>
      </c>
      <c r="D9" t="s">
        <v>23</v>
      </c>
    </row>
    <row r="10" spans="1:5" x14ac:dyDescent="0.3">
      <c r="A10" t="s">
        <v>5</v>
      </c>
      <c r="B10" t="s">
        <v>3</v>
      </c>
      <c r="C10">
        <v>529.90700000000004</v>
      </c>
      <c r="D10" t="s">
        <v>6</v>
      </c>
    </row>
    <row r="11" spans="1:5" x14ac:dyDescent="0.3">
      <c r="A11" t="s">
        <v>26</v>
      </c>
      <c r="B11" t="s">
        <v>3</v>
      </c>
      <c r="C11">
        <v>6585.06</v>
      </c>
      <c r="D11" t="s">
        <v>23</v>
      </c>
    </row>
    <row r="12" spans="1:5" x14ac:dyDescent="0.3">
      <c r="A12" t="s">
        <v>27</v>
      </c>
      <c r="B12" t="s">
        <v>3</v>
      </c>
      <c r="C12">
        <v>7887.27</v>
      </c>
      <c r="D12" t="s">
        <v>23</v>
      </c>
    </row>
    <row r="13" spans="1:5" x14ac:dyDescent="0.3">
      <c r="A13" s="2" t="s">
        <v>28</v>
      </c>
      <c r="B13" t="s">
        <v>30</v>
      </c>
      <c r="C13">
        <v>5290.2</v>
      </c>
      <c r="D13" t="s">
        <v>23</v>
      </c>
    </row>
    <row r="14" spans="1:5" x14ac:dyDescent="0.3">
      <c r="A14" s="2" t="s">
        <v>29</v>
      </c>
      <c r="B14" t="s">
        <v>30</v>
      </c>
      <c r="C14">
        <v>4527.57</v>
      </c>
      <c r="D14" t="s">
        <v>23</v>
      </c>
    </row>
    <row r="15" spans="1:5" x14ac:dyDescent="0.3">
      <c r="A15" s="2" t="s">
        <v>32</v>
      </c>
      <c r="B15" t="s">
        <v>30</v>
      </c>
      <c r="C15">
        <v>5167.41</v>
      </c>
      <c r="D15" t="s">
        <v>23</v>
      </c>
    </row>
    <row r="16" spans="1:5" x14ac:dyDescent="0.3">
      <c r="A16" s="2" t="s">
        <v>33</v>
      </c>
      <c r="B16" t="s">
        <v>30</v>
      </c>
      <c r="C16">
        <v>238.023</v>
      </c>
      <c r="D16" t="s">
        <v>23</v>
      </c>
    </row>
    <row r="17" spans="1:12" x14ac:dyDescent="0.3">
      <c r="A17" s="2" t="s">
        <v>34</v>
      </c>
      <c r="B17" t="s">
        <v>35</v>
      </c>
      <c r="C17">
        <v>7906.31</v>
      </c>
      <c r="D17" t="s">
        <v>23</v>
      </c>
    </row>
    <row r="18" spans="1:12" x14ac:dyDescent="0.3">
      <c r="A18" s="5" t="s">
        <v>7</v>
      </c>
      <c r="B18" t="s">
        <v>31</v>
      </c>
      <c r="C18">
        <v>738.14</v>
      </c>
      <c r="D18" t="s">
        <v>356</v>
      </c>
    </row>
    <row r="19" spans="1:12" x14ac:dyDescent="0.3">
      <c r="A19" s="5" t="s">
        <v>8</v>
      </c>
      <c r="B19" t="s">
        <v>31</v>
      </c>
      <c r="C19">
        <v>736.755</v>
      </c>
      <c r="D19" t="s">
        <v>9</v>
      </c>
    </row>
    <row r="20" spans="1:12" x14ac:dyDescent="0.3">
      <c r="A20" s="2" t="s">
        <v>10</v>
      </c>
      <c r="B20" t="s">
        <v>31</v>
      </c>
      <c r="C20">
        <v>25.2193</v>
      </c>
      <c r="D20" t="s">
        <v>11</v>
      </c>
    </row>
    <row r="21" spans="1:12" x14ac:dyDescent="0.3">
      <c r="A21" s="2" t="s">
        <v>12</v>
      </c>
      <c r="B21" t="s">
        <v>31</v>
      </c>
      <c r="C21">
        <v>366.36</v>
      </c>
      <c r="D21" t="s">
        <v>13</v>
      </c>
    </row>
    <row r="22" spans="1:12" x14ac:dyDescent="0.3">
      <c r="A22" s="2" t="s">
        <v>14</v>
      </c>
      <c r="B22" t="s">
        <v>31</v>
      </c>
      <c r="C22">
        <v>3851.59</v>
      </c>
      <c r="D22" t="s">
        <v>15</v>
      </c>
    </row>
    <row r="23" spans="1:12" x14ac:dyDescent="0.3">
      <c r="A23" s="2" t="s">
        <v>16</v>
      </c>
      <c r="B23" t="s">
        <v>31</v>
      </c>
      <c r="C23">
        <v>5871.07</v>
      </c>
      <c r="D23" t="s">
        <v>9</v>
      </c>
    </row>
    <row r="24" spans="1:12" x14ac:dyDescent="0.3">
      <c r="A24" s="2" t="s">
        <v>17</v>
      </c>
      <c r="B24" t="s">
        <v>31</v>
      </c>
      <c r="C24">
        <v>61.3459</v>
      </c>
      <c r="D24" t="s">
        <v>9</v>
      </c>
    </row>
    <row r="25" spans="1:12" x14ac:dyDescent="0.3">
      <c r="A25" s="5" t="s">
        <v>18</v>
      </c>
      <c r="B25" t="s">
        <v>31</v>
      </c>
      <c r="C25">
        <v>1483.07</v>
      </c>
      <c r="D25" t="s">
        <v>9</v>
      </c>
      <c r="L25" s="1"/>
    </row>
    <row r="26" spans="1:12" x14ac:dyDescent="0.3">
      <c r="A26" s="5" t="s">
        <v>19</v>
      </c>
      <c r="B26" t="s">
        <v>31</v>
      </c>
      <c r="C26">
        <v>253.292</v>
      </c>
      <c r="D26" t="s">
        <v>36</v>
      </c>
    </row>
    <row r="27" spans="1:12" x14ac:dyDescent="0.3">
      <c r="A27" s="5" t="s">
        <v>37</v>
      </c>
      <c r="B27" t="s">
        <v>31</v>
      </c>
      <c r="C27">
        <v>6793.29</v>
      </c>
      <c r="D27" t="s">
        <v>9</v>
      </c>
    </row>
    <row r="28" spans="1:12" x14ac:dyDescent="0.3">
      <c r="A28" s="5" t="s">
        <v>38</v>
      </c>
      <c r="B28" t="s">
        <v>31</v>
      </c>
      <c r="C28">
        <v>302.70100000000002</v>
      </c>
      <c r="D28" t="s">
        <v>39</v>
      </c>
    </row>
    <row r="29" spans="1:12" x14ac:dyDescent="0.3">
      <c r="A29" s="5" t="s">
        <v>40</v>
      </c>
      <c r="B29" t="s">
        <v>31</v>
      </c>
      <c r="C29">
        <v>7578.72</v>
      </c>
      <c r="D29" t="s">
        <v>39</v>
      </c>
    </row>
    <row r="30" spans="1:12" x14ac:dyDescent="0.3">
      <c r="A30" s="5" t="s">
        <v>41</v>
      </c>
      <c r="B30" t="s">
        <v>31</v>
      </c>
      <c r="C30">
        <v>7646.37</v>
      </c>
      <c r="D30" t="s">
        <v>39</v>
      </c>
    </row>
    <row r="31" spans="1:12" x14ac:dyDescent="0.3">
      <c r="A31" s="5" t="s">
        <v>42</v>
      </c>
      <c r="B31" t="s">
        <v>31</v>
      </c>
      <c r="C31">
        <v>87.735299999999995</v>
      </c>
      <c r="D31" t="s">
        <v>9</v>
      </c>
    </row>
    <row r="32" spans="1:12" x14ac:dyDescent="0.3">
      <c r="A32" s="2" t="s">
        <v>43</v>
      </c>
      <c r="B32" t="s">
        <v>44</v>
      </c>
      <c r="C32">
        <v>3306.2</v>
      </c>
      <c r="D32" t="s">
        <v>366</v>
      </c>
    </row>
    <row r="33" spans="1:4" x14ac:dyDescent="0.3">
      <c r="A33" t="s">
        <v>45</v>
      </c>
      <c r="B33" t="s">
        <v>46</v>
      </c>
      <c r="C33">
        <v>1271.82</v>
      </c>
      <c r="D33" t="s">
        <v>47</v>
      </c>
    </row>
    <row r="34" spans="1:4" x14ac:dyDescent="0.3">
      <c r="A34" s="2" t="s">
        <v>48</v>
      </c>
      <c r="B34" t="s">
        <v>46</v>
      </c>
      <c r="C34">
        <v>1611.83</v>
      </c>
      <c r="D34" s="2" t="s">
        <v>342</v>
      </c>
    </row>
    <row r="35" spans="1:4" x14ac:dyDescent="0.3">
      <c r="A35" s="2" t="s">
        <v>49</v>
      </c>
      <c r="B35" t="s">
        <v>46</v>
      </c>
      <c r="C35">
        <v>2725.57</v>
      </c>
      <c r="D35" s="5" t="s">
        <v>343</v>
      </c>
    </row>
    <row r="36" spans="1:4" x14ac:dyDescent="0.3">
      <c r="A36" t="s">
        <v>50</v>
      </c>
      <c r="B36" t="s">
        <v>46</v>
      </c>
      <c r="C36">
        <v>2963.81</v>
      </c>
      <c r="D36" t="s">
        <v>9</v>
      </c>
    </row>
    <row r="37" spans="1:4" x14ac:dyDescent="0.3">
      <c r="A37" t="s">
        <v>51</v>
      </c>
      <c r="B37" t="s">
        <v>46</v>
      </c>
      <c r="C37">
        <v>3443.04</v>
      </c>
      <c r="D37" t="s">
        <v>52</v>
      </c>
    </row>
    <row r="38" spans="1:4" x14ac:dyDescent="0.3">
      <c r="A38" t="s">
        <v>53</v>
      </c>
      <c r="B38" t="s">
        <v>46</v>
      </c>
      <c r="C38">
        <v>3861.25</v>
      </c>
      <c r="D38" t="s">
        <v>54</v>
      </c>
    </row>
    <row r="39" spans="1:4" x14ac:dyDescent="0.3">
      <c r="A39" t="s">
        <v>55</v>
      </c>
      <c r="B39" t="s">
        <v>46</v>
      </c>
      <c r="C39">
        <v>2744.57</v>
      </c>
      <c r="D39" t="s">
        <v>56</v>
      </c>
    </row>
    <row r="40" spans="1:4" x14ac:dyDescent="0.3">
      <c r="A40" t="s">
        <v>57</v>
      </c>
      <c r="B40" t="s">
        <v>46</v>
      </c>
      <c r="C40">
        <v>2116.04</v>
      </c>
      <c r="D40" t="s">
        <v>58</v>
      </c>
    </row>
    <row r="41" spans="1:4" x14ac:dyDescent="0.3">
      <c r="A41" t="s">
        <v>59</v>
      </c>
      <c r="B41" t="s">
        <v>46</v>
      </c>
      <c r="C41">
        <v>2485.69</v>
      </c>
      <c r="D41" t="s">
        <v>60</v>
      </c>
    </row>
    <row r="42" spans="1:4" x14ac:dyDescent="0.3">
      <c r="A42" t="s">
        <v>61</v>
      </c>
      <c r="B42" t="s">
        <v>46</v>
      </c>
      <c r="C42">
        <v>1838.73</v>
      </c>
      <c r="D42">
        <v>26144</v>
      </c>
    </row>
    <row r="43" spans="1:4" x14ac:dyDescent="0.3">
      <c r="A43" t="s">
        <v>62</v>
      </c>
      <c r="B43" t="s">
        <v>46</v>
      </c>
      <c r="C43">
        <v>4499.83</v>
      </c>
      <c r="D43">
        <v>26144</v>
      </c>
    </row>
    <row r="44" spans="1:4" x14ac:dyDescent="0.3">
      <c r="A44" s="2" t="s">
        <v>64</v>
      </c>
      <c r="B44" t="s">
        <v>73</v>
      </c>
      <c r="C44">
        <v>2056.21</v>
      </c>
      <c r="D44" t="s">
        <v>23</v>
      </c>
    </row>
    <row r="45" spans="1:4" x14ac:dyDescent="0.3">
      <c r="A45" s="2" t="s">
        <v>65</v>
      </c>
      <c r="B45" t="s">
        <v>73</v>
      </c>
      <c r="C45">
        <v>2900.48</v>
      </c>
      <c r="D45" t="s">
        <v>23</v>
      </c>
    </row>
    <row r="46" spans="1:4" x14ac:dyDescent="0.3">
      <c r="A46" s="2" t="s">
        <v>66</v>
      </c>
      <c r="B46" t="s">
        <v>73</v>
      </c>
      <c r="C46">
        <v>1997.56</v>
      </c>
      <c r="D46" t="s">
        <v>23</v>
      </c>
    </row>
    <row r="47" spans="1:4" x14ac:dyDescent="0.3">
      <c r="A47" s="2" t="s">
        <v>67</v>
      </c>
      <c r="B47" t="s">
        <v>73</v>
      </c>
      <c r="C47">
        <v>2532.5100000000002</v>
      </c>
      <c r="D47" t="s">
        <v>23</v>
      </c>
    </row>
    <row r="48" spans="1:4" x14ac:dyDescent="0.3">
      <c r="A48" s="2" t="s">
        <v>68</v>
      </c>
      <c r="B48" t="s">
        <v>73</v>
      </c>
      <c r="C48">
        <v>4605.3599999999997</v>
      </c>
      <c r="D48" t="s">
        <v>23</v>
      </c>
    </row>
    <row r="49" spans="1:4" x14ac:dyDescent="0.3">
      <c r="A49" s="2" t="s">
        <v>69</v>
      </c>
      <c r="B49" t="s">
        <v>73</v>
      </c>
      <c r="C49">
        <v>3437.8</v>
      </c>
      <c r="D49" t="s">
        <v>23</v>
      </c>
    </row>
    <row r="50" spans="1:4" x14ac:dyDescent="0.3">
      <c r="A50" s="2" t="s">
        <v>70</v>
      </c>
      <c r="B50" t="s">
        <v>73</v>
      </c>
      <c r="C50">
        <v>3926.08</v>
      </c>
      <c r="D50" t="s">
        <v>23</v>
      </c>
    </row>
    <row r="51" spans="1:4" x14ac:dyDescent="0.3">
      <c r="A51" s="2" t="s">
        <v>71</v>
      </c>
      <c r="B51" t="s">
        <v>73</v>
      </c>
      <c r="C51">
        <v>1776.99</v>
      </c>
      <c r="D51" t="s">
        <v>23</v>
      </c>
    </row>
    <row r="52" spans="1:4" x14ac:dyDescent="0.3">
      <c r="A52" s="2" t="s">
        <v>72</v>
      </c>
      <c r="B52" t="s">
        <v>73</v>
      </c>
      <c r="C52">
        <v>2200.69</v>
      </c>
      <c r="D52" t="s">
        <v>23</v>
      </c>
    </row>
    <row r="54" spans="1:4" x14ac:dyDescent="0.3">
      <c r="A54" s="6" t="s">
        <v>369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E239-5E77-4179-9974-443CEE9EDB1E}">
  <dimension ref="A1:DD149"/>
  <sheetViews>
    <sheetView topLeftCell="A106" workbookViewId="0">
      <selection activeCell="C132" sqref="C132"/>
    </sheetView>
  </sheetViews>
  <sheetFormatPr defaultRowHeight="14.4" x14ac:dyDescent="0.3"/>
  <sheetData>
    <row r="1" spans="1:108" x14ac:dyDescent="0.3">
      <c r="A1" s="4" t="s">
        <v>2009</v>
      </c>
    </row>
    <row r="2" spans="1:108" x14ac:dyDescent="0.3">
      <c r="A2" t="s">
        <v>270</v>
      </c>
      <c r="B2">
        <v>0</v>
      </c>
      <c r="C2">
        <v>1</v>
      </c>
      <c r="D2" t="s">
        <v>352</v>
      </c>
      <c r="E2" t="s">
        <v>352</v>
      </c>
      <c r="F2" t="s">
        <v>105</v>
      </c>
      <c r="G2" t="s">
        <v>91</v>
      </c>
      <c r="H2" t="s">
        <v>352</v>
      </c>
      <c r="I2" t="s">
        <v>352</v>
      </c>
      <c r="J2" t="s">
        <v>357</v>
      </c>
      <c r="K2" t="s">
        <v>358</v>
      </c>
      <c r="L2" t="s">
        <v>358</v>
      </c>
      <c r="M2" t="s">
        <v>358</v>
      </c>
      <c r="N2" t="s">
        <v>358</v>
      </c>
      <c r="O2" t="s">
        <v>358</v>
      </c>
      <c r="P2" t="s">
        <v>358</v>
      </c>
      <c r="Q2" t="s">
        <v>358</v>
      </c>
      <c r="R2" t="s">
        <v>358</v>
      </c>
      <c r="S2" t="s">
        <v>358</v>
      </c>
      <c r="T2" t="s">
        <v>358</v>
      </c>
      <c r="U2" t="s">
        <v>358</v>
      </c>
      <c r="V2" t="s">
        <v>358</v>
      </c>
      <c r="W2" t="s">
        <v>358</v>
      </c>
      <c r="X2" t="s">
        <v>358</v>
      </c>
      <c r="Y2" t="s">
        <v>358</v>
      </c>
      <c r="Z2" t="s">
        <v>358</v>
      </c>
      <c r="AA2" t="s">
        <v>358</v>
      </c>
      <c r="AB2" t="s">
        <v>358</v>
      </c>
      <c r="AC2" t="s">
        <v>358</v>
      </c>
      <c r="AD2" t="s">
        <v>358</v>
      </c>
      <c r="AE2" t="s">
        <v>358</v>
      </c>
      <c r="AF2" t="s">
        <v>358</v>
      </c>
      <c r="AG2" t="s">
        <v>358</v>
      </c>
      <c r="AH2" t="s">
        <v>358</v>
      </c>
      <c r="AI2" t="s">
        <v>358</v>
      </c>
      <c r="AJ2" t="s">
        <v>358</v>
      </c>
      <c r="AK2" t="s">
        <v>358</v>
      </c>
      <c r="AL2" t="s">
        <v>358</v>
      </c>
      <c r="AM2" s="7">
        <v>4.2361111111111106E-2</v>
      </c>
      <c r="AN2" s="7">
        <v>4.2372685185185187E-2</v>
      </c>
      <c r="AO2" t="s">
        <v>358</v>
      </c>
      <c r="AP2" t="s">
        <v>358</v>
      </c>
      <c r="AQ2" t="s">
        <v>358</v>
      </c>
      <c r="AR2" t="s">
        <v>358</v>
      </c>
      <c r="AS2" t="s">
        <v>358</v>
      </c>
      <c r="AT2" t="s">
        <v>358</v>
      </c>
      <c r="AU2" t="s">
        <v>358</v>
      </c>
      <c r="AV2" t="s">
        <v>358</v>
      </c>
      <c r="AW2" t="s">
        <v>358</v>
      </c>
      <c r="AX2" t="s">
        <v>358</v>
      </c>
      <c r="AY2" t="s">
        <v>358</v>
      </c>
      <c r="AZ2" t="s">
        <v>358</v>
      </c>
      <c r="BA2" t="s">
        <v>358</v>
      </c>
      <c r="BB2" t="s">
        <v>358</v>
      </c>
      <c r="BC2" t="s">
        <v>358</v>
      </c>
      <c r="BD2" t="s">
        <v>358</v>
      </c>
      <c r="BE2" t="s">
        <v>358</v>
      </c>
      <c r="BF2" t="s">
        <v>358</v>
      </c>
      <c r="BG2" t="s">
        <v>358</v>
      </c>
      <c r="BH2" t="s">
        <v>358</v>
      </c>
      <c r="BI2" t="s">
        <v>358</v>
      </c>
      <c r="BJ2" t="s">
        <v>358</v>
      </c>
      <c r="BK2" t="s">
        <v>358</v>
      </c>
      <c r="BL2" t="s">
        <v>358</v>
      </c>
      <c r="BM2" t="s">
        <v>358</v>
      </c>
      <c r="BN2" t="s">
        <v>358</v>
      </c>
      <c r="BO2" t="s">
        <v>358</v>
      </c>
      <c r="BP2" t="s">
        <v>358</v>
      </c>
      <c r="BQ2" t="s">
        <v>358</v>
      </c>
      <c r="BR2" t="s">
        <v>358</v>
      </c>
      <c r="BS2" t="s">
        <v>358</v>
      </c>
      <c r="BT2" t="s">
        <v>358</v>
      </c>
      <c r="BU2" t="s">
        <v>358</v>
      </c>
      <c r="BV2" t="s">
        <v>358</v>
      </c>
      <c r="BW2" t="s">
        <v>358</v>
      </c>
      <c r="BX2" t="s">
        <v>358</v>
      </c>
      <c r="BY2" t="s">
        <v>358</v>
      </c>
      <c r="BZ2" t="s">
        <v>358</v>
      </c>
      <c r="CA2" t="s">
        <v>358</v>
      </c>
      <c r="CB2" t="s">
        <v>358</v>
      </c>
      <c r="CC2" t="s">
        <v>358</v>
      </c>
      <c r="CD2" t="s">
        <v>358</v>
      </c>
      <c r="CE2" t="s">
        <v>358</v>
      </c>
      <c r="CF2" t="s">
        <v>358</v>
      </c>
      <c r="CG2" t="s">
        <v>358</v>
      </c>
      <c r="CH2" t="s">
        <v>358</v>
      </c>
      <c r="CI2" t="s">
        <v>358</v>
      </c>
      <c r="CJ2" t="s">
        <v>358</v>
      </c>
      <c r="CK2" t="s">
        <v>358</v>
      </c>
      <c r="CL2" t="s">
        <v>358</v>
      </c>
      <c r="CM2" t="s">
        <v>358</v>
      </c>
      <c r="CN2" t="s">
        <v>358</v>
      </c>
      <c r="CO2" t="s">
        <v>358</v>
      </c>
      <c r="CP2" t="s">
        <v>358</v>
      </c>
      <c r="CQ2" t="s">
        <v>358</v>
      </c>
      <c r="CR2" t="s">
        <v>358</v>
      </c>
      <c r="CS2" t="s">
        <v>358</v>
      </c>
      <c r="CT2" t="s">
        <v>358</v>
      </c>
      <c r="CU2" t="s">
        <v>358</v>
      </c>
      <c r="CV2" t="s">
        <v>358</v>
      </c>
      <c r="CW2" t="s">
        <v>358</v>
      </c>
      <c r="CX2" t="s">
        <v>358</v>
      </c>
      <c r="CY2" t="s">
        <v>358</v>
      </c>
      <c r="CZ2" t="s">
        <v>358</v>
      </c>
      <c r="DA2" t="s">
        <v>358</v>
      </c>
      <c r="DB2" t="s">
        <v>358</v>
      </c>
      <c r="DC2" t="s">
        <v>358</v>
      </c>
      <c r="DD2" t="s">
        <v>358</v>
      </c>
    </row>
    <row r="3" spans="1:108" x14ac:dyDescent="0.3">
      <c r="A3" t="s">
        <v>270</v>
      </c>
      <c r="B3">
        <v>6</v>
      </c>
      <c r="C3">
        <v>7</v>
      </c>
      <c r="D3" t="s">
        <v>352</v>
      </c>
      <c r="E3" t="s">
        <v>352</v>
      </c>
      <c r="F3" t="s">
        <v>106</v>
      </c>
      <c r="G3" t="s">
        <v>91</v>
      </c>
      <c r="H3" t="s">
        <v>352</v>
      </c>
      <c r="I3" t="s">
        <v>352</v>
      </c>
      <c r="J3" t="s">
        <v>357</v>
      </c>
      <c r="K3" t="s">
        <v>358</v>
      </c>
      <c r="L3" t="s">
        <v>358</v>
      </c>
      <c r="M3" t="s">
        <v>358</v>
      </c>
      <c r="N3" t="s">
        <v>358</v>
      </c>
      <c r="O3" t="s">
        <v>358</v>
      </c>
      <c r="P3" t="s">
        <v>358</v>
      </c>
      <c r="Q3" t="s">
        <v>358</v>
      </c>
      <c r="R3" t="s">
        <v>358</v>
      </c>
      <c r="S3" t="s">
        <v>358</v>
      </c>
      <c r="T3" t="s">
        <v>358</v>
      </c>
      <c r="U3" t="s">
        <v>358</v>
      </c>
      <c r="V3" t="s">
        <v>358</v>
      </c>
      <c r="W3" t="s">
        <v>358</v>
      </c>
      <c r="X3" t="s">
        <v>358</v>
      </c>
      <c r="Y3" s="7">
        <v>4.2361111111111106E-2</v>
      </c>
      <c r="Z3" s="7">
        <v>4.2372685185185187E-2</v>
      </c>
      <c r="AA3" t="s">
        <v>358</v>
      </c>
      <c r="AB3" t="s">
        <v>358</v>
      </c>
      <c r="AC3" t="s">
        <v>358</v>
      </c>
      <c r="AD3" t="s">
        <v>358</v>
      </c>
      <c r="AE3" t="s">
        <v>358</v>
      </c>
      <c r="AF3" t="s">
        <v>358</v>
      </c>
      <c r="AG3" t="s">
        <v>358</v>
      </c>
      <c r="AH3" t="s">
        <v>358</v>
      </c>
      <c r="AI3" t="s">
        <v>358</v>
      </c>
      <c r="AJ3" t="s">
        <v>358</v>
      </c>
      <c r="AK3" t="s">
        <v>358</v>
      </c>
      <c r="AL3" t="s">
        <v>358</v>
      </c>
      <c r="AM3" t="s">
        <v>358</v>
      </c>
      <c r="AN3" t="s">
        <v>358</v>
      </c>
      <c r="AO3" t="s">
        <v>358</v>
      </c>
      <c r="AP3" t="s">
        <v>358</v>
      </c>
      <c r="AQ3" t="s">
        <v>358</v>
      </c>
      <c r="AR3" t="s">
        <v>358</v>
      </c>
      <c r="AS3" t="s">
        <v>358</v>
      </c>
      <c r="AT3" t="s">
        <v>358</v>
      </c>
      <c r="AU3" t="s">
        <v>358</v>
      </c>
      <c r="AV3" t="s">
        <v>358</v>
      </c>
      <c r="AW3" t="s">
        <v>358</v>
      </c>
      <c r="AX3" t="s">
        <v>358</v>
      </c>
      <c r="AY3" t="s">
        <v>358</v>
      </c>
      <c r="AZ3" t="s">
        <v>358</v>
      </c>
      <c r="BA3" t="s">
        <v>358</v>
      </c>
      <c r="BB3" t="s">
        <v>358</v>
      </c>
      <c r="BC3" t="s">
        <v>358</v>
      </c>
      <c r="BD3" t="s">
        <v>358</v>
      </c>
      <c r="BE3" t="s">
        <v>358</v>
      </c>
      <c r="BF3" t="s">
        <v>358</v>
      </c>
      <c r="BG3" t="s">
        <v>358</v>
      </c>
      <c r="BH3" t="s">
        <v>358</v>
      </c>
      <c r="BI3" t="s">
        <v>358</v>
      </c>
      <c r="BJ3" t="s">
        <v>358</v>
      </c>
      <c r="BK3" t="s">
        <v>358</v>
      </c>
      <c r="BL3" t="s">
        <v>358</v>
      </c>
      <c r="BM3" t="s">
        <v>358</v>
      </c>
      <c r="BN3" t="s">
        <v>358</v>
      </c>
      <c r="BO3" t="s">
        <v>358</v>
      </c>
      <c r="BP3" t="s">
        <v>358</v>
      </c>
      <c r="BQ3" t="s">
        <v>358</v>
      </c>
      <c r="BR3" t="s">
        <v>358</v>
      </c>
      <c r="BS3" t="s">
        <v>358</v>
      </c>
      <c r="BT3" t="s">
        <v>358</v>
      </c>
      <c r="BU3" t="s">
        <v>358</v>
      </c>
      <c r="BV3" t="s">
        <v>358</v>
      </c>
      <c r="BW3" t="s">
        <v>358</v>
      </c>
      <c r="BX3" t="s">
        <v>358</v>
      </c>
      <c r="BY3" t="s">
        <v>358</v>
      </c>
      <c r="BZ3" t="s">
        <v>358</v>
      </c>
      <c r="CA3" t="s">
        <v>358</v>
      </c>
      <c r="CB3" t="s">
        <v>358</v>
      </c>
      <c r="CC3" t="s">
        <v>358</v>
      </c>
      <c r="CD3" t="s">
        <v>358</v>
      </c>
      <c r="CE3" t="s">
        <v>358</v>
      </c>
      <c r="CF3" t="s">
        <v>358</v>
      </c>
      <c r="CG3" t="s">
        <v>358</v>
      </c>
      <c r="CH3" t="s">
        <v>358</v>
      </c>
      <c r="CI3" t="s">
        <v>358</v>
      </c>
      <c r="CJ3" t="s">
        <v>358</v>
      </c>
      <c r="CK3" t="s">
        <v>358</v>
      </c>
      <c r="CL3" t="s">
        <v>358</v>
      </c>
      <c r="CM3" t="s">
        <v>358</v>
      </c>
      <c r="CN3" t="s">
        <v>358</v>
      </c>
      <c r="CO3" t="s">
        <v>358</v>
      </c>
      <c r="CP3" t="s">
        <v>358</v>
      </c>
      <c r="CQ3" t="s">
        <v>358</v>
      </c>
      <c r="CR3" t="s">
        <v>358</v>
      </c>
      <c r="CS3" t="s">
        <v>358</v>
      </c>
      <c r="CT3" t="s">
        <v>358</v>
      </c>
      <c r="CU3" t="s">
        <v>358</v>
      </c>
      <c r="CV3" t="s">
        <v>358</v>
      </c>
      <c r="CW3" t="s">
        <v>358</v>
      </c>
      <c r="CX3" t="s">
        <v>358</v>
      </c>
      <c r="CY3" t="s">
        <v>358</v>
      </c>
      <c r="CZ3" t="s">
        <v>358</v>
      </c>
      <c r="DA3" t="s">
        <v>358</v>
      </c>
      <c r="DB3" t="s">
        <v>358</v>
      </c>
      <c r="DC3" t="s">
        <v>358</v>
      </c>
      <c r="DD3" t="s">
        <v>358</v>
      </c>
    </row>
    <row r="4" spans="1:108" x14ac:dyDescent="0.3">
      <c r="A4" t="s">
        <v>270</v>
      </c>
      <c r="B4">
        <v>50</v>
      </c>
      <c r="C4">
        <v>51</v>
      </c>
      <c r="D4" t="s">
        <v>352</v>
      </c>
      <c r="E4" t="s">
        <v>352</v>
      </c>
      <c r="F4" t="s">
        <v>91</v>
      </c>
      <c r="G4" t="s">
        <v>105</v>
      </c>
      <c r="H4" t="s">
        <v>352</v>
      </c>
      <c r="I4" t="s">
        <v>352</v>
      </c>
      <c r="J4" t="s">
        <v>357</v>
      </c>
      <c r="K4" s="7">
        <v>4.2361111111111106E-2</v>
      </c>
      <c r="L4" s="7">
        <v>4.2372685185185187E-2</v>
      </c>
      <c r="M4" s="7">
        <v>4.2361111111111106E-2</v>
      </c>
      <c r="N4" s="7">
        <v>4.2372685185185187E-2</v>
      </c>
      <c r="O4" s="7">
        <v>4.2361111111111106E-2</v>
      </c>
      <c r="P4" s="7">
        <v>4.2372685185185187E-2</v>
      </c>
      <c r="Q4" s="7">
        <v>4.2361111111111106E-2</v>
      </c>
      <c r="R4" s="7">
        <v>4.2372685185185187E-2</v>
      </c>
      <c r="S4" s="7">
        <v>4.2361111111111106E-2</v>
      </c>
      <c r="T4" s="7">
        <v>4.2372685185185187E-2</v>
      </c>
      <c r="U4" s="7">
        <v>4.2361111111111106E-2</v>
      </c>
      <c r="V4" s="7">
        <v>4.2372685185185187E-2</v>
      </c>
      <c r="W4" s="7">
        <v>4.2361111111111106E-2</v>
      </c>
      <c r="X4" s="7">
        <v>4.2372685185185187E-2</v>
      </c>
      <c r="Y4" t="s">
        <v>358</v>
      </c>
      <c r="Z4" t="s">
        <v>358</v>
      </c>
      <c r="AA4" t="s">
        <v>358</v>
      </c>
      <c r="AB4" t="s">
        <v>358</v>
      </c>
      <c r="AC4" s="7">
        <v>4.2361111111111106E-2</v>
      </c>
      <c r="AD4" s="7">
        <v>4.2372685185185187E-2</v>
      </c>
      <c r="AE4" t="s">
        <v>358</v>
      </c>
      <c r="AF4" t="s">
        <v>358</v>
      </c>
      <c r="AG4" s="7">
        <v>4.2361111111111106E-2</v>
      </c>
      <c r="AH4" s="7">
        <v>4.2372685185185187E-2</v>
      </c>
      <c r="AI4" s="7">
        <v>4.2361111111111106E-2</v>
      </c>
      <c r="AJ4" s="7">
        <v>4.2372685185185187E-2</v>
      </c>
      <c r="AK4" t="s">
        <v>358</v>
      </c>
      <c r="AL4" t="s">
        <v>358</v>
      </c>
      <c r="AM4" t="s">
        <v>358</v>
      </c>
      <c r="AN4" t="s">
        <v>358</v>
      </c>
      <c r="AO4" t="s">
        <v>358</v>
      </c>
      <c r="AP4" t="s">
        <v>358</v>
      </c>
      <c r="AQ4" s="7">
        <v>4.2361111111111106E-2</v>
      </c>
      <c r="AR4" s="7">
        <v>4.2372685185185187E-2</v>
      </c>
      <c r="AS4" t="s">
        <v>358</v>
      </c>
      <c r="AT4" t="s">
        <v>358</v>
      </c>
      <c r="AU4" s="7">
        <v>4.2361111111111106E-2</v>
      </c>
      <c r="AV4" s="7">
        <v>4.2372685185185187E-2</v>
      </c>
      <c r="AW4" s="7">
        <v>4.2361111111111106E-2</v>
      </c>
      <c r="AX4" s="7">
        <v>4.2372685185185187E-2</v>
      </c>
      <c r="AY4" s="7">
        <v>4.2361111111111106E-2</v>
      </c>
      <c r="AZ4" s="7">
        <v>4.2372685185185187E-2</v>
      </c>
      <c r="BA4" t="s">
        <v>358</v>
      </c>
      <c r="BB4" t="s">
        <v>358</v>
      </c>
      <c r="BC4" s="7">
        <v>4.2361111111111106E-2</v>
      </c>
      <c r="BD4" s="7">
        <v>4.2372685185185187E-2</v>
      </c>
      <c r="BE4" s="7">
        <v>4.2361111111111106E-2</v>
      </c>
      <c r="BF4" s="7">
        <v>4.2372685185185187E-2</v>
      </c>
      <c r="BG4" s="7">
        <v>4.2361111111111106E-2</v>
      </c>
      <c r="BH4" s="7">
        <v>4.2372685185185187E-2</v>
      </c>
      <c r="BI4" s="7">
        <v>4.2361111111111106E-2</v>
      </c>
      <c r="BJ4" s="7">
        <v>4.2372685185185187E-2</v>
      </c>
      <c r="BK4" s="7">
        <v>4.2361111111111106E-2</v>
      </c>
      <c r="BL4" s="7">
        <v>4.2372685185185187E-2</v>
      </c>
      <c r="BM4" s="7">
        <v>4.2361111111111106E-2</v>
      </c>
      <c r="BN4" s="7">
        <v>4.2372685185185187E-2</v>
      </c>
      <c r="BO4" t="s">
        <v>358</v>
      </c>
      <c r="BP4" t="s">
        <v>358</v>
      </c>
      <c r="BQ4" t="s">
        <v>358</v>
      </c>
      <c r="BR4" t="s">
        <v>358</v>
      </c>
      <c r="BS4" t="s">
        <v>358</v>
      </c>
      <c r="BT4" t="s">
        <v>358</v>
      </c>
      <c r="BU4" t="s">
        <v>358</v>
      </c>
      <c r="BV4" t="s">
        <v>358</v>
      </c>
      <c r="BW4" t="s">
        <v>358</v>
      </c>
      <c r="BX4" t="s">
        <v>358</v>
      </c>
      <c r="BY4" s="7">
        <v>4.2361111111111106E-2</v>
      </c>
      <c r="BZ4" s="7">
        <v>4.2372685185185187E-2</v>
      </c>
      <c r="CA4" t="s">
        <v>358</v>
      </c>
      <c r="CB4" t="s">
        <v>358</v>
      </c>
      <c r="CC4" t="s">
        <v>358</v>
      </c>
      <c r="CD4" t="s">
        <v>358</v>
      </c>
      <c r="CE4" s="7">
        <v>4.2361111111111106E-2</v>
      </c>
      <c r="CF4" s="7">
        <v>4.2372685185185187E-2</v>
      </c>
      <c r="CG4" s="7">
        <v>4.2361111111111106E-2</v>
      </c>
      <c r="CH4" s="7">
        <v>4.2372685185185187E-2</v>
      </c>
      <c r="CI4" t="s">
        <v>358</v>
      </c>
      <c r="CJ4" t="s">
        <v>358</v>
      </c>
      <c r="CK4" t="s">
        <v>358</v>
      </c>
      <c r="CL4" t="s">
        <v>358</v>
      </c>
      <c r="CM4" s="7">
        <v>4.2361111111111106E-2</v>
      </c>
      <c r="CN4" s="7">
        <v>4.2372685185185187E-2</v>
      </c>
      <c r="CO4" t="s">
        <v>358</v>
      </c>
      <c r="CP4" t="s">
        <v>358</v>
      </c>
      <c r="CQ4" t="s">
        <v>358</v>
      </c>
      <c r="CR4" t="s">
        <v>358</v>
      </c>
      <c r="CS4" t="s">
        <v>358</v>
      </c>
      <c r="CT4" t="s">
        <v>358</v>
      </c>
      <c r="CU4" t="s">
        <v>358</v>
      </c>
      <c r="CV4" t="s">
        <v>358</v>
      </c>
      <c r="CW4" t="s">
        <v>358</v>
      </c>
      <c r="CX4" t="s">
        <v>358</v>
      </c>
      <c r="CY4" t="s">
        <v>358</v>
      </c>
      <c r="CZ4" t="s">
        <v>358</v>
      </c>
      <c r="DA4" t="s">
        <v>358</v>
      </c>
      <c r="DB4" t="s">
        <v>358</v>
      </c>
      <c r="DC4" t="s">
        <v>358</v>
      </c>
      <c r="DD4" t="s">
        <v>358</v>
      </c>
    </row>
    <row r="5" spans="1:108" x14ac:dyDescent="0.3">
      <c r="A5" t="s">
        <v>270</v>
      </c>
      <c r="B5">
        <v>240</v>
      </c>
      <c r="C5">
        <v>241</v>
      </c>
      <c r="D5" t="s">
        <v>352</v>
      </c>
      <c r="E5" t="s">
        <v>352</v>
      </c>
      <c r="F5" t="s">
        <v>90</v>
      </c>
      <c r="G5" t="s">
        <v>91</v>
      </c>
      <c r="H5" t="s">
        <v>352</v>
      </c>
      <c r="I5" t="s">
        <v>352</v>
      </c>
      <c r="J5" t="s">
        <v>357</v>
      </c>
      <c r="K5" t="s">
        <v>358</v>
      </c>
      <c r="L5" t="s">
        <v>358</v>
      </c>
      <c r="M5" t="s">
        <v>358</v>
      </c>
      <c r="N5" t="s">
        <v>358</v>
      </c>
      <c r="O5" t="s">
        <v>358</v>
      </c>
      <c r="P5" t="s">
        <v>358</v>
      </c>
      <c r="Q5" t="s">
        <v>358</v>
      </c>
      <c r="R5" t="s">
        <v>358</v>
      </c>
      <c r="S5" t="s">
        <v>358</v>
      </c>
      <c r="T5" t="s">
        <v>358</v>
      </c>
      <c r="U5" t="s">
        <v>358</v>
      </c>
      <c r="V5" t="s">
        <v>358</v>
      </c>
      <c r="W5" t="s">
        <v>358</v>
      </c>
      <c r="X5" t="s">
        <v>358</v>
      </c>
      <c r="Y5" t="s">
        <v>358</v>
      </c>
      <c r="Z5" t="s">
        <v>358</v>
      </c>
      <c r="AA5" t="s">
        <v>358</v>
      </c>
      <c r="AB5" t="s">
        <v>358</v>
      </c>
      <c r="AC5" t="s">
        <v>358</v>
      </c>
      <c r="AD5" t="s">
        <v>358</v>
      </c>
      <c r="AE5" t="s">
        <v>358</v>
      </c>
      <c r="AF5" t="s">
        <v>358</v>
      </c>
      <c r="AG5" t="s">
        <v>358</v>
      </c>
      <c r="AH5" t="s">
        <v>358</v>
      </c>
      <c r="AI5" t="s">
        <v>358</v>
      </c>
      <c r="AJ5" t="s">
        <v>358</v>
      </c>
      <c r="AK5" t="s">
        <v>358</v>
      </c>
      <c r="AL5" t="s">
        <v>358</v>
      </c>
      <c r="AM5" t="s">
        <v>358</v>
      </c>
      <c r="AN5" t="s">
        <v>358</v>
      </c>
      <c r="AO5" t="s">
        <v>358</v>
      </c>
      <c r="AP5" t="s">
        <v>358</v>
      </c>
      <c r="AQ5" t="s">
        <v>358</v>
      </c>
      <c r="AR5" t="s">
        <v>358</v>
      </c>
      <c r="AS5" t="s">
        <v>358</v>
      </c>
      <c r="AT5" t="s">
        <v>358</v>
      </c>
      <c r="AU5" t="s">
        <v>358</v>
      </c>
      <c r="AV5" t="s">
        <v>358</v>
      </c>
      <c r="AW5" t="s">
        <v>358</v>
      </c>
      <c r="AX5" t="s">
        <v>358</v>
      </c>
      <c r="AY5" t="s">
        <v>358</v>
      </c>
      <c r="AZ5" t="s">
        <v>358</v>
      </c>
      <c r="BA5" t="s">
        <v>358</v>
      </c>
      <c r="BB5" t="s">
        <v>358</v>
      </c>
      <c r="BC5" t="s">
        <v>358</v>
      </c>
      <c r="BD5" t="s">
        <v>358</v>
      </c>
      <c r="BE5" t="s">
        <v>358</v>
      </c>
      <c r="BF5" t="s">
        <v>358</v>
      </c>
      <c r="BG5" t="s">
        <v>358</v>
      </c>
      <c r="BH5" t="s">
        <v>358</v>
      </c>
      <c r="BI5" t="s">
        <v>358</v>
      </c>
      <c r="BJ5" t="s">
        <v>358</v>
      </c>
      <c r="BK5" t="s">
        <v>358</v>
      </c>
      <c r="BL5" t="s">
        <v>358</v>
      </c>
      <c r="BM5" t="s">
        <v>358</v>
      </c>
      <c r="BN5" t="s">
        <v>358</v>
      </c>
      <c r="BO5" t="s">
        <v>358</v>
      </c>
      <c r="BP5" t="s">
        <v>358</v>
      </c>
      <c r="BQ5" s="7">
        <v>4.2361111111111106E-2</v>
      </c>
      <c r="BR5" s="7">
        <v>4.2372685185185187E-2</v>
      </c>
      <c r="BS5" t="s">
        <v>358</v>
      </c>
      <c r="BT5" t="s">
        <v>358</v>
      </c>
      <c r="BU5" t="s">
        <v>358</v>
      </c>
      <c r="BV5" t="s">
        <v>358</v>
      </c>
      <c r="BW5" t="s">
        <v>358</v>
      </c>
      <c r="BX5" t="s">
        <v>358</v>
      </c>
      <c r="BY5" t="s">
        <v>358</v>
      </c>
      <c r="BZ5" t="s">
        <v>358</v>
      </c>
      <c r="CA5" t="s">
        <v>358</v>
      </c>
      <c r="CB5" t="s">
        <v>358</v>
      </c>
      <c r="CC5" t="s">
        <v>358</v>
      </c>
      <c r="CD5" t="s">
        <v>358</v>
      </c>
      <c r="CE5" t="s">
        <v>358</v>
      </c>
      <c r="CF5" t="s">
        <v>358</v>
      </c>
      <c r="CG5" t="s">
        <v>358</v>
      </c>
      <c r="CH5" t="s">
        <v>358</v>
      </c>
      <c r="CI5" t="s">
        <v>358</v>
      </c>
      <c r="CJ5" t="s">
        <v>358</v>
      </c>
      <c r="CK5" t="s">
        <v>358</v>
      </c>
      <c r="CL5" t="s">
        <v>358</v>
      </c>
      <c r="CM5" t="s">
        <v>358</v>
      </c>
      <c r="CN5" t="s">
        <v>358</v>
      </c>
      <c r="CO5" t="s">
        <v>358</v>
      </c>
      <c r="CP5" t="s">
        <v>358</v>
      </c>
      <c r="CQ5" t="s">
        <v>358</v>
      </c>
      <c r="CR5" t="s">
        <v>358</v>
      </c>
      <c r="CS5" t="s">
        <v>358</v>
      </c>
      <c r="CT5" t="s">
        <v>358</v>
      </c>
      <c r="CU5" t="s">
        <v>358</v>
      </c>
      <c r="CV5" t="s">
        <v>358</v>
      </c>
      <c r="CW5" s="7">
        <v>4.2361111111111106E-2</v>
      </c>
      <c r="CX5" s="7">
        <v>4.2372685185185187E-2</v>
      </c>
      <c r="CY5" s="7">
        <v>4.2361111111111106E-2</v>
      </c>
      <c r="CZ5" s="7">
        <v>4.2372685185185187E-2</v>
      </c>
      <c r="DA5" t="s">
        <v>358</v>
      </c>
      <c r="DB5" t="s">
        <v>358</v>
      </c>
      <c r="DC5" t="s">
        <v>358</v>
      </c>
      <c r="DD5" t="s">
        <v>358</v>
      </c>
    </row>
    <row r="6" spans="1:108" x14ac:dyDescent="0.3">
      <c r="A6" t="s">
        <v>270</v>
      </c>
      <c r="B6">
        <v>260</v>
      </c>
      <c r="C6">
        <v>261</v>
      </c>
      <c r="D6" t="s">
        <v>352</v>
      </c>
      <c r="E6" t="s">
        <v>352</v>
      </c>
      <c r="F6" t="s">
        <v>106</v>
      </c>
      <c r="G6" t="s">
        <v>91</v>
      </c>
      <c r="H6" t="s">
        <v>352</v>
      </c>
      <c r="I6" t="s">
        <v>352</v>
      </c>
      <c r="J6" t="s">
        <v>357</v>
      </c>
      <c r="K6" t="s">
        <v>358</v>
      </c>
      <c r="L6" t="s">
        <v>358</v>
      </c>
      <c r="M6" t="s">
        <v>358</v>
      </c>
      <c r="N6" t="s">
        <v>358</v>
      </c>
      <c r="O6" t="s">
        <v>358</v>
      </c>
      <c r="P6" t="s">
        <v>358</v>
      </c>
      <c r="Q6" t="s">
        <v>358</v>
      </c>
      <c r="R6" t="s">
        <v>358</v>
      </c>
      <c r="S6" t="s">
        <v>358</v>
      </c>
      <c r="T6" t="s">
        <v>358</v>
      </c>
      <c r="U6" t="s">
        <v>358</v>
      </c>
      <c r="V6" t="s">
        <v>358</v>
      </c>
      <c r="W6" t="s">
        <v>358</v>
      </c>
      <c r="X6" t="s">
        <v>358</v>
      </c>
      <c r="Y6" t="s">
        <v>358</v>
      </c>
      <c r="Z6" t="s">
        <v>358</v>
      </c>
      <c r="AA6" t="s">
        <v>358</v>
      </c>
      <c r="AB6" t="s">
        <v>358</v>
      </c>
      <c r="AC6" t="s">
        <v>358</v>
      </c>
      <c r="AD6" t="s">
        <v>358</v>
      </c>
      <c r="AE6" t="s">
        <v>358</v>
      </c>
      <c r="AF6" t="s">
        <v>358</v>
      </c>
      <c r="AG6" t="s">
        <v>358</v>
      </c>
      <c r="AH6" t="s">
        <v>358</v>
      </c>
      <c r="AI6" t="s">
        <v>358</v>
      </c>
      <c r="AJ6" t="s">
        <v>358</v>
      </c>
      <c r="AK6" t="s">
        <v>358</v>
      </c>
      <c r="AL6" t="s">
        <v>358</v>
      </c>
      <c r="AM6" t="s">
        <v>358</v>
      </c>
      <c r="AN6" t="s">
        <v>358</v>
      </c>
      <c r="AO6" t="s">
        <v>358</v>
      </c>
      <c r="AP6" t="s">
        <v>358</v>
      </c>
      <c r="AQ6" t="s">
        <v>358</v>
      </c>
      <c r="AR6" t="s">
        <v>358</v>
      </c>
      <c r="AS6" s="7">
        <v>4.2361111111111106E-2</v>
      </c>
      <c r="AT6" s="7">
        <v>4.2372685185185187E-2</v>
      </c>
      <c r="AU6" t="s">
        <v>358</v>
      </c>
      <c r="AV6" t="s">
        <v>358</v>
      </c>
      <c r="AW6" t="s">
        <v>358</v>
      </c>
      <c r="AX6" t="s">
        <v>358</v>
      </c>
      <c r="AY6" t="s">
        <v>358</v>
      </c>
      <c r="AZ6" t="s">
        <v>358</v>
      </c>
      <c r="BA6" t="s">
        <v>358</v>
      </c>
      <c r="BB6" t="s">
        <v>358</v>
      </c>
      <c r="BC6" t="s">
        <v>358</v>
      </c>
      <c r="BD6" t="s">
        <v>358</v>
      </c>
      <c r="BE6" t="s">
        <v>358</v>
      </c>
      <c r="BF6" t="s">
        <v>358</v>
      </c>
      <c r="BG6" t="s">
        <v>358</v>
      </c>
      <c r="BH6" t="s">
        <v>358</v>
      </c>
      <c r="BI6" t="s">
        <v>358</v>
      </c>
      <c r="BJ6" t="s">
        <v>358</v>
      </c>
      <c r="BK6" t="s">
        <v>358</v>
      </c>
      <c r="BL6" t="s">
        <v>358</v>
      </c>
      <c r="BM6" t="s">
        <v>358</v>
      </c>
      <c r="BN6" t="s">
        <v>358</v>
      </c>
      <c r="BO6" t="s">
        <v>358</v>
      </c>
      <c r="BP6" t="s">
        <v>358</v>
      </c>
      <c r="BQ6" t="s">
        <v>358</v>
      </c>
      <c r="BR6" t="s">
        <v>358</v>
      </c>
      <c r="BS6" t="s">
        <v>358</v>
      </c>
      <c r="BT6" t="s">
        <v>358</v>
      </c>
      <c r="BU6" t="s">
        <v>358</v>
      </c>
      <c r="BV6" t="s">
        <v>358</v>
      </c>
      <c r="BW6" t="s">
        <v>358</v>
      </c>
      <c r="BX6" t="s">
        <v>358</v>
      </c>
      <c r="BY6" t="s">
        <v>358</v>
      </c>
      <c r="BZ6" t="s">
        <v>358</v>
      </c>
      <c r="CA6" t="s">
        <v>358</v>
      </c>
      <c r="CB6" t="s">
        <v>358</v>
      </c>
      <c r="CC6" t="s">
        <v>358</v>
      </c>
      <c r="CD6" t="s">
        <v>358</v>
      </c>
      <c r="CE6" t="s">
        <v>358</v>
      </c>
      <c r="CF6" t="s">
        <v>358</v>
      </c>
      <c r="CG6" t="s">
        <v>358</v>
      </c>
      <c r="CH6" t="s">
        <v>358</v>
      </c>
      <c r="CI6" t="s">
        <v>358</v>
      </c>
      <c r="CJ6" t="s">
        <v>358</v>
      </c>
      <c r="CK6" t="s">
        <v>358</v>
      </c>
      <c r="CL6" t="s">
        <v>358</v>
      </c>
      <c r="CM6" t="s">
        <v>358</v>
      </c>
      <c r="CN6" t="s">
        <v>358</v>
      </c>
      <c r="CO6" t="s">
        <v>358</v>
      </c>
      <c r="CP6" t="s">
        <v>358</v>
      </c>
      <c r="CQ6" t="s">
        <v>358</v>
      </c>
      <c r="CR6" t="s">
        <v>358</v>
      </c>
      <c r="CS6" t="s">
        <v>358</v>
      </c>
      <c r="CT6" t="s">
        <v>358</v>
      </c>
      <c r="CU6" t="s">
        <v>358</v>
      </c>
      <c r="CV6" t="s">
        <v>358</v>
      </c>
      <c r="CW6" t="s">
        <v>358</v>
      </c>
      <c r="CX6" t="s">
        <v>358</v>
      </c>
      <c r="CY6" t="s">
        <v>358</v>
      </c>
      <c r="CZ6" t="s">
        <v>358</v>
      </c>
      <c r="DA6" t="s">
        <v>358</v>
      </c>
      <c r="DB6" t="s">
        <v>358</v>
      </c>
      <c r="DC6" t="s">
        <v>358</v>
      </c>
      <c r="DD6" t="s">
        <v>358</v>
      </c>
    </row>
    <row r="7" spans="1:108" x14ac:dyDescent="0.3">
      <c r="A7" t="s">
        <v>270</v>
      </c>
      <c r="B7">
        <v>375</v>
      </c>
      <c r="C7">
        <v>376</v>
      </c>
      <c r="D7" t="s">
        <v>352</v>
      </c>
      <c r="E7" t="s">
        <v>352</v>
      </c>
      <c r="F7" t="s">
        <v>106</v>
      </c>
      <c r="G7" t="s">
        <v>91</v>
      </c>
      <c r="H7" t="s">
        <v>352</v>
      </c>
      <c r="I7" t="s">
        <v>352</v>
      </c>
      <c r="J7" t="s">
        <v>357</v>
      </c>
      <c r="K7" t="s">
        <v>358</v>
      </c>
      <c r="L7" t="s">
        <v>358</v>
      </c>
      <c r="M7" t="s">
        <v>358</v>
      </c>
      <c r="N7" t="s">
        <v>358</v>
      </c>
      <c r="O7" t="s">
        <v>358</v>
      </c>
      <c r="P7" t="s">
        <v>358</v>
      </c>
      <c r="Q7" t="s">
        <v>358</v>
      </c>
      <c r="R7" t="s">
        <v>358</v>
      </c>
      <c r="S7" t="s">
        <v>358</v>
      </c>
      <c r="T7" t="s">
        <v>358</v>
      </c>
      <c r="U7" s="7">
        <v>4.2361111111111106E-2</v>
      </c>
      <c r="V7" s="7">
        <v>4.2372685185185187E-2</v>
      </c>
      <c r="W7" t="s">
        <v>358</v>
      </c>
      <c r="X7" t="s">
        <v>358</v>
      </c>
      <c r="Y7" t="s">
        <v>358</v>
      </c>
      <c r="Z7" t="s">
        <v>358</v>
      </c>
      <c r="AA7" t="s">
        <v>358</v>
      </c>
      <c r="AB7" t="s">
        <v>358</v>
      </c>
      <c r="AC7" t="s">
        <v>358</v>
      </c>
      <c r="AD7" t="s">
        <v>358</v>
      </c>
      <c r="AE7" t="s">
        <v>358</v>
      </c>
      <c r="AF7" t="s">
        <v>358</v>
      </c>
      <c r="AG7" t="s">
        <v>358</v>
      </c>
      <c r="AH7" t="s">
        <v>358</v>
      </c>
      <c r="AI7" t="s">
        <v>358</v>
      </c>
      <c r="AJ7" t="s">
        <v>358</v>
      </c>
      <c r="AK7" t="s">
        <v>358</v>
      </c>
      <c r="AL7" t="s">
        <v>358</v>
      </c>
      <c r="AM7" t="s">
        <v>358</v>
      </c>
      <c r="AN7" t="s">
        <v>358</v>
      </c>
      <c r="AO7" t="s">
        <v>358</v>
      </c>
      <c r="AP7" t="s">
        <v>358</v>
      </c>
      <c r="AQ7" t="s">
        <v>358</v>
      </c>
      <c r="AR7" t="s">
        <v>358</v>
      </c>
      <c r="AS7" t="s">
        <v>358</v>
      </c>
      <c r="AT7" t="s">
        <v>358</v>
      </c>
      <c r="AU7" t="s">
        <v>358</v>
      </c>
      <c r="AV7" t="s">
        <v>358</v>
      </c>
      <c r="AW7" t="s">
        <v>358</v>
      </c>
      <c r="AX7" t="s">
        <v>358</v>
      </c>
      <c r="AY7" t="s">
        <v>358</v>
      </c>
      <c r="AZ7" t="s">
        <v>358</v>
      </c>
      <c r="BA7" t="s">
        <v>358</v>
      </c>
      <c r="BB7" t="s">
        <v>358</v>
      </c>
      <c r="BC7" t="s">
        <v>358</v>
      </c>
      <c r="BD7" t="s">
        <v>358</v>
      </c>
      <c r="BE7" t="s">
        <v>358</v>
      </c>
      <c r="BF7" t="s">
        <v>358</v>
      </c>
      <c r="BG7" t="s">
        <v>358</v>
      </c>
      <c r="BH7" t="s">
        <v>358</v>
      </c>
      <c r="BI7" t="s">
        <v>358</v>
      </c>
      <c r="BJ7" t="s">
        <v>358</v>
      </c>
      <c r="BK7" t="s">
        <v>358</v>
      </c>
      <c r="BL7" t="s">
        <v>358</v>
      </c>
      <c r="BM7" t="s">
        <v>358</v>
      </c>
      <c r="BN7" t="s">
        <v>358</v>
      </c>
      <c r="BO7" t="s">
        <v>358</v>
      </c>
      <c r="BP7" t="s">
        <v>358</v>
      </c>
      <c r="BQ7" t="s">
        <v>358</v>
      </c>
      <c r="BR7" t="s">
        <v>358</v>
      </c>
      <c r="BS7" t="s">
        <v>358</v>
      </c>
      <c r="BT7" t="s">
        <v>358</v>
      </c>
      <c r="BU7" t="s">
        <v>358</v>
      </c>
      <c r="BV7" t="s">
        <v>358</v>
      </c>
      <c r="BW7" t="s">
        <v>358</v>
      </c>
      <c r="BX7" t="s">
        <v>358</v>
      </c>
      <c r="BY7" t="s">
        <v>358</v>
      </c>
      <c r="BZ7" t="s">
        <v>358</v>
      </c>
      <c r="CA7" t="s">
        <v>358</v>
      </c>
      <c r="CB7" t="s">
        <v>358</v>
      </c>
      <c r="CC7" t="s">
        <v>358</v>
      </c>
      <c r="CD7" t="s">
        <v>358</v>
      </c>
      <c r="CE7" t="s">
        <v>358</v>
      </c>
      <c r="CF7" t="s">
        <v>358</v>
      </c>
      <c r="CG7" t="s">
        <v>358</v>
      </c>
      <c r="CH7" t="s">
        <v>358</v>
      </c>
      <c r="CI7" t="s">
        <v>358</v>
      </c>
      <c r="CJ7" t="s">
        <v>358</v>
      </c>
      <c r="CK7" t="s">
        <v>358</v>
      </c>
      <c r="CL7" t="s">
        <v>358</v>
      </c>
      <c r="CM7" t="s">
        <v>358</v>
      </c>
      <c r="CN7" t="s">
        <v>358</v>
      </c>
      <c r="CO7" t="s">
        <v>358</v>
      </c>
      <c r="CP7" t="s">
        <v>358</v>
      </c>
      <c r="CQ7" t="s">
        <v>358</v>
      </c>
      <c r="CR7" t="s">
        <v>358</v>
      </c>
      <c r="CS7" t="s">
        <v>358</v>
      </c>
      <c r="CT7" t="s">
        <v>358</v>
      </c>
      <c r="CU7" t="s">
        <v>358</v>
      </c>
      <c r="CV7" t="s">
        <v>358</v>
      </c>
      <c r="CW7" t="s">
        <v>358</v>
      </c>
      <c r="CX7" t="s">
        <v>358</v>
      </c>
      <c r="CY7" t="s">
        <v>358</v>
      </c>
      <c r="CZ7" t="s">
        <v>358</v>
      </c>
      <c r="DA7" t="s">
        <v>358</v>
      </c>
      <c r="DB7" t="s">
        <v>358</v>
      </c>
      <c r="DC7" t="s">
        <v>358</v>
      </c>
      <c r="DD7" t="s">
        <v>358</v>
      </c>
    </row>
    <row r="8" spans="1:108" x14ac:dyDescent="0.3">
      <c r="A8" t="s">
        <v>270</v>
      </c>
      <c r="B8">
        <v>378</v>
      </c>
      <c r="C8">
        <v>379</v>
      </c>
      <c r="D8" t="s">
        <v>352</v>
      </c>
      <c r="E8" t="s">
        <v>352</v>
      </c>
      <c r="F8" t="s">
        <v>90</v>
      </c>
      <c r="G8" t="s">
        <v>105</v>
      </c>
      <c r="H8" t="s">
        <v>352</v>
      </c>
      <c r="I8" t="s">
        <v>352</v>
      </c>
      <c r="J8" t="s">
        <v>357</v>
      </c>
      <c r="K8" t="s">
        <v>358</v>
      </c>
      <c r="L8" t="s">
        <v>358</v>
      </c>
      <c r="M8" t="s">
        <v>358</v>
      </c>
      <c r="N8" t="s">
        <v>358</v>
      </c>
      <c r="O8" t="s">
        <v>358</v>
      </c>
      <c r="P8" t="s">
        <v>358</v>
      </c>
      <c r="Q8" t="s">
        <v>358</v>
      </c>
      <c r="R8" t="s">
        <v>358</v>
      </c>
      <c r="S8" t="s">
        <v>358</v>
      </c>
      <c r="T8" t="s">
        <v>358</v>
      </c>
      <c r="U8" t="s">
        <v>358</v>
      </c>
      <c r="V8" t="s">
        <v>358</v>
      </c>
      <c r="W8" t="s">
        <v>358</v>
      </c>
      <c r="X8" t="s">
        <v>358</v>
      </c>
      <c r="Y8" t="s">
        <v>358</v>
      </c>
      <c r="Z8" t="s">
        <v>358</v>
      </c>
      <c r="AA8" t="s">
        <v>358</v>
      </c>
      <c r="AB8" t="s">
        <v>358</v>
      </c>
      <c r="AC8" t="s">
        <v>358</v>
      </c>
      <c r="AD8" t="s">
        <v>358</v>
      </c>
      <c r="AE8" t="s">
        <v>358</v>
      </c>
      <c r="AF8" t="s">
        <v>358</v>
      </c>
      <c r="AG8" t="s">
        <v>358</v>
      </c>
      <c r="AH8" t="s">
        <v>358</v>
      </c>
      <c r="AI8" t="s">
        <v>358</v>
      </c>
      <c r="AJ8" t="s">
        <v>358</v>
      </c>
      <c r="AK8" t="s">
        <v>358</v>
      </c>
      <c r="AL8" t="s">
        <v>358</v>
      </c>
      <c r="AM8" t="s">
        <v>358</v>
      </c>
      <c r="AN8" t="s">
        <v>358</v>
      </c>
      <c r="AO8" t="s">
        <v>358</v>
      </c>
      <c r="AP8" t="s">
        <v>358</v>
      </c>
      <c r="AQ8" t="s">
        <v>358</v>
      </c>
      <c r="AR8" t="s">
        <v>358</v>
      </c>
      <c r="AS8" t="s">
        <v>358</v>
      </c>
      <c r="AT8" t="s">
        <v>358</v>
      </c>
      <c r="AU8" t="s">
        <v>358</v>
      </c>
      <c r="AV8" t="s">
        <v>358</v>
      </c>
      <c r="AW8" t="s">
        <v>358</v>
      </c>
      <c r="AX8" t="s">
        <v>358</v>
      </c>
      <c r="AY8" t="s">
        <v>358</v>
      </c>
      <c r="AZ8" t="s">
        <v>358</v>
      </c>
      <c r="BA8" t="s">
        <v>358</v>
      </c>
      <c r="BB8" t="s">
        <v>358</v>
      </c>
      <c r="BC8" t="s">
        <v>358</v>
      </c>
      <c r="BD8" t="s">
        <v>358</v>
      </c>
      <c r="BE8" t="s">
        <v>358</v>
      </c>
      <c r="BF8" t="s">
        <v>358</v>
      </c>
      <c r="BG8" t="s">
        <v>358</v>
      </c>
      <c r="BH8" t="s">
        <v>358</v>
      </c>
      <c r="BI8" t="s">
        <v>358</v>
      </c>
      <c r="BJ8" t="s">
        <v>358</v>
      </c>
      <c r="BK8" t="s">
        <v>358</v>
      </c>
      <c r="BL8" t="s">
        <v>358</v>
      </c>
      <c r="BM8" t="s">
        <v>358</v>
      </c>
      <c r="BN8" t="s">
        <v>358</v>
      </c>
      <c r="BO8" t="s">
        <v>358</v>
      </c>
      <c r="BP8" t="s">
        <v>358</v>
      </c>
      <c r="BQ8" t="s">
        <v>358</v>
      </c>
      <c r="BR8" t="s">
        <v>358</v>
      </c>
      <c r="BS8" t="s">
        <v>358</v>
      </c>
      <c r="BT8" t="s">
        <v>358</v>
      </c>
      <c r="BU8" t="s">
        <v>358</v>
      </c>
      <c r="BV8" t="s">
        <v>358</v>
      </c>
      <c r="BW8" t="s">
        <v>358</v>
      </c>
      <c r="BX8" t="s">
        <v>358</v>
      </c>
      <c r="BY8" t="s">
        <v>358</v>
      </c>
      <c r="BZ8" t="s">
        <v>358</v>
      </c>
      <c r="CA8" t="s">
        <v>358</v>
      </c>
      <c r="CB8" t="s">
        <v>358</v>
      </c>
      <c r="CC8" t="s">
        <v>358</v>
      </c>
      <c r="CD8" t="s">
        <v>358</v>
      </c>
      <c r="CE8" t="s">
        <v>358</v>
      </c>
      <c r="CF8" t="s">
        <v>358</v>
      </c>
      <c r="CG8" t="s">
        <v>358</v>
      </c>
      <c r="CH8" t="s">
        <v>358</v>
      </c>
      <c r="CI8" t="s">
        <v>358</v>
      </c>
      <c r="CJ8" t="s">
        <v>358</v>
      </c>
      <c r="CK8" t="s">
        <v>358</v>
      </c>
      <c r="CL8" t="s">
        <v>358</v>
      </c>
      <c r="CM8" t="s">
        <v>358</v>
      </c>
      <c r="CN8" t="s">
        <v>358</v>
      </c>
      <c r="CO8" s="7">
        <v>4.2361111111111106E-2</v>
      </c>
      <c r="CP8" s="7">
        <v>4.2372685185185187E-2</v>
      </c>
      <c r="CQ8" t="s">
        <v>358</v>
      </c>
      <c r="CR8" t="s">
        <v>358</v>
      </c>
      <c r="CS8" t="s">
        <v>358</v>
      </c>
      <c r="CT8" t="s">
        <v>358</v>
      </c>
      <c r="CU8" t="s">
        <v>358</v>
      </c>
      <c r="CV8" t="s">
        <v>358</v>
      </c>
      <c r="CW8" t="s">
        <v>358</v>
      </c>
      <c r="CX8" t="s">
        <v>358</v>
      </c>
      <c r="CY8" t="s">
        <v>358</v>
      </c>
      <c r="CZ8" t="s">
        <v>358</v>
      </c>
      <c r="DA8" t="s">
        <v>358</v>
      </c>
      <c r="DB8" t="s">
        <v>358</v>
      </c>
      <c r="DC8" t="s">
        <v>358</v>
      </c>
      <c r="DD8" t="s">
        <v>358</v>
      </c>
    </row>
    <row r="9" spans="1:108" x14ac:dyDescent="0.3">
      <c r="A9" t="s">
        <v>270</v>
      </c>
      <c r="B9">
        <v>448</v>
      </c>
      <c r="C9">
        <v>449</v>
      </c>
      <c r="D9" t="s">
        <v>352</v>
      </c>
      <c r="E9" t="s">
        <v>352</v>
      </c>
      <c r="F9" t="s">
        <v>90</v>
      </c>
      <c r="G9" t="s">
        <v>106</v>
      </c>
      <c r="H9" t="s">
        <v>352</v>
      </c>
      <c r="I9" t="s">
        <v>352</v>
      </c>
      <c r="J9" t="s">
        <v>357</v>
      </c>
      <c r="K9" t="s">
        <v>358</v>
      </c>
      <c r="L9" t="s">
        <v>358</v>
      </c>
      <c r="M9" t="s">
        <v>358</v>
      </c>
      <c r="N9" t="s">
        <v>358</v>
      </c>
      <c r="O9" t="s">
        <v>358</v>
      </c>
      <c r="P9" t="s">
        <v>358</v>
      </c>
      <c r="Q9" t="s">
        <v>358</v>
      </c>
      <c r="R9" t="s">
        <v>358</v>
      </c>
      <c r="S9" s="7">
        <v>4.2361111111111106E-2</v>
      </c>
      <c r="T9" s="7">
        <v>4.2372685185185187E-2</v>
      </c>
      <c r="U9" t="s">
        <v>358</v>
      </c>
      <c r="V9" t="s">
        <v>358</v>
      </c>
      <c r="W9" t="s">
        <v>358</v>
      </c>
      <c r="X9" t="s">
        <v>358</v>
      </c>
      <c r="Y9" t="s">
        <v>358</v>
      </c>
      <c r="Z9" t="s">
        <v>358</v>
      </c>
      <c r="AA9" t="s">
        <v>358</v>
      </c>
      <c r="AB9" t="s">
        <v>358</v>
      </c>
      <c r="AC9" t="s">
        <v>358</v>
      </c>
      <c r="AD9" t="s">
        <v>358</v>
      </c>
      <c r="AE9" t="s">
        <v>358</v>
      </c>
      <c r="AF9" t="s">
        <v>358</v>
      </c>
      <c r="AG9" t="s">
        <v>358</v>
      </c>
      <c r="AH9" t="s">
        <v>358</v>
      </c>
      <c r="AI9" t="s">
        <v>358</v>
      </c>
      <c r="AJ9" t="s">
        <v>358</v>
      </c>
      <c r="AK9" t="s">
        <v>358</v>
      </c>
      <c r="AL9" t="s">
        <v>358</v>
      </c>
      <c r="AM9" t="s">
        <v>358</v>
      </c>
      <c r="AN9" t="s">
        <v>358</v>
      </c>
      <c r="AO9" t="s">
        <v>358</v>
      </c>
      <c r="AP9" t="s">
        <v>358</v>
      </c>
      <c r="AQ9" t="s">
        <v>358</v>
      </c>
      <c r="AR9" t="s">
        <v>358</v>
      </c>
      <c r="AS9" t="s">
        <v>358</v>
      </c>
      <c r="AT9" t="s">
        <v>358</v>
      </c>
      <c r="AU9" t="s">
        <v>358</v>
      </c>
      <c r="AV9" t="s">
        <v>358</v>
      </c>
      <c r="AW9" t="s">
        <v>358</v>
      </c>
      <c r="AX9" t="s">
        <v>358</v>
      </c>
      <c r="AY9" t="s">
        <v>358</v>
      </c>
      <c r="AZ9" t="s">
        <v>358</v>
      </c>
      <c r="BA9" t="s">
        <v>358</v>
      </c>
      <c r="BB9" t="s">
        <v>358</v>
      </c>
      <c r="BC9" t="s">
        <v>358</v>
      </c>
      <c r="BD9" t="s">
        <v>358</v>
      </c>
      <c r="BE9" t="s">
        <v>358</v>
      </c>
      <c r="BF9" t="s">
        <v>358</v>
      </c>
      <c r="BG9" t="s">
        <v>358</v>
      </c>
      <c r="BH9" t="s">
        <v>358</v>
      </c>
      <c r="BI9" t="s">
        <v>358</v>
      </c>
      <c r="BJ9" t="s">
        <v>358</v>
      </c>
      <c r="BK9" t="s">
        <v>358</v>
      </c>
      <c r="BL9" t="s">
        <v>358</v>
      </c>
      <c r="BM9" t="s">
        <v>358</v>
      </c>
      <c r="BN9" t="s">
        <v>358</v>
      </c>
      <c r="BO9" t="s">
        <v>358</v>
      </c>
      <c r="BP9" t="s">
        <v>358</v>
      </c>
      <c r="BQ9" t="s">
        <v>358</v>
      </c>
      <c r="BR9" t="s">
        <v>358</v>
      </c>
      <c r="BS9" t="s">
        <v>358</v>
      </c>
      <c r="BT9" t="s">
        <v>358</v>
      </c>
      <c r="BU9" t="s">
        <v>358</v>
      </c>
      <c r="BV9" t="s">
        <v>358</v>
      </c>
      <c r="BW9" t="s">
        <v>358</v>
      </c>
      <c r="BX9" t="s">
        <v>358</v>
      </c>
      <c r="BY9" t="s">
        <v>358</v>
      </c>
      <c r="BZ9" t="s">
        <v>358</v>
      </c>
      <c r="CA9" t="s">
        <v>358</v>
      </c>
      <c r="CB9" t="s">
        <v>358</v>
      </c>
      <c r="CC9" t="s">
        <v>358</v>
      </c>
      <c r="CD9" t="s">
        <v>358</v>
      </c>
      <c r="CE9" t="s">
        <v>358</v>
      </c>
      <c r="CF9" t="s">
        <v>358</v>
      </c>
      <c r="CG9" t="s">
        <v>358</v>
      </c>
      <c r="CH9" t="s">
        <v>358</v>
      </c>
      <c r="CI9" t="s">
        <v>358</v>
      </c>
      <c r="CJ9" t="s">
        <v>358</v>
      </c>
      <c r="CK9" t="s">
        <v>358</v>
      </c>
      <c r="CL9" t="s">
        <v>358</v>
      </c>
      <c r="CM9" t="s">
        <v>358</v>
      </c>
      <c r="CN9" t="s">
        <v>358</v>
      </c>
      <c r="CO9" t="s">
        <v>358</v>
      </c>
      <c r="CP9" t="s">
        <v>358</v>
      </c>
      <c r="CQ9" t="s">
        <v>358</v>
      </c>
      <c r="CR9" t="s">
        <v>358</v>
      </c>
      <c r="CS9" t="s">
        <v>358</v>
      </c>
      <c r="CT9" t="s">
        <v>358</v>
      </c>
      <c r="CU9" t="s">
        <v>358</v>
      </c>
      <c r="CV9" t="s">
        <v>358</v>
      </c>
      <c r="CW9" t="s">
        <v>358</v>
      </c>
      <c r="CX9" t="s">
        <v>358</v>
      </c>
      <c r="CY9" t="s">
        <v>358</v>
      </c>
      <c r="CZ9" t="s">
        <v>358</v>
      </c>
      <c r="DA9" t="s">
        <v>358</v>
      </c>
      <c r="DB9" t="s">
        <v>358</v>
      </c>
      <c r="DC9" t="s">
        <v>358</v>
      </c>
      <c r="DD9" t="s">
        <v>358</v>
      </c>
    </row>
    <row r="10" spans="1:108" x14ac:dyDescent="0.3">
      <c r="A10" t="s">
        <v>270</v>
      </c>
      <c r="B10">
        <v>564</v>
      </c>
      <c r="C10">
        <v>565</v>
      </c>
      <c r="D10" t="s">
        <v>352</v>
      </c>
      <c r="E10" t="s">
        <v>352</v>
      </c>
      <c r="F10" t="s">
        <v>91</v>
      </c>
      <c r="G10" t="s">
        <v>90</v>
      </c>
      <c r="H10" t="s">
        <v>352</v>
      </c>
      <c r="I10" t="s">
        <v>352</v>
      </c>
      <c r="J10" t="s">
        <v>357</v>
      </c>
      <c r="K10" t="s">
        <v>358</v>
      </c>
      <c r="L10" t="s">
        <v>358</v>
      </c>
      <c r="M10" t="s">
        <v>358</v>
      </c>
      <c r="N10" t="s">
        <v>358</v>
      </c>
      <c r="O10" t="s">
        <v>358</v>
      </c>
      <c r="P10" t="s">
        <v>358</v>
      </c>
      <c r="Q10" t="s">
        <v>358</v>
      </c>
      <c r="R10" t="s">
        <v>358</v>
      </c>
      <c r="S10" t="s">
        <v>358</v>
      </c>
      <c r="T10" t="s">
        <v>358</v>
      </c>
      <c r="U10" t="s">
        <v>358</v>
      </c>
      <c r="V10" t="s">
        <v>358</v>
      </c>
      <c r="W10" s="7">
        <v>4.2361111111111106E-2</v>
      </c>
      <c r="X10" s="7">
        <v>4.2372685185185187E-2</v>
      </c>
      <c r="Y10" t="s">
        <v>358</v>
      </c>
      <c r="Z10" t="s">
        <v>358</v>
      </c>
      <c r="AA10" t="s">
        <v>358</v>
      </c>
      <c r="AB10" t="s">
        <v>358</v>
      </c>
      <c r="AC10" t="s">
        <v>358</v>
      </c>
      <c r="AD10" t="s">
        <v>358</v>
      </c>
      <c r="AE10" t="s">
        <v>358</v>
      </c>
      <c r="AF10" t="s">
        <v>358</v>
      </c>
      <c r="AG10" t="s">
        <v>358</v>
      </c>
      <c r="AH10" t="s">
        <v>358</v>
      </c>
      <c r="AI10" t="s">
        <v>358</v>
      </c>
      <c r="AJ10" t="s">
        <v>358</v>
      </c>
      <c r="AK10" t="s">
        <v>358</v>
      </c>
      <c r="AL10" t="s">
        <v>358</v>
      </c>
      <c r="AM10" t="s">
        <v>358</v>
      </c>
      <c r="AN10" t="s">
        <v>358</v>
      </c>
      <c r="AO10" t="s">
        <v>358</v>
      </c>
      <c r="AP10" t="s">
        <v>358</v>
      </c>
      <c r="AQ10" t="s">
        <v>358</v>
      </c>
      <c r="AR10" t="s">
        <v>358</v>
      </c>
      <c r="AS10" t="s">
        <v>358</v>
      </c>
      <c r="AT10" t="s">
        <v>358</v>
      </c>
      <c r="AU10" t="s">
        <v>358</v>
      </c>
      <c r="AV10" t="s">
        <v>358</v>
      </c>
      <c r="AW10" t="s">
        <v>358</v>
      </c>
      <c r="AX10" t="s">
        <v>358</v>
      </c>
      <c r="AY10" t="s">
        <v>358</v>
      </c>
      <c r="AZ10" t="s">
        <v>358</v>
      </c>
      <c r="BA10" t="s">
        <v>358</v>
      </c>
      <c r="BB10" t="s">
        <v>358</v>
      </c>
      <c r="BC10" t="s">
        <v>358</v>
      </c>
      <c r="BD10" t="s">
        <v>358</v>
      </c>
      <c r="BE10" t="s">
        <v>358</v>
      </c>
      <c r="BF10" t="s">
        <v>358</v>
      </c>
      <c r="BG10" t="s">
        <v>358</v>
      </c>
      <c r="BH10" t="s">
        <v>358</v>
      </c>
      <c r="BI10" t="s">
        <v>358</v>
      </c>
      <c r="BJ10" t="s">
        <v>358</v>
      </c>
      <c r="BK10" t="s">
        <v>358</v>
      </c>
      <c r="BL10" t="s">
        <v>358</v>
      </c>
      <c r="BM10" t="s">
        <v>358</v>
      </c>
      <c r="BN10" t="s">
        <v>358</v>
      </c>
      <c r="BO10" t="s">
        <v>358</v>
      </c>
      <c r="BP10" t="s">
        <v>358</v>
      </c>
      <c r="BQ10" t="s">
        <v>358</v>
      </c>
      <c r="BR10" t="s">
        <v>358</v>
      </c>
      <c r="BS10" t="s">
        <v>358</v>
      </c>
      <c r="BT10" t="s">
        <v>358</v>
      </c>
      <c r="BU10" t="s">
        <v>358</v>
      </c>
      <c r="BV10" t="s">
        <v>358</v>
      </c>
      <c r="BW10" t="s">
        <v>358</v>
      </c>
      <c r="BX10" t="s">
        <v>358</v>
      </c>
      <c r="BY10" t="s">
        <v>358</v>
      </c>
      <c r="BZ10" t="s">
        <v>358</v>
      </c>
      <c r="CA10" t="s">
        <v>358</v>
      </c>
      <c r="CB10" t="s">
        <v>358</v>
      </c>
      <c r="CC10" t="s">
        <v>358</v>
      </c>
      <c r="CD10" t="s">
        <v>358</v>
      </c>
      <c r="CE10" t="s">
        <v>358</v>
      </c>
      <c r="CF10" t="s">
        <v>358</v>
      </c>
      <c r="CG10" t="s">
        <v>358</v>
      </c>
      <c r="CH10" t="s">
        <v>358</v>
      </c>
      <c r="CI10" t="s">
        <v>358</v>
      </c>
      <c r="CJ10" t="s">
        <v>358</v>
      </c>
      <c r="CK10" t="s">
        <v>358</v>
      </c>
      <c r="CL10" t="s">
        <v>358</v>
      </c>
      <c r="CM10" t="s">
        <v>358</v>
      </c>
      <c r="CN10" t="s">
        <v>358</v>
      </c>
      <c r="CO10" t="s">
        <v>358</v>
      </c>
      <c r="CP10" t="s">
        <v>358</v>
      </c>
      <c r="CQ10" t="s">
        <v>358</v>
      </c>
      <c r="CR10" t="s">
        <v>358</v>
      </c>
      <c r="CS10" t="s">
        <v>358</v>
      </c>
      <c r="CT10" t="s">
        <v>358</v>
      </c>
      <c r="CU10" t="s">
        <v>358</v>
      </c>
      <c r="CV10" t="s">
        <v>358</v>
      </c>
      <c r="CW10" t="s">
        <v>358</v>
      </c>
      <c r="CX10" t="s">
        <v>358</v>
      </c>
      <c r="CY10" t="s">
        <v>358</v>
      </c>
      <c r="CZ10" t="s">
        <v>358</v>
      </c>
      <c r="DA10" t="s">
        <v>358</v>
      </c>
      <c r="DB10" t="s">
        <v>358</v>
      </c>
      <c r="DC10" t="s">
        <v>358</v>
      </c>
      <c r="DD10" t="s">
        <v>358</v>
      </c>
    </row>
    <row r="11" spans="1:108" x14ac:dyDescent="0.3">
      <c r="A11" t="s">
        <v>270</v>
      </c>
      <c r="B11">
        <v>688</v>
      </c>
      <c r="C11">
        <v>689</v>
      </c>
      <c r="D11" t="s">
        <v>352</v>
      </c>
      <c r="E11" t="s">
        <v>352</v>
      </c>
      <c r="F11" t="s">
        <v>91</v>
      </c>
      <c r="G11" t="s">
        <v>106</v>
      </c>
      <c r="H11" t="s">
        <v>352</v>
      </c>
      <c r="I11" t="s">
        <v>352</v>
      </c>
      <c r="J11" t="s">
        <v>357</v>
      </c>
      <c r="K11" t="s">
        <v>358</v>
      </c>
      <c r="L11" t="s">
        <v>358</v>
      </c>
      <c r="M11" t="s">
        <v>358</v>
      </c>
      <c r="N11" t="s">
        <v>358</v>
      </c>
      <c r="O11" t="s">
        <v>358</v>
      </c>
      <c r="P11" t="s">
        <v>358</v>
      </c>
      <c r="Q11" t="s">
        <v>358</v>
      </c>
      <c r="R11" t="s">
        <v>358</v>
      </c>
      <c r="S11" t="s">
        <v>358</v>
      </c>
      <c r="T11" t="s">
        <v>358</v>
      </c>
      <c r="U11" t="s">
        <v>358</v>
      </c>
      <c r="V11" t="s">
        <v>358</v>
      </c>
      <c r="W11" t="s">
        <v>358</v>
      </c>
      <c r="X11" t="s">
        <v>358</v>
      </c>
      <c r="Y11" t="s">
        <v>358</v>
      </c>
      <c r="Z11" t="s">
        <v>358</v>
      </c>
      <c r="AA11" t="s">
        <v>358</v>
      </c>
      <c r="AB11" t="s">
        <v>358</v>
      </c>
      <c r="AC11" t="s">
        <v>358</v>
      </c>
      <c r="AD11" t="s">
        <v>358</v>
      </c>
      <c r="AE11" t="s">
        <v>358</v>
      </c>
      <c r="AF11" t="s">
        <v>358</v>
      </c>
      <c r="AG11" t="s">
        <v>358</v>
      </c>
      <c r="AH11" t="s">
        <v>358</v>
      </c>
      <c r="AI11" t="s">
        <v>358</v>
      </c>
      <c r="AJ11" t="s">
        <v>358</v>
      </c>
      <c r="AK11" t="s">
        <v>358</v>
      </c>
      <c r="AL11" t="s">
        <v>358</v>
      </c>
      <c r="AM11" t="s">
        <v>358</v>
      </c>
      <c r="AN11" t="s">
        <v>358</v>
      </c>
      <c r="AO11" t="s">
        <v>358</v>
      </c>
      <c r="AP11" t="s">
        <v>358</v>
      </c>
      <c r="AQ11" t="s">
        <v>358</v>
      </c>
      <c r="AR11" t="s">
        <v>358</v>
      </c>
      <c r="AS11" t="s">
        <v>358</v>
      </c>
      <c r="AT11" t="s">
        <v>358</v>
      </c>
      <c r="AU11" t="s">
        <v>358</v>
      </c>
      <c r="AV11" t="s">
        <v>358</v>
      </c>
      <c r="AW11" t="s">
        <v>358</v>
      </c>
      <c r="AX11" t="s">
        <v>358</v>
      </c>
      <c r="AY11" s="7">
        <v>4.2361111111111106E-2</v>
      </c>
      <c r="AZ11" s="7">
        <v>4.2372685185185187E-2</v>
      </c>
      <c r="BA11" t="s">
        <v>358</v>
      </c>
      <c r="BB11" t="s">
        <v>358</v>
      </c>
      <c r="BC11" t="s">
        <v>358</v>
      </c>
      <c r="BD11" t="s">
        <v>358</v>
      </c>
      <c r="BE11" t="s">
        <v>358</v>
      </c>
      <c r="BF11" t="s">
        <v>358</v>
      </c>
      <c r="BG11" t="s">
        <v>358</v>
      </c>
      <c r="BH11" t="s">
        <v>358</v>
      </c>
      <c r="BI11" t="s">
        <v>358</v>
      </c>
      <c r="BJ11" t="s">
        <v>358</v>
      </c>
      <c r="BK11" t="s">
        <v>358</v>
      </c>
      <c r="BL11" t="s">
        <v>358</v>
      </c>
      <c r="BM11" t="s">
        <v>358</v>
      </c>
      <c r="BN11" t="s">
        <v>358</v>
      </c>
      <c r="BO11" t="s">
        <v>358</v>
      </c>
      <c r="BP11" t="s">
        <v>358</v>
      </c>
      <c r="BQ11" t="s">
        <v>358</v>
      </c>
      <c r="BR11" t="s">
        <v>358</v>
      </c>
      <c r="BS11" t="s">
        <v>358</v>
      </c>
      <c r="BT11" t="s">
        <v>358</v>
      </c>
      <c r="BU11" t="s">
        <v>358</v>
      </c>
      <c r="BV11" t="s">
        <v>358</v>
      </c>
      <c r="BW11" t="s">
        <v>358</v>
      </c>
      <c r="BX11" t="s">
        <v>358</v>
      </c>
      <c r="BY11" t="s">
        <v>358</v>
      </c>
      <c r="BZ11" t="s">
        <v>358</v>
      </c>
      <c r="CA11" t="s">
        <v>358</v>
      </c>
      <c r="CB11" t="s">
        <v>358</v>
      </c>
      <c r="CC11" t="s">
        <v>358</v>
      </c>
      <c r="CD11" t="s">
        <v>358</v>
      </c>
      <c r="CE11" t="s">
        <v>358</v>
      </c>
      <c r="CF11" t="s">
        <v>358</v>
      </c>
      <c r="CG11" t="s">
        <v>358</v>
      </c>
      <c r="CH11" t="s">
        <v>358</v>
      </c>
      <c r="CI11" t="s">
        <v>358</v>
      </c>
      <c r="CJ11" t="s">
        <v>358</v>
      </c>
      <c r="CK11" t="s">
        <v>358</v>
      </c>
      <c r="CL11" t="s">
        <v>358</v>
      </c>
      <c r="CM11" t="s">
        <v>358</v>
      </c>
      <c r="CN11" t="s">
        <v>358</v>
      </c>
      <c r="CO11" t="s">
        <v>358</v>
      </c>
      <c r="CP11" t="s">
        <v>358</v>
      </c>
      <c r="CQ11" t="s">
        <v>358</v>
      </c>
      <c r="CR11" t="s">
        <v>358</v>
      </c>
      <c r="CS11" t="s">
        <v>358</v>
      </c>
      <c r="CT11" t="s">
        <v>358</v>
      </c>
      <c r="CU11" t="s">
        <v>358</v>
      </c>
      <c r="CV11" t="s">
        <v>358</v>
      </c>
      <c r="CW11" t="s">
        <v>358</v>
      </c>
      <c r="CX11" t="s">
        <v>358</v>
      </c>
      <c r="CY11" t="s">
        <v>358</v>
      </c>
      <c r="CZ11" t="s">
        <v>358</v>
      </c>
      <c r="DA11" t="s">
        <v>358</v>
      </c>
      <c r="DB11" t="s">
        <v>358</v>
      </c>
      <c r="DC11" t="s">
        <v>358</v>
      </c>
      <c r="DD11" t="s">
        <v>358</v>
      </c>
    </row>
    <row r="12" spans="1:108" x14ac:dyDescent="0.3">
      <c r="A12" t="s">
        <v>270</v>
      </c>
      <c r="B12">
        <v>883</v>
      </c>
      <c r="C12">
        <v>884</v>
      </c>
      <c r="D12" t="s">
        <v>352</v>
      </c>
      <c r="E12" t="s">
        <v>352</v>
      </c>
      <c r="F12" t="s">
        <v>90</v>
      </c>
      <c r="G12" t="s">
        <v>91</v>
      </c>
      <c r="H12" t="s">
        <v>352</v>
      </c>
      <c r="I12" t="s">
        <v>352</v>
      </c>
      <c r="J12" t="s">
        <v>357</v>
      </c>
      <c r="K12" t="s">
        <v>358</v>
      </c>
      <c r="L12" t="s">
        <v>358</v>
      </c>
      <c r="M12" t="s">
        <v>358</v>
      </c>
      <c r="N12" t="s">
        <v>358</v>
      </c>
      <c r="O12" t="s">
        <v>358</v>
      </c>
      <c r="P12" t="s">
        <v>358</v>
      </c>
      <c r="Q12" t="s">
        <v>358</v>
      </c>
      <c r="R12" t="s">
        <v>358</v>
      </c>
      <c r="S12" t="s">
        <v>358</v>
      </c>
      <c r="T12" t="s">
        <v>358</v>
      </c>
      <c r="U12" t="s">
        <v>358</v>
      </c>
      <c r="V12" t="s">
        <v>358</v>
      </c>
      <c r="W12" t="s">
        <v>358</v>
      </c>
      <c r="X12" t="s">
        <v>358</v>
      </c>
      <c r="Y12" t="s">
        <v>358</v>
      </c>
      <c r="Z12" t="s">
        <v>358</v>
      </c>
      <c r="AA12" t="s">
        <v>358</v>
      </c>
      <c r="AB12" t="s">
        <v>358</v>
      </c>
      <c r="AC12" t="s">
        <v>358</v>
      </c>
      <c r="AD12" t="s">
        <v>358</v>
      </c>
      <c r="AE12" t="s">
        <v>358</v>
      </c>
      <c r="AF12" t="s">
        <v>358</v>
      </c>
      <c r="AG12" t="s">
        <v>358</v>
      </c>
      <c r="AH12" t="s">
        <v>358</v>
      </c>
      <c r="AI12" t="s">
        <v>358</v>
      </c>
      <c r="AJ12" t="s">
        <v>358</v>
      </c>
      <c r="AK12" t="s">
        <v>358</v>
      </c>
      <c r="AL12" t="s">
        <v>358</v>
      </c>
      <c r="AM12" t="s">
        <v>358</v>
      </c>
      <c r="AN12" t="s">
        <v>358</v>
      </c>
      <c r="AO12" t="s">
        <v>358</v>
      </c>
      <c r="AP12" t="s">
        <v>358</v>
      </c>
      <c r="AQ12" t="s">
        <v>358</v>
      </c>
      <c r="AR12" t="s">
        <v>358</v>
      </c>
      <c r="AS12" t="s">
        <v>358</v>
      </c>
      <c r="AT12" t="s">
        <v>358</v>
      </c>
      <c r="AU12" t="s">
        <v>358</v>
      </c>
      <c r="AV12" t="s">
        <v>358</v>
      </c>
      <c r="AW12" t="s">
        <v>358</v>
      </c>
      <c r="AX12" t="s">
        <v>358</v>
      </c>
      <c r="AY12" t="s">
        <v>358</v>
      </c>
      <c r="AZ12" t="s">
        <v>358</v>
      </c>
      <c r="BA12" t="s">
        <v>358</v>
      </c>
      <c r="BB12" t="s">
        <v>358</v>
      </c>
      <c r="BC12" t="s">
        <v>358</v>
      </c>
      <c r="BD12" t="s">
        <v>358</v>
      </c>
      <c r="BE12" t="s">
        <v>358</v>
      </c>
      <c r="BF12" t="s">
        <v>358</v>
      </c>
      <c r="BG12" t="s">
        <v>358</v>
      </c>
      <c r="BH12" t="s">
        <v>358</v>
      </c>
      <c r="BI12" t="s">
        <v>358</v>
      </c>
      <c r="BJ12" t="s">
        <v>358</v>
      </c>
      <c r="BK12" t="s">
        <v>358</v>
      </c>
      <c r="BL12" t="s">
        <v>358</v>
      </c>
      <c r="BM12" t="s">
        <v>358</v>
      </c>
      <c r="BN12" t="s">
        <v>358</v>
      </c>
      <c r="BO12" t="s">
        <v>358</v>
      </c>
      <c r="BP12" t="s">
        <v>358</v>
      </c>
      <c r="BQ12" t="s">
        <v>358</v>
      </c>
      <c r="BR12" t="s">
        <v>358</v>
      </c>
      <c r="BS12" t="s">
        <v>358</v>
      </c>
      <c r="BT12" t="s">
        <v>358</v>
      </c>
      <c r="BU12" t="s">
        <v>358</v>
      </c>
      <c r="BV12" t="s">
        <v>358</v>
      </c>
      <c r="BW12" t="s">
        <v>358</v>
      </c>
      <c r="BX12" t="s">
        <v>358</v>
      </c>
      <c r="BY12" t="s">
        <v>358</v>
      </c>
      <c r="BZ12" t="s">
        <v>358</v>
      </c>
      <c r="CA12" t="s">
        <v>358</v>
      </c>
      <c r="CB12" t="s">
        <v>358</v>
      </c>
      <c r="CC12" t="s">
        <v>358</v>
      </c>
      <c r="CD12" t="s">
        <v>358</v>
      </c>
      <c r="CE12" s="7">
        <v>4.2361111111111106E-2</v>
      </c>
      <c r="CF12" s="7">
        <v>4.2372685185185187E-2</v>
      </c>
      <c r="CG12" t="s">
        <v>358</v>
      </c>
      <c r="CH12" t="s">
        <v>358</v>
      </c>
      <c r="CI12" t="s">
        <v>358</v>
      </c>
      <c r="CJ12" t="s">
        <v>358</v>
      </c>
      <c r="CK12" t="s">
        <v>358</v>
      </c>
      <c r="CL12" t="s">
        <v>358</v>
      </c>
      <c r="CM12" t="s">
        <v>358</v>
      </c>
      <c r="CN12" t="s">
        <v>358</v>
      </c>
      <c r="CO12" t="s">
        <v>358</v>
      </c>
      <c r="CP12" t="s">
        <v>358</v>
      </c>
      <c r="CQ12" t="s">
        <v>358</v>
      </c>
      <c r="CR12" t="s">
        <v>358</v>
      </c>
      <c r="CS12" t="s">
        <v>358</v>
      </c>
      <c r="CT12" t="s">
        <v>358</v>
      </c>
      <c r="CU12" t="s">
        <v>358</v>
      </c>
      <c r="CV12" t="s">
        <v>358</v>
      </c>
      <c r="CW12" t="s">
        <v>358</v>
      </c>
      <c r="CX12" t="s">
        <v>358</v>
      </c>
      <c r="CY12" t="s">
        <v>358</v>
      </c>
      <c r="CZ12" t="s">
        <v>358</v>
      </c>
      <c r="DA12" t="s">
        <v>358</v>
      </c>
      <c r="DB12" t="s">
        <v>358</v>
      </c>
      <c r="DC12" t="s">
        <v>358</v>
      </c>
      <c r="DD12" t="s">
        <v>358</v>
      </c>
    </row>
    <row r="13" spans="1:108" x14ac:dyDescent="0.3">
      <c r="A13" t="s">
        <v>270</v>
      </c>
      <c r="B13">
        <v>1058</v>
      </c>
      <c r="C13">
        <v>1059</v>
      </c>
      <c r="D13" t="s">
        <v>352</v>
      </c>
      <c r="E13" t="s">
        <v>352</v>
      </c>
      <c r="F13" t="s">
        <v>90</v>
      </c>
      <c r="G13" t="s">
        <v>91</v>
      </c>
      <c r="H13" t="s">
        <v>352</v>
      </c>
      <c r="I13" t="s">
        <v>352</v>
      </c>
      <c r="J13" t="s">
        <v>357</v>
      </c>
      <c r="K13" t="s">
        <v>358</v>
      </c>
      <c r="L13" t="s">
        <v>358</v>
      </c>
      <c r="M13" t="s">
        <v>358</v>
      </c>
      <c r="N13" t="s">
        <v>358</v>
      </c>
      <c r="O13" t="s">
        <v>358</v>
      </c>
      <c r="P13" t="s">
        <v>358</v>
      </c>
      <c r="Q13" t="s">
        <v>358</v>
      </c>
      <c r="R13" t="s">
        <v>358</v>
      </c>
      <c r="S13" t="s">
        <v>358</v>
      </c>
      <c r="T13" t="s">
        <v>358</v>
      </c>
      <c r="U13" t="s">
        <v>358</v>
      </c>
      <c r="V13" t="s">
        <v>358</v>
      </c>
      <c r="W13" t="s">
        <v>358</v>
      </c>
      <c r="X13" t="s">
        <v>358</v>
      </c>
      <c r="Y13" t="s">
        <v>358</v>
      </c>
      <c r="Z13" t="s">
        <v>358</v>
      </c>
      <c r="AA13" t="s">
        <v>358</v>
      </c>
      <c r="AB13" t="s">
        <v>358</v>
      </c>
      <c r="AC13" t="s">
        <v>358</v>
      </c>
      <c r="AD13" t="s">
        <v>358</v>
      </c>
      <c r="AE13" t="s">
        <v>358</v>
      </c>
      <c r="AF13" t="s">
        <v>358</v>
      </c>
      <c r="AG13" t="s">
        <v>358</v>
      </c>
      <c r="AH13" t="s">
        <v>358</v>
      </c>
      <c r="AI13" t="s">
        <v>358</v>
      </c>
      <c r="AJ13" t="s">
        <v>358</v>
      </c>
      <c r="AK13" t="s">
        <v>358</v>
      </c>
      <c r="AL13" t="s">
        <v>358</v>
      </c>
      <c r="AM13" t="s">
        <v>358</v>
      </c>
      <c r="AN13" t="s">
        <v>358</v>
      </c>
      <c r="AO13" t="s">
        <v>358</v>
      </c>
      <c r="AP13" t="s">
        <v>358</v>
      </c>
      <c r="AQ13" t="s">
        <v>358</v>
      </c>
      <c r="AR13" t="s">
        <v>358</v>
      </c>
      <c r="AS13" t="s">
        <v>358</v>
      </c>
      <c r="AT13" t="s">
        <v>358</v>
      </c>
      <c r="AU13" t="s">
        <v>358</v>
      </c>
      <c r="AV13" t="s">
        <v>358</v>
      </c>
      <c r="AW13" t="s">
        <v>358</v>
      </c>
      <c r="AX13" t="s">
        <v>358</v>
      </c>
      <c r="AY13" t="s">
        <v>358</v>
      </c>
      <c r="AZ13" t="s">
        <v>358</v>
      </c>
      <c r="BA13" t="s">
        <v>358</v>
      </c>
      <c r="BB13" t="s">
        <v>358</v>
      </c>
      <c r="BC13" t="s">
        <v>358</v>
      </c>
      <c r="BD13" t="s">
        <v>358</v>
      </c>
      <c r="BE13" t="s">
        <v>358</v>
      </c>
      <c r="BF13" t="s">
        <v>358</v>
      </c>
      <c r="BG13" t="s">
        <v>358</v>
      </c>
      <c r="BH13" t="s">
        <v>358</v>
      </c>
      <c r="BI13" t="s">
        <v>358</v>
      </c>
      <c r="BJ13" t="s">
        <v>358</v>
      </c>
      <c r="BK13" t="s">
        <v>358</v>
      </c>
      <c r="BL13" t="s">
        <v>358</v>
      </c>
      <c r="BM13" t="s">
        <v>358</v>
      </c>
      <c r="BN13" t="s">
        <v>358</v>
      </c>
      <c r="BO13" t="s">
        <v>358</v>
      </c>
      <c r="BP13" t="s">
        <v>358</v>
      </c>
      <c r="BQ13" t="s">
        <v>358</v>
      </c>
      <c r="BR13" t="s">
        <v>358</v>
      </c>
      <c r="BS13" t="s">
        <v>358</v>
      </c>
      <c r="BT13" t="s">
        <v>358</v>
      </c>
      <c r="BU13" t="s">
        <v>358</v>
      </c>
      <c r="BV13" t="s">
        <v>358</v>
      </c>
      <c r="BW13" t="s">
        <v>358</v>
      </c>
      <c r="BX13" t="s">
        <v>358</v>
      </c>
      <c r="BY13" t="s">
        <v>358</v>
      </c>
      <c r="BZ13" t="s">
        <v>358</v>
      </c>
      <c r="CA13" t="s">
        <v>358</v>
      </c>
      <c r="CB13" t="s">
        <v>358</v>
      </c>
      <c r="CC13" t="s">
        <v>358</v>
      </c>
      <c r="CD13" t="s">
        <v>358</v>
      </c>
      <c r="CE13" t="s">
        <v>358</v>
      </c>
      <c r="CF13" t="s">
        <v>358</v>
      </c>
      <c r="CG13" t="s">
        <v>358</v>
      </c>
      <c r="CH13" t="s">
        <v>358</v>
      </c>
      <c r="CI13" t="s">
        <v>358</v>
      </c>
      <c r="CJ13" t="s">
        <v>358</v>
      </c>
      <c r="CK13" t="s">
        <v>358</v>
      </c>
      <c r="CL13" t="s">
        <v>358</v>
      </c>
      <c r="CM13" s="7">
        <v>4.2361111111111106E-2</v>
      </c>
      <c r="CN13" s="7">
        <v>4.2372685185185187E-2</v>
      </c>
      <c r="CO13" t="s">
        <v>358</v>
      </c>
      <c r="CP13" t="s">
        <v>358</v>
      </c>
      <c r="CQ13" t="s">
        <v>358</v>
      </c>
      <c r="CR13" t="s">
        <v>358</v>
      </c>
      <c r="CS13" t="s">
        <v>358</v>
      </c>
      <c r="CT13" t="s">
        <v>358</v>
      </c>
      <c r="CU13" t="s">
        <v>358</v>
      </c>
      <c r="CV13" t="s">
        <v>358</v>
      </c>
      <c r="CW13" t="s">
        <v>358</v>
      </c>
      <c r="CX13" t="s">
        <v>358</v>
      </c>
      <c r="CY13" t="s">
        <v>358</v>
      </c>
      <c r="CZ13" t="s">
        <v>358</v>
      </c>
      <c r="DA13" t="s">
        <v>358</v>
      </c>
      <c r="DB13" t="s">
        <v>358</v>
      </c>
      <c r="DC13" t="s">
        <v>358</v>
      </c>
      <c r="DD13" t="s">
        <v>358</v>
      </c>
    </row>
    <row r="14" spans="1:108" x14ac:dyDescent="0.3">
      <c r="A14" t="s">
        <v>270</v>
      </c>
      <c r="B14">
        <v>1101</v>
      </c>
      <c r="C14">
        <v>1102</v>
      </c>
      <c r="D14" t="s">
        <v>352</v>
      </c>
      <c r="E14" t="s">
        <v>352</v>
      </c>
      <c r="F14" t="s">
        <v>90</v>
      </c>
      <c r="G14" t="s">
        <v>91</v>
      </c>
      <c r="H14" t="s">
        <v>352</v>
      </c>
      <c r="I14" t="s">
        <v>352</v>
      </c>
      <c r="J14" t="s">
        <v>357</v>
      </c>
      <c r="K14" t="s">
        <v>358</v>
      </c>
      <c r="L14" t="s">
        <v>358</v>
      </c>
      <c r="M14" t="s">
        <v>358</v>
      </c>
      <c r="N14" t="s">
        <v>358</v>
      </c>
      <c r="O14" t="s">
        <v>358</v>
      </c>
      <c r="P14" t="s">
        <v>358</v>
      </c>
      <c r="Q14" t="s">
        <v>358</v>
      </c>
      <c r="R14" t="s">
        <v>358</v>
      </c>
      <c r="S14" t="s">
        <v>358</v>
      </c>
      <c r="T14" t="s">
        <v>358</v>
      </c>
      <c r="U14" t="s">
        <v>358</v>
      </c>
      <c r="V14" t="s">
        <v>358</v>
      </c>
      <c r="W14" t="s">
        <v>358</v>
      </c>
      <c r="X14" t="s">
        <v>358</v>
      </c>
      <c r="Y14" t="s">
        <v>358</v>
      </c>
      <c r="Z14" t="s">
        <v>358</v>
      </c>
      <c r="AA14" t="s">
        <v>358</v>
      </c>
      <c r="AB14" t="s">
        <v>358</v>
      </c>
      <c r="AC14" t="s">
        <v>358</v>
      </c>
      <c r="AD14" t="s">
        <v>358</v>
      </c>
      <c r="AE14" t="s">
        <v>358</v>
      </c>
      <c r="AF14" t="s">
        <v>358</v>
      </c>
      <c r="AG14" t="s">
        <v>358</v>
      </c>
      <c r="AH14" t="s">
        <v>358</v>
      </c>
      <c r="AI14" t="s">
        <v>358</v>
      </c>
      <c r="AJ14" t="s">
        <v>358</v>
      </c>
      <c r="AK14" t="s">
        <v>358</v>
      </c>
      <c r="AL14" t="s">
        <v>358</v>
      </c>
      <c r="AM14" t="s">
        <v>358</v>
      </c>
      <c r="AN14" t="s">
        <v>358</v>
      </c>
      <c r="AO14" t="s">
        <v>358</v>
      </c>
      <c r="AP14" t="s">
        <v>358</v>
      </c>
      <c r="AQ14" t="s">
        <v>358</v>
      </c>
      <c r="AR14" t="s">
        <v>358</v>
      </c>
      <c r="AS14" t="s">
        <v>358</v>
      </c>
      <c r="AT14" t="s">
        <v>358</v>
      </c>
      <c r="AU14" t="s">
        <v>358</v>
      </c>
      <c r="AV14" t="s">
        <v>358</v>
      </c>
      <c r="AW14" t="s">
        <v>358</v>
      </c>
      <c r="AX14" t="s">
        <v>358</v>
      </c>
      <c r="AY14" t="s">
        <v>358</v>
      </c>
      <c r="AZ14" t="s">
        <v>358</v>
      </c>
      <c r="BA14" t="s">
        <v>358</v>
      </c>
      <c r="BB14" t="s">
        <v>358</v>
      </c>
      <c r="BC14" t="s">
        <v>358</v>
      </c>
      <c r="BD14" t="s">
        <v>358</v>
      </c>
      <c r="BE14" t="s">
        <v>358</v>
      </c>
      <c r="BF14" t="s">
        <v>358</v>
      </c>
      <c r="BG14" t="s">
        <v>358</v>
      </c>
      <c r="BH14" t="s">
        <v>358</v>
      </c>
      <c r="BI14" t="s">
        <v>358</v>
      </c>
      <c r="BJ14" t="s">
        <v>358</v>
      </c>
      <c r="BK14" t="s">
        <v>358</v>
      </c>
      <c r="BL14" t="s">
        <v>358</v>
      </c>
      <c r="BM14" t="s">
        <v>358</v>
      </c>
      <c r="BN14" t="s">
        <v>358</v>
      </c>
      <c r="BO14" t="s">
        <v>358</v>
      </c>
      <c r="BP14" t="s">
        <v>358</v>
      </c>
      <c r="BQ14" t="s">
        <v>358</v>
      </c>
      <c r="BR14" t="s">
        <v>358</v>
      </c>
      <c r="BS14" t="s">
        <v>358</v>
      </c>
      <c r="BT14" t="s">
        <v>358</v>
      </c>
      <c r="BU14" t="s">
        <v>358</v>
      </c>
      <c r="BV14" t="s">
        <v>358</v>
      </c>
      <c r="BW14" t="s">
        <v>358</v>
      </c>
      <c r="BX14" t="s">
        <v>358</v>
      </c>
      <c r="BY14" t="s">
        <v>358</v>
      </c>
      <c r="BZ14" t="s">
        <v>358</v>
      </c>
      <c r="CA14" t="s">
        <v>358</v>
      </c>
      <c r="CB14" t="s">
        <v>358</v>
      </c>
      <c r="CC14" t="s">
        <v>358</v>
      </c>
      <c r="CD14" t="s">
        <v>358</v>
      </c>
      <c r="CE14" t="s">
        <v>358</v>
      </c>
      <c r="CF14" t="s">
        <v>358</v>
      </c>
      <c r="CG14" t="s">
        <v>358</v>
      </c>
      <c r="CH14" t="s">
        <v>358</v>
      </c>
      <c r="CI14" t="s">
        <v>358</v>
      </c>
      <c r="CJ14" t="s">
        <v>358</v>
      </c>
      <c r="CK14" t="s">
        <v>358</v>
      </c>
      <c r="CL14" t="s">
        <v>358</v>
      </c>
      <c r="CM14" t="s">
        <v>358</v>
      </c>
      <c r="CN14" t="s">
        <v>358</v>
      </c>
      <c r="CO14" t="s">
        <v>358</v>
      </c>
      <c r="CP14" t="s">
        <v>358</v>
      </c>
      <c r="CQ14" t="s">
        <v>358</v>
      </c>
      <c r="CR14" t="s">
        <v>358</v>
      </c>
      <c r="CS14" t="s">
        <v>358</v>
      </c>
      <c r="CT14" t="s">
        <v>358</v>
      </c>
      <c r="CU14" s="7">
        <v>4.2361111111111106E-2</v>
      </c>
      <c r="CV14" s="7">
        <v>4.2372685185185187E-2</v>
      </c>
      <c r="CW14" t="s">
        <v>358</v>
      </c>
      <c r="CX14" t="s">
        <v>358</v>
      </c>
      <c r="CY14" t="s">
        <v>358</v>
      </c>
      <c r="CZ14" t="s">
        <v>358</v>
      </c>
      <c r="DA14" t="s">
        <v>358</v>
      </c>
      <c r="DB14" t="s">
        <v>358</v>
      </c>
      <c r="DC14" t="s">
        <v>358</v>
      </c>
      <c r="DD14" t="s">
        <v>358</v>
      </c>
    </row>
    <row r="15" spans="1:108" x14ac:dyDescent="0.3">
      <c r="A15" t="s">
        <v>270</v>
      </c>
      <c r="B15">
        <v>1382</v>
      </c>
      <c r="C15">
        <v>1383</v>
      </c>
      <c r="D15" t="s">
        <v>352</v>
      </c>
      <c r="E15" t="s">
        <v>352</v>
      </c>
      <c r="F15" t="s">
        <v>106</v>
      </c>
      <c r="G15" t="s">
        <v>105</v>
      </c>
      <c r="H15" t="s">
        <v>352</v>
      </c>
      <c r="I15" t="s">
        <v>352</v>
      </c>
      <c r="J15" t="s">
        <v>357</v>
      </c>
      <c r="K15" t="s">
        <v>358</v>
      </c>
      <c r="L15" t="s">
        <v>358</v>
      </c>
      <c r="M15" t="s">
        <v>358</v>
      </c>
      <c r="N15" t="s">
        <v>358</v>
      </c>
      <c r="O15" t="s">
        <v>358</v>
      </c>
      <c r="P15" t="s">
        <v>358</v>
      </c>
      <c r="Q15" t="s">
        <v>358</v>
      </c>
      <c r="R15" t="s">
        <v>358</v>
      </c>
      <c r="S15" t="s">
        <v>358</v>
      </c>
      <c r="T15" t="s">
        <v>358</v>
      </c>
      <c r="U15" t="s">
        <v>358</v>
      </c>
      <c r="V15" t="s">
        <v>358</v>
      </c>
      <c r="W15" s="7">
        <v>4.2361111111111106E-2</v>
      </c>
      <c r="X15" s="7">
        <v>4.2372685185185187E-2</v>
      </c>
      <c r="Y15" t="s">
        <v>358</v>
      </c>
      <c r="Z15" t="s">
        <v>358</v>
      </c>
      <c r="AA15" t="s">
        <v>358</v>
      </c>
      <c r="AB15" t="s">
        <v>358</v>
      </c>
      <c r="AC15" t="s">
        <v>358</v>
      </c>
      <c r="AD15" t="s">
        <v>358</v>
      </c>
      <c r="AE15" t="s">
        <v>358</v>
      </c>
      <c r="AF15" t="s">
        <v>358</v>
      </c>
      <c r="AG15" t="s">
        <v>358</v>
      </c>
      <c r="AH15" t="s">
        <v>358</v>
      </c>
      <c r="AI15" t="s">
        <v>358</v>
      </c>
      <c r="AJ15" t="s">
        <v>358</v>
      </c>
      <c r="AK15" t="s">
        <v>358</v>
      </c>
      <c r="AL15" t="s">
        <v>358</v>
      </c>
      <c r="AM15" t="s">
        <v>358</v>
      </c>
      <c r="AN15" t="s">
        <v>358</v>
      </c>
      <c r="AO15" t="s">
        <v>358</v>
      </c>
      <c r="AP15" t="s">
        <v>358</v>
      </c>
      <c r="AQ15" t="s">
        <v>358</v>
      </c>
      <c r="AR15" t="s">
        <v>358</v>
      </c>
      <c r="AS15" t="s">
        <v>358</v>
      </c>
      <c r="AT15" t="s">
        <v>358</v>
      </c>
      <c r="AU15" t="s">
        <v>358</v>
      </c>
      <c r="AV15" t="s">
        <v>358</v>
      </c>
      <c r="AW15" t="s">
        <v>358</v>
      </c>
      <c r="AX15" t="s">
        <v>358</v>
      </c>
      <c r="AY15" t="s">
        <v>358</v>
      </c>
      <c r="AZ15" t="s">
        <v>358</v>
      </c>
      <c r="BA15" t="s">
        <v>358</v>
      </c>
      <c r="BB15" t="s">
        <v>358</v>
      </c>
      <c r="BC15" t="s">
        <v>358</v>
      </c>
      <c r="BD15" t="s">
        <v>358</v>
      </c>
      <c r="BE15" t="s">
        <v>358</v>
      </c>
      <c r="BF15" t="s">
        <v>358</v>
      </c>
      <c r="BG15" t="s">
        <v>358</v>
      </c>
      <c r="BH15" t="s">
        <v>358</v>
      </c>
      <c r="BI15" t="s">
        <v>358</v>
      </c>
      <c r="BJ15" t="s">
        <v>358</v>
      </c>
      <c r="BK15" t="s">
        <v>358</v>
      </c>
      <c r="BL15" t="s">
        <v>358</v>
      </c>
      <c r="BM15" t="s">
        <v>358</v>
      </c>
      <c r="BN15" t="s">
        <v>358</v>
      </c>
      <c r="BO15" t="s">
        <v>358</v>
      </c>
      <c r="BP15" t="s">
        <v>358</v>
      </c>
      <c r="BQ15" t="s">
        <v>358</v>
      </c>
      <c r="BR15" t="s">
        <v>358</v>
      </c>
      <c r="BS15" t="s">
        <v>358</v>
      </c>
      <c r="BT15" t="s">
        <v>358</v>
      </c>
      <c r="BU15" t="s">
        <v>358</v>
      </c>
      <c r="BV15" t="s">
        <v>358</v>
      </c>
      <c r="BW15" t="s">
        <v>358</v>
      </c>
      <c r="BX15" t="s">
        <v>358</v>
      </c>
      <c r="BY15" t="s">
        <v>358</v>
      </c>
      <c r="BZ15" t="s">
        <v>358</v>
      </c>
      <c r="CA15" t="s">
        <v>358</v>
      </c>
      <c r="CB15" t="s">
        <v>358</v>
      </c>
      <c r="CC15" t="s">
        <v>358</v>
      </c>
      <c r="CD15" t="s">
        <v>358</v>
      </c>
      <c r="CE15" t="s">
        <v>358</v>
      </c>
      <c r="CF15" t="s">
        <v>358</v>
      </c>
      <c r="CG15" t="s">
        <v>358</v>
      </c>
      <c r="CH15" t="s">
        <v>358</v>
      </c>
      <c r="CI15" t="s">
        <v>358</v>
      </c>
      <c r="CJ15" t="s">
        <v>358</v>
      </c>
      <c r="CK15" t="s">
        <v>358</v>
      </c>
      <c r="CL15" t="s">
        <v>358</v>
      </c>
      <c r="CM15" t="s">
        <v>358</v>
      </c>
      <c r="CN15" t="s">
        <v>358</v>
      </c>
      <c r="CO15" t="s">
        <v>358</v>
      </c>
      <c r="CP15" t="s">
        <v>358</v>
      </c>
      <c r="CQ15" t="s">
        <v>358</v>
      </c>
      <c r="CR15" t="s">
        <v>358</v>
      </c>
      <c r="CS15" t="s">
        <v>358</v>
      </c>
      <c r="CT15" t="s">
        <v>358</v>
      </c>
      <c r="CU15" t="s">
        <v>358</v>
      </c>
      <c r="CV15" t="s">
        <v>358</v>
      </c>
      <c r="CW15" t="s">
        <v>358</v>
      </c>
      <c r="CX15" t="s">
        <v>358</v>
      </c>
      <c r="CY15" t="s">
        <v>358</v>
      </c>
      <c r="CZ15" t="s">
        <v>358</v>
      </c>
      <c r="DA15" t="s">
        <v>358</v>
      </c>
      <c r="DB15" t="s">
        <v>358</v>
      </c>
      <c r="DC15" t="s">
        <v>358</v>
      </c>
      <c r="DD15" t="s">
        <v>358</v>
      </c>
    </row>
    <row r="16" spans="1:108" x14ac:dyDescent="0.3">
      <c r="A16" t="s">
        <v>270</v>
      </c>
      <c r="B16">
        <v>1396</v>
      </c>
      <c r="C16">
        <v>1397</v>
      </c>
      <c r="D16" t="s">
        <v>352</v>
      </c>
      <c r="E16" t="s">
        <v>352</v>
      </c>
      <c r="F16" t="s">
        <v>106</v>
      </c>
      <c r="G16" t="s">
        <v>105</v>
      </c>
      <c r="H16" t="s">
        <v>352</v>
      </c>
      <c r="I16" t="s">
        <v>352</v>
      </c>
      <c r="J16" t="s">
        <v>357</v>
      </c>
      <c r="K16" t="s">
        <v>358</v>
      </c>
      <c r="L16" t="s">
        <v>358</v>
      </c>
      <c r="M16" t="s">
        <v>358</v>
      </c>
      <c r="N16" t="s">
        <v>358</v>
      </c>
      <c r="O16" t="s">
        <v>358</v>
      </c>
      <c r="P16" t="s">
        <v>358</v>
      </c>
      <c r="Q16" t="s">
        <v>358</v>
      </c>
      <c r="R16" t="s">
        <v>358</v>
      </c>
      <c r="S16" t="s">
        <v>358</v>
      </c>
      <c r="T16" t="s">
        <v>358</v>
      </c>
      <c r="U16" t="s">
        <v>358</v>
      </c>
      <c r="V16" t="s">
        <v>358</v>
      </c>
      <c r="W16" t="s">
        <v>358</v>
      </c>
      <c r="X16" t="s">
        <v>358</v>
      </c>
      <c r="Y16" t="s">
        <v>358</v>
      </c>
      <c r="Z16" t="s">
        <v>358</v>
      </c>
      <c r="AA16" t="s">
        <v>358</v>
      </c>
      <c r="AB16" t="s">
        <v>358</v>
      </c>
      <c r="AC16" t="s">
        <v>358</v>
      </c>
      <c r="AD16" t="s">
        <v>358</v>
      </c>
      <c r="AE16" t="s">
        <v>358</v>
      </c>
      <c r="AF16" t="s">
        <v>358</v>
      </c>
      <c r="AG16" t="s">
        <v>358</v>
      </c>
      <c r="AH16" t="s">
        <v>358</v>
      </c>
      <c r="AI16" t="s">
        <v>358</v>
      </c>
      <c r="AJ16" t="s">
        <v>358</v>
      </c>
      <c r="AK16" t="s">
        <v>358</v>
      </c>
      <c r="AL16" t="s">
        <v>358</v>
      </c>
      <c r="AM16" t="s">
        <v>358</v>
      </c>
      <c r="AN16" t="s">
        <v>358</v>
      </c>
      <c r="AO16" t="s">
        <v>358</v>
      </c>
      <c r="AP16" t="s">
        <v>358</v>
      </c>
      <c r="AQ16" t="s">
        <v>358</v>
      </c>
      <c r="AR16" t="s">
        <v>358</v>
      </c>
      <c r="AS16" t="s">
        <v>358</v>
      </c>
      <c r="AT16" t="s">
        <v>358</v>
      </c>
      <c r="AU16" t="s">
        <v>358</v>
      </c>
      <c r="AV16" t="s">
        <v>358</v>
      </c>
      <c r="AW16" t="s">
        <v>358</v>
      </c>
      <c r="AX16" t="s">
        <v>358</v>
      </c>
      <c r="AY16" t="s">
        <v>358</v>
      </c>
      <c r="AZ16" t="s">
        <v>358</v>
      </c>
      <c r="BA16" t="s">
        <v>358</v>
      </c>
      <c r="BB16" t="s">
        <v>358</v>
      </c>
      <c r="BC16" t="s">
        <v>358</v>
      </c>
      <c r="BD16" t="s">
        <v>358</v>
      </c>
      <c r="BE16" t="s">
        <v>358</v>
      </c>
      <c r="BF16" t="s">
        <v>358</v>
      </c>
      <c r="BG16" t="s">
        <v>358</v>
      </c>
      <c r="BH16" t="s">
        <v>358</v>
      </c>
      <c r="BI16" t="s">
        <v>358</v>
      </c>
      <c r="BJ16" t="s">
        <v>358</v>
      </c>
      <c r="BK16" t="s">
        <v>358</v>
      </c>
      <c r="BL16" t="s">
        <v>358</v>
      </c>
      <c r="BM16" t="s">
        <v>358</v>
      </c>
      <c r="BN16" t="s">
        <v>358</v>
      </c>
      <c r="BO16" t="s">
        <v>358</v>
      </c>
      <c r="BP16" t="s">
        <v>358</v>
      </c>
      <c r="BQ16" t="s">
        <v>358</v>
      </c>
      <c r="BR16" t="s">
        <v>358</v>
      </c>
      <c r="BS16" t="s">
        <v>358</v>
      </c>
      <c r="BT16" t="s">
        <v>358</v>
      </c>
      <c r="BU16" t="s">
        <v>358</v>
      </c>
      <c r="BV16" t="s">
        <v>358</v>
      </c>
      <c r="BW16" t="s">
        <v>358</v>
      </c>
      <c r="BX16" t="s">
        <v>358</v>
      </c>
      <c r="BY16" t="s">
        <v>358</v>
      </c>
      <c r="BZ16" t="s">
        <v>358</v>
      </c>
      <c r="CA16" t="s">
        <v>358</v>
      </c>
      <c r="CB16" t="s">
        <v>358</v>
      </c>
      <c r="CC16" t="s">
        <v>358</v>
      </c>
      <c r="CD16" t="s">
        <v>358</v>
      </c>
      <c r="CE16" s="7">
        <v>4.2361111111111106E-2</v>
      </c>
      <c r="CF16" s="7">
        <v>4.2372685185185187E-2</v>
      </c>
      <c r="CG16" t="s">
        <v>358</v>
      </c>
      <c r="CH16" t="s">
        <v>358</v>
      </c>
      <c r="CI16" t="s">
        <v>358</v>
      </c>
      <c r="CJ16" t="s">
        <v>358</v>
      </c>
      <c r="CK16" t="s">
        <v>358</v>
      </c>
      <c r="CL16" t="s">
        <v>358</v>
      </c>
      <c r="CM16" t="s">
        <v>358</v>
      </c>
      <c r="CN16" t="s">
        <v>358</v>
      </c>
      <c r="CO16" t="s">
        <v>358</v>
      </c>
      <c r="CP16" t="s">
        <v>358</v>
      </c>
      <c r="CQ16" t="s">
        <v>358</v>
      </c>
      <c r="CR16" t="s">
        <v>358</v>
      </c>
      <c r="CS16" t="s">
        <v>358</v>
      </c>
      <c r="CT16" t="s">
        <v>358</v>
      </c>
      <c r="CU16" t="s">
        <v>358</v>
      </c>
      <c r="CV16" t="s">
        <v>358</v>
      </c>
      <c r="CW16" t="s">
        <v>358</v>
      </c>
      <c r="CX16" t="s">
        <v>358</v>
      </c>
      <c r="CY16" t="s">
        <v>358</v>
      </c>
      <c r="CZ16" t="s">
        <v>358</v>
      </c>
      <c r="DA16" t="s">
        <v>358</v>
      </c>
      <c r="DB16" t="s">
        <v>358</v>
      </c>
      <c r="DC16" t="s">
        <v>358</v>
      </c>
      <c r="DD16" t="s">
        <v>358</v>
      </c>
    </row>
    <row r="17" spans="1:108" x14ac:dyDescent="0.3">
      <c r="A17" t="s">
        <v>270</v>
      </c>
      <c r="B17">
        <v>1898</v>
      </c>
      <c r="C17">
        <v>1899</v>
      </c>
      <c r="D17" t="s">
        <v>352</v>
      </c>
      <c r="E17" t="s">
        <v>352</v>
      </c>
      <c r="F17" t="s">
        <v>106</v>
      </c>
      <c r="G17" t="s">
        <v>91</v>
      </c>
      <c r="H17" t="s">
        <v>352</v>
      </c>
      <c r="I17" t="s">
        <v>352</v>
      </c>
      <c r="J17" t="s">
        <v>357</v>
      </c>
      <c r="K17" t="s">
        <v>358</v>
      </c>
      <c r="L17" t="s">
        <v>358</v>
      </c>
      <c r="M17" t="s">
        <v>358</v>
      </c>
      <c r="N17" t="s">
        <v>358</v>
      </c>
      <c r="O17" t="s">
        <v>358</v>
      </c>
      <c r="P17" t="s">
        <v>358</v>
      </c>
      <c r="Q17" t="s">
        <v>358</v>
      </c>
      <c r="R17" t="s">
        <v>358</v>
      </c>
      <c r="S17" t="s">
        <v>358</v>
      </c>
      <c r="T17" t="s">
        <v>358</v>
      </c>
      <c r="U17" t="s">
        <v>358</v>
      </c>
      <c r="V17" t="s">
        <v>358</v>
      </c>
      <c r="W17" t="s">
        <v>358</v>
      </c>
      <c r="X17" t="s">
        <v>358</v>
      </c>
      <c r="Y17" t="s">
        <v>358</v>
      </c>
      <c r="Z17" t="s">
        <v>358</v>
      </c>
      <c r="AA17" t="s">
        <v>358</v>
      </c>
      <c r="AB17" t="s">
        <v>358</v>
      </c>
      <c r="AC17" t="s">
        <v>358</v>
      </c>
      <c r="AD17" t="s">
        <v>358</v>
      </c>
      <c r="AE17" t="s">
        <v>358</v>
      </c>
      <c r="AF17" t="s">
        <v>358</v>
      </c>
      <c r="AG17" t="s">
        <v>358</v>
      </c>
      <c r="AH17" t="s">
        <v>358</v>
      </c>
      <c r="AI17" t="s">
        <v>358</v>
      </c>
      <c r="AJ17" t="s">
        <v>358</v>
      </c>
      <c r="AK17" t="s">
        <v>358</v>
      </c>
      <c r="AL17" t="s">
        <v>358</v>
      </c>
      <c r="AM17" t="s">
        <v>358</v>
      </c>
      <c r="AN17" t="s">
        <v>358</v>
      </c>
      <c r="AO17" t="s">
        <v>358</v>
      </c>
      <c r="AP17" t="s">
        <v>358</v>
      </c>
      <c r="AQ17" t="s">
        <v>358</v>
      </c>
      <c r="AR17" t="s">
        <v>358</v>
      </c>
      <c r="AS17" t="s">
        <v>358</v>
      </c>
      <c r="AT17" t="s">
        <v>358</v>
      </c>
      <c r="AU17" t="s">
        <v>358</v>
      </c>
      <c r="AV17" t="s">
        <v>358</v>
      </c>
      <c r="AW17" t="s">
        <v>358</v>
      </c>
      <c r="AX17" t="s">
        <v>358</v>
      </c>
      <c r="AY17" t="s">
        <v>358</v>
      </c>
      <c r="AZ17" t="s">
        <v>358</v>
      </c>
      <c r="BA17" t="s">
        <v>358</v>
      </c>
      <c r="BB17" t="s">
        <v>358</v>
      </c>
      <c r="BC17" t="s">
        <v>358</v>
      </c>
      <c r="BD17" t="s">
        <v>358</v>
      </c>
      <c r="BE17" t="s">
        <v>358</v>
      </c>
      <c r="BF17" t="s">
        <v>358</v>
      </c>
      <c r="BG17" t="s">
        <v>358</v>
      </c>
      <c r="BH17" t="s">
        <v>358</v>
      </c>
      <c r="BI17" t="s">
        <v>358</v>
      </c>
      <c r="BJ17" t="s">
        <v>358</v>
      </c>
      <c r="BK17" t="s">
        <v>358</v>
      </c>
      <c r="BL17" t="s">
        <v>358</v>
      </c>
      <c r="BM17" t="s">
        <v>358</v>
      </c>
      <c r="BN17" t="s">
        <v>358</v>
      </c>
      <c r="BO17" t="s">
        <v>358</v>
      </c>
      <c r="BP17" t="s">
        <v>358</v>
      </c>
      <c r="BQ17" t="s">
        <v>358</v>
      </c>
      <c r="BR17" t="s">
        <v>358</v>
      </c>
      <c r="BS17" t="s">
        <v>358</v>
      </c>
      <c r="BT17" t="s">
        <v>358</v>
      </c>
      <c r="BU17" t="s">
        <v>358</v>
      </c>
      <c r="BV17" t="s">
        <v>358</v>
      </c>
      <c r="BW17" t="s">
        <v>358</v>
      </c>
      <c r="BX17" t="s">
        <v>358</v>
      </c>
      <c r="BY17" t="s">
        <v>358</v>
      </c>
      <c r="BZ17" t="s">
        <v>358</v>
      </c>
      <c r="CA17" t="s">
        <v>358</v>
      </c>
      <c r="CB17" t="s">
        <v>358</v>
      </c>
      <c r="CC17" t="s">
        <v>358</v>
      </c>
      <c r="CD17" t="s">
        <v>358</v>
      </c>
      <c r="CE17" t="s">
        <v>358</v>
      </c>
      <c r="CF17" t="s">
        <v>358</v>
      </c>
      <c r="CG17" t="s">
        <v>358</v>
      </c>
      <c r="CH17" t="s">
        <v>358</v>
      </c>
      <c r="CI17" t="s">
        <v>358</v>
      </c>
      <c r="CJ17" t="s">
        <v>358</v>
      </c>
      <c r="CK17" t="s">
        <v>358</v>
      </c>
      <c r="CL17" t="s">
        <v>358</v>
      </c>
      <c r="CM17" t="s">
        <v>358</v>
      </c>
      <c r="CN17" t="s">
        <v>358</v>
      </c>
      <c r="CO17" t="s">
        <v>358</v>
      </c>
      <c r="CP17" t="s">
        <v>358</v>
      </c>
      <c r="CQ17" t="s">
        <v>358</v>
      </c>
      <c r="CR17" t="s">
        <v>358</v>
      </c>
      <c r="CS17" t="s">
        <v>358</v>
      </c>
      <c r="CT17" t="s">
        <v>358</v>
      </c>
      <c r="CU17" t="s">
        <v>358</v>
      </c>
      <c r="CV17" t="s">
        <v>358</v>
      </c>
      <c r="CW17" t="s">
        <v>358</v>
      </c>
      <c r="CX17" t="s">
        <v>358</v>
      </c>
      <c r="CY17" t="s">
        <v>358</v>
      </c>
      <c r="CZ17" t="s">
        <v>358</v>
      </c>
      <c r="DA17" s="7">
        <v>4.2361111111111106E-2</v>
      </c>
      <c r="DB17" s="7">
        <v>4.2372685185185187E-2</v>
      </c>
      <c r="DC17" t="s">
        <v>358</v>
      </c>
      <c r="DD17" t="s">
        <v>358</v>
      </c>
    </row>
    <row r="18" spans="1:108" x14ac:dyDescent="0.3">
      <c r="A18" t="s">
        <v>270</v>
      </c>
      <c r="B18">
        <v>2415</v>
      </c>
      <c r="C18">
        <v>2416</v>
      </c>
      <c r="D18" t="s">
        <v>352</v>
      </c>
      <c r="E18" t="s">
        <v>352</v>
      </c>
      <c r="F18" t="s">
        <v>90</v>
      </c>
      <c r="G18" t="s">
        <v>91</v>
      </c>
      <c r="H18" t="s">
        <v>352</v>
      </c>
      <c r="I18" t="s">
        <v>352</v>
      </c>
      <c r="J18" t="s">
        <v>357</v>
      </c>
      <c r="K18" t="s">
        <v>358</v>
      </c>
      <c r="L18" t="s">
        <v>358</v>
      </c>
      <c r="M18" t="s">
        <v>358</v>
      </c>
      <c r="N18" t="s">
        <v>358</v>
      </c>
      <c r="O18" t="s">
        <v>358</v>
      </c>
      <c r="P18" t="s">
        <v>358</v>
      </c>
      <c r="Q18" t="s">
        <v>358</v>
      </c>
      <c r="R18" t="s">
        <v>358</v>
      </c>
      <c r="S18" t="s">
        <v>358</v>
      </c>
      <c r="T18" t="s">
        <v>358</v>
      </c>
      <c r="U18" t="s">
        <v>358</v>
      </c>
      <c r="V18" t="s">
        <v>358</v>
      </c>
      <c r="W18" t="s">
        <v>358</v>
      </c>
      <c r="X18" t="s">
        <v>358</v>
      </c>
      <c r="Y18" t="s">
        <v>358</v>
      </c>
      <c r="Z18" t="s">
        <v>358</v>
      </c>
      <c r="AA18" t="s">
        <v>358</v>
      </c>
      <c r="AB18" t="s">
        <v>358</v>
      </c>
      <c r="AC18" t="s">
        <v>358</v>
      </c>
      <c r="AD18" t="s">
        <v>358</v>
      </c>
      <c r="AE18" t="s">
        <v>358</v>
      </c>
      <c r="AF18" t="s">
        <v>358</v>
      </c>
      <c r="AG18" t="s">
        <v>358</v>
      </c>
      <c r="AH18" t="s">
        <v>358</v>
      </c>
      <c r="AI18" t="s">
        <v>358</v>
      </c>
      <c r="AJ18" t="s">
        <v>358</v>
      </c>
      <c r="AK18" t="s">
        <v>358</v>
      </c>
      <c r="AL18" t="s">
        <v>358</v>
      </c>
      <c r="AM18" t="s">
        <v>358</v>
      </c>
      <c r="AN18" t="s">
        <v>358</v>
      </c>
      <c r="AO18" t="s">
        <v>358</v>
      </c>
      <c r="AP18" t="s">
        <v>358</v>
      </c>
      <c r="AQ18" t="s">
        <v>358</v>
      </c>
      <c r="AR18" t="s">
        <v>358</v>
      </c>
      <c r="AS18" t="s">
        <v>358</v>
      </c>
      <c r="AT18" t="s">
        <v>358</v>
      </c>
      <c r="AU18" t="s">
        <v>358</v>
      </c>
      <c r="AV18" t="s">
        <v>358</v>
      </c>
      <c r="AW18" t="s">
        <v>358</v>
      </c>
      <c r="AX18" t="s">
        <v>358</v>
      </c>
      <c r="AY18" t="s">
        <v>358</v>
      </c>
      <c r="AZ18" t="s">
        <v>358</v>
      </c>
      <c r="BA18" t="s">
        <v>358</v>
      </c>
      <c r="BB18" t="s">
        <v>358</v>
      </c>
      <c r="BC18" t="s">
        <v>358</v>
      </c>
      <c r="BD18" t="s">
        <v>358</v>
      </c>
      <c r="BE18" t="s">
        <v>358</v>
      </c>
      <c r="BF18" t="s">
        <v>358</v>
      </c>
      <c r="BG18" t="s">
        <v>358</v>
      </c>
      <c r="BH18" t="s">
        <v>358</v>
      </c>
      <c r="BI18" t="s">
        <v>358</v>
      </c>
      <c r="BJ18" t="s">
        <v>358</v>
      </c>
      <c r="BK18" t="s">
        <v>358</v>
      </c>
      <c r="BL18" t="s">
        <v>358</v>
      </c>
      <c r="BM18" t="s">
        <v>358</v>
      </c>
      <c r="BN18" t="s">
        <v>358</v>
      </c>
      <c r="BO18" t="s">
        <v>358</v>
      </c>
      <c r="BP18" t="s">
        <v>358</v>
      </c>
      <c r="BQ18" s="7">
        <v>4.2361111111111106E-2</v>
      </c>
      <c r="BR18" s="7">
        <v>4.2372685185185187E-2</v>
      </c>
      <c r="BS18" t="s">
        <v>358</v>
      </c>
      <c r="BT18" t="s">
        <v>358</v>
      </c>
      <c r="BU18" t="s">
        <v>358</v>
      </c>
      <c r="BV18" t="s">
        <v>358</v>
      </c>
      <c r="BW18" t="s">
        <v>358</v>
      </c>
      <c r="BX18" t="s">
        <v>358</v>
      </c>
      <c r="BY18" t="s">
        <v>358</v>
      </c>
      <c r="BZ18" t="s">
        <v>358</v>
      </c>
      <c r="CA18" t="s">
        <v>358</v>
      </c>
      <c r="CB18" t="s">
        <v>358</v>
      </c>
      <c r="CC18" t="s">
        <v>358</v>
      </c>
      <c r="CD18" t="s">
        <v>358</v>
      </c>
      <c r="CE18" t="s">
        <v>358</v>
      </c>
      <c r="CF18" t="s">
        <v>358</v>
      </c>
      <c r="CG18" t="s">
        <v>358</v>
      </c>
      <c r="CH18" t="s">
        <v>358</v>
      </c>
      <c r="CI18" t="s">
        <v>358</v>
      </c>
      <c r="CJ18" t="s">
        <v>358</v>
      </c>
      <c r="CK18" t="s">
        <v>358</v>
      </c>
      <c r="CL18" t="s">
        <v>358</v>
      </c>
      <c r="CM18" t="s">
        <v>358</v>
      </c>
      <c r="CN18" t="s">
        <v>358</v>
      </c>
      <c r="CO18" t="s">
        <v>358</v>
      </c>
      <c r="CP18" t="s">
        <v>358</v>
      </c>
      <c r="CQ18" t="s">
        <v>358</v>
      </c>
      <c r="CR18" t="s">
        <v>358</v>
      </c>
      <c r="CS18" t="s">
        <v>358</v>
      </c>
      <c r="CT18" t="s">
        <v>358</v>
      </c>
      <c r="CU18" t="s">
        <v>358</v>
      </c>
      <c r="CV18" t="s">
        <v>358</v>
      </c>
      <c r="CW18" t="s">
        <v>358</v>
      </c>
      <c r="CX18" t="s">
        <v>358</v>
      </c>
      <c r="CY18" t="s">
        <v>358</v>
      </c>
      <c r="CZ18" t="s">
        <v>358</v>
      </c>
      <c r="DA18" t="s">
        <v>358</v>
      </c>
      <c r="DB18" t="s">
        <v>358</v>
      </c>
      <c r="DC18" t="s">
        <v>358</v>
      </c>
      <c r="DD18" t="s">
        <v>358</v>
      </c>
    </row>
    <row r="19" spans="1:108" x14ac:dyDescent="0.3">
      <c r="A19" t="s">
        <v>270</v>
      </c>
      <c r="B19">
        <v>2445</v>
      </c>
      <c r="C19">
        <v>2446</v>
      </c>
      <c r="D19" t="s">
        <v>352</v>
      </c>
      <c r="E19" t="s">
        <v>352</v>
      </c>
      <c r="F19" t="s">
        <v>91</v>
      </c>
      <c r="G19" t="s">
        <v>90</v>
      </c>
      <c r="H19" t="s">
        <v>352</v>
      </c>
      <c r="I19" t="s">
        <v>352</v>
      </c>
      <c r="J19" t="s">
        <v>357</v>
      </c>
      <c r="K19" t="s">
        <v>358</v>
      </c>
      <c r="L19" t="s">
        <v>358</v>
      </c>
      <c r="M19" t="s">
        <v>358</v>
      </c>
      <c r="N19" t="s">
        <v>358</v>
      </c>
      <c r="O19" t="s">
        <v>358</v>
      </c>
      <c r="P19" t="s">
        <v>358</v>
      </c>
      <c r="Q19" t="s">
        <v>358</v>
      </c>
      <c r="R19" t="s">
        <v>358</v>
      </c>
      <c r="S19" t="s">
        <v>358</v>
      </c>
      <c r="T19" t="s">
        <v>358</v>
      </c>
      <c r="U19" t="s">
        <v>358</v>
      </c>
      <c r="V19" t="s">
        <v>358</v>
      </c>
      <c r="W19" t="s">
        <v>358</v>
      </c>
      <c r="X19" t="s">
        <v>358</v>
      </c>
      <c r="Y19" t="s">
        <v>358</v>
      </c>
      <c r="Z19" t="s">
        <v>358</v>
      </c>
      <c r="AA19" t="s">
        <v>358</v>
      </c>
      <c r="AB19" t="s">
        <v>358</v>
      </c>
      <c r="AC19" t="s">
        <v>358</v>
      </c>
      <c r="AD19" t="s">
        <v>358</v>
      </c>
      <c r="AE19" t="s">
        <v>358</v>
      </c>
      <c r="AF19" t="s">
        <v>358</v>
      </c>
      <c r="AG19" t="s">
        <v>358</v>
      </c>
      <c r="AH19" t="s">
        <v>358</v>
      </c>
      <c r="AI19" t="s">
        <v>358</v>
      </c>
      <c r="AJ19" t="s">
        <v>358</v>
      </c>
      <c r="AK19" t="s">
        <v>358</v>
      </c>
      <c r="AL19" t="s">
        <v>358</v>
      </c>
      <c r="AM19" s="7">
        <v>4.2361111111111106E-2</v>
      </c>
      <c r="AN19" s="7">
        <v>4.2372685185185187E-2</v>
      </c>
      <c r="AO19" t="s">
        <v>358</v>
      </c>
      <c r="AP19" t="s">
        <v>358</v>
      </c>
      <c r="AQ19" t="s">
        <v>358</v>
      </c>
      <c r="AR19" t="s">
        <v>358</v>
      </c>
      <c r="AS19" t="s">
        <v>358</v>
      </c>
      <c r="AT19" t="s">
        <v>358</v>
      </c>
      <c r="AU19" t="s">
        <v>358</v>
      </c>
      <c r="AV19" t="s">
        <v>358</v>
      </c>
      <c r="AW19" t="s">
        <v>358</v>
      </c>
      <c r="AX19" t="s">
        <v>358</v>
      </c>
      <c r="AY19" t="s">
        <v>358</v>
      </c>
      <c r="AZ19" t="s">
        <v>358</v>
      </c>
      <c r="BA19" t="s">
        <v>358</v>
      </c>
      <c r="BB19" t="s">
        <v>358</v>
      </c>
      <c r="BC19" t="s">
        <v>358</v>
      </c>
      <c r="BD19" t="s">
        <v>358</v>
      </c>
      <c r="BE19" t="s">
        <v>358</v>
      </c>
      <c r="BF19" t="s">
        <v>358</v>
      </c>
      <c r="BG19" t="s">
        <v>358</v>
      </c>
      <c r="BH19" t="s">
        <v>358</v>
      </c>
      <c r="BI19" t="s">
        <v>358</v>
      </c>
      <c r="BJ19" t="s">
        <v>358</v>
      </c>
      <c r="BK19" t="s">
        <v>358</v>
      </c>
      <c r="BL19" t="s">
        <v>358</v>
      </c>
      <c r="BM19" t="s">
        <v>358</v>
      </c>
      <c r="BN19" t="s">
        <v>358</v>
      </c>
      <c r="BO19" t="s">
        <v>358</v>
      </c>
      <c r="BP19" t="s">
        <v>358</v>
      </c>
      <c r="BQ19" t="s">
        <v>358</v>
      </c>
      <c r="BR19" t="s">
        <v>358</v>
      </c>
      <c r="BS19" t="s">
        <v>358</v>
      </c>
      <c r="BT19" t="s">
        <v>358</v>
      </c>
      <c r="BU19" t="s">
        <v>358</v>
      </c>
      <c r="BV19" t="s">
        <v>358</v>
      </c>
      <c r="BW19" t="s">
        <v>358</v>
      </c>
      <c r="BX19" t="s">
        <v>358</v>
      </c>
      <c r="BY19" t="s">
        <v>358</v>
      </c>
      <c r="BZ19" t="s">
        <v>358</v>
      </c>
      <c r="CA19" t="s">
        <v>358</v>
      </c>
      <c r="CB19" t="s">
        <v>358</v>
      </c>
      <c r="CC19" t="s">
        <v>358</v>
      </c>
      <c r="CD19" t="s">
        <v>358</v>
      </c>
      <c r="CE19" t="s">
        <v>358</v>
      </c>
      <c r="CF19" t="s">
        <v>358</v>
      </c>
      <c r="CG19" t="s">
        <v>358</v>
      </c>
      <c r="CH19" t="s">
        <v>358</v>
      </c>
      <c r="CI19" t="s">
        <v>358</v>
      </c>
      <c r="CJ19" t="s">
        <v>358</v>
      </c>
      <c r="CK19" t="s">
        <v>358</v>
      </c>
      <c r="CL19" t="s">
        <v>358</v>
      </c>
      <c r="CM19" t="s">
        <v>358</v>
      </c>
      <c r="CN19" t="s">
        <v>358</v>
      </c>
      <c r="CO19" t="s">
        <v>358</v>
      </c>
      <c r="CP19" t="s">
        <v>358</v>
      </c>
      <c r="CQ19" t="s">
        <v>358</v>
      </c>
      <c r="CR19" t="s">
        <v>358</v>
      </c>
      <c r="CS19" t="s">
        <v>358</v>
      </c>
      <c r="CT19" t="s">
        <v>358</v>
      </c>
      <c r="CU19" t="s">
        <v>358</v>
      </c>
      <c r="CV19" t="s">
        <v>358</v>
      </c>
      <c r="CW19" t="s">
        <v>358</v>
      </c>
      <c r="CX19" t="s">
        <v>358</v>
      </c>
      <c r="CY19" t="s">
        <v>358</v>
      </c>
      <c r="CZ19" t="s">
        <v>358</v>
      </c>
      <c r="DA19" t="s">
        <v>358</v>
      </c>
      <c r="DB19" t="s">
        <v>358</v>
      </c>
      <c r="DC19" t="s">
        <v>358</v>
      </c>
      <c r="DD19" t="s">
        <v>358</v>
      </c>
    </row>
    <row r="20" spans="1:108" x14ac:dyDescent="0.3">
      <c r="A20" t="s">
        <v>270</v>
      </c>
      <c r="B20">
        <v>2557</v>
      </c>
      <c r="C20">
        <v>2558</v>
      </c>
      <c r="D20" t="s">
        <v>352</v>
      </c>
      <c r="E20" t="s">
        <v>352</v>
      </c>
      <c r="F20" t="s">
        <v>90</v>
      </c>
      <c r="G20" t="s">
        <v>91</v>
      </c>
      <c r="H20" t="s">
        <v>352</v>
      </c>
      <c r="I20" t="s">
        <v>352</v>
      </c>
      <c r="J20" t="s">
        <v>357</v>
      </c>
      <c r="K20" t="s">
        <v>358</v>
      </c>
      <c r="L20" t="s">
        <v>358</v>
      </c>
      <c r="M20" t="s">
        <v>358</v>
      </c>
      <c r="N20" t="s">
        <v>358</v>
      </c>
      <c r="O20" t="s">
        <v>358</v>
      </c>
      <c r="P20" t="s">
        <v>358</v>
      </c>
      <c r="Q20" t="s">
        <v>358</v>
      </c>
      <c r="R20" t="s">
        <v>358</v>
      </c>
      <c r="S20" t="s">
        <v>358</v>
      </c>
      <c r="T20" t="s">
        <v>358</v>
      </c>
      <c r="U20" t="s">
        <v>358</v>
      </c>
      <c r="V20" t="s">
        <v>358</v>
      </c>
      <c r="W20" t="s">
        <v>358</v>
      </c>
      <c r="X20" t="s">
        <v>358</v>
      </c>
      <c r="Y20" t="s">
        <v>358</v>
      </c>
      <c r="Z20" t="s">
        <v>358</v>
      </c>
      <c r="AA20" t="s">
        <v>358</v>
      </c>
      <c r="AB20" t="s">
        <v>358</v>
      </c>
      <c r="AC20" t="s">
        <v>358</v>
      </c>
      <c r="AD20" t="s">
        <v>358</v>
      </c>
      <c r="AE20" t="s">
        <v>358</v>
      </c>
      <c r="AF20" t="s">
        <v>358</v>
      </c>
      <c r="AG20" t="s">
        <v>358</v>
      </c>
      <c r="AH20" t="s">
        <v>358</v>
      </c>
      <c r="AI20" t="s">
        <v>358</v>
      </c>
      <c r="AJ20" t="s">
        <v>358</v>
      </c>
      <c r="AK20" t="s">
        <v>358</v>
      </c>
      <c r="AL20" t="s">
        <v>358</v>
      </c>
      <c r="AM20" t="s">
        <v>358</v>
      </c>
      <c r="AN20" t="s">
        <v>358</v>
      </c>
      <c r="AO20" t="s">
        <v>358</v>
      </c>
      <c r="AP20" t="s">
        <v>358</v>
      </c>
      <c r="AQ20" t="s">
        <v>358</v>
      </c>
      <c r="AR20" t="s">
        <v>358</v>
      </c>
      <c r="AS20" t="s">
        <v>358</v>
      </c>
      <c r="AT20" t="s">
        <v>358</v>
      </c>
      <c r="AU20" t="s">
        <v>358</v>
      </c>
      <c r="AV20" t="s">
        <v>358</v>
      </c>
      <c r="AW20" t="s">
        <v>358</v>
      </c>
      <c r="AX20" t="s">
        <v>358</v>
      </c>
      <c r="AY20" t="s">
        <v>358</v>
      </c>
      <c r="AZ20" t="s">
        <v>358</v>
      </c>
      <c r="BA20" t="s">
        <v>358</v>
      </c>
      <c r="BB20" t="s">
        <v>358</v>
      </c>
      <c r="BC20" t="s">
        <v>358</v>
      </c>
      <c r="BD20" t="s">
        <v>358</v>
      </c>
      <c r="BE20" t="s">
        <v>358</v>
      </c>
      <c r="BF20" t="s">
        <v>358</v>
      </c>
      <c r="BG20" t="s">
        <v>358</v>
      </c>
      <c r="BH20" t="s">
        <v>358</v>
      </c>
      <c r="BI20" t="s">
        <v>358</v>
      </c>
      <c r="BJ20" t="s">
        <v>358</v>
      </c>
      <c r="BK20" t="s">
        <v>358</v>
      </c>
      <c r="BL20" t="s">
        <v>358</v>
      </c>
      <c r="BM20" t="s">
        <v>358</v>
      </c>
      <c r="BN20" t="s">
        <v>358</v>
      </c>
      <c r="BO20" t="s">
        <v>358</v>
      </c>
      <c r="BP20" t="s">
        <v>358</v>
      </c>
      <c r="BQ20" t="s">
        <v>358</v>
      </c>
      <c r="BR20" t="s">
        <v>358</v>
      </c>
      <c r="BS20" t="s">
        <v>358</v>
      </c>
      <c r="BT20" t="s">
        <v>358</v>
      </c>
      <c r="BU20" t="s">
        <v>358</v>
      </c>
      <c r="BV20" t="s">
        <v>358</v>
      </c>
      <c r="BW20" t="s">
        <v>358</v>
      </c>
      <c r="BX20" t="s">
        <v>358</v>
      </c>
      <c r="BY20" t="s">
        <v>358</v>
      </c>
      <c r="BZ20" t="s">
        <v>358</v>
      </c>
      <c r="CA20" t="s">
        <v>358</v>
      </c>
      <c r="CB20" t="s">
        <v>358</v>
      </c>
      <c r="CC20" t="s">
        <v>358</v>
      </c>
      <c r="CD20" t="s">
        <v>358</v>
      </c>
      <c r="CE20" t="s">
        <v>358</v>
      </c>
      <c r="CF20" t="s">
        <v>358</v>
      </c>
      <c r="CG20" s="7">
        <v>4.2361111111111106E-2</v>
      </c>
      <c r="CH20" s="7">
        <v>4.2372685185185187E-2</v>
      </c>
      <c r="CI20" t="s">
        <v>358</v>
      </c>
      <c r="CJ20" t="s">
        <v>358</v>
      </c>
      <c r="CK20" t="s">
        <v>358</v>
      </c>
      <c r="CL20" t="s">
        <v>358</v>
      </c>
      <c r="CM20" t="s">
        <v>358</v>
      </c>
      <c r="CN20" t="s">
        <v>358</v>
      </c>
      <c r="CO20" t="s">
        <v>358</v>
      </c>
      <c r="CP20" t="s">
        <v>358</v>
      </c>
      <c r="CQ20" t="s">
        <v>358</v>
      </c>
      <c r="CR20" t="s">
        <v>358</v>
      </c>
      <c r="CS20" t="s">
        <v>358</v>
      </c>
      <c r="CT20" t="s">
        <v>358</v>
      </c>
      <c r="CU20" t="s">
        <v>358</v>
      </c>
      <c r="CV20" t="s">
        <v>358</v>
      </c>
      <c r="CW20" t="s">
        <v>358</v>
      </c>
      <c r="CX20" t="s">
        <v>358</v>
      </c>
      <c r="CY20" t="s">
        <v>358</v>
      </c>
      <c r="CZ20" t="s">
        <v>358</v>
      </c>
      <c r="DA20" t="s">
        <v>358</v>
      </c>
      <c r="DB20" t="s">
        <v>358</v>
      </c>
      <c r="DC20" t="s">
        <v>358</v>
      </c>
      <c r="DD20" t="s">
        <v>358</v>
      </c>
    </row>
    <row r="21" spans="1:108" x14ac:dyDescent="0.3">
      <c r="A21" t="s">
        <v>270</v>
      </c>
      <c r="B21">
        <v>3036</v>
      </c>
      <c r="C21">
        <v>3037</v>
      </c>
      <c r="D21" t="s">
        <v>352</v>
      </c>
      <c r="E21" t="s">
        <v>352</v>
      </c>
      <c r="F21" t="s">
        <v>90</v>
      </c>
      <c r="G21" t="s">
        <v>91</v>
      </c>
      <c r="H21" t="s">
        <v>352</v>
      </c>
      <c r="I21" t="s">
        <v>352</v>
      </c>
      <c r="J21" t="s">
        <v>357</v>
      </c>
      <c r="K21" t="s">
        <v>358</v>
      </c>
      <c r="L21" t="s">
        <v>358</v>
      </c>
      <c r="M21" t="s">
        <v>358</v>
      </c>
      <c r="N21" t="s">
        <v>358</v>
      </c>
      <c r="O21" t="s">
        <v>358</v>
      </c>
      <c r="P21" t="s">
        <v>358</v>
      </c>
      <c r="Q21" t="s">
        <v>358</v>
      </c>
      <c r="R21" t="s">
        <v>358</v>
      </c>
      <c r="S21" t="s">
        <v>358</v>
      </c>
      <c r="T21" t="s">
        <v>358</v>
      </c>
      <c r="U21" t="s">
        <v>358</v>
      </c>
      <c r="V21" t="s">
        <v>358</v>
      </c>
      <c r="W21" t="s">
        <v>358</v>
      </c>
      <c r="X21" t="s">
        <v>358</v>
      </c>
      <c r="Y21" t="s">
        <v>358</v>
      </c>
      <c r="Z21" t="s">
        <v>358</v>
      </c>
      <c r="AA21" t="s">
        <v>358</v>
      </c>
      <c r="AB21" t="s">
        <v>358</v>
      </c>
      <c r="AC21" t="s">
        <v>358</v>
      </c>
      <c r="AD21" t="s">
        <v>358</v>
      </c>
      <c r="AE21" t="s">
        <v>358</v>
      </c>
      <c r="AF21" t="s">
        <v>358</v>
      </c>
      <c r="AG21" t="s">
        <v>358</v>
      </c>
      <c r="AH21" t="s">
        <v>358</v>
      </c>
      <c r="AI21" t="s">
        <v>358</v>
      </c>
      <c r="AJ21" t="s">
        <v>358</v>
      </c>
      <c r="AK21" t="s">
        <v>358</v>
      </c>
      <c r="AL21" t="s">
        <v>358</v>
      </c>
      <c r="AM21" t="s">
        <v>358</v>
      </c>
      <c r="AN21" t="s">
        <v>358</v>
      </c>
      <c r="AO21" t="s">
        <v>358</v>
      </c>
      <c r="AP21" t="s">
        <v>358</v>
      </c>
      <c r="AQ21" t="s">
        <v>358</v>
      </c>
      <c r="AR21" t="s">
        <v>358</v>
      </c>
      <c r="AS21" t="s">
        <v>358</v>
      </c>
      <c r="AT21" t="s">
        <v>358</v>
      </c>
      <c r="AU21" t="s">
        <v>358</v>
      </c>
      <c r="AV21" t="s">
        <v>358</v>
      </c>
      <c r="AW21" t="s">
        <v>358</v>
      </c>
      <c r="AX21" t="s">
        <v>358</v>
      </c>
      <c r="AY21" t="s">
        <v>358</v>
      </c>
      <c r="AZ21" t="s">
        <v>358</v>
      </c>
      <c r="BA21" t="s">
        <v>358</v>
      </c>
      <c r="BB21" t="s">
        <v>358</v>
      </c>
      <c r="BC21" t="s">
        <v>358</v>
      </c>
      <c r="BD21" t="s">
        <v>358</v>
      </c>
      <c r="BE21" t="s">
        <v>358</v>
      </c>
      <c r="BF21" t="s">
        <v>358</v>
      </c>
      <c r="BG21" t="s">
        <v>358</v>
      </c>
      <c r="BH21" t="s">
        <v>358</v>
      </c>
      <c r="BI21" t="s">
        <v>358</v>
      </c>
      <c r="BJ21" t="s">
        <v>358</v>
      </c>
      <c r="BK21" t="s">
        <v>358</v>
      </c>
      <c r="BL21" t="s">
        <v>358</v>
      </c>
      <c r="BM21" t="s">
        <v>358</v>
      </c>
      <c r="BN21" t="s">
        <v>358</v>
      </c>
      <c r="BO21" t="s">
        <v>358</v>
      </c>
      <c r="BP21" t="s">
        <v>358</v>
      </c>
      <c r="BQ21" s="7">
        <v>4.2361111111111106E-2</v>
      </c>
      <c r="BR21" s="7">
        <v>4.2372685185185187E-2</v>
      </c>
      <c r="BS21" t="s">
        <v>358</v>
      </c>
      <c r="BT21" t="s">
        <v>358</v>
      </c>
      <c r="BU21" t="s">
        <v>358</v>
      </c>
      <c r="BV21" t="s">
        <v>358</v>
      </c>
      <c r="BW21" t="s">
        <v>358</v>
      </c>
      <c r="BX21" t="s">
        <v>358</v>
      </c>
      <c r="BY21" t="s">
        <v>358</v>
      </c>
      <c r="BZ21" t="s">
        <v>358</v>
      </c>
      <c r="CA21" t="s">
        <v>358</v>
      </c>
      <c r="CB21" t="s">
        <v>358</v>
      </c>
      <c r="CC21" t="s">
        <v>358</v>
      </c>
      <c r="CD21" t="s">
        <v>358</v>
      </c>
      <c r="CE21" t="s">
        <v>358</v>
      </c>
      <c r="CF21" t="s">
        <v>358</v>
      </c>
      <c r="CG21" t="s">
        <v>358</v>
      </c>
      <c r="CH21" t="s">
        <v>358</v>
      </c>
      <c r="CI21" t="s">
        <v>358</v>
      </c>
      <c r="CJ21" t="s">
        <v>358</v>
      </c>
      <c r="CK21" t="s">
        <v>358</v>
      </c>
      <c r="CL21" t="s">
        <v>358</v>
      </c>
      <c r="CM21" s="7">
        <v>4.2361111111111106E-2</v>
      </c>
      <c r="CN21" s="7">
        <v>4.2372685185185187E-2</v>
      </c>
      <c r="CO21" t="s">
        <v>358</v>
      </c>
      <c r="CP21" t="s">
        <v>358</v>
      </c>
      <c r="CQ21" t="s">
        <v>358</v>
      </c>
      <c r="CR21" t="s">
        <v>358</v>
      </c>
      <c r="CS21" t="s">
        <v>358</v>
      </c>
      <c r="CT21" t="s">
        <v>358</v>
      </c>
      <c r="CU21" t="s">
        <v>358</v>
      </c>
      <c r="CV21" t="s">
        <v>358</v>
      </c>
      <c r="CW21" t="s">
        <v>358</v>
      </c>
      <c r="CX21" t="s">
        <v>358</v>
      </c>
      <c r="CY21" s="7">
        <v>4.2361111111111106E-2</v>
      </c>
      <c r="CZ21" s="7">
        <v>4.2372685185185187E-2</v>
      </c>
      <c r="DA21" t="s">
        <v>358</v>
      </c>
      <c r="DB21" t="s">
        <v>358</v>
      </c>
      <c r="DC21" t="s">
        <v>358</v>
      </c>
      <c r="DD21" t="s">
        <v>358</v>
      </c>
    </row>
    <row r="22" spans="1:108" x14ac:dyDescent="0.3">
      <c r="A22" t="s">
        <v>270</v>
      </c>
      <c r="B22">
        <v>3405</v>
      </c>
      <c r="C22">
        <v>3406</v>
      </c>
      <c r="D22" t="s">
        <v>352</v>
      </c>
      <c r="E22" t="s">
        <v>352</v>
      </c>
      <c r="F22" t="s">
        <v>105</v>
      </c>
      <c r="G22" t="s">
        <v>90</v>
      </c>
      <c r="H22" t="s">
        <v>352</v>
      </c>
      <c r="I22" t="s">
        <v>352</v>
      </c>
      <c r="J22" t="s">
        <v>357</v>
      </c>
      <c r="K22" t="s">
        <v>358</v>
      </c>
      <c r="L22" t="s">
        <v>358</v>
      </c>
      <c r="M22" t="s">
        <v>358</v>
      </c>
      <c r="N22" t="s">
        <v>358</v>
      </c>
      <c r="O22" t="s">
        <v>358</v>
      </c>
      <c r="P22" t="s">
        <v>358</v>
      </c>
      <c r="Q22" t="s">
        <v>358</v>
      </c>
      <c r="R22" t="s">
        <v>358</v>
      </c>
      <c r="S22" t="s">
        <v>358</v>
      </c>
      <c r="T22" t="s">
        <v>358</v>
      </c>
      <c r="U22" t="s">
        <v>358</v>
      </c>
      <c r="V22" t="s">
        <v>358</v>
      </c>
      <c r="W22" t="s">
        <v>358</v>
      </c>
      <c r="X22" t="s">
        <v>358</v>
      </c>
      <c r="Y22" t="s">
        <v>358</v>
      </c>
      <c r="Z22" t="s">
        <v>358</v>
      </c>
      <c r="AA22" t="s">
        <v>358</v>
      </c>
      <c r="AB22" t="s">
        <v>358</v>
      </c>
      <c r="AC22" t="s">
        <v>358</v>
      </c>
      <c r="AD22" t="s">
        <v>358</v>
      </c>
      <c r="AE22" t="s">
        <v>358</v>
      </c>
      <c r="AF22" t="s">
        <v>358</v>
      </c>
      <c r="AG22" t="s">
        <v>358</v>
      </c>
      <c r="AH22" t="s">
        <v>358</v>
      </c>
      <c r="AI22" t="s">
        <v>358</v>
      </c>
      <c r="AJ22" t="s">
        <v>358</v>
      </c>
      <c r="AK22" t="s">
        <v>358</v>
      </c>
      <c r="AL22" t="s">
        <v>358</v>
      </c>
      <c r="AM22" t="s">
        <v>358</v>
      </c>
      <c r="AN22" t="s">
        <v>358</v>
      </c>
      <c r="AO22" t="s">
        <v>358</v>
      </c>
      <c r="AP22" t="s">
        <v>358</v>
      </c>
      <c r="AQ22" t="s">
        <v>358</v>
      </c>
      <c r="AR22" t="s">
        <v>358</v>
      </c>
      <c r="AS22" s="7">
        <v>4.2361111111111106E-2</v>
      </c>
      <c r="AT22" s="7">
        <v>4.2372685185185187E-2</v>
      </c>
      <c r="AU22" t="s">
        <v>358</v>
      </c>
      <c r="AV22" t="s">
        <v>358</v>
      </c>
      <c r="AW22" t="s">
        <v>358</v>
      </c>
      <c r="AX22" t="s">
        <v>358</v>
      </c>
      <c r="AY22" t="s">
        <v>358</v>
      </c>
      <c r="AZ22" t="s">
        <v>358</v>
      </c>
      <c r="BA22" t="s">
        <v>358</v>
      </c>
      <c r="BB22" t="s">
        <v>358</v>
      </c>
      <c r="BC22" t="s">
        <v>358</v>
      </c>
      <c r="BD22" t="s">
        <v>358</v>
      </c>
      <c r="BE22" t="s">
        <v>358</v>
      </c>
      <c r="BF22" t="s">
        <v>358</v>
      </c>
      <c r="BG22" t="s">
        <v>358</v>
      </c>
      <c r="BH22" t="s">
        <v>358</v>
      </c>
      <c r="BI22" t="s">
        <v>358</v>
      </c>
      <c r="BJ22" t="s">
        <v>358</v>
      </c>
      <c r="BK22" t="s">
        <v>358</v>
      </c>
      <c r="BL22" t="s">
        <v>358</v>
      </c>
      <c r="BM22" t="s">
        <v>358</v>
      </c>
      <c r="BN22" t="s">
        <v>358</v>
      </c>
      <c r="BO22" t="s">
        <v>358</v>
      </c>
      <c r="BP22" t="s">
        <v>358</v>
      </c>
      <c r="BQ22" t="s">
        <v>358</v>
      </c>
      <c r="BR22" t="s">
        <v>358</v>
      </c>
      <c r="BS22" t="s">
        <v>358</v>
      </c>
      <c r="BT22" t="s">
        <v>358</v>
      </c>
      <c r="BU22" t="s">
        <v>358</v>
      </c>
      <c r="BV22" t="s">
        <v>358</v>
      </c>
      <c r="BW22" t="s">
        <v>358</v>
      </c>
      <c r="BX22" t="s">
        <v>358</v>
      </c>
      <c r="BY22" t="s">
        <v>358</v>
      </c>
      <c r="BZ22" t="s">
        <v>358</v>
      </c>
      <c r="CA22" t="s">
        <v>358</v>
      </c>
      <c r="CB22" t="s">
        <v>358</v>
      </c>
      <c r="CC22" t="s">
        <v>358</v>
      </c>
      <c r="CD22" t="s">
        <v>358</v>
      </c>
      <c r="CE22" t="s">
        <v>358</v>
      </c>
      <c r="CF22" t="s">
        <v>358</v>
      </c>
      <c r="CG22" t="s">
        <v>358</v>
      </c>
      <c r="CH22" t="s">
        <v>358</v>
      </c>
      <c r="CI22" t="s">
        <v>358</v>
      </c>
      <c r="CJ22" t="s">
        <v>358</v>
      </c>
      <c r="CK22" t="s">
        <v>358</v>
      </c>
      <c r="CL22" t="s">
        <v>358</v>
      </c>
      <c r="CM22" t="s">
        <v>358</v>
      </c>
      <c r="CN22" t="s">
        <v>358</v>
      </c>
      <c r="CO22" t="s">
        <v>358</v>
      </c>
      <c r="CP22" t="s">
        <v>358</v>
      </c>
      <c r="CQ22" t="s">
        <v>358</v>
      </c>
      <c r="CR22" t="s">
        <v>358</v>
      </c>
      <c r="CS22" t="s">
        <v>358</v>
      </c>
      <c r="CT22" t="s">
        <v>358</v>
      </c>
      <c r="CU22" t="s">
        <v>358</v>
      </c>
      <c r="CV22" t="s">
        <v>358</v>
      </c>
      <c r="CW22" t="s">
        <v>358</v>
      </c>
      <c r="CX22" t="s">
        <v>358</v>
      </c>
      <c r="CY22" t="s">
        <v>358</v>
      </c>
      <c r="CZ22" t="s">
        <v>358</v>
      </c>
      <c r="DA22" t="s">
        <v>358</v>
      </c>
      <c r="DB22" t="s">
        <v>358</v>
      </c>
      <c r="DC22" t="s">
        <v>358</v>
      </c>
      <c r="DD22" t="s">
        <v>358</v>
      </c>
    </row>
    <row r="23" spans="1:108" x14ac:dyDescent="0.3">
      <c r="A23" t="s">
        <v>270</v>
      </c>
      <c r="B23">
        <v>3410</v>
      </c>
      <c r="C23">
        <v>3411</v>
      </c>
      <c r="D23" t="s">
        <v>352</v>
      </c>
      <c r="E23" t="s">
        <v>352</v>
      </c>
      <c r="F23" t="s">
        <v>90</v>
      </c>
      <c r="G23" t="s">
        <v>91</v>
      </c>
      <c r="H23" t="s">
        <v>352</v>
      </c>
      <c r="I23" t="s">
        <v>352</v>
      </c>
      <c r="J23" t="s">
        <v>357</v>
      </c>
      <c r="K23" t="s">
        <v>358</v>
      </c>
      <c r="L23" t="s">
        <v>358</v>
      </c>
      <c r="M23" t="s">
        <v>358</v>
      </c>
      <c r="N23" t="s">
        <v>358</v>
      </c>
      <c r="O23" t="s">
        <v>358</v>
      </c>
      <c r="P23" t="s">
        <v>358</v>
      </c>
      <c r="Q23" t="s">
        <v>358</v>
      </c>
      <c r="R23" t="s">
        <v>358</v>
      </c>
      <c r="S23" t="s">
        <v>358</v>
      </c>
      <c r="T23" t="s">
        <v>358</v>
      </c>
      <c r="U23" t="s">
        <v>358</v>
      </c>
      <c r="V23" t="s">
        <v>358</v>
      </c>
      <c r="W23" t="s">
        <v>358</v>
      </c>
      <c r="X23" t="s">
        <v>358</v>
      </c>
      <c r="Y23" t="s">
        <v>358</v>
      </c>
      <c r="Z23" t="s">
        <v>358</v>
      </c>
      <c r="AA23" t="s">
        <v>358</v>
      </c>
      <c r="AB23" t="s">
        <v>358</v>
      </c>
      <c r="AC23" t="s">
        <v>358</v>
      </c>
      <c r="AD23" t="s">
        <v>358</v>
      </c>
      <c r="AE23" t="s">
        <v>358</v>
      </c>
      <c r="AF23" t="s">
        <v>358</v>
      </c>
      <c r="AG23" t="s">
        <v>358</v>
      </c>
      <c r="AH23" t="s">
        <v>358</v>
      </c>
      <c r="AI23" t="s">
        <v>358</v>
      </c>
      <c r="AJ23" t="s">
        <v>358</v>
      </c>
      <c r="AK23" t="s">
        <v>358</v>
      </c>
      <c r="AL23" t="s">
        <v>358</v>
      </c>
      <c r="AM23" s="7">
        <v>4.2361111111111106E-2</v>
      </c>
      <c r="AN23" s="7">
        <v>4.2372685185185187E-2</v>
      </c>
      <c r="AO23" t="s">
        <v>358</v>
      </c>
      <c r="AP23" t="s">
        <v>358</v>
      </c>
      <c r="AQ23" t="s">
        <v>358</v>
      </c>
      <c r="AR23" t="s">
        <v>358</v>
      </c>
      <c r="AS23" t="s">
        <v>358</v>
      </c>
      <c r="AT23" t="s">
        <v>358</v>
      </c>
      <c r="AU23" t="s">
        <v>358</v>
      </c>
      <c r="AV23" t="s">
        <v>358</v>
      </c>
      <c r="AW23" t="s">
        <v>358</v>
      </c>
      <c r="AX23" t="s">
        <v>358</v>
      </c>
      <c r="AY23" t="s">
        <v>358</v>
      </c>
      <c r="AZ23" t="s">
        <v>358</v>
      </c>
      <c r="BA23" t="s">
        <v>358</v>
      </c>
      <c r="BB23" t="s">
        <v>358</v>
      </c>
      <c r="BC23" t="s">
        <v>358</v>
      </c>
      <c r="BD23" t="s">
        <v>358</v>
      </c>
      <c r="BE23" t="s">
        <v>358</v>
      </c>
      <c r="BF23" t="s">
        <v>358</v>
      </c>
      <c r="BG23" t="s">
        <v>358</v>
      </c>
      <c r="BH23" t="s">
        <v>358</v>
      </c>
      <c r="BI23" t="s">
        <v>358</v>
      </c>
      <c r="BJ23" t="s">
        <v>358</v>
      </c>
      <c r="BK23" t="s">
        <v>358</v>
      </c>
      <c r="BL23" t="s">
        <v>358</v>
      </c>
      <c r="BM23" t="s">
        <v>358</v>
      </c>
      <c r="BN23" t="s">
        <v>358</v>
      </c>
      <c r="BO23" t="s">
        <v>358</v>
      </c>
      <c r="BP23" t="s">
        <v>358</v>
      </c>
      <c r="BQ23" t="s">
        <v>358</v>
      </c>
      <c r="BR23" t="s">
        <v>358</v>
      </c>
      <c r="BS23" t="s">
        <v>358</v>
      </c>
      <c r="BT23" t="s">
        <v>358</v>
      </c>
      <c r="BU23" t="s">
        <v>358</v>
      </c>
      <c r="BV23" t="s">
        <v>358</v>
      </c>
      <c r="BW23" t="s">
        <v>358</v>
      </c>
      <c r="BX23" t="s">
        <v>358</v>
      </c>
      <c r="BY23" t="s">
        <v>358</v>
      </c>
      <c r="BZ23" t="s">
        <v>358</v>
      </c>
      <c r="CA23" t="s">
        <v>358</v>
      </c>
      <c r="CB23" t="s">
        <v>358</v>
      </c>
      <c r="CC23" t="s">
        <v>358</v>
      </c>
      <c r="CD23" t="s">
        <v>358</v>
      </c>
      <c r="CE23" t="s">
        <v>358</v>
      </c>
      <c r="CF23" t="s">
        <v>358</v>
      </c>
      <c r="CG23" t="s">
        <v>358</v>
      </c>
      <c r="CH23" t="s">
        <v>358</v>
      </c>
      <c r="CI23" t="s">
        <v>358</v>
      </c>
      <c r="CJ23" t="s">
        <v>358</v>
      </c>
      <c r="CK23" t="s">
        <v>358</v>
      </c>
      <c r="CL23" t="s">
        <v>358</v>
      </c>
      <c r="CM23" t="s">
        <v>358</v>
      </c>
      <c r="CN23" t="s">
        <v>358</v>
      </c>
      <c r="CO23" t="s">
        <v>358</v>
      </c>
      <c r="CP23" t="s">
        <v>358</v>
      </c>
      <c r="CQ23" t="s">
        <v>358</v>
      </c>
      <c r="CR23" t="s">
        <v>358</v>
      </c>
      <c r="CS23" t="s">
        <v>358</v>
      </c>
      <c r="CT23" t="s">
        <v>358</v>
      </c>
      <c r="CU23" t="s">
        <v>358</v>
      </c>
      <c r="CV23" t="s">
        <v>358</v>
      </c>
      <c r="CW23" t="s">
        <v>358</v>
      </c>
      <c r="CX23" t="s">
        <v>358</v>
      </c>
      <c r="CY23" t="s">
        <v>358</v>
      </c>
      <c r="CZ23" t="s">
        <v>358</v>
      </c>
      <c r="DA23" t="s">
        <v>358</v>
      </c>
      <c r="DB23" t="s">
        <v>358</v>
      </c>
      <c r="DC23" t="s">
        <v>358</v>
      </c>
      <c r="DD23" t="s">
        <v>358</v>
      </c>
    </row>
    <row r="24" spans="1:108" x14ac:dyDescent="0.3">
      <c r="A24" t="s">
        <v>270</v>
      </c>
      <c r="B24">
        <v>5213</v>
      </c>
      <c r="C24">
        <v>5214</v>
      </c>
      <c r="D24" t="s">
        <v>352</v>
      </c>
      <c r="E24" t="s">
        <v>352</v>
      </c>
      <c r="F24" t="s">
        <v>91</v>
      </c>
      <c r="G24" t="s">
        <v>90</v>
      </c>
      <c r="H24" t="s">
        <v>352</v>
      </c>
      <c r="I24" t="s">
        <v>352</v>
      </c>
      <c r="J24" t="s">
        <v>357</v>
      </c>
      <c r="K24" t="s">
        <v>358</v>
      </c>
      <c r="L24" t="s">
        <v>358</v>
      </c>
      <c r="M24" t="s">
        <v>358</v>
      </c>
      <c r="N24" t="s">
        <v>358</v>
      </c>
      <c r="O24" t="s">
        <v>358</v>
      </c>
      <c r="P24" t="s">
        <v>358</v>
      </c>
      <c r="Q24" t="s">
        <v>358</v>
      </c>
      <c r="R24" t="s">
        <v>358</v>
      </c>
      <c r="S24" s="7">
        <v>4.2361111111111106E-2</v>
      </c>
      <c r="T24" s="7">
        <v>4.2372685185185187E-2</v>
      </c>
      <c r="U24" t="s">
        <v>358</v>
      </c>
      <c r="V24" t="s">
        <v>358</v>
      </c>
      <c r="W24" t="s">
        <v>358</v>
      </c>
      <c r="X24" t="s">
        <v>358</v>
      </c>
      <c r="Y24" t="s">
        <v>358</v>
      </c>
      <c r="Z24" t="s">
        <v>358</v>
      </c>
      <c r="AA24" t="s">
        <v>358</v>
      </c>
      <c r="AB24" t="s">
        <v>358</v>
      </c>
      <c r="AC24" t="s">
        <v>358</v>
      </c>
      <c r="AD24" t="s">
        <v>358</v>
      </c>
      <c r="AE24" t="s">
        <v>358</v>
      </c>
      <c r="AF24" t="s">
        <v>358</v>
      </c>
      <c r="AG24" t="s">
        <v>358</v>
      </c>
      <c r="AH24" t="s">
        <v>358</v>
      </c>
      <c r="AI24" t="s">
        <v>358</v>
      </c>
      <c r="AJ24" t="s">
        <v>358</v>
      </c>
      <c r="AK24" t="s">
        <v>358</v>
      </c>
      <c r="AL24" t="s">
        <v>358</v>
      </c>
      <c r="AM24" t="s">
        <v>358</v>
      </c>
      <c r="AN24" t="s">
        <v>358</v>
      </c>
      <c r="AO24" t="s">
        <v>358</v>
      </c>
      <c r="AP24" t="s">
        <v>358</v>
      </c>
      <c r="AQ24" t="s">
        <v>358</v>
      </c>
      <c r="AR24" t="s">
        <v>358</v>
      </c>
      <c r="AS24" t="s">
        <v>358</v>
      </c>
      <c r="AT24" t="s">
        <v>358</v>
      </c>
      <c r="AU24" t="s">
        <v>358</v>
      </c>
      <c r="AV24" t="s">
        <v>358</v>
      </c>
      <c r="AW24" t="s">
        <v>358</v>
      </c>
      <c r="AX24" t="s">
        <v>358</v>
      </c>
      <c r="AY24" t="s">
        <v>358</v>
      </c>
      <c r="AZ24" t="s">
        <v>358</v>
      </c>
      <c r="BA24" t="s">
        <v>358</v>
      </c>
      <c r="BB24" t="s">
        <v>358</v>
      </c>
      <c r="BC24" t="s">
        <v>358</v>
      </c>
      <c r="BD24" t="s">
        <v>358</v>
      </c>
      <c r="BE24" t="s">
        <v>358</v>
      </c>
      <c r="BF24" t="s">
        <v>358</v>
      </c>
      <c r="BG24" t="s">
        <v>358</v>
      </c>
      <c r="BH24" t="s">
        <v>358</v>
      </c>
      <c r="BI24" t="s">
        <v>358</v>
      </c>
      <c r="BJ24" t="s">
        <v>358</v>
      </c>
      <c r="BK24" t="s">
        <v>358</v>
      </c>
      <c r="BL24" t="s">
        <v>358</v>
      </c>
      <c r="BM24" t="s">
        <v>358</v>
      </c>
      <c r="BN24" t="s">
        <v>358</v>
      </c>
      <c r="BO24" t="s">
        <v>358</v>
      </c>
      <c r="BP24" t="s">
        <v>358</v>
      </c>
      <c r="BQ24" t="s">
        <v>358</v>
      </c>
      <c r="BR24" t="s">
        <v>358</v>
      </c>
      <c r="BS24" t="s">
        <v>358</v>
      </c>
      <c r="BT24" t="s">
        <v>358</v>
      </c>
      <c r="BU24" t="s">
        <v>358</v>
      </c>
      <c r="BV24" t="s">
        <v>358</v>
      </c>
      <c r="BW24" t="s">
        <v>358</v>
      </c>
      <c r="BX24" t="s">
        <v>358</v>
      </c>
      <c r="BY24" t="s">
        <v>358</v>
      </c>
      <c r="BZ24" t="s">
        <v>358</v>
      </c>
      <c r="CA24" t="s">
        <v>358</v>
      </c>
      <c r="CB24" t="s">
        <v>358</v>
      </c>
      <c r="CC24" t="s">
        <v>358</v>
      </c>
      <c r="CD24" t="s">
        <v>358</v>
      </c>
      <c r="CE24" t="s">
        <v>358</v>
      </c>
      <c r="CF24" t="s">
        <v>358</v>
      </c>
      <c r="CG24" t="s">
        <v>358</v>
      </c>
      <c r="CH24" t="s">
        <v>358</v>
      </c>
      <c r="CI24" t="s">
        <v>358</v>
      </c>
      <c r="CJ24" t="s">
        <v>358</v>
      </c>
      <c r="CK24" t="s">
        <v>358</v>
      </c>
      <c r="CL24" t="s">
        <v>358</v>
      </c>
      <c r="CM24" t="s">
        <v>358</v>
      </c>
      <c r="CN24" t="s">
        <v>358</v>
      </c>
      <c r="CO24" t="s">
        <v>358</v>
      </c>
      <c r="CP24" t="s">
        <v>358</v>
      </c>
      <c r="CQ24" t="s">
        <v>358</v>
      </c>
      <c r="CR24" t="s">
        <v>358</v>
      </c>
      <c r="CS24" t="s">
        <v>358</v>
      </c>
      <c r="CT24" t="s">
        <v>358</v>
      </c>
      <c r="CU24" t="s">
        <v>358</v>
      </c>
      <c r="CV24" t="s">
        <v>358</v>
      </c>
      <c r="CW24" t="s">
        <v>358</v>
      </c>
      <c r="CX24" t="s">
        <v>358</v>
      </c>
      <c r="CY24" t="s">
        <v>358</v>
      </c>
      <c r="CZ24" t="s">
        <v>358</v>
      </c>
      <c r="DA24" t="s">
        <v>358</v>
      </c>
      <c r="DB24" t="s">
        <v>358</v>
      </c>
      <c r="DC24" t="s">
        <v>358</v>
      </c>
      <c r="DD24" t="s">
        <v>358</v>
      </c>
    </row>
    <row r="25" spans="1:108" x14ac:dyDescent="0.3">
      <c r="A25" t="s">
        <v>270</v>
      </c>
      <c r="B25">
        <v>5452</v>
      </c>
      <c r="C25">
        <v>5453</v>
      </c>
      <c r="D25" t="s">
        <v>352</v>
      </c>
      <c r="E25" t="s">
        <v>352</v>
      </c>
      <c r="F25" t="s">
        <v>106</v>
      </c>
      <c r="G25" t="s">
        <v>105</v>
      </c>
      <c r="H25" t="s">
        <v>352</v>
      </c>
      <c r="I25" t="s">
        <v>352</v>
      </c>
      <c r="J25" t="s">
        <v>357</v>
      </c>
      <c r="K25" t="s">
        <v>358</v>
      </c>
      <c r="L25" t="s">
        <v>358</v>
      </c>
      <c r="M25" t="s">
        <v>358</v>
      </c>
      <c r="N25" t="s">
        <v>358</v>
      </c>
      <c r="O25" t="s">
        <v>358</v>
      </c>
      <c r="P25" t="s">
        <v>358</v>
      </c>
      <c r="Q25" t="s">
        <v>358</v>
      </c>
      <c r="R25" t="s">
        <v>358</v>
      </c>
      <c r="S25" t="s">
        <v>358</v>
      </c>
      <c r="T25" t="s">
        <v>358</v>
      </c>
      <c r="U25" t="s">
        <v>358</v>
      </c>
      <c r="V25" t="s">
        <v>358</v>
      </c>
      <c r="W25" t="s">
        <v>358</v>
      </c>
      <c r="X25" t="s">
        <v>358</v>
      </c>
      <c r="Y25" t="s">
        <v>358</v>
      </c>
      <c r="Z25" t="s">
        <v>358</v>
      </c>
      <c r="AA25" t="s">
        <v>358</v>
      </c>
      <c r="AB25" t="s">
        <v>358</v>
      </c>
      <c r="AC25" t="s">
        <v>358</v>
      </c>
      <c r="AD25" t="s">
        <v>358</v>
      </c>
      <c r="AE25" t="s">
        <v>358</v>
      </c>
      <c r="AF25" t="s">
        <v>358</v>
      </c>
      <c r="AG25" t="s">
        <v>358</v>
      </c>
      <c r="AH25" t="s">
        <v>358</v>
      </c>
      <c r="AI25" t="s">
        <v>358</v>
      </c>
      <c r="AJ25" t="s">
        <v>358</v>
      </c>
      <c r="AK25" t="s">
        <v>358</v>
      </c>
      <c r="AL25" t="s">
        <v>358</v>
      </c>
      <c r="AM25" t="s">
        <v>358</v>
      </c>
      <c r="AN25" t="s">
        <v>358</v>
      </c>
      <c r="AO25" t="s">
        <v>358</v>
      </c>
      <c r="AP25" t="s">
        <v>358</v>
      </c>
      <c r="AQ25" t="s">
        <v>358</v>
      </c>
      <c r="AR25" t="s">
        <v>358</v>
      </c>
      <c r="AS25" t="s">
        <v>358</v>
      </c>
      <c r="AT25" t="s">
        <v>358</v>
      </c>
      <c r="AU25" t="s">
        <v>358</v>
      </c>
      <c r="AV25" t="s">
        <v>358</v>
      </c>
      <c r="AW25" t="s">
        <v>358</v>
      </c>
      <c r="AX25" t="s">
        <v>358</v>
      </c>
      <c r="AY25" t="s">
        <v>358</v>
      </c>
      <c r="AZ25" t="s">
        <v>358</v>
      </c>
      <c r="BA25" t="s">
        <v>358</v>
      </c>
      <c r="BB25" t="s">
        <v>358</v>
      </c>
      <c r="BC25" t="s">
        <v>358</v>
      </c>
      <c r="BD25" t="s">
        <v>358</v>
      </c>
      <c r="BE25" t="s">
        <v>358</v>
      </c>
      <c r="BF25" t="s">
        <v>358</v>
      </c>
      <c r="BG25" t="s">
        <v>358</v>
      </c>
      <c r="BH25" t="s">
        <v>358</v>
      </c>
      <c r="BI25" t="s">
        <v>358</v>
      </c>
      <c r="BJ25" t="s">
        <v>358</v>
      </c>
      <c r="BK25" t="s">
        <v>358</v>
      </c>
      <c r="BL25" t="s">
        <v>358</v>
      </c>
      <c r="BM25" t="s">
        <v>358</v>
      </c>
      <c r="BN25" t="s">
        <v>358</v>
      </c>
      <c r="BO25" t="s">
        <v>358</v>
      </c>
      <c r="BP25" t="s">
        <v>358</v>
      </c>
      <c r="BQ25" t="s">
        <v>358</v>
      </c>
      <c r="BR25" t="s">
        <v>358</v>
      </c>
      <c r="BS25" t="s">
        <v>358</v>
      </c>
      <c r="BT25" t="s">
        <v>358</v>
      </c>
      <c r="BU25" t="s">
        <v>358</v>
      </c>
      <c r="BV25" t="s">
        <v>358</v>
      </c>
      <c r="BW25" t="s">
        <v>358</v>
      </c>
      <c r="BX25" t="s">
        <v>358</v>
      </c>
      <c r="BY25" t="s">
        <v>358</v>
      </c>
      <c r="BZ25" t="s">
        <v>358</v>
      </c>
      <c r="CA25" t="s">
        <v>358</v>
      </c>
      <c r="CB25" t="s">
        <v>358</v>
      </c>
      <c r="CC25" s="7">
        <v>4.2361111111111106E-2</v>
      </c>
      <c r="CD25" s="7">
        <v>4.2372685185185187E-2</v>
      </c>
      <c r="CE25" t="s">
        <v>358</v>
      </c>
      <c r="CF25" t="s">
        <v>358</v>
      </c>
      <c r="CG25" t="s">
        <v>358</v>
      </c>
      <c r="CH25" t="s">
        <v>358</v>
      </c>
      <c r="CI25" t="s">
        <v>358</v>
      </c>
      <c r="CJ25" t="s">
        <v>358</v>
      </c>
      <c r="CK25" t="s">
        <v>358</v>
      </c>
      <c r="CL25" t="s">
        <v>358</v>
      </c>
      <c r="CM25" t="s">
        <v>358</v>
      </c>
      <c r="CN25" t="s">
        <v>358</v>
      </c>
      <c r="CO25" t="s">
        <v>358</v>
      </c>
      <c r="CP25" t="s">
        <v>358</v>
      </c>
      <c r="CQ25" t="s">
        <v>358</v>
      </c>
      <c r="CR25" t="s">
        <v>358</v>
      </c>
      <c r="CS25" t="s">
        <v>358</v>
      </c>
      <c r="CT25" t="s">
        <v>358</v>
      </c>
      <c r="CU25" t="s">
        <v>358</v>
      </c>
      <c r="CV25" t="s">
        <v>358</v>
      </c>
      <c r="CW25" t="s">
        <v>358</v>
      </c>
      <c r="CX25" t="s">
        <v>358</v>
      </c>
      <c r="CY25" t="s">
        <v>358</v>
      </c>
      <c r="CZ25" t="s">
        <v>358</v>
      </c>
      <c r="DA25" t="s">
        <v>358</v>
      </c>
      <c r="DB25" t="s">
        <v>358</v>
      </c>
      <c r="DC25" t="s">
        <v>358</v>
      </c>
      <c r="DD25" t="s">
        <v>358</v>
      </c>
    </row>
    <row r="26" spans="1:108" x14ac:dyDescent="0.3">
      <c r="A26" t="s">
        <v>270</v>
      </c>
      <c r="B26">
        <v>5571</v>
      </c>
      <c r="C26">
        <v>5572</v>
      </c>
      <c r="D26" t="s">
        <v>352</v>
      </c>
      <c r="E26" t="s">
        <v>352</v>
      </c>
      <c r="F26" t="s">
        <v>106</v>
      </c>
      <c r="G26" t="s">
        <v>91</v>
      </c>
      <c r="H26" t="s">
        <v>352</v>
      </c>
      <c r="I26" t="s">
        <v>352</v>
      </c>
      <c r="J26" t="s">
        <v>357</v>
      </c>
      <c r="K26" t="s">
        <v>358</v>
      </c>
      <c r="L26" t="s">
        <v>358</v>
      </c>
      <c r="M26" t="s">
        <v>358</v>
      </c>
      <c r="N26" t="s">
        <v>358</v>
      </c>
      <c r="O26" t="s">
        <v>358</v>
      </c>
      <c r="P26" t="s">
        <v>358</v>
      </c>
      <c r="Q26" t="s">
        <v>358</v>
      </c>
      <c r="R26" t="s">
        <v>358</v>
      </c>
      <c r="S26" t="s">
        <v>358</v>
      </c>
      <c r="T26" t="s">
        <v>358</v>
      </c>
      <c r="U26" t="s">
        <v>358</v>
      </c>
      <c r="V26" t="s">
        <v>358</v>
      </c>
      <c r="W26" t="s">
        <v>358</v>
      </c>
      <c r="X26" t="s">
        <v>358</v>
      </c>
      <c r="Y26" t="s">
        <v>358</v>
      </c>
      <c r="Z26" t="s">
        <v>358</v>
      </c>
      <c r="AA26" t="s">
        <v>358</v>
      </c>
      <c r="AB26" t="s">
        <v>358</v>
      </c>
      <c r="AC26" t="s">
        <v>358</v>
      </c>
      <c r="AD26" t="s">
        <v>358</v>
      </c>
      <c r="AE26" t="s">
        <v>358</v>
      </c>
      <c r="AF26" t="s">
        <v>358</v>
      </c>
      <c r="AG26" t="s">
        <v>358</v>
      </c>
      <c r="AH26" t="s">
        <v>358</v>
      </c>
      <c r="AI26" t="s">
        <v>358</v>
      </c>
      <c r="AJ26" t="s">
        <v>358</v>
      </c>
      <c r="AK26" t="s">
        <v>358</v>
      </c>
      <c r="AL26" t="s">
        <v>358</v>
      </c>
      <c r="AM26" s="7">
        <v>4.2361111111111106E-2</v>
      </c>
      <c r="AN26" s="7">
        <v>4.2372685185185187E-2</v>
      </c>
      <c r="AO26" t="s">
        <v>358</v>
      </c>
      <c r="AP26" t="s">
        <v>358</v>
      </c>
      <c r="AQ26" t="s">
        <v>358</v>
      </c>
      <c r="AR26" t="s">
        <v>358</v>
      </c>
      <c r="AS26" t="s">
        <v>358</v>
      </c>
      <c r="AT26" t="s">
        <v>358</v>
      </c>
      <c r="AU26" t="s">
        <v>358</v>
      </c>
      <c r="AV26" t="s">
        <v>358</v>
      </c>
      <c r="AW26" t="s">
        <v>358</v>
      </c>
      <c r="AX26" t="s">
        <v>358</v>
      </c>
      <c r="AY26" t="s">
        <v>358</v>
      </c>
      <c r="AZ26" t="s">
        <v>358</v>
      </c>
      <c r="BA26" t="s">
        <v>358</v>
      </c>
      <c r="BB26" t="s">
        <v>358</v>
      </c>
      <c r="BC26" t="s">
        <v>358</v>
      </c>
      <c r="BD26" t="s">
        <v>358</v>
      </c>
      <c r="BE26" t="s">
        <v>358</v>
      </c>
      <c r="BF26" t="s">
        <v>358</v>
      </c>
      <c r="BG26" t="s">
        <v>358</v>
      </c>
      <c r="BH26" t="s">
        <v>358</v>
      </c>
      <c r="BI26" t="s">
        <v>358</v>
      </c>
      <c r="BJ26" t="s">
        <v>358</v>
      </c>
      <c r="BK26" t="s">
        <v>358</v>
      </c>
      <c r="BL26" t="s">
        <v>358</v>
      </c>
      <c r="BM26" t="s">
        <v>358</v>
      </c>
      <c r="BN26" t="s">
        <v>358</v>
      </c>
      <c r="BO26" t="s">
        <v>358</v>
      </c>
      <c r="BP26" t="s">
        <v>358</v>
      </c>
      <c r="BQ26" t="s">
        <v>358</v>
      </c>
      <c r="BR26" t="s">
        <v>358</v>
      </c>
      <c r="BS26" t="s">
        <v>358</v>
      </c>
      <c r="BT26" t="s">
        <v>358</v>
      </c>
      <c r="BU26" t="s">
        <v>358</v>
      </c>
      <c r="BV26" t="s">
        <v>358</v>
      </c>
      <c r="BW26" t="s">
        <v>358</v>
      </c>
      <c r="BX26" t="s">
        <v>358</v>
      </c>
      <c r="BY26" t="s">
        <v>358</v>
      </c>
      <c r="BZ26" t="s">
        <v>358</v>
      </c>
      <c r="CA26" t="s">
        <v>358</v>
      </c>
      <c r="CB26" t="s">
        <v>358</v>
      </c>
      <c r="CC26" t="s">
        <v>358</v>
      </c>
      <c r="CD26" t="s">
        <v>358</v>
      </c>
      <c r="CE26" t="s">
        <v>358</v>
      </c>
      <c r="CF26" t="s">
        <v>358</v>
      </c>
      <c r="CG26" t="s">
        <v>358</v>
      </c>
      <c r="CH26" t="s">
        <v>358</v>
      </c>
      <c r="CI26" t="s">
        <v>358</v>
      </c>
      <c r="CJ26" t="s">
        <v>358</v>
      </c>
      <c r="CK26" t="s">
        <v>358</v>
      </c>
      <c r="CL26" t="s">
        <v>358</v>
      </c>
      <c r="CM26" t="s">
        <v>358</v>
      </c>
      <c r="CN26" t="s">
        <v>358</v>
      </c>
      <c r="CO26" t="s">
        <v>358</v>
      </c>
      <c r="CP26" t="s">
        <v>358</v>
      </c>
      <c r="CQ26" t="s">
        <v>358</v>
      </c>
      <c r="CR26" t="s">
        <v>358</v>
      </c>
      <c r="CS26" t="s">
        <v>358</v>
      </c>
      <c r="CT26" t="s">
        <v>358</v>
      </c>
      <c r="CU26" t="s">
        <v>358</v>
      </c>
      <c r="CV26" t="s">
        <v>358</v>
      </c>
      <c r="CW26" t="s">
        <v>358</v>
      </c>
      <c r="CX26" t="s">
        <v>358</v>
      </c>
      <c r="CY26" t="s">
        <v>358</v>
      </c>
      <c r="CZ26" t="s">
        <v>358</v>
      </c>
      <c r="DA26" t="s">
        <v>358</v>
      </c>
      <c r="DB26" t="s">
        <v>358</v>
      </c>
      <c r="DC26" t="s">
        <v>358</v>
      </c>
      <c r="DD26" t="s">
        <v>358</v>
      </c>
    </row>
    <row r="27" spans="1:108" x14ac:dyDescent="0.3">
      <c r="A27" t="s">
        <v>270</v>
      </c>
      <c r="B27">
        <v>5783</v>
      </c>
      <c r="C27">
        <v>5784</v>
      </c>
      <c r="D27" t="s">
        <v>352</v>
      </c>
      <c r="E27" t="s">
        <v>352</v>
      </c>
      <c r="F27" t="s">
        <v>90</v>
      </c>
      <c r="G27" t="s">
        <v>91</v>
      </c>
      <c r="H27" t="s">
        <v>352</v>
      </c>
      <c r="I27" t="s">
        <v>352</v>
      </c>
      <c r="J27" t="s">
        <v>357</v>
      </c>
      <c r="K27" t="s">
        <v>358</v>
      </c>
      <c r="L27" t="s">
        <v>358</v>
      </c>
      <c r="M27" t="s">
        <v>358</v>
      </c>
      <c r="N27" t="s">
        <v>358</v>
      </c>
      <c r="O27" t="s">
        <v>358</v>
      </c>
      <c r="P27" t="s">
        <v>358</v>
      </c>
      <c r="Q27" t="s">
        <v>358</v>
      </c>
      <c r="R27" t="s">
        <v>358</v>
      </c>
      <c r="S27" t="s">
        <v>358</v>
      </c>
      <c r="T27" t="s">
        <v>358</v>
      </c>
      <c r="U27" t="s">
        <v>358</v>
      </c>
      <c r="V27" t="s">
        <v>358</v>
      </c>
      <c r="W27" t="s">
        <v>358</v>
      </c>
      <c r="X27" t="s">
        <v>358</v>
      </c>
      <c r="Y27" t="s">
        <v>358</v>
      </c>
      <c r="Z27" t="s">
        <v>358</v>
      </c>
      <c r="AA27" t="s">
        <v>358</v>
      </c>
      <c r="AB27" t="s">
        <v>358</v>
      </c>
      <c r="AC27" t="s">
        <v>358</v>
      </c>
      <c r="AD27" t="s">
        <v>358</v>
      </c>
      <c r="AE27" t="s">
        <v>358</v>
      </c>
      <c r="AF27" t="s">
        <v>358</v>
      </c>
      <c r="AG27" t="s">
        <v>358</v>
      </c>
      <c r="AH27" t="s">
        <v>358</v>
      </c>
      <c r="AI27" t="s">
        <v>358</v>
      </c>
      <c r="AJ27" t="s">
        <v>358</v>
      </c>
      <c r="AK27" t="s">
        <v>358</v>
      </c>
      <c r="AL27" t="s">
        <v>358</v>
      </c>
      <c r="AM27" t="s">
        <v>358</v>
      </c>
      <c r="AN27" t="s">
        <v>358</v>
      </c>
      <c r="AO27" t="s">
        <v>358</v>
      </c>
      <c r="AP27" t="s">
        <v>358</v>
      </c>
      <c r="AQ27" s="7">
        <v>4.2361111111111106E-2</v>
      </c>
      <c r="AR27" s="7">
        <v>4.2372685185185187E-2</v>
      </c>
      <c r="AS27" s="7">
        <v>4.2361111111111106E-2</v>
      </c>
      <c r="AT27" s="7">
        <v>4.2372685185185187E-2</v>
      </c>
      <c r="AU27" t="s">
        <v>358</v>
      </c>
      <c r="AV27" t="s">
        <v>358</v>
      </c>
      <c r="AW27" t="s">
        <v>358</v>
      </c>
      <c r="AX27" t="s">
        <v>358</v>
      </c>
      <c r="AY27" t="s">
        <v>358</v>
      </c>
      <c r="AZ27" t="s">
        <v>358</v>
      </c>
      <c r="BA27" t="s">
        <v>358</v>
      </c>
      <c r="BB27" t="s">
        <v>358</v>
      </c>
      <c r="BC27" t="s">
        <v>358</v>
      </c>
      <c r="BD27" t="s">
        <v>358</v>
      </c>
      <c r="BE27" t="s">
        <v>358</v>
      </c>
      <c r="BF27" t="s">
        <v>358</v>
      </c>
      <c r="BG27" t="s">
        <v>358</v>
      </c>
      <c r="BH27" t="s">
        <v>358</v>
      </c>
      <c r="BI27" t="s">
        <v>358</v>
      </c>
      <c r="BJ27" t="s">
        <v>358</v>
      </c>
      <c r="BK27" t="s">
        <v>358</v>
      </c>
      <c r="BL27" t="s">
        <v>358</v>
      </c>
      <c r="BM27" t="s">
        <v>358</v>
      </c>
      <c r="BN27" t="s">
        <v>358</v>
      </c>
      <c r="BO27" t="s">
        <v>358</v>
      </c>
      <c r="BP27" t="s">
        <v>358</v>
      </c>
      <c r="BQ27" t="s">
        <v>358</v>
      </c>
      <c r="BR27" t="s">
        <v>358</v>
      </c>
      <c r="BS27" t="s">
        <v>358</v>
      </c>
      <c r="BT27" t="s">
        <v>358</v>
      </c>
      <c r="BU27" t="s">
        <v>358</v>
      </c>
      <c r="BV27" t="s">
        <v>358</v>
      </c>
      <c r="BW27" t="s">
        <v>358</v>
      </c>
      <c r="BX27" t="s">
        <v>358</v>
      </c>
      <c r="BY27" t="s">
        <v>358</v>
      </c>
      <c r="BZ27" t="s">
        <v>358</v>
      </c>
      <c r="CA27" t="s">
        <v>358</v>
      </c>
      <c r="CB27" t="s">
        <v>358</v>
      </c>
      <c r="CC27" t="s">
        <v>358</v>
      </c>
      <c r="CD27" t="s">
        <v>358</v>
      </c>
      <c r="CE27" t="s">
        <v>358</v>
      </c>
      <c r="CF27" t="s">
        <v>358</v>
      </c>
      <c r="CG27" t="s">
        <v>358</v>
      </c>
      <c r="CH27" t="s">
        <v>358</v>
      </c>
      <c r="CI27" t="s">
        <v>358</v>
      </c>
      <c r="CJ27" t="s">
        <v>358</v>
      </c>
      <c r="CK27" t="s">
        <v>358</v>
      </c>
      <c r="CL27" t="s">
        <v>358</v>
      </c>
      <c r="CM27" t="s">
        <v>358</v>
      </c>
      <c r="CN27" t="s">
        <v>358</v>
      </c>
      <c r="CO27" t="s">
        <v>358</v>
      </c>
      <c r="CP27" t="s">
        <v>358</v>
      </c>
      <c r="CQ27" t="s">
        <v>358</v>
      </c>
      <c r="CR27" t="s">
        <v>358</v>
      </c>
      <c r="CS27" t="s">
        <v>358</v>
      </c>
      <c r="CT27" t="s">
        <v>358</v>
      </c>
      <c r="CU27" t="s">
        <v>358</v>
      </c>
      <c r="CV27" t="s">
        <v>358</v>
      </c>
      <c r="CW27" t="s">
        <v>358</v>
      </c>
      <c r="CX27" t="s">
        <v>358</v>
      </c>
      <c r="CY27" t="s">
        <v>358</v>
      </c>
      <c r="CZ27" t="s">
        <v>358</v>
      </c>
      <c r="DA27" t="s">
        <v>358</v>
      </c>
      <c r="DB27" t="s">
        <v>358</v>
      </c>
      <c r="DC27" t="s">
        <v>358</v>
      </c>
      <c r="DD27" t="s">
        <v>358</v>
      </c>
    </row>
    <row r="28" spans="1:108" x14ac:dyDescent="0.3">
      <c r="A28" t="s">
        <v>270</v>
      </c>
      <c r="B28">
        <v>6151</v>
      </c>
      <c r="C28">
        <v>6152</v>
      </c>
      <c r="D28" t="s">
        <v>352</v>
      </c>
      <c r="E28" t="s">
        <v>352</v>
      </c>
      <c r="F28" t="s">
        <v>91</v>
      </c>
      <c r="G28" t="s">
        <v>90</v>
      </c>
      <c r="H28" t="s">
        <v>352</v>
      </c>
      <c r="I28" t="s">
        <v>352</v>
      </c>
      <c r="J28" t="s">
        <v>357</v>
      </c>
      <c r="K28" t="s">
        <v>358</v>
      </c>
      <c r="L28" t="s">
        <v>358</v>
      </c>
      <c r="M28" t="s">
        <v>358</v>
      </c>
      <c r="N28" t="s">
        <v>358</v>
      </c>
      <c r="O28" t="s">
        <v>358</v>
      </c>
      <c r="P28" t="s">
        <v>358</v>
      </c>
      <c r="Q28" s="7">
        <v>4.2361111111111106E-2</v>
      </c>
      <c r="R28" s="7">
        <v>4.2372685185185187E-2</v>
      </c>
      <c r="S28" t="s">
        <v>358</v>
      </c>
      <c r="T28" t="s">
        <v>358</v>
      </c>
      <c r="U28" t="s">
        <v>358</v>
      </c>
      <c r="V28" t="s">
        <v>358</v>
      </c>
      <c r="W28" t="s">
        <v>358</v>
      </c>
      <c r="X28" t="s">
        <v>358</v>
      </c>
      <c r="Y28" t="s">
        <v>358</v>
      </c>
      <c r="Z28" t="s">
        <v>358</v>
      </c>
      <c r="AA28" t="s">
        <v>358</v>
      </c>
      <c r="AB28" t="s">
        <v>358</v>
      </c>
      <c r="AC28" t="s">
        <v>358</v>
      </c>
      <c r="AD28" t="s">
        <v>358</v>
      </c>
      <c r="AE28" t="s">
        <v>358</v>
      </c>
      <c r="AF28" t="s">
        <v>358</v>
      </c>
      <c r="AG28" t="s">
        <v>358</v>
      </c>
      <c r="AH28" t="s">
        <v>358</v>
      </c>
      <c r="AI28" t="s">
        <v>358</v>
      </c>
      <c r="AJ28" t="s">
        <v>358</v>
      </c>
      <c r="AK28" t="s">
        <v>358</v>
      </c>
      <c r="AL28" t="s">
        <v>358</v>
      </c>
      <c r="AM28" t="s">
        <v>358</v>
      </c>
      <c r="AN28" t="s">
        <v>358</v>
      </c>
      <c r="AO28" t="s">
        <v>358</v>
      </c>
      <c r="AP28" t="s">
        <v>358</v>
      </c>
      <c r="AQ28" t="s">
        <v>358</v>
      </c>
      <c r="AR28" t="s">
        <v>358</v>
      </c>
      <c r="AS28" t="s">
        <v>358</v>
      </c>
      <c r="AT28" t="s">
        <v>358</v>
      </c>
      <c r="AU28" t="s">
        <v>358</v>
      </c>
      <c r="AV28" t="s">
        <v>358</v>
      </c>
      <c r="AW28" t="s">
        <v>358</v>
      </c>
      <c r="AX28" t="s">
        <v>358</v>
      </c>
      <c r="AY28" t="s">
        <v>358</v>
      </c>
      <c r="AZ28" t="s">
        <v>358</v>
      </c>
      <c r="BA28" t="s">
        <v>358</v>
      </c>
      <c r="BB28" t="s">
        <v>358</v>
      </c>
      <c r="BC28" t="s">
        <v>358</v>
      </c>
      <c r="BD28" t="s">
        <v>358</v>
      </c>
      <c r="BE28" t="s">
        <v>358</v>
      </c>
      <c r="BF28" t="s">
        <v>358</v>
      </c>
      <c r="BG28" t="s">
        <v>358</v>
      </c>
      <c r="BH28" t="s">
        <v>358</v>
      </c>
      <c r="BI28" t="s">
        <v>358</v>
      </c>
      <c r="BJ28" t="s">
        <v>358</v>
      </c>
      <c r="BK28" t="s">
        <v>358</v>
      </c>
      <c r="BL28" t="s">
        <v>358</v>
      </c>
      <c r="BM28" t="s">
        <v>358</v>
      </c>
      <c r="BN28" t="s">
        <v>358</v>
      </c>
      <c r="BO28" t="s">
        <v>358</v>
      </c>
      <c r="BP28" t="s">
        <v>358</v>
      </c>
      <c r="BQ28" t="s">
        <v>358</v>
      </c>
      <c r="BR28" t="s">
        <v>358</v>
      </c>
      <c r="BS28" t="s">
        <v>358</v>
      </c>
      <c r="BT28" t="s">
        <v>358</v>
      </c>
      <c r="BU28" t="s">
        <v>358</v>
      </c>
      <c r="BV28" t="s">
        <v>358</v>
      </c>
      <c r="BW28" t="s">
        <v>358</v>
      </c>
      <c r="BX28" t="s">
        <v>358</v>
      </c>
      <c r="BY28" t="s">
        <v>358</v>
      </c>
      <c r="BZ28" t="s">
        <v>358</v>
      </c>
      <c r="CA28" t="s">
        <v>358</v>
      </c>
      <c r="CB28" t="s">
        <v>358</v>
      </c>
      <c r="CC28" t="s">
        <v>358</v>
      </c>
      <c r="CD28" t="s">
        <v>358</v>
      </c>
      <c r="CE28" t="s">
        <v>358</v>
      </c>
      <c r="CF28" t="s">
        <v>358</v>
      </c>
      <c r="CG28" t="s">
        <v>358</v>
      </c>
      <c r="CH28" t="s">
        <v>358</v>
      </c>
      <c r="CI28" t="s">
        <v>358</v>
      </c>
      <c r="CJ28" t="s">
        <v>358</v>
      </c>
      <c r="CK28" t="s">
        <v>358</v>
      </c>
      <c r="CL28" t="s">
        <v>358</v>
      </c>
      <c r="CM28" t="s">
        <v>358</v>
      </c>
      <c r="CN28" t="s">
        <v>358</v>
      </c>
      <c r="CO28" t="s">
        <v>358</v>
      </c>
      <c r="CP28" t="s">
        <v>358</v>
      </c>
      <c r="CQ28" t="s">
        <v>358</v>
      </c>
      <c r="CR28" t="s">
        <v>358</v>
      </c>
      <c r="CS28" t="s">
        <v>358</v>
      </c>
      <c r="CT28" t="s">
        <v>358</v>
      </c>
      <c r="CU28" t="s">
        <v>358</v>
      </c>
      <c r="CV28" t="s">
        <v>358</v>
      </c>
      <c r="CW28" t="s">
        <v>358</v>
      </c>
      <c r="CX28" t="s">
        <v>358</v>
      </c>
      <c r="CY28" t="s">
        <v>358</v>
      </c>
      <c r="CZ28" t="s">
        <v>358</v>
      </c>
      <c r="DA28" t="s">
        <v>358</v>
      </c>
      <c r="DB28" t="s">
        <v>358</v>
      </c>
      <c r="DC28" t="s">
        <v>358</v>
      </c>
      <c r="DD28" t="s">
        <v>358</v>
      </c>
    </row>
    <row r="29" spans="1:108" x14ac:dyDescent="0.3">
      <c r="A29" t="s">
        <v>270</v>
      </c>
      <c r="B29">
        <v>6157</v>
      </c>
      <c r="C29">
        <v>6158</v>
      </c>
      <c r="D29" t="s">
        <v>352</v>
      </c>
      <c r="E29" t="s">
        <v>352</v>
      </c>
      <c r="F29" t="s">
        <v>106</v>
      </c>
      <c r="G29" t="s">
        <v>91</v>
      </c>
      <c r="H29" t="s">
        <v>352</v>
      </c>
      <c r="I29" t="s">
        <v>352</v>
      </c>
      <c r="J29" t="s">
        <v>357</v>
      </c>
      <c r="K29" t="s">
        <v>358</v>
      </c>
      <c r="L29" t="s">
        <v>358</v>
      </c>
      <c r="M29" t="s">
        <v>358</v>
      </c>
      <c r="N29" t="s">
        <v>358</v>
      </c>
      <c r="O29" t="s">
        <v>358</v>
      </c>
      <c r="P29" t="s">
        <v>358</v>
      </c>
      <c r="Q29" t="s">
        <v>358</v>
      </c>
      <c r="R29" t="s">
        <v>358</v>
      </c>
      <c r="S29" t="s">
        <v>358</v>
      </c>
      <c r="T29" t="s">
        <v>358</v>
      </c>
      <c r="U29" t="s">
        <v>358</v>
      </c>
      <c r="V29" t="s">
        <v>358</v>
      </c>
      <c r="W29" t="s">
        <v>358</v>
      </c>
      <c r="X29" t="s">
        <v>358</v>
      </c>
      <c r="Y29" t="s">
        <v>358</v>
      </c>
      <c r="Z29" t="s">
        <v>358</v>
      </c>
      <c r="AA29" t="s">
        <v>358</v>
      </c>
      <c r="AB29" t="s">
        <v>358</v>
      </c>
      <c r="AC29" t="s">
        <v>358</v>
      </c>
      <c r="AD29" t="s">
        <v>358</v>
      </c>
      <c r="AE29" t="s">
        <v>358</v>
      </c>
      <c r="AF29" t="s">
        <v>358</v>
      </c>
      <c r="AG29" t="s">
        <v>358</v>
      </c>
      <c r="AH29" t="s">
        <v>358</v>
      </c>
      <c r="AI29" t="s">
        <v>358</v>
      </c>
      <c r="AJ29" t="s">
        <v>358</v>
      </c>
      <c r="AK29" t="s">
        <v>358</v>
      </c>
      <c r="AL29" t="s">
        <v>358</v>
      </c>
      <c r="AM29" t="s">
        <v>358</v>
      </c>
      <c r="AN29" t="s">
        <v>358</v>
      </c>
      <c r="AO29" t="s">
        <v>358</v>
      </c>
      <c r="AP29" t="s">
        <v>358</v>
      </c>
      <c r="AQ29" s="7">
        <v>4.2361111111111106E-2</v>
      </c>
      <c r="AR29" s="7">
        <v>4.2372685185185187E-2</v>
      </c>
      <c r="AS29" t="s">
        <v>358</v>
      </c>
      <c r="AT29" t="s">
        <v>358</v>
      </c>
      <c r="AU29" t="s">
        <v>358</v>
      </c>
      <c r="AV29" t="s">
        <v>358</v>
      </c>
      <c r="AW29" t="s">
        <v>358</v>
      </c>
      <c r="AX29" t="s">
        <v>358</v>
      </c>
      <c r="AY29" t="s">
        <v>358</v>
      </c>
      <c r="AZ29" t="s">
        <v>358</v>
      </c>
      <c r="BA29" t="s">
        <v>358</v>
      </c>
      <c r="BB29" t="s">
        <v>358</v>
      </c>
      <c r="BC29" t="s">
        <v>358</v>
      </c>
      <c r="BD29" t="s">
        <v>358</v>
      </c>
      <c r="BE29" t="s">
        <v>358</v>
      </c>
      <c r="BF29" t="s">
        <v>358</v>
      </c>
      <c r="BG29" t="s">
        <v>358</v>
      </c>
      <c r="BH29" t="s">
        <v>358</v>
      </c>
      <c r="BI29" t="s">
        <v>358</v>
      </c>
      <c r="BJ29" t="s">
        <v>358</v>
      </c>
      <c r="BK29" t="s">
        <v>358</v>
      </c>
      <c r="BL29" t="s">
        <v>358</v>
      </c>
      <c r="BM29" t="s">
        <v>358</v>
      </c>
      <c r="BN29" t="s">
        <v>358</v>
      </c>
      <c r="BO29" t="s">
        <v>358</v>
      </c>
      <c r="BP29" t="s">
        <v>358</v>
      </c>
      <c r="BQ29" t="s">
        <v>358</v>
      </c>
      <c r="BR29" t="s">
        <v>358</v>
      </c>
      <c r="BS29" t="s">
        <v>358</v>
      </c>
      <c r="BT29" t="s">
        <v>358</v>
      </c>
      <c r="BU29" t="s">
        <v>358</v>
      </c>
      <c r="BV29" t="s">
        <v>358</v>
      </c>
      <c r="BW29" t="s">
        <v>358</v>
      </c>
      <c r="BX29" t="s">
        <v>358</v>
      </c>
      <c r="BY29" t="s">
        <v>358</v>
      </c>
      <c r="BZ29" t="s">
        <v>358</v>
      </c>
      <c r="CA29" t="s">
        <v>358</v>
      </c>
      <c r="CB29" t="s">
        <v>358</v>
      </c>
      <c r="CC29" t="s">
        <v>358</v>
      </c>
      <c r="CD29" t="s">
        <v>358</v>
      </c>
      <c r="CE29" t="s">
        <v>358</v>
      </c>
      <c r="CF29" t="s">
        <v>358</v>
      </c>
      <c r="CG29" t="s">
        <v>358</v>
      </c>
      <c r="CH29" t="s">
        <v>358</v>
      </c>
      <c r="CI29" t="s">
        <v>358</v>
      </c>
      <c r="CJ29" t="s">
        <v>358</v>
      </c>
      <c r="CK29" t="s">
        <v>358</v>
      </c>
      <c r="CL29" t="s">
        <v>358</v>
      </c>
      <c r="CM29" t="s">
        <v>358</v>
      </c>
      <c r="CN29" t="s">
        <v>358</v>
      </c>
      <c r="CO29" t="s">
        <v>358</v>
      </c>
      <c r="CP29" t="s">
        <v>358</v>
      </c>
      <c r="CQ29" t="s">
        <v>358</v>
      </c>
      <c r="CR29" t="s">
        <v>358</v>
      </c>
      <c r="CS29" t="s">
        <v>358</v>
      </c>
      <c r="CT29" t="s">
        <v>358</v>
      </c>
      <c r="CU29" t="s">
        <v>358</v>
      </c>
      <c r="CV29" t="s">
        <v>358</v>
      </c>
      <c r="CW29" t="s">
        <v>358</v>
      </c>
      <c r="CX29" t="s">
        <v>358</v>
      </c>
      <c r="CY29" t="s">
        <v>358</v>
      </c>
      <c r="CZ29" t="s">
        <v>358</v>
      </c>
      <c r="DA29" t="s">
        <v>358</v>
      </c>
      <c r="DB29" t="s">
        <v>358</v>
      </c>
      <c r="DC29" t="s">
        <v>358</v>
      </c>
      <c r="DD29" t="s">
        <v>358</v>
      </c>
    </row>
    <row r="30" spans="1:108" x14ac:dyDescent="0.3">
      <c r="A30" t="s">
        <v>270</v>
      </c>
      <c r="B30">
        <v>6334</v>
      </c>
      <c r="C30">
        <v>6335</v>
      </c>
      <c r="D30" t="s">
        <v>352</v>
      </c>
      <c r="E30" t="s">
        <v>352</v>
      </c>
      <c r="F30" t="s">
        <v>91</v>
      </c>
      <c r="G30" t="s">
        <v>90</v>
      </c>
      <c r="H30" t="s">
        <v>352</v>
      </c>
      <c r="I30" t="s">
        <v>352</v>
      </c>
      <c r="J30" t="s">
        <v>357</v>
      </c>
      <c r="K30" t="s">
        <v>358</v>
      </c>
      <c r="L30" t="s">
        <v>358</v>
      </c>
      <c r="M30" t="s">
        <v>358</v>
      </c>
      <c r="N30" t="s">
        <v>358</v>
      </c>
      <c r="O30" t="s">
        <v>358</v>
      </c>
      <c r="P30" t="s">
        <v>358</v>
      </c>
      <c r="Q30" t="s">
        <v>358</v>
      </c>
      <c r="R30" t="s">
        <v>358</v>
      </c>
      <c r="S30" t="s">
        <v>358</v>
      </c>
      <c r="T30" t="s">
        <v>358</v>
      </c>
      <c r="U30" t="s">
        <v>358</v>
      </c>
      <c r="V30" t="s">
        <v>358</v>
      </c>
      <c r="W30" t="s">
        <v>358</v>
      </c>
      <c r="X30" t="s">
        <v>358</v>
      </c>
      <c r="Y30" t="s">
        <v>358</v>
      </c>
      <c r="Z30" t="s">
        <v>358</v>
      </c>
      <c r="AA30" t="s">
        <v>358</v>
      </c>
      <c r="AB30" t="s">
        <v>358</v>
      </c>
      <c r="AC30" t="s">
        <v>358</v>
      </c>
      <c r="AD30" t="s">
        <v>358</v>
      </c>
      <c r="AE30" t="s">
        <v>358</v>
      </c>
      <c r="AF30" t="s">
        <v>358</v>
      </c>
      <c r="AG30" t="s">
        <v>358</v>
      </c>
      <c r="AH30" t="s">
        <v>358</v>
      </c>
      <c r="AI30" t="s">
        <v>358</v>
      </c>
      <c r="AJ30" t="s">
        <v>358</v>
      </c>
      <c r="AK30" t="s">
        <v>358</v>
      </c>
      <c r="AL30" t="s">
        <v>358</v>
      </c>
      <c r="AM30" t="s">
        <v>358</v>
      </c>
      <c r="AN30" t="s">
        <v>358</v>
      </c>
      <c r="AO30" t="s">
        <v>358</v>
      </c>
      <c r="AP30" t="s">
        <v>358</v>
      </c>
      <c r="AQ30" t="s">
        <v>358</v>
      </c>
      <c r="AR30" t="s">
        <v>358</v>
      </c>
      <c r="AS30" t="s">
        <v>358</v>
      </c>
      <c r="AT30" t="s">
        <v>358</v>
      </c>
      <c r="AU30" t="s">
        <v>358</v>
      </c>
      <c r="AV30" t="s">
        <v>358</v>
      </c>
      <c r="AW30" t="s">
        <v>358</v>
      </c>
      <c r="AX30" t="s">
        <v>358</v>
      </c>
      <c r="AY30" t="s">
        <v>358</v>
      </c>
      <c r="AZ30" t="s">
        <v>358</v>
      </c>
      <c r="BA30" t="s">
        <v>358</v>
      </c>
      <c r="BB30" t="s">
        <v>358</v>
      </c>
      <c r="BC30" t="s">
        <v>358</v>
      </c>
      <c r="BD30" t="s">
        <v>358</v>
      </c>
      <c r="BE30" t="s">
        <v>358</v>
      </c>
      <c r="BF30" t="s">
        <v>358</v>
      </c>
      <c r="BG30" t="s">
        <v>358</v>
      </c>
      <c r="BH30" t="s">
        <v>358</v>
      </c>
      <c r="BI30" t="s">
        <v>358</v>
      </c>
      <c r="BJ30" t="s">
        <v>358</v>
      </c>
      <c r="BK30" t="s">
        <v>358</v>
      </c>
      <c r="BL30" t="s">
        <v>358</v>
      </c>
      <c r="BM30" t="s">
        <v>358</v>
      </c>
      <c r="BN30" t="s">
        <v>358</v>
      </c>
      <c r="BO30" t="s">
        <v>358</v>
      </c>
      <c r="BP30" t="s">
        <v>358</v>
      </c>
      <c r="BQ30" t="s">
        <v>358</v>
      </c>
      <c r="BR30" t="s">
        <v>358</v>
      </c>
      <c r="BS30" t="s">
        <v>358</v>
      </c>
      <c r="BT30" t="s">
        <v>358</v>
      </c>
      <c r="BU30" t="s">
        <v>358</v>
      </c>
      <c r="BV30" t="s">
        <v>358</v>
      </c>
      <c r="BW30" t="s">
        <v>358</v>
      </c>
      <c r="BX30" t="s">
        <v>358</v>
      </c>
      <c r="BY30" t="s">
        <v>358</v>
      </c>
      <c r="BZ30" t="s">
        <v>358</v>
      </c>
      <c r="CA30" s="7">
        <v>4.2361111111111106E-2</v>
      </c>
      <c r="CB30" s="7">
        <v>4.2372685185185187E-2</v>
      </c>
      <c r="CC30" t="s">
        <v>358</v>
      </c>
      <c r="CD30" t="s">
        <v>358</v>
      </c>
      <c r="CE30" t="s">
        <v>358</v>
      </c>
      <c r="CF30" t="s">
        <v>358</v>
      </c>
      <c r="CG30" t="s">
        <v>358</v>
      </c>
      <c r="CH30" t="s">
        <v>358</v>
      </c>
      <c r="CI30" t="s">
        <v>358</v>
      </c>
      <c r="CJ30" t="s">
        <v>358</v>
      </c>
      <c r="CK30" t="s">
        <v>358</v>
      </c>
      <c r="CL30" t="s">
        <v>358</v>
      </c>
      <c r="CM30" t="s">
        <v>358</v>
      </c>
      <c r="CN30" t="s">
        <v>358</v>
      </c>
      <c r="CO30" t="s">
        <v>358</v>
      </c>
      <c r="CP30" t="s">
        <v>358</v>
      </c>
      <c r="CQ30" t="s">
        <v>358</v>
      </c>
      <c r="CR30" t="s">
        <v>358</v>
      </c>
      <c r="CS30" t="s">
        <v>358</v>
      </c>
      <c r="CT30" t="s">
        <v>358</v>
      </c>
      <c r="CU30" t="s">
        <v>358</v>
      </c>
      <c r="CV30" t="s">
        <v>358</v>
      </c>
      <c r="CW30" t="s">
        <v>358</v>
      </c>
      <c r="CX30" t="s">
        <v>358</v>
      </c>
      <c r="CY30" t="s">
        <v>358</v>
      </c>
      <c r="CZ30" t="s">
        <v>358</v>
      </c>
      <c r="DA30" t="s">
        <v>358</v>
      </c>
      <c r="DB30" t="s">
        <v>358</v>
      </c>
      <c r="DC30" t="s">
        <v>358</v>
      </c>
      <c r="DD30" t="s">
        <v>358</v>
      </c>
    </row>
    <row r="31" spans="1:108" x14ac:dyDescent="0.3">
      <c r="A31" t="s">
        <v>270</v>
      </c>
      <c r="B31">
        <v>6721</v>
      </c>
      <c r="C31">
        <v>6722</v>
      </c>
      <c r="D31" t="s">
        <v>352</v>
      </c>
      <c r="E31" t="s">
        <v>352</v>
      </c>
      <c r="F31" t="s">
        <v>105</v>
      </c>
      <c r="G31" t="s">
        <v>106</v>
      </c>
      <c r="H31" t="s">
        <v>352</v>
      </c>
      <c r="I31" t="s">
        <v>352</v>
      </c>
      <c r="J31" t="s">
        <v>357</v>
      </c>
      <c r="K31" t="s">
        <v>358</v>
      </c>
      <c r="L31" t="s">
        <v>358</v>
      </c>
      <c r="M31" t="s">
        <v>358</v>
      </c>
      <c r="N31" t="s">
        <v>358</v>
      </c>
      <c r="O31" t="s">
        <v>358</v>
      </c>
      <c r="P31" t="s">
        <v>358</v>
      </c>
      <c r="Q31" t="s">
        <v>358</v>
      </c>
      <c r="R31" t="s">
        <v>358</v>
      </c>
      <c r="S31" t="s">
        <v>358</v>
      </c>
      <c r="T31" t="s">
        <v>358</v>
      </c>
      <c r="U31" t="s">
        <v>358</v>
      </c>
      <c r="V31" t="s">
        <v>358</v>
      </c>
      <c r="W31" s="7">
        <v>4.2361111111111106E-2</v>
      </c>
      <c r="X31" s="7">
        <v>4.2372685185185187E-2</v>
      </c>
      <c r="Y31" t="s">
        <v>358</v>
      </c>
      <c r="Z31" t="s">
        <v>358</v>
      </c>
      <c r="AA31" t="s">
        <v>358</v>
      </c>
      <c r="AB31" t="s">
        <v>358</v>
      </c>
      <c r="AC31" t="s">
        <v>358</v>
      </c>
      <c r="AD31" t="s">
        <v>358</v>
      </c>
      <c r="AE31" t="s">
        <v>358</v>
      </c>
      <c r="AF31" t="s">
        <v>358</v>
      </c>
      <c r="AG31" t="s">
        <v>358</v>
      </c>
      <c r="AH31" t="s">
        <v>358</v>
      </c>
      <c r="AI31" t="s">
        <v>358</v>
      </c>
      <c r="AJ31" t="s">
        <v>358</v>
      </c>
      <c r="AK31" t="s">
        <v>358</v>
      </c>
      <c r="AL31" t="s">
        <v>358</v>
      </c>
      <c r="AM31" t="s">
        <v>358</v>
      </c>
      <c r="AN31" t="s">
        <v>358</v>
      </c>
      <c r="AO31" t="s">
        <v>358</v>
      </c>
      <c r="AP31" t="s">
        <v>358</v>
      </c>
      <c r="AQ31" t="s">
        <v>358</v>
      </c>
      <c r="AR31" t="s">
        <v>358</v>
      </c>
      <c r="AS31" t="s">
        <v>358</v>
      </c>
      <c r="AT31" t="s">
        <v>358</v>
      </c>
      <c r="AU31" t="s">
        <v>358</v>
      </c>
      <c r="AV31" t="s">
        <v>358</v>
      </c>
      <c r="AW31" t="s">
        <v>358</v>
      </c>
      <c r="AX31" t="s">
        <v>358</v>
      </c>
      <c r="AY31" t="s">
        <v>358</v>
      </c>
      <c r="AZ31" t="s">
        <v>358</v>
      </c>
      <c r="BA31" t="s">
        <v>358</v>
      </c>
      <c r="BB31" t="s">
        <v>358</v>
      </c>
      <c r="BC31" t="s">
        <v>358</v>
      </c>
      <c r="BD31" t="s">
        <v>358</v>
      </c>
      <c r="BE31" t="s">
        <v>358</v>
      </c>
      <c r="BF31" t="s">
        <v>358</v>
      </c>
      <c r="BG31" t="s">
        <v>358</v>
      </c>
      <c r="BH31" t="s">
        <v>358</v>
      </c>
      <c r="BI31" t="s">
        <v>358</v>
      </c>
      <c r="BJ31" t="s">
        <v>358</v>
      </c>
      <c r="BK31" t="s">
        <v>358</v>
      </c>
      <c r="BL31" t="s">
        <v>358</v>
      </c>
      <c r="BM31" t="s">
        <v>358</v>
      </c>
      <c r="BN31" t="s">
        <v>358</v>
      </c>
      <c r="BO31" t="s">
        <v>358</v>
      </c>
      <c r="BP31" t="s">
        <v>358</v>
      </c>
      <c r="BQ31" t="s">
        <v>358</v>
      </c>
      <c r="BR31" t="s">
        <v>358</v>
      </c>
      <c r="BS31" t="s">
        <v>358</v>
      </c>
      <c r="BT31" t="s">
        <v>358</v>
      </c>
      <c r="BU31" t="s">
        <v>358</v>
      </c>
      <c r="BV31" t="s">
        <v>358</v>
      </c>
      <c r="BW31" t="s">
        <v>358</v>
      </c>
      <c r="BX31" t="s">
        <v>358</v>
      </c>
      <c r="BY31" t="s">
        <v>358</v>
      </c>
      <c r="BZ31" t="s">
        <v>358</v>
      </c>
      <c r="CA31" t="s">
        <v>358</v>
      </c>
      <c r="CB31" t="s">
        <v>358</v>
      </c>
      <c r="CC31" t="s">
        <v>358</v>
      </c>
      <c r="CD31" t="s">
        <v>358</v>
      </c>
      <c r="CE31" t="s">
        <v>358</v>
      </c>
      <c r="CF31" t="s">
        <v>358</v>
      </c>
      <c r="CG31" t="s">
        <v>358</v>
      </c>
      <c r="CH31" t="s">
        <v>358</v>
      </c>
      <c r="CI31" t="s">
        <v>358</v>
      </c>
      <c r="CJ31" t="s">
        <v>358</v>
      </c>
      <c r="CK31" t="s">
        <v>358</v>
      </c>
      <c r="CL31" t="s">
        <v>358</v>
      </c>
      <c r="CM31" t="s">
        <v>358</v>
      </c>
      <c r="CN31" t="s">
        <v>358</v>
      </c>
      <c r="CO31" t="s">
        <v>358</v>
      </c>
      <c r="CP31" t="s">
        <v>358</v>
      </c>
      <c r="CQ31" t="s">
        <v>358</v>
      </c>
      <c r="CR31" t="s">
        <v>358</v>
      </c>
      <c r="CS31" t="s">
        <v>358</v>
      </c>
      <c r="CT31" t="s">
        <v>358</v>
      </c>
      <c r="CU31" t="s">
        <v>358</v>
      </c>
      <c r="CV31" t="s">
        <v>358</v>
      </c>
      <c r="CW31" t="s">
        <v>358</v>
      </c>
      <c r="CX31" t="s">
        <v>358</v>
      </c>
      <c r="CY31" t="s">
        <v>358</v>
      </c>
      <c r="CZ31" t="s">
        <v>358</v>
      </c>
      <c r="DA31" t="s">
        <v>358</v>
      </c>
      <c r="DB31" t="s">
        <v>358</v>
      </c>
      <c r="DC31" t="s">
        <v>358</v>
      </c>
      <c r="DD31" t="s">
        <v>358</v>
      </c>
    </row>
    <row r="32" spans="1:108" x14ac:dyDescent="0.3">
      <c r="A32" t="s">
        <v>270</v>
      </c>
      <c r="B32">
        <v>6908</v>
      </c>
      <c r="C32">
        <v>6909</v>
      </c>
      <c r="D32" t="s">
        <v>352</v>
      </c>
      <c r="E32" t="s">
        <v>352</v>
      </c>
      <c r="F32" t="s">
        <v>91</v>
      </c>
      <c r="G32" t="s">
        <v>90</v>
      </c>
      <c r="H32" t="s">
        <v>352</v>
      </c>
      <c r="I32" t="s">
        <v>352</v>
      </c>
      <c r="J32" t="s">
        <v>357</v>
      </c>
      <c r="K32" t="s">
        <v>358</v>
      </c>
      <c r="L32" t="s">
        <v>358</v>
      </c>
      <c r="M32" t="s">
        <v>358</v>
      </c>
      <c r="N32" t="s">
        <v>358</v>
      </c>
      <c r="O32" t="s">
        <v>358</v>
      </c>
      <c r="P32" t="s">
        <v>358</v>
      </c>
      <c r="Q32" t="s">
        <v>358</v>
      </c>
      <c r="R32" t="s">
        <v>358</v>
      </c>
      <c r="S32" t="s">
        <v>358</v>
      </c>
      <c r="T32" t="s">
        <v>358</v>
      </c>
      <c r="U32" t="s">
        <v>358</v>
      </c>
      <c r="V32" t="s">
        <v>358</v>
      </c>
      <c r="W32" s="7">
        <v>4.2361111111111106E-2</v>
      </c>
      <c r="X32" s="7">
        <v>4.2372685185185187E-2</v>
      </c>
      <c r="Y32" t="s">
        <v>358</v>
      </c>
      <c r="Z32" t="s">
        <v>358</v>
      </c>
      <c r="AA32" t="s">
        <v>358</v>
      </c>
      <c r="AB32" t="s">
        <v>358</v>
      </c>
      <c r="AC32" t="s">
        <v>358</v>
      </c>
      <c r="AD32" t="s">
        <v>358</v>
      </c>
      <c r="AE32" t="s">
        <v>358</v>
      </c>
      <c r="AF32" t="s">
        <v>358</v>
      </c>
      <c r="AG32" t="s">
        <v>358</v>
      </c>
      <c r="AH32" t="s">
        <v>358</v>
      </c>
      <c r="AI32" t="s">
        <v>358</v>
      </c>
      <c r="AJ32" t="s">
        <v>358</v>
      </c>
      <c r="AK32" t="s">
        <v>358</v>
      </c>
      <c r="AL32" t="s">
        <v>358</v>
      </c>
      <c r="AM32" t="s">
        <v>358</v>
      </c>
      <c r="AN32" t="s">
        <v>358</v>
      </c>
      <c r="AO32" t="s">
        <v>358</v>
      </c>
      <c r="AP32" t="s">
        <v>358</v>
      </c>
      <c r="AQ32" t="s">
        <v>358</v>
      </c>
      <c r="AR32" t="s">
        <v>358</v>
      </c>
      <c r="AS32" t="s">
        <v>358</v>
      </c>
      <c r="AT32" t="s">
        <v>358</v>
      </c>
      <c r="AU32" t="s">
        <v>358</v>
      </c>
      <c r="AV32" t="s">
        <v>358</v>
      </c>
      <c r="AW32" t="s">
        <v>358</v>
      </c>
      <c r="AX32" t="s">
        <v>358</v>
      </c>
      <c r="AY32" t="s">
        <v>358</v>
      </c>
      <c r="AZ32" t="s">
        <v>358</v>
      </c>
      <c r="BA32" t="s">
        <v>358</v>
      </c>
      <c r="BB32" t="s">
        <v>358</v>
      </c>
      <c r="BC32" t="s">
        <v>358</v>
      </c>
      <c r="BD32" t="s">
        <v>358</v>
      </c>
      <c r="BE32" t="s">
        <v>358</v>
      </c>
      <c r="BF32" t="s">
        <v>358</v>
      </c>
      <c r="BG32" t="s">
        <v>358</v>
      </c>
      <c r="BH32" t="s">
        <v>358</v>
      </c>
      <c r="BI32" t="s">
        <v>358</v>
      </c>
      <c r="BJ32" t="s">
        <v>358</v>
      </c>
      <c r="BK32" t="s">
        <v>358</v>
      </c>
      <c r="BL32" t="s">
        <v>358</v>
      </c>
      <c r="BM32" t="s">
        <v>358</v>
      </c>
      <c r="BN32" t="s">
        <v>358</v>
      </c>
      <c r="BO32" t="s">
        <v>358</v>
      </c>
      <c r="BP32" t="s">
        <v>358</v>
      </c>
      <c r="BQ32" t="s">
        <v>358</v>
      </c>
      <c r="BR32" t="s">
        <v>358</v>
      </c>
      <c r="BS32" t="s">
        <v>358</v>
      </c>
      <c r="BT32" t="s">
        <v>358</v>
      </c>
      <c r="BU32" t="s">
        <v>358</v>
      </c>
      <c r="BV32" t="s">
        <v>358</v>
      </c>
      <c r="BW32" t="s">
        <v>358</v>
      </c>
      <c r="BX32" t="s">
        <v>358</v>
      </c>
      <c r="BY32" t="s">
        <v>358</v>
      </c>
      <c r="BZ32" t="s">
        <v>358</v>
      </c>
      <c r="CA32" t="s">
        <v>358</v>
      </c>
      <c r="CB32" t="s">
        <v>358</v>
      </c>
      <c r="CC32" t="s">
        <v>358</v>
      </c>
      <c r="CD32" t="s">
        <v>358</v>
      </c>
      <c r="CE32" t="s">
        <v>358</v>
      </c>
      <c r="CF32" t="s">
        <v>358</v>
      </c>
      <c r="CG32" t="s">
        <v>358</v>
      </c>
      <c r="CH32" t="s">
        <v>358</v>
      </c>
      <c r="CI32" t="s">
        <v>358</v>
      </c>
      <c r="CJ32" t="s">
        <v>358</v>
      </c>
      <c r="CK32" t="s">
        <v>358</v>
      </c>
      <c r="CL32" t="s">
        <v>358</v>
      </c>
      <c r="CM32" t="s">
        <v>358</v>
      </c>
      <c r="CN32" t="s">
        <v>358</v>
      </c>
      <c r="CO32" t="s">
        <v>358</v>
      </c>
      <c r="CP32" t="s">
        <v>358</v>
      </c>
      <c r="CQ32" t="s">
        <v>358</v>
      </c>
      <c r="CR32" t="s">
        <v>358</v>
      </c>
      <c r="CS32" t="s">
        <v>358</v>
      </c>
      <c r="CT32" t="s">
        <v>358</v>
      </c>
      <c r="CU32" t="s">
        <v>358</v>
      </c>
      <c r="CV32" t="s">
        <v>358</v>
      </c>
      <c r="CW32" t="s">
        <v>358</v>
      </c>
      <c r="CX32" t="s">
        <v>358</v>
      </c>
      <c r="CY32" t="s">
        <v>358</v>
      </c>
      <c r="CZ32" t="s">
        <v>358</v>
      </c>
      <c r="DA32" t="s">
        <v>358</v>
      </c>
      <c r="DB32" t="s">
        <v>358</v>
      </c>
      <c r="DC32" t="s">
        <v>358</v>
      </c>
      <c r="DD32" t="s">
        <v>358</v>
      </c>
    </row>
    <row r="33" spans="1:108" x14ac:dyDescent="0.3">
      <c r="A33" t="s">
        <v>270</v>
      </c>
      <c r="B33">
        <v>6970</v>
      </c>
      <c r="C33">
        <v>6971</v>
      </c>
      <c r="D33" t="s">
        <v>352</v>
      </c>
      <c r="E33" t="s">
        <v>352</v>
      </c>
      <c r="F33" t="s">
        <v>91</v>
      </c>
      <c r="G33" t="s">
        <v>90</v>
      </c>
      <c r="H33" t="s">
        <v>352</v>
      </c>
      <c r="I33" t="s">
        <v>352</v>
      </c>
      <c r="J33" t="s">
        <v>357</v>
      </c>
      <c r="K33" t="s">
        <v>358</v>
      </c>
      <c r="L33" t="s">
        <v>358</v>
      </c>
      <c r="M33" t="s">
        <v>358</v>
      </c>
      <c r="N33" t="s">
        <v>358</v>
      </c>
      <c r="O33" t="s">
        <v>358</v>
      </c>
      <c r="P33" t="s">
        <v>358</v>
      </c>
      <c r="Q33" t="s">
        <v>358</v>
      </c>
      <c r="R33" t="s">
        <v>358</v>
      </c>
      <c r="S33" t="s">
        <v>358</v>
      </c>
      <c r="T33" t="s">
        <v>358</v>
      </c>
      <c r="U33" t="s">
        <v>358</v>
      </c>
      <c r="V33" t="s">
        <v>358</v>
      </c>
      <c r="W33" t="s">
        <v>358</v>
      </c>
      <c r="X33" t="s">
        <v>358</v>
      </c>
      <c r="Y33" t="s">
        <v>358</v>
      </c>
      <c r="Z33" t="s">
        <v>358</v>
      </c>
      <c r="AA33" t="s">
        <v>358</v>
      </c>
      <c r="AB33" t="s">
        <v>358</v>
      </c>
      <c r="AC33" t="s">
        <v>358</v>
      </c>
      <c r="AD33" t="s">
        <v>358</v>
      </c>
      <c r="AE33" t="s">
        <v>358</v>
      </c>
      <c r="AF33" t="s">
        <v>358</v>
      </c>
      <c r="AG33" t="s">
        <v>358</v>
      </c>
      <c r="AH33" t="s">
        <v>358</v>
      </c>
      <c r="AI33" t="s">
        <v>358</v>
      </c>
      <c r="AJ33" t="s">
        <v>358</v>
      </c>
      <c r="AK33" t="s">
        <v>358</v>
      </c>
      <c r="AL33" t="s">
        <v>358</v>
      </c>
      <c r="AM33" t="s">
        <v>358</v>
      </c>
      <c r="AN33" t="s">
        <v>358</v>
      </c>
      <c r="AO33" t="s">
        <v>358</v>
      </c>
      <c r="AP33" t="s">
        <v>358</v>
      </c>
      <c r="AQ33" t="s">
        <v>358</v>
      </c>
      <c r="AR33" t="s">
        <v>358</v>
      </c>
      <c r="AS33" t="s">
        <v>358</v>
      </c>
      <c r="AT33" t="s">
        <v>358</v>
      </c>
      <c r="AU33" t="s">
        <v>358</v>
      </c>
      <c r="AV33" t="s">
        <v>358</v>
      </c>
      <c r="AW33" t="s">
        <v>358</v>
      </c>
      <c r="AX33" t="s">
        <v>358</v>
      </c>
      <c r="AY33" t="s">
        <v>358</v>
      </c>
      <c r="AZ33" t="s">
        <v>358</v>
      </c>
      <c r="BA33" t="s">
        <v>358</v>
      </c>
      <c r="BB33" t="s">
        <v>358</v>
      </c>
      <c r="BC33" t="s">
        <v>358</v>
      </c>
      <c r="BD33" t="s">
        <v>358</v>
      </c>
      <c r="BE33" t="s">
        <v>358</v>
      </c>
      <c r="BF33" t="s">
        <v>358</v>
      </c>
      <c r="BG33" t="s">
        <v>358</v>
      </c>
      <c r="BH33" t="s">
        <v>358</v>
      </c>
      <c r="BI33" t="s">
        <v>358</v>
      </c>
      <c r="BJ33" t="s">
        <v>358</v>
      </c>
      <c r="BK33" t="s">
        <v>358</v>
      </c>
      <c r="BL33" t="s">
        <v>358</v>
      </c>
      <c r="BM33" t="s">
        <v>358</v>
      </c>
      <c r="BN33" t="s">
        <v>358</v>
      </c>
      <c r="BO33" t="s">
        <v>358</v>
      </c>
      <c r="BP33" t="s">
        <v>358</v>
      </c>
      <c r="BQ33" t="s">
        <v>358</v>
      </c>
      <c r="BR33" t="s">
        <v>358</v>
      </c>
      <c r="BS33" t="s">
        <v>358</v>
      </c>
      <c r="BT33" t="s">
        <v>358</v>
      </c>
      <c r="BU33" t="s">
        <v>358</v>
      </c>
      <c r="BV33" t="s">
        <v>358</v>
      </c>
      <c r="BW33" t="s">
        <v>358</v>
      </c>
      <c r="BX33" t="s">
        <v>358</v>
      </c>
      <c r="BY33" t="s">
        <v>358</v>
      </c>
      <c r="BZ33" t="s">
        <v>358</v>
      </c>
      <c r="CA33" t="s">
        <v>358</v>
      </c>
      <c r="CB33" t="s">
        <v>358</v>
      </c>
      <c r="CC33" t="s">
        <v>358</v>
      </c>
      <c r="CD33" t="s">
        <v>358</v>
      </c>
      <c r="CE33" t="s">
        <v>358</v>
      </c>
      <c r="CF33" t="s">
        <v>358</v>
      </c>
      <c r="CG33" s="7">
        <v>4.2361111111111106E-2</v>
      </c>
      <c r="CH33" s="7">
        <v>4.2372685185185187E-2</v>
      </c>
      <c r="CI33" t="s">
        <v>358</v>
      </c>
      <c r="CJ33" t="s">
        <v>358</v>
      </c>
      <c r="CK33" t="s">
        <v>358</v>
      </c>
      <c r="CL33" t="s">
        <v>358</v>
      </c>
      <c r="CM33" t="s">
        <v>358</v>
      </c>
      <c r="CN33" t="s">
        <v>358</v>
      </c>
      <c r="CO33" t="s">
        <v>358</v>
      </c>
      <c r="CP33" t="s">
        <v>358</v>
      </c>
      <c r="CQ33" t="s">
        <v>358</v>
      </c>
      <c r="CR33" t="s">
        <v>358</v>
      </c>
      <c r="CS33" t="s">
        <v>358</v>
      </c>
      <c r="CT33" t="s">
        <v>358</v>
      </c>
      <c r="CU33" t="s">
        <v>358</v>
      </c>
      <c r="CV33" t="s">
        <v>358</v>
      </c>
      <c r="CW33" t="s">
        <v>358</v>
      </c>
      <c r="CX33" t="s">
        <v>358</v>
      </c>
      <c r="CY33" t="s">
        <v>358</v>
      </c>
      <c r="CZ33" t="s">
        <v>358</v>
      </c>
      <c r="DA33" t="s">
        <v>358</v>
      </c>
      <c r="DB33" t="s">
        <v>358</v>
      </c>
      <c r="DC33" t="s">
        <v>358</v>
      </c>
      <c r="DD33" t="s">
        <v>358</v>
      </c>
    </row>
    <row r="34" spans="1:108" x14ac:dyDescent="0.3">
      <c r="A34" t="s">
        <v>270</v>
      </c>
      <c r="B34">
        <v>6974</v>
      </c>
      <c r="C34">
        <v>6975</v>
      </c>
      <c r="D34" t="s">
        <v>352</v>
      </c>
      <c r="E34" t="s">
        <v>352</v>
      </c>
      <c r="F34" t="s">
        <v>106</v>
      </c>
      <c r="G34" t="s">
        <v>91</v>
      </c>
      <c r="H34" t="s">
        <v>352</v>
      </c>
      <c r="I34" t="s">
        <v>352</v>
      </c>
      <c r="J34" t="s">
        <v>357</v>
      </c>
      <c r="K34" t="s">
        <v>358</v>
      </c>
      <c r="L34" t="s">
        <v>358</v>
      </c>
      <c r="M34" t="s">
        <v>358</v>
      </c>
      <c r="N34" t="s">
        <v>358</v>
      </c>
      <c r="O34" t="s">
        <v>358</v>
      </c>
      <c r="P34" t="s">
        <v>358</v>
      </c>
      <c r="Q34" t="s">
        <v>358</v>
      </c>
      <c r="R34" t="s">
        <v>358</v>
      </c>
      <c r="S34" t="s">
        <v>358</v>
      </c>
      <c r="T34" t="s">
        <v>358</v>
      </c>
      <c r="U34" t="s">
        <v>358</v>
      </c>
      <c r="V34" t="s">
        <v>358</v>
      </c>
      <c r="W34" t="s">
        <v>358</v>
      </c>
      <c r="X34" t="s">
        <v>358</v>
      </c>
      <c r="Y34" t="s">
        <v>358</v>
      </c>
      <c r="Z34" t="s">
        <v>358</v>
      </c>
      <c r="AA34" t="s">
        <v>358</v>
      </c>
      <c r="AB34" t="s">
        <v>358</v>
      </c>
      <c r="AC34" t="s">
        <v>358</v>
      </c>
      <c r="AD34" t="s">
        <v>358</v>
      </c>
      <c r="AE34" t="s">
        <v>358</v>
      </c>
      <c r="AF34" t="s">
        <v>358</v>
      </c>
      <c r="AG34" t="s">
        <v>358</v>
      </c>
      <c r="AH34" t="s">
        <v>358</v>
      </c>
      <c r="AI34" t="s">
        <v>358</v>
      </c>
      <c r="AJ34" t="s">
        <v>358</v>
      </c>
      <c r="AK34" t="s">
        <v>358</v>
      </c>
      <c r="AL34" t="s">
        <v>358</v>
      </c>
      <c r="AM34" t="s">
        <v>358</v>
      </c>
      <c r="AN34" t="s">
        <v>358</v>
      </c>
      <c r="AO34" t="s">
        <v>358</v>
      </c>
      <c r="AP34" t="s">
        <v>358</v>
      </c>
      <c r="AQ34" t="s">
        <v>358</v>
      </c>
      <c r="AR34" t="s">
        <v>358</v>
      </c>
      <c r="AS34" t="s">
        <v>358</v>
      </c>
      <c r="AT34" t="s">
        <v>358</v>
      </c>
      <c r="AU34" t="s">
        <v>358</v>
      </c>
      <c r="AV34" t="s">
        <v>358</v>
      </c>
      <c r="AW34" t="s">
        <v>358</v>
      </c>
      <c r="AX34" t="s">
        <v>358</v>
      </c>
      <c r="AY34" t="s">
        <v>358</v>
      </c>
      <c r="AZ34" t="s">
        <v>358</v>
      </c>
      <c r="BA34" t="s">
        <v>358</v>
      </c>
      <c r="BB34" t="s">
        <v>358</v>
      </c>
      <c r="BC34" t="s">
        <v>358</v>
      </c>
      <c r="BD34" t="s">
        <v>358</v>
      </c>
      <c r="BE34" t="s">
        <v>358</v>
      </c>
      <c r="BF34" t="s">
        <v>358</v>
      </c>
      <c r="BG34" t="s">
        <v>358</v>
      </c>
      <c r="BH34" t="s">
        <v>358</v>
      </c>
      <c r="BI34" t="s">
        <v>358</v>
      </c>
      <c r="BJ34" t="s">
        <v>358</v>
      </c>
      <c r="BK34" t="s">
        <v>358</v>
      </c>
      <c r="BL34" t="s">
        <v>358</v>
      </c>
      <c r="BM34" t="s">
        <v>358</v>
      </c>
      <c r="BN34" t="s">
        <v>358</v>
      </c>
      <c r="BO34" t="s">
        <v>358</v>
      </c>
      <c r="BP34" t="s">
        <v>358</v>
      </c>
      <c r="BQ34" t="s">
        <v>358</v>
      </c>
      <c r="BR34" t="s">
        <v>358</v>
      </c>
      <c r="BS34" t="s">
        <v>358</v>
      </c>
      <c r="BT34" t="s">
        <v>358</v>
      </c>
      <c r="BU34" t="s">
        <v>358</v>
      </c>
      <c r="BV34" t="s">
        <v>358</v>
      </c>
      <c r="BW34" t="s">
        <v>358</v>
      </c>
      <c r="BX34" t="s">
        <v>358</v>
      </c>
      <c r="BY34" t="s">
        <v>358</v>
      </c>
      <c r="BZ34" t="s">
        <v>358</v>
      </c>
      <c r="CA34" t="s">
        <v>358</v>
      </c>
      <c r="CB34" t="s">
        <v>358</v>
      </c>
      <c r="CC34" t="s">
        <v>358</v>
      </c>
      <c r="CD34" t="s">
        <v>358</v>
      </c>
      <c r="CE34" t="s">
        <v>358</v>
      </c>
      <c r="CF34" t="s">
        <v>358</v>
      </c>
      <c r="CG34" s="7">
        <v>4.2361111111111106E-2</v>
      </c>
      <c r="CH34" s="7">
        <v>4.2372685185185187E-2</v>
      </c>
      <c r="CI34" t="s">
        <v>358</v>
      </c>
      <c r="CJ34" t="s">
        <v>358</v>
      </c>
      <c r="CK34" t="s">
        <v>358</v>
      </c>
      <c r="CL34" t="s">
        <v>358</v>
      </c>
      <c r="CM34" t="s">
        <v>358</v>
      </c>
      <c r="CN34" t="s">
        <v>358</v>
      </c>
      <c r="CO34" t="s">
        <v>358</v>
      </c>
      <c r="CP34" t="s">
        <v>358</v>
      </c>
      <c r="CQ34" t="s">
        <v>358</v>
      </c>
      <c r="CR34" t="s">
        <v>358</v>
      </c>
      <c r="CS34" t="s">
        <v>358</v>
      </c>
      <c r="CT34" t="s">
        <v>358</v>
      </c>
      <c r="CU34" t="s">
        <v>358</v>
      </c>
      <c r="CV34" t="s">
        <v>358</v>
      </c>
      <c r="CW34" t="s">
        <v>358</v>
      </c>
      <c r="CX34" t="s">
        <v>358</v>
      </c>
      <c r="CY34" t="s">
        <v>358</v>
      </c>
      <c r="CZ34" t="s">
        <v>358</v>
      </c>
      <c r="DA34" t="s">
        <v>358</v>
      </c>
      <c r="DB34" t="s">
        <v>358</v>
      </c>
      <c r="DC34" t="s">
        <v>358</v>
      </c>
      <c r="DD34" t="s">
        <v>358</v>
      </c>
    </row>
    <row r="35" spans="1:108" x14ac:dyDescent="0.3">
      <c r="A35" t="s">
        <v>270</v>
      </c>
      <c r="B35">
        <v>6976</v>
      </c>
      <c r="C35">
        <v>6977</v>
      </c>
      <c r="D35" t="s">
        <v>352</v>
      </c>
      <c r="E35" t="s">
        <v>352</v>
      </c>
      <c r="F35" t="s">
        <v>106</v>
      </c>
      <c r="G35" t="s">
        <v>105</v>
      </c>
      <c r="H35" t="s">
        <v>352</v>
      </c>
      <c r="I35" t="s">
        <v>352</v>
      </c>
      <c r="J35" t="s">
        <v>357</v>
      </c>
      <c r="K35" t="s">
        <v>358</v>
      </c>
      <c r="L35" t="s">
        <v>358</v>
      </c>
      <c r="M35" t="s">
        <v>358</v>
      </c>
      <c r="N35" t="s">
        <v>358</v>
      </c>
      <c r="O35" t="s">
        <v>358</v>
      </c>
      <c r="P35" t="s">
        <v>358</v>
      </c>
      <c r="Q35" t="s">
        <v>358</v>
      </c>
      <c r="R35" t="s">
        <v>358</v>
      </c>
      <c r="S35" t="s">
        <v>358</v>
      </c>
      <c r="T35" t="s">
        <v>358</v>
      </c>
      <c r="U35" t="s">
        <v>358</v>
      </c>
      <c r="V35" t="s">
        <v>358</v>
      </c>
      <c r="W35" t="s">
        <v>358</v>
      </c>
      <c r="X35" t="s">
        <v>358</v>
      </c>
      <c r="Y35" t="s">
        <v>358</v>
      </c>
      <c r="Z35" t="s">
        <v>358</v>
      </c>
      <c r="AA35" t="s">
        <v>358</v>
      </c>
      <c r="AB35" t="s">
        <v>358</v>
      </c>
      <c r="AC35" t="s">
        <v>358</v>
      </c>
      <c r="AD35" t="s">
        <v>358</v>
      </c>
      <c r="AE35" t="s">
        <v>358</v>
      </c>
      <c r="AF35" t="s">
        <v>358</v>
      </c>
      <c r="AG35" t="s">
        <v>358</v>
      </c>
      <c r="AH35" t="s">
        <v>358</v>
      </c>
      <c r="AI35" t="s">
        <v>358</v>
      </c>
      <c r="AJ35" t="s">
        <v>358</v>
      </c>
      <c r="AK35" t="s">
        <v>358</v>
      </c>
      <c r="AL35" t="s">
        <v>358</v>
      </c>
      <c r="AM35" t="s">
        <v>358</v>
      </c>
      <c r="AN35" t="s">
        <v>358</v>
      </c>
      <c r="AO35" t="s">
        <v>358</v>
      </c>
      <c r="AP35" t="s">
        <v>358</v>
      </c>
      <c r="AQ35" t="s">
        <v>358</v>
      </c>
      <c r="AR35" t="s">
        <v>358</v>
      </c>
      <c r="AS35" t="s">
        <v>358</v>
      </c>
      <c r="AT35" t="s">
        <v>358</v>
      </c>
      <c r="AU35" t="s">
        <v>358</v>
      </c>
      <c r="AV35" t="s">
        <v>358</v>
      </c>
      <c r="AW35" t="s">
        <v>358</v>
      </c>
      <c r="AX35" t="s">
        <v>358</v>
      </c>
      <c r="AY35" t="s">
        <v>358</v>
      </c>
      <c r="AZ35" t="s">
        <v>358</v>
      </c>
      <c r="BA35" t="s">
        <v>358</v>
      </c>
      <c r="BB35" t="s">
        <v>358</v>
      </c>
      <c r="BC35" t="s">
        <v>358</v>
      </c>
      <c r="BD35" t="s">
        <v>358</v>
      </c>
      <c r="BE35" t="s">
        <v>358</v>
      </c>
      <c r="BF35" t="s">
        <v>358</v>
      </c>
      <c r="BG35" t="s">
        <v>358</v>
      </c>
      <c r="BH35" t="s">
        <v>358</v>
      </c>
      <c r="BI35" t="s">
        <v>358</v>
      </c>
      <c r="BJ35" t="s">
        <v>358</v>
      </c>
      <c r="BK35" t="s">
        <v>358</v>
      </c>
      <c r="BL35" t="s">
        <v>358</v>
      </c>
      <c r="BM35" t="s">
        <v>358</v>
      </c>
      <c r="BN35" t="s">
        <v>358</v>
      </c>
      <c r="BO35" t="s">
        <v>358</v>
      </c>
      <c r="BP35" t="s">
        <v>358</v>
      </c>
      <c r="BQ35" t="s">
        <v>358</v>
      </c>
      <c r="BR35" t="s">
        <v>358</v>
      </c>
      <c r="BS35" t="s">
        <v>358</v>
      </c>
      <c r="BT35" t="s">
        <v>358</v>
      </c>
      <c r="BU35" t="s">
        <v>358</v>
      </c>
      <c r="BV35" t="s">
        <v>358</v>
      </c>
      <c r="BW35" t="s">
        <v>358</v>
      </c>
      <c r="BX35" t="s">
        <v>358</v>
      </c>
      <c r="BY35" t="s">
        <v>358</v>
      </c>
      <c r="BZ35" t="s">
        <v>358</v>
      </c>
      <c r="CA35" t="s">
        <v>358</v>
      </c>
      <c r="CB35" t="s">
        <v>358</v>
      </c>
      <c r="CC35" t="s">
        <v>358</v>
      </c>
      <c r="CD35" t="s">
        <v>358</v>
      </c>
      <c r="CE35" t="s">
        <v>358</v>
      </c>
      <c r="CF35" t="s">
        <v>358</v>
      </c>
      <c r="CG35" s="7">
        <v>4.2361111111111106E-2</v>
      </c>
      <c r="CH35" s="7">
        <v>4.2372685185185187E-2</v>
      </c>
      <c r="CI35" t="s">
        <v>358</v>
      </c>
      <c r="CJ35" t="s">
        <v>358</v>
      </c>
      <c r="CK35" t="s">
        <v>358</v>
      </c>
      <c r="CL35" t="s">
        <v>358</v>
      </c>
      <c r="CM35" t="s">
        <v>358</v>
      </c>
      <c r="CN35" t="s">
        <v>358</v>
      </c>
      <c r="CO35" t="s">
        <v>358</v>
      </c>
      <c r="CP35" t="s">
        <v>358</v>
      </c>
      <c r="CQ35" t="s">
        <v>358</v>
      </c>
      <c r="CR35" t="s">
        <v>358</v>
      </c>
      <c r="CS35" t="s">
        <v>358</v>
      </c>
      <c r="CT35" t="s">
        <v>358</v>
      </c>
      <c r="CU35" t="s">
        <v>358</v>
      </c>
      <c r="CV35" t="s">
        <v>358</v>
      </c>
      <c r="CW35" t="s">
        <v>358</v>
      </c>
      <c r="CX35" t="s">
        <v>358</v>
      </c>
      <c r="CY35" t="s">
        <v>358</v>
      </c>
      <c r="CZ35" t="s">
        <v>358</v>
      </c>
      <c r="DA35" t="s">
        <v>358</v>
      </c>
      <c r="DB35" t="s">
        <v>358</v>
      </c>
      <c r="DC35" t="s">
        <v>358</v>
      </c>
      <c r="DD35" t="s">
        <v>358</v>
      </c>
    </row>
    <row r="36" spans="1:108" x14ac:dyDescent="0.3">
      <c r="A36" t="s">
        <v>270</v>
      </c>
      <c r="B36">
        <v>7071</v>
      </c>
      <c r="C36">
        <v>7072</v>
      </c>
      <c r="D36" t="s">
        <v>352</v>
      </c>
      <c r="E36" t="s">
        <v>352</v>
      </c>
      <c r="F36" t="s">
        <v>90</v>
      </c>
      <c r="G36" t="s">
        <v>91</v>
      </c>
      <c r="H36" t="s">
        <v>352</v>
      </c>
      <c r="I36" t="s">
        <v>352</v>
      </c>
      <c r="J36" t="s">
        <v>357</v>
      </c>
      <c r="K36" t="s">
        <v>358</v>
      </c>
      <c r="L36" t="s">
        <v>358</v>
      </c>
      <c r="M36" t="s">
        <v>358</v>
      </c>
      <c r="N36" t="s">
        <v>358</v>
      </c>
      <c r="O36" t="s">
        <v>358</v>
      </c>
      <c r="P36" t="s">
        <v>358</v>
      </c>
      <c r="Q36" t="s">
        <v>358</v>
      </c>
      <c r="R36" t="s">
        <v>358</v>
      </c>
      <c r="S36" t="s">
        <v>358</v>
      </c>
      <c r="T36" t="s">
        <v>358</v>
      </c>
      <c r="U36" t="s">
        <v>358</v>
      </c>
      <c r="V36" t="s">
        <v>358</v>
      </c>
      <c r="W36" t="s">
        <v>358</v>
      </c>
      <c r="X36" t="s">
        <v>358</v>
      </c>
      <c r="Y36" t="s">
        <v>358</v>
      </c>
      <c r="Z36" t="s">
        <v>358</v>
      </c>
      <c r="AA36" t="s">
        <v>358</v>
      </c>
      <c r="AB36" t="s">
        <v>358</v>
      </c>
      <c r="AC36" t="s">
        <v>358</v>
      </c>
      <c r="AD36" t="s">
        <v>358</v>
      </c>
      <c r="AE36" t="s">
        <v>358</v>
      </c>
      <c r="AF36" t="s">
        <v>358</v>
      </c>
      <c r="AG36" t="s">
        <v>358</v>
      </c>
      <c r="AH36" t="s">
        <v>358</v>
      </c>
      <c r="AI36" t="s">
        <v>358</v>
      </c>
      <c r="AJ36" t="s">
        <v>358</v>
      </c>
      <c r="AK36" t="s">
        <v>358</v>
      </c>
      <c r="AL36" t="s">
        <v>358</v>
      </c>
      <c r="AM36" t="s">
        <v>358</v>
      </c>
      <c r="AN36" t="s">
        <v>358</v>
      </c>
      <c r="AO36" t="s">
        <v>358</v>
      </c>
      <c r="AP36" t="s">
        <v>358</v>
      </c>
      <c r="AQ36" t="s">
        <v>358</v>
      </c>
      <c r="AR36" t="s">
        <v>358</v>
      </c>
      <c r="AS36" t="s">
        <v>358</v>
      </c>
      <c r="AT36" t="s">
        <v>358</v>
      </c>
      <c r="AU36" t="s">
        <v>358</v>
      </c>
      <c r="AV36" t="s">
        <v>358</v>
      </c>
      <c r="AW36" t="s">
        <v>358</v>
      </c>
      <c r="AX36" t="s">
        <v>358</v>
      </c>
      <c r="AY36" t="s">
        <v>358</v>
      </c>
      <c r="AZ36" t="s">
        <v>358</v>
      </c>
      <c r="BA36" t="s">
        <v>358</v>
      </c>
      <c r="BB36" t="s">
        <v>358</v>
      </c>
      <c r="BC36" t="s">
        <v>358</v>
      </c>
      <c r="BD36" t="s">
        <v>358</v>
      </c>
      <c r="BE36" t="s">
        <v>358</v>
      </c>
      <c r="BF36" t="s">
        <v>358</v>
      </c>
      <c r="BG36" t="s">
        <v>358</v>
      </c>
      <c r="BH36" t="s">
        <v>358</v>
      </c>
      <c r="BI36" t="s">
        <v>358</v>
      </c>
      <c r="BJ36" t="s">
        <v>358</v>
      </c>
      <c r="BK36" t="s">
        <v>358</v>
      </c>
      <c r="BL36" t="s">
        <v>358</v>
      </c>
      <c r="BM36" t="s">
        <v>358</v>
      </c>
      <c r="BN36" t="s">
        <v>358</v>
      </c>
      <c r="BO36" t="s">
        <v>358</v>
      </c>
      <c r="BP36" t="s">
        <v>358</v>
      </c>
      <c r="BQ36" t="s">
        <v>358</v>
      </c>
      <c r="BR36" t="s">
        <v>358</v>
      </c>
      <c r="BS36" t="s">
        <v>358</v>
      </c>
      <c r="BT36" t="s">
        <v>358</v>
      </c>
      <c r="BU36" t="s">
        <v>358</v>
      </c>
      <c r="BV36" t="s">
        <v>358</v>
      </c>
      <c r="BW36" t="s">
        <v>358</v>
      </c>
      <c r="BX36" t="s">
        <v>358</v>
      </c>
      <c r="BY36" t="s">
        <v>358</v>
      </c>
      <c r="BZ36" t="s">
        <v>358</v>
      </c>
      <c r="CA36" t="s">
        <v>358</v>
      </c>
      <c r="CB36" t="s">
        <v>358</v>
      </c>
      <c r="CC36" t="s">
        <v>358</v>
      </c>
      <c r="CD36" t="s">
        <v>358</v>
      </c>
      <c r="CE36" t="s">
        <v>358</v>
      </c>
      <c r="CF36" t="s">
        <v>358</v>
      </c>
      <c r="CG36" s="7">
        <v>4.2361111111111106E-2</v>
      </c>
      <c r="CH36" s="7">
        <v>4.2372685185185187E-2</v>
      </c>
      <c r="CI36" t="s">
        <v>358</v>
      </c>
      <c r="CJ36" t="s">
        <v>358</v>
      </c>
      <c r="CK36" t="s">
        <v>358</v>
      </c>
      <c r="CL36" t="s">
        <v>358</v>
      </c>
      <c r="CM36" t="s">
        <v>358</v>
      </c>
      <c r="CN36" t="s">
        <v>358</v>
      </c>
      <c r="CO36" t="s">
        <v>358</v>
      </c>
      <c r="CP36" t="s">
        <v>358</v>
      </c>
      <c r="CQ36" t="s">
        <v>358</v>
      </c>
      <c r="CR36" t="s">
        <v>358</v>
      </c>
      <c r="CS36" t="s">
        <v>358</v>
      </c>
      <c r="CT36" t="s">
        <v>358</v>
      </c>
      <c r="CU36" t="s">
        <v>358</v>
      </c>
      <c r="CV36" t="s">
        <v>358</v>
      </c>
      <c r="CW36" t="s">
        <v>358</v>
      </c>
      <c r="CX36" t="s">
        <v>358</v>
      </c>
      <c r="CY36" t="s">
        <v>358</v>
      </c>
      <c r="CZ36" t="s">
        <v>358</v>
      </c>
      <c r="DA36" t="s">
        <v>358</v>
      </c>
      <c r="DB36" t="s">
        <v>358</v>
      </c>
      <c r="DC36" t="s">
        <v>358</v>
      </c>
      <c r="DD36" t="s">
        <v>358</v>
      </c>
    </row>
    <row r="37" spans="1:108" x14ac:dyDescent="0.3">
      <c r="A37" t="s">
        <v>270</v>
      </c>
      <c r="B37">
        <v>7183</v>
      </c>
      <c r="C37">
        <v>7184</v>
      </c>
      <c r="D37" t="s">
        <v>352</v>
      </c>
      <c r="E37" t="s">
        <v>352</v>
      </c>
      <c r="F37" t="s">
        <v>105</v>
      </c>
      <c r="G37" t="s">
        <v>90</v>
      </c>
      <c r="H37" t="s">
        <v>352</v>
      </c>
      <c r="I37" t="s">
        <v>352</v>
      </c>
      <c r="J37" t="s">
        <v>357</v>
      </c>
      <c r="K37" t="s">
        <v>358</v>
      </c>
      <c r="L37" t="s">
        <v>358</v>
      </c>
      <c r="M37" t="s">
        <v>358</v>
      </c>
      <c r="N37" t="s">
        <v>358</v>
      </c>
      <c r="O37" t="s">
        <v>358</v>
      </c>
      <c r="P37" t="s">
        <v>358</v>
      </c>
      <c r="Q37" t="s">
        <v>358</v>
      </c>
      <c r="R37" t="s">
        <v>358</v>
      </c>
      <c r="S37" s="7">
        <v>4.2361111111111106E-2</v>
      </c>
      <c r="T37" s="7">
        <v>4.2372685185185187E-2</v>
      </c>
      <c r="U37" t="s">
        <v>358</v>
      </c>
      <c r="V37" t="s">
        <v>358</v>
      </c>
      <c r="W37" t="s">
        <v>358</v>
      </c>
      <c r="X37" t="s">
        <v>358</v>
      </c>
      <c r="Y37" t="s">
        <v>358</v>
      </c>
      <c r="Z37" t="s">
        <v>358</v>
      </c>
      <c r="AA37" t="s">
        <v>358</v>
      </c>
      <c r="AB37" t="s">
        <v>358</v>
      </c>
      <c r="AC37" t="s">
        <v>358</v>
      </c>
      <c r="AD37" t="s">
        <v>358</v>
      </c>
      <c r="AE37" t="s">
        <v>358</v>
      </c>
      <c r="AF37" t="s">
        <v>358</v>
      </c>
      <c r="AG37" t="s">
        <v>358</v>
      </c>
      <c r="AH37" t="s">
        <v>358</v>
      </c>
      <c r="AI37" t="s">
        <v>358</v>
      </c>
      <c r="AJ37" t="s">
        <v>358</v>
      </c>
      <c r="AK37" t="s">
        <v>358</v>
      </c>
      <c r="AL37" t="s">
        <v>358</v>
      </c>
      <c r="AM37" t="s">
        <v>358</v>
      </c>
      <c r="AN37" t="s">
        <v>358</v>
      </c>
      <c r="AO37" t="s">
        <v>358</v>
      </c>
      <c r="AP37" t="s">
        <v>358</v>
      </c>
      <c r="AQ37" t="s">
        <v>358</v>
      </c>
      <c r="AR37" t="s">
        <v>358</v>
      </c>
      <c r="AS37" t="s">
        <v>358</v>
      </c>
      <c r="AT37" t="s">
        <v>358</v>
      </c>
      <c r="AU37" t="s">
        <v>358</v>
      </c>
      <c r="AV37" t="s">
        <v>358</v>
      </c>
      <c r="AW37" t="s">
        <v>358</v>
      </c>
      <c r="AX37" t="s">
        <v>358</v>
      </c>
      <c r="AY37" t="s">
        <v>358</v>
      </c>
      <c r="AZ37" t="s">
        <v>358</v>
      </c>
      <c r="BA37" t="s">
        <v>358</v>
      </c>
      <c r="BB37" t="s">
        <v>358</v>
      </c>
      <c r="BC37" t="s">
        <v>358</v>
      </c>
      <c r="BD37" t="s">
        <v>358</v>
      </c>
      <c r="BE37" t="s">
        <v>358</v>
      </c>
      <c r="BF37" t="s">
        <v>358</v>
      </c>
      <c r="BG37" t="s">
        <v>358</v>
      </c>
      <c r="BH37" t="s">
        <v>358</v>
      </c>
      <c r="BI37" t="s">
        <v>358</v>
      </c>
      <c r="BJ37" t="s">
        <v>358</v>
      </c>
      <c r="BK37" t="s">
        <v>358</v>
      </c>
      <c r="BL37" t="s">
        <v>358</v>
      </c>
      <c r="BM37" t="s">
        <v>358</v>
      </c>
      <c r="BN37" t="s">
        <v>358</v>
      </c>
      <c r="BO37" t="s">
        <v>358</v>
      </c>
      <c r="BP37" t="s">
        <v>358</v>
      </c>
      <c r="BQ37" t="s">
        <v>358</v>
      </c>
      <c r="BR37" t="s">
        <v>358</v>
      </c>
      <c r="BS37" t="s">
        <v>358</v>
      </c>
      <c r="BT37" t="s">
        <v>358</v>
      </c>
      <c r="BU37" t="s">
        <v>358</v>
      </c>
      <c r="BV37" t="s">
        <v>358</v>
      </c>
      <c r="BW37" t="s">
        <v>358</v>
      </c>
      <c r="BX37" t="s">
        <v>358</v>
      </c>
      <c r="BY37" t="s">
        <v>358</v>
      </c>
      <c r="BZ37" t="s">
        <v>358</v>
      </c>
      <c r="CA37" t="s">
        <v>358</v>
      </c>
      <c r="CB37" t="s">
        <v>358</v>
      </c>
      <c r="CC37" t="s">
        <v>358</v>
      </c>
      <c r="CD37" t="s">
        <v>358</v>
      </c>
      <c r="CE37" t="s">
        <v>358</v>
      </c>
      <c r="CF37" t="s">
        <v>358</v>
      </c>
      <c r="CG37" t="s">
        <v>358</v>
      </c>
      <c r="CH37" t="s">
        <v>358</v>
      </c>
      <c r="CI37" t="s">
        <v>358</v>
      </c>
      <c r="CJ37" t="s">
        <v>358</v>
      </c>
      <c r="CK37" t="s">
        <v>358</v>
      </c>
      <c r="CL37" t="s">
        <v>358</v>
      </c>
      <c r="CM37" t="s">
        <v>358</v>
      </c>
      <c r="CN37" t="s">
        <v>358</v>
      </c>
      <c r="CO37" t="s">
        <v>358</v>
      </c>
      <c r="CP37" t="s">
        <v>358</v>
      </c>
      <c r="CQ37" t="s">
        <v>358</v>
      </c>
      <c r="CR37" t="s">
        <v>358</v>
      </c>
      <c r="CS37" t="s">
        <v>358</v>
      </c>
      <c r="CT37" t="s">
        <v>358</v>
      </c>
      <c r="CU37" t="s">
        <v>358</v>
      </c>
      <c r="CV37" t="s">
        <v>358</v>
      </c>
      <c r="CW37" t="s">
        <v>358</v>
      </c>
      <c r="CX37" t="s">
        <v>358</v>
      </c>
      <c r="CY37" t="s">
        <v>358</v>
      </c>
      <c r="CZ37" t="s">
        <v>358</v>
      </c>
      <c r="DA37" t="s">
        <v>358</v>
      </c>
      <c r="DB37" t="s">
        <v>358</v>
      </c>
      <c r="DC37" t="s">
        <v>358</v>
      </c>
      <c r="DD37" t="s">
        <v>358</v>
      </c>
    </row>
    <row r="38" spans="1:108" x14ac:dyDescent="0.3">
      <c r="A38" t="s">
        <v>270</v>
      </c>
      <c r="B38">
        <v>7865</v>
      </c>
      <c r="C38">
        <v>7866</v>
      </c>
      <c r="D38" t="s">
        <v>352</v>
      </c>
      <c r="E38" t="s">
        <v>352</v>
      </c>
      <c r="F38" t="s">
        <v>106</v>
      </c>
      <c r="G38" t="s">
        <v>91</v>
      </c>
      <c r="H38" t="s">
        <v>352</v>
      </c>
      <c r="I38" t="s">
        <v>352</v>
      </c>
      <c r="J38" t="s">
        <v>357</v>
      </c>
      <c r="K38" t="s">
        <v>358</v>
      </c>
      <c r="L38" t="s">
        <v>358</v>
      </c>
      <c r="M38" t="s">
        <v>358</v>
      </c>
      <c r="N38" t="s">
        <v>358</v>
      </c>
      <c r="O38" s="7">
        <v>4.2361111111111106E-2</v>
      </c>
      <c r="P38" s="7">
        <v>4.2372685185185187E-2</v>
      </c>
      <c r="Q38" t="s">
        <v>358</v>
      </c>
      <c r="R38" t="s">
        <v>358</v>
      </c>
      <c r="S38" t="s">
        <v>358</v>
      </c>
      <c r="T38" t="s">
        <v>358</v>
      </c>
      <c r="U38" t="s">
        <v>358</v>
      </c>
      <c r="V38" t="s">
        <v>358</v>
      </c>
      <c r="W38" t="s">
        <v>358</v>
      </c>
      <c r="X38" t="s">
        <v>358</v>
      </c>
      <c r="Y38" t="s">
        <v>358</v>
      </c>
      <c r="Z38" t="s">
        <v>358</v>
      </c>
      <c r="AA38" t="s">
        <v>358</v>
      </c>
      <c r="AB38" t="s">
        <v>358</v>
      </c>
      <c r="AC38" t="s">
        <v>358</v>
      </c>
      <c r="AD38" t="s">
        <v>358</v>
      </c>
      <c r="AE38" t="s">
        <v>358</v>
      </c>
      <c r="AF38" t="s">
        <v>358</v>
      </c>
      <c r="AG38" t="s">
        <v>358</v>
      </c>
      <c r="AH38" t="s">
        <v>358</v>
      </c>
      <c r="AI38" t="s">
        <v>358</v>
      </c>
      <c r="AJ38" t="s">
        <v>358</v>
      </c>
      <c r="AK38" t="s">
        <v>358</v>
      </c>
      <c r="AL38" t="s">
        <v>358</v>
      </c>
      <c r="AM38" t="s">
        <v>358</v>
      </c>
      <c r="AN38" t="s">
        <v>358</v>
      </c>
      <c r="AO38" t="s">
        <v>358</v>
      </c>
      <c r="AP38" t="s">
        <v>358</v>
      </c>
      <c r="AQ38" t="s">
        <v>358</v>
      </c>
      <c r="AR38" t="s">
        <v>358</v>
      </c>
      <c r="AS38" t="s">
        <v>358</v>
      </c>
      <c r="AT38" t="s">
        <v>358</v>
      </c>
      <c r="AU38" t="s">
        <v>358</v>
      </c>
      <c r="AV38" t="s">
        <v>358</v>
      </c>
      <c r="AW38" t="s">
        <v>358</v>
      </c>
      <c r="AX38" t="s">
        <v>358</v>
      </c>
      <c r="AY38" t="s">
        <v>358</v>
      </c>
      <c r="AZ38" t="s">
        <v>358</v>
      </c>
      <c r="BA38" t="s">
        <v>358</v>
      </c>
      <c r="BB38" t="s">
        <v>358</v>
      </c>
      <c r="BC38" t="s">
        <v>358</v>
      </c>
      <c r="BD38" t="s">
        <v>358</v>
      </c>
      <c r="BE38" t="s">
        <v>358</v>
      </c>
      <c r="BF38" t="s">
        <v>358</v>
      </c>
      <c r="BG38" t="s">
        <v>358</v>
      </c>
      <c r="BH38" t="s">
        <v>358</v>
      </c>
      <c r="BI38" t="s">
        <v>358</v>
      </c>
      <c r="BJ38" t="s">
        <v>358</v>
      </c>
      <c r="BK38" t="s">
        <v>358</v>
      </c>
      <c r="BL38" t="s">
        <v>358</v>
      </c>
      <c r="BM38" t="s">
        <v>358</v>
      </c>
      <c r="BN38" t="s">
        <v>358</v>
      </c>
      <c r="BO38" t="s">
        <v>358</v>
      </c>
      <c r="BP38" t="s">
        <v>358</v>
      </c>
      <c r="BQ38" t="s">
        <v>358</v>
      </c>
      <c r="BR38" t="s">
        <v>358</v>
      </c>
      <c r="BS38" t="s">
        <v>358</v>
      </c>
      <c r="BT38" t="s">
        <v>358</v>
      </c>
      <c r="BU38" t="s">
        <v>358</v>
      </c>
      <c r="BV38" t="s">
        <v>358</v>
      </c>
      <c r="BW38" t="s">
        <v>358</v>
      </c>
      <c r="BX38" t="s">
        <v>358</v>
      </c>
      <c r="BY38" t="s">
        <v>358</v>
      </c>
      <c r="BZ38" t="s">
        <v>358</v>
      </c>
      <c r="CA38" t="s">
        <v>358</v>
      </c>
      <c r="CB38" t="s">
        <v>358</v>
      </c>
      <c r="CC38" t="s">
        <v>358</v>
      </c>
      <c r="CD38" t="s">
        <v>358</v>
      </c>
      <c r="CE38" t="s">
        <v>358</v>
      </c>
      <c r="CF38" t="s">
        <v>358</v>
      </c>
      <c r="CG38" t="s">
        <v>358</v>
      </c>
      <c r="CH38" t="s">
        <v>358</v>
      </c>
      <c r="CI38" t="s">
        <v>358</v>
      </c>
      <c r="CJ38" t="s">
        <v>358</v>
      </c>
      <c r="CK38" t="s">
        <v>358</v>
      </c>
      <c r="CL38" t="s">
        <v>358</v>
      </c>
      <c r="CM38" t="s">
        <v>358</v>
      </c>
      <c r="CN38" t="s">
        <v>358</v>
      </c>
      <c r="CO38" t="s">
        <v>358</v>
      </c>
      <c r="CP38" t="s">
        <v>358</v>
      </c>
      <c r="CQ38" t="s">
        <v>358</v>
      </c>
      <c r="CR38" t="s">
        <v>358</v>
      </c>
      <c r="CS38" t="s">
        <v>358</v>
      </c>
      <c r="CT38" t="s">
        <v>358</v>
      </c>
      <c r="CU38" t="s">
        <v>358</v>
      </c>
      <c r="CV38" t="s">
        <v>358</v>
      </c>
      <c r="CW38" t="s">
        <v>358</v>
      </c>
      <c r="CX38" t="s">
        <v>358</v>
      </c>
      <c r="CY38" t="s">
        <v>358</v>
      </c>
      <c r="CZ38" t="s">
        <v>358</v>
      </c>
      <c r="DA38" t="s">
        <v>358</v>
      </c>
      <c r="DB38" t="s">
        <v>358</v>
      </c>
      <c r="DC38" t="s">
        <v>358</v>
      </c>
      <c r="DD38" t="s">
        <v>358</v>
      </c>
    </row>
    <row r="39" spans="1:108" x14ac:dyDescent="0.3">
      <c r="A39" t="s">
        <v>270</v>
      </c>
      <c r="B39">
        <v>8061</v>
      </c>
      <c r="C39">
        <v>8062</v>
      </c>
      <c r="D39" t="s">
        <v>352</v>
      </c>
      <c r="E39" t="s">
        <v>352</v>
      </c>
      <c r="F39" t="s">
        <v>105</v>
      </c>
      <c r="G39" t="s">
        <v>91</v>
      </c>
      <c r="H39" t="s">
        <v>352</v>
      </c>
      <c r="I39" t="s">
        <v>352</v>
      </c>
      <c r="J39" t="s">
        <v>357</v>
      </c>
      <c r="K39" t="s">
        <v>358</v>
      </c>
      <c r="L39" t="s">
        <v>358</v>
      </c>
      <c r="M39" t="s">
        <v>358</v>
      </c>
      <c r="N39" t="s">
        <v>358</v>
      </c>
      <c r="O39" t="s">
        <v>358</v>
      </c>
      <c r="P39" t="s">
        <v>358</v>
      </c>
      <c r="Q39" t="s">
        <v>358</v>
      </c>
      <c r="R39" t="s">
        <v>358</v>
      </c>
      <c r="S39" t="s">
        <v>358</v>
      </c>
      <c r="T39" t="s">
        <v>358</v>
      </c>
      <c r="U39" t="s">
        <v>358</v>
      </c>
      <c r="V39" t="s">
        <v>358</v>
      </c>
      <c r="W39" t="s">
        <v>358</v>
      </c>
      <c r="X39" t="s">
        <v>358</v>
      </c>
      <c r="Y39" t="s">
        <v>358</v>
      </c>
      <c r="Z39" t="s">
        <v>358</v>
      </c>
      <c r="AA39" t="s">
        <v>358</v>
      </c>
      <c r="AB39" t="s">
        <v>358</v>
      </c>
      <c r="AC39" t="s">
        <v>358</v>
      </c>
      <c r="AD39" t="s">
        <v>358</v>
      </c>
      <c r="AE39" t="s">
        <v>358</v>
      </c>
      <c r="AF39" t="s">
        <v>358</v>
      </c>
      <c r="AG39" t="s">
        <v>358</v>
      </c>
      <c r="AH39" t="s">
        <v>358</v>
      </c>
      <c r="AI39" t="s">
        <v>358</v>
      </c>
      <c r="AJ39" t="s">
        <v>358</v>
      </c>
      <c r="AK39" t="s">
        <v>358</v>
      </c>
      <c r="AL39" t="s">
        <v>358</v>
      </c>
      <c r="AM39" t="s">
        <v>358</v>
      </c>
      <c r="AN39" t="s">
        <v>358</v>
      </c>
      <c r="AO39" t="s">
        <v>358</v>
      </c>
      <c r="AP39" t="s">
        <v>358</v>
      </c>
      <c r="AQ39" t="s">
        <v>358</v>
      </c>
      <c r="AR39" t="s">
        <v>358</v>
      </c>
      <c r="AS39" t="s">
        <v>358</v>
      </c>
      <c r="AT39" t="s">
        <v>358</v>
      </c>
      <c r="AU39" t="s">
        <v>358</v>
      </c>
      <c r="AV39" t="s">
        <v>358</v>
      </c>
      <c r="AW39" t="s">
        <v>358</v>
      </c>
      <c r="AX39" t="s">
        <v>358</v>
      </c>
      <c r="AY39" t="s">
        <v>358</v>
      </c>
      <c r="AZ39" t="s">
        <v>358</v>
      </c>
      <c r="BA39" t="s">
        <v>358</v>
      </c>
      <c r="BB39" t="s">
        <v>358</v>
      </c>
      <c r="BC39" t="s">
        <v>358</v>
      </c>
      <c r="BD39" t="s">
        <v>358</v>
      </c>
      <c r="BE39" t="s">
        <v>358</v>
      </c>
      <c r="BF39" t="s">
        <v>358</v>
      </c>
      <c r="BG39" t="s">
        <v>358</v>
      </c>
      <c r="BH39" t="s">
        <v>358</v>
      </c>
      <c r="BI39" t="s">
        <v>358</v>
      </c>
      <c r="BJ39" t="s">
        <v>358</v>
      </c>
      <c r="BK39" t="s">
        <v>358</v>
      </c>
      <c r="BL39" t="s">
        <v>358</v>
      </c>
      <c r="BM39" t="s">
        <v>358</v>
      </c>
      <c r="BN39" t="s">
        <v>358</v>
      </c>
      <c r="BO39" t="s">
        <v>358</v>
      </c>
      <c r="BP39" t="s">
        <v>358</v>
      </c>
      <c r="BQ39" t="s">
        <v>358</v>
      </c>
      <c r="BR39" t="s">
        <v>358</v>
      </c>
      <c r="BS39" t="s">
        <v>358</v>
      </c>
      <c r="BT39" t="s">
        <v>358</v>
      </c>
      <c r="BU39" t="s">
        <v>358</v>
      </c>
      <c r="BV39" t="s">
        <v>358</v>
      </c>
      <c r="BW39" t="s">
        <v>358</v>
      </c>
      <c r="BX39" t="s">
        <v>358</v>
      </c>
      <c r="BY39" t="s">
        <v>358</v>
      </c>
      <c r="BZ39" t="s">
        <v>358</v>
      </c>
      <c r="CA39" s="7">
        <v>4.2361111111111106E-2</v>
      </c>
      <c r="CB39" s="7">
        <v>4.2372685185185187E-2</v>
      </c>
      <c r="CC39" t="s">
        <v>358</v>
      </c>
      <c r="CD39" t="s">
        <v>358</v>
      </c>
      <c r="CE39" t="s">
        <v>358</v>
      </c>
      <c r="CF39" t="s">
        <v>358</v>
      </c>
      <c r="CG39" t="s">
        <v>358</v>
      </c>
      <c r="CH39" t="s">
        <v>358</v>
      </c>
      <c r="CI39" t="s">
        <v>358</v>
      </c>
      <c r="CJ39" t="s">
        <v>358</v>
      </c>
      <c r="CK39" t="s">
        <v>358</v>
      </c>
      <c r="CL39" t="s">
        <v>358</v>
      </c>
      <c r="CM39" t="s">
        <v>358</v>
      </c>
      <c r="CN39" t="s">
        <v>358</v>
      </c>
      <c r="CO39" t="s">
        <v>358</v>
      </c>
      <c r="CP39" t="s">
        <v>358</v>
      </c>
      <c r="CQ39" t="s">
        <v>358</v>
      </c>
      <c r="CR39" t="s">
        <v>358</v>
      </c>
      <c r="CS39" t="s">
        <v>358</v>
      </c>
      <c r="CT39" t="s">
        <v>358</v>
      </c>
      <c r="CU39" t="s">
        <v>358</v>
      </c>
      <c r="CV39" t="s">
        <v>358</v>
      </c>
      <c r="CW39" t="s">
        <v>358</v>
      </c>
      <c r="CX39" t="s">
        <v>358</v>
      </c>
      <c r="CY39" t="s">
        <v>358</v>
      </c>
      <c r="CZ39" t="s">
        <v>358</v>
      </c>
      <c r="DA39" t="s">
        <v>358</v>
      </c>
      <c r="DB39" t="s">
        <v>358</v>
      </c>
      <c r="DC39" t="s">
        <v>358</v>
      </c>
      <c r="DD39" t="s">
        <v>358</v>
      </c>
    </row>
    <row r="40" spans="1:108" x14ac:dyDescent="0.3">
      <c r="A40" t="s">
        <v>270</v>
      </c>
      <c r="B40">
        <v>8241</v>
      </c>
      <c r="C40">
        <v>8242</v>
      </c>
      <c r="D40" t="s">
        <v>352</v>
      </c>
      <c r="E40" t="s">
        <v>352</v>
      </c>
      <c r="F40" t="s">
        <v>91</v>
      </c>
      <c r="G40" t="s">
        <v>90</v>
      </c>
      <c r="H40" t="s">
        <v>352</v>
      </c>
      <c r="I40" t="s">
        <v>352</v>
      </c>
      <c r="J40" t="s">
        <v>357</v>
      </c>
      <c r="K40" t="s">
        <v>358</v>
      </c>
      <c r="L40" t="s">
        <v>358</v>
      </c>
      <c r="M40" t="s">
        <v>358</v>
      </c>
      <c r="N40" t="s">
        <v>358</v>
      </c>
      <c r="O40" t="s">
        <v>358</v>
      </c>
      <c r="P40" t="s">
        <v>358</v>
      </c>
      <c r="Q40" s="7">
        <v>4.2361111111111106E-2</v>
      </c>
      <c r="R40" s="7">
        <v>4.2372685185185187E-2</v>
      </c>
      <c r="S40" t="s">
        <v>358</v>
      </c>
      <c r="T40" t="s">
        <v>358</v>
      </c>
      <c r="U40" t="s">
        <v>358</v>
      </c>
      <c r="V40" t="s">
        <v>358</v>
      </c>
      <c r="W40" t="s">
        <v>358</v>
      </c>
      <c r="X40" t="s">
        <v>358</v>
      </c>
      <c r="Y40" t="s">
        <v>358</v>
      </c>
      <c r="Z40" t="s">
        <v>358</v>
      </c>
      <c r="AA40" t="s">
        <v>358</v>
      </c>
      <c r="AB40" t="s">
        <v>358</v>
      </c>
      <c r="AC40" t="s">
        <v>358</v>
      </c>
      <c r="AD40" t="s">
        <v>358</v>
      </c>
      <c r="AE40" t="s">
        <v>358</v>
      </c>
      <c r="AF40" t="s">
        <v>358</v>
      </c>
      <c r="AG40" t="s">
        <v>358</v>
      </c>
      <c r="AH40" t="s">
        <v>358</v>
      </c>
      <c r="AI40" t="s">
        <v>358</v>
      </c>
      <c r="AJ40" t="s">
        <v>358</v>
      </c>
      <c r="AK40" t="s">
        <v>358</v>
      </c>
      <c r="AL40" t="s">
        <v>358</v>
      </c>
      <c r="AM40" t="s">
        <v>358</v>
      </c>
      <c r="AN40" t="s">
        <v>358</v>
      </c>
      <c r="AO40" t="s">
        <v>358</v>
      </c>
      <c r="AP40" t="s">
        <v>358</v>
      </c>
      <c r="AQ40" t="s">
        <v>358</v>
      </c>
      <c r="AR40" t="s">
        <v>358</v>
      </c>
      <c r="AS40" t="s">
        <v>358</v>
      </c>
      <c r="AT40" t="s">
        <v>358</v>
      </c>
      <c r="AU40" t="s">
        <v>358</v>
      </c>
      <c r="AV40" t="s">
        <v>358</v>
      </c>
      <c r="AW40" t="s">
        <v>358</v>
      </c>
      <c r="AX40" t="s">
        <v>358</v>
      </c>
      <c r="AY40" t="s">
        <v>358</v>
      </c>
      <c r="AZ40" t="s">
        <v>358</v>
      </c>
      <c r="BA40" t="s">
        <v>358</v>
      </c>
      <c r="BB40" t="s">
        <v>358</v>
      </c>
      <c r="BC40" t="s">
        <v>358</v>
      </c>
      <c r="BD40" t="s">
        <v>358</v>
      </c>
      <c r="BE40" t="s">
        <v>358</v>
      </c>
      <c r="BF40" t="s">
        <v>358</v>
      </c>
      <c r="BG40" t="s">
        <v>358</v>
      </c>
      <c r="BH40" t="s">
        <v>358</v>
      </c>
      <c r="BI40" t="s">
        <v>358</v>
      </c>
      <c r="BJ40" t="s">
        <v>358</v>
      </c>
      <c r="BK40" t="s">
        <v>358</v>
      </c>
      <c r="BL40" t="s">
        <v>358</v>
      </c>
      <c r="BM40" t="s">
        <v>358</v>
      </c>
      <c r="BN40" t="s">
        <v>358</v>
      </c>
      <c r="BO40" t="s">
        <v>358</v>
      </c>
      <c r="BP40" t="s">
        <v>358</v>
      </c>
      <c r="BQ40" t="s">
        <v>358</v>
      </c>
      <c r="BR40" t="s">
        <v>358</v>
      </c>
      <c r="BS40" t="s">
        <v>358</v>
      </c>
      <c r="BT40" t="s">
        <v>358</v>
      </c>
      <c r="BU40" t="s">
        <v>358</v>
      </c>
      <c r="BV40" t="s">
        <v>358</v>
      </c>
      <c r="BW40" t="s">
        <v>358</v>
      </c>
      <c r="BX40" t="s">
        <v>358</v>
      </c>
      <c r="BY40" t="s">
        <v>358</v>
      </c>
      <c r="BZ40" t="s">
        <v>358</v>
      </c>
      <c r="CA40" t="s">
        <v>358</v>
      </c>
      <c r="CB40" t="s">
        <v>358</v>
      </c>
      <c r="CC40" t="s">
        <v>358</v>
      </c>
      <c r="CD40" t="s">
        <v>358</v>
      </c>
      <c r="CE40" t="s">
        <v>358</v>
      </c>
      <c r="CF40" t="s">
        <v>358</v>
      </c>
      <c r="CG40" t="s">
        <v>358</v>
      </c>
      <c r="CH40" t="s">
        <v>358</v>
      </c>
      <c r="CI40" t="s">
        <v>358</v>
      </c>
      <c r="CJ40" t="s">
        <v>358</v>
      </c>
      <c r="CK40" t="s">
        <v>358</v>
      </c>
      <c r="CL40" t="s">
        <v>358</v>
      </c>
      <c r="CM40" t="s">
        <v>358</v>
      </c>
      <c r="CN40" t="s">
        <v>358</v>
      </c>
      <c r="CO40" t="s">
        <v>358</v>
      </c>
      <c r="CP40" t="s">
        <v>358</v>
      </c>
      <c r="CQ40" t="s">
        <v>358</v>
      </c>
      <c r="CR40" t="s">
        <v>358</v>
      </c>
      <c r="CS40" t="s">
        <v>358</v>
      </c>
      <c r="CT40" t="s">
        <v>358</v>
      </c>
      <c r="CU40" t="s">
        <v>358</v>
      </c>
      <c r="CV40" t="s">
        <v>358</v>
      </c>
      <c r="CW40" t="s">
        <v>358</v>
      </c>
      <c r="CX40" t="s">
        <v>358</v>
      </c>
      <c r="CY40" t="s">
        <v>358</v>
      </c>
      <c r="CZ40" t="s">
        <v>358</v>
      </c>
      <c r="DA40" t="s">
        <v>358</v>
      </c>
      <c r="DB40" t="s">
        <v>358</v>
      </c>
      <c r="DC40" t="s">
        <v>358</v>
      </c>
      <c r="DD40" t="s">
        <v>358</v>
      </c>
    </row>
    <row r="41" spans="1:108" x14ac:dyDescent="0.3">
      <c r="A41" t="s">
        <v>270</v>
      </c>
      <c r="B41">
        <v>8285</v>
      </c>
      <c r="C41">
        <v>8286</v>
      </c>
      <c r="D41" t="s">
        <v>352</v>
      </c>
      <c r="E41" t="s">
        <v>352</v>
      </c>
      <c r="F41" t="s">
        <v>91</v>
      </c>
      <c r="G41" t="s">
        <v>90</v>
      </c>
      <c r="H41" t="s">
        <v>352</v>
      </c>
      <c r="I41" t="s">
        <v>352</v>
      </c>
      <c r="J41" t="s">
        <v>357</v>
      </c>
      <c r="K41" t="s">
        <v>358</v>
      </c>
      <c r="L41" t="s">
        <v>358</v>
      </c>
      <c r="M41" t="s">
        <v>358</v>
      </c>
      <c r="N41" t="s">
        <v>358</v>
      </c>
      <c r="O41" t="s">
        <v>358</v>
      </c>
      <c r="P41" t="s">
        <v>358</v>
      </c>
      <c r="Q41" t="s">
        <v>358</v>
      </c>
      <c r="R41" t="s">
        <v>358</v>
      </c>
      <c r="S41" s="7">
        <v>4.2361111111111106E-2</v>
      </c>
      <c r="T41" s="7">
        <v>4.2372685185185187E-2</v>
      </c>
      <c r="U41" t="s">
        <v>358</v>
      </c>
      <c r="V41" t="s">
        <v>358</v>
      </c>
      <c r="W41" t="s">
        <v>358</v>
      </c>
      <c r="X41" t="s">
        <v>358</v>
      </c>
      <c r="Y41" t="s">
        <v>358</v>
      </c>
      <c r="Z41" t="s">
        <v>358</v>
      </c>
      <c r="AA41" t="s">
        <v>358</v>
      </c>
      <c r="AB41" t="s">
        <v>358</v>
      </c>
      <c r="AC41" t="s">
        <v>358</v>
      </c>
      <c r="AD41" t="s">
        <v>358</v>
      </c>
      <c r="AE41" t="s">
        <v>358</v>
      </c>
      <c r="AF41" t="s">
        <v>358</v>
      </c>
      <c r="AG41" t="s">
        <v>358</v>
      </c>
      <c r="AH41" t="s">
        <v>358</v>
      </c>
      <c r="AI41" t="s">
        <v>358</v>
      </c>
      <c r="AJ41" t="s">
        <v>358</v>
      </c>
      <c r="AK41" t="s">
        <v>358</v>
      </c>
      <c r="AL41" t="s">
        <v>358</v>
      </c>
      <c r="AM41" t="s">
        <v>358</v>
      </c>
      <c r="AN41" t="s">
        <v>358</v>
      </c>
      <c r="AO41" t="s">
        <v>358</v>
      </c>
      <c r="AP41" t="s">
        <v>358</v>
      </c>
      <c r="AQ41" t="s">
        <v>358</v>
      </c>
      <c r="AR41" t="s">
        <v>358</v>
      </c>
      <c r="AS41" t="s">
        <v>358</v>
      </c>
      <c r="AT41" t="s">
        <v>358</v>
      </c>
      <c r="AU41" t="s">
        <v>358</v>
      </c>
      <c r="AV41" t="s">
        <v>358</v>
      </c>
      <c r="AW41" t="s">
        <v>358</v>
      </c>
      <c r="AX41" t="s">
        <v>358</v>
      </c>
      <c r="AY41" t="s">
        <v>358</v>
      </c>
      <c r="AZ41" t="s">
        <v>358</v>
      </c>
      <c r="BA41" t="s">
        <v>358</v>
      </c>
      <c r="BB41" t="s">
        <v>358</v>
      </c>
      <c r="BC41" t="s">
        <v>358</v>
      </c>
      <c r="BD41" t="s">
        <v>358</v>
      </c>
      <c r="BE41" t="s">
        <v>358</v>
      </c>
      <c r="BF41" t="s">
        <v>358</v>
      </c>
      <c r="BG41" t="s">
        <v>358</v>
      </c>
      <c r="BH41" t="s">
        <v>358</v>
      </c>
      <c r="BI41" t="s">
        <v>358</v>
      </c>
      <c r="BJ41" t="s">
        <v>358</v>
      </c>
      <c r="BK41" t="s">
        <v>358</v>
      </c>
      <c r="BL41" t="s">
        <v>358</v>
      </c>
      <c r="BM41" t="s">
        <v>358</v>
      </c>
      <c r="BN41" t="s">
        <v>358</v>
      </c>
      <c r="BO41" t="s">
        <v>358</v>
      </c>
      <c r="BP41" t="s">
        <v>358</v>
      </c>
      <c r="BQ41" t="s">
        <v>358</v>
      </c>
      <c r="BR41" t="s">
        <v>358</v>
      </c>
      <c r="BS41" t="s">
        <v>358</v>
      </c>
      <c r="BT41" t="s">
        <v>358</v>
      </c>
      <c r="BU41" t="s">
        <v>358</v>
      </c>
      <c r="BV41" t="s">
        <v>358</v>
      </c>
      <c r="BW41" t="s">
        <v>358</v>
      </c>
      <c r="BX41" t="s">
        <v>358</v>
      </c>
      <c r="BY41" t="s">
        <v>358</v>
      </c>
      <c r="BZ41" t="s">
        <v>358</v>
      </c>
      <c r="CA41" t="s">
        <v>358</v>
      </c>
      <c r="CB41" t="s">
        <v>358</v>
      </c>
      <c r="CC41" t="s">
        <v>358</v>
      </c>
      <c r="CD41" t="s">
        <v>358</v>
      </c>
      <c r="CE41" t="s">
        <v>358</v>
      </c>
      <c r="CF41" t="s">
        <v>358</v>
      </c>
      <c r="CG41" t="s">
        <v>358</v>
      </c>
      <c r="CH41" t="s">
        <v>358</v>
      </c>
      <c r="CI41" t="s">
        <v>358</v>
      </c>
      <c r="CJ41" t="s">
        <v>358</v>
      </c>
      <c r="CK41" t="s">
        <v>358</v>
      </c>
      <c r="CL41" t="s">
        <v>358</v>
      </c>
      <c r="CM41" t="s">
        <v>358</v>
      </c>
      <c r="CN41" t="s">
        <v>358</v>
      </c>
      <c r="CO41" t="s">
        <v>358</v>
      </c>
      <c r="CP41" t="s">
        <v>358</v>
      </c>
      <c r="CQ41" t="s">
        <v>358</v>
      </c>
      <c r="CR41" t="s">
        <v>358</v>
      </c>
      <c r="CS41" t="s">
        <v>358</v>
      </c>
      <c r="CT41" t="s">
        <v>358</v>
      </c>
      <c r="CU41" t="s">
        <v>358</v>
      </c>
      <c r="CV41" t="s">
        <v>358</v>
      </c>
      <c r="CW41" t="s">
        <v>358</v>
      </c>
      <c r="CX41" t="s">
        <v>358</v>
      </c>
      <c r="CY41" t="s">
        <v>358</v>
      </c>
      <c r="CZ41" t="s">
        <v>358</v>
      </c>
      <c r="DA41" t="s">
        <v>358</v>
      </c>
      <c r="DB41" t="s">
        <v>358</v>
      </c>
      <c r="DC41" t="s">
        <v>358</v>
      </c>
      <c r="DD41" t="s">
        <v>358</v>
      </c>
    </row>
    <row r="42" spans="1:108" x14ac:dyDescent="0.3">
      <c r="A42" t="s">
        <v>270</v>
      </c>
      <c r="B42">
        <v>8614</v>
      </c>
      <c r="C42">
        <v>8615</v>
      </c>
      <c r="D42" t="s">
        <v>352</v>
      </c>
      <c r="E42" t="s">
        <v>352</v>
      </c>
      <c r="F42" t="s">
        <v>106</v>
      </c>
      <c r="G42" t="s">
        <v>105</v>
      </c>
      <c r="H42" t="s">
        <v>352</v>
      </c>
      <c r="I42" t="s">
        <v>352</v>
      </c>
      <c r="J42" t="s">
        <v>357</v>
      </c>
      <c r="K42" t="s">
        <v>358</v>
      </c>
      <c r="L42" t="s">
        <v>358</v>
      </c>
      <c r="M42" t="s">
        <v>358</v>
      </c>
      <c r="N42" t="s">
        <v>358</v>
      </c>
      <c r="O42" t="s">
        <v>358</v>
      </c>
      <c r="P42" t="s">
        <v>358</v>
      </c>
      <c r="Q42" t="s">
        <v>358</v>
      </c>
      <c r="R42" t="s">
        <v>358</v>
      </c>
      <c r="S42" s="7">
        <v>4.2361111111111106E-2</v>
      </c>
      <c r="T42" s="7">
        <v>4.2372685185185187E-2</v>
      </c>
      <c r="U42" t="s">
        <v>358</v>
      </c>
      <c r="V42" t="s">
        <v>358</v>
      </c>
      <c r="W42" t="s">
        <v>358</v>
      </c>
      <c r="X42" t="s">
        <v>358</v>
      </c>
      <c r="Y42" t="s">
        <v>358</v>
      </c>
      <c r="Z42" t="s">
        <v>358</v>
      </c>
      <c r="AA42" t="s">
        <v>358</v>
      </c>
      <c r="AB42" t="s">
        <v>358</v>
      </c>
      <c r="AC42" t="s">
        <v>358</v>
      </c>
      <c r="AD42" t="s">
        <v>358</v>
      </c>
      <c r="AE42" t="s">
        <v>358</v>
      </c>
      <c r="AF42" t="s">
        <v>358</v>
      </c>
      <c r="AG42" t="s">
        <v>358</v>
      </c>
      <c r="AH42" t="s">
        <v>358</v>
      </c>
      <c r="AI42" t="s">
        <v>358</v>
      </c>
      <c r="AJ42" t="s">
        <v>358</v>
      </c>
      <c r="AK42" t="s">
        <v>358</v>
      </c>
      <c r="AL42" t="s">
        <v>358</v>
      </c>
      <c r="AM42" t="s">
        <v>358</v>
      </c>
      <c r="AN42" t="s">
        <v>358</v>
      </c>
      <c r="AO42" t="s">
        <v>358</v>
      </c>
      <c r="AP42" t="s">
        <v>358</v>
      </c>
      <c r="AQ42" t="s">
        <v>358</v>
      </c>
      <c r="AR42" t="s">
        <v>358</v>
      </c>
      <c r="AS42" t="s">
        <v>358</v>
      </c>
      <c r="AT42" t="s">
        <v>358</v>
      </c>
      <c r="AU42" t="s">
        <v>358</v>
      </c>
      <c r="AV42" t="s">
        <v>358</v>
      </c>
      <c r="AW42" t="s">
        <v>358</v>
      </c>
      <c r="AX42" t="s">
        <v>358</v>
      </c>
      <c r="AY42" t="s">
        <v>358</v>
      </c>
      <c r="AZ42" t="s">
        <v>358</v>
      </c>
      <c r="BA42" t="s">
        <v>358</v>
      </c>
      <c r="BB42" t="s">
        <v>358</v>
      </c>
      <c r="BC42" t="s">
        <v>358</v>
      </c>
      <c r="BD42" t="s">
        <v>358</v>
      </c>
      <c r="BE42" t="s">
        <v>358</v>
      </c>
      <c r="BF42" t="s">
        <v>358</v>
      </c>
      <c r="BG42" t="s">
        <v>358</v>
      </c>
      <c r="BH42" t="s">
        <v>358</v>
      </c>
      <c r="BI42" t="s">
        <v>358</v>
      </c>
      <c r="BJ42" t="s">
        <v>358</v>
      </c>
      <c r="BK42" t="s">
        <v>358</v>
      </c>
      <c r="BL42" t="s">
        <v>358</v>
      </c>
      <c r="BM42" t="s">
        <v>358</v>
      </c>
      <c r="BN42" t="s">
        <v>358</v>
      </c>
      <c r="BO42" t="s">
        <v>358</v>
      </c>
      <c r="BP42" t="s">
        <v>358</v>
      </c>
      <c r="BQ42" t="s">
        <v>358</v>
      </c>
      <c r="BR42" t="s">
        <v>358</v>
      </c>
      <c r="BS42" t="s">
        <v>358</v>
      </c>
      <c r="BT42" t="s">
        <v>358</v>
      </c>
      <c r="BU42" t="s">
        <v>358</v>
      </c>
      <c r="BV42" t="s">
        <v>358</v>
      </c>
      <c r="BW42" t="s">
        <v>358</v>
      </c>
      <c r="BX42" t="s">
        <v>358</v>
      </c>
      <c r="BY42" t="s">
        <v>358</v>
      </c>
      <c r="BZ42" t="s">
        <v>358</v>
      </c>
      <c r="CA42" t="s">
        <v>358</v>
      </c>
      <c r="CB42" t="s">
        <v>358</v>
      </c>
      <c r="CC42" t="s">
        <v>358</v>
      </c>
      <c r="CD42" t="s">
        <v>358</v>
      </c>
      <c r="CE42" t="s">
        <v>358</v>
      </c>
      <c r="CF42" t="s">
        <v>358</v>
      </c>
      <c r="CG42" t="s">
        <v>358</v>
      </c>
      <c r="CH42" t="s">
        <v>358</v>
      </c>
      <c r="CI42" t="s">
        <v>358</v>
      </c>
      <c r="CJ42" t="s">
        <v>358</v>
      </c>
      <c r="CK42" t="s">
        <v>358</v>
      </c>
      <c r="CL42" t="s">
        <v>358</v>
      </c>
      <c r="CM42" t="s">
        <v>358</v>
      </c>
      <c r="CN42" t="s">
        <v>358</v>
      </c>
      <c r="CO42" t="s">
        <v>358</v>
      </c>
      <c r="CP42" t="s">
        <v>358</v>
      </c>
      <c r="CQ42" t="s">
        <v>358</v>
      </c>
      <c r="CR42" t="s">
        <v>358</v>
      </c>
      <c r="CS42" t="s">
        <v>358</v>
      </c>
      <c r="CT42" t="s">
        <v>358</v>
      </c>
      <c r="CU42" t="s">
        <v>358</v>
      </c>
      <c r="CV42" t="s">
        <v>358</v>
      </c>
      <c r="CW42" t="s">
        <v>358</v>
      </c>
      <c r="CX42" t="s">
        <v>358</v>
      </c>
      <c r="CY42" t="s">
        <v>358</v>
      </c>
      <c r="CZ42" t="s">
        <v>358</v>
      </c>
      <c r="DA42" t="s">
        <v>358</v>
      </c>
      <c r="DB42" t="s">
        <v>358</v>
      </c>
      <c r="DC42" t="s">
        <v>358</v>
      </c>
      <c r="DD42" t="s">
        <v>358</v>
      </c>
    </row>
    <row r="43" spans="1:108" x14ac:dyDescent="0.3">
      <c r="A43" t="s">
        <v>270</v>
      </c>
      <c r="B43">
        <v>8652</v>
      </c>
      <c r="C43">
        <v>8653</v>
      </c>
      <c r="D43" t="s">
        <v>352</v>
      </c>
      <c r="E43" t="s">
        <v>352</v>
      </c>
      <c r="F43" t="s">
        <v>106</v>
      </c>
      <c r="G43" t="s">
        <v>91</v>
      </c>
      <c r="H43" t="s">
        <v>352</v>
      </c>
      <c r="I43" t="s">
        <v>352</v>
      </c>
      <c r="J43" t="s">
        <v>357</v>
      </c>
      <c r="K43" t="s">
        <v>358</v>
      </c>
      <c r="L43" t="s">
        <v>358</v>
      </c>
      <c r="M43" t="s">
        <v>358</v>
      </c>
      <c r="N43" t="s">
        <v>358</v>
      </c>
      <c r="O43" t="s">
        <v>358</v>
      </c>
      <c r="P43" t="s">
        <v>358</v>
      </c>
      <c r="Q43" t="s">
        <v>358</v>
      </c>
      <c r="R43" t="s">
        <v>358</v>
      </c>
      <c r="S43" t="s">
        <v>358</v>
      </c>
      <c r="T43" t="s">
        <v>358</v>
      </c>
      <c r="U43" t="s">
        <v>358</v>
      </c>
      <c r="V43" t="s">
        <v>358</v>
      </c>
      <c r="W43" t="s">
        <v>358</v>
      </c>
      <c r="X43" t="s">
        <v>358</v>
      </c>
      <c r="Y43" t="s">
        <v>358</v>
      </c>
      <c r="Z43" t="s">
        <v>358</v>
      </c>
      <c r="AA43" t="s">
        <v>358</v>
      </c>
      <c r="AB43" t="s">
        <v>358</v>
      </c>
      <c r="AC43" t="s">
        <v>358</v>
      </c>
      <c r="AD43" t="s">
        <v>358</v>
      </c>
      <c r="AE43" t="s">
        <v>358</v>
      </c>
      <c r="AF43" t="s">
        <v>358</v>
      </c>
      <c r="AG43" t="s">
        <v>358</v>
      </c>
      <c r="AH43" t="s">
        <v>358</v>
      </c>
      <c r="AI43" t="s">
        <v>358</v>
      </c>
      <c r="AJ43" t="s">
        <v>358</v>
      </c>
      <c r="AK43" t="s">
        <v>358</v>
      </c>
      <c r="AL43" t="s">
        <v>358</v>
      </c>
      <c r="AM43" t="s">
        <v>358</v>
      </c>
      <c r="AN43" t="s">
        <v>358</v>
      </c>
      <c r="AO43" t="s">
        <v>358</v>
      </c>
      <c r="AP43" t="s">
        <v>358</v>
      </c>
      <c r="AQ43" t="s">
        <v>358</v>
      </c>
      <c r="AR43" t="s">
        <v>358</v>
      </c>
      <c r="AS43" t="s">
        <v>358</v>
      </c>
      <c r="AT43" t="s">
        <v>358</v>
      </c>
      <c r="AU43" t="s">
        <v>358</v>
      </c>
      <c r="AV43" t="s">
        <v>358</v>
      </c>
      <c r="AW43" t="s">
        <v>358</v>
      </c>
      <c r="AX43" t="s">
        <v>358</v>
      </c>
      <c r="AY43" t="s">
        <v>358</v>
      </c>
      <c r="AZ43" t="s">
        <v>358</v>
      </c>
      <c r="BA43" t="s">
        <v>358</v>
      </c>
      <c r="BB43" t="s">
        <v>358</v>
      </c>
      <c r="BC43" t="s">
        <v>358</v>
      </c>
      <c r="BD43" t="s">
        <v>358</v>
      </c>
      <c r="BE43" t="s">
        <v>358</v>
      </c>
      <c r="BF43" t="s">
        <v>358</v>
      </c>
      <c r="BG43" t="s">
        <v>358</v>
      </c>
      <c r="BH43" t="s">
        <v>358</v>
      </c>
      <c r="BI43" t="s">
        <v>358</v>
      </c>
      <c r="BJ43" t="s">
        <v>358</v>
      </c>
      <c r="BK43" t="s">
        <v>358</v>
      </c>
      <c r="BL43" t="s">
        <v>358</v>
      </c>
      <c r="BM43" t="s">
        <v>358</v>
      </c>
      <c r="BN43" t="s">
        <v>358</v>
      </c>
      <c r="BO43" t="s">
        <v>358</v>
      </c>
      <c r="BP43" t="s">
        <v>358</v>
      </c>
      <c r="BQ43" t="s">
        <v>358</v>
      </c>
      <c r="BR43" t="s">
        <v>358</v>
      </c>
      <c r="BS43" t="s">
        <v>358</v>
      </c>
      <c r="BT43" t="s">
        <v>358</v>
      </c>
      <c r="BU43" t="s">
        <v>358</v>
      </c>
      <c r="BV43" t="s">
        <v>358</v>
      </c>
      <c r="BW43" t="s">
        <v>358</v>
      </c>
      <c r="BX43" t="s">
        <v>358</v>
      </c>
      <c r="BY43" t="s">
        <v>358</v>
      </c>
      <c r="BZ43" t="s">
        <v>358</v>
      </c>
      <c r="CA43" t="s">
        <v>358</v>
      </c>
      <c r="CB43" t="s">
        <v>358</v>
      </c>
      <c r="CC43" t="s">
        <v>358</v>
      </c>
      <c r="CD43" t="s">
        <v>358</v>
      </c>
      <c r="CE43" s="7">
        <v>4.2361111111111106E-2</v>
      </c>
      <c r="CF43" s="7">
        <v>4.2372685185185187E-2</v>
      </c>
      <c r="CG43" t="s">
        <v>358</v>
      </c>
      <c r="CH43" t="s">
        <v>358</v>
      </c>
      <c r="CI43" t="s">
        <v>358</v>
      </c>
      <c r="CJ43" t="s">
        <v>358</v>
      </c>
      <c r="CK43" t="s">
        <v>358</v>
      </c>
      <c r="CL43" t="s">
        <v>358</v>
      </c>
      <c r="CM43" t="s">
        <v>358</v>
      </c>
      <c r="CN43" t="s">
        <v>358</v>
      </c>
      <c r="CO43" t="s">
        <v>358</v>
      </c>
      <c r="CP43" t="s">
        <v>358</v>
      </c>
      <c r="CQ43" t="s">
        <v>358</v>
      </c>
      <c r="CR43" t="s">
        <v>358</v>
      </c>
      <c r="CS43" t="s">
        <v>358</v>
      </c>
      <c r="CT43" t="s">
        <v>358</v>
      </c>
      <c r="CU43" t="s">
        <v>358</v>
      </c>
      <c r="CV43" t="s">
        <v>358</v>
      </c>
      <c r="CW43" t="s">
        <v>358</v>
      </c>
      <c r="CX43" t="s">
        <v>358</v>
      </c>
      <c r="CY43" t="s">
        <v>358</v>
      </c>
      <c r="CZ43" t="s">
        <v>358</v>
      </c>
      <c r="DA43" t="s">
        <v>358</v>
      </c>
      <c r="DB43" t="s">
        <v>358</v>
      </c>
      <c r="DC43" t="s">
        <v>358</v>
      </c>
      <c r="DD43" t="s">
        <v>358</v>
      </c>
    </row>
    <row r="44" spans="1:108" x14ac:dyDescent="0.3">
      <c r="A44" t="s">
        <v>270</v>
      </c>
      <c r="B44">
        <v>8781</v>
      </c>
      <c r="C44" s="1">
        <v>8782</v>
      </c>
      <c r="D44" t="s">
        <v>352</v>
      </c>
      <c r="E44" t="s">
        <v>352</v>
      </c>
      <c r="F44" t="s">
        <v>90</v>
      </c>
      <c r="G44" t="s">
        <v>91</v>
      </c>
      <c r="H44" t="s">
        <v>352</v>
      </c>
      <c r="I44" t="s">
        <v>352</v>
      </c>
      <c r="J44" t="s">
        <v>357</v>
      </c>
      <c r="K44" t="s">
        <v>358</v>
      </c>
      <c r="L44" t="s">
        <v>358</v>
      </c>
      <c r="M44" t="s">
        <v>358</v>
      </c>
      <c r="N44" t="s">
        <v>358</v>
      </c>
      <c r="O44" t="s">
        <v>358</v>
      </c>
      <c r="P44" t="s">
        <v>358</v>
      </c>
      <c r="Q44" t="s">
        <v>358</v>
      </c>
      <c r="R44" t="s">
        <v>358</v>
      </c>
      <c r="S44" t="s">
        <v>358</v>
      </c>
      <c r="T44" t="s">
        <v>358</v>
      </c>
      <c r="U44" t="s">
        <v>358</v>
      </c>
      <c r="V44" t="s">
        <v>358</v>
      </c>
      <c r="W44" t="s">
        <v>358</v>
      </c>
      <c r="X44" t="s">
        <v>358</v>
      </c>
      <c r="Y44" t="s">
        <v>358</v>
      </c>
      <c r="Z44" t="s">
        <v>358</v>
      </c>
      <c r="AA44" t="s">
        <v>358</v>
      </c>
      <c r="AB44" t="s">
        <v>358</v>
      </c>
      <c r="AC44" t="s">
        <v>358</v>
      </c>
      <c r="AD44" t="s">
        <v>358</v>
      </c>
      <c r="AE44" t="s">
        <v>358</v>
      </c>
      <c r="AF44" t="s">
        <v>358</v>
      </c>
      <c r="AG44" t="s">
        <v>358</v>
      </c>
      <c r="AH44" t="s">
        <v>358</v>
      </c>
      <c r="AI44" t="s">
        <v>358</v>
      </c>
      <c r="AJ44" t="s">
        <v>358</v>
      </c>
      <c r="AK44" t="s">
        <v>358</v>
      </c>
      <c r="AL44" t="s">
        <v>358</v>
      </c>
      <c r="AM44" t="s">
        <v>358</v>
      </c>
      <c r="AN44" t="s">
        <v>358</v>
      </c>
      <c r="AO44" s="7">
        <v>4.2361111111111106E-2</v>
      </c>
      <c r="AP44" s="7">
        <v>4.2372685185185187E-2</v>
      </c>
      <c r="AQ44" s="7">
        <v>4.2361111111111106E-2</v>
      </c>
      <c r="AR44" s="7">
        <v>4.2372685185185187E-2</v>
      </c>
      <c r="AS44" s="7">
        <v>4.2361111111111106E-2</v>
      </c>
      <c r="AT44" s="7">
        <v>4.2372685185185187E-2</v>
      </c>
      <c r="AU44" s="7">
        <v>4.2361111111111106E-2</v>
      </c>
      <c r="AV44" s="7">
        <v>4.2372685185185187E-2</v>
      </c>
      <c r="AW44" s="7">
        <v>4.2361111111111106E-2</v>
      </c>
      <c r="AX44" s="7">
        <v>4.2372685185185187E-2</v>
      </c>
      <c r="AY44" s="7">
        <v>4.2361111111111106E-2</v>
      </c>
      <c r="AZ44" s="7">
        <v>4.2372685185185187E-2</v>
      </c>
      <c r="BA44" s="7">
        <v>4.2361111111111106E-2</v>
      </c>
      <c r="BB44" s="7">
        <v>4.2372685185185187E-2</v>
      </c>
      <c r="BC44" s="7">
        <v>4.2361111111111106E-2</v>
      </c>
      <c r="BD44" s="7">
        <v>4.2372685185185187E-2</v>
      </c>
      <c r="BE44" s="7">
        <v>4.2361111111111106E-2</v>
      </c>
      <c r="BF44" s="7">
        <v>4.2372685185185187E-2</v>
      </c>
      <c r="BG44" s="7">
        <v>4.2361111111111106E-2</v>
      </c>
      <c r="BH44" s="7">
        <v>4.2372685185185187E-2</v>
      </c>
      <c r="BI44" s="7">
        <v>4.2361111111111106E-2</v>
      </c>
      <c r="BJ44" s="7">
        <v>4.2372685185185187E-2</v>
      </c>
      <c r="BK44" s="7">
        <v>4.2361111111111106E-2</v>
      </c>
      <c r="BL44" s="7">
        <v>4.2372685185185187E-2</v>
      </c>
      <c r="BM44" s="7">
        <v>4.2361111111111106E-2</v>
      </c>
      <c r="BN44" s="7">
        <v>4.2372685185185187E-2</v>
      </c>
      <c r="BO44" t="s">
        <v>358</v>
      </c>
      <c r="BP44" t="s">
        <v>358</v>
      </c>
      <c r="BQ44" t="s">
        <v>358</v>
      </c>
      <c r="BR44" t="s">
        <v>358</v>
      </c>
      <c r="BS44" t="s">
        <v>358</v>
      </c>
      <c r="BT44" t="s">
        <v>358</v>
      </c>
      <c r="BU44" t="s">
        <v>358</v>
      </c>
      <c r="BV44" t="s">
        <v>358</v>
      </c>
      <c r="BW44" s="7">
        <v>4.2361111111111106E-2</v>
      </c>
      <c r="BX44" s="7">
        <v>4.2372685185185187E-2</v>
      </c>
      <c r="BY44" t="s">
        <v>358</v>
      </c>
      <c r="BZ44" t="s">
        <v>358</v>
      </c>
      <c r="CA44" t="s">
        <v>358</v>
      </c>
      <c r="CB44" t="s">
        <v>358</v>
      </c>
      <c r="CC44" s="7">
        <v>4.2361111111111106E-2</v>
      </c>
      <c r="CD44" s="7">
        <v>4.2372685185185187E-2</v>
      </c>
      <c r="CE44" t="s">
        <v>358</v>
      </c>
      <c r="CF44" t="s">
        <v>358</v>
      </c>
      <c r="CG44" t="s">
        <v>358</v>
      </c>
      <c r="CH44" t="s">
        <v>358</v>
      </c>
      <c r="CI44" t="s">
        <v>358</v>
      </c>
      <c r="CJ44" t="s">
        <v>358</v>
      </c>
      <c r="CK44" t="s">
        <v>358</v>
      </c>
      <c r="CL44" t="s">
        <v>358</v>
      </c>
      <c r="CM44" t="s">
        <v>358</v>
      </c>
      <c r="CN44" t="s">
        <v>358</v>
      </c>
      <c r="CO44" t="s">
        <v>358</v>
      </c>
      <c r="CP44" t="s">
        <v>358</v>
      </c>
      <c r="CQ44" t="s">
        <v>358</v>
      </c>
      <c r="CR44" t="s">
        <v>358</v>
      </c>
      <c r="CS44" t="s">
        <v>358</v>
      </c>
      <c r="CT44" t="s">
        <v>358</v>
      </c>
      <c r="CU44" s="7">
        <v>4.2361111111111106E-2</v>
      </c>
      <c r="CV44" s="7">
        <v>4.2372685185185187E-2</v>
      </c>
      <c r="CW44" t="s">
        <v>358</v>
      </c>
      <c r="CX44" t="s">
        <v>358</v>
      </c>
      <c r="CY44" t="s">
        <v>358</v>
      </c>
      <c r="CZ44" t="s">
        <v>358</v>
      </c>
      <c r="DA44" t="s">
        <v>358</v>
      </c>
      <c r="DB44" t="s">
        <v>358</v>
      </c>
      <c r="DC44" t="s">
        <v>358</v>
      </c>
      <c r="DD44" t="s">
        <v>358</v>
      </c>
    </row>
    <row r="45" spans="1:108" x14ac:dyDescent="0.3">
      <c r="A45" t="s">
        <v>270</v>
      </c>
      <c r="B45">
        <v>8833</v>
      </c>
      <c r="C45">
        <v>8834</v>
      </c>
      <c r="D45" t="s">
        <v>352</v>
      </c>
      <c r="E45" t="s">
        <v>352</v>
      </c>
      <c r="F45" t="s">
        <v>106</v>
      </c>
      <c r="G45" t="s">
        <v>105</v>
      </c>
      <c r="H45" t="s">
        <v>352</v>
      </c>
      <c r="I45" t="s">
        <v>352</v>
      </c>
      <c r="J45" t="s">
        <v>357</v>
      </c>
      <c r="K45" t="s">
        <v>358</v>
      </c>
      <c r="L45" t="s">
        <v>358</v>
      </c>
      <c r="M45" t="s">
        <v>358</v>
      </c>
      <c r="N45" t="s">
        <v>358</v>
      </c>
      <c r="O45" t="s">
        <v>358</v>
      </c>
      <c r="P45" t="s">
        <v>358</v>
      </c>
      <c r="Q45" t="s">
        <v>358</v>
      </c>
      <c r="R45" t="s">
        <v>358</v>
      </c>
      <c r="S45" s="7">
        <v>4.2361111111111106E-2</v>
      </c>
      <c r="T45" s="7">
        <v>4.2372685185185187E-2</v>
      </c>
      <c r="U45" t="s">
        <v>358</v>
      </c>
      <c r="V45" t="s">
        <v>358</v>
      </c>
      <c r="W45" t="s">
        <v>358</v>
      </c>
      <c r="X45" t="s">
        <v>358</v>
      </c>
      <c r="Y45" t="s">
        <v>358</v>
      </c>
      <c r="Z45" t="s">
        <v>358</v>
      </c>
      <c r="AA45" t="s">
        <v>358</v>
      </c>
      <c r="AB45" t="s">
        <v>358</v>
      </c>
      <c r="AC45" t="s">
        <v>358</v>
      </c>
      <c r="AD45" t="s">
        <v>358</v>
      </c>
      <c r="AE45" t="s">
        <v>358</v>
      </c>
      <c r="AF45" t="s">
        <v>358</v>
      </c>
      <c r="AG45" t="s">
        <v>358</v>
      </c>
      <c r="AH45" t="s">
        <v>358</v>
      </c>
      <c r="AI45" t="s">
        <v>358</v>
      </c>
      <c r="AJ45" t="s">
        <v>358</v>
      </c>
      <c r="AK45" t="s">
        <v>358</v>
      </c>
      <c r="AL45" t="s">
        <v>358</v>
      </c>
      <c r="AM45" t="s">
        <v>358</v>
      </c>
      <c r="AN45" t="s">
        <v>358</v>
      </c>
      <c r="AO45" t="s">
        <v>358</v>
      </c>
      <c r="AP45" t="s">
        <v>358</v>
      </c>
      <c r="AQ45" t="s">
        <v>358</v>
      </c>
      <c r="AR45" t="s">
        <v>358</v>
      </c>
      <c r="AS45" t="s">
        <v>358</v>
      </c>
      <c r="AT45" t="s">
        <v>358</v>
      </c>
      <c r="AU45" t="s">
        <v>358</v>
      </c>
      <c r="AV45" t="s">
        <v>358</v>
      </c>
      <c r="AW45" t="s">
        <v>358</v>
      </c>
      <c r="AX45" t="s">
        <v>358</v>
      </c>
      <c r="AY45" t="s">
        <v>358</v>
      </c>
      <c r="AZ45" t="s">
        <v>358</v>
      </c>
      <c r="BA45" t="s">
        <v>358</v>
      </c>
      <c r="BB45" t="s">
        <v>358</v>
      </c>
      <c r="BC45" t="s">
        <v>358</v>
      </c>
      <c r="BD45" t="s">
        <v>358</v>
      </c>
      <c r="BE45" t="s">
        <v>358</v>
      </c>
      <c r="BF45" t="s">
        <v>358</v>
      </c>
      <c r="BG45" t="s">
        <v>358</v>
      </c>
      <c r="BH45" t="s">
        <v>358</v>
      </c>
      <c r="BI45" t="s">
        <v>358</v>
      </c>
      <c r="BJ45" t="s">
        <v>358</v>
      </c>
      <c r="BK45" t="s">
        <v>358</v>
      </c>
      <c r="BL45" t="s">
        <v>358</v>
      </c>
      <c r="BM45" t="s">
        <v>358</v>
      </c>
      <c r="BN45" t="s">
        <v>358</v>
      </c>
      <c r="BO45" t="s">
        <v>358</v>
      </c>
      <c r="BP45" t="s">
        <v>358</v>
      </c>
      <c r="BQ45" t="s">
        <v>358</v>
      </c>
      <c r="BR45" t="s">
        <v>358</v>
      </c>
      <c r="BS45" t="s">
        <v>358</v>
      </c>
      <c r="BT45" t="s">
        <v>358</v>
      </c>
      <c r="BU45" t="s">
        <v>358</v>
      </c>
      <c r="BV45" t="s">
        <v>358</v>
      </c>
      <c r="BW45" t="s">
        <v>358</v>
      </c>
      <c r="BX45" t="s">
        <v>358</v>
      </c>
      <c r="BY45" t="s">
        <v>358</v>
      </c>
      <c r="BZ45" t="s">
        <v>358</v>
      </c>
      <c r="CA45" t="s">
        <v>358</v>
      </c>
      <c r="CB45" t="s">
        <v>358</v>
      </c>
      <c r="CC45" t="s">
        <v>358</v>
      </c>
      <c r="CD45" t="s">
        <v>358</v>
      </c>
      <c r="CE45" t="s">
        <v>358</v>
      </c>
      <c r="CF45" t="s">
        <v>358</v>
      </c>
      <c r="CG45" t="s">
        <v>358</v>
      </c>
      <c r="CH45" t="s">
        <v>358</v>
      </c>
      <c r="CI45" t="s">
        <v>358</v>
      </c>
      <c r="CJ45" t="s">
        <v>358</v>
      </c>
      <c r="CK45" t="s">
        <v>358</v>
      </c>
      <c r="CL45" t="s">
        <v>358</v>
      </c>
      <c r="CM45" t="s">
        <v>358</v>
      </c>
      <c r="CN45" t="s">
        <v>358</v>
      </c>
      <c r="CO45" t="s">
        <v>358</v>
      </c>
      <c r="CP45" t="s">
        <v>358</v>
      </c>
      <c r="CQ45" t="s">
        <v>358</v>
      </c>
      <c r="CR45" t="s">
        <v>358</v>
      </c>
      <c r="CS45" t="s">
        <v>358</v>
      </c>
      <c r="CT45" t="s">
        <v>358</v>
      </c>
      <c r="CU45" t="s">
        <v>358</v>
      </c>
      <c r="CV45" t="s">
        <v>358</v>
      </c>
      <c r="CW45" t="s">
        <v>358</v>
      </c>
      <c r="CX45" t="s">
        <v>358</v>
      </c>
      <c r="CY45" t="s">
        <v>358</v>
      </c>
      <c r="CZ45" t="s">
        <v>358</v>
      </c>
      <c r="DA45" t="s">
        <v>358</v>
      </c>
      <c r="DB45" t="s">
        <v>358</v>
      </c>
      <c r="DC45" t="s">
        <v>358</v>
      </c>
      <c r="DD45" t="s">
        <v>358</v>
      </c>
    </row>
    <row r="46" spans="1:108" x14ac:dyDescent="0.3">
      <c r="A46" t="s">
        <v>270</v>
      </c>
      <c r="B46">
        <v>9169</v>
      </c>
      <c r="C46">
        <v>9170</v>
      </c>
      <c r="D46" t="s">
        <v>352</v>
      </c>
      <c r="E46" t="s">
        <v>352</v>
      </c>
      <c r="F46" t="s">
        <v>90</v>
      </c>
      <c r="G46" t="s">
        <v>91</v>
      </c>
      <c r="H46" t="s">
        <v>352</v>
      </c>
      <c r="I46" t="s">
        <v>352</v>
      </c>
      <c r="J46" t="s">
        <v>357</v>
      </c>
      <c r="K46" t="s">
        <v>358</v>
      </c>
      <c r="L46" t="s">
        <v>358</v>
      </c>
      <c r="M46" t="s">
        <v>358</v>
      </c>
      <c r="N46" t="s">
        <v>358</v>
      </c>
      <c r="O46" t="s">
        <v>358</v>
      </c>
      <c r="P46" t="s">
        <v>358</v>
      </c>
      <c r="Q46" t="s">
        <v>358</v>
      </c>
      <c r="R46" t="s">
        <v>358</v>
      </c>
      <c r="S46" t="s">
        <v>358</v>
      </c>
      <c r="T46" t="s">
        <v>358</v>
      </c>
      <c r="U46" t="s">
        <v>358</v>
      </c>
      <c r="V46" t="s">
        <v>358</v>
      </c>
      <c r="W46" t="s">
        <v>358</v>
      </c>
      <c r="X46" t="s">
        <v>358</v>
      </c>
      <c r="Y46" t="s">
        <v>358</v>
      </c>
      <c r="Z46" t="s">
        <v>358</v>
      </c>
      <c r="AA46" t="s">
        <v>358</v>
      </c>
      <c r="AB46" t="s">
        <v>358</v>
      </c>
      <c r="AC46" t="s">
        <v>358</v>
      </c>
      <c r="AD46" t="s">
        <v>358</v>
      </c>
      <c r="AE46" t="s">
        <v>358</v>
      </c>
      <c r="AF46" t="s">
        <v>358</v>
      </c>
      <c r="AG46" t="s">
        <v>358</v>
      </c>
      <c r="AH46" t="s">
        <v>358</v>
      </c>
      <c r="AI46" t="s">
        <v>358</v>
      </c>
      <c r="AJ46" t="s">
        <v>358</v>
      </c>
      <c r="AK46" t="s">
        <v>358</v>
      </c>
      <c r="AL46" t="s">
        <v>358</v>
      </c>
      <c r="AM46" t="s">
        <v>358</v>
      </c>
      <c r="AN46" t="s">
        <v>358</v>
      </c>
      <c r="AO46" t="s">
        <v>358</v>
      </c>
      <c r="AP46" t="s">
        <v>358</v>
      </c>
      <c r="AQ46" t="s">
        <v>358</v>
      </c>
      <c r="AR46" t="s">
        <v>358</v>
      </c>
      <c r="AS46" t="s">
        <v>358</v>
      </c>
      <c r="AT46" t="s">
        <v>358</v>
      </c>
      <c r="AU46" t="s">
        <v>358</v>
      </c>
      <c r="AV46" t="s">
        <v>358</v>
      </c>
      <c r="AW46" t="s">
        <v>358</v>
      </c>
      <c r="AX46" t="s">
        <v>358</v>
      </c>
      <c r="AY46" t="s">
        <v>358</v>
      </c>
      <c r="AZ46" t="s">
        <v>358</v>
      </c>
      <c r="BA46" t="s">
        <v>358</v>
      </c>
      <c r="BB46" t="s">
        <v>358</v>
      </c>
      <c r="BC46" t="s">
        <v>358</v>
      </c>
      <c r="BD46" t="s">
        <v>358</v>
      </c>
      <c r="BE46" t="s">
        <v>358</v>
      </c>
      <c r="BF46" t="s">
        <v>358</v>
      </c>
      <c r="BG46" t="s">
        <v>358</v>
      </c>
      <c r="BH46" t="s">
        <v>358</v>
      </c>
      <c r="BI46" t="s">
        <v>358</v>
      </c>
      <c r="BJ46" t="s">
        <v>358</v>
      </c>
      <c r="BK46" t="s">
        <v>358</v>
      </c>
      <c r="BL46" t="s">
        <v>358</v>
      </c>
      <c r="BM46" t="s">
        <v>358</v>
      </c>
      <c r="BN46" t="s">
        <v>358</v>
      </c>
      <c r="BO46" t="s">
        <v>358</v>
      </c>
      <c r="BP46" t="s">
        <v>358</v>
      </c>
      <c r="BQ46" t="s">
        <v>358</v>
      </c>
      <c r="BR46" t="s">
        <v>358</v>
      </c>
      <c r="BS46" t="s">
        <v>358</v>
      </c>
      <c r="BT46" t="s">
        <v>358</v>
      </c>
      <c r="BU46" t="s">
        <v>358</v>
      </c>
      <c r="BV46" t="s">
        <v>358</v>
      </c>
      <c r="BW46" t="s">
        <v>358</v>
      </c>
      <c r="BX46" t="s">
        <v>358</v>
      </c>
      <c r="BY46" t="s">
        <v>358</v>
      </c>
      <c r="BZ46" t="s">
        <v>358</v>
      </c>
      <c r="CA46" t="s">
        <v>358</v>
      </c>
      <c r="CB46" t="s">
        <v>358</v>
      </c>
      <c r="CC46" t="s">
        <v>358</v>
      </c>
      <c r="CD46" t="s">
        <v>358</v>
      </c>
      <c r="CE46" t="s">
        <v>358</v>
      </c>
      <c r="CF46" t="s">
        <v>358</v>
      </c>
      <c r="CG46" s="7">
        <v>4.2361111111111106E-2</v>
      </c>
      <c r="CH46" s="7">
        <v>4.2372685185185187E-2</v>
      </c>
      <c r="CI46" t="s">
        <v>358</v>
      </c>
      <c r="CJ46" t="s">
        <v>358</v>
      </c>
      <c r="CK46" t="s">
        <v>358</v>
      </c>
      <c r="CL46" t="s">
        <v>358</v>
      </c>
      <c r="CM46" t="s">
        <v>358</v>
      </c>
      <c r="CN46" t="s">
        <v>358</v>
      </c>
      <c r="CO46" t="s">
        <v>358</v>
      </c>
      <c r="CP46" t="s">
        <v>358</v>
      </c>
      <c r="CQ46" t="s">
        <v>358</v>
      </c>
      <c r="CR46" t="s">
        <v>358</v>
      </c>
      <c r="CS46" t="s">
        <v>358</v>
      </c>
      <c r="CT46" t="s">
        <v>358</v>
      </c>
      <c r="CU46" t="s">
        <v>358</v>
      </c>
      <c r="CV46" t="s">
        <v>358</v>
      </c>
      <c r="CW46" t="s">
        <v>358</v>
      </c>
      <c r="CX46" t="s">
        <v>358</v>
      </c>
      <c r="CY46" t="s">
        <v>358</v>
      </c>
      <c r="CZ46" t="s">
        <v>358</v>
      </c>
      <c r="DA46" t="s">
        <v>358</v>
      </c>
      <c r="DB46" t="s">
        <v>358</v>
      </c>
      <c r="DC46" t="s">
        <v>358</v>
      </c>
      <c r="DD46" t="s">
        <v>358</v>
      </c>
    </row>
    <row r="47" spans="1:108" x14ac:dyDescent="0.3">
      <c r="A47" t="s">
        <v>270</v>
      </c>
      <c r="B47">
        <v>9179</v>
      </c>
      <c r="C47">
        <v>9180</v>
      </c>
      <c r="D47" t="s">
        <v>352</v>
      </c>
      <c r="E47" t="s">
        <v>352</v>
      </c>
      <c r="F47" t="s">
        <v>90</v>
      </c>
      <c r="G47" t="s">
        <v>91</v>
      </c>
      <c r="H47" t="s">
        <v>352</v>
      </c>
      <c r="I47" t="s">
        <v>352</v>
      </c>
      <c r="J47" t="s">
        <v>357</v>
      </c>
      <c r="K47" t="s">
        <v>358</v>
      </c>
      <c r="L47" t="s">
        <v>358</v>
      </c>
      <c r="M47" t="s">
        <v>358</v>
      </c>
      <c r="N47" t="s">
        <v>358</v>
      </c>
      <c r="O47" t="s">
        <v>358</v>
      </c>
      <c r="P47" t="s">
        <v>358</v>
      </c>
      <c r="Q47" t="s">
        <v>358</v>
      </c>
      <c r="R47" t="s">
        <v>358</v>
      </c>
      <c r="S47" t="s">
        <v>358</v>
      </c>
      <c r="T47" t="s">
        <v>358</v>
      </c>
      <c r="U47" t="s">
        <v>358</v>
      </c>
      <c r="V47" t="s">
        <v>358</v>
      </c>
      <c r="W47" t="s">
        <v>358</v>
      </c>
      <c r="X47" t="s">
        <v>358</v>
      </c>
      <c r="Y47" t="s">
        <v>358</v>
      </c>
      <c r="Z47" t="s">
        <v>358</v>
      </c>
      <c r="AA47" t="s">
        <v>358</v>
      </c>
      <c r="AB47" t="s">
        <v>358</v>
      </c>
      <c r="AC47" t="s">
        <v>358</v>
      </c>
      <c r="AD47" t="s">
        <v>358</v>
      </c>
      <c r="AE47" t="s">
        <v>358</v>
      </c>
      <c r="AF47" t="s">
        <v>358</v>
      </c>
      <c r="AG47" t="s">
        <v>358</v>
      </c>
      <c r="AH47" t="s">
        <v>358</v>
      </c>
      <c r="AI47" t="s">
        <v>358</v>
      </c>
      <c r="AJ47" t="s">
        <v>358</v>
      </c>
      <c r="AK47" t="s">
        <v>358</v>
      </c>
      <c r="AL47" t="s">
        <v>358</v>
      </c>
      <c r="AM47" t="s">
        <v>358</v>
      </c>
      <c r="AN47" t="s">
        <v>358</v>
      </c>
      <c r="AO47" t="s">
        <v>358</v>
      </c>
      <c r="AP47" t="s">
        <v>358</v>
      </c>
      <c r="AQ47" t="s">
        <v>358</v>
      </c>
      <c r="AR47" t="s">
        <v>358</v>
      </c>
      <c r="AS47" t="s">
        <v>358</v>
      </c>
      <c r="AT47" t="s">
        <v>358</v>
      </c>
      <c r="AU47" t="s">
        <v>358</v>
      </c>
      <c r="AV47" t="s">
        <v>358</v>
      </c>
      <c r="AW47" t="s">
        <v>358</v>
      </c>
      <c r="AX47" t="s">
        <v>358</v>
      </c>
      <c r="AY47" t="s">
        <v>358</v>
      </c>
      <c r="AZ47" t="s">
        <v>358</v>
      </c>
      <c r="BA47" t="s">
        <v>358</v>
      </c>
      <c r="BB47" t="s">
        <v>358</v>
      </c>
      <c r="BC47" s="7">
        <v>4.2361111111111106E-2</v>
      </c>
      <c r="BD47" s="7">
        <v>4.2372685185185187E-2</v>
      </c>
      <c r="BE47" t="s">
        <v>358</v>
      </c>
      <c r="BF47" t="s">
        <v>358</v>
      </c>
      <c r="BG47" t="s">
        <v>358</v>
      </c>
      <c r="BH47" t="s">
        <v>358</v>
      </c>
      <c r="BI47" t="s">
        <v>358</v>
      </c>
      <c r="BJ47" t="s">
        <v>358</v>
      </c>
      <c r="BK47" t="s">
        <v>358</v>
      </c>
      <c r="BL47" t="s">
        <v>358</v>
      </c>
      <c r="BM47" t="s">
        <v>358</v>
      </c>
      <c r="BN47" t="s">
        <v>358</v>
      </c>
      <c r="BO47" t="s">
        <v>358</v>
      </c>
      <c r="BP47" t="s">
        <v>358</v>
      </c>
      <c r="BQ47" t="s">
        <v>358</v>
      </c>
      <c r="BR47" t="s">
        <v>358</v>
      </c>
      <c r="BS47" t="s">
        <v>358</v>
      </c>
      <c r="BT47" t="s">
        <v>358</v>
      </c>
      <c r="BU47" t="s">
        <v>358</v>
      </c>
      <c r="BV47" t="s">
        <v>358</v>
      </c>
      <c r="BW47" t="s">
        <v>358</v>
      </c>
      <c r="BX47" t="s">
        <v>358</v>
      </c>
      <c r="BY47" t="s">
        <v>358</v>
      </c>
      <c r="BZ47" t="s">
        <v>358</v>
      </c>
      <c r="CA47" t="s">
        <v>358</v>
      </c>
      <c r="CB47" t="s">
        <v>358</v>
      </c>
      <c r="CC47" t="s">
        <v>358</v>
      </c>
      <c r="CD47" t="s">
        <v>358</v>
      </c>
      <c r="CE47" t="s">
        <v>358</v>
      </c>
      <c r="CF47" t="s">
        <v>358</v>
      </c>
      <c r="CG47" t="s">
        <v>358</v>
      </c>
      <c r="CH47" t="s">
        <v>358</v>
      </c>
      <c r="CI47" t="s">
        <v>358</v>
      </c>
      <c r="CJ47" t="s">
        <v>358</v>
      </c>
      <c r="CK47" t="s">
        <v>358</v>
      </c>
      <c r="CL47" t="s">
        <v>358</v>
      </c>
      <c r="CM47" t="s">
        <v>358</v>
      </c>
      <c r="CN47" t="s">
        <v>358</v>
      </c>
      <c r="CO47" t="s">
        <v>358</v>
      </c>
      <c r="CP47" t="s">
        <v>358</v>
      </c>
      <c r="CQ47" t="s">
        <v>358</v>
      </c>
      <c r="CR47" t="s">
        <v>358</v>
      </c>
      <c r="CS47" t="s">
        <v>358</v>
      </c>
      <c r="CT47" t="s">
        <v>358</v>
      </c>
      <c r="CU47" t="s">
        <v>358</v>
      </c>
      <c r="CV47" t="s">
        <v>358</v>
      </c>
      <c r="CW47" t="s">
        <v>358</v>
      </c>
      <c r="CX47" t="s">
        <v>358</v>
      </c>
      <c r="CY47" t="s">
        <v>358</v>
      </c>
      <c r="CZ47" t="s">
        <v>358</v>
      </c>
      <c r="DA47" t="s">
        <v>358</v>
      </c>
      <c r="DB47" t="s">
        <v>358</v>
      </c>
      <c r="DC47" t="s">
        <v>358</v>
      </c>
      <c r="DD47" t="s">
        <v>358</v>
      </c>
    </row>
    <row r="48" spans="1:108" x14ac:dyDescent="0.3">
      <c r="A48" t="s">
        <v>270</v>
      </c>
      <c r="B48">
        <v>9429</v>
      </c>
      <c r="C48">
        <v>9430</v>
      </c>
      <c r="D48" t="s">
        <v>352</v>
      </c>
      <c r="E48" t="s">
        <v>352</v>
      </c>
      <c r="F48" t="s">
        <v>90</v>
      </c>
      <c r="G48" t="s">
        <v>105</v>
      </c>
      <c r="H48" t="s">
        <v>352</v>
      </c>
      <c r="I48" t="s">
        <v>352</v>
      </c>
      <c r="J48" t="s">
        <v>357</v>
      </c>
      <c r="K48" t="s">
        <v>358</v>
      </c>
      <c r="L48" t="s">
        <v>358</v>
      </c>
      <c r="M48" t="s">
        <v>358</v>
      </c>
      <c r="N48" t="s">
        <v>358</v>
      </c>
      <c r="O48" t="s">
        <v>358</v>
      </c>
      <c r="P48" t="s">
        <v>358</v>
      </c>
      <c r="Q48" t="s">
        <v>358</v>
      </c>
      <c r="R48" t="s">
        <v>358</v>
      </c>
      <c r="S48" t="s">
        <v>358</v>
      </c>
      <c r="T48" t="s">
        <v>358</v>
      </c>
      <c r="U48" t="s">
        <v>358</v>
      </c>
      <c r="V48" t="s">
        <v>358</v>
      </c>
      <c r="W48" t="s">
        <v>358</v>
      </c>
      <c r="X48" t="s">
        <v>358</v>
      </c>
      <c r="Y48" t="s">
        <v>358</v>
      </c>
      <c r="Z48" t="s">
        <v>358</v>
      </c>
      <c r="AA48" t="s">
        <v>358</v>
      </c>
      <c r="AB48" t="s">
        <v>358</v>
      </c>
      <c r="AC48" t="s">
        <v>358</v>
      </c>
      <c r="AD48" t="s">
        <v>358</v>
      </c>
      <c r="AE48" t="s">
        <v>358</v>
      </c>
      <c r="AF48" t="s">
        <v>358</v>
      </c>
      <c r="AG48" t="s">
        <v>358</v>
      </c>
      <c r="AH48" t="s">
        <v>358</v>
      </c>
      <c r="AI48" t="s">
        <v>358</v>
      </c>
      <c r="AJ48" t="s">
        <v>358</v>
      </c>
      <c r="AK48" t="s">
        <v>358</v>
      </c>
      <c r="AL48" t="s">
        <v>358</v>
      </c>
      <c r="AM48" t="s">
        <v>358</v>
      </c>
      <c r="AN48" t="s">
        <v>358</v>
      </c>
      <c r="AO48" t="s">
        <v>358</v>
      </c>
      <c r="AP48" t="s">
        <v>358</v>
      </c>
      <c r="AQ48" t="s">
        <v>358</v>
      </c>
      <c r="AR48" t="s">
        <v>358</v>
      </c>
      <c r="AS48" t="s">
        <v>358</v>
      </c>
      <c r="AT48" t="s">
        <v>358</v>
      </c>
      <c r="AU48" t="s">
        <v>358</v>
      </c>
      <c r="AV48" t="s">
        <v>358</v>
      </c>
      <c r="AW48" t="s">
        <v>358</v>
      </c>
      <c r="AX48" t="s">
        <v>358</v>
      </c>
      <c r="AY48" t="s">
        <v>358</v>
      </c>
      <c r="AZ48" t="s">
        <v>358</v>
      </c>
      <c r="BA48" s="7">
        <v>4.2361111111111106E-2</v>
      </c>
      <c r="BB48" s="7">
        <v>4.2372685185185187E-2</v>
      </c>
      <c r="BC48" t="s">
        <v>358</v>
      </c>
      <c r="BD48" t="s">
        <v>358</v>
      </c>
      <c r="BE48" t="s">
        <v>358</v>
      </c>
      <c r="BF48" t="s">
        <v>358</v>
      </c>
      <c r="BG48" t="s">
        <v>358</v>
      </c>
      <c r="BH48" t="s">
        <v>358</v>
      </c>
      <c r="BI48" t="s">
        <v>358</v>
      </c>
      <c r="BJ48" t="s">
        <v>358</v>
      </c>
      <c r="BK48" t="s">
        <v>358</v>
      </c>
      <c r="BL48" t="s">
        <v>358</v>
      </c>
      <c r="BM48" t="s">
        <v>358</v>
      </c>
      <c r="BN48" t="s">
        <v>358</v>
      </c>
      <c r="BO48" t="s">
        <v>358</v>
      </c>
      <c r="BP48" t="s">
        <v>358</v>
      </c>
      <c r="BQ48" t="s">
        <v>358</v>
      </c>
      <c r="BR48" t="s">
        <v>358</v>
      </c>
      <c r="BS48" t="s">
        <v>358</v>
      </c>
      <c r="BT48" t="s">
        <v>358</v>
      </c>
      <c r="BU48" t="s">
        <v>358</v>
      </c>
      <c r="BV48" t="s">
        <v>358</v>
      </c>
      <c r="BW48" t="s">
        <v>358</v>
      </c>
      <c r="BX48" t="s">
        <v>358</v>
      </c>
      <c r="BY48" t="s">
        <v>358</v>
      </c>
      <c r="BZ48" t="s">
        <v>358</v>
      </c>
      <c r="CA48" t="s">
        <v>358</v>
      </c>
      <c r="CB48" t="s">
        <v>358</v>
      </c>
      <c r="CC48" t="s">
        <v>358</v>
      </c>
      <c r="CD48" t="s">
        <v>358</v>
      </c>
      <c r="CE48" t="s">
        <v>358</v>
      </c>
      <c r="CF48" t="s">
        <v>358</v>
      </c>
      <c r="CG48" t="s">
        <v>358</v>
      </c>
      <c r="CH48" t="s">
        <v>358</v>
      </c>
      <c r="CI48" t="s">
        <v>358</v>
      </c>
      <c r="CJ48" t="s">
        <v>358</v>
      </c>
      <c r="CK48" t="s">
        <v>358</v>
      </c>
      <c r="CL48" t="s">
        <v>358</v>
      </c>
      <c r="CM48" t="s">
        <v>358</v>
      </c>
      <c r="CN48" t="s">
        <v>358</v>
      </c>
      <c r="CO48" t="s">
        <v>358</v>
      </c>
      <c r="CP48" t="s">
        <v>358</v>
      </c>
      <c r="CQ48" t="s">
        <v>358</v>
      </c>
      <c r="CR48" t="s">
        <v>358</v>
      </c>
      <c r="CS48" t="s">
        <v>358</v>
      </c>
      <c r="CT48" t="s">
        <v>358</v>
      </c>
      <c r="CU48" t="s">
        <v>358</v>
      </c>
      <c r="CV48" t="s">
        <v>358</v>
      </c>
      <c r="CW48" t="s">
        <v>358</v>
      </c>
      <c r="CX48" t="s">
        <v>358</v>
      </c>
      <c r="CY48" t="s">
        <v>358</v>
      </c>
      <c r="CZ48" t="s">
        <v>358</v>
      </c>
      <c r="DA48" t="s">
        <v>358</v>
      </c>
      <c r="DB48" t="s">
        <v>358</v>
      </c>
      <c r="DC48" t="s">
        <v>358</v>
      </c>
      <c r="DD48" t="s">
        <v>358</v>
      </c>
    </row>
    <row r="49" spans="1:108" x14ac:dyDescent="0.3">
      <c r="A49" t="s">
        <v>270</v>
      </c>
      <c r="B49">
        <v>10023</v>
      </c>
      <c r="C49">
        <v>10024</v>
      </c>
      <c r="D49" t="s">
        <v>352</v>
      </c>
      <c r="E49" t="s">
        <v>352</v>
      </c>
      <c r="F49" t="s">
        <v>105</v>
      </c>
      <c r="G49" t="s">
        <v>91</v>
      </c>
      <c r="H49" t="s">
        <v>352</v>
      </c>
      <c r="I49" t="s">
        <v>352</v>
      </c>
      <c r="J49" t="s">
        <v>357</v>
      </c>
      <c r="K49" t="s">
        <v>358</v>
      </c>
      <c r="L49" t="s">
        <v>358</v>
      </c>
      <c r="M49" t="s">
        <v>358</v>
      </c>
      <c r="N49" t="s">
        <v>358</v>
      </c>
      <c r="O49" t="s">
        <v>358</v>
      </c>
      <c r="P49" t="s">
        <v>358</v>
      </c>
      <c r="Q49" t="s">
        <v>358</v>
      </c>
      <c r="R49" t="s">
        <v>358</v>
      </c>
      <c r="S49" s="7">
        <v>4.2361111111111106E-2</v>
      </c>
      <c r="T49" s="7">
        <v>4.2372685185185187E-2</v>
      </c>
      <c r="U49" t="s">
        <v>358</v>
      </c>
      <c r="V49" t="s">
        <v>358</v>
      </c>
      <c r="W49" t="s">
        <v>358</v>
      </c>
      <c r="X49" t="s">
        <v>358</v>
      </c>
      <c r="Y49" t="s">
        <v>358</v>
      </c>
      <c r="Z49" t="s">
        <v>358</v>
      </c>
      <c r="AA49" t="s">
        <v>358</v>
      </c>
      <c r="AB49" t="s">
        <v>358</v>
      </c>
      <c r="AC49" t="s">
        <v>358</v>
      </c>
      <c r="AD49" t="s">
        <v>358</v>
      </c>
      <c r="AE49" t="s">
        <v>358</v>
      </c>
      <c r="AF49" t="s">
        <v>358</v>
      </c>
      <c r="AG49" t="s">
        <v>358</v>
      </c>
      <c r="AH49" t="s">
        <v>358</v>
      </c>
      <c r="AI49" t="s">
        <v>358</v>
      </c>
      <c r="AJ49" t="s">
        <v>358</v>
      </c>
      <c r="AK49" t="s">
        <v>358</v>
      </c>
      <c r="AL49" t="s">
        <v>358</v>
      </c>
      <c r="AM49" t="s">
        <v>358</v>
      </c>
      <c r="AN49" t="s">
        <v>358</v>
      </c>
      <c r="AO49" t="s">
        <v>358</v>
      </c>
      <c r="AP49" t="s">
        <v>358</v>
      </c>
      <c r="AQ49" t="s">
        <v>358</v>
      </c>
      <c r="AR49" t="s">
        <v>358</v>
      </c>
      <c r="AS49" t="s">
        <v>358</v>
      </c>
      <c r="AT49" t="s">
        <v>358</v>
      </c>
      <c r="AU49" t="s">
        <v>358</v>
      </c>
      <c r="AV49" t="s">
        <v>358</v>
      </c>
      <c r="AW49" t="s">
        <v>358</v>
      </c>
      <c r="AX49" t="s">
        <v>358</v>
      </c>
      <c r="AY49" t="s">
        <v>358</v>
      </c>
      <c r="AZ49" t="s">
        <v>358</v>
      </c>
      <c r="BA49" t="s">
        <v>358</v>
      </c>
      <c r="BB49" t="s">
        <v>358</v>
      </c>
      <c r="BC49" t="s">
        <v>358</v>
      </c>
      <c r="BD49" t="s">
        <v>358</v>
      </c>
      <c r="BE49" t="s">
        <v>358</v>
      </c>
      <c r="BF49" t="s">
        <v>358</v>
      </c>
      <c r="BG49" t="s">
        <v>358</v>
      </c>
      <c r="BH49" t="s">
        <v>358</v>
      </c>
      <c r="BI49" t="s">
        <v>358</v>
      </c>
      <c r="BJ49" t="s">
        <v>358</v>
      </c>
      <c r="BK49" t="s">
        <v>358</v>
      </c>
      <c r="BL49" t="s">
        <v>358</v>
      </c>
      <c r="BM49" t="s">
        <v>358</v>
      </c>
      <c r="BN49" t="s">
        <v>358</v>
      </c>
      <c r="BO49" t="s">
        <v>358</v>
      </c>
      <c r="BP49" t="s">
        <v>358</v>
      </c>
      <c r="BQ49" t="s">
        <v>358</v>
      </c>
      <c r="BR49" t="s">
        <v>358</v>
      </c>
      <c r="BS49" t="s">
        <v>358</v>
      </c>
      <c r="BT49" t="s">
        <v>358</v>
      </c>
      <c r="BU49" t="s">
        <v>358</v>
      </c>
      <c r="BV49" t="s">
        <v>358</v>
      </c>
      <c r="BW49" t="s">
        <v>358</v>
      </c>
      <c r="BX49" t="s">
        <v>358</v>
      </c>
      <c r="BY49" t="s">
        <v>358</v>
      </c>
      <c r="BZ49" t="s">
        <v>358</v>
      </c>
      <c r="CA49" t="s">
        <v>358</v>
      </c>
      <c r="CB49" t="s">
        <v>358</v>
      </c>
      <c r="CC49" t="s">
        <v>358</v>
      </c>
      <c r="CD49" t="s">
        <v>358</v>
      </c>
      <c r="CE49" t="s">
        <v>358</v>
      </c>
      <c r="CF49" t="s">
        <v>358</v>
      </c>
      <c r="CG49" t="s">
        <v>358</v>
      </c>
      <c r="CH49" t="s">
        <v>358</v>
      </c>
      <c r="CI49" t="s">
        <v>358</v>
      </c>
      <c r="CJ49" t="s">
        <v>358</v>
      </c>
      <c r="CK49" t="s">
        <v>358</v>
      </c>
      <c r="CL49" t="s">
        <v>358</v>
      </c>
      <c r="CM49" t="s">
        <v>358</v>
      </c>
      <c r="CN49" t="s">
        <v>358</v>
      </c>
      <c r="CO49" t="s">
        <v>358</v>
      </c>
      <c r="CP49" t="s">
        <v>358</v>
      </c>
      <c r="CQ49" t="s">
        <v>358</v>
      </c>
      <c r="CR49" t="s">
        <v>358</v>
      </c>
      <c r="CS49" t="s">
        <v>358</v>
      </c>
      <c r="CT49" t="s">
        <v>358</v>
      </c>
      <c r="CU49" t="s">
        <v>358</v>
      </c>
      <c r="CV49" t="s">
        <v>358</v>
      </c>
      <c r="CW49" t="s">
        <v>358</v>
      </c>
      <c r="CX49" t="s">
        <v>358</v>
      </c>
      <c r="CY49" t="s">
        <v>358</v>
      </c>
      <c r="CZ49" t="s">
        <v>358</v>
      </c>
      <c r="DA49" t="s">
        <v>358</v>
      </c>
      <c r="DB49" t="s">
        <v>358</v>
      </c>
      <c r="DC49" t="s">
        <v>358</v>
      </c>
      <c r="DD49" t="s">
        <v>358</v>
      </c>
    </row>
    <row r="50" spans="1:108" x14ac:dyDescent="0.3">
      <c r="A50" t="s">
        <v>270</v>
      </c>
      <c r="B50">
        <v>10772</v>
      </c>
      <c r="C50">
        <v>10773</v>
      </c>
      <c r="D50" t="s">
        <v>352</v>
      </c>
      <c r="E50" t="s">
        <v>352</v>
      </c>
      <c r="F50" t="s">
        <v>105</v>
      </c>
      <c r="G50" t="s">
        <v>106</v>
      </c>
      <c r="H50" t="s">
        <v>352</v>
      </c>
      <c r="I50" t="s">
        <v>352</v>
      </c>
      <c r="J50" t="s">
        <v>357</v>
      </c>
      <c r="K50" t="s">
        <v>358</v>
      </c>
      <c r="L50" t="s">
        <v>358</v>
      </c>
      <c r="M50" t="s">
        <v>358</v>
      </c>
      <c r="N50" t="s">
        <v>358</v>
      </c>
      <c r="O50" t="s">
        <v>358</v>
      </c>
      <c r="P50" t="s">
        <v>358</v>
      </c>
      <c r="Q50" t="s">
        <v>358</v>
      </c>
      <c r="R50" t="s">
        <v>358</v>
      </c>
      <c r="S50" t="s">
        <v>358</v>
      </c>
      <c r="T50" t="s">
        <v>358</v>
      </c>
      <c r="U50" t="s">
        <v>358</v>
      </c>
      <c r="V50" t="s">
        <v>358</v>
      </c>
      <c r="W50" s="7">
        <v>4.2361111111111106E-2</v>
      </c>
      <c r="X50" s="7">
        <v>4.2372685185185187E-2</v>
      </c>
      <c r="Y50" t="s">
        <v>358</v>
      </c>
      <c r="Z50" t="s">
        <v>358</v>
      </c>
      <c r="AA50" t="s">
        <v>358</v>
      </c>
      <c r="AB50" t="s">
        <v>358</v>
      </c>
      <c r="AC50" t="s">
        <v>358</v>
      </c>
      <c r="AD50" t="s">
        <v>358</v>
      </c>
      <c r="AE50" t="s">
        <v>358</v>
      </c>
      <c r="AF50" t="s">
        <v>358</v>
      </c>
      <c r="AG50" t="s">
        <v>358</v>
      </c>
      <c r="AH50" t="s">
        <v>358</v>
      </c>
      <c r="AI50" t="s">
        <v>358</v>
      </c>
      <c r="AJ50" t="s">
        <v>358</v>
      </c>
      <c r="AK50" t="s">
        <v>358</v>
      </c>
      <c r="AL50" t="s">
        <v>358</v>
      </c>
      <c r="AM50" t="s">
        <v>358</v>
      </c>
      <c r="AN50" t="s">
        <v>358</v>
      </c>
      <c r="AO50" t="s">
        <v>358</v>
      </c>
      <c r="AP50" t="s">
        <v>358</v>
      </c>
      <c r="AQ50" t="s">
        <v>358</v>
      </c>
      <c r="AR50" t="s">
        <v>358</v>
      </c>
      <c r="AS50" t="s">
        <v>358</v>
      </c>
      <c r="AT50" t="s">
        <v>358</v>
      </c>
      <c r="AU50" t="s">
        <v>358</v>
      </c>
      <c r="AV50" t="s">
        <v>358</v>
      </c>
      <c r="AW50" t="s">
        <v>358</v>
      </c>
      <c r="AX50" t="s">
        <v>358</v>
      </c>
      <c r="AY50" t="s">
        <v>358</v>
      </c>
      <c r="AZ50" t="s">
        <v>358</v>
      </c>
      <c r="BA50" t="s">
        <v>358</v>
      </c>
      <c r="BB50" t="s">
        <v>358</v>
      </c>
      <c r="BC50" t="s">
        <v>358</v>
      </c>
      <c r="BD50" t="s">
        <v>358</v>
      </c>
      <c r="BE50" t="s">
        <v>358</v>
      </c>
      <c r="BF50" t="s">
        <v>358</v>
      </c>
      <c r="BG50" t="s">
        <v>358</v>
      </c>
      <c r="BH50" t="s">
        <v>358</v>
      </c>
      <c r="BI50" t="s">
        <v>358</v>
      </c>
      <c r="BJ50" t="s">
        <v>358</v>
      </c>
      <c r="BK50" t="s">
        <v>358</v>
      </c>
      <c r="BL50" t="s">
        <v>358</v>
      </c>
      <c r="BM50" t="s">
        <v>358</v>
      </c>
      <c r="BN50" t="s">
        <v>358</v>
      </c>
      <c r="BO50" t="s">
        <v>358</v>
      </c>
      <c r="BP50" t="s">
        <v>358</v>
      </c>
      <c r="BQ50" t="s">
        <v>358</v>
      </c>
      <c r="BR50" t="s">
        <v>358</v>
      </c>
      <c r="BS50" t="s">
        <v>358</v>
      </c>
      <c r="BT50" t="s">
        <v>358</v>
      </c>
      <c r="BU50" t="s">
        <v>358</v>
      </c>
      <c r="BV50" t="s">
        <v>358</v>
      </c>
      <c r="BW50" t="s">
        <v>358</v>
      </c>
      <c r="BX50" t="s">
        <v>358</v>
      </c>
      <c r="BY50" t="s">
        <v>358</v>
      </c>
      <c r="BZ50" t="s">
        <v>358</v>
      </c>
      <c r="CA50" t="s">
        <v>358</v>
      </c>
      <c r="CB50" t="s">
        <v>358</v>
      </c>
      <c r="CC50" t="s">
        <v>358</v>
      </c>
      <c r="CD50" t="s">
        <v>358</v>
      </c>
      <c r="CE50" t="s">
        <v>358</v>
      </c>
      <c r="CF50" t="s">
        <v>358</v>
      </c>
      <c r="CG50" t="s">
        <v>358</v>
      </c>
      <c r="CH50" t="s">
        <v>358</v>
      </c>
      <c r="CI50" t="s">
        <v>358</v>
      </c>
      <c r="CJ50" t="s">
        <v>358</v>
      </c>
      <c r="CK50" t="s">
        <v>358</v>
      </c>
      <c r="CL50" t="s">
        <v>358</v>
      </c>
      <c r="CM50" t="s">
        <v>358</v>
      </c>
      <c r="CN50" t="s">
        <v>358</v>
      </c>
      <c r="CO50" t="s">
        <v>358</v>
      </c>
      <c r="CP50" t="s">
        <v>358</v>
      </c>
      <c r="CQ50" t="s">
        <v>358</v>
      </c>
      <c r="CR50" t="s">
        <v>358</v>
      </c>
      <c r="CS50" t="s">
        <v>358</v>
      </c>
      <c r="CT50" t="s">
        <v>358</v>
      </c>
      <c r="CU50" t="s">
        <v>358</v>
      </c>
      <c r="CV50" t="s">
        <v>358</v>
      </c>
      <c r="CW50" t="s">
        <v>358</v>
      </c>
      <c r="CX50" t="s">
        <v>358</v>
      </c>
      <c r="CY50" t="s">
        <v>358</v>
      </c>
      <c r="CZ50" t="s">
        <v>358</v>
      </c>
      <c r="DA50" t="s">
        <v>358</v>
      </c>
      <c r="DB50" t="s">
        <v>358</v>
      </c>
      <c r="DC50" t="s">
        <v>358</v>
      </c>
      <c r="DD50" t="s">
        <v>358</v>
      </c>
    </row>
    <row r="51" spans="1:108" x14ac:dyDescent="0.3">
      <c r="A51" t="s">
        <v>270</v>
      </c>
      <c r="B51">
        <v>10778</v>
      </c>
      <c r="C51">
        <v>10779</v>
      </c>
      <c r="D51" t="s">
        <v>352</v>
      </c>
      <c r="E51" t="s">
        <v>352</v>
      </c>
      <c r="F51" t="s">
        <v>91</v>
      </c>
      <c r="G51" t="s">
        <v>105</v>
      </c>
      <c r="H51" t="s">
        <v>352</v>
      </c>
      <c r="I51" t="s">
        <v>352</v>
      </c>
      <c r="J51" t="s">
        <v>357</v>
      </c>
      <c r="K51" t="s">
        <v>358</v>
      </c>
      <c r="L51" t="s">
        <v>358</v>
      </c>
      <c r="M51" t="s">
        <v>358</v>
      </c>
      <c r="N51" t="s">
        <v>358</v>
      </c>
      <c r="O51" t="s">
        <v>358</v>
      </c>
      <c r="P51" t="s">
        <v>358</v>
      </c>
      <c r="Q51" t="s">
        <v>358</v>
      </c>
      <c r="R51" t="s">
        <v>358</v>
      </c>
      <c r="S51" t="s">
        <v>358</v>
      </c>
      <c r="T51" t="s">
        <v>358</v>
      </c>
      <c r="U51" t="s">
        <v>358</v>
      </c>
      <c r="V51" t="s">
        <v>358</v>
      </c>
      <c r="W51" s="7">
        <v>4.2361111111111106E-2</v>
      </c>
      <c r="X51" s="7">
        <v>4.2372685185185187E-2</v>
      </c>
      <c r="Y51" t="s">
        <v>358</v>
      </c>
      <c r="Z51" t="s">
        <v>358</v>
      </c>
      <c r="AA51" t="s">
        <v>358</v>
      </c>
      <c r="AB51" t="s">
        <v>358</v>
      </c>
      <c r="AC51" t="s">
        <v>358</v>
      </c>
      <c r="AD51" t="s">
        <v>358</v>
      </c>
      <c r="AE51" t="s">
        <v>358</v>
      </c>
      <c r="AF51" t="s">
        <v>358</v>
      </c>
      <c r="AG51" t="s">
        <v>358</v>
      </c>
      <c r="AH51" t="s">
        <v>358</v>
      </c>
      <c r="AI51" t="s">
        <v>358</v>
      </c>
      <c r="AJ51" t="s">
        <v>358</v>
      </c>
      <c r="AK51" t="s">
        <v>358</v>
      </c>
      <c r="AL51" t="s">
        <v>358</v>
      </c>
      <c r="AM51" t="s">
        <v>358</v>
      </c>
      <c r="AN51" t="s">
        <v>358</v>
      </c>
      <c r="AO51" t="s">
        <v>358</v>
      </c>
      <c r="AP51" t="s">
        <v>358</v>
      </c>
      <c r="AQ51" t="s">
        <v>358</v>
      </c>
      <c r="AR51" t="s">
        <v>358</v>
      </c>
      <c r="AS51" t="s">
        <v>358</v>
      </c>
      <c r="AT51" t="s">
        <v>358</v>
      </c>
      <c r="AU51" t="s">
        <v>358</v>
      </c>
      <c r="AV51" t="s">
        <v>358</v>
      </c>
      <c r="AW51" t="s">
        <v>358</v>
      </c>
      <c r="AX51" t="s">
        <v>358</v>
      </c>
      <c r="AY51" t="s">
        <v>358</v>
      </c>
      <c r="AZ51" t="s">
        <v>358</v>
      </c>
      <c r="BA51" t="s">
        <v>358</v>
      </c>
      <c r="BB51" t="s">
        <v>358</v>
      </c>
      <c r="BC51" t="s">
        <v>358</v>
      </c>
      <c r="BD51" t="s">
        <v>358</v>
      </c>
      <c r="BE51" t="s">
        <v>358</v>
      </c>
      <c r="BF51" t="s">
        <v>358</v>
      </c>
      <c r="BG51" t="s">
        <v>358</v>
      </c>
      <c r="BH51" t="s">
        <v>358</v>
      </c>
      <c r="BI51" t="s">
        <v>358</v>
      </c>
      <c r="BJ51" t="s">
        <v>358</v>
      </c>
      <c r="BK51" t="s">
        <v>358</v>
      </c>
      <c r="BL51" t="s">
        <v>358</v>
      </c>
      <c r="BM51" t="s">
        <v>358</v>
      </c>
      <c r="BN51" t="s">
        <v>358</v>
      </c>
      <c r="BO51" t="s">
        <v>358</v>
      </c>
      <c r="BP51" t="s">
        <v>358</v>
      </c>
      <c r="BQ51" t="s">
        <v>358</v>
      </c>
      <c r="BR51" t="s">
        <v>358</v>
      </c>
      <c r="BS51" t="s">
        <v>358</v>
      </c>
      <c r="BT51" t="s">
        <v>358</v>
      </c>
      <c r="BU51" t="s">
        <v>358</v>
      </c>
      <c r="BV51" t="s">
        <v>358</v>
      </c>
      <c r="BW51" t="s">
        <v>358</v>
      </c>
      <c r="BX51" t="s">
        <v>358</v>
      </c>
      <c r="BY51" t="s">
        <v>358</v>
      </c>
      <c r="BZ51" t="s">
        <v>358</v>
      </c>
      <c r="CA51" t="s">
        <v>358</v>
      </c>
      <c r="CB51" t="s">
        <v>358</v>
      </c>
      <c r="CC51" t="s">
        <v>358</v>
      </c>
      <c r="CD51" t="s">
        <v>358</v>
      </c>
      <c r="CE51" t="s">
        <v>358</v>
      </c>
      <c r="CF51" t="s">
        <v>358</v>
      </c>
      <c r="CG51" t="s">
        <v>358</v>
      </c>
      <c r="CH51" t="s">
        <v>358</v>
      </c>
      <c r="CI51" t="s">
        <v>358</v>
      </c>
      <c r="CJ51" t="s">
        <v>358</v>
      </c>
      <c r="CK51" t="s">
        <v>358</v>
      </c>
      <c r="CL51" t="s">
        <v>358</v>
      </c>
      <c r="CM51" t="s">
        <v>358</v>
      </c>
      <c r="CN51" t="s">
        <v>358</v>
      </c>
      <c r="CO51" t="s">
        <v>358</v>
      </c>
      <c r="CP51" t="s">
        <v>358</v>
      </c>
      <c r="CQ51" t="s">
        <v>358</v>
      </c>
      <c r="CR51" t="s">
        <v>358</v>
      </c>
      <c r="CS51" t="s">
        <v>358</v>
      </c>
      <c r="CT51" t="s">
        <v>358</v>
      </c>
      <c r="CU51" t="s">
        <v>358</v>
      </c>
      <c r="CV51" t="s">
        <v>358</v>
      </c>
      <c r="CW51" t="s">
        <v>358</v>
      </c>
      <c r="CX51" t="s">
        <v>358</v>
      </c>
      <c r="CY51" t="s">
        <v>358</v>
      </c>
      <c r="CZ51" t="s">
        <v>358</v>
      </c>
      <c r="DA51" t="s">
        <v>358</v>
      </c>
      <c r="DB51" t="s">
        <v>358</v>
      </c>
      <c r="DC51" t="s">
        <v>358</v>
      </c>
      <c r="DD51" t="s">
        <v>358</v>
      </c>
    </row>
    <row r="52" spans="1:108" x14ac:dyDescent="0.3">
      <c r="A52" t="s">
        <v>270</v>
      </c>
      <c r="B52">
        <v>10816</v>
      </c>
      <c r="C52">
        <v>10817</v>
      </c>
      <c r="D52" t="s">
        <v>352</v>
      </c>
      <c r="E52" t="s">
        <v>352</v>
      </c>
      <c r="F52" t="s">
        <v>106</v>
      </c>
      <c r="G52" t="s">
        <v>90</v>
      </c>
      <c r="H52" t="s">
        <v>352</v>
      </c>
      <c r="I52" t="s">
        <v>352</v>
      </c>
      <c r="J52" t="s">
        <v>357</v>
      </c>
      <c r="K52" t="s">
        <v>358</v>
      </c>
      <c r="L52" t="s">
        <v>358</v>
      </c>
      <c r="M52" t="s">
        <v>358</v>
      </c>
      <c r="N52" t="s">
        <v>358</v>
      </c>
      <c r="O52" t="s">
        <v>358</v>
      </c>
      <c r="P52" t="s">
        <v>358</v>
      </c>
      <c r="Q52" t="s">
        <v>358</v>
      </c>
      <c r="R52" t="s">
        <v>358</v>
      </c>
      <c r="S52" s="7">
        <v>4.2361111111111106E-2</v>
      </c>
      <c r="T52" s="7">
        <v>4.2372685185185187E-2</v>
      </c>
      <c r="U52" t="s">
        <v>358</v>
      </c>
      <c r="V52" t="s">
        <v>358</v>
      </c>
      <c r="W52" t="s">
        <v>358</v>
      </c>
      <c r="X52" t="s">
        <v>358</v>
      </c>
      <c r="Y52" t="s">
        <v>358</v>
      </c>
      <c r="Z52" t="s">
        <v>358</v>
      </c>
      <c r="AA52" t="s">
        <v>358</v>
      </c>
      <c r="AB52" t="s">
        <v>358</v>
      </c>
      <c r="AC52" t="s">
        <v>358</v>
      </c>
      <c r="AD52" t="s">
        <v>358</v>
      </c>
      <c r="AE52" t="s">
        <v>358</v>
      </c>
      <c r="AF52" t="s">
        <v>358</v>
      </c>
      <c r="AG52" t="s">
        <v>358</v>
      </c>
      <c r="AH52" t="s">
        <v>358</v>
      </c>
      <c r="AI52" t="s">
        <v>358</v>
      </c>
      <c r="AJ52" t="s">
        <v>358</v>
      </c>
      <c r="AK52" t="s">
        <v>358</v>
      </c>
      <c r="AL52" t="s">
        <v>358</v>
      </c>
      <c r="AM52" t="s">
        <v>358</v>
      </c>
      <c r="AN52" t="s">
        <v>358</v>
      </c>
      <c r="AO52" t="s">
        <v>358</v>
      </c>
      <c r="AP52" t="s">
        <v>358</v>
      </c>
      <c r="AQ52" t="s">
        <v>358</v>
      </c>
      <c r="AR52" t="s">
        <v>358</v>
      </c>
      <c r="AS52" t="s">
        <v>358</v>
      </c>
      <c r="AT52" t="s">
        <v>358</v>
      </c>
      <c r="AU52" t="s">
        <v>358</v>
      </c>
      <c r="AV52" t="s">
        <v>358</v>
      </c>
      <c r="AW52" t="s">
        <v>358</v>
      </c>
      <c r="AX52" t="s">
        <v>358</v>
      </c>
      <c r="AY52" t="s">
        <v>358</v>
      </c>
      <c r="AZ52" t="s">
        <v>358</v>
      </c>
      <c r="BA52" t="s">
        <v>358</v>
      </c>
      <c r="BB52" t="s">
        <v>358</v>
      </c>
      <c r="BC52" t="s">
        <v>358</v>
      </c>
      <c r="BD52" t="s">
        <v>358</v>
      </c>
      <c r="BE52" t="s">
        <v>358</v>
      </c>
      <c r="BF52" t="s">
        <v>358</v>
      </c>
      <c r="BG52" t="s">
        <v>358</v>
      </c>
      <c r="BH52" t="s">
        <v>358</v>
      </c>
      <c r="BI52" t="s">
        <v>358</v>
      </c>
      <c r="BJ52" t="s">
        <v>358</v>
      </c>
      <c r="BK52" t="s">
        <v>358</v>
      </c>
      <c r="BL52" t="s">
        <v>358</v>
      </c>
      <c r="BM52" t="s">
        <v>358</v>
      </c>
      <c r="BN52" t="s">
        <v>358</v>
      </c>
      <c r="BO52" t="s">
        <v>358</v>
      </c>
      <c r="BP52" t="s">
        <v>358</v>
      </c>
      <c r="BQ52" t="s">
        <v>358</v>
      </c>
      <c r="BR52" t="s">
        <v>358</v>
      </c>
      <c r="BS52" t="s">
        <v>358</v>
      </c>
      <c r="BT52" t="s">
        <v>358</v>
      </c>
      <c r="BU52" t="s">
        <v>358</v>
      </c>
      <c r="BV52" t="s">
        <v>358</v>
      </c>
      <c r="BW52" t="s">
        <v>358</v>
      </c>
      <c r="BX52" t="s">
        <v>358</v>
      </c>
      <c r="BY52" t="s">
        <v>358</v>
      </c>
      <c r="BZ52" t="s">
        <v>358</v>
      </c>
      <c r="CA52" t="s">
        <v>358</v>
      </c>
      <c r="CB52" t="s">
        <v>358</v>
      </c>
      <c r="CC52" t="s">
        <v>358</v>
      </c>
      <c r="CD52" t="s">
        <v>358</v>
      </c>
      <c r="CE52" t="s">
        <v>358</v>
      </c>
      <c r="CF52" t="s">
        <v>358</v>
      </c>
      <c r="CG52" t="s">
        <v>358</v>
      </c>
      <c r="CH52" t="s">
        <v>358</v>
      </c>
      <c r="CI52" t="s">
        <v>358</v>
      </c>
      <c r="CJ52" t="s">
        <v>358</v>
      </c>
      <c r="CK52" t="s">
        <v>358</v>
      </c>
      <c r="CL52" t="s">
        <v>358</v>
      </c>
      <c r="CM52" t="s">
        <v>358</v>
      </c>
      <c r="CN52" t="s">
        <v>358</v>
      </c>
      <c r="CO52" t="s">
        <v>358</v>
      </c>
      <c r="CP52" t="s">
        <v>358</v>
      </c>
      <c r="CQ52" t="s">
        <v>358</v>
      </c>
      <c r="CR52" t="s">
        <v>358</v>
      </c>
      <c r="CS52" t="s">
        <v>358</v>
      </c>
      <c r="CT52" t="s">
        <v>358</v>
      </c>
      <c r="CU52" t="s">
        <v>358</v>
      </c>
      <c r="CV52" t="s">
        <v>358</v>
      </c>
      <c r="CW52" t="s">
        <v>358</v>
      </c>
      <c r="CX52" t="s">
        <v>358</v>
      </c>
      <c r="CY52" t="s">
        <v>358</v>
      </c>
      <c r="CZ52" t="s">
        <v>358</v>
      </c>
      <c r="DA52" t="s">
        <v>358</v>
      </c>
      <c r="DB52" t="s">
        <v>358</v>
      </c>
      <c r="DC52" t="s">
        <v>358</v>
      </c>
      <c r="DD52" t="s">
        <v>358</v>
      </c>
    </row>
    <row r="53" spans="1:108" x14ac:dyDescent="0.3">
      <c r="A53" t="s">
        <v>270</v>
      </c>
      <c r="B53">
        <v>11082</v>
      </c>
      <c r="C53">
        <v>11083</v>
      </c>
      <c r="D53" t="s">
        <v>352</v>
      </c>
      <c r="E53" t="s">
        <v>352</v>
      </c>
      <c r="F53" t="s">
        <v>106</v>
      </c>
      <c r="G53" t="s">
        <v>91</v>
      </c>
      <c r="H53" t="s">
        <v>352</v>
      </c>
      <c r="I53" t="s">
        <v>352</v>
      </c>
      <c r="J53" t="s">
        <v>357</v>
      </c>
      <c r="K53" t="s">
        <v>358</v>
      </c>
      <c r="L53" t="s">
        <v>358</v>
      </c>
      <c r="M53" t="s">
        <v>358</v>
      </c>
      <c r="N53" t="s">
        <v>358</v>
      </c>
      <c r="O53" t="s">
        <v>358</v>
      </c>
      <c r="P53" t="s">
        <v>358</v>
      </c>
      <c r="Q53" s="7">
        <v>4.2361111111111106E-2</v>
      </c>
      <c r="R53" s="7">
        <v>4.2372685185185187E-2</v>
      </c>
      <c r="S53" t="s">
        <v>358</v>
      </c>
      <c r="T53" t="s">
        <v>358</v>
      </c>
      <c r="U53" t="s">
        <v>358</v>
      </c>
      <c r="V53" t="s">
        <v>358</v>
      </c>
      <c r="W53" t="s">
        <v>358</v>
      </c>
      <c r="X53" t="s">
        <v>358</v>
      </c>
      <c r="Y53" t="s">
        <v>358</v>
      </c>
      <c r="Z53" t="s">
        <v>358</v>
      </c>
      <c r="AA53" t="s">
        <v>358</v>
      </c>
      <c r="AB53" t="s">
        <v>358</v>
      </c>
      <c r="AC53" t="s">
        <v>358</v>
      </c>
      <c r="AD53" t="s">
        <v>358</v>
      </c>
      <c r="AE53" t="s">
        <v>358</v>
      </c>
      <c r="AF53" t="s">
        <v>358</v>
      </c>
      <c r="AG53" t="s">
        <v>358</v>
      </c>
      <c r="AH53" t="s">
        <v>358</v>
      </c>
      <c r="AI53" t="s">
        <v>358</v>
      </c>
      <c r="AJ53" t="s">
        <v>358</v>
      </c>
      <c r="AK53" t="s">
        <v>358</v>
      </c>
      <c r="AL53" t="s">
        <v>358</v>
      </c>
      <c r="AM53" s="7">
        <v>4.2361111111111106E-2</v>
      </c>
      <c r="AN53" s="7">
        <v>4.2372685185185187E-2</v>
      </c>
      <c r="AO53" t="s">
        <v>358</v>
      </c>
      <c r="AP53" t="s">
        <v>358</v>
      </c>
      <c r="AQ53" t="s">
        <v>358</v>
      </c>
      <c r="AR53" t="s">
        <v>358</v>
      </c>
      <c r="AS53" t="s">
        <v>358</v>
      </c>
      <c r="AT53" t="s">
        <v>358</v>
      </c>
      <c r="AU53" t="s">
        <v>358</v>
      </c>
      <c r="AV53" t="s">
        <v>358</v>
      </c>
      <c r="AW53" t="s">
        <v>358</v>
      </c>
      <c r="AX53" t="s">
        <v>358</v>
      </c>
      <c r="AY53" t="s">
        <v>358</v>
      </c>
      <c r="AZ53" t="s">
        <v>358</v>
      </c>
      <c r="BA53" t="s">
        <v>358</v>
      </c>
      <c r="BB53" t="s">
        <v>358</v>
      </c>
      <c r="BC53" t="s">
        <v>358</v>
      </c>
      <c r="BD53" t="s">
        <v>358</v>
      </c>
      <c r="BE53" t="s">
        <v>358</v>
      </c>
      <c r="BF53" t="s">
        <v>358</v>
      </c>
      <c r="BG53" t="s">
        <v>358</v>
      </c>
      <c r="BH53" t="s">
        <v>358</v>
      </c>
      <c r="BI53" t="s">
        <v>358</v>
      </c>
      <c r="BJ53" t="s">
        <v>358</v>
      </c>
      <c r="BK53" t="s">
        <v>358</v>
      </c>
      <c r="BL53" t="s">
        <v>358</v>
      </c>
      <c r="BM53" t="s">
        <v>358</v>
      </c>
      <c r="BN53" t="s">
        <v>358</v>
      </c>
      <c r="BO53" t="s">
        <v>358</v>
      </c>
      <c r="BP53" t="s">
        <v>358</v>
      </c>
      <c r="BQ53" t="s">
        <v>358</v>
      </c>
      <c r="BR53" t="s">
        <v>358</v>
      </c>
      <c r="BS53" t="s">
        <v>358</v>
      </c>
      <c r="BT53" t="s">
        <v>358</v>
      </c>
      <c r="BU53" t="s">
        <v>358</v>
      </c>
      <c r="BV53" t="s">
        <v>358</v>
      </c>
      <c r="BW53" t="s">
        <v>358</v>
      </c>
      <c r="BX53" t="s">
        <v>358</v>
      </c>
      <c r="BY53" t="s">
        <v>358</v>
      </c>
      <c r="BZ53" t="s">
        <v>358</v>
      </c>
      <c r="CA53" t="s">
        <v>358</v>
      </c>
      <c r="CB53" t="s">
        <v>358</v>
      </c>
      <c r="CC53" t="s">
        <v>358</v>
      </c>
      <c r="CD53" t="s">
        <v>358</v>
      </c>
      <c r="CE53" t="s">
        <v>358</v>
      </c>
      <c r="CF53" t="s">
        <v>358</v>
      </c>
      <c r="CG53" t="s">
        <v>358</v>
      </c>
      <c r="CH53" t="s">
        <v>358</v>
      </c>
      <c r="CI53" t="s">
        <v>358</v>
      </c>
      <c r="CJ53" t="s">
        <v>358</v>
      </c>
      <c r="CK53" t="s">
        <v>358</v>
      </c>
      <c r="CL53" t="s">
        <v>358</v>
      </c>
      <c r="CM53" t="s">
        <v>358</v>
      </c>
      <c r="CN53" t="s">
        <v>358</v>
      </c>
      <c r="CO53" t="s">
        <v>358</v>
      </c>
      <c r="CP53" t="s">
        <v>358</v>
      </c>
      <c r="CQ53" t="s">
        <v>358</v>
      </c>
      <c r="CR53" t="s">
        <v>358</v>
      </c>
      <c r="CS53" t="s">
        <v>358</v>
      </c>
      <c r="CT53" t="s">
        <v>358</v>
      </c>
      <c r="CU53" t="s">
        <v>358</v>
      </c>
      <c r="CV53" t="s">
        <v>358</v>
      </c>
      <c r="CW53" t="s">
        <v>358</v>
      </c>
      <c r="CX53" t="s">
        <v>358</v>
      </c>
      <c r="CY53" t="s">
        <v>358</v>
      </c>
      <c r="CZ53" t="s">
        <v>358</v>
      </c>
      <c r="DA53" t="s">
        <v>358</v>
      </c>
      <c r="DB53" t="s">
        <v>358</v>
      </c>
      <c r="DC53" t="s">
        <v>358</v>
      </c>
      <c r="DD53" t="s">
        <v>358</v>
      </c>
    </row>
    <row r="54" spans="1:108" x14ac:dyDescent="0.3">
      <c r="A54" t="s">
        <v>270</v>
      </c>
      <c r="B54">
        <v>11146</v>
      </c>
      <c r="C54">
        <v>11147</v>
      </c>
      <c r="D54" t="s">
        <v>352</v>
      </c>
      <c r="E54" t="s">
        <v>352</v>
      </c>
      <c r="F54" t="s">
        <v>91</v>
      </c>
      <c r="G54" t="s">
        <v>90</v>
      </c>
      <c r="H54" t="s">
        <v>352</v>
      </c>
      <c r="I54" t="s">
        <v>352</v>
      </c>
      <c r="J54" t="s">
        <v>357</v>
      </c>
      <c r="K54" t="s">
        <v>358</v>
      </c>
      <c r="L54" t="s">
        <v>358</v>
      </c>
      <c r="M54" t="s">
        <v>358</v>
      </c>
      <c r="N54" t="s">
        <v>358</v>
      </c>
      <c r="O54" t="s">
        <v>358</v>
      </c>
      <c r="P54" t="s">
        <v>358</v>
      </c>
      <c r="Q54" t="s">
        <v>358</v>
      </c>
      <c r="R54" t="s">
        <v>358</v>
      </c>
      <c r="S54" s="7">
        <v>4.2361111111111106E-2</v>
      </c>
      <c r="T54" s="7">
        <v>4.2372685185185187E-2</v>
      </c>
      <c r="U54" t="s">
        <v>358</v>
      </c>
      <c r="V54" t="s">
        <v>358</v>
      </c>
      <c r="W54" t="s">
        <v>358</v>
      </c>
      <c r="X54" t="s">
        <v>358</v>
      </c>
      <c r="Y54" t="s">
        <v>358</v>
      </c>
      <c r="Z54" t="s">
        <v>358</v>
      </c>
      <c r="AA54" t="s">
        <v>358</v>
      </c>
      <c r="AB54" t="s">
        <v>358</v>
      </c>
      <c r="AC54" t="s">
        <v>358</v>
      </c>
      <c r="AD54" t="s">
        <v>358</v>
      </c>
      <c r="AE54" t="s">
        <v>358</v>
      </c>
      <c r="AF54" t="s">
        <v>358</v>
      </c>
      <c r="AG54" t="s">
        <v>358</v>
      </c>
      <c r="AH54" t="s">
        <v>358</v>
      </c>
      <c r="AI54" t="s">
        <v>358</v>
      </c>
      <c r="AJ54" t="s">
        <v>358</v>
      </c>
      <c r="AK54" t="s">
        <v>358</v>
      </c>
      <c r="AL54" t="s">
        <v>358</v>
      </c>
      <c r="AM54" t="s">
        <v>358</v>
      </c>
      <c r="AN54" t="s">
        <v>358</v>
      </c>
      <c r="AO54" t="s">
        <v>358</v>
      </c>
      <c r="AP54" t="s">
        <v>358</v>
      </c>
      <c r="AQ54" t="s">
        <v>358</v>
      </c>
      <c r="AR54" t="s">
        <v>358</v>
      </c>
      <c r="AS54" t="s">
        <v>358</v>
      </c>
      <c r="AT54" t="s">
        <v>358</v>
      </c>
      <c r="AU54" t="s">
        <v>358</v>
      </c>
      <c r="AV54" t="s">
        <v>358</v>
      </c>
      <c r="AW54" t="s">
        <v>358</v>
      </c>
      <c r="AX54" t="s">
        <v>358</v>
      </c>
      <c r="AY54" t="s">
        <v>358</v>
      </c>
      <c r="AZ54" t="s">
        <v>358</v>
      </c>
      <c r="BA54" t="s">
        <v>358</v>
      </c>
      <c r="BB54" t="s">
        <v>358</v>
      </c>
      <c r="BC54" t="s">
        <v>358</v>
      </c>
      <c r="BD54" t="s">
        <v>358</v>
      </c>
      <c r="BE54" t="s">
        <v>358</v>
      </c>
      <c r="BF54" t="s">
        <v>358</v>
      </c>
      <c r="BG54" t="s">
        <v>358</v>
      </c>
      <c r="BH54" t="s">
        <v>358</v>
      </c>
      <c r="BI54" t="s">
        <v>358</v>
      </c>
      <c r="BJ54" t="s">
        <v>358</v>
      </c>
      <c r="BK54" t="s">
        <v>358</v>
      </c>
      <c r="BL54" t="s">
        <v>358</v>
      </c>
      <c r="BM54" t="s">
        <v>358</v>
      </c>
      <c r="BN54" t="s">
        <v>358</v>
      </c>
      <c r="BO54" t="s">
        <v>358</v>
      </c>
      <c r="BP54" t="s">
        <v>358</v>
      </c>
      <c r="BQ54" t="s">
        <v>358</v>
      </c>
      <c r="BR54" t="s">
        <v>358</v>
      </c>
      <c r="BS54" t="s">
        <v>358</v>
      </c>
      <c r="BT54" t="s">
        <v>358</v>
      </c>
      <c r="BU54" t="s">
        <v>358</v>
      </c>
      <c r="BV54" t="s">
        <v>358</v>
      </c>
      <c r="BW54" t="s">
        <v>358</v>
      </c>
      <c r="BX54" t="s">
        <v>358</v>
      </c>
      <c r="BY54" t="s">
        <v>358</v>
      </c>
      <c r="BZ54" t="s">
        <v>358</v>
      </c>
      <c r="CA54" t="s">
        <v>358</v>
      </c>
      <c r="CB54" t="s">
        <v>358</v>
      </c>
      <c r="CC54" t="s">
        <v>358</v>
      </c>
      <c r="CD54" t="s">
        <v>358</v>
      </c>
      <c r="CE54" t="s">
        <v>358</v>
      </c>
      <c r="CF54" t="s">
        <v>358</v>
      </c>
      <c r="CG54" t="s">
        <v>358</v>
      </c>
      <c r="CH54" t="s">
        <v>358</v>
      </c>
      <c r="CI54" t="s">
        <v>358</v>
      </c>
      <c r="CJ54" t="s">
        <v>358</v>
      </c>
      <c r="CK54" t="s">
        <v>358</v>
      </c>
      <c r="CL54" t="s">
        <v>358</v>
      </c>
      <c r="CM54" t="s">
        <v>358</v>
      </c>
      <c r="CN54" t="s">
        <v>358</v>
      </c>
      <c r="CO54" t="s">
        <v>358</v>
      </c>
      <c r="CP54" t="s">
        <v>358</v>
      </c>
      <c r="CQ54" t="s">
        <v>358</v>
      </c>
      <c r="CR54" t="s">
        <v>358</v>
      </c>
      <c r="CS54" t="s">
        <v>358</v>
      </c>
      <c r="CT54" t="s">
        <v>358</v>
      </c>
      <c r="CU54" t="s">
        <v>358</v>
      </c>
      <c r="CV54" t="s">
        <v>358</v>
      </c>
      <c r="CW54" t="s">
        <v>358</v>
      </c>
      <c r="CX54" t="s">
        <v>358</v>
      </c>
      <c r="CY54" t="s">
        <v>358</v>
      </c>
      <c r="CZ54" t="s">
        <v>358</v>
      </c>
      <c r="DA54" t="s">
        <v>358</v>
      </c>
      <c r="DB54" t="s">
        <v>358</v>
      </c>
      <c r="DC54" t="s">
        <v>358</v>
      </c>
      <c r="DD54" t="s">
        <v>358</v>
      </c>
    </row>
    <row r="55" spans="1:108" x14ac:dyDescent="0.3">
      <c r="A55" t="s">
        <v>270</v>
      </c>
      <c r="B55">
        <v>11147</v>
      </c>
      <c r="C55">
        <v>11148</v>
      </c>
      <c r="D55" t="s">
        <v>352</v>
      </c>
      <c r="E55" t="s">
        <v>352</v>
      </c>
      <c r="F55" t="s">
        <v>91</v>
      </c>
      <c r="G55" t="s">
        <v>90</v>
      </c>
      <c r="H55" t="s">
        <v>352</v>
      </c>
      <c r="I55" t="s">
        <v>352</v>
      </c>
      <c r="J55" t="s">
        <v>357</v>
      </c>
      <c r="K55" t="s">
        <v>358</v>
      </c>
      <c r="L55" t="s">
        <v>358</v>
      </c>
      <c r="M55" t="s">
        <v>358</v>
      </c>
      <c r="N55" t="s">
        <v>358</v>
      </c>
      <c r="O55" t="s">
        <v>358</v>
      </c>
      <c r="P55" t="s">
        <v>358</v>
      </c>
      <c r="Q55" t="s">
        <v>358</v>
      </c>
      <c r="R55" t="s">
        <v>358</v>
      </c>
      <c r="S55" s="7">
        <v>4.2361111111111106E-2</v>
      </c>
      <c r="T55" s="7">
        <v>4.2372685185185187E-2</v>
      </c>
      <c r="U55" t="s">
        <v>358</v>
      </c>
      <c r="V55" t="s">
        <v>358</v>
      </c>
      <c r="W55" t="s">
        <v>358</v>
      </c>
      <c r="X55" t="s">
        <v>358</v>
      </c>
      <c r="Y55" t="s">
        <v>358</v>
      </c>
      <c r="Z55" t="s">
        <v>358</v>
      </c>
      <c r="AA55" t="s">
        <v>358</v>
      </c>
      <c r="AB55" t="s">
        <v>358</v>
      </c>
      <c r="AC55" t="s">
        <v>358</v>
      </c>
      <c r="AD55" t="s">
        <v>358</v>
      </c>
      <c r="AE55" t="s">
        <v>358</v>
      </c>
      <c r="AF55" t="s">
        <v>358</v>
      </c>
      <c r="AG55" t="s">
        <v>358</v>
      </c>
      <c r="AH55" t="s">
        <v>358</v>
      </c>
      <c r="AI55" t="s">
        <v>358</v>
      </c>
      <c r="AJ55" t="s">
        <v>358</v>
      </c>
      <c r="AK55" t="s">
        <v>358</v>
      </c>
      <c r="AL55" t="s">
        <v>358</v>
      </c>
      <c r="AM55" t="s">
        <v>358</v>
      </c>
      <c r="AN55" t="s">
        <v>358</v>
      </c>
      <c r="AO55" t="s">
        <v>358</v>
      </c>
      <c r="AP55" t="s">
        <v>358</v>
      </c>
      <c r="AQ55" t="s">
        <v>358</v>
      </c>
      <c r="AR55" t="s">
        <v>358</v>
      </c>
      <c r="AS55" t="s">
        <v>358</v>
      </c>
      <c r="AT55" t="s">
        <v>358</v>
      </c>
      <c r="AU55" t="s">
        <v>358</v>
      </c>
      <c r="AV55" t="s">
        <v>358</v>
      </c>
      <c r="AW55" t="s">
        <v>358</v>
      </c>
      <c r="AX55" t="s">
        <v>358</v>
      </c>
      <c r="AY55" t="s">
        <v>358</v>
      </c>
      <c r="AZ55" t="s">
        <v>358</v>
      </c>
      <c r="BA55" t="s">
        <v>358</v>
      </c>
      <c r="BB55" t="s">
        <v>358</v>
      </c>
      <c r="BC55" t="s">
        <v>358</v>
      </c>
      <c r="BD55" t="s">
        <v>358</v>
      </c>
      <c r="BE55" t="s">
        <v>358</v>
      </c>
      <c r="BF55" t="s">
        <v>358</v>
      </c>
      <c r="BG55" t="s">
        <v>358</v>
      </c>
      <c r="BH55" t="s">
        <v>358</v>
      </c>
      <c r="BI55" t="s">
        <v>358</v>
      </c>
      <c r="BJ55" t="s">
        <v>358</v>
      </c>
      <c r="BK55" t="s">
        <v>358</v>
      </c>
      <c r="BL55" t="s">
        <v>358</v>
      </c>
      <c r="BM55" t="s">
        <v>358</v>
      </c>
      <c r="BN55" t="s">
        <v>358</v>
      </c>
      <c r="BO55" t="s">
        <v>358</v>
      </c>
      <c r="BP55" t="s">
        <v>358</v>
      </c>
      <c r="BQ55" t="s">
        <v>358</v>
      </c>
      <c r="BR55" t="s">
        <v>358</v>
      </c>
      <c r="BS55" t="s">
        <v>358</v>
      </c>
      <c r="BT55" t="s">
        <v>358</v>
      </c>
      <c r="BU55" t="s">
        <v>358</v>
      </c>
      <c r="BV55" t="s">
        <v>358</v>
      </c>
      <c r="BW55" t="s">
        <v>358</v>
      </c>
      <c r="BX55" t="s">
        <v>358</v>
      </c>
      <c r="BY55" t="s">
        <v>358</v>
      </c>
      <c r="BZ55" t="s">
        <v>358</v>
      </c>
      <c r="CA55" t="s">
        <v>358</v>
      </c>
      <c r="CB55" t="s">
        <v>358</v>
      </c>
      <c r="CC55" t="s">
        <v>358</v>
      </c>
      <c r="CD55" t="s">
        <v>358</v>
      </c>
      <c r="CE55" t="s">
        <v>358</v>
      </c>
      <c r="CF55" t="s">
        <v>358</v>
      </c>
      <c r="CG55" t="s">
        <v>358</v>
      </c>
      <c r="CH55" t="s">
        <v>358</v>
      </c>
      <c r="CI55" t="s">
        <v>358</v>
      </c>
      <c r="CJ55" t="s">
        <v>358</v>
      </c>
      <c r="CK55" t="s">
        <v>358</v>
      </c>
      <c r="CL55" t="s">
        <v>358</v>
      </c>
      <c r="CM55" t="s">
        <v>358</v>
      </c>
      <c r="CN55" t="s">
        <v>358</v>
      </c>
      <c r="CO55" t="s">
        <v>358</v>
      </c>
      <c r="CP55" t="s">
        <v>358</v>
      </c>
      <c r="CQ55" t="s">
        <v>358</v>
      </c>
      <c r="CR55" t="s">
        <v>358</v>
      </c>
      <c r="CS55" t="s">
        <v>358</v>
      </c>
      <c r="CT55" t="s">
        <v>358</v>
      </c>
      <c r="CU55" t="s">
        <v>358</v>
      </c>
      <c r="CV55" t="s">
        <v>358</v>
      </c>
      <c r="CW55" t="s">
        <v>358</v>
      </c>
      <c r="CX55" t="s">
        <v>358</v>
      </c>
      <c r="CY55" t="s">
        <v>358</v>
      </c>
      <c r="CZ55" t="s">
        <v>358</v>
      </c>
      <c r="DA55" t="s">
        <v>358</v>
      </c>
      <c r="DB55" t="s">
        <v>358</v>
      </c>
      <c r="DC55" t="s">
        <v>358</v>
      </c>
      <c r="DD55" t="s">
        <v>358</v>
      </c>
    </row>
    <row r="56" spans="1:108" x14ac:dyDescent="0.3">
      <c r="A56" t="s">
        <v>270</v>
      </c>
      <c r="B56">
        <v>11334</v>
      </c>
      <c r="C56">
        <v>11335</v>
      </c>
      <c r="D56" t="s">
        <v>352</v>
      </c>
      <c r="E56" t="s">
        <v>352</v>
      </c>
      <c r="F56" t="s">
        <v>106</v>
      </c>
      <c r="G56" t="s">
        <v>91</v>
      </c>
      <c r="H56" t="s">
        <v>352</v>
      </c>
      <c r="I56" t="s">
        <v>352</v>
      </c>
      <c r="J56" t="s">
        <v>357</v>
      </c>
      <c r="K56" t="s">
        <v>358</v>
      </c>
      <c r="L56" t="s">
        <v>358</v>
      </c>
      <c r="M56" t="s">
        <v>358</v>
      </c>
      <c r="N56" t="s">
        <v>358</v>
      </c>
      <c r="O56" t="s">
        <v>358</v>
      </c>
      <c r="P56" t="s">
        <v>358</v>
      </c>
      <c r="Q56" t="s">
        <v>358</v>
      </c>
      <c r="R56" t="s">
        <v>358</v>
      </c>
      <c r="S56" t="s">
        <v>358</v>
      </c>
      <c r="T56" t="s">
        <v>358</v>
      </c>
      <c r="U56" t="s">
        <v>358</v>
      </c>
      <c r="V56" t="s">
        <v>358</v>
      </c>
      <c r="W56" t="s">
        <v>358</v>
      </c>
      <c r="X56" t="s">
        <v>358</v>
      </c>
      <c r="Y56" t="s">
        <v>358</v>
      </c>
      <c r="Z56" t="s">
        <v>358</v>
      </c>
      <c r="AA56" t="s">
        <v>358</v>
      </c>
      <c r="AB56" t="s">
        <v>358</v>
      </c>
      <c r="AC56" s="7">
        <v>4.2361111111111106E-2</v>
      </c>
      <c r="AD56" s="7">
        <v>4.2372685185185187E-2</v>
      </c>
      <c r="AE56" t="s">
        <v>358</v>
      </c>
      <c r="AF56" t="s">
        <v>358</v>
      </c>
      <c r="AG56" t="s">
        <v>358</v>
      </c>
      <c r="AH56" t="s">
        <v>358</v>
      </c>
      <c r="AI56" t="s">
        <v>358</v>
      </c>
      <c r="AJ56" t="s">
        <v>358</v>
      </c>
      <c r="AK56" t="s">
        <v>358</v>
      </c>
      <c r="AL56" t="s">
        <v>358</v>
      </c>
      <c r="AM56" t="s">
        <v>358</v>
      </c>
      <c r="AN56" t="s">
        <v>358</v>
      </c>
      <c r="AO56" t="s">
        <v>358</v>
      </c>
      <c r="AP56" t="s">
        <v>358</v>
      </c>
      <c r="AQ56" t="s">
        <v>358</v>
      </c>
      <c r="AR56" t="s">
        <v>358</v>
      </c>
      <c r="AS56" t="s">
        <v>358</v>
      </c>
      <c r="AT56" t="s">
        <v>358</v>
      </c>
      <c r="AU56" t="s">
        <v>358</v>
      </c>
      <c r="AV56" t="s">
        <v>358</v>
      </c>
      <c r="AW56" t="s">
        <v>358</v>
      </c>
      <c r="AX56" t="s">
        <v>358</v>
      </c>
      <c r="AY56" t="s">
        <v>358</v>
      </c>
      <c r="AZ56" t="s">
        <v>358</v>
      </c>
      <c r="BA56" t="s">
        <v>358</v>
      </c>
      <c r="BB56" t="s">
        <v>358</v>
      </c>
      <c r="BC56" t="s">
        <v>358</v>
      </c>
      <c r="BD56" t="s">
        <v>358</v>
      </c>
      <c r="BE56" t="s">
        <v>358</v>
      </c>
      <c r="BF56" t="s">
        <v>358</v>
      </c>
      <c r="BG56" t="s">
        <v>358</v>
      </c>
      <c r="BH56" t="s">
        <v>358</v>
      </c>
      <c r="BI56" t="s">
        <v>358</v>
      </c>
      <c r="BJ56" t="s">
        <v>358</v>
      </c>
      <c r="BK56" t="s">
        <v>358</v>
      </c>
      <c r="BL56" t="s">
        <v>358</v>
      </c>
      <c r="BM56" t="s">
        <v>358</v>
      </c>
      <c r="BN56" t="s">
        <v>358</v>
      </c>
      <c r="BO56" t="s">
        <v>358</v>
      </c>
      <c r="BP56" t="s">
        <v>358</v>
      </c>
      <c r="BQ56" t="s">
        <v>358</v>
      </c>
      <c r="BR56" t="s">
        <v>358</v>
      </c>
      <c r="BS56" t="s">
        <v>358</v>
      </c>
      <c r="BT56" t="s">
        <v>358</v>
      </c>
      <c r="BU56" t="s">
        <v>358</v>
      </c>
      <c r="BV56" t="s">
        <v>358</v>
      </c>
      <c r="BW56" t="s">
        <v>358</v>
      </c>
      <c r="BX56" t="s">
        <v>358</v>
      </c>
      <c r="BY56" t="s">
        <v>358</v>
      </c>
      <c r="BZ56" t="s">
        <v>358</v>
      </c>
      <c r="CA56" t="s">
        <v>358</v>
      </c>
      <c r="CB56" t="s">
        <v>358</v>
      </c>
      <c r="CC56" t="s">
        <v>358</v>
      </c>
      <c r="CD56" t="s">
        <v>358</v>
      </c>
      <c r="CE56" t="s">
        <v>358</v>
      </c>
      <c r="CF56" t="s">
        <v>358</v>
      </c>
      <c r="CG56" t="s">
        <v>358</v>
      </c>
      <c r="CH56" t="s">
        <v>358</v>
      </c>
      <c r="CI56" t="s">
        <v>358</v>
      </c>
      <c r="CJ56" t="s">
        <v>358</v>
      </c>
      <c r="CK56" t="s">
        <v>358</v>
      </c>
      <c r="CL56" t="s">
        <v>358</v>
      </c>
      <c r="CM56" t="s">
        <v>358</v>
      </c>
      <c r="CN56" t="s">
        <v>358</v>
      </c>
      <c r="CO56" t="s">
        <v>358</v>
      </c>
      <c r="CP56" t="s">
        <v>358</v>
      </c>
      <c r="CQ56" t="s">
        <v>358</v>
      </c>
      <c r="CR56" t="s">
        <v>358</v>
      </c>
      <c r="CS56" t="s">
        <v>358</v>
      </c>
      <c r="CT56" t="s">
        <v>358</v>
      </c>
      <c r="CU56" t="s">
        <v>358</v>
      </c>
      <c r="CV56" t="s">
        <v>358</v>
      </c>
      <c r="CW56" t="s">
        <v>358</v>
      </c>
      <c r="CX56" t="s">
        <v>358</v>
      </c>
      <c r="CY56" t="s">
        <v>358</v>
      </c>
      <c r="CZ56" t="s">
        <v>358</v>
      </c>
      <c r="DA56" t="s">
        <v>358</v>
      </c>
      <c r="DB56" t="s">
        <v>358</v>
      </c>
      <c r="DC56" t="s">
        <v>358</v>
      </c>
      <c r="DD56" t="s">
        <v>358</v>
      </c>
    </row>
    <row r="57" spans="1:108" x14ac:dyDescent="0.3">
      <c r="A57" t="s">
        <v>270</v>
      </c>
      <c r="B57">
        <v>11589</v>
      </c>
      <c r="C57">
        <v>11590</v>
      </c>
      <c r="D57" t="s">
        <v>352</v>
      </c>
      <c r="E57" t="s">
        <v>352</v>
      </c>
      <c r="F57" t="s">
        <v>105</v>
      </c>
      <c r="G57" t="s">
        <v>106</v>
      </c>
      <c r="H57" t="s">
        <v>352</v>
      </c>
      <c r="I57" t="s">
        <v>352</v>
      </c>
      <c r="J57" t="s">
        <v>357</v>
      </c>
      <c r="K57" t="s">
        <v>358</v>
      </c>
      <c r="L57" t="s">
        <v>358</v>
      </c>
      <c r="M57" t="s">
        <v>358</v>
      </c>
      <c r="N57" t="s">
        <v>358</v>
      </c>
      <c r="O57" t="s">
        <v>358</v>
      </c>
      <c r="P57" t="s">
        <v>358</v>
      </c>
      <c r="Q57" s="7">
        <v>4.2361111111111106E-2</v>
      </c>
      <c r="R57" s="7">
        <v>4.2372685185185187E-2</v>
      </c>
      <c r="S57" t="s">
        <v>358</v>
      </c>
      <c r="T57" t="s">
        <v>358</v>
      </c>
      <c r="U57" t="s">
        <v>358</v>
      </c>
      <c r="V57" t="s">
        <v>358</v>
      </c>
      <c r="W57" t="s">
        <v>358</v>
      </c>
      <c r="X57" t="s">
        <v>358</v>
      </c>
      <c r="Y57" t="s">
        <v>358</v>
      </c>
      <c r="Z57" t="s">
        <v>358</v>
      </c>
      <c r="AA57" t="s">
        <v>358</v>
      </c>
      <c r="AB57" t="s">
        <v>358</v>
      </c>
      <c r="AC57" t="s">
        <v>358</v>
      </c>
      <c r="AD57" t="s">
        <v>358</v>
      </c>
      <c r="AE57" t="s">
        <v>358</v>
      </c>
      <c r="AF57" t="s">
        <v>358</v>
      </c>
      <c r="AG57" t="s">
        <v>358</v>
      </c>
      <c r="AH57" t="s">
        <v>358</v>
      </c>
      <c r="AI57" t="s">
        <v>358</v>
      </c>
      <c r="AJ57" t="s">
        <v>358</v>
      </c>
      <c r="AK57" t="s">
        <v>358</v>
      </c>
      <c r="AL57" t="s">
        <v>358</v>
      </c>
      <c r="AM57" t="s">
        <v>358</v>
      </c>
      <c r="AN57" t="s">
        <v>358</v>
      </c>
      <c r="AO57" t="s">
        <v>358</v>
      </c>
      <c r="AP57" t="s">
        <v>358</v>
      </c>
      <c r="AQ57" t="s">
        <v>358</v>
      </c>
      <c r="AR57" t="s">
        <v>358</v>
      </c>
      <c r="AS57" t="s">
        <v>358</v>
      </c>
      <c r="AT57" t="s">
        <v>358</v>
      </c>
      <c r="AU57" t="s">
        <v>358</v>
      </c>
      <c r="AV57" t="s">
        <v>358</v>
      </c>
      <c r="AW57" t="s">
        <v>358</v>
      </c>
      <c r="AX57" t="s">
        <v>358</v>
      </c>
      <c r="AY57" t="s">
        <v>358</v>
      </c>
      <c r="AZ57" t="s">
        <v>358</v>
      </c>
      <c r="BA57" t="s">
        <v>358</v>
      </c>
      <c r="BB57" t="s">
        <v>358</v>
      </c>
      <c r="BC57" t="s">
        <v>358</v>
      </c>
      <c r="BD57" t="s">
        <v>358</v>
      </c>
      <c r="BE57" t="s">
        <v>358</v>
      </c>
      <c r="BF57" t="s">
        <v>358</v>
      </c>
      <c r="BG57" t="s">
        <v>358</v>
      </c>
      <c r="BH57" t="s">
        <v>358</v>
      </c>
      <c r="BI57" t="s">
        <v>358</v>
      </c>
      <c r="BJ57" t="s">
        <v>358</v>
      </c>
      <c r="BK57" t="s">
        <v>358</v>
      </c>
      <c r="BL57" t="s">
        <v>358</v>
      </c>
      <c r="BM57" t="s">
        <v>358</v>
      </c>
      <c r="BN57" t="s">
        <v>358</v>
      </c>
      <c r="BO57" t="s">
        <v>358</v>
      </c>
      <c r="BP57" t="s">
        <v>358</v>
      </c>
      <c r="BQ57" t="s">
        <v>358</v>
      </c>
      <c r="BR57" t="s">
        <v>358</v>
      </c>
      <c r="BS57" t="s">
        <v>358</v>
      </c>
      <c r="BT57" t="s">
        <v>358</v>
      </c>
      <c r="BU57" t="s">
        <v>358</v>
      </c>
      <c r="BV57" t="s">
        <v>358</v>
      </c>
      <c r="BW57" t="s">
        <v>358</v>
      </c>
      <c r="BX57" t="s">
        <v>358</v>
      </c>
      <c r="BY57" t="s">
        <v>358</v>
      </c>
      <c r="BZ57" t="s">
        <v>358</v>
      </c>
      <c r="CA57" t="s">
        <v>358</v>
      </c>
      <c r="CB57" t="s">
        <v>358</v>
      </c>
      <c r="CC57" t="s">
        <v>358</v>
      </c>
      <c r="CD57" t="s">
        <v>358</v>
      </c>
      <c r="CE57" t="s">
        <v>358</v>
      </c>
      <c r="CF57" t="s">
        <v>358</v>
      </c>
      <c r="CG57" t="s">
        <v>358</v>
      </c>
      <c r="CH57" t="s">
        <v>358</v>
      </c>
      <c r="CI57" t="s">
        <v>358</v>
      </c>
      <c r="CJ57" t="s">
        <v>358</v>
      </c>
      <c r="CK57" t="s">
        <v>358</v>
      </c>
      <c r="CL57" t="s">
        <v>358</v>
      </c>
      <c r="CM57" t="s">
        <v>358</v>
      </c>
      <c r="CN57" t="s">
        <v>358</v>
      </c>
      <c r="CO57" t="s">
        <v>358</v>
      </c>
      <c r="CP57" t="s">
        <v>358</v>
      </c>
      <c r="CQ57" t="s">
        <v>358</v>
      </c>
      <c r="CR57" t="s">
        <v>358</v>
      </c>
      <c r="CS57" t="s">
        <v>358</v>
      </c>
      <c r="CT57" t="s">
        <v>358</v>
      </c>
      <c r="CU57" t="s">
        <v>358</v>
      </c>
      <c r="CV57" t="s">
        <v>358</v>
      </c>
      <c r="CW57" t="s">
        <v>358</v>
      </c>
      <c r="CX57" t="s">
        <v>358</v>
      </c>
      <c r="CY57" t="s">
        <v>358</v>
      </c>
      <c r="CZ57" t="s">
        <v>358</v>
      </c>
      <c r="DA57" t="s">
        <v>358</v>
      </c>
      <c r="DB57" t="s">
        <v>358</v>
      </c>
      <c r="DC57" t="s">
        <v>358</v>
      </c>
      <c r="DD57" t="s">
        <v>358</v>
      </c>
    </row>
    <row r="58" spans="1:108" x14ac:dyDescent="0.3">
      <c r="A58" t="s">
        <v>270</v>
      </c>
      <c r="B58">
        <v>12240</v>
      </c>
      <c r="C58">
        <v>12241</v>
      </c>
      <c r="D58" t="s">
        <v>352</v>
      </c>
      <c r="E58" t="s">
        <v>352</v>
      </c>
      <c r="F58" t="s">
        <v>90</v>
      </c>
      <c r="G58" t="s">
        <v>91</v>
      </c>
      <c r="H58" t="s">
        <v>352</v>
      </c>
      <c r="I58" t="s">
        <v>352</v>
      </c>
      <c r="J58" t="s">
        <v>357</v>
      </c>
      <c r="K58" t="s">
        <v>358</v>
      </c>
      <c r="L58" t="s">
        <v>358</v>
      </c>
      <c r="M58" t="s">
        <v>358</v>
      </c>
      <c r="N58" t="s">
        <v>358</v>
      </c>
      <c r="O58" t="s">
        <v>358</v>
      </c>
      <c r="P58" t="s">
        <v>358</v>
      </c>
      <c r="Q58" t="s">
        <v>358</v>
      </c>
      <c r="R58" t="s">
        <v>358</v>
      </c>
      <c r="S58" t="s">
        <v>358</v>
      </c>
      <c r="T58" t="s">
        <v>358</v>
      </c>
      <c r="U58" t="s">
        <v>358</v>
      </c>
      <c r="V58" t="s">
        <v>358</v>
      </c>
      <c r="W58" t="s">
        <v>358</v>
      </c>
      <c r="X58" t="s">
        <v>358</v>
      </c>
      <c r="Y58" t="s">
        <v>358</v>
      </c>
      <c r="Z58" t="s">
        <v>358</v>
      </c>
      <c r="AA58" t="s">
        <v>358</v>
      </c>
      <c r="AB58" t="s">
        <v>358</v>
      </c>
      <c r="AC58" t="s">
        <v>358</v>
      </c>
      <c r="AD58" t="s">
        <v>358</v>
      </c>
      <c r="AE58" t="s">
        <v>358</v>
      </c>
      <c r="AF58" t="s">
        <v>358</v>
      </c>
      <c r="AG58" t="s">
        <v>358</v>
      </c>
      <c r="AH58" t="s">
        <v>358</v>
      </c>
      <c r="AI58" t="s">
        <v>358</v>
      </c>
      <c r="AJ58" t="s">
        <v>358</v>
      </c>
      <c r="AK58" t="s">
        <v>358</v>
      </c>
      <c r="AL58" t="s">
        <v>358</v>
      </c>
      <c r="AM58" t="s">
        <v>358</v>
      </c>
      <c r="AN58" t="s">
        <v>358</v>
      </c>
      <c r="AO58" t="s">
        <v>358</v>
      </c>
      <c r="AP58" t="s">
        <v>358</v>
      </c>
      <c r="AQ58" s="7">
        <v>4.2361111111111106E-2</v>
      </c>
      <c r="AR58" s="7">
        <v>4.2372685185185187E-2</v>
      </c>
      <c r="AS58" t="s">
        <v>358</v>
      </c>
      <c r="AT58" t="s">
        <v>358</v>
      </c>
      <c r="AU58" t="s">
        <v>358</v>
      </c>
      <c r="AV58" t="s">
        <v>358</v>
      </c>
      <c r="AW58" t="s">
        <v>358</v>
      </c>
      <c r="AX58" t="s">
        <v>358</v>
      </c>
      <c r="AY58" t="s">
        <v>358</v>
      </c>
      <c r="AZ58" t="s">
        <v>358</v>
      </c>
      <c r="BA58" t="s">
        <v>358</v>
      </c>
      <c r="BB58" t="s">
        <v>358</v>
      </c>
      <c r="BC58" t="s">
        <v>358</v>
      </c>
      <c r="BD58" t="s">
        <v>358</v>
      </c>
      <c r="BE58" t="s">
        <v>358</v>
      </c>
      <c r="BF58" t="s">
        <v>358</v>
      </c>
      <c r="BG58" t="s">
        <v>358</v>
      </c>
      <c r="BH58" t="s">
        <v>358</v>
      </c>
      <c r="BI58" t="s">
        <v>358</v>
      </c>
      <c r="BJ58" t="s">
        <v>358</v>
      </c>
      <c r="BK58" t="s">
        <v>358</v>
      </c>
      <c r="BL58" t="s">
        <v>358</v>
      </c>
      <c r="BM58" t="s">
        <v>358</v>
      </c>
      <c r="BN58" t="s">
        <v>358</v>
      </c>
      <c r="BO58" t="s">
        <v>358</v>
      </c>
      <c r="BP58" t="s">
        <v>358</v>
      </c>
      <c r="BQ58" t="s">
        <v>358</v>
      </c>
      <c r="BR58" t="s">
        <v>358</v>
      </c>
      <c r="BS58" t="s">
        <v>358</v>
      </c>
      <c r="BT58" t="s">
        <v>358</v>
      </c>
      <c r="BU58" t="s">
        <v>358</v>
      </c>
      <c r="BV58" t="s">
        <v>358</v>
      </c>
      <c r="BW58" t="s">
        <v>358</v>
      </c>
      <c r="BX58" t="s">
        <v>358</v>
      </c>
      <c r="BY58" t="s">
        <v>358</v>
      </c>
      <c r="BZ58" t="s">
        <v>358</v>
      </c>
      <c r="CA58" t="s">
        <v>358</v>
      </c>
      <c r="CB58" t="s">
        <v>358</v>
      </c>
      <c r="CC58" t="s">
        <v>358</v>
      </c>
      <c r="CD58" t="s">
        <v>358</v>
      </c>
      <c r="CE58" t="s">
        <v>358</v>
      </c>
      <c r="CF58" t="s">
        <v>358</v>
      </c>
      <c r="CG58" t="s">
        <v>358</v>
      </c>
      <c r="CH58" t="s">
        <v>358</v>
      </c>
      <c r="CI58" t="s">
        <v>358</v>
      </c>
      <c r="CJ58" t="s">
        <v>358</v>
      </c>
      <c r="CK58" t="s">
        <v>358</v>
      </c>
      <c r="CL58" t="s">
        <v>358</v>
      </c>
      <c r="CM58" t="s">
        <v>358</v>
      </c>
      <c r="CN58" t="s">
        <v>358</v>
      </c>
      <c r="CO58" t="s">
        <v>358</v>
      </c>
      <c r="CP58" t="s">
        <v>358</v>
      </c>
      <c r="CQ58" t="s">
        <v>358</v>
      </c>
      <c r="CR58" t="s">
        <v>358</v>
      </c>
      <c r="CS58" t="s">
        <v>358</v>
      </c>
      <c r="CT58" t="s">
        <v>358</v>
      </c>
      <c r="CU58" t="s">
        <v>358</v>
      </c>
      <c r="CV58" t="s">
        <v>358</v>
      </c>
      <c r="CW58" t="s">
        <v>358</v>
      </c>
      <c r="CX58" t="s">
        <v>358</v>
      </c>
      <c r="CY58" t="s">
        <v>358</v>
      </c>
      <c r="CZ58" t="s">
        <v>358</v>
      </c>
      <c r="DA58" t="s">
        <v>358</v>
      </c>
      <c r="DB58" t="s">
        <v>358</v>
      </c>
      <c r="DC58" t="s">
        <v>358</v>
      </c>
      <c r="DD58" t="s">
        <v>358</v>
      </c>
    </row>
    <row r="59" spans="1:108" x14ac:dyDescent="0.3">
      <c r="A59" t="s">
        <v>270</v>
      </c>
      <c r="B59">
        <v>12356</v>
      </c>
      <c r="C59">
        <v>12357</v>
      </c>
      <c r="D59" t="s">
        <v>352</v>
      </c>
      <c r="E59" t="s">
        <v>352</v>
      </c>
      <c r="F59" t="s">
        <v>90</v>
      </c>
      <c r="G59" t="s">
        <v>91</v>
      </c>
      <c r="H59" t="s">
        <v>352</v>
      </c>
      <c r="I59" t="s">
        <v>352</v>
      </c>
      <c r="J59" t="s">
        <v>357</v>
      </c>
      <c r="K59" t="s">
        <v>358</v>
      </c>
      <c r="L59" t="s">
        <v>358</v>
      </c>
      <c r="M59" t="s">
        <v>358</v>
      </c>
      <c r="N59" t="s">
        <v>358</v>
      </c>
      <c r="O59" t="s">
        <v>358</v>
      </c>
      <c r="P59" t="s">
        <v>358</v>
      </c>
      <c r="Q59" t="s">
        <v>358</v>
      </c>
      <c r="R59" t="s">
        <v>358</v>
      </c>
      <c r="S59" t="s">
        <v>358</v>
      </c>
      <c r="T59" t="s">
        <v>358</v>
      </c>
      <c r="U59" t="s">
        <v>358</v>
      </c>
      <c r="V59" t="s">
        <v>358</v>
      </c>
      <c r="W59" t="s">
        <v>358</v>
      </c>
      <c r="X59" t="s">
        <v>358</v>
      </c>
      <c r="Y59" t="s">
        <v>358</v>
      </c>
      <c r="Z59" t="s">
        <v>358</v>
      </c>
      <c r="AA59" t="s">
        <v>358</v>
      </c>
      <c r="AB59" t="s">
        <v>358</v>
      </c>
      <c r="AC59" t="s">
        <v>358</v>
      </c>
      <c r="AD59" t="s">
        <v>358</v>
      </c>
      <c r="AE59" t="s">
        <v>358</v>
      </c>
      <c r="AF59" t="s">
        <v>358</v>
      </c>
      <c r="AG59" t="s">
        <v>358</v>
      </c>
      <c r="AH59" t="s">
        <v>358</v>
      </c>
      <c r="AI59" t="s">
        <v>358</v>
      </c>
      <c r="AJ59" t="s">
        <v>358</v>
      </c>
      <c r="AK59" t="s">
        <v>358</v>
      </c>
      <c r="AL59" t="s">
        <v>358</v>
      </c>
      <c r="AM59" t="s">
        <v>358</v>
      </c>
      <c r="AN59" t="s">
        <v>358</v>
      </c>
      <c r="AO59" t="s">
        <v>358</v>
      </c>
      <c r="AP59" t="s">
        <v>358</v>
      </c>
      <c r="AQ59" t="s">
        <v>358</v>
      </c>
      <c r="AR59" t="s">
        <v>358</v>
      </c>
      <c r="AS59" t="s">
        <v>358</v>
      </c>
      <c r="AT59" t="s">
        <v>358</v>
      </c>
      <c r="AU59" t="s">
        <v>358</v>
      </c>
      <c r="AV59" t="s">
        <v>358</v>
      </c>
      <c r="AW59" t="s">
        <v>358</v>
      </c>
      <c r="AX59" t="s">
        <v>358</v>
      </c>
      <c r="AY59" t="s">
        <v>358</v>
      </c>
      <c r="AZ59" t="s">
        <v>358</v>
      </c>
      <c r="BA59" t="s">
        <v>358</v>
      </c>
      <c r="BB59" t="s">
        <v>358</v>
      </c>
      <c r="BC59" t="s">
        <v>358</v>
      </c>
      <c r="BD59" t="s">
        <v>358</v>
      </c>
      <c r="BE59" t="s">
        <v>358</v>
      </c>
      <c r="BF59" t="s">
        <v>358</v>
      </c>
      <c r="BG59" t="s">
        <v>358</v>
      </c>
      <c r="BH59" t="s">
        <v>358</v>
      </c>
      <c r="BI59" t="s">
        <v>358</v>
      </c>
      <c r="BJ59" t="s">
        <v>358</v>
      </c>
      <c r="BK59" t="s">
        <v>358</v>
      </c>
      <c r="BL59" t="s">
        <v>358</v>
      </c>
      <c r="BM59" t="s">
        <v>358</v>
      </c>
      <c r="BN59" t="s">
        <v>358</v>
      </c>
      <c r="BO59" t="s">
        <v>358</v>
      </c>
      <c r="BP59" t="s">
        <v>358</v>
      </c>
      <c r="BQ59" t="s">
        <v>358</v>
      </c>
      <c r="BR59" t="s">
        <v>358</v>
      </c>
      <c r="BS59" t="s">
        <v>358</v>
      </c>
      <c r="BT59" t="s">
        <v>358</v>
      </c>
      <c r="BU59" t="s">
        <v>358</v>
      </c>
      <c r="BV59" t="s">
        <v>358</v>
      </c>
      <c r="BW59" t="s">
        <v>358</v>
      </c>
      <c r="BX59" t="s">
        <v>358</v>
      </c>
      <c r="BY59" t="s">
        <v>358</v>
      </c>
      <c r="BZ59" t="s">
        <v>358</v>
      </c>
      <c r="CA59" t="s">
        <v>358</v>
      </c>
      <c r="CB59" t="s">
        <v>358</v>
      </c>
      <c r="CC59" t="s">
        <v>358</v>
      </c>
      <c r="CD59" t="s">
        <v>358</v>
      </c>
      <c r="CE59" s="7">
        <v>4.2361111111111106E-2</v>
      </c>
      <c r="CF59" s="7">
        <v>4.2372685185185187E-2</v>
      </c>
      <c r="CG59" t="s">
        <v>358</v>
      </c>
      <c r="CH59" t="s">
        <v>358</v>
      </c>
      <c r="CI59" t="s">
        <v>358</v>
      </c>
      <c r="CJ59" t="s">
        <v>358</v>
      </c>
      <c r="CK59" t="s">
        <v>358</v>
      </c>
      <c r="CL59" t="s">
        <v>358</v>
      </c>
      <c r="CM59" t="s">
        <v>358</v>
      </c>
      <c r="CN59" t="s">
        <v>358</v>
      </c>
      <c r="CO59" t="s">
        <v>358</v>
      </c>
      <c r="CP59" t="s">
        <v>358</v>
      </c>
      <c r="CQ59" t="s">
        <v>358</v>
      </c>
      <c r="CR59" t="s">
        <v>358</v>
      </c>
      <c r="CS59" t="s">
        <v>358</v>
      </c>
      <c r="CT59" t="s">
        <v>358</v>
      </c>
      <c r="CU59" t="s">
        <v>358</v>
      </c>
      <c r="CV59" t="s">
        <v>358</v>
      </c>
      <c r="CW59" t="s">
        <v>358</v>
      </c>
      <c r="CX59" t="s">
        <v>358</v>
      </c>
      <c r="CY59" t="s">
        <v>358</v>
      </c>
      <c r="CZ59" t="s">
        <v>358</v>
      </c>
      <c r="DA59" t="s">
        <v>358</v>
      </c>
      <c r="DB59" t="s">
        <v>358</v>
      </c>
      <c r="DC59" t="s">
        <v>358</v>
      </c>
      <c r="DD59" t="s">
        <v>358</v>
      </c>
    </row>
    <row r="60" spans="1:108" x14ac:dyDescent="0.3">
      <c r="A60" t="s">
        <v>270</v>
      </c>
      <c r="B60">
        <v>12495</v>
      </c>
      <c r="C60">
        <v>12496</v>
      </c>
      <c r="D60" t="s">
        <v>352</v>
      </c>
      <c r="E60" t="s">
        <v>352</v>
      </c>
      <c r="F60" t="s">
        <v>91</v>
      </c>
      <c r="G60" t="s">
        <v>105</v>
      </c>
      <c r="H60" t="s">
        <v>352</v>
      </c>
      <c r="I60" t="s">
        <v>352</v>
      </c>
      <c r="J60" t="s">
        <v>357</v>
      </c>
      <c r="K60" t="s">
        <v>358</v>
      </c>
      <c r="L60" t="s">
        <v>358</v>
      </c>
      <c r="M60" t="s">
        <v>358</v>
      </c>
      <c r="N60" t="s">
        <v>358</v>
      </c>
      <c r="O60" t="s">
        <v>358</v>
      </c>
      <c r="P60" t="s">
        <v>358</v>
      </c>
      <c r="Q60" t="s">
        <v>358</v>
      </c>
      <c r="R60" t="s">
        <v>358</v>
      </c>
      <c r="S60" s="7">
        <v>4.2361111111111106E-2</v>
      </c>
      <c r="T60" s="7">
        <v>4.2372685185185187E-2</v>
      </c>
      <c r="U60" t="s">
        <v>358</v>
      </c>
      <c r="V60" t="s">
        <v>358</v>
      </c>
      <c r="W60" t="s">
        <v>358</v>
      </c>
      <c r="X60" t="s">
        <v>358</v>
      </c>
      <c r="Y60" t="s">
        <v>358</v>
      </c>
      <c r="Z60" t="s">
        <v>358</v>
      </c>
      <c r="AA60" t="s">
        <v>358</v>
      </c>
      <c r="AB60" t="s">
        <v>358</v>
      </c>
      <c r="AC60" t="s">
        <v>358</v>
      </c>
      <c r="AD60" t="s">
        <v>358</v>
      </c>
      <c r="AE60" t="s">
        <v>358</v>
      </c>
      <c r="AF60" t="s">
        <v>358</v>
      </c>
      <c r="AG60" t="s">
        <v>358</v>
      </c>
      <c r="AH60" t="s">
        <v>358</v>
      </c>
      <c r="AI60" t="s">
        <v>358</v>
      </c>
      <c r="AJ60" t="s">
        <v>358</v>
      </c>
      <c r="AK60" t="s">
        <v>358</v>
      </c>
      <c r="AL60" t="s">
        <v>358</v>
      </c>
      <c r="AM60" t="s">
        <v>358</v>
      </c>
      <c r="AN60" t="s">
        <v>358</v>
      </c>
      <c r="AO60" t="s">
        <v>358</v>
      </c>
      <c r="AP60" t="s">
        <v>358</v>
      </c>
      <c r="AQ60" t="s">
        <v>358</v>
      </c>
      <c r="AR60" t="s">
        <v>358</v>
      </c>
      <c r="AS60" t="s">
        <v>358</v>
      </c>
      <c r="AT60" t="s">
        <v>358</v>
      </c>
      <c r="AU60" t="s">
        <v>358</v>
      </c>
      <c r="AV60" t="s">
        <v>358</v>
      </c>
      <c r="AW60" t="s">
        <v>358</v>
      </c>
      <c r="AX60" t="s">
        <v>358</v>
      </c>
      <c r="AY60" t="s">
        <v>358</v>
      </c>
      <c r="AZ60" t="s">
        <v>358</v>
      </c>
      <c r="BA60" t="s">
        <v>358</v>
      </c>
      <c r="BB60" t="s">
        <v>358</v>
      </c>
      <c r="BC60" t="s">
        <v>358</v>
      </c>
      <c r="BD60" t="s">
        <v>358</v>
      </c>
      <c r="BE60" t="s">
        <v>358</v>
      </c>
      <c r="BF60" t="s">
        <v>358</v>
      </c>
      <c r="BG60" t="s">
        <v>358</v>
      </c>
      <c r="BH60" t="s">
        <v>358</v>
      </c>
      <c r="BI60" t="s">
        <v>358</v>
      </c>
      <c r="BJ60" t="s">
        <v>358</v>
      </c>
      <c r="BK60" t="s">
        <v>358</v>
      </c>
      <c r="BL60" t="s">
        <v>358</v>
      </c>
      <c r="BM60" t="s">
        <v>358</v>
      </c>
      <c r="BN60" t="s">
        <v>358</v>
      </c>
      <c r="BO60" t="s">
        <v>358</v>
      </c>
      <c r="BP60" t="s">
        <v>358</v>
      </c>
      <c r="BQ60" t="s">
        <v>358</v>
      </c>
      <c r="BR60" t="s">
        <v>358</v>
      </c>
      <c r="BS60" t="s">
        <v>358</v>
      </c>
      <c r="BT60" t="s">
        <v>358</v>
      </c>
      <c r="BU60" t="s">
        <v>358</v>
      </c>
      <c r="BV60" t="s">
        <v>358</v>
      </c>
      <c r="BW60" t="s">
        <v>358</v>
      </c>
      <c r="BX60" t="s">
        <v>358</v>
      </c>
      <c r="BY60" t="s">
        <v>358</v>
      </c>
      <c r="BZ60" t="s">
        <v>358</v>
      </c>
      <c r="CA60" t="s">
        <v>358</v>
      </c>
      <c r="CB60" t="s">
        <v>358</v>
      </c>
      <c r="CC60" t="s">
        <v>358</v>
      </c>
      <c r="CD60" t="s">
        <v>358</v>
      </c>
      <c r="CE60" t="s">
        <v>358</v>
      </c>
      <c r="CF60" t="s">
        <v>358</v>
      </c>
      <c r="CG60" t="s">
        <v>358</v>
      </c>
      <c r="CH60" t="s">
        <v>358</v>
      </c>
      <c r="CI60" t="s">
        <v>358</v>
      </c>
      <c r="CJ60" t="s">
        <v>358</v>
      </c>
      <c r="CK60" t="s">
        <v>358</v>
      </c>
      <c r="CL60" t="s">
        <v>358</v>
      </c>
      <c r="CM60" t="s">
        <v>358</v>
      </c>
      <c r="CN60" t="s">
        <v>358</v>
      </c>
      <c r="CO60" t="s">
        <v>358</v>
      </c>
      <c r="CP60" t="s">
        <v>358</v>
      </c>
      <c r="CQ60" t="s">
        <v>358</v>
      </c>
      <c r="CR60" t="s">
        <v>358</v>
      </c>
      <c r="CS60" t="s">
        <v>358</v>
      </c>
      <c r="CT60" t="s">
        <v>358</v>
      </c>
      <c r="CU60" t="s">
        <v>358</v>
      </c>
      <c r="CV60" t="s">
        <v>358</v>
      </c>
      <c r="CW60" t="s">
        <v>358</v>
      </c>
      <c r="CX60" t="s">
        <v>358</v>
      </c>
      <c r="CY60" t="s">
        <v>358</v>
      </c>
      <c r="CZ60" t="s">
        <v>358</v>
      </c>
      <c r="DA60" t="s">
        <v>358</v>
      </c>
      <c r="DB60" t="s">
        <v>358</v>
      </c>
      <c r="DC60" t="s">
        <v>358</v>
      </c>
      <c r="DD60" t="s">
        <v>358</v>
      </c>
    </row>
    <row r="61" spans="1:108" x14ac:dyDescent="0.3">
      <c r="A61" t="s">
        <v>270</v>
      </c>
      <c r="B61">
        <v>13128</v>
      </c>
      <c r="C61">
        <v>13129</v>
      </c>
      <c r="D61" t="s">
        <v>352</v>
      </c>
      <c r="E61" t="s">
        <v>352</v>
      </c>
      <c r="F61" t="s">
        <v>105</v>
      </c>
      <c r="G61" t="s">
        <v>91</v>
      </c>
      <c r="H61" t="s">
        <v>352</v>
      </c>
      <c r="I61" t="s">
        <v>352</v>
      </c>
      <c r="J61" t="s">
        <v>357</v>
      </c>
      <c r="K61" t="s">
        <v>358</v>
      </c>
      <c r="L61" t="s">
        <v>358</v>
      </c>
      <c r="M61" t="s">
        <v>358</v>
      </c>
      <c r="N61" t="s">
        <v>358</v>
      </c>
      <c r="O61" t="s">
        <v>358</v>
      </c>
      <c r="P61" t="s">
        <v>358</v>
      </c>
      <c r="Q61" t="s">
        <v>358</v>
      </c>
      <c r="R61" t="s">
        <v>358</v>
      </c>
      <c r="S61" s="7">
        <v>4.2361111111111106E-2</v>
      </c>
      <c r="T61" s="7">
        <v>4.2372685185185187E-2</v>
      </c>
      <c r="U61" t="s">
        <v>358</v>
      </c>
      <c r="V61" t="s">
        <v>358</v>
      </c>
      <c r="W61" t="s">
        <v>358</v>
      </c>
      <c r="X61" t="s">
        <v>358</v>
      </c>
      <c r="Y61" t="s">
        <v>358</v>
      </c>
      <c r="Z61" t="s">
        <v>358</v>
      </c>
      <c r="AA61" t="s">
        <v>358</v>
      </c>
      <c r="AB61" t="s">
        <v>358</v>
      </c>
      <c r="AC61" t="s">
        <v>358</v>
      </c>
      <c r="AD61" t="s">
        <v>358</v>
      </c>
      <c r="AE61" t="s">
        <v>358</v>
      </c>
      <c r="AF61" t="s">
        <v>358</v>
      </c>
      <c r="AG61" t="s">
        <v>358</v>
      </c>
      <c r="AH61" t="s">
        <v>358</v>
      </c>
      <c r="AI61" t="s">
        <v>358</v>
      </c>
      <c r="AJ61" t="s">
        <v>358</v>
      </c>
      <c r="AK61" t="s">
        <v>358</v>
      </c>
      <c r="AL61" t="s">
        <v>358</v>
      </c>
      <c r="AM61" t="s">
        <v>358</v>
      </c>
      <c r="AN61" t="s">
        <v>358</v>
      </c>
      <c r="AO61" t="s">
        <v>358</v>
      </c>
      <c r="AP61" t="s">
        <v>358</v>
      </c>
      <c r="AQ61" t="s">
        <v>358</v>
      </c>
      <c r="AR61" t="s">
        <v>358</v>
      </c>
      <c r="AS61" t="s">
        <v>358</v>
      </c>
      <c r="AT61" t="s">
        <v>358</v>
      </c>
      <c r="AU61" t="s">
        <v>358</v>
      </c>
      <c r="AV61" t="s">
        <v>358</v>
      </c>
      <c r="AW61" t="s">
        <v>358</v>
      </c>
      <c r="AX61" t="s">
        <v>358</v>
      </c>
      <c r="AY61" t="s">
        <v>358</v>
      </c>
      <c r="AZ61" t="s">
        <v>358</v>
      </c>
      <c r="BA61" t="s">
        <v>358</v>
      </c>
      <c r="BB61" t="s">
        <v>358</v>
      </c>
      <c r="BC61" t="s">
        <v>358</v>
      </c>
      <c r="BD61" t="s">
        <v>358</v>
      </c>
      <c r="BE61" t="s">
        <v>358</v>
      </c>
      <c r="BF61" t="s">
        <v>358</v>
      </c>
      <c r="BG61" t="s">
        <v>358</v>
      </c>
      <c r="BH61" t="s">
        <v>358</v>
      </c>
      <c r="BI61" t="s">
        <v>358</v>
      </c>
      <c r="BJ61" t="s">
        <v>358</v>
      </c>
      <c r="BK61" t="s">
        <v>358</v>
      </c>
      <c r="BL61" t="s">
        <v>358</v>
      </c>
      <c r="BM61" t="s">
        <v>358</v>
      </c>
      <c r="BN61" t="s">
        <v>358</v>
      </c>
      <c r="BO61" t="s">
        <v>358</v>
      </c>
      <c r="BP61" t="s">
        <v>358</v>
      </c>
      <c r="BQ61" t="s">
        <v>358</v>
      </c>
      <c r="BR61" t="s">
        <v>358</v>
      </c>
      <c r="BS61" t="s">
        <v>358</v>
      </c>
      <c r="BT61" t="s">
        <v>358</v>
      </c>
      <c r="BU61" t="s">
        <v>358</v>
      </c>
      <c r="BV61" t="s">
        <v>358</v>
      </c>
      <c r="BW61" t="s">
        <v>358</v>
      </c>
      <c r="BX61" t="s">
        <v>358</v>
      </c>
      <c r="BY61" t="s">
        <v>358</v>
      </c>
      <c r="BZ61" t="s">
        <v>358</v>
      </c>
      <c r="CA61" t="s">
        <v>358</v>
      </c>
      <c r="CB61" t="s">
        <v>358</v>
      </c>
      <c r="CC61" t="s">
        <v>358</v>
      </c>
      <c r="CD61" t="s">
        <v>358</v>
      </c>
      <c r="CE61" t="s">
        <v>358</v>
      </c>
      <c r="CF61" t="s">
        <v>358</v>
      </c>
      <c r="CG61" t="s">
        <v>358</v>
      </c>
      <c r="CH61" t="s">
        <v>358</v>
      </c>
      <c r="CI61" t="s">
        <v>358</v>
      </c>
      <c r="CJ61" t="s">
        <v>358</v>
      </c>
      <c r="CK61" t="s">
        <v>358</v>
      </c>
      <c r="CL61" t="s">
        <v>358</v>
      </c>
      <c r="CM61" t="s">
        <v>358</v>
      </c>
      <c r="CN61" t="s">
        <v>358</v>
      </c>
      <c r="CO61" t="s">
        <v>358</v>
      </c>
      <c r="CP61" t="s">
        <v>358</v>
      </c>
      <c r="CQ61" t="s">
        <v>358</v>
      </c>
      <c r="CR61" t="s">
        <v>358</v>
      </c>
      <c r="CS61" t="s">
        <v>358</v>
      </c>
      <c r="CT61" t="s">
        <v>358</v>
      </c>
      <c r="CU61" t="s">
        <v>358</v>
      </c>
      <c r="CV61" t="s">
        <v>358</v>
      </c>
      <c r="CW61" t="s">
        <v>358</v>
      </c>
      <c r="CX61" t="s">
        <v>358</v>
      </c>
      <c r="CY61" t="s">
        <v>358</v>
      </c>
      <c r="CZ61" t="s">
        <v>358</v>
      </c>
      <c r="DA61" t="s">
        <v>358</v>
      </c>
      <c r="DB61" t="s">
        <v>358</v>
      </c>
      <c r="DC61" t="s">
        <v>358</v>
      </c>
      <c r="DD61" t="s">
        <v>358</v>
      </c>
    </row>
    <row r="62" spans="1:108" x14ac:dyDescent="0.3">
      <c r="A62" t="s">
        <v>270</v>
      </c>
      <c r="B62">
        <v>13132</v>
      </c>
      <c r="C62">
        <v>13133</v>
      </c>
      <c r="D62" t="s">
        <v>352</v>
      </c>
      <c r="E62" t="s">
        <v>352</v>
      </c>
      <c r="F62" t="s">
        <v>90</v>
      </c>
      <c r="G62" t="s">
        <v>105</v>
      </c>
      <c r="H62" t="s">
        <v>352</v>
      </c>
      <c r="I62" t="s">
        <v>352</v>
      </c>
      <c r="J62" t="s">
        <v>357</v>
      </c>
      <c r="K62" t="s">
        <v>358</v>
      </c>
      <c r="L62" t="s">
        <v>358</v>
      </c>
      <c r="M62" t="s">
        <v>358</v>
      </c>
      <c r="N62" t="s">
        <v>358</v>
      </c>
      <c r="O62" t="s">
        <v>358</v>
      </c>
      <c r="P62" t="s">
        <v>358</v>
      </c>
      <c r="Q62" t="s">
        <v>358</v>
      </c>
      <c r="R62" t="s">
        <v>358</v>
      </c>
      <c r="S62" s="7">
        <v>4.2361111111111106E-2</v>
      </c>
      <c r="T62" s="7">
        <v>4.2372685185185187E-2</v>
      </c>
      <c r="U62" t="s">
        <v>358</v>
      </c>
      <c r="V62" t="s">
        <v>358</v>
      </c>
      <c r="W62" t="s">
        <v>358</v>
      </c>
      <c r="X62" t="s">
        <v>358</v>
      </c>
      <c r="Y62" t="s">
        <v>358</v>
      </c>
      <c r="Z62" t="s">
        <v>358</v>
      </c>
      <c r="AA62" t="s">
        <v>358</v>
      </c>
      <c r="AB62" t="s">
        <v>358</v>
      </c>
      <c r="AC62" t="s">
        <v>358</v>
      </c>
      <c r="AD62" t="s">
        <v>358</v>
      </c>
      <c r="AE62" t="s">
        <v>358</v>
      </c>
      <c r="AF62" t="s">
        <v>358</v>
      </c>
      <c r="AG62" t="s">
        <v>358</v>
      </c>
      <c r="AH62" t="s">
        <v>358</v>
      </c>
      <c r="AI62" t="s">
        <v>358</v>
      </c>
      <c r="AJ62" t="s">
        <v>358</v>
      </c>
      <c r="AK62" t="s">
        <v>358</v>
      </c>
      <c r="AL62" t="s">
        <v>358</v>
      </c>
      <c r="AM62" t="s">
        <v>358</v>
      </c>
      <c r="AN62" t="s">
        <v>358</v>
      </c>
      <c r="AO62" t="s">
        <v>358</v>
      </c>
      <c r="AP62" t="s">
        <v>358</v>
      </c>
      <c r="AQ62" t="s">
        <v>358</v>
      </c>
      <c r="AR62" t="s">
        <v>358</v>
      </c>
      <c r="AS62" t="s">
        <v>358</v>
      </c>
      <c r="AT62" t="s">
        <v>358</v>
      </c>
      <c r="AU62" t="s">
        <v>358</v>
      </c>
      <c r="AV62" t="s">
        <v>358</v>
      </c>
      <c r="AW62" t="s">
        <v>358</v>
      </c>
      <c r="AX62" t="s">
        <v>358</v>
      </c>
      <c r="AY62" t="s">
        <v>358</v>
      </c>
      <c r="AZ62" t="s">
        <v>358</v>
      </c>
      <c r="BA62" t="s">
        <v>358</v>
      </c>
      <c r="BB62" t="s">
        <v>358</v>
      </c>
      <c r="BC62" t="s">
        <v>358</v>
      </c>
      <c r="BD62" t="s">
        <v>358</v>
      </c>
      <c r="BE62" t="s">
        <v>358</v>
      </c>
      <c r="BF62" t="s">
        <v>358</v>
      </c>
      <c r="BG62" t="s">
        <v>358</v>
      </c>
      <c r="BH62" t="s">
        <v>358</v>
      </c>
      <c r="BI62" t="s">
        <v>358</v>
      </c>
      <c r="BJ62" t="s">
        <v>358</v>
      </c>
      <c r="BK62" t="s">
        <v>358</v>
      </c>
      <c r="BL62" t="s">
        <v>358</v>
      </c>
      <c r="BM62" t="s">
        <v>358</v>
      </c>
      <c r="BN62" t="s">
        <v>358</v>
      </c>
      <c r="BO62" t="s">
        <v>358</v>
      </c>
      <c r="BP62" t="s">
        <v>358</v>
      </c>
      <c r="BQ62" t="s">
        <v>358</v>
      </c>
      <c r="BR62" t="s">
        <v>358</v>
      </c>
      <c r="BS62" t="s">
        <v>358</v>
      </c>
      <c r="BT62" t="s">
        <v>358</v>
      </c>
      <c r="BU62" t="s">
        <v>358</v>
      </c>
      <c r="BV62" t="s">
        <v>358</v>
      </c>
      <c r="BW62" t="s">
        <v>358</v>
      </c>
      <c r="BX62" t="s">
        <v>358</v>
      </c>
      <c r="BY62" t="s">
        <v>358</v>
      </c>
      <c r="BZ62" t="s">
        <v>358</v>
      </c>
      <c r="CA62" t="s">
        <v>358</v>
      </c>
      <c r="CB62" t="s">
        <v>358</v>
      </c>
      <c r="CC62" t="s">
        <v>358</v>
      </c>
      <c r="CD62" t="s">
        <v>358</v>
      </c>
      <c r="CE62" t="s">
        <v>358</v>
      </c>
      <c r="CF62" t="s">
        <v>358</v>
      </c>
      <c r="CG62" t="s">
        <v>358</v>
      </c>
      <c r="CH62" t="s">
        <v>358</v>
      </c>
      <c r="CI62" t="s">
        <v>358</v>
      </c>
      <c r="CJ62" t="s">
        <v>358</v>
      </c>
      <c r="CK62" t="s">
        <v>358</v>
      </c>
      <c r="CL62" t="s">
        <v>358</v>
      </c>
      <c r="CM62" t="s">
        <v>358</v>
      </c>
      <c r="CN62" t="s">
        <v>358</v>
      </c>
      <c r="CO62" t="s">
        <v>358</v>
      </c>
      <c r="CP62" t="s">
        <v>358</v>
      </c>
      <c r="CQ62" t="s">
        <v>358</v>
      </c>
      <c r="CR62" t="s">
        <v>358</v>
      </c>
      <c r="CS62" t="s">
        <v>358</v>
      </c>
      <c r="CT62" t="s">
        <v>358</v>
      </c>
      <c r="CU62" t="s">
        <v>358</v>
      </c>
      <c r="CV62" t="s">
        <v>358</v>
      </c>
      <c r="CW62" t="s">
        <v>358</v>
      </c>
      <c r="CX62" t="s">
        <v>358</v>
      </c>
      <c r="CY62" t="s">
        <v>358</v>
      </c>
      <c r="CZ62" t="s">
        <v>358</v>
      </c>
      <c r="DA62" t="s">
        <v>358</v>
      </c>
      <c r="DB62" t="s">
        <v>358</v>
      </c>
      <c r="DC62" t="s">
        <v>358</v>
      </c>
      <c r="DD62" t="s">
        <v>358</v>
      </c>
    </row>
    <row r="63" spans="1:108" x14ac:dyDescent="0.3">
      <c r="A63" t="s">
        <v>270</v>
      </c>
      <c r="B63">
        <v>13505</v>
      </c>
      <c r="C63">
        <v>13506</v>
      </c>
      <c r="D63" t="s">
        <v>352</v>
      </c>
      <c r="E63" t="s">
        <v>352</v>
      </c>
      <c r="F63" t="s">
        <v>90</v>
      </c>
      <c r="G63" t="s">
        <v>91</v>
      </c>
      <c r="H63" t="s">
        <v>352</v>
      </c>
      <c r="I63" t="s">
        <v>352</v>
      </c>
      <c r="J63" t="s">
        <v>357</v>
      </c>
      <c r="K63" t="s">
        <v>358</v>
      </c>
      <c r="L63" t="s">
        <v>358</v>
      </c>
      <c r="M63" t="s">
        <v>358</v>
      </c>
      <c r="N63" t="s">
        <v>358</v>
      </c>
      <c r="O63" t="s">
        <v>358</v>
      </c>
      <c r="P63" t="s">
        <v>358</v>
      </c>
      <c r="Q63" t="s">
        <v>358</v>
      </c>
      <c r="R63" t="s">
        <v>358</v>
      </c>
      <c r="S63" t="s">
        <v>358</v>
      </c>
      <c r="T63" t="s">
        <v>358</v>
      </c>
      <c r="U63" t="s">
        <v>358</v>
      </c>
      <c r="V63" t="s">
        <v>358</v>
      </c>
      <c r="W63" t="s">
        <v>358</v>
      </c>
      <c r="X63" t="s">
        <v>358</v>
      </c>
      <c r="Y63" t="s">
        <v>358</v>
      </c>
      <c r="Z63" t="s">
        <v>358</v>
      </c>
      <c r="AA63" t="s">
        <v>358</v>
      </c>
      <c r="AB63" t="s">
        <v>358</v>
      </c>
      <c r="AC63" t="s">
        <v>358</v>
      </c>
      <c r="AD63" t="s">
        <v>358</v>
      </c>
      <c r="AE63" t="s">
        <v>358</v>
      </c>
      <c r="AF63" t="s">
        <v>358</v>
      </c>
      <c r="AG63" t="s">
        <v>358</v>
      </c>
      <c r="AH63" t="s">
        <v>358</v>
      </c>
      <c r="AI63" t="s">
        <v>358</v>
      </c>
      <c r="AJ63" t="s">
        <v>358</v>
      </c>
      <c r="AK63" t="s">
        <v>358</v>
      </c>
      <c r="AL63" t="s">
        <v>358</v>
      </c>
      <c r="AM63" t="s">
        <v>358</v>
      </c>
      <c r="AN63" t="s">
        <v>358</v>
      </c>
      <c r="AO63" t="s">
        <v>358</v>
      </c>
      <c r="AP63" t="s">
        <v>358</v>
      </c>
      <c r="AQ63" t="s">
        <v>358</v>
      </c>
      <c r="AR63" t="s">
        <v>358</v>
      </c>
      <c r="AS63" t="s">
        <v>358</v>
      </c>
      <c r="AT63" t="s">
        <v>358</v>
      </c>
      <c r="AU63" t="s">
        <v>358</v>
      </c>
      <c r="AV63" t="s">
        <v>358</v>
      </c>
      <c r="AW63" t="s">
        <v>358</v>
      </c>
      <c r="AX63" t="s">
        <v>358</v>
      </c>
      <c r="AY63" t="s">
        <v>358</v>
      </c>
      <c r="AZ63" t="s">
        <v>358</v>
      </c>
      <c r="BA63" t="s">
        <v>358</v>
      </c>
      <c r="BB63" t="s">
        <v>358</v>
      </c>
      <c r="BC63" t="s">
        <v>358</v>
      </c>
      <c r="BD63" t="s">
        <v>358</v>
      </c>
      <c r="BE63" t="s">
        <v>358</v>
      </c>
      <c r="BF63" t="s">
        <v>358</v>
      </c>
      <c r="BG63" t="s">
        <v>358</v>
      </c>
      <c r="BH63" t="s">
        <v>358</v>
      </c>
      <c r="BI63" t="s">
        <v>358</v>
      </c>
      <c r="BJ63" t="s">
        <v>358</v>
      </c>
      <c r="BK63" t="s">
        <v>358</v>
      </c>
      <c r="BL63" t="s">
        <v>358</v>
      </c>
      <c r="BM63" t="s">
        <v>358</v>
      </c>
      <c r="BN63" t="s">
        <v>358</v>
      </c>
      <c r="BO63" t="s">
        <v>358</v>
      </c>
      <c r="BP63" t="s">
        <v>358</v>
      </c>
      <c r="BQ63" t="s">
        <v>358</v>
      </c>
      <c r="BR63" t="s">
        <v>358</v>
      </c>
      <c r="BS63" t="s">
        <v>358</v>
      </c>
      <c r="BT63" t="s">
        <v>358</v>
      </c>
      <c r="BU63" t="s">
        <v>358</v>
      </c>
      <c r="BV63" t="s">
        <v>358</v>
      </c>
      <c r="BW63" t="s">
        <v>358</v>
      </c>
      <c r="BX63" t="s">
        <v>358</v>
      </c>
      <c r="BY63" t="s">
        <v>358</v>
      </c>
      <c r="BZ63" t="s">
        <v>358</v>
      </c>
      <c r="CA63" t="s">
        <v>358</v>
      </c>
      <c r="CB63" t="s">
        <v>358</v>
      </c>
      <c r="CC63" t="s">
        <v>358</v>
      </c>
      <c r="CD63" t="s">
        <v>358</v>
      </c>
      <c r="CE63" s="7">
        <v>4.2361111111111106E-2</v>
      </c>
      <c r="CF63" s="7">
        <v>4.2372685185185187E-2</v>
      </c>
      <c r="CG63" t="s">
        <v>358</v>
      </c>
      <c r="CH63" t="s">
        <v>358</v>
      </c>
      <c r="CI63" t="s">
        <v>358</v>
      </c>
      <c r="CJ63" t="s">
        <v>358</v>
      </c>
      <c r="CK63" t="s">
        <v>358</v>
      </c>
      <c r="CL63" t="s">
        <v>358</v>
      </c>
      <c r="CM63" t="s">
        <v>358</v>
      </c>
      <c r="CN63" t="s">
        <v>358</v>
      </c>
      <c r="CO63" t="s">
        <v>358</v>
      </c>
      <c r="CP63" t="s">
        <v>358</v>
      </c>
      <c r="CQ63" t="s">
        <v>358</v>
      </c>
      <c r="CR63" t="s">
        <v>358</v>
      </c>
      <c r="CS63" t="s">
        <v>358</v>
      </c>
      <c r="CT63" t="s">
        <v>358</v>
      </c>
      <c r="CU63" t="s">
        <v>358</v>
      </c>
      <c r="CV63" t="s">
        <v>358</v>
      </c>
      <c r="CW63" t="s">
        <v>358</v>
      </c>
      <c r="CX63" t="s">
        <v>358</v>
      </c>
      <c r="CY63" t="s">
        <v>358</v>
      </c>
      <c r="CZ63" t="s">
        <v>358</v>
      </c>
      <c r="DA63" t="s">
        <v>358</v>
      </c>
      <c r="DB63" t="s">
        <v>358</v>
      </c>
      <c r="DC63" t="s">
        <v>358</v>
      </c>
      <c r="DD63" t="s">
        <v>358</v>
      </c>
    </row>
    <row r="64" spans="1:108" x14ac:dyDescent="0.3">
      <c r="A64" t="s">
        <v>270</v>
      </c>
      <c r="B64">
        <v>13626</v>
      </c>
      <c r="C64">
        <v>13627</v>
      </c>
      <c r="D64" t="s">
        <v>352</v>
      </c>
      <c r="E64" t="s">
        <v>352</v>
      </c>
      <c r="F64" t="s">
        <v>106</v>
      </c>
      <c r="G64" t="s">
        <v>91</v>
      </c>
      <c r="H64" t="s">
        <v>352</v>
      </c>
      <c r="I64" t="s">
        <v>360</v>
      </c>
      <c r="J64" t="s">
        <v>357</v>
      </c>
      <c r="K64" t="s">
        <v>358</v>
      </c>
      <c r="L64" t="s">
        <v>358</v>
      </c>
      <c r="M64" t="s">
        <v>358</v>
      </c>
      <c r="N64" t="s">
        <v>358</v>
      </c>
      <c r="O64" t="s">
        <v>358</v>
      </c>
      <c r="P64" t="s">
        <v>358</v>
      </c>
      <c r="Q64" t="s">
        <v>358</v>
      </c>
      <c r="R64" t="s">
        <v>358</v>
      </c>
      <c r="S64" s="7">
        <v>4.2361111111111106E-2</v>
      </c>
      <c r="T64" s="7">
        <v>4.2372685185185187E-2</v>
      </c>
      <c r="U64" t="s">
        <v>358</v>
      </c>
      <c r="V64" t="s">
        <v>358</v>
      </c>
      <c r="W64" t="s">
        <v>358</v>
      </c>
      <c r="X64" t="s">
        <v>358</v>
      </c>
      <c r="Y64" t="s">
        <v>358</v>
      </c>
      <c r="Z64" t="s">
        <v>358</v>
      </c>
      <c r="AA64" t="s">
        <v>358</v>
      </c>
      <c r="AB64" t="s">
        <v>358</v>
      </c>
      <c r="AC64" t="s">
        <v>358</v>
      </c>
      <c r="AD64" t="s">
        <v>358</v>
      </c>
      <c r="AE64" t="s">
        <v>358</v>
      </c>
      <c r="AF64" t="s">
        <v>358</v>
      </c>
      <c r="AG64" t="s">
        <v>358</v>
      </c>
      <c r="AH64" t="s">
        <v>358</v>
      </c>
      <c r="AI64" t="s">
        <v>358</v>
      </c>
      <c r="AJ64" t="s">
        <v>358</v>
      </c>
      <c r="AK64" t="s">
        <v>358</v>
      </c>
      <c r="AL64" t="s">
        <v>358</v>
      </c>
      <c r="AM64" t="s">
        <v>358</v>
      </c>
      <c r="AN64" t="s">
        <v>358</v>
      </c>
      <c r="AO64" t="s">
        <v>358</v>
      </c>
      <c r="AP64" t="s">
        <v>358</v>
      </c>
      <c r="AQ64" t="s">
        <v>358</v>
      </c>
      <c r="AR64" t="s">
        <v>358</v>
      </c>
      <c r="AS64" t="s">
        <v>358</v>
      </c>
      <c r="AT64" t="s">
        <v>358</v>
      </c>
      <c r="AU64" t="s">
        <v>358</v>
      </c>
      <c r="AV64" t="s">
        <v>358</v>
      </c>
      <c r="AW64" t="s">
        <v>358</v>
      </c>
      <c r="AX64" t="s">
        <v>358</v>
      </c>
      <c r="AY64" t="s">
        <v>358</v>
      </c>
      <c r="AZ64" t="s">
        <v>358</v>
      </c>
      <c r="BA64" t="s">
        <v>358</v>
      </c>
      <c r="BB64" t="s">
        <v>358</v>
      </c>
      <c r="BC64" t="s">
        <v>358</v>
      </c>
      <c r="BD64" t="s">
        <v>358</v>
      </c>
      <c r="BE64" t="s">
        <v>358</v>
      </c>
      <c r="BF64" t="s">
        <v>358</v>
      </c>
      <c r="BG64" t="s">
        <v>358</v>
      </c>
      <c r="BH64" t="s">
        <v>358</v>
      </c>
      <c r="BI64" t="s">
        <v>358</v>
      </c>
      <c r="BJ64" t="s">
        <v>358</v>
      </c>
      <c r="BK64" t="s">
        <v>358</v>
      </c>
      <c r="BL64" t="s">
        <v>358</v>
      </c>
      <c r="BM64" t="s">
        <v>358</v>
      </c>
      <c r="BN64" t="s">
        <v>358</v>
      </c>
      <c r="BO64" t="s">
        <v>358</v>
      </c>
      <c r="BP64" t="s">
        <v>358</v>
      </c>
      <c r="BQ64" t="s">
        <v>358</v>
      </c>
      <c r="BR64" t="s">
        <v>358</v>
      </c>
      <c r="BS64" t="s">
        <v>358</v>
      </c>
      <c r="BT64" t="s">
        <v>358</v>
      </c>
      <c r="BU64" t="s">
        <v>358</v>
      </c>
      <c r="BV64" t="s">
        <v>358</v>
      </c>
      <c r="BW64" t="s">
        <v>358</v>
      </c>
      <c r="BX64" t="s">
        <v>358</v>
      </c>
      <c r="BY64" t="s">
        <v>358</v>
      </c>
      <c r="BZ64" t="s">
        <v>358</v>
      </c>
      <c r="CA64" t="s">
        <v>358</v>
      </c>
      <c r="CB64" t="s">
        <v>358</v>
      </c>
      <c r="CC64" t="s">
        <v>358</v>
      </c>
      <c r="CD64" t="s">
        <v>358</v>
      </c>
      <c r="CE64" t="s">
        <v>358</v>
      </c>
      <c r="CF64" t="s">
        <v>358</v>
      </c>
      <c r="CG64" t="s">
        <v>358</v>
      </c>
      <c r="CH64" t="s">
        <v>358</v>
      </c>
      <c r="CI64" t="s">
        <v>358</v>
      </c>
      <c r="CJ64" t="s">
        <v>358</v>
      </c>
      <c r="CK64" t="s">
        <v>358</v>
      </c>
      <c r="CL64" t="s">
        <v>358</v>
      </c>
      <c r="CM64" t="s">
        <v>358</v>
      </c>
      <c r="CN64" t="s">
        <v>358</v>
      </c>
      <c r="CO64" t="s">
        <v>358</v>
      </c>
      <c r="CP64" t="s">
        <v>358</v>
      </c>
      <c r="CQ64" t="s">
        <v>358</v>
      </c>
      <c r="CR64" t="s">
        <v>358</v>
      </c>
      <c r="CS64" t="s">
        <v>358</v>
      </c>
      <c r="CT64" t="s">
        <v>358</v>
      </c>
      <c r="CU64" t="s">
        <v>358</v>
      </c>
      <c r="CV64" t="s">
        <v>358</v>
      </c>
      <c r="CW64" t="s">
        <v>358</v>
      </c>
      <c r="CX64" t="s">
        <v>358</v>
      </c>
      <c r="CY64" t="s">
        <v>358</v>
      </c>
      <c r="CZ64" t="s">
        <v>358</v>
      </c>
      <c r="DA64" t="s">
        <v>358</v>
      </c>
      <c r="DB64" t="s">
        <v>358</v>
      </c>
      <c r="DC64" t="s">
        <v>358</v>
      </c>
      <c r="DD64" t="s">
        <v>358</v>
      </c>
    </row>
    <row r="65" spans="1:108" x14ac:dyDescent="0.3">
      <c r="A65" t="s">
        <v>270</v>
      </c>
      <c r="B65">
        <v>13790</v>
      </c>
      <c r="C65">
        <v>13791</v>
      </c>
      <c r="D65" t="s">
        <v>352</v>
      </c>
      <c r="E65" t="s">
        <v>352</v>
      </c>
      <c r="F65" t="s">
        <v>105</v>
      </c>
      <c r="G65" t="s">
        <v>90</v>
      </c>
      <c r="H65" t="s">
        <v>352</v>
      </c>
      <c r="I65" t="s">
        <v>352</v>
      </c>
      <c r="J65" t="s">
        <v>357</v>
      </c>
      <c r="K65" t="s">
        <v>358</v>
      </c>
      <c r="L65" t="s">
        <v>358</v>
      </c>
      <c r="M65" t="s">
        <v>358</v>
      </c>
      <c r="N65" t="s">
        <v>358</v>
      </c>
      <c r="O65" t="s">
        <v>358</v>
      </c>
      <c r="P65" t="s">
        <v>358</v>
      </c>
      <c r="Q65" t="s">
        <v>358</v>
      </c>
      <c r="R65" t="s">
        <v>358</v>
      </c>
      <c r="S65" s="7">
        <v>4.2361111111111106E-2</v>
      </c>
      <c r="T65" s="7">
        <v>4.2372685185185187E-2</v>
      </c>
      <c r="U65" t="s">
        <v>358</v>
      </c>
      <c r="V65" t="s">
        <v>358</v>
      </c>
      <c r="W65" t="s">
        <v>358</v>
      </c>
      <c r="X65" t="s">
        <v>358</v>
      </c>
      <c r="Y65" t="s">
        <v>358</v>
      </c>
      <c r="Z65" t="s">
        <v>358</v>
      </c>
      <c r="AA65" t="s">
        <v>358</v>
      </c>
      <c r="AB65" t="s">
        <v>358</v>
      </c>
      <c r="AC65" t="s">
        <v>358</v>
      </c>
      <c r="AD65" t="s">
        <v>358</v>
      </c>
      <c r="AE65" t="s">
        <v>358</v>
      </c>
      <c r="AF65" t="s">
        <v>358</v>
      </c>
      <c r="AG65" t="s">
        <v>358</v>
      </c>
      <c r="AH65" t="s">
        <v>358</v>
      </c>
      <c r="AI65" t="s">
        <v>358</v>
      </c>
      <c r="AJ65" t="s">
        <v>358</v>
      </c>
      <c r="AK65" t="s">
        <v>358</v>
      </c>
      <c r="AL65" t="s">
        <v>358</v>
      </c>
      <c r="AM65" t="s">
        <v>358</v>
      </c>
      <c r="AN65" t="s">
        <v>358</v>
      </c>
      <c r="AO65" t="s">
        <v>358</v>
      </c>
      <c r="AP65" t="s">
        <v>358</v>
      </c>
      <c r="AQ65" t="s">
        <v>358</v>
      </c>
      <c r="AR65" t="s">
        <v>358</v>
      </c>
      <c r="AS65" t="s">
        <v>358</v>
      </c>
      <c r="AT65" t="s">
        <v>358</v>
      </c>
      <c r="AU65" t="s">
        <v>358</v>
      </c>
      <c r="AV65" t="s">
        <v>358</v>
      </c>
      <c r="AW65" t="s">
        <v>358</v>
      </c>
      <c r="AX65" t="s">
        <v>358</v>
      </c>
      <c r="AY65" t="s">
        <v>358</v>
      </c>
      <c r="AZ65" t="s">
        <v>358</v>
      </c>
      <c r="BA65" t="s">
        <v>358</v>
      </c>
      <c r="BB65" t="s">
        <v>358</v>
      </c>
      <c r="BC65" t="s">
        <v>358</v>
      </c>
      <c r="BD65" t="s">
        <v>358</v>
      </c>
      <c r="BE65" t="s">
        <v>358</v>
      </c>
      <c r="BF65" t="s">
        <v>358</v>
      </c>
      <c r="BG65" t="s">
        <v>358</v>
      </c>
      <c r="BH65" t="s">
        <v>358</v>
      </c>
      <c r="BI65" t="s">
        <v>358</v>
      </c>
      <c r="BJ65" t="s">
        <v>358</v>
      </c>
      <c r="BK65" t="s">
        <v>358</v>
      </c>
      <c r="BL65" t="s">
        <v>358</v>
      </c>
      <c r="BM65" t="s">
        <v>358</v>
      </c>
      <c r="BN65" t="s">
        <v>358</v>
      </c>
      <c r="BO65" t="s">
        <v>358</v>
      </c>
      <c r="BP65" t="s">
        <v>358</v>
      </c>
      <c r="BQ65" t="s">
        <v>358</v>
      </c>
      <c r="BR65" t="s">
        <v>358</v>
      </c>
      <c r="BS65" t="s">
        <v>358</v>
      </c>
      <c r="BT65" t="s">
        <v>358</v>
      </c>
      <c r="BU65" t="s">
        <v>358</v>
      </c>
      <c r="BV65" t="s">
        <v>358</v>
      </c>
      <c r="BW65" t="s">
        <v>358</v>
      </c>
      <c r="BX65" t="s">
        <v>358</v>
      </c>
      <c r="BY65" t="s">
        <v>358</v>
      </c>
      <c r="BZ65" t="s">
        <v>358</v>
      </c>
      <c r="CA65" t="s">
        <v>358</v>
      </c>
      <c r="CB65" t="s">
        <v>358</v>
      </c>
      <c r="CC65" t="s">
        <v>358</v>
      </c>
      <c r="CD65" t="s">
        <v>358</v>
      </c>
      <c r="CE65" t="s">
        <v>358</v>
      </c>
      <c r="CF65" t="s">
        <v>358</v>
      </c>
      <c r="CG65" t="s">
        <v>358</v>
      </c>
      <c r="CH65" t="s">
        <v>358</v>
      </c>
      <c r="CI65" t="s">
        <v>358</v>
      </c>
      <c r="CJ65" t="s">
        <v>358</v>
      </c>
      <c r="CK65" t="s">
        <v>358</v>
      </c>
      <c r="CL65" t="s">
        <v>358</v>
      </c>
      <c r="CM65" t="s">
        <v>358</v>
      </c>
      <c r="CN65" t="s">
        <v>358</v>
      </c>
      <c r="CO65" t="s">
        <v>358</v>
      </c>
      <c r="CP65" t="s">
        <v>358</v>
      </c>
      <c r="CQ65" t="s">
        <v>358</v>
      </c>
      <c r="CR65" t="s">
        <v>358</v>
      </c>
      <c r="CS65" t="s">
        <v>358</v>
      </c>
      <c r="CT65" t="s">
        <v>358</v>
      </c>
      <c r="CU65" t="s">
        <v>358</v>
      </c>
      <c r="CV65" t="s">
        <v>358</v>
      </c>
      <c r="CW65" t="s">
        <v>358</v>
      </c>
      <c r="CX65" t="s">
        <v>358</v>
      </c>
      <c r="CY65" t="s">
        <v>358</v>
      </c>
      <c r="CZ65" t="s">
        <v>358</v>
      </c>
      <c r="DA65" t="s">
        <v>358</v>
      </c>
      <c r="DB65" t="s">
        <v>358</v>
      </c>
      <c r="DC65" t="s">
        <v>358</v>
      </c>
      <c r="DD65" t="s">
        <v>358</v>
      </c>
    </row>
    <row r="66" spans="1:108" x14ac:dyDescent="0.3">
      <c r="A66" t="s">
        <v>270</v>
      </c>
      <c r="B66">
        <v>14407</v>
      </c>
      <c r="C66">
        <v>14408</v>
      </c>
      <c r="D66" t="s">
        <v>352</v>
      </c>
      <c r="E66" t="s">
        <v>352</v>
      </c>
      <c r="F66" t="s">
        <v>90</v>
      </c>
      <c r="G66" t="s">
        <v>91</v>
      </c>
      <c r="H66" t="s">
        <v>352</v>
      </c>
      <c r="I66" t="s">
        <v>352</v>
      </c>
      <c r="J66" t="s">
        <v>357</v>
      </c>
      <c r="K66" t="s">
        <v>358</v>
      </c>
      <c r="L66" t="s">
        <v>358</v>
      </c>
      <c r="M66" t="s">
        <v>358</v>
      </c>
      <c r="N66" t="s">
        <v>358</v>
      </c>
      <c r="O66" t="s">
        <v>358</v>
      </c>
      <c r="P66" t="s">
        <v>358</v>
      </c>
      <c r="Q66" t="s">
        <v>358</v>
      </c>
      <c r="R66" t="s">
        <v>358</v>
      </c>
      <c r="S66" t="s">
        <v>358</v>
      </c>
      <c r="T66" t="s">
        <v>358</v>
      </c>
      <c r="U66" t="s">
        <v>358</v>
      </c>
      <c r="V66" t="s">
        <v>358</v>
      </c>
      <c r="W66" t="s">
        <v>358</v>
      </c>
      <c r="X66" t="s">
        <v>358</v>
      </c>
      <c r="Y66" t="s">
        <v>358</v>
      </c>
      <c r="Z66" t="s">
        <v>358</v>
      </c>
      <c r="AA66" t="s">
        <v>358</v>
      </c>
      <c r="AB66" t="s">
        <v>358</v>
      </c>
      <c r="AC66" t="s">
        <v>358</v>
      </c>
      <c r="AD66" t="s">
        <v>358</v>
      </c>
      <c r="AE66" t="s">
        <v>358</v>
      </c>
      <c r="AF66" t="s">
        <v>358</v>
      </c>
      <c r="AG66" t="s">
        <v>358</v>
      </c>
      <c r="AH66" t="s">
        <v>358</v>
      </c>
      <c r="AI66" t="s">
        <v>358</v>
      </c>
      <c r="AJ66" t="s">
        <v>358</v>
      </c>
      <c r="AK66" t="s">
        <v>358</v>
      </c>
      <c r="AL66" t="s">
        <v>358</v>
      </c>
      <c r="AM66" t="s">
        <v>358</v>
      </c>
      <c r="AN66" t="s">
        <v>358</v>
      </c>
      <c r="AO66" t="s">
        <v>358</v>
      </c>
      <c r="AP66" t="s">
        <v>358</v>
      </c>
      <c r="AQ66" t="s">
        <v>358</v>
      </c>
      <c r="AR66" t="s">
        <v>358</v>
      </c>
      <c r="AS66" t="s">
        <v>358</v>
      </c>
      <c r="AT66" t="s">
        <v>358</v>
      </c>
      <c r="AU66" t="s">
        <v>358</v>
      </c>
      <c r="AV66" t="s">
        <v>358</v>
      </c>
      <c r="AW66" t="s">
        <v>358</v>
      </c>
      <c r="AX66" t="s">
        <v>358</v>
      </c>
      <c r="AY66" t="s">
        <v>358</v>
      </c>
      <c r="AZ66" t="s">
        <v>358</v>
      </c>
      <c r="BA66" t="s">
        <v>358</v>
      </c>
      <c r="BB66" t="s">
        <v>358</v>
      </c>
      <c r="BC66" t="s">
        <v>358</v>
      </c>
      <c r="BD66" t="s">
        <v>358</v>
      </c>
      <c r="BE66" t="s">
        <v>358</v>
      </c>
      <c r="BF66" t="s">
        <v>358</v>
      </c>
      <c r="BG66" t="s">
        <v>358</v>
      </c>
      <c r="BH66" t="s">
        <v>358</v>
      </c>
      <c r="BI66" t="s">
        <v>358</v>
      </c>
      <c r="BJ66" t="s">
        <v>358</v>
      </c>
      <c r="BK66" t="s">
        <v>358</v>
      </c>
      <c r="BL66" t="s">
        <v>358</v>
      </c>
      <c r="BM66" t="s">
        <v>358</v>
      </c>
      <c r="BN66" t="s">
        <v>358</v>
      </c>
      <c r="BO66" s="7">
        <v>4.2361111111111106E-2</v>
      </c>
      <c r="BP66" s="7">
        <v>4.2372685185185187E-2</v>
      </c>
      <c r="BQ66" s="7">
        <v>4.2361111111111106E-2</v>
      </c>
      <c r="BR66" s="7">
        <v>4.2372685185185187E-2</v>
      </c>
      <c r="BS66" t="s">
        <v>358</v>
      </c>
      <c r="BT66" t="s">
        <v>358</v>
      </c>
      <c r="BU66" t="s">
        <v>358</v>
      </c>
      <c r="BV66" t="s">
        <v>358</v>
      </c>
      <c r="BW66" t="s">
        <v>358</v>
      </c>
      <c r="BX66" t="s">
        <v>358</v>
      </c>
      <c r="BY66" t="s">
        <v>358</v>
      </c>
      <c r="BZ66" t="s">
        <v>358</v>
      </c>
      <c r="CA66" t="s">
        <v>358</v>
      </c>
      <c r="CB66" t="s">
        <v>358</v>
      </c>
      <c r="CC66" t="s">
        <v>358</v>
      </c>
      <c r="CD66" t="s">
        <v>358</v>
      </c>
      <c r="CE66" t="s">
        <v>358</v>
      </c>
      <c r="CF66" t="s">
        <v>358</v>
      </c>
      <c r="CG66" t="s">
        <v>358</v>
      </c>
      <c r="CH66" t="s">
        <v>358</v>
      </c>
      <c r="CI66" t="s">
        <v>358</v>
      </c>
      <c r="CJ66" t="s">
        <v>358</v>
      </c>
      <c r="CK66" t="s">
        <v>358</v>
      </c>
      <c r="CL66" t="s">
        <v>358</v>
      </c>
      <c r="CM66" t="s">
        <v>358</v>
      </c>
      <c r="CN66" t="s">
        <v>358</v>
      </c>
      <c r="CO66" t="s">
        <v>358</v>
      </c>
      <c r="CP66" t="s">
        <v>358</v>
      </c>
      <c r="CQ66" t="s">
        <v>358</v>
      </c>
      <c r="CR66" t="s">
        <v>358</v>
      </c>
      <c r="CS66" t="s">
        <v>358</v>
      </c>
      <c r="CT66" t="s">
        <v>358</v>
      </c>
      <c r="CU66" t="s">
        <v>358</v>
      </c>
      <c r="CV66" t="s">
        <v>358</v>
      </c>
      <c r="CW66" s="7">
        <v>4.2361111111111106E-2</v>
      </c>
      <c r="CX66" s="7">
        <v>4.2372685185185187E-2</v>
      </c>
      <c r="CY66" s="7">
        <v>4.2361111111111106E-2</v>
      </c>
      <c r="CZ66" s="7">
        <v>4.2372685185185187E-2</v>
      </c>
      <c r="DA66" t="s">
        <v>358</v>
      </c>
      <c r="DB66" t="s">
        <v>358</v>
      </c>
      <c r="DC66" t="s">
        <v>358</v>
      </c>
      <c r="DD66" t="s">
        <v>358</v>
      </c>
    </row>
    <row r="67" spans="1:108" x14ac:dyDescent="0.3">
      <c r="A67" t="s">
        <v>270</v>
      </c>
      <c r="B67">
        <v>14785</v>
      </c>
      <c r="C67">
        <v>14786</v>
      </c>
      <c r="D67" t="s">
        <v>352</v>
      </c>
      <c r="E67" t="s">
        <v>352</v>
      </c>
      <c r="F67" t="s">
        <v>90</v>
      </c>
      <c r="G67" t="s">
        <v>91</v>
      </c>
      <c r="H67" t="s">
        <v>352</v>
      </c>
      <c r="I67" t="s">
        <v>352</v>
      </c>
      <c r="J67" t="s">
        <v>357</v>
      </c>
      <c r="K67" t="s">
        <v>358</v>
      </c>
      <c r="L67" t="s">
        <v>358</v>
      </c>
      <c r="M67" t="s">
        <v>358</v>
      </c>
      <c r="N67" t="s">
        <v>358</v>
      </c>
      <c r="O67" t="s">
        <v>358</v>
      </c>
      <c r="P67" t="s">
        <v>358</v>
      </c>
      <c r="Q67" t="s">
        <v>358</v>
      </c>
      <c r="R67" t="s">
        <v>358</v>
      </c>
      <c r="S67" t="s">
        <v>358</v>
      </c>
      <c r="T67" t="s">
        <v>358</v>
      </c>
      <c r="U67" t="s">
        <v>358</v>
      </c>
      <c r="V67" t="s">
        <v>358</v>
      </c>
      <c r="W67" t="s">
        <v>358</v>
      </c>
      <c r="X67" t="s">
        <v>358</v>
      </c>
      <c r="Y67" t="s">
        <v>358</v>
      </c>
      <c r="Z67" t="s">
        <v>358</v>
      </c>
      <c r="AA67" t="s">
        <v>358</v>
      </c>
      <c r="AB67" t="s">
        <v>358</v>
      </c>
      <c r="AC67" t="s">
        <v>358</v>
      </c>
      <c r="AD67" t="s">
        <v>358</v>
      </c>
      <c r="AE67" t="s">
        <v>358</v>
      </c>
      <c r="AF67" t="s">
        <v>358</v>
      </c>
      <c r="AG67" t="s">
        <v>358</v>
      </c>
      <c r="AH67" t="s">
        <v>358</v>
      </c>
      <c r="AI67" t="s">
        <v>358</v>
      </c>
      <c r="AJ67" t="s">
        <v>358</v>
      </c>
      <c r="AK67" t="s">
        <v>358</v>
      </c>
      <c r="AL67" t="s">
        <v>358</v>
      </c>
      <c r="AM67" t="s">
        <v>358</v>
      </c>
      <c r="AN67" t="s">
        <v>358</v>
      </c>
      <c r="AO67" t="s">
        <v>358</v>
      </c>
      <c r="AP67" t="s">
        <v>358</v>
      </c>
      <c r="AQ67" t="s">
        <v>358</v>
      </c>
      <c r="AR67" t="s">
        <v>358</v>
      </c>
      <c r="AS67" t="s">
        <v>358</v>
      </c>
      <c r="AT67" t="s">
        <v>358</v>
      </c>
      <c r="AU67" t="s">
        <v>358</v>
      </c>
      <c r="AV67" t="s">
        <v>358</v>
      </c>
      <c r="AW67" t="s">
        <v>358</v>
      </c>
      <c r="AX67" t="s">
        <v>358</v>
      </c>
      <c r="AY67" t="s">
        <v>358</v>
      </c>
      <c r="AZ67" t="s">
        <v>358</v>
      </c>
      <c r="BA67" t="s">
        <v>358</v>
      </c>
      <c r="BB67" t="s">
        <v>358</v>
      </c>
      <c r="BC67" t="s">
        <v>358</v>
      </c>
      <c r="BD67" t="s">
        <v>358</v>
      </c>
      <c r="BE67" t="s">
        <v>358</v>
      </c>
      <c r="BF67" t="s">
        <v>358</v>
      </c>
      <c r="BG67" t="s">
        <v>358</v>
      </c>
      <c r="BH67" t="s">
        <v>358</v>
      </c>
      <c r="BI67" t="s">
        <v>358</v>
      </c>
      <c r="BJ67" t="s">
        <v>358</v>
      </c>
      <c r="BK67" t="s">
        <v>358</v>
      </c>
      <c r="BL67" t="s">
        <v>358</v>
      </c>
      <c r="BM67" t="s">
        <v>358</v>
      </c>
      <c r="BN67" t="s">
        <v>358</v>
      </c>
      <c r="BO67" t="s">
        <v>358</v>
      </c>
      <c r="BP67" t="s">
        <v>358</v>
      </c>
      <c r="BQ67" s="7">
        <v>4.2361111111111106E-2</v>
      </c>
      <c r="BR67" s="7">
        <v>4.2372685185185187E-2</v>
      </c>
      <c r="BS67" t="s">
        <v>358</v>
      </c>
      <c r="BT67" t="s">
        <v>358</v>
      </c>
      <c r="BU67" t="s">
        <v>358</v>
      </c>
      <c r="BV67" t="s">
        <v>358</v>
      </c>
      <c r="BW67" t="s">
        <v>358</v>
      </c>
      <c r="BX67" t="s">
        <v>358</v>
      </c>
      <c r="BY67" t="s">
        <v>358</v>
      </c>
      <c r="BZ67" t="s">
        <v>358</v>
      </c>
      <c r="CA67" t="s">
        <v>358</v>
      </c>
      <c r="CB67" t="s">
        <v>358</v>
      </c>
      <c r="CC67" t="s">
        <v>358</v>
      </c>
      <c r="CD67" t="s">
        <v>358</v>
      </c>
      <c r="CE67" t="s">
        <v>358</v>
      </c>
      <c r="CF67" t="s">
        <v>358</v>
      </c>
      <c r="CG67" t="s">
        <v>358</v>
      </c>
      <c r="CH67" t="s">
        <v>358</v>
      </c>
      <c r="CI67" t="s">
        <v>358</v>
      </c>
      <c r="CJ67" t="s">
        <v>358</v>
      </c>
      <c r="CK67" t="s">
        <v>358</v>
      </c>
      <c r="CL67" t="s">
        <v>358</v>
      </c>
      <c r="CM67" t="s">
        <v>358</v>
      </c>
      <c r="CN67" t="s">
        <v>358</v>
      </c>
      <c r="CO67" t="s">
        <v>358</v>
      </c>
      <c r="CP67" t="s">
        <v>358</v>
      </c>
      <c r="CQ67" t="s">
        <v>358</v>
      </c>
      <c r="CR67" t="s">
        <v>358</v>
      </c>
      <c r="CS67" t="s">
        <v>358</v>
      </c>
      <c r="CT67" t="s">
        <v>358</v>
      </c>
      <c r="CU67" t="s">
        <v>358</v>
      </c>
      <c r="CV67" t="s">
        <v>358</v>
      </c>
      <c r="CW67" t="s">
        <v>358</v>
      </c>
      <c r="CX67" t="s">
        <v>358</v>
      </c>
      <c r="CY67" t="s">
        <v>358</v>
      </c>
      <c r="CZ67" t="s">
        <v>358</v>
      </c>
      <c r="DA67" t="s">
        <v>358</v>
      </c>
      <c r="DB67" t="s">
        <v>358</v>
      </c>
      <c r="DC67" t="s">
        <v>358</v>
      </c>
      <c r="DD67" t="s">
        <v>358</v>
      </c>
    </row>
    <row r="68" spans="1:108" x14ac:dyDescent="0.3">
      <c r="A68" t="s">
        <v>270</v>
      </c>
      <c r="B68">
        <v>14804</v>
      </c>
      <c r="C68">
        <v>14805</v>
      </c>
      <c r="D68" t="s">
        <v>352</v>
      </c>
      <c r="E68" t="s">
        <v>352</v>
      </c>
      <c r="F68" t="s">
        <v>90</v>
      </c>
      <c r="G68" t="s">
        <v>91</v>
      </c>
      <c r="H68" t="s">
        <v>352</v>
      </c>
      <c r="I68" t="s">
        <v>352</v>
      </c>
      <c r="J68" t="s">
        <v>357</v>
      </c>
      <c r="K68" t="s">
        <v>358</v>
      </c>
      <c r="L68" t="s">
        <v>358</v>
      </c>
      <c r="M68" t="s">
        <v>358</v>
      </c>
      <c r="N68" t="s">
        <v>358</v>
      </c>
      <c r="O68" t="s">
        <v>358</v>
      </c>
      <c r="P68" t="s">
        <v>358</v>
      </c>
      <c r="Q68" t="s">
        <v>358</v>
      </c>
      <c r="R68" t="s">
        <v>358</v>
      </c>
      <c r="S68" t="s">
        <v>358</v>
      </c>
      <c r="T68" t="s">
        <v>358</v>
      </c>
      <c r="U68" t="s">
        <v>358</v>
      </c>
      <c r="V68" t="s">
        <v>358</v>
      </c>
      <c r="W68" t="s">
        <v>358</v>
      </c>
      <c r="X68" t="s">
        <v>358</v>
      </c>
      <c r="Y68" t="s">
        <v>358</v>
      </c>
      <c r="Z68" t="s">
        <v>358</v>
      </c>
      <c r="AA68" t="s">
        <v>358</v>
      </c>
      <c r="AB68" t="s">
        <v>358</v>
      </c>
      <c r="AC68" t="s">
        <v>358</v>
      </c>
      <c r="AD68" t="s">
        <v>358</v>
      </c>
      <c r="AE68" t="s">
        <v>358</v>
      </c>
      <c r="AF68" t="s">
        <v>358</v>
      </c>
      <c r="AG68" t="s">
        <v>358</v>
      </c>
      <c r="AH68" t="s">
        <v>358</v>
      </c>
      <c r="AI68" t="s">
        <v>358</v>
      </c>
      <c r="AJ68" t="s">
        <v>358</v>
      </c>
      <c r="AK68" t="s">
        <v>358</v>
      </c>
      <c r="AL68" t="s">
        <v>358</v>
      </c>
      <c r="AM68" s="7">
        <v>4.2361111111111106E-2</v>
      </c>
      <c r="AN68" s="7">
        <v>4.2372685185185187E-2</v>
      </c>
      <c r="AO68" t="s">
        <v>358</v>
      </c>
      <c r="AP68" t="s">
        <v>358</v>
      </c>
      <c r="AQ68" t="s">
        <v>358</v>
      </c>
      <c r="AR68" t="s">
        <v>358</v>
      </c>
      <c r="AS68" t="s">
        <v>358</v>
      </c>
      <c r="AT68" t="s">
        <v>358</v>
      </c>
      <c r="AU68" t="s">
        <v>358</v>
      </c>
      <c r="AV68" t="s">
        <v>358</v>
      </c>
      <c r="AW68" t="s">
        <v>358</v>
      </c>
      <c r="AX68" t="s">
        <v>358</v>
      </c>
      <c r="AY68" t="s">
        <v>358</v>
      </c>
      <c r="AZ68" t="s">
        <v>358</v>
      </c>
      <c r="BA68" t="s">
        <v>358</v>
      </c>
      <c r="BB68" t="s">
        <v>358</v>
      </c>
      <c r="BC68" t="s">
        <v>358</v>
      </c>
      <c r="BD68" t="s">
        <v>358</v>
      </c>
      <c r="BE68" t="s">
        <v>358</v>
      </c>
      <c r="BF68" t="s">
        <v>358</v>
      </c>
      <c r="BG68" t="s">
        <v>358</v>
      </c>
      <c r="BH68" t="s">
        <v>358</v>
      </c>
      <c r="BI68" t="s">
        <v>358</v>
      </c>
      <c r="BJ68" t="s">
        <v>358</v>
      </c>
      <c r="BK68" t="s">
        <v>358</v>
      </c>
      <c r="BL68" t="s">
        <v>358</v>
      </c>
      <c r="BM68" t="s">
        <v>358</v>
      </c>
      <c r="BN68" t="s">
        <v>358</v>
      </c>
      <c r="BO68" t="s">
        <v>358</v>
      </c>
      <c r="BP68" t="s">
        <v>358</v>
      </c>
      <c r="BQ68" t="s">
        <v>358</v>
      </c>
      <c r="BR68" t="s">
        <v>358</v>
      </c>
      <c r="BS68" s="7">
        <v>4.2361111111111106E-2</v>
      </c>
      <c r="BT68" s="7">
        <v>4.2372685185185187E-2</v>
      </c>
      <c r="BU68" t="s">
        <v>358</v>
      </c>
      <c r="BV68" t="s">
        <v>358</v>
      </c>
      <c r="BW68" t="s">
        <v>358</v>
      </c>
      <c r="BX68" t="s">
        <v>358</v>
      </c>
      <c r="BY68" t="s">
        <v>358</v>
      </c>
      <c r="BZ68" t="s">
        <v>358</v>
      </c>
      <c r="CA68" t="s">
        <v>358</v>
      </c>
      <c r="CB68" t="s">
        <v>358</v>
      </c>
      <c r="CC68" t="s">
        <v>358</v>
      </c>
      <c r="CD68" t="s">
        <v>358</v>
      </c>
      <c r="CE68" t="s">
        <v>358</v>
      </c>
      <c r="CF68" t="s">
        <v>358</v>
      </c>
      <c r="CG68" t="s">
        <v>358</v>
      </c>
      <c r="CH68" t="s">
        <v>358</v>
      </c>
      <c r="CI68" t="s">
        <v>358</v>
      </c>
      <c r="CJ68" t="s">
        <v>358</v>
      </c>
      <c r="CK68" t="s">
        <v>358</v>
      </c>
      <c r="CL68" t="s">
        <v>358</v>
      </c>
      <c r="CM68" t="s">
        <v>358</v>
      </c>
      <c r="CN68" t="s">
        <v>358</v>
      </c>
      <c r="CO68" t="s">
        <v>358</v>
      </c>
      <c r="CP68" t="s">
        <v>358</v>
      </c>
      <c r="CQ68" t="s">
        <v>358</v>
      </c>
      <c r="CR68" t="s">
        <v>358</v>
      </c>
      <c r="CS68" t="s">
        <v>358</v>
      </c>
      <c r="CT68" t="s">
        <v>358</v>
      </c>
      <c r="CU68" t="s">
        <v>358</v>
      </c>
      <c r="CV68" t="s">
        <v>358</v>
      </c>
      <c r="CW68" t="s">
        <v>358</v>
      </c>
      <c r="CX68" t="s">
        <v>358</v>
      </c>
      <c r="CY68" t="s">
        <v>358</v>
      </c>
      <c r="CZ68" t="s">
        <v>358</v>
      </c>
      <c r="DA68" t="s">
        <v>358</v>
      </c>
      <c r="DB68" t="s">
        <v>358</v>
      </c>
      <c r="DC68" t="s">
        <v>358</v>
      </c>
      <c r="DD68" t="s">
        <v>358</v>
      </c>
    </row>
    <row r="69" spans="1:108" x14ac:dyDescent="0.3">
      <c r="A69" t="s">
        <v>270</v>
      </c>
      <c r="B69">
        <v>14922</v>
      </c>
      <c r="C69">
        <v>14923</v>
      </c>
      <c r="D69" t="s">
        <v>352</v>
      </c>
      <c r="E69" t="s">
        <v>352</v>
      </c>
      <c r="F69" t="s">
        <v>106</v>
      </c>
      <c r="G69" t="s">
        <v>105</v>
      </c>
      <c r="H69" t="s">
        <v>352</v>
      </c>
      <c r="I69" t="s">
        <v>352</v>
      </c>
      <c r="J69" t="s">
        <v>357</v>
      </c>
      <c r="K69" t="s">
        <v>358</v>
      </c>
      <c r="L69" t="s">
        <v>358</v>
      </c>
      <c r="M69" t="s">
        <v>358</v>
      </c>
      <c r="N69" t="s">
        <v>358</v>
      </c>
      <c r="O69" t="s">
        <v>358</v>
      </c>
      <c r="P69" t="s">
        <v>358</v>
      </c>
      <c r="Q69" t="s">
        <v>358</v>
      </c>
      <c r="R69" t="s">
        <v>358</v>
      </c>
      <c r="S69" s="7">
        <v>4.2361111111111106E-2</v>
      </c>
      <c r="T69" s="7">
        <v>4.2372685185185187E-2</v>
      </c>
      <c r="U69" t="s">
        <v>358</v>
      </c>
      <c r="V69" t="s">
        <v>358</v>
      </c>
      <c r="W69" t="s">
        <v>358</v>
      </c>
      <c r="X69" t="s">
        <v>358</v>
      </c>
      <c r="Y69" t="s">
        <v>358</v>
      </c>
      <c r="Z69" t="s">
        <v>358</v>
      </c>
      <c r="AA69" t="s">
        <v>358</v>
      </c>
      <c r="AB69" t="s">
        <v>358</v>
      </c>
      <c r="AC69" t="s">
        <v>358</v>
      </c>
      <c r="AD69" t="s">
        <v>358</v>
      </c>
      <c r="AE69" t="s">
        <v>358</v>
      </c>
      <c r="AF69" t="s">
        <v>358</v>
      </c>
      <c r="AG69" t="s">
        <v>358</v>
      </c>
      <c r="AH69" t="s">
        <v>358</v>
      </c>
      <c r="AI69" t="s">
        <v>358</v>
      </c>
      <c r="AJ69" t="s">
        <v>358</v>
      </c>
      <c r="AK69" t="s">
        <v>358</v>
      </c>
      <c r="AL69" t="s">
        <v>358</v>
      </c>
      <c r="AM69" t="s">
        <v>358</v>
      </c>
      <c r="AN69" t="s">
        <v>358</v>
      </c>
      <c r="AO69" t="s">
        <v>358</v>
      </c>
      <c r="AP69" t="s">
        <v>358</v>
      </c>
      <c r="AQ69" t="s">
        <v>358</v>
      </c>
      <c r="AR69" t="s">
        <v>358</v>
      </c>
      <c r="AS69" t="s">
        <v>358</v>
      </c>
      <c r="AT69" t="s">
        <v>358</v>
      </c>
      <c r="AU69" t="s">
        <v>358</v>
      </c>
      <c r="AV69" t="s">
        <v>358</v>
      </c>
      <c r="AW69" t="s">
        <v>358</v>
      </c>
      <c r="AX69" t="s">
        <v>358</v>
      </c>
      <c r="AY69" t="s">
        <v>358</v>
      </c>
      <c r="AZ69" t="s">
        <v>358</v>
      </c>
      <c r="BA69" t="s">
        <v>358</v>
      </c>
      <c r="BB69" t="s">
        <v>358</v>
      </c>
      <c r="BC69" t="s">
        <v>358</v>
      </c>
      <c r="BD69" t="s">
        <v>358</v>
      </c>
      <c r="BE69" t="s">
        <v>358</v>
      </c>
      <c r="BF69" t="s">
        <v>358</v>
      </c>
      <c r="BG69" t="s">
        <v>358</v>
      </c>
      <c r="BH69" t="s">
        <v>358</v>
      </c>
      <c r="BI69" t="s">
        <v>358</v>
      </c>
      <c r="BJ69" t="s">
        <v>358</v>
      </c>
      <c r="BK69" t="s">
        <v>358</v>
      </c>
      <c r="BL69" t="s">
        <v>358</v>
      </c>
      <c r="BM69" t="s">
        <v>358</v>
      </c>
      <c r="BN69" t="s">
        <v>358</v>
      </c>
      <c r="BO69" t="s">
        <v>358</v>
      </c>
      <c r="BP69" t="s">
        <v>358</v>
      </c>
      <c r="BQ69" t="s">
        <v>358</v>
      </c>
      <c r="BR69" t="s">
        <v>358</v>
      </c>
      <c r="BS69" t="s">
        <v>358</v>
      </c>
      <c r="BT69" t="s">
        <v>358</v>
      </c>
      <c r="BU69" t="s">
        <v>358</v>
      </c>
      <c r="BV69" t="s">
        <v>358</v>
      </c>
      <c r="BW69" t="s">
        <v>358</v>
      </c>
      <c r="BX69" t="s">
        <v>358</v>
      </c>
      <c r="BY69" t="s">
        <v>358</v>
      </c>
      <c r="BZ69" t="s">
        <v>358</v>
      </c>
      <c r="CA69" t="s">
        <v>358</v>
      </c>
      <c r="CB69" t="s">
        <v>358</v>
      </c>
      <c r="CC69" t="s">
        <v>358</v>
      </c>
      <c r="CD69" t="s">
        <v>358</v>
      </c>
      <c r="CE69" t="s">
        <v>358</v>
      </c>
      <c r="CF69" t="s">
        <v>358</v>
      </c>
      <c r="CG69" t="s">
        <v>358</v>
      </c>
      <c r="CH69" t="s">
        <v>358</v>
      </c>
      <c r="CI69" t="s">
        <v>358</v>
      </c>
      <c r="CJ69" t="s">
        <v>358</v>
      </c>
      <c r="CK69" t="s">
        <v>358</v>
      </c>
      <c r="CL69" t="s">
        <v>358</v>
      </c>
      <c r="CM69" t="s">
        <v>358</v>
      </c>
      <c r="CN69" t="s">
        <v>358</v>
      </c>
      <c r="CO69" t="s">
        <v>358</v>
      </c>
      <c r="CP69" t="s">
        <v>358</v>
      </c>
      <c r="CQ69" t="s">
        <v>358</v>
      </c>
      <c r="CR69" t="s">
        <v>358</v>
      </c>
      <c r="CS69" t="s">
        <v>358</v>
      </c>
      <c r="CT69" t="s">
        <v>358</v>
      </c>
      <c r="CU69" t="s">
        <v>358</v>
      </c>
      <c r="CV69" t="s">
        <v>358</v>
      </c>
      <c r="CW69" t="s">
        <v>358</v>
      </c>
      <c r="CX69" t="s">
        <v>358</v>
      </c>
      <c r="CY69" t="s">
        <v>358</v>
      </c>
      <c r="CZ69" t="s">
        <v>358</v>
      </c>
      <c r="DA69" t="s">
        <v>358</v>
      </c>
      <c r="DB69" t="s">
        <v>358</v>
      </c>
      <c r="DC69" t="s">
        <v>358</v>
      </c>
      <c r="DD69" t="s">
        <v>358</v>
      </c>
    </row>
    <row r="70" spans="1:108" x14ac:dyDescent="0.3">
      <c r="A70" t="s">
        <v>270</v>
      </c>
      <c r="B70">
        <v>15899</v>
      </c>
      <c r="C70">
        <v>15900</v>
      </c>
      <c r="D70" t="s">
        <v>352</v>
      </c>
      <c r="E70" t="s">
        <v>352</v>
      </c>
      <c r="F70" t="s">
        <v>91</v>
      </c>
      <c r="G70" t="s">
        <v>90</v>
      </c>
      <c r="H70" t="s">
        <v>352</v>
      </c>
      <c r="I70" t="s">
        <v>352</v>
      </c>
      <c r="J70" t="s">
        <v>357</v>
      </c>
      <c r="K70" t="s">
        <v>358</v>
      </c>
      <c r="L70" t="s">
        <v>358</v>
      </c>
      <c r="M70" t="s">
        <v>358</v>
      </c>
      <c r="N70" t="s">
        <v>358</v>
      </c>
      <c r="O70" t="s">
        <v>358</v>
      </c>
      <c r="P70" t="s">
        <v>358</v>
      </c>
      <c r="Q70" t="s">
        <v>358</v>
      </c>
      <c r="R70" t="s">
        <v>358</v>
      </c>
      <c r="S70" s="7">
        <v>4.2361111111111106E-2</v>
      </c>
      <c r="T70" s="7">
        <v>4.2372685185185187E-2</v>
      </c>
      <c r="U70" t="s">
        <v>358</v>
      </c>
      <c r="V70" t="s">
        <v>358</v>
      </c>
      <c r="W70" t="s">
        <v>358</v>
      </c>
      <c r="X70" t="s">
        <v>358</v>
      </c>
      <c r="Y70" t="s">
        <v>358</v>
      </c>
      <c r="Z70" t="s">
        <v>358</v>
      </c>
      <c r="AA70" t="s">
        <v>358</v>
      </c>
      <c r="AB70" t="s">
        <v>358</v>
      </c>
      <c r="AC70" t="s">
        <v>358</v>
      </c>
      <c r="AD70" t="s">
        <v>358</v>
      </c>
      <c r="AE70" t="s">
        <v>358</v>
      </c>
      <c r="AF70" t="s">
        <v>358</v>
      </c>
      <c r="AG70" t="s">
        <v>358</v>
      </c>
      <c r="AH70" t="s">
        <v>358</v>
      </c>
      <c r="AI70" t="s">
        <v>358</v>
      </c>
      <c r="AJ70" t="s">
        <v>358</v>
      </c>
      <c r="AK70" t="s">
        <v>358</v>
      </c>
      <c r="AL70" t="s">
        <v>358</v>
      </c>
      <c r="AM70" t="s">
        <v>358</v>
      </c>
      <c r="AN70" t="s">
        <v>358</v>
      </c>
      <c r="AO70" t="s">
        <v>358</v>
      </c>
      <c r="AP70" t="s">
        <v>358</v>
      </c>
      <c r="AQ70" t="s">
        <v>358</v>
      </c>
      <c r="AR70" t="s">
        <v>358</v>
      </c>
      <c r="AS70" t="s">
        <v>358</v>
      </c>
      <c r="AT70" t="s">
        <v>358</v>
      </c>
      <c r="AU70" t="s">
        <v>358</v>
      </c>
      <c r="AV70" t="s">
        <v>358</v>
      </c>
      <c r="AW70" t="s">
        <v>358</v>
      </c>
      <c r="AX70" t="s">
        <v>358</v>
      </c>
      <c r="AY70" t="s">
        <v>358</v>
      </c>
      <c r="AZ70" t="s">
        <v>358</v>
      </c>
      <c r="BA70" t="s">
        <v>358</v>
      </c>
      <c r="BB70" t="s">
        <v>358</v>
      </c>
      <c r="BC70" t="s">
        <v>358</v>
      </c>
      <c r="BD70" t="s">
        <v>358</v>
      </c>
      <c r="BE70" t="s">
        <v>358</v>
      </c>
      <c r="BF70" t="s">
        <v>358</v>
      </c>
      <c r="BG70" t="s">
        <v>358</v>
      </c>
      <c r="BH70" t="s">
        <v>358</v>
      </c>
      <c r="BI70" t="s">
        <v>358</v>
      </c>
      <c r="BJ70" t="s">
        <v>358</v>
      </c>
      <c r="BK70" t="s">
        <v>358</v>
      </c>
      <c r="BL70" t="s">
        <v>358</v>
      </c>
      <c r="BM70" t="s">
        <v>358</v>
      </c>
      <c r="BN70" t="s">
        <v>358</v>
      </c>
      <c r="BO70" t="s">
        <v>358</v>
      </c>
      <c r="BP70" t="s">
        <v>358</v>
      </c>
      <c r="BQ70" t="s">
        <v>358</v>
      </c>
      <c r="BR70" t="s">
        <v>358</v>
      </c>
      <c r="BS70" t="s">
        <v>358</v>
      </c>
      <c r="BT70" t="s">
        <v>358</v>
      </c>
      <c r="BU70" t="s">
        <v>358</v>
      </c>
      <c r="BV70" t="s">
        <v>358</v>
      </c>
      <c r="BW70" t="s">
        <v>358</v>
      </c>
      <c r="BX70" t="s">
        <v>358</v>
      </c>
      <c r="BY70" t="s">
        <v>358</v>
      </c>
      <c r="BZ70" t="s">
        <v>358</v>
      </c>
      <c r="CA70" t="s">
        <v>358</v>
      </c>
      <c r="CB70" t="s">
        <v>358</v>
      </c>
      <c r="CC70" t="s">
        <v>358</v>
      </c>
      <c r="CD70" t="s">
        <v>358</v>
      </c>
      <c r="CE70" t="s">
        <v>358</v>
      </c>
      <c r="CF70" t="s">
        <v>358</v>
      </c>
      <c r="CG70" t="s">
        <v>358</v>
      </c>
      <c r="CH70" t="s">
        <v>358</v>
      </c>
      <c r="CI70" t="s">
        <v>358</v>
      </c>
      <c r="CJ70" t="s">
        <v>358</v>
      </c>
      <c r="CK70" t="s">
        <v>358</v>
      </c>
      <c r="CL70" t="s">
        <v>358</v>
      </c>
      <c r="CM70" t="s">
        <v>358</v>
      </c>
      <c r="CN70" t="s">
        <v>358</v>
      </c>
      <c r="CO70" t="s">
        <v>358</v>
      </c>
      <c r="CP70" t="s">
        <v>358</v>
      </c>
      <c r="CQ70" t="s">
        <v>358</v>
      </c>
      <c r="CR70" t="s">
        <v>358</v>
      </c>
      <c r="CS70" t="s">
        <v>358</v>
      </c>
      <c r="CT70" t="s">
        <v>358</v>
      </c>
      <c r="CU70" t="s">
        <v>358</v>
      </c>
      <c r="CV70" t="s">
        <v>358</v>
      </c>
      <c r="CW70" t="s">
        <v>358</v>
      </c>
      <c r="CX70" t="s">
        <v>358</v>
      </c>
      <c r="CY70" t="s">
        <v>358</v>
      </c>
      <c r="CZ70" t="s">
        <v>358</v>
      </c>
      <c r="DA70" t="s">
        <v>358</v>
      </c>
      <c r="DB70" t="s">
        <v>358</v>
      </c>
      <c r="DC70" t="s">
        <v>358</v>
      </c>
      <c r="DD70" t="s">
        <v>358</v>
      </c>
    </row>
    <row r="71" spans="1:108" x14ac:dyDescent="0.3">
      <c r="A71" t="s">
        <v>270</v>
      </c>
      <c r="B71">
        <v>16779</v>
      </c>
      <c r="C71">
        <v>16780</v>
      </c>
      <c r="D71" t="s">
        <v>352</v>
      </c>
      <c r="E71" t="s">
        <v>352</v>
      </c>
      <c r="F71" t="s">
        <v>91</v>
      </c>
      <c r="G71" t="s">
        <v>105</v>
      </c>
      <c r="H71" t="s">
        <v>352</v>
      </c>
      <c r="I71" t="s">
        <v>352</v>
      </c>
      <c r="J71" t="s">
        <v>357</v>
      </c>
      <c r="K71" t="s">
        <v>358</v>
      </c>
      <c r="L71" t="s">
        <v>358</v>
      </c>
      <c r="M71" t="s">
        <v>358</v>
      </c>
      <c r="N71" t="s">
        <v>358</v>
      </c>
      <c r="O71" t="s">
        <v>358</v>
      </c>
      <c r="P71" t="s">
        <v>358</v>
      </c>
      <c r="Q71" t="s">
        <v>358</v>
      </c>
      <c r="R71" t="s">
        <v>358</v>
      </c>
      <c r="S71" s="7">
        <v>4.2361111111111106E-2</v>
      </c>
      <c r="T71" s="7">
        <v>4.2372685185185187E-2</v>
      </c>
      <c r="U71" t="s">
        <v>358</v>
      </c>
      <c r="V71" t="s">
        <v>358</v>
      </c>
      <c r="W71" t="s">
        <v>358</v>
      </c>
      <c r="X71" t="s">
        <v>358</v>
      </c>
      <c r="Y71" t="s">
        <v>358</v>
      </c>
      <c r="Z71" t="s">
        <v>358</v>
      </c>
      <c r="AA71" t="s">
        <v>358</v>
      </c>
      <c r="AB71" t="s">
        <v>358</v>
      </c>
      <c r="AC71" t="s">
        <v>358</v>
      </c>
      <c r="AD71" t="s">
        <v>358</v>
      </c>
      <c r="AE71" t="s">
        <v>358</v>
      </c>
      <c r="AF71" t="s">
        <v>358</v>
      </c>
      <c r="AG71" t="s">
        <v>358</v>
      </c>
      <c r="AH71" t="s">
        <v>358</v>
      </c>
      <c r="AI71" t="s">
        <v>358</v>
      </c>
      <c r="AJ71" t="s">
        <v>358</v>
      </c>
      <c r="AK71" t="s">
        <v>358</v>
      </c>
      <c r="AL71" t="s">
        <v>358</v>
      </c>
      <c r="AM71" t="s">
        <v>358</v>
      </c>
      <c r="AN71" t="s">
        <v>358</v>
      </c>
      <c r="AO71" t="s">
        <v>358</v>
      </c>
      <c r="AP71" t="s">
        <v>358</v>
      </c>
      <c r="AQ71" t="s">
        <v>358</v>
      </c>
      <c r="AR71" t="s">
        <v>358</v>
      </c>
      <c r="AS71" t="s">
        <v>358</v>
      </c>
      <c r="AT71" t="s">
        <v>358</v>
      </c>
      <c r="AU71" t="s">
        <v>358</v>
      </c>
      <c r="AV71" t="s">
        <v>358</v>
      </c>
      <c r="AW71" t="s">
        <v>358</v>
      </c>
      <c r="AX71" t="s">
        <v>358</v>
      </c>
      <c r="AY71" t="s">
        <v>358</v>
      </c>
      <c r="AZ71" t="s">
        <v>358</v>
      </c>
      <c r="BA71" t="s">
        <v>358</v>
      </c>
      <c r="BB71" t="s">
        <v>358</v>
      </c>
      <c r="BC71" t="s">
        <v>358</v>
      </c>
      <c r="BD71" t="s">
        <v>358</v>
      </c>
      <c r="BE71" t="s">
        <v>358</v>
      </c>
      <c r="BF71" t="s">
        <v>358</v>
      </c>
      <c r="BG71" t="s">
        <v>358</v>
      </c>
      <c r="BH71" t="s">
        <v>358</v>
      </c>
      <c r="BI71" t="s">
        <v>358</v>
      </c>
      <c r="BJ71" t="s">
        <v>358</v>
      </c>
      <c r="BK71" t="s">
        <v>358</v>
      </c>
      <c r="BL71" t="s">
        <v>358</v>
      </c>
      <c r="BM71" t="s">
        <v>358</v>
      </c>
      <c r="BN71" t="s">
        <v>358</v>
      </c>
      <c r="BO71" t="s">
        <v>358</v>
      </c>
      <c r="BP71" t="s">
        <v>358</v>
      </c>
      <c r="BQ71" t="s">
        <v>358</v>
      </c>
      <c r="BR71" t="s">
        <v>358</v>
      </c>
      <c r="BS71" t="s">
        <v>358</v>
      </c>
      <c r="BT71" t="s">
        <v>358</v>
      </c>
      <c r="BU71" t="s">
        <v>358</v>
      </c>
      <c r="BV71" t="s">
        <v>358</v>
      </c>
      <c r="BW71" t="s">
        <v>358</v>
      </c>
      <c r="BX71" t="s">
        <v>358</v>
      </c>
      <c r="BY71" t="s">
        <v>358</v>
      </c>
      <c r="BZ71" t="s">
        <v>358</v>
      </c>
      <c r="CA71" t="s">
        <v>358</v>
      </c>
      <c r="CB71" t="s">
        <v>358</v>
      </c>
      <c r="CC71" t="s">
        <v>358</v>
      </c>
      <c r="CD71" t="s">
        <v>358</v>
      </c>
      <c r="CE71" t="s">
        <v>358</v>
      </c>
      <c r="CF71" t="s">
        <v>358</v>
      </c>
      <c r="CG71" t="s">
        <v>358</v>
      </c>
      <c r="CH71" t="s">
        <v>358</v>
      </c>
      <c r="CI71" t="s">
        <v>358</v>
      </c>
      <c r="CJ71" t="s">
        <v>358</v>
      </c>
      <c r="CK71" t="s">
        <v>358</v>
      </c>
      <c r="CL71" t="s">
        <v>358</v>
      </c>
      <c r="CM71" t="s">
        <v>358</v>
      </c>
      <c r="CN71" t="s">
        <v>358</v>
      </c>
      <c r="CO71" t="s">
        <v>358</v>
      </c>
      <c r="CP71" t="s">
        <v>358</v>
      </c>
      <c r="CQ71" t="s">
        <v>358</v>
      </c>
      <c r="CR71" t="s">
        <v>358</v>
      </c>
      <c r="CS71" t="s">
        <v>358</v>
      </c>
      <c r="CT71" t="s">
        <v>358</v>
      </c>
      <c r="CU71" t="s">
        <v>358</v>
      </c>
      <c r="CV71" t="s">
        <v>358</v>
      </c>
      <c r="CW71" t="s">
        <v>358</v>
      </c>
      <c r="CX71" t="s">
        <v>358</v>
      </c>
      <c r="CY71" t="s">
        <v>358</v>
      </c>
      <c r="CZ71" t="s">
        <v>358</v>
      </c>
      <c r="DA71" t="s">
        <v>358</v>
      </c>
      <c r="DB71" t="s">
        <v>358</v>
      </c>
      <c r="DC71" t="s">
        <v>358</v>
      </c>
      <c r="DD71" t="s">
        <v>358</v>
      </c>
    </row>
    <row r="72" spans="1:108" x14ac:dyDescent="0.3">
      <c r="A72" t="s">
        <v>270</v>
      </c>
      <c r="B72">
        <v>16904</v>
      </c>
      <c r="C72">
        <v>16905</v>
      </c>
      <c r="D72" t="s">
        <v>352</v>
      </c>
      <c r="E72" t="s">
        <v>352</v>
      </c>
      <c r="F72" t="s">
        <v>91</v>
      </c>
      <c r="G72" t="s">
        <v>105</v>
      </c>
      <c r="H72" t="s">
        <v>352</v>
      </c>
      <c r="I72" t="s">
        <v>352</v>
      </c>
      <c r="J72" t="s">
        <v>357</v>
      </c>
      <c r="K72" t="s">
        <v>358</v>
      </c>
      <c r="L72" t="s">
        <v>358</v>
      </c>
      <c r="M72" t="s">
        <v>358</v>
      </c>
      <c r="N72" t="s">
        <v>358</v>
      </c>
      <c r="O72" t="s">
        <v>358</v>
      </c>
      <c r="P72" t="s">
        <v>358</v>
      </c>
      <c r="Q72" t="s">
        <v>358</v>
      </c>
      <c r="R72" t="s">
        <v>358</v>
      </c>
      <c r="S72" s="7">
        <v>4.2361111111111106E-2</v>
      </c>
      <c r="T72" s="7">
        <v>4.2372685185185187E-2</v>
      </c>
      <c r="U72" t="s">
        <v>358</v>
      </c>
      <c r="V72" t="s">
        <v>358</v>
      </c>
      <c r="W72" t="s">
        <v>358</v>
      </c>
      <c r="X72" t="s">
        <v>358</v>
      </c>
      <c r="Y72" t="s">
        <v>358</v>
      </c>
      <c r="Z72" t="s">
        <v>358</v>
      </c>
      <c r="AA72" t="s">
        <v>358</v>
      </c>
      <c r="AB72" t="s">
        <v>358</v>
      </c>
      <c r="AC72" t="s">
        <v>358</v>
      </c>
      <c r="AD72" t="s">
        <v>358</v>
      </c>
      <c r="AE72" t="s">
        <v>358</v>
      </c>
      <c r="AF72" t="s">
        <v>358</v>
      </c>
      <c r="AG72" t="s">
        <v>358</v>
      </c>
      <c r="AH72" t="s">
        <v>358</v>
      </c>
      <c r="AI72" t="s">
        <v>358</v>
      </c>
      <c r="AJ72" t="s">
        <v>358</v>
      </c>
      <c r="AK72" t="s">
        <v>358</v>
      </c>
      <c r="AL72" t="s">
        <v>358</v>
      </c>
      <c r="AM72" t="s">
        <v>358</v>
      </c>
      <c r="AN72" t="s">
        <v>358</v>
      </c>
      <c r="AO72" t="s">
        <v>358</v>
      </c>
      <c r="AP72" t="s">
        <v>358</v>
      </c>
      <c r="AQ72" t="s">
        <v>358</v>
      </c>
      <c r="AR72" t="s">
        <v>358</v>
      </c>
      <c r="AS72" t="s">
        <v>358</v>
      </c>
      <c r="AT72" t="s">
        <v>358</v>
      </c>
      <c r="AU72" t="s">
        <v>358</v>
      </c>
      <c r="AV72" t="s">
        <v>358</v>
      </c>
      <c r="AW72" t="s">
        <v>358</v>
      </c>
      <c r="AX72" t="s">
        <v>358</v>
      </c>
      <c r="AY72" t="s">
        <v>358</v>
      </c>
      <c r="AZ72" t="s">
        <v>358</v>
      </c>
      <c r="BA72" t="s">
        <v>358</v>
      </c>
      <c r="BB72" t="s">
        <v>358</v>
      </c>
      <c r="BC72" t="s">
        <v>358</v>
      </c>
      <c r="BD72" t="s">
        <v>358</v>
      </c>
      <c r="BE72" t="s">
        <v>358</v>
      </c>
      <c r="BF72" t="s">
        <v>358</v>
      </c>
      <c r="BG72" t="s">
        <v>358</v>
      </c>
      <c r="BH72" t="s">
        <v>358</v>
      </c>
      <c r="BI72" t="s">
        <v>358</v>
      </c>
      <c r="BJ72" t="s">
        <v>358</v>
      </c>
      <c r="BK72" t="s">
        <v>358</v>
      </c>
      <c r="BL72" t="s">
        <v>358</v>
      </c>
      <c r="BM72" t="s">
        <v>358</v>
      </c>
      <c r="BN72" t="s">
        <v>358</v>
      </c>
      <c r="BO72" t="s">
        <v>358</v>
      </c>
      <c r="BP72" t="s">
        <v>358</v>
      </c>
      <c r="BQ72" t="s">
        <v>358</v>
      </c>
      <c r="BR72" t="s">
        <v>358</v>
      </c>
      <c r="BS72" t="s">
        <v>358</v>
      </c>
      <c r="BT72" t="s">
        <v>358</v>
      </c>
      <c r="BU72" t="s">
        <v>358</v>
      </c>
      <c r="BV72" t="s">
        <v>358</v>
      </c>
      <c r="BW72" t="s">
        <v>358</v>
      </c>
      <c r="BX72" t="s">
        <v>358</v>
      </c>
      <c r="BY72" t="s">
        <v>358</v>
      </c>
      <c r="BZ72" t="s">
        <v>358</v>
      </c>
      <c r="CA72" t="s">
        <v>358</v>
      </c>
      <c r="CB72" t="s">
        <v>358</v>
      </c>
      <c r="CC72" t="s">
        <v>358</v>
      </c>
      <c r="CD72" t="s">
        <v>358</v>
      </c>
      <c r="CE72" t="s">
        <v>358</v>
      </c>
      <c r="CF72" t="s">
        <v>358</v>
      </c>
      <c r="CG72" t="s">
        <v>358</v>
      </c>
      <c r="CH72" t="s">
        <v>358</v>
      </c>
      <c r="CI72" t="s">
        <v>358</v>
      </c>
      <c r="CJ72" t="s">
        <v>358</v>
      </c>
      <c r="CK72" t="s">
        <v>358</v>
      </c>
      <c r="CL72" t="s">
        <v>358</v>
      </c>
      <c r="CM72" t="s">
        <v>358</v>
      </c>
      <c r="CN72" t="s">
        <v>358</v>
      </c>
      <c r="CO72" t="s">
        <v>358</v>
      </c>
      <c r="CP72" t="s">
        <v>358</v>
      </c>
      <c r="CQ72" t="s">
        <v>358</v>
      </c>
      <c r="CR72" t="s">
        <v>358</v>
      </c>
      <c r="CS72" t="s">
        <v>358</v>
      </c>
      <c r="CT72" t="s">
        <v>358</v>
      </c>
      <c r="CU72" t="s">
        <v>358</v>
      </c>
      <c r="CV72" t="s">
        <v>358</v>
      </c>
      <c r="CW72" t="s">
        <v>358</v>
      </c>
      <c r="CX72" t="s">
        <v>358</v>
      </c>
      <c r="CY72" t="s">
        <v>358</v>
      </c>
      <c r="CZ72" t="s">
        <v>358</v>
      </c>
      <c r="DA72" t="s">
        <v>358</v>
      </c>
      <c r="DB72" t="s">
        <v>358</v>
      </c>
      <c r="DC72" t="s">
        <v>358</v>
      </c>
      <c r="DD72" t="s">
        <v>358</v>
      </c>
    </row>
    <row r="73" spans="1:108" x14ac:dyDescent="0.3">
      <c r="A73" t="s">
        <v>270</v>
      </c>
      <c r="B73">
        <v>17003</v>
      </c>
      <c r="C73">
        <v>17004</v>
      </c>
      <c r="D73" t="s">
        <v>352</v>
      </c>
      <c r="E73" t="s">
        <v>352</v>
      </c>
      <c r="F73" t="s">
        <v>90</v>
      </c>
      <c r="G73" t="s">
        <v>105</v>
      </c>
      <c r="H73" t="s">
        <v>352</v>
      </c>
      <c r="I73" t="s">
        <v>352</v>
      </c>
      <c r="J73" t="s">
        <v>357</v>
      </c>
      <c r="K73" t="s">
        <v>358</v>
      </c>
      <c r="L73" t="s">
        <v>358</v>
      </c>
      <c r="M73" t="s">
        <v>358</v>
      </c>
      <c r="N73" t="s">
        <v>358</v>
      </c>
      <c r="O73" t="s">
        <v>358</v>
      </c>
      <c r="P73" t="s">
        <v>358</v>
      </c>
      <c r="Q73" t="s">
        <v>358</v>
      </c>
      <c r="R73" t="s">
        <v>358</v>
      </c>
      <c r="S73" s="7">
        <v>4.2361111111111106E-2</v>
      </c>
      <c r="T73" s="7">
        <v>4.2372685185185187E-2</v>
      </c>
      <c r="U73" t="s">
        <v>358</v>
      </c>
      <c r="V73" t="s">
        <v>358</v>
      </c>
      <c r="W73" t="s">
        <v>358</v>
      </c>
      <c r="X73" t="s">
        <v>358</v>
      </c>
      <c r="Y73" t="s">
        <v>358</v>
      </c>
      <c r="Z73" t="s">
        <v>358</v>
      </c>
      <c r="AA73" t="s">
        <v>358</v>
      </c>
      <c r="AB73" t="s">
        <v>358</v>
      </c>
      <c r="AC73" t="s">
        <v>358</v>
      </c>
      <c r="AD73" t="s">
        <v>358</v>
      </c>
      <c r="AE73" t="s">
        <v>358</v>
      </c>
      <c r="AF73" t="s">
        <v>358</v>
      </c>
      <c r="AG73" t="s">
        <v>358</v>
      </c>
      <c r="AH73" t="s">
        <v>358</v>
      </c>
      <c r="AI73" t="s">
        <v>358</v>
      </c>
      <c r="AJ73" t="s">
        <v>358</v>
      </c>
      <c r="AK73" t="s">
        <v>358</v>
      </c>
      <c r="AL73" t="s">
        <v>358</v>
      </c>
      <c r="AM73" t="s">
        <v>358</v>
      </c>
      <c r="AN73" t="s">
        <v>358</v>
      </c>
      <c r="AO73" t="s">
        <v>358</v>
      </c>
      <c r="AP73" t="s">
        <v>358</v>
      </c>
      <c r="AQ73" t="s">
        <v>358</v>
      </c>
      <c r="AR73" t="s">
        <v>358</v>
      </c>
      <c r="AS73" t="s">
        <v>358</v>
      </c>
      <c r="AT73" t="s">
        <v>358</v>
      </c>
      <c r="AU73" t="s">
        <v>358</v>
      </c>
      <c r="AV73" t="s">
        <v>358</v>
      </c>
      <c r="AW73" t="s">
        <v>358</v>
      </c>
      <c r="AX73" t="s">
        <v>358</v>
      </c>
      <c r="AY73" t="s">
        <v>358</v>
      </c>
      <c r="AZ73" t="s">
        <v>358</v>
      </c>
      <c r="BA73" t="s">
        <v>358</v>
      </c>
      <c r="BB73" t="s">
        <v>358</v>
      </c>
      <c r="BC73" t="s">
        <v>358</v>
      </c>
      <c r="BD73" t="s">
        <v>358</v>
      </c>
      <c r="BE73" t="s">
        <v>358</v>
      </c>
      <c r="BF73" t="s">
        <v>358</v>
      </c>
      <c r="BG73" t="s">
        <v>358</v>
      </c>
      <c r="BH73" t="s">
        <v>358</v>
      </c>
      <c r="BI73" t="s">
        <v>358</v>
      </c>
      <c r="BJ73" t="s">
        <v>358</v>
      </c>
      <c r="BK73" t="s">
        <v>358</v>
      </c>
      <c r="BL73" t="s">
        <v>358</v>
      </c>
      <c r="BM73" t="s">
        <v>358</v>
      </c>
      <c r="BN73" t="s">
        <v>358</v>
      </c>
      <c r="BO73" t="s">
        <v>358</v>
      </c>
      <c r="BP73" t="s">
        <v>358</v>
      </c>
      <c r="BQ73" t="s">
        <v>358</v>
      </c>
      <c r="BR73" t="s">
        <v>358</v>
      </c>
      <c r="BS73" t="s">
        <v>358</v>
      </c>
      <c r="BT73" t="s">
        <v>358</v>
      </c>
      <c r="BU73" t="s">
        <v>358</v>
      </c>
      <c r="BV73" t="s">
        <v>358</v>
      </c>
      <c r="BW73" t="s">
        <v>358</v>
      </c>
      <c r="BX73" t="s">
        <v>358</v>
      </c>
      <c r="BY73" t="s">
        <v>358</v>
      </c>
      <c r="BZ73" t="s">
        <v>358</v>
      </c>
      <c r="CA73" t="s">
        <v>358</v>
      </c>
      <c r="CB73" t="s">
        <v>358</v>
      </c>
      <c r="CC73" t="s">
        <v>358</v>
      </c>
      <c r="CD73" t="s">
        <v>358</v>
      </c>
      <c r="CE73" t="s">
        <v>358</v>
      </c>
      <c r="CF73" t="s">
        <v>358</v>
      </c>
      <c r="CG73" t="s">
        <v>358</v>
      </c>
      <c r="CH73" t="s">
        <v>358</v>
      </c>
      <c r="CI73" t="s">
        <v>358</v>
      </c>
      <c r="CJ73" t="s">
        <v>358</v>
      </c>
      <c r="CK73" t="s">
        <v>358</v>
      </c>
      <c r="CL73" t="s">
        <v>358</v>
      </c>
      <c r="CM73" t="s">
        <v>358</v>
      </c>
      <c r="CN73" t="s">
        <v>358</v>
      </c>
      <c r="CO73" t="s">
        <v>358</v>
      </c>
      <c r="CP73" t="s">
        <v>358</v>
      </c>
      <c r="CQ73" t="s">
        <v>358</v>
      </c>
      <c r="CR73" t="s">
        <v>358</v>
      </c>
      <c r="CS73" t="s">
        <v>358</v>
      </c>
      <c r="CT73" t="s">
        <v>358</v>
      </c>
      <c r="CU73" t="s">
        <v>358</v>
      </c>
      <c r="CV73" t="s">
        <v>358</v>
      </c>
      <c r="CW73" t="s">
        <v>358</v>
      </c>
      <c r="CX73" t="s">
        <v>358</v>
      </c>
      <c r="CY73" t="s">
        <v>358</v>
      </c>
      <c r="CZ73" t="s">
        <v>358</v>
      </c>
      <c r="DA73" t="s">
        <v>358</v>
      </c>
      <c r="DB73" t="s">
        <v>358</v>
      </c>
      <c r="DC73" t="s">
        <v>358</v>
      </c>
      <c r="DD73" t="s">
        <v>358</v>
      </c>
    </row>
    <row r="74" spans="1:108" x14ac:dyDescent="0.3">
      <c r="A74" t="s">
        <v>270</v>
      </c>
      <c r="B74">
        <v>17109</v>
      </c>
      <c r="C74">
        <v>17110</v>
      </c>
      <c r="D74" t="s">
        <v>352</v>
      </c>
      <c r="E74" t="s">
        <v>352</v>
      </c>
      <c r="F74" t="s">
        <v>106</v>
      </c>
      <c r="G74" t="s">
        <v>91</v>
      </c>
      <c r="H74" t="s">
        <v>352</v>
      </c>
      <c r="I74" t="s">
        <v>352</v>
      </c>
      <c r="J74" t="s">
        <v>357</v>
      </c>
      <c r="K74" t="s">
        <v>358</v>
      </c>
      <c r="L74" t="s">
        <v>358</v>
      </c>
      <c r="M74" t="s">
        <v>358</v>
      </c>
      <c r="N74" t="s">
        <v>358</v>
      </c>
      <c r="O74" t="s">
        <v>358</v>
      </c>
      <c r="P74" t="s">
        <v>358</v>
      </c>
      <c r="Q74" s="7">
        <v>4.2361111111111106E-2</v>
      </c>
      <c r="R74" s="7">
        <v>4.2372685185185187E-2</v>
      </c>
      <c r="S74" t="s">
        <v>358</v>
      </c>
      <c r="T74" t="s">
        <v>358</v>
      </c>
      <c r="U74" t="s">
        <v>358</v>
      </c>
      <c r="V74" t="s">
        <v>358</v>
      </c>
      <c r="W74" t="s">
        <v>358</v>
      </c>
      <c r="X74" t="s">
        <v>358</v>
      </c>
      <c r="Y74" t="s">
        <v>358</v>
      </c>
      <c r="Z74" t="s">
        <v>358</v>
      </c>
      <c r="AA74" t="s">
        <v>358</v>
      </c>
      <c r="AB74" t="s">
        <v>358</v>
      </c>
      <c r="AC74" t="s">
        <v>358</v>
      </c>
      <c r="AD74" t="s">
        <v>358</v>
      </c>
      <c r="AE74" t="s">
        <v>358</v>
      </c>
      <c r="AF74" t="s">
        <v>358</v>
      </c>
      <c r="AG74" t="s">
        <v>358</v>
      </c>
      <c r="AH74" t="s">
        <v>358</v>
      </c>
      <c r="AI74" t="s">
        <v>358</v>
      </c>
      <c r="AJ74" t="s">
        <v>358</v>
      </c>
      <c r="AK74" t="s">
        <v>358</v>
      </c>
      <c r="AL74" t="s">
        <v>358</v>
      </c>
      <c r="AM74" t="s">
        <v>358</v>
      </c>
      <c r="AN74" t="s">
        <v>358</v>
      </c>
      <c r="AO74" t="s">
        <v>358</v>
      </c>
      <c r="AP74" t="s">
        <v>358</v>
      </c>
      <c r="AQ74" t="s">
        <v>358</v>
      </c>
      <c r="AR74" t="s">
        <v>358</v>
      </c>
      <c r="AS74" t="s">
        <v>358</v>
      </c>
      <c r="AT74" t="s">
        <v>358</v>
      </c>
      <c r="AU74" t="s">
        <v>358</v>
      </c>
      <c r="AV74" t="s">
        <v>358</v>
      </c>
      <c r="AW74" t="s">
        <v>358</v>
      </c>
      <c r="AX74" t="s">
        <v>358</v>
      </c>
      <c r="AY74" t="s">
        <v>358</v>
      </c>
      <c r="AZ74" t="s">
        <v>358</v>
      </c>
      <c r="BA74" t="s">
        <v>358</v>
      </c>
      <c r="BB74" t="s">
        <v>358</v>
      </c>
      <c r="BC74" t="s">
        <v>358</v>
      </c>
      <c r="BD74" t="s">
        <v>358</v>
      </c>
      <c r="BE74" t="s">
        <v>358</v>
      </c>
      <c r="BF74" t="s">
        <v>358</v>
      </c>
      <c r="BG74" t="s">
        <v>358</v>
      </c>
      <c r="BH74" t="s">
        <v>358</v>
      </c>
      <c r="BI74" t="s">
        <v>358</v>
      </c>
      <c r="BJ74" t="s">
        <v>358</v>
      </c>
      <c r="BK74" t="s">
        <v>358</v>
      </c>
      <c r="BL74" t="s">
        <v>358</v>
      </c>
      <c r="BM74" t="s">
        <v>358</v>
      </c>
      <c r="BN74" t="s">
        <v>358</v>
      </c>
      <c r="BO74" t="s">
        <v>358</v>
      </c>
      <c r="BP74" t="s">
        <v>358</v>
      </c>
      <c r="BQ74" t="s">
        <v>358</v>
      </c>
      <c r="BR74" t="s">
        <v>358</v>
      </c>
      <c r="BS74" t="s">
        <v>358</v>
      </c>
      <c r="BT74" t="s">
        <v>358</v>
      </c>
      <c r="BU74" t="s">
        <v>358</v>
      </c>
      <c r="BV74" t="s">
        <v>358</v>
      </c>
      <c r="BW74" t="s">
        <v>358</v>
      </c>
      <c r="BX74" t="s">
        <v>358</v>
      </c>
      <c r="BY74" t="s">
        <v>358</v>
      </c>
      <c r="BZ74" t="s">
        <v>358</v>
      </c>
      <c r="CA74" t="s">
        <v>358</v>
      </c>
      <c r="CB74" t="s">
        <v>358</v>
      </c>
      <c r="CC74" t="s">
        <v>358</v>
      </c>
      <c r="CD74" t="s">
        <v>358</v>
      </c>
      <c r="CE74" t="s">
        <v>358</v>
      </c>
      <c r="CF74" t="s">
        <v>358</v>
      </c>
      <c r="CG74" t="s">
        <v>358</v>
      </c>
      <c r="CH74" t="s">
        <v>358</v>
      </c>
      <c r="CI74" t="s">
        <v>358</v>
      </c>
      <c r="CJ74" t="s">
        <v>358</v>
      </c>
      <c r="CK74" t="s">
        <v>358</v>
      </c>
      <c r="CL74" t="s">
        <v>358</v>
      </c>
      <c r="CM74" t="s">
        <v>358</v>
      </c>
      <c r="CN74" t="s">
        <v>358</v>
      </c>
      <c r="CO74" t="s">
        <v>358</v>
      </c>
      <c r="CP74" t="s">
        <v>358</v>
      </c>
      <c r="CQ74" t="s">
        <v>358</v>
      </c>
      <c r="CR74" t="s">
        <v>358</v>
      </c>
      <c r="CS74" t="s">
        <v>358</v>
      </c>
      <c r="CT74" t="s">
        <v>358</v>
      </c>
      <c r="CU74" t="s">
        <v>358</v>
      </c>
      <c r="CV74" t="s">
        <v>358</v>
      </c>
      <c r="CW74" t="s">
        <v>358</v>
      </c>
      <c r="CX74" t="s">
        <v>358</v>
      </c>
      <c r="CY74" t="s">
        <v>358</v>
      </c>
      <c r="CZ74" t="s">
        <v>358</v>
      </c>
      <c r="DA74" t="s">
        <v>358</v>
      </c>
      <c r="DB74" t="s">
        <v>358</v>
      </c>
      <c r="DC74" t="s">
        <v>358</v>
      </c>
      <c r="DD74" t="s">
        <v>358</v>
      </c>
    </row>
    <row r="75" spans="1:108" x14ac:dyDescent="0.3">
      <c r="A75" t="s">
        <v>270</v>
      </c>
      <c r="B75">
        <v>17246</v>
      </c>
      <c r="C75">
        <v>17247</v>
      </c>
      <c r="D75" t="s">
        <v>352</v>
      </c>
      <c r="E75" t="s">
        <v>352</v>
      </c>
      <c r="F75" t="s">
        <v>91</v>
      </c>
      <c r="G75" t="s">
        <v>90</v>
      </c>
      <c r="H75" t="s">
        <v>352</v>
      </c>
      <c r="I75" t="s">
        <v>352</v>
      </c>
      <c r="J75" t="s">
        <v>357</v>
      </c>
      <c r="K75" t="s">
        <v>358</v>
      </c>
      <c r="L75" t="s">
        <v>358</v>
      </c>
      <c r="M75" t="s">
        <v>358</v>
      </c>
      <c r="N75" t="s">
        <v>358</v>
      </c>
      <c r="O75" t="s">
        <v>358</v>
      </c>
      <c r="P75" t="s">
        <v>358</v>
      </c>
      <c r="Q75" t="s">
        <v>358</v>
      </c>
      <c r="R75" t="s">
        <v>358</v>
      </c>
      <c r="S75" t="s">
        <v>358</v>
      </c>
      <c r="T75" t="s">
        <v>358</v>
      </c>
      <c r="U75" t="s">
        <v>358</v>
      </c>
      <c r="V75" t="s">
        <v>358</v>
      </c>
      <c r="W75" t="s">
        <v>358</v>
      </c>
      <c r="X75" t="s">
        <v>358</v>
      </c>
      <c r="Y75" t="s">
        <v>358</v>
      </c>
      <c r="Z75" t="s">
        <v>358</v>
      </c>
      <c r="AA75" t="s">
        <v>358</v>
      </c>
      <c r="AB75" t="s">
        <v>358</v>
      </c>
      <c r="AC75" t="s">
        <v>358</v>
      </c>
      <c r="AD75" t="s">
        <v>358</v>
      </c>
      <c r="AE75" t="s">
        <v>358</v>
      </c>
      <c r="AF75" t="s">
        <v>358</v>
      </c>
      <c r="AG75" t="s">
        <v>358</v>
      </c>
      <c r="AH75" t="s">
        <v>358</v>
      </c>
      <c r="AI75" t="s">
        <v>358</v>
      </c>
      <c r="AJ75" t="s">
        <v>358</v>
      </c>
      <c r="AK75" t="s">
        <v>358</v>
      </c>
      <c r="AL75" t="s">
        <v>358</v>
      </c>
      <c r="AM75" t="s">
        <v>358</v>
      </c>
      <c r="AN75" t="s">
        <v>358</v>
      </c>
      <c r="AO75" t="s">
        <v>358</v>
      </c>
      <c r="AP75" t="s">
        <v>358</v>
      </c>
      <c r="AQ75" t="s">
        <v>358</v>
      </c>
      <c r="AR75" t="s">
        <v>358</v>
      </c>
      <c r="AS75" t="s">
        <v>358</v>
      </c>
      <c r="AT75" t="s">
        <v>358</v>
      </c>
      <c r="AU75" t="s">
        <v>358</v>
      </c>
      <c r="AV75" t="s">
        <v>358</v>
      </c>
      <c r="AW75" t="s">
        <v>358</v>
      </c>
      <c r="AX75" t="s">
        <v>358</v>
      </c>
      <c r="AY75" t="s">
        <v>358</v>
      </c>
      <c r="AZ75" t="s">
        <v>358</v>
      </c>
      <c r="BA75" t="s">
        <v>358</v>
      </c>
      <c r="BB75" t="s">
        <v>358</v>
      </c>
      <c r="BC75" t="s">
        <v>358</v>
      </c>
      <c r="BD75" t="s">
        <v>358</v>
      </c>
      <c r="BE75" t="s">
        <v>358</v>
      </c>
      <c r="BF75" t="s">
        <v>358</v>
      </c>
      <c r="BG75" t="s">
        <v>358</v>
      </c>
      <c r="BH75" t="s">
        <v>358</v>
      </c>
      <c r="BI75" t="s">
        <v>358</v>
      </c>
      <c r="BJ75" t="s">
        <v>358</v>
      </c>
      <c r="BK75" t="s">
        <v>358</v>
      </c>
      <c r="BL75" t="s">
        <v>358</v>
      </c>
      <c r="BM75" t="s">
        <v>358</v>
      </c>
      <c r="BN75" t="s">
        <v>358</v>
      </c>
      <c r="BO75" t="s">
        <v>358</v>
      </c>
      <c r="BP75" t="s">
        <v>358</v>
      </c>
      <c r="BQ75" t="s">
        <v>358</v>
      </c>
      <c r="BR75" t="s">
        <v>358</v>
      </c>
      <c r="BS75" s="7">
        <v>4.2361111111111106E-2</v>
      </c>
      <c r="BT75" s="7">
        <v>4.2372685185185187E-2</v>
      </c>
      <c r="BU75" s="7">
        <v>4.2361111111111106E-2</v>
      </c>
      <c r="BV75" s="7">
        <v>4.2372685185185187E-2</v>
      </c>
      <c r="BW75" t="s">
        <v>358</v>
      </c>
      <c r="BX75" t="s">
        <v>358</v>
      </c>
      <c r="BY75" t="s">
        <v>358</v>
      </c>
      <c r="BZ75" t="s">
        <v>358</v>
      </c>
      <c r="CA75" t="s">
        <v>358</v>
      </c>
      <c r="CB75" t="s">
        <v>358</v>
      </c>
      <c r="CC75" t="s">
        <v>358</v>
      </c>
      <c r="CD75" t="s">
        <v>358</v>
      </c>
      <c r="CE75" t="s">
        <v>358</v>
      </c>
      <c r="CF75" t="s">
        <v>358</v>
      </c>
      <c r="CG75" t="s">
        <v>358</v>
      </c>
      <c r="CH75" t="s">
        <v>358</v>
      </c>
      <c r="CI75" t="s">
        <v>358</v>
      </c>
      <c r="CJ75" t="s">
        <v>358</v>
      </c>
      <c r="CK75" t="s">
        <v>358</v>
      </c>
      <c r="CL75" t="s">
        <v>358</v>
      </c>
      <c r="CM75" t="s">
        <v>358</v>
      </c>
      <c r="CN75" t="s">
        <v>358</v>
      </c>
      <c r="CO75" t="s">
        <v>358</v>
      </c>
      <c r="CP75" t="s">
        <v>358</v>
      </c>
      <c r="CQ75" t="s">
        <v>358</v>
      </c>
      <c r="CR75" t="s">
        <v>358</v>
      </c>
      <c r="CS75" t="s">
        <v>358</v>
      </c>
      <c r="CT75" t="s">
        <v>358</v>
      </c>
      <c r="CU75" t="s">
        <v>358</v>
      </c>
      <c r="CV75" t="s">
        <v>358</v>
      </c>
      <c r="CW75" t="s">
        <v>358</v>
      </c>
      <c r="CX75" t="s">
        <v>358</v>
      </c>
      <c r="CY75" t="s">
        <v>358</v>
      </c>
      <c r="CZ75" t="s">
        <v>358</v>
      </c>
      <c r="DA75" t="s">
        <v>358</v>
      </c>
      <c r="DB75" t="s">
        <v>358</v>
      </c>
      <c r="DC75" t="s">
        <v>358</v>
      </c>
      <c r="DD75" t="s">
        <v>358</v>
      </c>
    </row>
    <row r="76" spans="1:108" x14ac:dyDescent="0.3">
      <c r="A76" t="s">
        <v>270</v>
      </c>
      <c r="B76">
        <v>17338</v>
      </c>
      <c r="C76">
        <v>17339</v>
      </c>
      <c r="D76" t="s">
        <v>352</v>
      </c>
      <c r="E76" t="s">
        <v>352</v>
      </c>
      <c r="F76" t="s">
        <v>90</v>
      </c>
      <c r="G76" t="s">
        <v>91</v>
      </c>
      <c r="H76" t="s">
        <v>352</v>
      </c>
      <c r="I76" t="s">
        <v>352</v>
      </c>
      <c r="J76" t="s">
        <v>357</v>
      </c>
      <c r="K76" t="s">
        <v>358</v>
      </c>
      <c r="L76" t="s">
        <v>358</v>
      </c>
      <c r="M76" t="s">
        <v>358</v>
      </c>
      <c r="N76" t="s">
        <v>358</v>
      </c>
      <c r="O76" t="s">
        <v>358</v>
      </c>
      <c r="P76" t="s">
        <v>358</v>
      </c>
      <c r="Q76" t="s">
        <v>358</v>
      </c>
      <c r="R76" t="s">
        <v>358</v>
      </c>
      <c r="S76" t="s">
        <v>358</v>
      </c>
      <c r="T76" t="s">
        <v>358</v>
      </c>
      <c r="U76" t="s">
        <v>358</v>
      </c>
      <c r="V76" t="s">
        <v>358</v>
      </c>
      <c r="W76" t="s">
        <v>358</v>
      </c>
      <c r="X76" t="s">
        <v>358</v>
      </c>
      <c r="Y76" t="s">
        <v>358</v>
      </c>
      <c r="Z76" t="s">
        <v>358</v>
      </c>
      <c r="AA76" t="s">
        <v>358</v>
      </c>
      <c r="AB76" t="s">
        <v>358</v>
      </c>
      <c r="AC76" t="s">
        <v>358</v>
      </c>
      <c r="AD76" t="s">
        <v>358</v>
      </c>
      <c r="AE76" t="s">
        <v>358</v>
      </c>
      <c r="AF76" t="s">
        <v>358</v>
      </c>
      <c r="AG76" t="s">
        <v>358</v>
      </c>
      <c r="AH76" t="s">
        <v>358</v>
      </c>
      <c r="AI76" t="s">
        <v>358</v>
      </c>
      <c r="AJ76" t="s">
        <v>358</v>
      </c>
      <c r="AK76" t="s">
        <v>358</v>
      </c>
      <c r="AL76" t="s">
        <v>358</v>
      </c>
      <c r="AM76" t="s">
        <v>358</v>
      </c>
      <c r="AN76" t="s">
        <v>358</v>
      </c>
      <c r="AO76" t="s">
        <v>358</v>
      </c>
      <c r="AP76" t="s">
        <v>358</v>
      </c>
      <c r="AQ76" t="s">
        <v>358</v>
      </c>
      <c r="AR76" t="s">
        <v>358</v>
      </c>
      <c r="AS76" t="s">
        <v>358</v>
      </c>
      <c r="AT76" t="s">
        <v>358</v>
      </c>
      <c r="AU76" t="s">
        <v>358</v>
      </c>
      <c r="AV76" t="s">
        <v>358</v>
      </c>
      <c r="AW76" t="s">
        <v>358</v>
      </c>
      <c r="AX76" t="s">
        <v>358</v>
      </c>
      <c r="AY76" t="s">
        <v>358</v>
      </c>
      <c r="AZ76" t="s">
        <v>358</v>
      </c>
      <c r="BA76" t="s">
        <v>358</v>
      </c>
      <c r="BB76" t="s">
        <v>358</v>
      </c>
      <c r="BC76" t="s">
        <v>358</v>
      </c>
      <c r="BD76" t="s">
        <v>358</v>
      </c>
      <c r="BE76" t="s">
        <v>358</v>
      </c>
      <c r="BF76" t="s">
        <v>358</v>
      </c>
      <c r="BG76" t="s">
        <v>358</v>
      </c>
      <c r="BH76" t="s">
        <v>358</v>
      </c>
      <c r="BI76" t="s">
        <v>358</v>
      </c>
      <c r="BJ76" t="s">
        <v>358</v>
      </c>
      <c r="BK76" t="s">
        <v>358</v>
      </c>
      <c r="BL76" t="s">
        <v>358</v>
      </c>
      <c r="BM76" t="s">
        <v>358</v>
      </c>
      <c r="BN76" t="s">
        <v>358</v>
      </c>
      <c r="BO76" t="s">
        <v>358</v>
      </c>
      <c r="BP76" t="s">
        <v>358</v>
      </c>
      <c r="BQ76" t="s">
        <v>358</v>
      </c>
      <c r="BR76" t="s">
        <v>358</v>
      </c>
      <c r="BS76" t="s">
        <v>358</v>
      </c>
      <c r="BT76" t="s">
        <v>358</v>
      </c>
      <c r="BU76" t="s">
        <v>358</v>
      </c>
      <c r="BV76" t="s">
        <v>358</v>
      </c>
      <c r="BW76" t="s">
        <v>358</v>
      </c>
      <c r="BX76" t="s">
        <v>358</v>
      </c>
      <c r="BY76" t="s">
        <v>358</v>
      </c>
      <c r="BZ76" t="s">
        <v>358</v>
      </c>
      <c r="CA76" t="s">
        <v>358</v>
      </c>
      <c r="CB76" t="s">
        <v>358</v>
      </c>
      <c r="CC76" t="s">
        <v>358</v>
      </c>
      <c r="CD76" t="s">
        <v>358</v>
      </c>
      <c r="CE76" t="s">
        <v>358</v>
      </c>
      <c r="CF76" t="s">
        <v>358</v>
      </c>
      <c r="CG76" s="7">
        <v>4.2361111111111106E-2</v>
      </c>
      <c r="CH76" s="7">
        <v>4.2372685185185187E-2</v>
      </c>
      <c r="CI76" t="s">
        <v>358</v>
      </c>
      <c r="CJ76" t="s">
        <v>358</v>
      </c>
      <c r="CK76" t="s">
        <v>358</v>
      </c>
      <c r="CL76" t="s">
        <v>358</v>
      </c>
      <c r="CM76" t="s">
        <v>358</v>
      </c>
      <c r="CN76" t="s">
        <v>358</v>
      </c>
      <c r="CO76" t="s">
        <v>358</v>
      </c>
      <c r="CP76" t="s">
        <v>358</v>
      </c>
      <c r="CQ76" t="s">
        <v>358</v>
      </c>
      <c r="CR76" t="s">
        <v>358</v>
      </c>
      <c r="CS76" t="s">
        <v>358</v>
      </c>
      <c r="CT76" t="s">
        <v>358</v>
      </c>
      <c r="CU76" t="s">
        <v>358</v>
      </c>
      <c r="CV76" t="s">
        <v>358</v>
      </c>
      <c r="CW76" t="s">
        <v>358</v>
      </c>
      <c r="CX76" t="s">
        <v>358</v>
      </c>
      <c r="CY76" t="s">
        <v>358</v>
      </c>
      <c r="CZ76" t="s">
        <v>358</v>
      </c>
      <c r="DA76" t="s">
        <v>358</v>
      </c>
      <c r="DB76" t="s">
        <v>358</v>
      </c>
      <c r="DC76" t="s">
        <v>358</v>
      </c>
      <c r="DD76" t="s">
        <v>358</v>
      </c>
    </row>
    <row r="77" spans="1:108" x14ac:dyDescent="0.3">
      <c r="A77" t="s">
        <v>270</v>
      </c>
      <c r="B77">
        <v>17372</v>
      </c>
      <c r="C77">
        <v>17373</v>
      </c>
      <c r="D77" t="s">
        <v>352</v>
      </c>
      <c r="E77" t="s">
        <v>352</v>
      </c>
      <c r="F77" t="s">
        <v>90</v>
      </c>
      <c r="G77" t="s">
        <v>91</v>
      </c>
      <c r="H77" t="s">
        <v>352</v>
      </c>
      <c r="I77" t="s">
        <v>352</v>
      </c>
      <c r="J77" t="s">
        <v>357</v>
      </c>
      <c r="K77" t="s">
        <v>358</v>
      </c>
      <c r="L77" t="s">
        <v>358</v>
      </c>
      <c r="M77" t="s">
        <v>358</v>
      </c>
      <c r="N77" t="s">
        <v>358</v>
      </c>
      <c r="O77" t="s">
        <v>358</v>
      </c>
      <c r="P77" t="s">
        <v>358</v>
      </c>
      <c r="Q77" t="s">
        <v>358</v>
      </c>
      <c r="R77" t="s">
        <v>358</v>
      </c>
      <c r="S77" t="s">
        <v>358</v>
      </c>
      <c r="T77" t="s">
        <v>358</v>
      </c>
      <c r="U77" t="s">
        <v>358</v>
      </c>
      <c r="V77" t="s">
        <v>358</v>
      </c>
      <c r="W77" t="s">
        <v>358</v>
      </c>
      <c r="X77" t="s">
        <v>358</v>
      </c>
      <c r="Y77" t="s">
        <v>358</v>
      </c>
      <c r="Z77" t="s">
        <v>358</v>
      </c>
      <c r="AA77" t="s">
        <v>358</v>
      </c>
      <c r="AB77" t="s">
        <v>358</v>
      </c>
      <c r="AC77" s="7">
        <v>4.2361111111111106E-2</v>
      </c>
      <c r="AD77" s="7">
        <v>4.2372685185185187E-2</v>
      </c>
      <c r="AE77" s="7">
        <v>4.2361111111111106E-2</v>
      </c>
      <c r="AF77" s="7">
        <v>4.2372685185185187E-2</v>
      </c>
      <c r="AG77" s="7">
        <v>4.2361111111111106E-2</v>
      </c>
      <c r="AH77" s="7">
        <v>4.2372685185185187E-2</v>
      </c>
      <c r="AI77" s="7">
        <v>4.2361111111111106E-2</v>
      </c>
      <c r="AJ77" s="7">
        <v>4.2372685185185187E-2</v>
      </c>
      <c r="AK77" t="s">
        <v>358</v>
      </c>
      <c r="AL77" t="s">
        <v>358</v>
      </c>
      <c r="AM77" t="s">
        <v>358</v>
      </c>
      <c r="AN77" t="s">
        <v>358</v>
      </c>
      <c r="AO77" t="s">
        <v>358</v>
      </c>
      <c r="AP77" t="s">
        <v>358</v>
      </c>
      <c r="AQ77" t="s">
        <v>358</v>
      </c>
      <c r="AR77" t="s">
        <v>358</v>
      </c>
      <c r="AS77" t="s">
        <v>358</v>
      </c>
      <c r="AT77" t="s">
        <v>358</v>
      </c>
      <c r="AU77" t="s">
        <v>358</v>
      </c>
      <c r="AV77" t="s">
        <v>358</v>
      </c>
      <c r="AW77" t="s">
        <v>358</v>
      </c>
      <c r="AX77" t="s">
        <v>358</v>
      </c>
      <c r="AY77" t="s">
        <v>358</v>
      </c>
      <c r="AZ77" t="s">
        <v>358</v>
      </c>
      <c r="BA77" t="s">
        <v>358</v>
      </c>
      <c r="BB77" t="s">
        <v>358</v>
      </c>
      <c r="BC77" t="s">
        <v>358</v>
      </c>
      <c r="BD77" t="s">
        <v>358</v>
      </c>
      <c r="BE77" t="s">
        <v>358</v>
      </c>
      <c r="BF77" t="s">
        <v>358</v>
      </c>
      <c r="BG77" t="s">
        <v>358</v>
      </c>
      <c r="BH77" t="s">
        <v>358</v>
      </c>
      <c r="BI77" t="s">
        <v>358</v>
      </c>
      <c r="BJ77" t="s">
        <v>358</v>
      </c>
      <c r="BK77" t="s">
        <v>358</v>
      </c>
      <c r="BL77" t="s">
        <v>358</v>
      </c>
      <c r="BM77" t="s">
        <v>358</v>
      </c>
      <c r="BN77" t="s">
        <v>358</v>
      </c>
      <c r="BO77" t="s">
        <v>358</v>
      </c>
      <c r="BP77" t="s">
        <v>358</v>
      </c>
      <c r="BQ77" t="s">
        <v>358</v>
      </c>
      <c r="BR77" t="s">
        <v>358</v>
      </c>
      <c r="BS77" t="s">
        <v>358</v>
      </c>
      <c r="BT77" t="s">
        <v>358</v>
      </c>
      <c r="BU77" t="s">
        <v>358</v>
      </c>
      <c r="BV77" t="s">
        <v>358</v>
      </c>
      <c r="BW77" t="s">
        <v>358</v>
      </c>
      <c r="BX77" t="s">
        <v>358</v>
      </c>
      <c r="BY77" t="s">
        <v>358</v>
      </c>
      <c r="BZ77" t="s">
        <v>358</v>
      </c>
      <c r="CA77" t="s">
        <v>358</v>
      </c>
      <c r="CB77" t="s">
        <v>358</v>
      </c>
      <c r="CC77" t="s">
        <v>358</v>
      </c>
      <c r="CD77" t="s">
        <v>358</v>
      </c>
      <c r="CE77" t="s">
        <v>358</v>
      </c>
      <c r="CF77" t="s">
        <v>358</v>
      </c>
      <c r="CG77" t="s">
        <v>358</v>
      </c>
      <c r="CH77" t="s">
        <v>358</v>
      </c>
      <c r="CI77" t="s">
        <v>358</v>
      </c>
      <c r="CJ77" t="s">
        <v>358</v>
      </c>
      <c r="CK77" t="s">
        <v>358</v>
      </c>
      <c r="CL77" t="s">
        <v>358</v>
      </c>
      <c r="CM77" t="s">
        <v>358</v>
      </c>
      <c r="CN77" t="s">
        <v>358</v>
      </c>
      <c r="CO77" t="s">
        <v>358</v>
      </c>
      <c r="CP77" t="s">
        <v>358</v>
      </c>
      <c r="CQ77" t="s">
        <v>358</v>
      </c>
      <c r="CR77" t="s">
        <v>358</v>
      </c>
      <c r="CS77" t="s">
        <v>358</v>
      </c>
      <c r="CT77" t="s">
        <v>358</v>
      </c>
      <c r="CU77" t="s">
        <v>358</v>
      </c>
      <c r="CV77" t="s">
        <v>358</v>
      </c>
      <c r="CW77" t="s">
        <v>358</v>
      </c>
      <c r="CX77" t="s">
        <v>358</v>
      </c>
      <c r="CY77" t="s">
        <v>358</v>
      </c>
      <c r="CZ77" t="s">
        <v>358</v>
      </c>
      <c r="DA77" t="s">
        <v>358</v>
      </c>
      <c r="DB77" t="s">
        <v>358</v>
      </c>
      <c r="DC77" t="s">
        <v>358</v>
      </c>
      <c r="DD77" t="s">
        <v>358</v>
      </c>
    </row>
    <row r="78" spans="1:108" x14ac:dyDescent="0.3">
      <c r="A78" t="s">
        <v>270</v>
      </c>
      <c r="B78">
        <v>17746</v>
      </c>
      <c r="C78" s="1">
        <v>17747</v>
      </c>
      <c r="D78" t="s">
        <v>352</v>
      </c>
      <c r="E78" t="s">
        <v>352</v>
      </c>
      <c r="F78" t="s">
        <v>90</v>
      </c>
      <c r="G78" t="s">
        <v>91</v>
      </c>
      <c r="H78" t="s">
        <v>352</v>
      </c>
      <c r="I78" t="s">
        <v>352</v>
      </c>
      <c r="J78" t="s">
        <v>357</v>
      </c>
      <c r="K78" t="s">
        <v>358</v>
      </c>
      <c r="L78" t="s">
        <v>358</v>
      </c>
      <c r="M78" t="s">
        <v>358</v>
      </c>
      <c r="N78" t="s">
        <v>358</v>
      </c>
      <c r="O78" t="s">
        <v>358</v>
      </c>
      <c r="P78" t="s">
        <v>358</v>
      </c>
      <c r="Q78" t="s">
        <v>358</v>
      </c>
      <c r="R78" t="s">
        <v>358</v>
      </c>
      <c r="S78" t="s">
        <v>358</v>
      </c>
      <c r="T78" t="s">
        <v>358</v>
      </c>
      <c r="U78" t="s">
        <v>358</v>
      </c>
      <c r="V78" t="s">
        <v>358</v>
      </c>
      <c r="W78" t="s">
        <v>358</v>
      </c>
      <c r="X78" t="s">
        <v>358</v>
      </c>
      <c r="Y78" t="s">
        <v>358</v>
      </c>
      <c r="Z78" t="s">
        <v>358</v>
      </c>
      <c r="AA78" t="s">
        <v>358</v>
      </c>
      <c r="AB78" t="s">
        <v>358</v>
      </c>
      <c r="AC78" t="s">
        <v>358</v>
      </c>
      <c r="AD78" t="s">
        <v>358</v>
      </c>
      <c r="AE78" t="s">
        <v>358</v>
      </c>
      <c r="AF78" t="s">
        <v>358</v>
      </c>
      <c r="AG78" t="s">
        <v>358</v>
      </c>
      <c r="AH78" t="s">
        <v>358</v>
      </c>
      <c r="AI78" t="s">
        <v>358</v>
      </c>
      <c r="AJ78" t="s">
        <v>358</v>
      </c>
      <c r="AK78" t="s">
        <v>358</v>
      </c>
      <c r="AL78" t="s">
        <v>358</v>
      </c>
      <c r="AM78" t="s">
        <v>358</v>
      </c>
      <c r="AN78" t="s">
        <v>358</v>
      </c>
      <c r="AO78" s="7">
        <v>4.2361111111111106E-2</v>
      </c>
      <c r="AP78" s="7">
        <v>4.2372685185185187E-2</v>
      </c>
      <c r="AQ78" s="7">
        <v>4.2361111111111106E-2</v>
      </c>
      <c r="AR78" s="7">
        <v>4.2372685185185187E-2</v>
      </c>
      <c r="AS78" s="7">
        <v>4.2361111111111106E-2</v>
      </c>
      <c r="AT78" s="7">
        <v>4.2372685185185187E-2</v>
      </c>
      <c r="AU78" s="7">
        <v>4.2361111111111106E-2</v>
      </c>
      <c r="AV78" s="7">
        <v>4.2372685185185187E-2</v>
      </c>
      <c r="AW78" s="7">
        <v>4.2361111111111106E-2</v>
      </c>
      <c r="AX78" s="7">
        <v>4.2372685185185187E-2</v>
      </c>
      <c r="AY78" s="7">
        <v>4.2361111111111106E-2</v>
      </c>
      <c r="AZ78" s="7">
        <v>4.2372685185185187E-2</v>
      </c>
      <c r="BA78" s="7">
        <v>4.2361111111111106E-2</v>
      </c>
      <c r="BB78" s="7">
        <v>4.2372685185185187E-2</v>
      </c>
      <c r="BC78" s="7">
        <v>4.2361111111111106E-2</v>
      </c>
      <c r="BD78" s="7">
        <v>4.2372685185185187E-2</v>
      </c>
      <c r="BE78" s="7">
        <v>4.2361111111111106E-2</v>
      </c>
      <c r="BF78" s="7">
        <v>4.2372685185185187E-2</v>
      </c>
      <c r="BG78" s="7">
        <v>4.2361111111111106E-2</v>
      </c>
      <c r="BH78" s="7">
        <v>4.2372685185185187E-2</v>
      </c>
      <c r="BI78" s="7">
        <v>4.2361111111111106E-2</v>
      </c>
      <c r="BJ78" s="7">
        <v>4.2372685185185187E-2</v>
      </c>
      <c r="BK78" s="7">
        <v>4.2361111111111106E-2</v>
      </c>
      <c r="BL78" s="7">
        <v>4.2372685185185187E-2</v>
      </c>
      <c r="BM78" s="7">
        <v>4.2361111111111106E-2</v>
      </c>
      <c r="BN78" s="7">
        <v>4.2372685185185187E-2</v>
      </c>
      <c r="BO78" t="s">
        <v>358</v>
      </c>
      <c r="BP78" t="s">
        <v>358</v>
      </c>
      <c r="BQ78" t="s">
        <v>358</v>
      </c>
      <c r="BR78" t="s">
        <v>358</v>
      </c>
      <c r="BS78" t="s">
        <v>358</v>
      </c>
      <c r="BT78" t="s">
        <v>358</v>
      </c>
      <c r="BU78" t="s">
        <v>358</v>
      </c>
      <c r="BV78" t="s">
        <v>358</v>
      </c>
      <c r="BW78" s="7">
        <v>4.2361111111111106E-2</v>
      </c>
      <c r="BX78" s="7">
        <v>4.2372685185185187E-2</v>
      </c>
      <c r="BY78" t="s">
        <v>358</v>
      </c>
      <c r="BZ78" t="s">
        <v>358</v>
      </c>
      <c r="CA78" t="s">
        <v>358</v>
      </c>
      <c r="CB78" t="s">
        <v>358</v>
      </c>
      <c r="CC78" s="7">
        <v>4.2361111111111106E-2</v>
      </c>
      <c r="CD78" s="7">
        <v>4.2372685185185187E-2</v>
      </c>
      <c r="CE78" t="s">
        <v>358</v>
      </c>
      <c r="CF78" t="s">
        <v>358</v>
      </c>
      <c r="CG78" t="s">
        <v>358</v>
      </c>
      <c r="CH78" t="s">
        <v>358</v>
      </c>
      <c r="CI78" t="s">
        <v>358</v>
      </c>
      <c r="CJ78" t="s">
        <v>358</v>
      </c>
      <c r="CK78" t="s">
        <v>358</v>
      </c>
      <c r="CL78" t="s">
        <v>358</v>
      </c>
      <c r="CM78" t="s">
        <v>358</v>
      </c>
      <c r="CN78" t="s">
        <v>358</v>
      </c>
      <c r="CO78" t="s">
        <v>358</v>
      </c>
      <c r="CP78" t="s">
        <v>358</v>
      </c>
      <c r="CQ78" t="s">
        <v>358</v>
      </c>
      <c r="CR78" t="s">
        <v>358</v>
      </c>
      <c r="CS78" s="7">
        <v>4.2361111111111106E-2</v>
      </c>
      <c r="CT78" s="7">
        <v>4.2372685185185187E-2</v>
      </c>
      <c r="CU78" s="7">
        <v>4.2361111111111106E-2</v>
      </c>
      <c r="CV78" s="7">
        <v>4.2372685185185187E-2</v>
      </c>
      <c r="CW78" t="s">
        <v>358</v>
      </c>
      <c r="CX78" t="s">
        <v>358</v>
      </c>
      <c r="CY78" t="s">
        <v>358</v>
      </c>
      <c r="CZ78" t="s">
        <v>358</v>
      </c>
      <c r="DA78" t="s">
        <v>358</v>
      </c>
      <c r="DB78" t="s">
        <v>358</v>
      </c>
      <c r="DC78" t="s">
        <v>358</v>
      </c>
      <c r="DD78" t="s">
        <v>358</v>
      </c>
    </row>
    <row r="79" spans="1:108" x14ac:dyDescent="0.3">
      <c r="A79" t="s">
        <v>270</v>
      </c>
      <c r="B79">
        <v>17857</v>
      </c>
      <c r="C79" s="1">
        <v>17858</v>
      </c>
      <c r="D79" t="s">
        <v>352</v>
      </c>
      <c r="E79" t="s">
        <v>352</v>
      </c>
      <c r="F79" t="s">
        <v>105</v>
      </c>
      <c r="G79" t="s">
        <v>106</v>
      </c>
      <c r="H79" t="s">
        <v>352</v>
      </c>
      <c r="I79" t="s">
        <v>352</v>
      </c>
      <c r="J79" t="s">
        <v>357</v>
      </c>
      <c r="K79" t="s">
        <v>358</v>
      </c>
      <c r="L79" t="s">
        <v>358</v>
      </c>
      <c r="M79" t="s">
        <v>358</v>
      </c>
      <c r="N79" t="s">
        <v>358</v>
      </c>
      <c r="O79" t="s">
        <v>358</v>
      </c>
      <c r="P79" t="s">
        <v>358</v>
      </c>
      <c r="Q79" t="s">
        <v>358</v>
      </c>
      <c r="R79" t="s">
        <v>358</v>
      </c>
      <c r="S79" t="s">
        <v>358</v>
      </c>
      <c r="T79" t="s">
        <v>358</v>
      </c>
      <c r="U79" t="s">
        <v>358</v>
      </c>
      <c r="V79" t="s">
        <v>358</v>
      </c>
      <c r="W79" t="s">
        <v>358</v>
      </c>
      <c r="X79" t="s">
        <v>358</v>
      </c>
      <c r="Y79" t="s">
        <v>358</v>
      </c>
      <c r="Z79" t="s">
        <v>358</v>
      </c>
      <c r="AA79" t="s">
        <v>358</v>
      </c>
      <c r="AB79" t="s">
        <v>358</v>
      </c>
      <c r="AC79" t="s">
        <v>358</v>
      </c>
      <c r="AD79" t="s">
        <v>358</v>
      </c>
      <c r="AE79" t="s">
        <v>358</v>
      </c>
      <c r="AF79" t="s">
        <v>358</v>
      </c>
      <c r="AG79" t="s">
        <v>358</v>
      </c>
      <c r="AH79" t="s">
        <v>358</v>
      </c>
      <c r="AI79" t="s">
        <v>358</v>
      </c>
      <c r="AJ79" t="s">
        <v>358</v>
      </c>
      <c r="AK79" t="s">
        <v>358</v>
      </c>
      <c r="AL79" t="s">
        <v>358</v>
      </c>
      <c r="AM79" t="s">
        <v>358</v>
      </c>
      <c r="AN79" t="s">
        <v>358</v>
      </c>
      <c r="AO79" s="7">
        <v>4.2361111111111106E-2</v>
      </c>
      <c r="AP79" s="7">
        <v>4.2372685185185187E-2</v>
      </c>
      <c r="AQ79" s="7">
        <v>4.2361111111111106E-2</v>
      </c>
      <c r="AR79" s="7">
        <v>4.2372685185185187E-2</v>
      </c>
      <c r="AS79" s="7">
        <v>4.2361111111111106E-2</v>
      </c>
      <c r="AT79" s="7">
        <v>4.2372685185185187E-2</v>
      </c>
      <c r="AU79" s="7">
        <v>4.2361111111111106E-2</v>
      </c>
      <c r="AV79" s="7">
        <v>4.2372685185185187E-2</v>
      </c>
      <c r="AW79" s="7">
        <v>4.2361111111111106E-2</v>
      </c>
      <c r="AX79" s="7">
        <v>4.2372685185185187E-2</v>
      </c>
      <c r="AY79" s="7">
        <v>4.2361111111111106E-2</v>
      </c>
      <c r="AZ79" s="7">
        <v>4.2372685185185187E-2</v>
      </c>
      <c r="BA79" t="s">
        <v>358</v>
      </c>
      <c r="BB79" t="s">
        <v>358</v>
      </c>
      <c r="BC79" s="7">
        <v>4.2361111111111106E-2</v>
      </c>
      <c r="BD79" s="7">
        <v>4.2372685185185187E-2</v>
      </c>
      <c r="BE79" s="7">
        <v>4.2361111111111106E-2</v>
      </c>
      <c r="BF79" s="7">
        <v>4.2372685185185187E-2</v>
      </c>
      <c r="BG79" s="7">
        <v>4.2361111111111106E-2</v>
      </c>
      <c r="BH79" s="7">
        <v>4.2372685185185187E-2</v>
      </c>
      <c r="BI79" s="7">
        <v>4.2361111111111106E-2</v>
      </c>
      <c r="BJ79" s="7">
        <v>4.2372685185185187E-2</v>
      </c>
      <c r="BK79" s="7">
        <v>4.2361111111111106E-2</v>
      </c>
      <c r="BL79" s="7">
        <v>4.2372685185185187E-2</v>
      </c>
      <c r="BM79" s="7">
        <v>4.2361111111111106E-2</v>
      </c>
      <c r="BN79" s="7">
        <v>4.2372685185185187E-2</v>
      </c>
      <c r="BO79" t="s">
        <v>358</v>
      </c>
      <c r="BP79" t="s">
        <v>358</v>
      </c>
      <c r="BQ79" t="s">
        <v>358</v>
      </c>
      <c r="BR79" t="s">
        <v>358</v>
      </c>
      <c r="BS79" t="s">
        <v>358</v>
      </c>
      <c r="BT79" t="s">
        <v>358</v>
      </c>
      <c r="BU79" t="s">
        <v>358</v>
      </c>
      <c r="BV79" t="s">
        <v>358</v>
      </c>
      <c r="BW79" s="7">
        <v>4.2361111111111106E-2</v>
      </c>
      <c r="BX79" s="7">
        <v>4.2372685185185187E-2</v>
      </c>
      <c r="BY79" t="s">
        <v>358</v>
      </c>
      <c r="BZ79" t="s">
        <v>358</v>
      </c>
      <c r="CA79" t="s">
        <v>358</v>
      </c>
      <c r="CB79" t="s">
        <v>358</v>
      </c>
      <c r="CC79" s="7">
        <v>4.2361111111111106E-2</v>
      </c>
      <c r="CD79" s="7">
        <v>4.2372685185185187E-2</v>
      </c>
      <c r="CE79" t="s">
        <v>358</v>
      </c>
      <c r="CF79" t="s">
        <v>358</v>
      </c>
      <c r="CG79" t="s">
        <v>358</v>
      </c>
      <c r="CH79" t="s">
        <v>358</v>
      </c>
      <c r="CI79" t="s">
        <v>358</v>
      </c>
      <c r="CJ79" t="s">
        <v>358</v>
      </c>
      <c r="CK79" t="s">
        <v>358</v>
      </c>
      <c r="CL79" t="s">
        <v>358</v>
      </c>
      <c r="CM79" t="s">
        <v>358</v>
      </c>
      <c r="CN79" t="s">
        <v>358</v>
      </c>
      <c r="CO79" t="s">
        <v>358</v>
      </c>
      <c r="CP79" t="s">
        <v>358</v>
      </c>
      <c r="CQ79" t="s">
        <v>358</v>
      </c>
      <c r="CR79" t="s">
        <v>358</v>
      </c>
      <c r="CS79" s="7">
        <v>4.2361111111111106E-2</v>
      </c>
      <c r="CT79" s="7">
        <v>4.2372685185185187E-2</v>
      </c>
      <c r="CU79" s="7">
        <v>4.2361111111111106E-2</v>
      </c>
      <c r="CV79" s="7">
        <v>4.2372685185185187E-2</v>
      </c>
      <c r="CW79" t="s">
        <v>358</v>
      </c>
      <c r="CX79" t="s">
        <v>358</v>
      </c>
      <c r="CY79" t="s">
        <v>358</v>
      </c>
      <c r="CZ79" t="s">
        <v>358</v>
      </c>
      <c r="DA79" t="s">
        <v>358</v>
      </c>
      <c r="DB79" t="s">
        <v>358</v>
      </c>
      <c r="DC79" t="s">
        <v>358</v>
      </c>
      <c r="DD79" t="s">
        <v>358</v>
      </c>
    </row>
    <row r="80" spans="1:108" x14ac:dyDescent="0.3">
      <c r="A80" t="s">
        <v>270</v>
      </c>
      <c r="B80">
        <v>18059</v>
      </c>
      <c r="C80" s="1">
        <v>18060</v>
      </c>
      <c r="D80" t="s">
        <v>352</v>
      </c>
      <c r="E80" t="s">
        <v>352</v>
      </c>
      <c r="F80" t="s">
        <v>90</v>
      </c>
      <c r="G80" t="s">
        <v>91</v>
      </c>
      <c r="H80" t="s">
        <v>352</v>
      </c>
      <c r="I80" t="s">
        <v>352</v>
      </c>
      <c r="J80" t="s">
        <v>357</v>
      </c>
      <c r="K80" t="s">
        <v>358</v>
      </c>
      <c r="L80" t="s">
        <v>358</v>
      </c>
      <c r="M80" t="s">
        <v>358</v>
      </c>
      <c r="N80" t="s">
        <v>358</v>
      </c>
      <c r="O80" t="s">
        <v>358</v>
      </c>
      <c r="P80" t="s">
        <v>358</v>
      </c>
      <c r="Q80" t="s">
        <v>358</v>
      </c>
      <c r="R80" t="s">
        <v>358</v>
      </c>
      <c r="S80" t="s">
        <v>358</v>
      </c>
      <c r="T80" t="s">
        <v>358</v>
      </c>
      <c r="U80" t="s">
        <v>358</v>
      </c>
      <c r="V80" t="s">
        <v>358</v>
      </c>
      <c r="W80" t="s">
        <v>358</v>
      </c>
      <c r="X80" t="s">
        <v>358</v>
      </c>
      <c r="Y80" t="s">
        <v>358</v>
      </c>
      <c r="Z80" t="s">
        <v>358</v>
      </c>
      <c r="AA80" t="s">
        <v>358</v>
      </c>
      <c r="AB80" t="s">
        <v>358</v>
      </c>
      <c r="AC80" t="s">
        <v>358</v>
      </c>
      <c r="AD80" t="s">
        <v>358</v>
      </c>
      <c r="AE80" t="s">
        <v>358</v>
      </c>
      <c r="AF80" t="s">
        <v>358</v>
      </c>
      <c r="AG80" t="s">
        <v>358</v>
      </c>
      <c r="AH80" t="s">
        <v>358</v>
      </c>
      <c r="AI80" t="s">
        <v>358</v>
      </c>
      <c r="AJ80" t="s">
        <v>358</v>
      </c>
      <c r="AK80" t="s">
        <v>358</v>
      </c>
      <c r="AL80" t="s">
        <v>358</v>
      </c>
      <c r="AM80" t="s">
        <v>358</v>
      </c>
      <c r="AN80" t="s">
        <v>358</v>
      </c>
      <c r="AO80" s="7">
        <v>4.2361111111111106E-2</v>
      </c>
      <c r="AP80" s="7">
        <v>4.2372685185185187E-2</v>
      </c>
      <c r="AQ80" s="7">
        <v>4.2361111111111106E-2</v>
      </c>
      <c r="AR80" s="7">
        <v>4.2372685185185187E-2</v>
      </c>
      <c r="AS80" s="7">
        <v>4.2361111111111106E-2</v>
      </c>
      <c r="AT80" s="7">
        <v>4.2372685185185187E-2</v>
      </c>
      <c r="AU80" s="7">
        <v>4.2361111111111106E-2</v>
      </c>
      <c r="AV80" s="7">
        <v>4.2372685185185187E-2</v>
      </c>
      <c r="AW80" s="7">
        <v>4.2361111111111106E-2</v>
      </c>
      <c r="AX80" s="7">
        <v>4.2372685185185187E-2</v>
      </c>
      <c r="AY80" s="7">
        <v>4.2361111111111106E-2</v>
      </c>
      <c r="AZ80" s="7">
        <v>4.2372685185185187E-2</v>
      </c>
      <c r="BA80" s="7">
        <v>4.2361111111111106E-2</v>
      </c>
      <c r="BB80" s="7">
        <v>4.2372685185185187E-2</v>
      </c>
      <c r="BC80" s="7">
        <v>4.2361111111111106E-2</v>
      </c>
      <c r="BD80" s="7">
        <v>4.2372685185185187E-2</v>
      </c>
      <c r="BE80" s="7">
        <v>4.2361111111111106E-2</v>
      </c>
      <c r="BF80" s="7">
        <v>4.2372685185185187E-2</v>
      </c>
      <c r="BG80" s="7">
        <v>4.2361111111111106E-2</v>
      </c>
      <c r="BH80" s="7">
        <v>4.2372685185185187E-2</v>
      </c>
      <c r="BI80" s="7">
        <v>4.2361111111111106E-2</v>
      </c>
      <c r="BJ80" s="7">
        <v>4.2372685185185187E-2</v>
      </c>
      <c r="BK80" s="7">
        <v>4.2361111111111106E-2</v>
      </c>
      <c r="BL80" s="7">
        <v>4.2372685185185187E-2</v>
      </c>
      <c r="BM80" s="7">
        <v>4.2361111111111106E-2</v>
      </c>
      <c r="BN80" s="7">
        <v>4.2372685185185187E-2</v>
      </c>
      <c r="BO80" t="s">
        <v>358</v>
      </c>
      <c r="BP80" t="s">
        <v>358</v>
      </c>
      <c r="BQ80" t="s">
        <v>358</v>
      </c>
      <c r="BR80" t="s">
        <v>358</v>
      </c>
      <c r="BS80" t="s">
        <v>358</v>
      </c>
      <c r="BT80" t="s">
        <v>358</v>
      </c>
      <c r="BU80" t="s">
        <v>358</v>
      </c>
      <c r="BV80" t="s">
        <v>358</v>
      </c>
      <c r="BW80" t="s">
        <v>358</v>
      </c>
      <c r="BX80" t="s">
        <v>358</v>
      </c>
      <c r="BY80" t="s">
        <v>358</v>
      </c>
      <c r="BZ80" t="s">
        <v>358</v>
      </c>
      <c r="CA80" t="s">
        <v>358</v>
      </c>
      <c r="CB80" t="s">
        <v>358</v>
      </c>
      <c r="CC80" s="7">
        <v>4.2361111111111106E-2</v>
      </c>
      <c r="CD80" s="7">
        <v>4.2372685185185187E-2</v>
      </c>
      <c r="CE80" t="s">
        <v>358</v>
      </c>
      <c r="CF80" t="s">
        <v>358</v>
      </c>
      <c r="CG80" t="s">
        <v>358</v>
      </c>
      <c r="CH80" t="s">
        <v>358</v>
      </c>
      <c r="CI80" t="s">
        <v>358</v>
      </c>
      <c r="CJ80" t="s">
        <v>358</v>
      </c>
      <c r="CK80" t="s">
        <v>358</v>
      </c>
      <c r="CL80" t="s">
        <v>358</v>
      </c>
      <c r="CM80" t="s">
        <v>358</v>
      </c>
      <c r="CN80" t="s">
        <v>358</v>
      </c>
      <c r="CO80" t="s">
        <v>358</v>
      </c>
      <c r="CP80" t="s">
        <v>358</v>
      </c>
      <c r="CQ80" s="7">
        <v>4.2361111111111106E-2</v>
      </c>
      <c r="CR80" s="7">
        <v>4.2372685185185187E-2</v>
      </c>
      <c r="CS80" s="7">
        <v>4.2361111111111106E-2</v>
      </c>
      <c r="CT80" s="7">
        <v>4.2372685185185187E-2</v>
      </c>
      <c r="CU80" s="7">
        <v>4.2361111111111106E-2</v>
      </c>
      <c r="CV80" s="7">
        <v>4.2372685185185187E-2</v>
      </c>
      <c r="CW80" t="s">
        <v>358</v>
      </c>
      <c r="CX80" t="s">
        <v>358</v>
      </c>
      <c r="CY80" t="s">
        <v>358</v>
      </c>
      <c r="CZ80" t="s">
        <v>358</v>
      </c>
      <c r="DA80" t="s">
        <v>358</v>
      </c>
      <c r="DB80" t="s">
        <v>358</v>
      </c>
      <c r="DC80" s="7">
        <v>4.2361111111111106E-2</v>
      </c>
      <c r="DD80" s="7">
        <v>4.2372685185185187E-2</v>
      </c>
    </row>
    <row r="81" spans="1:108" x14ac:dyDescent="0.3">
      <c r="A81" t="s">
        <v>270</v>
      </c>
      <c r="B81">
        <v>18698</v>
      </c>
      <c r="C81">
        <v>18699</v>
      </c>
      <c r="D81" t="s">
        <v>352</v>
      </c>
      <c r="E81" t="s">
        <v>352</v>
      </c>
      <c r="F81" t="s">
        <v>91</v>
      </c>
      <c r="G81" t="s">
        <v>90</v>
      </c>
      <c r="H81" t="s">
        <v>352</v>
      </c>
      <c r="I81" t="s">
        <v>352</v>
      </c>
      <c r="J81" t="s">
        <v>357</v>
      </c>
      <c r="K81" t="s">
        <v>358</v>
      </c>
      <c r="L81" t="s">
        <v>358</v>
      </c>
      <c r="M81" t="s">
        <v>358</v>
      </c>
      <c r="N81" t="s">
        <v>358</v>
      </c>
      <c r="O81" t="s">
        <v>358</v>
      </c>
      <c r="P81" t="s">
        <v>358</v>
      </c>
      <c r="Q81" t="s">
        <v>358</v>
      </c>
      <c r="R81" t="s">
        <v>358</v>
      </c>
      <c r="S81" s="7">
        <v>4.2361111111111106E-2</v>
      </c>
      <c r="T81" s="7">
        <v>4.2372685185185187E-2</v>
      </c>
      <c r="U81" t="s">
        <v>358</v>
      </c>
      <c r="V81" t="s">
        <v>358</v>
      </c>
      <c r="W81" t="s">
        <v>358</v>
      </c>
      <c r="X81" t="s">
        <v>358</v>
      </c>
      <c r="Y81" t="s">
        <v>358</v>
      </c>
      <c r="Z81" t="s">
        <v>358</v>
      </c>
      <c r="AA81" t="s">
        <v>358</v>
      </c>
      <c r="AB81" t="s">
        <v>358</v>
      </c>
      <c r="AC81" t="s">
        <v>358</v>
      </c>
      <c r="AD81" t="s">
        <v>358</v>
      </c>
      <c r="AE81" t="s">
        <v>358</v>
      </c>
      <c r="AF81" t="s">
        <v>358</v>
      </c>
      <c r="AG81" t="s">
        <v>358</v>
      </c>
      <c r="AH81" t="s">
        <v>358</v>
      </c>
      <c r="AI81" t="s">
        <v>358</v>
      </c>
      <c r="AJ81" t="s">
        <v>358</v>
      </c>
      <c r="AK81" t="s">
        <v>358</v>
      </c>
      <c r="AL81" t="s">
        <v>358</v>
      </c>
      <c r="AM81" t="s">
        <v>358</v>
      </c>
      <c r="AN81" t="s">
        <v>358</v>
      </c>
      <c r="AO81" t="s">
        <v>358</v>
      </c>
      <c r="AP81" t="s">
        <v>358</v>
      </c>
      <c r="AQ81" t="s">
        <v>358</v>
      </c>
      <c r="AR81" t="s">
        <v>358</v>
      </c>
      <c r="AS81" t="s">
        <v>358</v>
      </c>
      <c r="AT81" t="s">
        <v>358</v>
      </c>
      <c r="AU81" t="s">
        <v>358</v>
      </c>
      <c r="AV81" t="s">
        <v>358</v>
      </c>
      <c r="AW81" t="s">
        <v>358</v>
      </c>
      <c r="AX81" t="s">
        <v>358</v>
      </c>
      <c r="AY81" t="s">
        <v>358</v>
      </c>
      <c r="AZ81" t="s">
        <v>358</v>
      </c>
      <c r="BA81" t="s">
        <v>358</v>
      </c>
      <c r="BB81" t="s">
        <v>358</v>
      </c>
      <c r="BC81" t="s">
        <v>358</v>
      </c>
      <c r="BD81" t="s">
        <v>358</v>
      </c>
      <c r="BE81" t="s">
        <v>358</v>
      </c>
      <c r="BF81" t="s">
        <v>358</v>
      </c>
      <c r="BG81" t="s">
        <v>358</v>
      </c>
      <c r="BH81" t="s">
        <v>358</v>
      </c>
      <c r="BI81" t="s">
        <v>358</v>
      </c>
      <c r="BJ81" t="s">
        <v>358</v>
      </c>
      <c r="BK81" t="s">
        <v>358</v>
      </c>
      <c r="BL81" t="s">
        <v>358</v>
      </c>
      <c r="BM81" t="s">
        <v>358</v>
      </c>
      <c r="BN81" t="s">
        <v>358</v>
      </c>
      <c r="BO81" t="s">
        <v>358</v>
      </c>
      <c r="BP81" t="s">
        <v>358</v>
      </c>
      <c r="BQ81" t="s">
        <v>358</v>
      </c>
      <c r="BR81" t="s">
        <v>358</v>
      </c>
      <c r="BS81" t="s">
        <v>358</v>
      </c>
      <c r="BT81" t="s">
        <v>358</v>
      </c>
      <c r="BU81" t="s">
        <v>358</v>
      </c>
      <c r="BV81" t="s">
        <v>358</v>
      </c>
      <c r="BW81" t="s">
        <v>358</v>
      </c>
      <c r="BX81" t="s">
        <v>358</v>
      </c>
      <c r="BY81" t="s">
        <v>358</v>
      </c>
      <c r="BZ81" t="s">
        <v>358</v>
      </c>
      <c r="CA81" t="s">
        <v>358</v>
      </c>
      <c r="CB81" t="s">
        <v>358</v>
      </c>
      <c r="CC81" t="s">
        <v>358</v>
      </c>
      <c r="CD81" t="s">
        <v>358</v>
      </c>
      <c r="CE81" t="s">
        <v>358</v>
      </c>
      <c r="CF81" t="s">
        <v>358</v>
      </c>
      <c r="CG81" t="s">
        <v>358</v>
      </c>
      <c r="CH81" t="s">
        <v>358</v>
      </c>
      <c r="CI81" t="s">
        <v>358</v>
      </c>
      <c r="CJ81" t="s">
        <v>358</v>
      </c>
      <c r="CK81" t="s">
        <v>358</v>
      </c>
      <c r="CL81" t="s">
        <v>358</v>
      </c>
      <c r="CM81" t="s">
        <v>358</v>
      </c>
      <c r="CN81" t="s">
        <v>358</v>
      </c>
      <c r="CO81" t="s">
        <v>358</v>
      </c>
      <c r="CP81" t="s">
        <v>358</v>
      </c>
      <c r="CQ81" t="s">
        <v>358</v>
      </c>
      <c r="CR81" t="s">
        <v>358</v>
      </c>
      <c r="CS81" t="s">
        <v>358</v>
      </c>
      <c r="CT81" t="s">
        <v>358</v>
      </c>
      <c r="CU81" t="s">
        <v>358</v>
      </c>
      <c r="CV81" t="s">
        <v>358</v>
      </c>
      <c r="CW81" t="s">
        <v>358</v>
      </c>
      <c r="CX81" t="s">
        <v>358</v>
      </c>
      <c r="CY81" t="s">
        <v>358</v>
      </c>
      <c r="CZ81" t="s">
        <v>358</v>
      </c>
      <c r="DA81" t="s">
        <v>358</v>
      </c>
      <c r="DB81" t="s">
        <v>358</v>
      </c>
      <c r="DC81" t="s">
        <v>358</v>
      </c>
      <c r="DD81" t="s">
        <v>358</v>
      </c>
    </row>
    <row r="82" spans="1:108" x14ac:dyDescent="0.3">
      <c r="A82" t="s">
        <v>270</v>
      </c>
      <c r="B82">
        <v>18702</v>
      </c>
      <c r="C82">
        <v>18703</v>
      </c>
      <c r="D82" t="s">
        <v>352</v>
      </c>
      <c r="E82" t="s">
        <v>352</v>
      </c>
      <c r="F82" t="s">
        <v>106</v>
      </c>
      <c r="G82" t="s">
        <v>105</v>
      </c>
      <c r="H82" t="s">
        <v>352</v>
      </c>
      <c r="I82" t="s">
        <v>352</v>
      </c>
      <c r="J82" t="s">
        <v>357</v>
      </c>
      <c r="K82" t="s">
        <v>358</v>
      </c>
      <c r="L82" t="s">
        <v>358</v>
      </c>
      <c r="M82" t="s">
        <v>358</v>
      </c>
      <c r="N82" t="s">
        <v>358</v>
      </c>
      <c r="O82" t="s">
        <v>358</v>
      </c>
      <c r="P82" t="s">
        <v>358</v>
      </c>
      <c r="Q82" t="s">
        <v>358</v>
      </c>
      <c r="R82" t="s">
        <v>358</v>
      </c>
      <c r="S82" s="7">
        <v>4.2361111111111106E-2</v>
      </c>
      <c r="T82" s="7">
        <v>4.2372685185185187E-2</v>
      </c>
      <c r="U82" t="s">
        <v>358</v>
      </c>
      <c r="V82" t="s">
        <v>358</v>
      </c>
      <c r="W82" t="s">
        <v>358</v>
      </c>
      <c r="X82" t="s">
        <v>358</v>
      </c>
      <c r="Y82" t="s">
        <v>358</v>
      </c>
      <c r="Z82" t="s">
        <v>358</v>
      </c>
      <c r="AA82" t="s">
        <v>358</v>
      </c>
      <c r="AB82" t="s">
        <v>358</v>
      </c>
      <c r="AC82" t="s">
        <v>358</v>
      </c>
      <c r="AD82" t="s">
        <v>358</v>
      </c>
      <c r="AE82" t="s">
        <v>358</v>
      </c>
      <c r="AF82" t="s">
        <v>358</v>
      </c>
      <c r="AG82" t="s">
        <v>358</v>
      </c>
      <c r="AH82" t="s">
        <v>358</v>
      </c>
      <c r="AI82" t="s">
        <v>358</v>
      </c>
      <c r="AJ82" t="s">
        <v>358</v>
      </c>
      <c r="AK82" t="s">
        <v>358</v>
      </c>
      <c r="AL82" t="s">
        <v>358</v>
      </c>
      <c r="AM82" t="s">
        <v>358</v>
      </c>
      <c r="AN82" t="s">
        <v>358</v>
      </c>
      <c r="AO82" t="s">
        <v>358</v>
      </c>
      <c r="AP82" t="s">
        <v>358</v>
      </c>
      <c r="AQ82" t="s">
        <v>358</v>
      </c>
      <c r="AR82" t="s">
        <v>358</v>
      </c>
      <c r="AS82" t="s">
        <v>358</v>
      </c>
      <c r="AT82" t="s">
        <v>358</v>
      </c>
      <c r="AU82" t="s">
        <v>358</v>
      </c>
      <c r="AV82" t="s">
        <v>358</v>
      </c>
      <c r="AW82" t="s">
        <v>358</v>
      </c>
      <c r="AX82" t="s">
        <v>358</v>
      </c>
      <c r="AY82" t="s">
        <v>358</v>
      </c>
      <c r="AZ82" t="s">
        <v>358</v>
      </c>
      <c r="BA82" t="s">
        <v>358</v>
      </c>
      <c r="BB82" t="s">
        <v>358</v>
      </c>
      <c r="BC82" t="s">
        <v>358</v>
      </c>
      <c r="BD82" t="s">
        <v>358</v>
      </c>
      <c r="BE82" t="s">
        <v>358</v>
      </c>
      <c r="BF82" t="s">
        <v>358</v>
      </c>
      <c r="BG82" t="s">
        <v>358</v>
      </c>
      <c r="BH82" t="s">
        <v>358</v>
      </c>
      <c r="BI82" t="s">
        <v>358</v>
      </c>
      <c r="BJ82" t="s">
        <v>358</v>
      </c>
      <c r="BK82" t="s">
        <v>358</v>
      </c>
      <c r="BL82" t="s">
        <v>358</v>
      </c>
      <c r="BM82" t="s">
        <v>358</v>
      </c>
      <c r="BN82" t="s">
        <v>358</v>
      </c>
      <c r="BO82" t="s">
        <v>358</v>
      </c>
      <c r="BP82" t="s">
        <v>358</v>
      </c>
      <c r="BQ82" t="s">
        <v>358</v>
      </c>
      <c r="BR82" t="s">
        <v>358</v>
      </c>
      <c r="BS82" t="s">
        <v>358</v>
      </c>
      <c r="BT82" t="s">
        <v>358</v>
      </c>
      <c r="BU82" t="s">
        <v>358</v>
      </c>
      <c r="BV82" t="s">
        <v>358</v>
      </c>
      <c r="BW82" t="s">
        <v>358</v>
      </c>
      <c r="BX82" t="s">
        <v>358</v>
      </c>
      <c r="BY82" t="s">
        <v>358</v>
      </c>
      <c r="BZ82" t="s">
        <v>358</v>
      </c>
      <c r="CA82" t="s">
        <v>358</v>
      </c>
      <c r="CB82" t="s">
        <v>358</v>
      </c>
      <c r="CC82" t="s">
        <v>358</v>
      </c>
      <c r="CD82" t="s">
        <v>358</v>
      </c>
      <c r="CE82" t="s">
        <v>358</v>
      </c>
      <c r="CF82" t="s">
        <v>358</v>
      </c>
      <c r="CG82" t="s">
        <v>358</v>
      </c>
      <c r="CH82" t="s">
        <v>358</v>
      </c>
      <c r="CI82" t="s">
        <v>358</v>
      </c>
      <c r="CJ82" t="s">
        <v>358</v>
      </c>
      <c r="CK82" t="s">
        <v>358</v>
      </c>
      <c r="CL82" t="s">
        <v>358</v>
      </c>
      <c r="CM82" t="s">
        <v>358</v>
      </c>
      <c r="CN82" t="s">
        <v>358</v>
      </c>
      <c r="CO82" t="s">
        <v>358</v>
      </c>
      <c r="CP82" t="s">
        <v>358</v>
      </c>
      <c r="CQ82" t="s">
        <v>358</v>
      </c>
      <c r="CR82" t="s">
        <v>358</v>
      </c>
      <c r="CS82" t="s">
        <v>358</v>
      </c>
      <c r="CT82" t="s">
        <v>358</v>
      </c>
      <c r="CU82" t="s">
        <v>358</v>
      </c>
      <c r="CV82" t="s">
        <v>358</v>
      </c>
      <c r="CW82" t="s">
        <v>358</v>
      </c>
      <c r="CX82" t="s">
        <v>358</v>
      </c>
      <c r="CY82" t="s">
        <v>358</v>
      </c>
      <c r="CZ82" t="s">
        <v>358</v>
      </c>
      <c r="DA82" t="s">
        <v>358</v>
      </c>
      <c r="DB82" t="s">
        <v>358</v>
      </c>
      <c r="DC82" t="s">
        <v>358</v>
      </c>
      <c r="DD82" t="s">
        <v>358</v>
      </c>
    </row>
    <row r="83" spans="1:108" x14ac:dyDescent="0.3">
      <c r="A83" t="s">
        <v>270</v>
      </c>
      <c r="B83">
        <v>18762</v>
      </c>
      <c r="C83">
        <v>18763</v>
      </c>
      <c r="D83" t="s">
        <v>352</v>
      </c>
      <c r="E83" t="s">
        <v>352</v>
      </c>
      <c r="F83" t="s">
        <v>105</v>
      </c>
      <c r="G83" t="s">
        <v>91</v>
      </c>
      <c r="H83" t="s">
        <v>352</v>
      </c>
      <c r="I83" t="s">
        <v>352</v>
      </c>
      <c r="J83" t="s">
        <v>357</v>
      </c>
      <c r="K83" t="s">
        <v>358</v>
      </c>
      <c r="L83" t="s">
        <v>358</v>
      </c>
      <c r="M83" t="s">
        <v>358</v>
      </c>
      <c r="N83" t="s">
        <v>358</v>
      </c>
      <c r="O83" t="s">
        <v>358</v>
      </c>
      <c r="P83" t="s">
        <v>358</v>
      </c>
      <c r="Q83" t="s">
        <v>358</v>
      </c>
      <c r="R83" t="s">
        <v>358</v>
      </c>
      <c r="S83" t="s">
        <v>358</v>
      </c>
      <c r="T83" t="s">
        <v>358</v>
      </c>
      <c r="U83" t="s">
        <v>358</v>
      </c>
      <c r="V83" t="s">
        <v>358</v>
      </c>
      <c r="W83" s="7">
        <v>4.2361111111111106E-2</v>
      </c>
      <c r="X83" s="7">
        <v>4.2372685185185187E-2</v>
      </c>
      <c r="Y83" t="s">
        <v>358</v>
      </c>
      <c r="Z83" t="s">
        <v>358</v>
      </c>
      <c r="AA83" t="s">
        <v>358</v>
      </c>
      <c r="AB83" t="s">
        <v>358</v>
      </c>
      <c r="AC83" t="s">
        <v>358</v>
      </c>
      <c r="AD83" t="s">
        <v>358</v>
      </c>
      <c r="AE83" t="s">
        <v>358</v>
      </c>
      <c r="AF83" t="s">
        <v>358</v>
      </c>
      <c r="AG83" t="s">
        <v>358</v>
      </c>
      <c r="AH83" t="s">
        <v>358</v>
      </c>
      <c r="AI83" t="s">
        <v>358</v>
      </c>
      <c r="AJ83" t="s">
        <v>358</v>
      </c>
      <c r="AK83" t="s">
        <v>358</v>
      </c>
      <c r="AL83" t="s">
        <v>358</v>
      </c>
      <c r="AM83" t="s">
        <v>358</v>
      </c>
      <c r="AN83" t="s">
        <v>358</v>
      </c>
      <c r="AO83" t="s">
        <v>358</v>
      </c>
      <c r="AP83" t="s">
        <v>358</v>
      </c>
      <c r="AQ83" t="s">
        <v>358</v>
      </c>
      <c r="AR83" t="s">
        <v>358</v>
      </c>
      <c r="AS83" t="s">
        <v>358</v>
      </c>
      <c r="AT83" t="s">
        <v>358</v>
      </c>
      <c r="AU83" t="s">
        <v>358</v>
      </c>
      <c r="AV83" t="s">
        <v>358</v>
      </c>
      <c r="AW83" t="s">
        <v>358</v>
      </c>
      <c r="AX83" t="s">
        <v>358</v>
      </c>
      <c r="AY83" t="s">
        <v>358</v>
      </c>
      <c r="AZ83" t="s">
        <v>358</v>
      </c>
      <c r="BA83" t="s">
        <v>358</v>
      </c>
      <c r="BB83" t="s">
        <v>358</v>
      </c>
      <c r="BC83" t="s">
        <v>358</v>
      </c>
      <c r="BD83" t="s">
        <v>358</v>
      </c>
      <c r="BE83" t="s">
        <v>358</v>
      </c>
      <c r="BF83" t="s">
        <v>358</v>
      </c>
      <c r="BG83" t="s">
        <v>358</v>
      </c>
      <c r="BH83" t="s">
        <v>358</v>
      </c>
      <c r="BI83" t="s">
        <v>358</v>
      </c>
      <c r="BJ83" t="s">
        <v>358</v>
      </c>
      <c r="BK83" t="s">
        <v>358</v>
      </c>
      <c r="BL83" t="s">
        <v>358</v>
      </c>
      <c r="BM83" t="s">
        <v>358</v>
      </c>
      <c r="BN83" t="s">
        <v>358</v>
      </c>
      <c r="BO83" t="s">
        <v>358</v>
      </c>
      <c r="BP83" t="s">
        <v>358</v>
      </c>
      <c r="BQ83" t="s">
        <v>358</v>
      </c>
      <c r="BR83" t="s">
        <v>358</v>
      </c>
      <c r="BS83" t="s">
        <v>358</v>
      </c>
      <c r="BT83" t="s">
        <v>358</v>
      </c>
      <c r="BU83" t="s">
        <v>358</v>
      </c>
      <c r="BV83" t="s">
        <v>358</v>
      </c>
      <c r="BW83" t="s">
        <v>358</v>
      </c>
      <c r="BX83" t="s">
        <v>358</v>
      </c>
      <c r="BY83" t="s">
        <v>358</v>
      </c>
      <c r="BZ83" t="s">
        <v>358</v>
      </c>
      <c r="CA83" t="s">
        <v>358</v>
      </c>
      <c r="CB83" t="s">
        <v>358</v>
      </c>
      <c r="CC83" t="s">
        <v>358</v>
      </c>
      <c r="CD83" t="s">
        <v>358</v>
      </c>
      <c r="CE83" t="s">
        <v>358</v>
      </c>
      <c r="CF83" t="s">
        <v>358</v>
      </c>
      <c r="CG83" t="s">
        <v>358</v>
      </c>
      <c r="CH83" t="s">
        <v>358</v>
      </c>
      <c r="CI83" t="s">
        <v>358</v>
      </c>
      <c r="CJ83" t="s">
        <v>358</v>
      </c>
      <c r="CK83" t="s">
        <v>358</v>
      </c>
      <c r="CL83" t="s">
        <v>358</v>
      </c>
      <c r="CM83" t="s">
        <v>358</v>
      </c>
      <c r="CN83" t="s">
        <v>358</v>
      </c>
      <c r="CO83" t="s">
        <v>358</v>
      </c>
      <c r="CP83" t="s">
        <v>358</v>
      </c>
      <c r="CQ83" t="s">
        <v>358</v>
      </c>
      <c r="CR83" t="s">
        <v>358</v>
      </c>
      <c r="CS83" t="s">
        <v>358</v>
      </c>
      <c r="CT83" t="s">
        <v>358</v>
      </c>
      <c r="CU83" t="s">
        <v>358</v>
      </c>
      <c r="CV83" t="s">
        <v>358</v>
      </c>
      <c r="CW83" t="s">
        <v>358</v>
      </c>
      <c r="CX83" t="s">
        <v>358</v>
      </c>
      <c r="CY83" t="s">
        <v>358</v>
      </c>
      <c r="CZ83" t="s">
        <v>358</v>
      </c>
      <c r="DA83" t="s">
        <v>358</v>
      </c>
      <c r="DB83" t="s">
        <v>358</v>
      </c>
      <c r="DC83" t="s">
        <v>358</v>
      </c>
      <c r="DD83" t="s">
        <v>358</v>
      </c>
    </row>
    <row r="84" spans="1:108" x14ac:dyDescent="0.3">
      <c r="A84" t="s">
        <v>270</v>
      </c>
      <c r="B84">
        <v>18767</v>
      </c>
      <c r="C84">
        <v>18768</v>
      </c>
      <c r="D84" t="s">
        <v>352</v>
      </c>
      <c r="E84" t="s">
        <v>352</v>
      </c>
      <c r="F84" t="s">
        <v>91</v>
      </c>
      <c r="G84" t="s">
        <v>90</v>
      </c>
      <c r="H84" t="s">
        <v>352</v>
      </c>
      <c r="I84" t="s">
        <v>352</v>
      </c>
      <c r="J84" t="s">
        <v>357</v>
      </c>
      <c r="K84" t="s">
        <v>358</v>
      </c>
      <c r="L84" t="s">
        <v>358</v>
      </c>
      <c r="M84" t="s">
        <v>358</v>
      </c>
      <c r="N84" t="s">
        <v>358</v>
      </c>
      <c r="O84" t="s">
        <v>358</v>
      </c>
      <c r="P84" t="s">
        <v>358</v>
      </c>
      <c r="Q84" t="s">
        <v>358</v>
      </c>
      <c r="R84" t="s">
        <v>358</v>
      </c>
      <c r="S84" t="s">
        <v>358</v>
      </c>
      <c r="T84" t="s">
        <v>358</v>
      </c>
      <c r="U84" t="s">
        <v>358</v>
      </c>
      <c r="V84" t="s">
        <v>358</v>
      </c>
      <c r="W84" s="7">
        <v>4.2361111111111106E-2</v>
      </c>
      <c r="X84" s="7">
        <v>4.2372685185185187E-2</v>
      </c>
      <c r="Y84" t="s">
        <v>358</v>
      </c>
      <c r="Z84" t="s">
        <v>358</v>
      </c>
      <c r="AA84" t="s">
        <v>358</v>
      </c>
      <c r="AB84" t="s">
        <v>358</v>
      </c>
      <c r="AC84" t="s">
        <v>358</v>
      </c>
      <c r="AD84" t="s">
        <v>358</v>
      </c>
      <c r="AE84" t="s">
        <v>358</v>
      </c>
      <c r="AF84" t="s">
        <v>358</v>
      </c>
      <c r="AG84" t="s">
        <v>358</v>
      </c>
      <c r="AH84" t="s">
        <v>358</v>
      </c>
      <c r="AI84" t="s">
        <v>358</v>
      </c>
      <c r="AJ84" t="s">
        <v>358</v>
      </c>
      <c r="AK84" t="s">
        <v>358</v>
      </c>
      <c r="AL84" t="s">
        <v>358</v>
      </c>
      <c r="AM84" t="s">
        <v>358</v>
      </c>
      <c r="AN84" t="s">
        <v>358</v>
      </c>
      <c r="AO84" t="s">
        <v>358</v>
      </c>
      <c r="AP84" t="s">
        <v>358</v>
      </c>
      <c r="AQ84" t="s">
        <v>358</v>
      </c>
      <c r="AR84" t="s">
        <v>358</v>
      </c>
      <c r="AS84" t="s">
        <v>358</v>
      </c>
      <c r="AT84" t="s">
        <v>358</v>
      </c>
      <c r="AU84" t="s">
        <v>358</v>
      </c>
      <c r="AV84" t="s">
        <v>358</v>
      </c>
      <c r="AW84" t="s">
        <v>358</v>
      </c>
      <c r="AX84" t="s">
        <v>358</v>
      </c>
      <c r="AY84" t="s">
        <v>358</v>
      </c>
      <c r="AZ84" t="s">
        <v>358</v>
      </c>
      <c r="BA84" t="s">
        <v>358</v>
      </c>
      <c r="BB84" t="s">
        <v>358</v>
      </c>
      <c r="BC84" t="s">
        <v>358</v>
      </c>
      <c r="BD84" t="s">
        <v>358</v>
      </c>
      <c r="BE84" t="s">
        <v>358</v>
      </c>
      <c r="BF84" t="s">
        <v>358</v>
      </c>
      <c r="BG84" t="s">
        <v>358</v>
      </c>
      <c r="BH84" t="s">
        <v>358</v>
      </c>
      <c r="BI84" t="s">
        <v>358</v>
      </c>
      <c r="BJ84" t="s">
        <v>358</v>
      </c>
      <c r="BK84" t="s">
        <v>358</v>
      </c>
      <c r="BL84" t="s">
        <v>358</v>
      </c>
      <c r="BM84" t="s">
        <v>358</v>
      </c>
      <c r="BN84" t="s">
        <v>358</v>
      </c>
      <c r="BO84" t="s">
        <v>358</v>
      </c>
      <c r="BP84" t="s">
        <v>358</v>
      </c>
      <c r="BQ84" t="s">
        <v>358</v>
      </c>
      <c r="BR84" t="s">
        <v>358</v>
      </c>
      <c r="BS84" t="s">
        <v>358</v>
      </c>
      <c r="BT84" t="s">
        <v>358</v>
      </c>
      <c r="BU84" t="s">
        <v>358</v>
      </c>
      <c r="BV84" t="s">
        <v>358</v>
      </c>
      <c r="BW84" t="s">
        <v>358</v>
      </c>
      <c r="BX84" t="s">
        <v>358</v>
      </c>
      <c r="BY84" t="s">
        <v>358</v>
      </c>
      <c r="BZ84" t="s">
        <v>358</v>
      </c>
      <c r="CA84" t="s">
        <v>358</v>
      </c>
      <c r="CB84" t="s">
        <v>358</v>
      </c>
      <c r="CC84" t="s">
        <v>358</v>
      </c>
      <c r="CD84" t="s">
        <v>358</v>
      </c>
      <c r="CE84" t="s">
        <v>358</v>
      </c>
      <c r="CF84" t="s">
        <v>358</v>
      </c>
      <c r="CG84" t="s">
        <v>358</v>
      </c>
      <c r="CH84" t="s">
        <v>358</v>
      </c>
      <c r="CI84" t="s">
        <v>358</v>
      </c>
      <c r="CJ84" t="s">
        <v>358</v>
      </c>
      <c r="CK84" t="s">
        <v>358</v>
      </c>
      <c r="CL84" t="s">
        <v>358</v>
      </c>
      <c r="CM84" t="s">
        <v>358</v>
      </c>
      <c r="CN84" t="s">
        <v>358</v>
      </c>
      <c r="CO84" t="s">
        <v>358</v>
      </c>
      <c r="CP84" t="s">
        <v>358</v>
      </c>
      <c r="CQ84" t="s">
        <v>358</v>
      </c>
      <c r="CR84" t="s">
        <v>358</v>
      </c>
      <c r="CS84" t="s">
        <v>358</v>
      </c>
      <c r="CT84" t="s">
        <v>358</v>
      </c>
      <c r="CU84" t="s">
        <v>358</v>
      </c>
      <c r="CV84" t="s">
        <v>358</v>
      </c>
      <c r="CW84" t="s">
        <v>358</v>
      </c>
      <c r="CX84" t="s">
        <v>358</v>
      </c>
      <c r="CY84" t="s">
        <v>358</v>
      </c>
      <c r="CZ84" t="s">
        <v>358</v>
      </c>
      <c r="DA84" t="s">
        <v>358</v>
      </c>
      <c r="DB84" t="s">
        <v>358</v>
      </c>
      <c r="DC84" t="s">
        <v>358</v>
      </c>
      <c r="DD84" t="s">
        <v>358</v>
      </c>
    </row>
    <row r="85" spans="1:108" x14ac:dyDescent="0.3">
      <c r="A85" t="s">
        <v>270</v>
      </c>
      <c r="B85">
        <v>18813</v>
      </c>
      <c r="C85">
        <v>18814</v>
      </c>
      <c r="D85" t="s">
        <v>352</v>
      </c>
      <c r="E85" t="s">
        <v>352</v>
      </c>
      <c r="F85" t="s">
        <v>90</v>
      </c>
      <c r="G85" t="s">
        <v>91</v>
      </c>
      <c r="H85" t="s">
        <v>352</v>
      </c>
      <c r="I85" t="s">
        <v>352</v>
      </c>
      <c r="J85" t="s">
        <v>357</v>
      </c>
      <c r="K85" t="s">
        <v>358</v>
      </c>
      <c r="L85" t="s">
        <v>358</v>
      </c>
      <c r="M85" t="s">
        <v>358</v>
      </c>
      <c r="N85" t="s">
        <v>358</v>
      </c>
      <c r="O85" t="s">
        <v>358</v>
      </c>
      <c r="P85" t="s">
        <v>358</v>
      </c>
      <c r="Q85" t="s">
        <v>358</v>
      </c>
      <c r="R85" t="s">
        <v>358</v>
      </c>
      <c r="S85" t="s">
        <v>358</v>
      </c>
      <c r="T85" t="s">
        <v>358</v>
      </c>
      <c r="U85" t="s">
        <v>358</v>
      </c>
      <c r="V85" t="s">
        <v>358</v>
      </c>
      <c r="W85" t="s">
        <v>358</v>
      </c>
      <c r="X85" t="s">
        <v>358</v>
      </c>
      <c r="Y85" t="s">
        <v>358</v>
      </c>
      <c r="Z85" t="s">
        <v>358</v>
      </c>
      <c r="AA85" t="s">
        <v>358</v>
      </c>
      <c r="AB85" t="s">
        <v>358</v>
      </c>
      <c r="AC85" t="s">
        <v>358</v>
      </c>
      <c r="AD85" t="s">
        <v>358</v>
      </c>
      <c r="AE85" t="s">
        <v>358</v>
      </c>
      <c r="AF85" t="s">
        <v>358</v>
      </c>
      <c r="AG85" t="s">
        <v>358</v>
      </c>
      <c r="AH85" t="s">
        <v>358</v>
      </c>
      <c r="AI85" t="s">
        <v>358</v>
      </c>
      <c r="AJ85" t="s">
        <v>358</v>
      </c>
      <c r="AK85" t="s">
        <v>358</v>
      </c>
      <c r="AL85" t="s">
        <v>358</v>
      </c>
      <c r="AM85" t="s">
        <v>358</v>
      </c>
      <c r="AN85" t="s">
        <v>358</v>
      </c>
      <c r="AO85" t="s">
        <v>358</v>
      </c>
      <c r="AP85" t="s">
        <v>358</v>
      </c>
      <c r="AQ85" t="s">
        <v>358</v>
      </c>
      <c r="AR85" t="s">
        <v>358</v>
      </c>
      <c r="AS85" t="s">
        <v>358</v>
      </c>
      <c r="AT85" t="s">
        <v>358</v>
      </c>
      <c r="AU85" t="s">
        <v>358</v>
      </c>
      <c r="AV85" t="s">
        <v>358</v>
      </c>
      <c r="AW85" t="s">
        <v>358</v>
      </c>
      <c r="AX85" t="s">
        <v>358</v>
      </c>
      <c r="AY85" t="s">
        <v>358</v>
      </c>
      <c r="AZ85" t="s">
        <v>358</v>
      </c>
      <c r="BA85" t="s">
        <v>358</v>
      </c>
      <c r="BB85" t="s">
        <v>358</v>
      </c>
      <c r="BC85" t="s">
        <v>358</v>
      </c>
      <c r="BD85" t="s">
        <v>358</v>
      </c>
      <c r="BE85" t="s">
        <v>358</v>
      </c>
      <c r="BF85" t="s">
        <v>358</v>
      </c>
      <c r="BG85" t="s">
        <v>358</v>
      </c>
      <c r="BH85" t="s">
        <v>358</v>
      </c>
      <c r="BI85" t="s">
        <v>358</v>
      </c>
      <c r="BJ85" t="s">
        <v>358</v>
      </c>
      <c r="BK85" t="s">
        <v>358</v>
      </c>
      <c r="BL85" t="s">
        <v>358</v>
      </c>
      <c r="BM85" t="s">
        <v>358</v>
      </c>
      <c r="BN85" t="s">
        <v>358</v>
      </c>
      <c r="BO85" s="7">
        <v>4.2361111111111106E-2</v>
      </c>
      <c r="BP85" s="7">
        <v>4.2372685185185187E-2</v>
      </c>
      <c r="BQ85" t="s">
        <v>358</v>
      </c>
      <c r="BR85" t="s">
        <v>358</v>
      </c>
      <c r="BS85" t="s">
        <v>358</v>
      </c>
      <c r="BT85" t="s">
        <v>358</v>
      </c>
      <c r="BU85" t="s">
        <v>358</v>
      </c>
      <c r="BV85" t="s">
        <v>358</v>
      </c>
      <c r="BW85" t="s">
        <v>358</v>
      </c>
      <c r="BX85" t="s">
        <v>358</v>
      </c>
      <c r="BY85" t="s">
        <v>358</v>
      </c>
      <c r="BZ85" t="s">
        <v>358</v>
      </c>
      <c r="CA85" t="s">
        <v>358</v>
      </c>
      <c r="CB85" t="s">
        <v>358</v>
      </c>
      <c r="CC85" t="s">
        <v>358</v>
      </c>
      <c r="CD85" t="s">
        <v>358</v>
      </c>
      <c r="CE85" t="s">
        <v>358</v>
      </c>
      <c r="CF85" t="s">
        <v>358</v>
      </c>
      <c r="CG85" t="s">
        <v>358</v>
      </c>
      <c r="CH85" t="s">
        <v>358</v>
      </c>
      <c r="CI85" t="s">
        <v>358</v>
      </c>
      <c r="CJ85" t="s">
        <v>358</v>
      </c>
      <c r="CK85" t="s">
        <v>358</v>
      </c>
      <c r="CL85" t="s">
        <v>358</v>
      </c>
      <c r="CM85" t="s">
        <v>358</v>
      </c>
      <c r="CN85" t="s">
        <v>358</v>
      </c>
      <c r="CO85" t="s">
        <v>358</v>
      </c>
      <c r="CP85" t="s">
        <v>358</v>
      </c>
      <c r="CQ85" t="s">
        <v>358</v>
      </c>
      <c r="CR85" t="s">
        <v>358</v>
      </c>
      <c r="CS85" t="s">
        <v>358</v>
      </c>
      <c r="CT85" t="s">
        <v>358</v>
      </c>
      <c r="CU85" t="s">
        <v>358</v>
      </c>
      <c r="CV85" t="s">
        <v>358</v>
      </c>
      <c r="CW85" t="s">
        <v>358</v>
      </c>
      <c r="CX85" t="s">
        <v>358</v>
      </c>
      <c r="CY85" t="s">
        <v>358</v>
      </c>
      <c r="CZ85" t="s">
        <v>358</v>
      </c>
      <c r="DA85" t="s">
        <v>358</v>
      </c>
      <c r="DB85" t="s">
        <v>358</v>
      </c>
      <c r="DC85" t="s">
        <v>358</v>
      </c>
      <c r="DD85" t="s">
        <v>358</v>
      </c>
    </row>
    <row r="86" spans="1:108" x14ac:dyDescent="0.3">
      <c r="A86" t="s">
        <v>270</v>
      </c>
      <c r="B86">
        <v>19217</v>
      </c>
      <c r="C86">
        <v>19218</v>
      </c>
      <c r="D86" t="s">
        <v>352</v>
      </c>
      <c r="E86" t="s">
        <v>352</v>
      </c>
      <c r="F86" t="s">
        <v>91</v>
      </c>
      <c r="G86" t="s">
        <v>90</v>
      </c>
      <c r="H86" t="s">
        <v>352</v>
      </c>
      <c r="I86" t="s">
        <v>352</v>
      </c>
      <c r="J86" t="s">
        <v>357</v>
      </c>
      <c r="K86" t="s">
        <v>358</v>
      </c>
      <c r="L86" t="s">
        <v>358</v>
      </c>
      <c r="M86" t="s">
        <v>358</v>
      </c>
      <c r="N86" t="s">
        <v>358</v>
      </c>
      <c r="O86" t="s">
        <v>358</v>
      </c>
      <c r="P86" t="s">
        <v>358</v>
      </c>
      <c r="Q86" t="s">
        <v>358</v>
      </c>
      <c r="R86" t="s">
        <v>358</v>
      </c>
      <c r="S86" s="7">
        <v>4.2361111111111106E-2</v>
      </c>
      <c r="T86" s="7">
        <v>4.2372685185185187E-2</v>
      </c>
      <c r="U86" t="s">
        <v>358</v>
      </c>
      <c r="V86" t="s">
        <v>358</v>
      </c>
      <c r="W86" t="s">
        <v>358</v>
      </c>
      <c r="X86" t="s">
        <v>358</v>
      </c>
      <c r="Y86" t="s">
        <v>358</v>
      </c>
      <c r="Z86" t="s">
        <v>358</v>
      </c>
      <c r="AA86" t="s">
        <v>358</v>
      </c>
      <c r="AB86" t="s">
        <v>358</v>
      </c>
      <c r="AC86" t="s">
        <v>358</v>
      </c>
      <c r="AD86" t="s">
        <v>358</v>
      </c>
      <c r="AE86" t="s">
        <v>358</v>
      </c>
      <c r="AF86" t="s">
        <v>358</v>
      </c>
      <c r="AG86" t="s">
        <v>358</v>
      </c>
      <c r="AH86" t="s">
        <v>358</v>
      </c>
      <c r="AI86" t="s">
        <v>358</v>
      </c>
      <c r="AJ86" t="s">
        <v>358</v>
      </c>
      <c r="AK86" t="s">
        <v>358</v>
      </c>
      <c r="AL86" t="s">
        <v>358</v>
      </c>
      <c r="AM86" t="s">
        <v>358</v>
      </c>
      <c r="AN86" t="s">
        <v>358</v>
      </c>
      <c r="AO86" t="s">
        <v>358</v>
      </c>
      <c r="AP86" t="s">
        <v>358</v>
      </c>
      <c r="AQ86" t="s">
        <v>358</v>
      </c>
      <c r="AR86" t="s">
        <v>358</v>
      </c>
      <c r="AS86" t="s">
        <v>358</v>
      </c>
      <c r="AT86" t="s">
        <v>358</v>
      </c>
      <c r="AU86" t="s">
        <v>358</v>
      </c>
      <c r="AV86" t="s">
        <v>358</v>
      </c>
      <c r="AW86" t="s">
        <v>358</v>
      </c>
      <c r="AX86" t="s">
        <v>358</v>
      </c>
      <c r="AY86" t="s">
        <v>358</v>
      </c>
      <c r="AZ86" t="s">
        <v>358</v>
      </c>
      <c r="BA86" t="s">
        <v>358</v>
      </c>
      <c r="BB86" t="s">
        <v>358</v>
      </c>
      <c r="BC86" t="s">
        <v>358</v>
      </c>
      <c r="BD86" t="s">
        <v>358</v>
      </c>
      <c r="BE86" t="s">
        <v>358</v>
      </c>
      <c r="BF86" t="s">
        <v>358</v>
      </c>
      <c r="BG86" t="s">
        <v>358</v>
      </c>
      <c r="BH86" t="s">
        <v>358</v>
      </c>
      <c r="BI86" t="s">
        <v>358</v>
      </c>
      <c r="BJ86" t="s">
        <v>358</v>
      </c>
      <c r="BK86" t="s">
        <v>358</v>
      </c>
      <c r="BL86" t="s">
        <v>358</v>
      </c>
      <c r="BM86" t="s">
        <v>358</v>
      </c>
      <c r="BN86" t="s">
        <v>358</v>
      </c>
      <c r="BO86" t="s">
        <v>358</v>
      </c>
      <c r="BP86" t="s">
        <v>358</v>
      </c>
      <c r="BQ86" t="s">
        <v>358</v>
      </c>
      <c r="BR86" t="s">
        <v>358</v>
      </c>
      <c r="BS86" t="s">
        <v>358</v>
      </c>
      <c r="BT86" t="s">
        <v>358</v>
      </c>
      <c r="BU86" t="s">
        <v>358</v>
      </c>
      <c r="BV86" t="s">
        <v>358</v>
      </c>
      <c r="BW86" t="s">
        <v>358</v>
      </c>
      <c r="BX86" t="s">
        <v>358</v>
      </c>
      <c r="BY86" t="s">
        <v>358</v>
      </c>
      <c r="BZ86" t="s">
        <v>358</v>
      </c>
      <c r="CA86" t="s">
        <v>358</v>
      </c>
      <c r="CB86" t="s">
        <v>358</v>
      </c>
      <c r="CC86" t="s">
        <v>358</v>
      </c>
      <c r="CD86" t="s">
        <v>358</v>
      </c>
      <c r="CE86" t="s">
        <v>358</v>
      </c>
      <c r="CF86" t="s">
        <v>358</v>
      </c>
      <c r="CG86" t="s">
        <v>358</v>
      </c>
      <c r="CH86" t="s">
        <v>358</v>
      </c>
      <c r="CI86" t="s">
        <v>358</v>
      </c>
      <c r="CJ86" t="s">
        <v>358</v>
      </c>
      <c r="CK86" t="s">
        <v>358</v>
      </c>
      <c r="CL86" t="s">
        <v>358</v>
      </c>
      <c r="CM86" t="s">
        <v>358</v>
      </c>
      <c r="CN86" t="s">
        <v>358</v>
      </c>
      <c r="CO86" t="s">
        <v>358</v>
      </c>
      <c r="CP86" t="s">
        <v>358</v>
      </c>
      <c r="CQ86" t="s">
        <v>358</v>
      </c>
      <c r="CR86" t="s">
        <v>358</v>
      </c>
      <c r="CS86" t="s">
        <v>358</v>
      </c>
      <c r="CT86" t="s">
        <v>358</v>
      </c>
      <c r="CU86" t="s">
        <v>358</v>
      </c>
      <c r="CV86" t="s">
        <v>358</v>
      </c>
      <c r="CW86" t="s">
        <v>358</v>
      </c>
      <c r="CX86" t="s">
        <v>358</v>
      </c>
      <c r="CY86" t="s">
        <v>358</v>
      </c>
      <c r="CZ86" t="s">
        <v>358</v>
      </c>
      <c r="DA86" t="s">
        <v>358</v>
      </c>
      <c r="DB86" t="s">
        <v>358</v>
      </c>
      <c r="DC86" t="s">
        <v>358</v>
      </c>
      <c r="DD86" t="s">
        <v>358</v>
      </c>
    </row>
    <row r="87" spans="1:108" x14ac:dyDescent="0.3">
      <c r="A87" t="s">
        <v>270</v>
      </c>
      <c r="B87">
        <v>19252</v>
      </c>
      <c r="C87">
        <v>19253</v>
      </c>
      <c r="D87" t="s">
        <v>352</v>
      </c>
      <c r="E87" t="s">
        <v>352</v>
      </c>
      <c r="F87" t="s">
        <v>91</v>
      </c>
      <c r="G87" t="s">
        <v>105</v>
      </c>
      <c r="H87" t="s">
        <v>352</v>
      </c>
      <c r="I87" t="s">
        <v>352</v>
      </c>
      <c r="J87" t="s">
        <v>357</v>
      </c>
      <c r="K87" t="s">
        <v>358</v>
      </c>
      <c r="L87" t="s">
        <v>358</v>
      </c>
      <c r="M87" t="s">
        <v>358</v>
      </c>
      <c r="N87" t="s">
        <v>358</v>
      </c>
      <c r="O87" t="s">
        <v>358</v>
      </c>
      <c r="P87" t="s">
        <v>358</v>
      </c>
      <c r="Q87" t="s">
        <v>358</v>
      </c>
      <c r="R87" t="s">
        <v>358</v>
      </c>
      <c r="S87" t="s">
        <v>358</v>
      </c>
      <c r="T87" t="s">
        <v>358</v>
      </c>
      <c r="U87" t="s">
        <v>358</v>
      </c>
      <c r="V87" t="s">
        <v>358</v>
      </c>
      <c r="W87" t="s">
        <v>358</v>
      </c>
      <c r="X87" t="s">
        <v>358</v>
      </c>
      <c r="Y87" s="7">
        <v>4.2361111111111106E-2</v>
      </c>
      <c r="Z87" s="7">
        <v>4.2372685185185187E-2</v>
      </c>
      <c r="AA87" t="s">
        <v>358</v>
      </c>
      <c r="AB87" t="s">
        <v>358</v>
      </c>
      <c r="AC87" t="s">
        <v>358</v>
      </c>
      <c r="AD87" t="s">
        <v>358</v>
      </c>
      <c r="AE87" t="s">
        <v>358</v>
      </c>
      <c r="AF87" t="s">
        <v>358</v>
      </c>
      <c r="AG87" t="s">
        <v>358</v>
      </c>
      <c r="AH87" t="s">
        <v>358</v>
      </c>
      <c r="AI87" t="s">
        <v>358</v>
      </c>
      <c r="AJ87" t="s">
        <v>358</v>
      </c>
      <c r="AK87" t="s">
        <v>358</v>
      </c>
      <c r="AL87" t="s">
        <v>358</v>
      </c>
      <c r="AM87" t="s">
        <v>358</v>
      </c>
      <c r="AN87" t="s">
        <v>358</v>
      </c>
      <c r="AO87" t="s">
        <v>358</v>
      </c>
      <c r="AP87" t="s">
        <v>358</v>
      </c>
      <c r="AQ87" t="s">
        <v>358</v>
      </c>
      <c r="AR87" t="s">
        <v>358</v>
      </c>
      <c r="AS87" t="s">
        <v>358</v>
      </c>
      <c r="AT87" t="s">
        <v>358</v>
      </c>
      <c r="AU87" t="s">
        <v>358</v>
      </c>
      <c r="AV87" t="s">
        <v>358</v>
      </c>
      <c r="AW87" t="s">
        <v>358</v>
      </c>
      <c r="AX87" t="s">
        <v>358</v>
      </c>
      <c r="AY87" t="s">
        <v>358</v>
      </c>
      <c r="AZ87" t="s">
        <v>358</v>
      </c>
      <c r="BA87" t="s">
        <v>358</v>
      </c>
      <c r="BB87" t="s">
        <v>358</v>
      </c>
      <c r="BC87" t="s">
        <v>358</v>
      </c>
      <c r="BD87" t="s">
        <v>358</v>
      </c>
      <c r="BE87" t="s">
        <v>358</v>
      </c>
      <c r="BF87" t="s">
        <v>358</v>
      </c>
      <c r="BG87" t="s">
        <v>358</v>
      </c>
      <c r="BH87" t="s">
        <v>358</v>
      </c>
      <c r="BI87" t="s">
        <v>358</v>
      </c>
      <c r="BJ87" t="s">
        <v>358</v>
      </c>
      <c r="BK87" t="s">
        <v>358</v>
      </c>
      <c r="BL87" t="s">
        <v>358</v>
      </c>
      <c r="BM87" t="s">
        <v>358</v>
      </c>
      <c r="BN87" t="s">
        <v>358</v>
      </c>
      <c r="BO87" t="s">
        <v>358</v>
      </c>
      <c r="BP87" t="s">
        <v>358</v>
      </c>
      <c r="BQ87" t="s">
        <v>358</v>
      </c>
      <c r="BR87" t="s">
        <v>358</v>
      </c>
      <c r="BS87" t="s">
        <v>358</v>
      </c>
      <c r="BT87" t="s">
        <v>358</v>
      </c>
      <c r="BU87" t="s">
        <v>358</v>
      </c>
      <c r="BV87" t="s">
        <v>358</v>
      </c>
      <c r="BW87" t="s">
        <v>358</v>
      </c>
      <c r="BX87" t="s">
        <v>358</v>
      </c>
      <c r="BY87" t="s">
        <v>358</v>
      </c>
      <c r="BZ87" t="s">
        <v>358</v>
      </c>
      <c r="CA87" t="s">
        <v>358</v>
      </c>
      <c r="CB87" t="s">
        <v>358</v>
      </c>
      <c r="CC87" t="s">
        <v>358</v>
      </c>
      <c r="CD87" t="s">
        <v>358</v>
      </c>
      <c r="CE87" t="s">
        <v>358</v>
      </c>
      <c r="CF87" t="s">
        <v>358</v>
      </c>
      <c r="CG87" t="s">
        <v>358</v>
      </c>
      <c r="CH87" t="s">
        <v>358</v>
      </c>
      <c r="CI87" t="s">
        <v>358</v>
      </c>
      <c r="CJ87" t="s">
        <v>358</v>
      </c>
      <c r="CK87" t="s">
        <v>358</v>
      </c>
      <c r="CL87" t="s">
        <v>358</v>
      </c>
      <c r="CM87" t="s">
        <v>358</v>
      </c>
      <c r="CN87" t="s">
        <v>358</v>
      </c>
      <c r="CO87" t="s">
        <v>358</v>
      </c>
      <c r="CP87" t="s">
        <v>358</v>
      </c>
      <c r="CQ87" t="s">
        <v>358</v>
      </c>
      <c r="CR87" t="s">
        <v>358</v>
      </c>
      <c r="CS87" t="s">
        <v>358</v>
      </c>
      <c r="CT87" t="s">
        <v>358</v>
      </c>
      <c r="CU87" t="s">
        <v>358</v>
      </c>
      <c r="CV87" t="s">
        <v>358</v>
      </c>
      <c r="CW87" t="s">
        <v>358</v>
      </c>
      <c r="CX87" t="s">
        <v>358</v>
      </c>
      <c r="CY87" t="s">
        <v>358</v>
      </c>
      <c r="CZ87" t="s">
        <v>358</v>
      </c>
      <c r="DA87" t="s">
        <v>358</v>
      </c>
      <c r="DB87" t="s">
        <v>358</v>
      </c>
      <c r="DC87" t="s">
        <v>358</v>
      </c>
      <c r="DD87" t="s">
        <v>358</v>
      </c>
    </row>
    <row r="88" spans="1:108" x14ac:dyDescent="0.3">
      <c r="A88" t="s">
        <v>270</v>
      </c>
      <c r="B88">
        <v>19291</v>
      </c>
      <c r="C88">
        <v>19292</v>
      </c>
      <c r="D88" t="s">
        <v>352</v>
      </c>
      <c r="E88" t="s">
        <v>352</v>
      </c>
      <c r="F88" t="s">
        <v>106</v>
      </c>
      <c r="G88" t="s">
        <v>105</v>
      </c>
      <c r="H88" t="s">
        <v>352</v>
      </c>
      <c r="I88" t="s">
        <v>352</v>
      </c>
      <c r="J88" t="s">
        <v>357</v>
      </c>
      <c r="K88" t="s">
        <v>358</v>
      </c>
      <c r="L88" t="s">
        <v>358</v>
      </c>
      <c r="M88" t="s">
        <v>358</v>
      </c>
      <c r="N88" t="s">
        <v>358</v>
      </c>
      <c r="O88" t="s">
        <v>358</v>
      </c>
      <c r="P88" t="s">
        <v>358</v>
      </c>
      <c r="Q88" t="s">
        <v>358</v>
      </c>
      <c r="R88" t="s">
        <v>358</v>
      </c>
      <c r="S88" t="s">
        <v>358</v>
      </c>
      <c r="T88" t="s">
        <v>358</v>
      </c>
      <c r="U88" t="s">
        <v>358</v>
      </c>
      <c r="V88" t="s">
        <v>358</v>
      </c>
      <c r="W88" t="s">
        <v>358</v>
      </c>
      <c r="X88" t="s">
        <v>358</v>
      </c>
      <c r="Y88" t="s">
        <v>358</v>
      </c>
      <c r="Z88" t="s">
        <v>358</v>
      </c>
      <c r="AA88" t="s">
        <v>358</v>
      </c>
      <c r="AB88" t="s">
        <v>358</v>
      </c>
      <c r="AC88" t="s">
        <v>358</v>
      </c>
      <c r="AD88" t="s">
        <v>358</v>
      </c>
      <c r="AE88" t="s">
        <v>358</v>
      </c>
      <c r="AF88" t="s">
        <v>358</v>
      </c>
      <c r="AG88" t="s">
        <v>358</v>
      </c>
      <c r="AH88" t="s">
        <v>358</v>
      </c>
      <c r="AI88" t="s">
        <v>358</v>
      </c>
      <c r="AJ88" t="s">
        <v>358</v>
      </c>
      <c r="AK88" t="s">
        <v>358</v>
      </c>
      <c r="AL88" t="s">
        <v>358</v>
      </c>
      <c r="AM88" t="s">
        <v>358</v>
      </c>
      <c r="AN88" t="s">
        <v>358</v>
      </c>
      <c r="AO88" t="s">
        <v>358</v>
      </c>
      <c r="AP88" t="s">
        <v>358</v>
      </c>
      <c r="AQ88" t="s">
        <v>358</v>
      </c>
      <c r="AR88" t="s">
        <v>358</v>
      </c>
      <c r="AS88" t="s">
        <v>358</v>
      </c>
      <c r="AT88" t="s">
        <v>358</v>
      </c>
      <c r="AU88" t="s">
        <v>358</v>
      </c>
      <c r="AV88" t="s">
        <v>358</v>
      </c>
      <c r="AW88" t="s">
        <v>358</v>
      </c>
      <c r="AX88" t="s">
        <v>358</v>
      </c>
      <c r="AY88" t="s">
        <v>358</v>
      </c>
      <c r="AZ88" t="s">
        <v>358</v>
      </c>
      <c r="BA88" t="s">
        <v>358</v>
      </c>
      <c r="BB88" t="s">
        <v>358</v>
      </c>
      <c r="BC88" t="s">
        <v>358</v>
      </c>
      <c r="BD88" t="s">
        <v>358</v>
      </c>
      <c r="BE88" t="s">
        <v>358</v>
      </c>
      <c r="BF88" t="s">
        <v>358</v>
      </c>
      <c r="BG88" t="s">
        <v>358</v>
      </c>
      <c r="BH88" t="s">
        <v>358</v>
      </c>
      <c r="BI88" t="s">
        <v>358</v>
      </c>
      <c r="BJ88" t="s">
        <v>358</v>
      </c>
      <c r="BK88" t="s">
        <v>358</v>
      </c>
      <c r="BL88" t="s">
        <v>358</v>
      </c>
      <c r="BM88" t="s">
        <v>358</v>
      </c>
      <c r="BN88" t="s">
        <v>358</v>
      </c>
      <c r="BO88" t="s">
        <v>358</v>
      </c>
      <c r="BP88" t="s">
        <v>358</v>
      </c>
      <c r="BQ88" t="s">
        <v>358</v>
      </c>
      <c r="BR88" t="s">
        <v>358</v>
      </c>
      <c r="BS88" t="s">
        <v>358</v>
      </c>
      <c r="BT88" t="s">
        <v>358</v>
      </c>
      <c r="BU88" t="s">
        <v>358</v>
      </c>
      <c r="BV88" t="s">
        <v>358</v>
      </c>
      <c r="BW88" t="s">
        <v>358</v>
      </c>
      <c r="BX88" t="s">
        <v>358</v>
      </c>
      <c r="BY88" t="s">
        <v>358</v>
      </c>
      <c r="BZ88" t="s">
        <v>358</v>
      </c>
      <c r="CA88" t="s">
        <v>358</v>
      </c>
      <c r="CB88" t="s">
        <v>358</v>
      </c>
      <c r="CC88" t="s">
        <v>358</v>
      </c>
      <c r="CD88" t="s">
        <v>358</v>
      </c>
      <c r="CE88" t="s">
        <v>358</v>
      </c>
      <c r="CF88" t="s">
        <v>358</v>
      </c>
      <c r="CG88" t="s">
        <v>358</v>
      </c>
      <c r="CH88" t="s">
        <v>358</v>
      </c>
      <c r="CI88" t="s">
        <v>358</v>
      </c>
      <c r="CJ88" t="s">
        <v>358</v>
      </c>
      <c r="CK88" t="s">
        <v>358</v>
      </c>
      <c r="CL88" t="s">
        <v>358</v>
      </c>
      <c r="CM88" t="s">
        <v>358</v>
      </c>
      <c r="CN88" t="s">
        <v>358</v>
      </c>
      <c r="CO88" t="s">
        <v>358</v>
      </c>
      <c r="CP88" t="s">
        <v>358</v>
      </c>
      <c r="CQ88" t="s">
        <v>358</v>
      </c>
      <c r="CR88" t="s">
        <v>358</v>
      </c>
      <c r="CS88" t="s">
        <v>358</v>
      </c>
      <c r="CT88" t="s">
        <v>358</v>
      </c>
      <c r="CU88" t="s">
        <v>358</v>
      </c>
      <c r="CV88" t="s">
        <v>358</v>
      </c>
      <c r="CW88" t="s">
        <v>358</v>
      </c>
      <c r="CX88" t="s">
        <v>358</v>
      </c>
      <c r="CY88" s="7">
        <v>4.2361111111111106E-2</v>
      </c>
      <c r="CZ88" s="7">
        <v>4.2372685185185187E-2</v>
      </c>
      <c r="DA88" t="s">
        <v>358</v>
      </c>
      <c r="DB88" t="s">
        <v>358</v>
      </c>
      <c r="DC88" t="s">
        <v>358</v>
      </c>
      <c r="DD88" t="s">
        <v>358</v>
      </c>
    </row>
    <row r="89" spans="1:108" x14ac:dyDescent="0.3">
      <c r="A89" t="s">
        <v>270</v>
      </c>
      <c r="B89">
        <v>19348</v>
      </c>
      <c r="C89">
        <v>19349</v>
      </c>
      <c r="D89" t="s">
        <v>352</v>
      </c>
      <c r="E89" t="s">
        <v>352</v>
      </c>
      <c r="F89" t="s">
        <v>91</v>
      </c>
      <c r="G89" t="s">
        <v>105</v>
      </c>
      <c r="H89" t="s">
        <v>352</v>
      </c>
      <c r="I89" t="s">
        <v>352</v>
      </c>
      <c r="J89" t="s">
        <v>357</v>
      </c>
      <c r="K89" t="s">
        <v>358</v>
      </c>
      <c r="L89" t="s">
        <v>358</v>
      </c>
      <c r="M89" t="s">
        <v>358</v>
      </c>
      <c r="N89" t="s">
        <v>358</v>
      </c>
      <c r="O89" t="s">
        <v>358</v>
      </c>
      <c r="P89" t="s">
        <v>358</v>
      </c>
      <c r="Q89" t="s">
        <v>358</v>
      </c>
      <c r="R89" t="s">
        <v>358</v>
      </c>
      <c r="S89" s="7">
        <v>4.2361111111111106E-2</v>
      </c>
      <c r="T89" s="7">
        <v>4.2372685185185187E-2</v>
      </c>
      <c r="U89" t="s">
        <v>358</v>
      </c>
      <c r="V89" t="s">
        <v>358</v>
      </c>
      <c r="W89" t="s">
        <v>358</v>
      </c>
      <c r="X89" t="s">
        <v>358</v>
      </c>
      <c r="Y89" t="s">
        <v>358</v>
      </c>
      <c r="Z89" t="s">
        <v>358</v>
      </c>
      <c r="AA89" t="s">
        <v>358</v>
      </c>
      <c r="AB89" t="s">
        <v>358</v>
      </c>
      <c r="AC89" t="s">
        <v>358</v>
      </c>
      <c r="AD89" t="s">
        <v>358</v>
      </c>
      <c r="AE89" t="s">
        <v>358</v>
      </c>
      <c r="AF89" t="s">
        <v>358</v>
      </c>
      <c r="AG89" t="s">
        <v>358</v>
      </c>
      <c r="AH89" t="s">
        <v>358</v>
      </c>
      <c r="AI89" t="s">
        <v>358</v>
      </c>
      <c r="AJ89" t="s">
        <v>358</v>
      </c>
      <c r="AK89" t="s">
        <v>358</v>
      </c>
      <c r="AL89" t="s">
        <v>358</v>
      </c>
      <c r="AM89" t="s">
        <v>358</v>
      </c>
      <c r="AN89" t="s">
        <v>358</v>
      </c>
      <c r="AO89" t="s">
        <v>358</v>
      </c>
      <c r="AP89" t="s">
        <v>358</v>
      </c>
      <c r="AQ89" t="s">
        <v>358</v>
      </c>
      <c r="AR89" t="s">
        <v>358</v>
      </c>
      <c r="AS89" t="s">
        <v>358</v>
      </c>
      <c r="AT89" t="s">
        <v>358</v>
      </c>
      <c r="AU89" t="s">
        <v>358</v>
      </c>
      <c r="AV89" t="s">
        <v>358</v>
      </c>
      <c r="AW89" t="s">
        <v>358</v>
      </c>
      <c r="AX89" t="s">
        <v>358</v>
      </c>
      <c r="AY89" t="s">
        <v>358</v>
      </c>
      <c r="AZ89" t="s">
        <v>358</v>
      </c>
      <c r="BA89" t="s">
        <v>358</v>
      </c>
      <c r="BB89" t="s">
        <v>358</v>
      </c>
      <c r="BC89" t="s">
        <v>358</v>
      </c>
      <c r="BD89" t="s">
        <v>358</v>
      </c>
      <c r="BE89" t="s">
        <v>358</v>
      </c>
      <c r="BF89" t="s">
        <v>358</v>
      </c>
      <c r="BG89" t="s">
        <v>358</v>
      </c>
      <c r="BH89" t="s">
        <v>358</v>
      </c>
      <c r="BI89" t="s">
        <v>358</v>
      </c>
      <c r="BJ89" t="s">
        <v>358</v>
      </c>
      <c r="BK89" t="s">
        <v>358</v>
      </c>
      <c r="BL89" t="s">
        <v>358</v>
      </c>
      <c r="BM89" t="s">
        <v>358</v>
      </c>
      <c r="BN89" t="s">
        <v>358</v>
      </c>
      <c r="BO89" t="s">
        <v>358</v>
      </c>
      <c r="BP89" t="s">
        <v>358</v>
      </c>
      <c r="BQ89" t="s">
        <v>358</v>
      </c>
      <c r="BR89" t="s">
        <v>358</v>
      </c>
      <c r="BS89" t="s">
        <v>358</v>
      </c>
      <c r="BT89" t="s">
        <v>358</v>
      </c>
      <c r="BU89" t="s">
        <v>358</v>
      </c>
      <c r="BV89" t="s">
        <v>358</v>
      </c>
      <c r="BW89" t="s">
        <v>358</v>
      </c>
      <c r="BX89" t="s">
        <v>358</v>
      </c>
      <c r="BY89" t="s">
        <v>358</v>
      </c>
      <c r="BZ89" t="s">
        <v>358</v>
      </c>
      <c r="CA89" t="s">
        <v>358</v>
      </c>
      <c r="CB89" t="s">
        <v>358</v>
      </c>
      <c r="CC89" t="s">
        <v>358</v>
      </c>
      <c r="CD89" t="s">
        <v>358</v>
      </c>
      <c r="CE89" t="s">
        <v>358</v>
      </c>
      <c r="CF89" t="s">
        <v>358</v>
      </c>
      <c r="CG89" t="s">
        <v>358</v>
      </c>
      <c r="CH89" t="s">
        <v>358</v>
      </c>
      <c r="CI89" t="s">
        <v>358</v>
      </c>
      <c r="CJ89" t="s">
        <v>358</v>
      </c>
      <c r="CK89" t="s">
        <v>358</v>
      </c>
      <c r="CL89" t="s">
        <v>358</v>
      </c>
      <c r="CM89" t="s">
        <v>358</v>
      </c>
      <c r="CN89" t="s">
        <v>358</v>
      </c>
      <c r="CO89" t="s">
        <v>358</v>
      </c>
      <c r="CP89" t="s">
        <v>358</v>
      </c>
      <c r="CQ89" t="s">
        <v>358</v>
      </c>
      <c r="CR89" t="s">
        <v>358</v>
      </c>
      <c r="CS89" t="s">
        <v>358</v>
      </c>
      <c r="CT89" t="s">
        <v>358</v>
      </c>
      <c r="CU89" t="s">
        <v>358</v>
      </c>
      <c r="CV89" t="s">
        <v>358</v>
      </c>
      <c r="CW89" t="s">
        <v>358</v>
      </c>
      <c r="CX89" t="s">
        <v>358</v>
      </c>
      <c r="CY89" t="s">
        <v>358</v>
      </c>
      <c r="CZ89" t="s">
        <v>358</v>
      </c>
      <c r="DA89" t="s">
        <v>358</v>
      </c>
      <c r="DB89" t="s">
        <v>358</v>
      </c>
      <c r="DC89" t="s">
        <v>358</v>
      </c>
      <c r="DD89" t="s">
        <v>358</v>
      </c>
    </row>
    <row r="90" spans="1:108" x14ac:dyDescent="0.3">
      <c r="A90" t="s">
        <v>270</v>
      </c>
      <c r="B90">
        <v>20220</v>
      </c>
      <c r="C90">
        <v>20221</v>
      </c>
      <c r="D90" t="s">
        <v>352</v>
      </c>
      <c r="E90" t="s">
        <v>352</v>
      </c>
      <c r="F90" t="s">
        <v>90</v>
      </c>
      <c r="G90" t="s">
        <v>91</v>
      </c>
      <c r="H90" t="s">
        <v>352</v>
      </c>
      <c r="I90" t="s">
        <v>352</v>
      </c>
      <c r="J90" t="s">
        <v>357</v>
      </c>
      <c r="K90" t="s">
        <v>358</v>
      </c>
      <c r="L90" t="s">
        <v>358</v>
      </c>
      <c r="M90" t="s">
        <v>358</v>
      </c>
      <c r="N90" t="s">
        <v>358</v>
      </c>
      <c r="O90" t="s">
        <v>358</v>
      </c>
      <c r="P90" t="s">
        <v>358</v>
      </c>
      <c r="Q90" t="s">
        <v>358</v>
      </c>
      <c r="R90" t="s">
        <v>358</v>
      </c>
      <c r="S90" s="7">
        <v>4.2361111111111106E-2</v>
      </c>
      <c r="T90" s="7">
        <v>4.2372685185185187E-2</v>
      </c>
      <c r="U90" t="s">
        <v>358</v>
      </c>
      <c r="V90" t="s">
        <v>358</v>
      </c>
      <c r="W90" t="s">
        <v>358</v>
      </c>
      <c r="X90" t="s">
        <v>358</v>
      </c>
      <c r="Y90" t="s">
        <v>358</v>
      </c>
      <c r="Z90" t="s">
        <v>358</v>
      </c>
      <c r="AA90" t="s">
        <v>358</v>
      </c>
      <c r="AB90" t="s">
        <v>358</v>
      </c>
      <c r="AC90" t="s">
        <v>358</v>
      </c>
      <c r="AD90" t="s">
        <v>358</v>
      </c>
      <c r="AE90" t="s">
        <v>358</v>
      </c>
      <c r="AF90" t="s">
        <v>358</v>
      </c>
      <c r="AG90" t="s">
        <v>358</v>
      </c>
      <c r="AH90" t="s">
        <v>358</v>
      </c>
      <c r="AI90" t="s">
        <v>358</v>
      </c>
      <c r="AJ90" t="s">
        <v>358</v>
      </c>
      <c r="AK90" t="s">
        <v>358</v>
      </c>
      <c r="AL90" t="s">
        <v>358</v>
      </c>
      <c r="AM90" t="s">
        <v>358</v>
      </c>
      <c r="AN90" t="s">
        <v>358</v>
      </c>
      <c r="AO90" t="s">
        <v>358</v>
      </c>
      <c r="AP90" t="s">
        <v>358</v>
      </c>
      <c r="AQ90" t="s">
        <v>358</v>
      </c>
      <c r="AR90" t="s">
        <v>358</v>
      </c>
      <c r="AS90" t="s">
        <v>358</v>
      </c>
      <c r="AT90" t="s">
        <v>358</v>
      </c>
      <c r="AU90" t="s">
        <v>358</v>
      </c>
      <c r="AV90" t="s">
        <v>358</v>
      </c>
      <c r="AW90" t="s">
        <v>358</v>
      </c>
      <c r="AX90" t="s">
        <v>358</v>
      </c>
      <c r="AY90" t="s">
        <v>358</v>
      </c>
      <c r="AZ90" t="s">
        <v>358</v>
      </c>
      <c r="BA90" t="s">
        <v>358</v>
      </c>
      <c r="BB90" t="s">
        <v>358</v>
      </c>
      <c r="BC90" t="s">
        <v>358</v>
      </c>
      <c r="BD90" t="s">
        <v>358</v>
      </c>
      <c r="BE90" t="s">
        <v>358</v>
      </c>
      <c r="BF90" t="s">
        <v>358</v>
      </c>
      <c r="BG90" t="s">
        <v>358</v>
      </c>
      <c r="BH90" t="s">
        <v>358</v>
      </c>
      <c r="BI90" t="s">
        <v>358</v>
      </c>
      <c r="BJ90" t="s">
        <v>358</v>
      </c>
      <c r="BK90" t="s">
        <v>358</v>
      </c>
      <c r="BL90" t="s">
        <v>358</v>
      </c>
      <c r="BM90" t="s">
        <v>358</v>
      </c>
      <c r="BN90" t="s">
        <v>358</v>
      </c>
      <c r="BO90" t="s">
        <v>358</v>
      </c>
      <c r="BP90" t="s">
        <v>358</v>
      </c>
      <c r="BQ90" t="s">
        <v>358</v>
      </c>
      <c r="BR90" t="s">
        <v>358</v>
      </c>
      <c r="BS90" t="s">
        <v>358</v>
      </c>
      <c r="BT90" t="s">
        <v>358</v>
      </c>
      <c r="BU90" t="s">
        <v>358</v>
      </c>
      <c r="BV90" t="s">
        <v>358</v>
      </c>
      <c r="BW90" t="s">
        <v>358</v>
      </c>
      <c r="BX90" t="s">
        <v>358</v>
      </c>
      <c r="BY90" t="s">
        <v>358</v>
      </c>
      <c r="BZ90" t="s">
        <v>358</v>
      </c>
      <c r="CA90" t="s">
        <v>358</v>
      </c>
      <c r="CB90" t="s">
        <v>358</v>
      </c>
      <c r="CC90" t="s">
        <v>358</v>
      </c>
      <c r="CD90" t="s">
        <v>358</v>
      </c>
      <c r="CE90" t="s">
        <v>358</v>
      </c>
      <c r="CF90" t="s">
        <v>358</v>
      </c>
      <c r="CG90" t="s">
        <v>358</v>
      </c>
      <c r="CH90" t="s">
        <v>358</v>
      </c>
      <c r="CI90" t="s">
        <v>358</v>
      </c>
      <c r="CJ90" t="s">
        <v>358</v>
      </c>
      <c r="CK90" t="s">
        <v>358</v>
      </c>
      <c r="CL90" t="s">
        <v>358</v>
      </c>
      <c r="CM90" t="s">
        <v>358</v>
      </c>
      <c r="CN90" t="s">
        <v>358</v>
      </c>
      <c r="CO90" t="s">
        <v>358</v>
      </c>
      <c r="CP90" t="s">
        <v>358</v>
      </c>
      <c r="CQ90" t="s">
        <v>358</v>
      </c>
      <c r="CR90" t="s">
        <v>358</v>
      </c>
      <c r="CS90" t="s">
        <v>358</v>
      </c>
      <c r="CT90" t="s">
        <v>358</v>
      </c>
      <c r="CU90" t="s">
        <v>358</v>
      </c>
      <c r="CV90" t="s">
        <v>358</v>
      </c>
      <c r="CW90" t="s">
        <v>358</v>
      </c>
      <c r="CX90" t="s">
        <v>358</v>
      </c>
      <c r="CY90" t="s">
        <v>358</v>
      </c>
      <c r="CZ90" t="s">
        <v>358</v>
      </c>
      <c r="DA90" t="s">
        <v>358</v>
      </c>
      <c r="DB90" t="s">
        <v>358</v>
      </c>
      <c r="DC90" t="s">
        <v>358</v>
      </c>
      <c r="DD90" t="s">
        <v>358</v>
      </c>
    </row>
    <row r="91" spans="1:108" x14ac:dyDescent="0.3">
      <c r="A91" t="s">
        <v>270</v>
      </c>
      <c r="B91">
        <v>20280</v>
      </c>
      <c r="C91">
        <v>20281</v>
      </c>
      <c r="D91" t="s">
        <v>352</v>
      </c>
      <c r="E91" t="s">
        <v>352</v>
      </c>
      <c r="F91" t="s">
        <v>91</v>
      </c>
      <c r="G91" t="s">
        <v>90</v>
      </c>
      <c r="H91" t="s">
        <v>352</v>
      </c>
      <c r="I91" t="s">
        <v>352</v>
      </c>
      <c r="J91" t="s">
        <v>357</v>
      </c>
      <c r="K91" t="s">
        <v>358</v>
      </c>
      <c r="L91" t="s">
        <v>358</v>
      </c>
      <c r="M91" t="s">
        <v>358</v>
      </c>
      <c r="N91" t="s">
        <v>358</v>
      </c>
      <c r="O91" t="s">
        <v>358</v>
      </c>
      <c r="P91" t="s">
        <v>358</v>
      </c>
      <c r="Q91" t="s">
        <v>358</v>
      </c>
      <c r="R91" t="s">
        <v>358</v>
      </c>
      <c r="S91" t="s">
        <v>358</v>
      </c>
      <c r="T91" t="s">
        <v>358</v>
      </c>
      <c r="U91" t="s">
        <v>358</v>
      </c>
      <c r="V91" t="s">
        <v>358</v>
      </c>
      <c r="W91" t="s">
        <v>358</v>
      </c>
      <c r="X91" t="s">
        <v>358</v>
      </c>
      <c r="Y91" t="s">
        <v>358</v>
      </c>
      <c r="Z91" t="s">
        <v>358</v>
      </c>
      <c r="AA91" t="s">
        <v>358</v>
      </c>
      <c r="AB91" t="s">
        <v>358</v>
      </c>
      <c r="AC91" t="s">
        <v>358</v>
      </c>
      <c r="AD91" t="s">
        <v>358</v>
      </c>
      <c r="AE91" t="s">
        <v>358</v>
      </c>
      <c r="AF91" t="s">
        <v>358</v>
      </c>
      <c r="AG91" t="s">
        <v>358</v>
      </c>
      <c r="AH91" t="s">
        <v>358</v>
      </c>
      <c r="AI91" t="s">
        <v>358</v>
      </c>
      <c r="AJ91" t="s">
        <v>358</v>
      </c>
      <c r="AK91" t="s">
        <v>358</v>
      </c>
      <c r="AL91" t="s">
        <v>358</v>
      </c>
      <c r="AM91" t="s">
        <v>358</v>
      </c>
      <c r="AN91" t="s">
        <v>358</v>
      </c>
      <c r="AO91" t="s">
        <v>358</v>
      </c>
      <c r="AP91" t="s">
        <v>358</v>
      </c>
      <c r="AQ91" t="s">
        <v>358</v>
      </c>
      <c r="AR91" t="s">
        <v>358</v>
      </c>
      <c r="AS91" t="s">
        <v>358</v>
      </c>
      <c r="AT91" t="s">
        <v>358</v>
      </c>
      <c r="AU91" s="7">
        <v>4.2361111111111106E-2</v>
      </c>
      <c r="AV91" s="7">
        <v>4.2372685185185187E-2</v>
      </c>
      <c r="AW91" t="s">
        <v>358</v>
      </c>
      <c r="AX91" t="s">
        <v>358</v>
      </c>
      <c r="AY91" t="s">
        <v>358</v>
      </c>
      <c r="AZ91" t="s">
        <v>358</v>
      </c>
      <c r="BA91" t="s">
        <v>358</v>
      </c>
      <c r="BB91" t="s">
        <v>358</v>
      </c>
      <c r="BC91" t="s">
        <v>358</v>
      </c>
      <c r="BD91" t="s">
        <v>358</v>
      </c>
      <c r="BE91" t="s">
        <v>358</v>
      </c>
      <c r="BF91" t="s">
        <v>358</v>
      </c>
      <c r="BG91" t="s">
        <v>358</v>
      </c>
      <c r="BH91" t="s">
        <v>358</v>
      </c>
      <c r="BI91" t="s">
        <v>358</v>
      </c>
      <c r="BJ91" t="s">
        <v>358</v>
      </c>
      <c r="BK91" t="s">
        <v>358</v>
      </c>
      <c r="BL91" t="s">
        <v>358</v>
      </c>
      <c r="BM91" t="s">
        <v>358</v>
      </c>
      <c r="BN91" t="s">
        <v>358</v>
      </c>
      <c r="BO91" t="s">
        <v>358</v>
      </c>
      <c r="BP91" t="s">
        <v>358</v>
      </c>
      <c r="BQ91" t="s">
        <v>358</v>
      </c>
      <c r="BR91" t="s">
        <v>358</v>
      </c>
      <c r="BS91" t="s">
        <v>358</v>
      </c>
      <c r="BT91" t="s">
        <v>358</v>
      </c>
      <c r="BU91" t="s">
        <v>358</v>
      </c>
      <c r="BV91" t="s">
        <v>358</v>
      </c>
      <c r="BW91" t="s">
        <v>358</v>
      </c>
      <c r="BX91" t="s">
        <v>358</v>
      </c>
      <c r="BY91" t="s">
        <v>358</v>
      </c>
      <c r="BZ91" t="s">
        <v>358</v>
      </c>
      <c r="CA91" t="s">
        <v>358</v>
      </c>
      <c r="CB91" t="s">
        <v>358</v>
      </c>
      <c r="CC91" t="s">
        <v>358</v>
      </c>
      <c r="CD91" t="s">
        <v>358</v>
      </c>
      <c r="CE91" t="s">
        <v>358</v>
      </c>
      <c r="CF91" t="s">
        <v>358</v>
      </c>
      <c r="CG91" t="s">
        <v>358</v>
      </c>
      <c r="CH91" t="s">
        <v>358</v>
      </c>
      <c r="CI91" t="s">
        <v>358</v>
      </c>
      <c r="CJ91" t="s">
        <v>358</v>
      </c>
      <c r="CK91" t="s">
        <v>358</v>
      </c>
      <c r="CL91" t="s">
        <v>358</v>
      </c>
      <c r="CM91" t="s">
        <v>358</v>
      </c>
      <c r="CN91" t="s">
        <v>358</v>
      </c>
      <c r="CO91" t="s">
        <v>358</v>
      </c>
      <c r="CP91" t="s">
        <v>358</v>
      </c>
      <c r="CQ91" t="s">
        <v>358</v>
      </c>
      <c r="CR91" t="s">
        <v>358</v>
      </c>
      <c r="CS91" t="s">
        <v>358</v>
      </c>
      <c r="CT91" t="s">
        <v>358</v>
      </c>
      <c r="CU91" t="s">
        <v>358</v>
      </c>
      <c r="CV91" t="s">
        <v>358</v>
      </c>
      <c r="CW91" t="s">
        <v>358</v>
      </c>
      <c r="CX91" t="s">
        <v>358</v>
      </c>
      <c r="CY91" t="s">
        <v>358</v>
      </c>
      <c r="CZ91" t="s">
        <v>358</v>
      </c>
      <c r="DA91" t="s">
        <v>358</v>
      </c>
      <c r="DB91" t="s">
        <v>358</v>
      </c>
      <c r="DC91" t="s">
        <v>358</v>
      </c>
      <c r="DD91" t="s">
        <v>358</v>
      </c>
    </row>
    <row r="92" spans="1:108" x14ac:dyDescent="0.3">
      <c r="A92" t="s">
        <v>270</v>
      </c>
      <c r="B92">
        <v>20299</v>
      </c>
      <c r="C92">
        <v>20300</v>
      </c>
      <c r="D92" t="s">
        <v>352</v>
      </c>
      <c r="E92" t="s">
        <v>352</v>
      </c>
      <c r="F92" t="s">
        <v>91</v>
      </c>
      <c r="G92" t="s">
        <v>105</v>
      </c>
      <c r="H92" t="s">
        <v>352</v>
      </c>
      <c r="I92" t="s">
        <v>352</v>
      </c>
      <c r="J92" t="s">
        <v>357</v>
      </c>
      <c r="K92" t="s">
        <v>358</v>
      </c>
      <c r="L92" t="s">
        <v>358</v>
      </c>
      <c r="M92" t="s">
        <v>358</v>
      </c>
      <c r="N92" t="s">
        <v>358</v>
      </c>
      <c r="O92" t="s">
        <v>358</v>
      </c>
      <c r="P92" t="s">
        <v>358</v>
      </c>
      <c r="Q92" t="s">
        <v>358</v>
      </c>
      <c r="R92" t="s">
        <v>358</v>
      </c>
      <c r="S92" t="s">
        <v>358</v>
      </c>
      <c r="T92" t="s">
        <v>358</v>
      </c>
      <c r="U92" t="s">
        <v>358</v>
      </c>
      <c r="V92" t="s">
        <v>358</v>
      </c>
      <c r="W92" t="s">
        <v>358</v>
      </c>
      <c r="X92" t="s">
        <v>358</v>
      </c>
      <c r="Y92" t="s">
        <v>358</v>
      </c>
      <c r="Z92" t="s">
        <v>358</v>
      </c>
      <c r="AA92" t="s">
        <v>358</v>
      </c>
      <c r="AB92" t="s">
        <v>358</v>
      </c>
      <c r="AC92" s="7">
        <v>4.2361111111111106E-2</v>
      </c>
      <c r="AD92" s="7">
        <v>4.2372685185185187E-2</v>
      </c>
      <c r="AE92" t="s">
        <v>358</v>
      </c>
      <c r="AF92" t="s">
        <v>358</v>
      </c>
      <c r="AG92" t="s">
        <v>358</v>
      </c>
      <c r="AH92" t="s">
        <v>358</v>
      </c>
      <c r="AI92" t="s">
        <v>358</v>
      </c>
      <c r="AJ92" t="s">
        <v>358</v>
      </c>
      <c r="AK92" t="s">
        <v>358</v>
      </c>
      <c r="AL92" t="s">
        <v>358</v>
      </c>
      <c r="AM92" t="s">
        <v>358</v>
      </c>
      <c r="AN92" t="s">
        <v>358</v>
      </c>
      <c r="AO92" t="s">
        <v>358</v>
      </c>
      <c r="AP92" t="s">
        <v>358</v>
      </c>
      <c r="AQ92" t="s">
        <v>358</v>
      </c>
      <c r="AR92" t="s">
        <v>358</v>
      </c>
      <c r="AS92" t="s">
        <v>358</v>
      </c>
      <c r="AT92" t="s">
        <v>358</v>
      </c>
      <c r="AU92" t="s">
        <v>358</v>
      </c>
      <c r="AV92" t="s">
        <v>358</v>
      </c>
      <c r="AW92" t="s">
        <v>358</v>
      </c>
      <c r="AX92" t="s">
        <v>358</v>
      </c>
      <c r="AY92" t="s">
        <v>358</v>
      </c>
      <c r="AZ92" t="s">
        <v>358</v>
      </c>
      <c r="BA92" t="s">
        <v>358</v>
      </c>
      <c r="BB92" t="s">
        <v>358</v>
      </c>
      <c r="BC92" t="s">
        <v>358</v>
      </c>
      <c r="BD92" t="s">
        <v>358</v>
      </c>
      <c r="BE92" t="s">
        <v>358</v>
      </c>
      <c r="BF92" t="s">
        <v>358</v>
      </c>
      <c r="BG92" t="s">
        <v>358</v>
      </c>
      <c r="BH92" t="s">
        <v>358</v>
      </c>
      <c r="BI92" t="s">
        <v>358</v>
      </c>
      <c r="BJ92" t="s">
        <v>358</v>
      </c>
      <c r="BK92" t="s">
        <v>358</v>
      </c>
      <c r="BL92" t="s">
        <v>358</v>
      </c>
      <c r="BM92" t="s">
        <v>358</v>
      </c>
      <c r="BN92" t="s">
        <v>358</v>
      </c>
      <c r="BO92" t="s">
        <v>358</v>
      </c>
      <c r="BP92" t="s">
        <v>358</v>
      </c>
      <c r="BQ92" t="s">
        <v>358</v>
      </c>
      <c r="BR92" t="s">
        <v>358</v>
      </c>
      <c r="BS92" t="s">
        <v>358</v>
      </c>
      <c r="BT92" t="s">
        <v>358</v>
      </c>
      <c r="BU92" t="s">
        <v>358</v>
      </c>
      <c r="BV92" t="s">
        <v>358</v>
      </c>
      <c r="BW92" t="s">
        <v>358</v>
      </c>
      <c r="BX92" t="s">
        <v>358</v>
      </c>
      <c r="BY92" t="s">
        <v>358</v>
      </c>
      <c r="BZ92" t="s">
        <v>358</v>
      </c>
      <c r="CA92" t="s">
        <v>358</v>
      </c>
      <c r="CB92" t="s">
        <v>358</v>
      </c>
      <c r="CC92" t="s">
        <v>358</v>
      </c>
      <c r="CD92" t="s">
        <v>358</v>
      </c>
      <c r="CE92" t="s">
        <v>358</v>
      </c>
      <c r="CF92" t="s">
        <v>358</v>
      </c>
      <c r="CG92" t="s">
        <v>358</v>
      </c>
      <c r="CH92" t="s">
        <v>358</v>
      </c>
      <c r="CI92" t="s">
        <v>358</v>
      </c>
      <c r="CJ92" t="s">
        <v>358</v>
      </c>
      <c r="CK92" t="s">
        <v>358</v>
      </c>
      <c r="CL92" t="s">
        <v>358</v>
      </c>
      <c r="CM92" t="s">
        <v>358</v>
      </c>
      <c r="CN92" t="s">
        <v>358</v>
      </c>
      <c r="CO92" t="s">
        <v>358</v>
      </c>
      <c r="CP92" t="s">
        <v>358</v>
      </c>
      <c r="CQ92" t="s">
        <v>358</v>
      </c>
      <c r="CR92" t="s">
        <v>358</v>
      </c>
      <c r="CS92" t="s">
        <v>358</v>
      </c>
      <c r="CT92" t="s">
        <v>358</v>
      </c>
      <c r="CU92" t="s">
        <v>358</v>
      </c>
      <c r="CV92" t="s">
        <v>358</v>
      </c>
      <c r="CW92" t="s">
        <v>358</v>
      </c>
      <c r="CX92" t="s">
        <v>358</v>
      </c>
      <c r="CY92" t="s">
        <v>358</v>
      </c>
      <c r="CZ92" t="s">
        <v>358</v>
      </c>
      <c r="DA92" t="s">
        <v>358</v>
      </c>
      <c r="DB92" t="s">
        <v>358</v>
      </c>
      <c r="DC92" t="s">
        <v>358</v>
      </c>
      <c r="DD92" t="s">
        <v>358</v>
      </c>
    </row>
    <row r="93" spans="1:108" x14ac:dyDescent="0.3">
      <c r="A93" t="s">
        <v>270</v>
      </c>
      <c r="B93">
        <v>20357</v>
      </c>
      <c r="C93">
        <v>20358</v>
      </c>
      <c r="D93" t="s">
        <v>352</v>
      </c>
      <c r="E93" t="s">
        <v>352</v>
      </c>
      <c r="F93" t="s">
        <v>91</v>
      </c>
      <c r="G93" t="s">
        <v>106</v>
      </c>
      <c r="H93" t="s">
        <v>352</v>
      </c>
      <c r="I93" t="s">
        <v>352</v>
      </c>
      <c r="J93" t="s">
        <v>357</v>
      </c>
      <c r="K93" t="s">
        <v>358</v>
      </c>
      <c r="L93" t="s">
        <v>358</v>
      </c>
      <c r="M93" t="s">
        <v>358</v>
      </c>
      <c r="N93" t="s">
        <v>358</v>
      </c>
      <c r="O93" t="s">
        <v>358</v>
      </c>
      <c r="P93" t="s">
        <v>358</v>
      </c>
      <c r="Q93" s="7">
        <v>4.2361111111111106E-2</v>
      </c>
      <c r="R93" s="7">
        <v>4.2372685185185187E-2</v>
      </c>
      <c r="S93" t="s">
        <v>358</v>
      </c>
      <c r="T93" t="s">
        <v>358</v>
      </c>
      <c r="U93" t="s">
        <v>358</v>
      </c>
      <c r="V93" t="s">
        <v>358</v>
      </c>
      <c r="W93" t="s">
        <v>358</v>
      </c>
      <c r="X93" t="s">
        <v>358</v>
      </c>
      <c r="Y93" t="s">
        <v>358</v>
      </c>
      <c r="Z93" t="s">
        <v>358</v>
      </c>
      <c r="AA93" t="s">
        <v>358</v>
      </c>
      <c r="AB93" t="s">
        <v>358</v>
      </c>
      <c r="AC93" t="s">
        <v>358</v>
      </c>
      <c r="AD93" t="s">
        <v>358</v>
      </c>
      <c r="AE93" t="s">
        <v>358</v>
      </c>
      <c r="AF93" t="s">
        <v>358</v>
      </c>
      <c r="AG93" t="s">
        <v>358</v>
      </c>
      <c r="AH93" t="s">
        <v>358</v>
      </c>
      <c r="AI93" t="s">
        <v>358</v>
      </c>
      <c r="AJ93" t="s">
        <v>358</v>
      </c>
      <c r="AK93" t="s">
        <v>358</v>
      </c>
      <c r="AL93" t="s">
        <v>358</v>
      </c>
      <c r="AM93" t="s">
        <v>358</v>
      </c>
      <c r="AN93" t="s">
        <v>358</v>
      </c>
      <c r="AO93" t="s">
        <v>358</v>
      </c>
      <c r="AP93" t="s">
        <v>358</v>
      </c>
      <c r="AQ93" t="s">
        <v>358</v>
      </c>
      <c r="AR93" t="s">
        <v>358</v>
      </c>
      <c r="AS93" t="s">
        <v>358</v>
      </c>
      <c r="AT93" t="s">
        <v>358</v>
      </c>
      <c r="AU93" t="s">
        <v>358</v>
      </c>
      <c r="AV93" t="s">
        <v>358</v>
      </c>
      <c r="AW93" t="s">
        <v>358</v>
      </c>
      <c r="AX93" t="s">
        <v>358</v>
      </c>
      <c r="AY93" t="s">
        <v>358</v>
      </c>
      <c r="AZ93" t="s">
        <v>358</v>
      </c>
      <c r="BA93" t="s">
        <v>358</v>
      </c>
      <c r="BB93" t="s">
        <v>358</v>
      </c>
      <c r="BC93" t="s">
        <v>358</v>
      </c>
      <c r="BD93" t="s">
        <v>358</v>
      </c>
      <c r="BE93" t="s">
        <v>358</v>
      </c>
      <c r="BF93" t="s">
        <v>358</v>
      </c>
      <c r="BG93" t="s">
        <v>358</v>
      </c>
      <c r="BH93" t="s">
        <v>358</v>
      </c>
      <c r="BI93" t="s">
        <v>358</v>
      </c>
      <c r="BJ93" t="s">
        <v>358</v>
      </c>
      <c r="BK93" t="s">
        <v>358</v>
      </c>
      <c r="BL93" t="s">
        <v>358</v>
      </c>
      <c r="BM93" t="s">
        <v>358</v>
      </c>
      <c r="BN93" t="s">
        <v>358</v>
      </c>
      <c r="BO93" t="s">
        <v>358</v>
      </c>
      <c r="BP93" t="s">
        <v>358</v>
      </c>
      <c r="BQ93" t="s">
        <v>358</v>
      </c>
      <c r="BR93" t="s">
        <v>358</v>
      </c>
      <c r="BS93" t="s">
        <v>358</v>
      </c>
      <c r="BT93" t="s">
        <v>358</v>
      </c>
      <c r="BU93" t="s">
        <v>358</v>
      </c>
      <c r="BV93" t="s">
        <v>358</v>
      </c>
      <c r="BW93" t="s">
        <v>358</v>
      </c>
      <c r="BX93" t="s">
        <v>358</v>
      </c>
      <c r="BY93" t="s">
        <v>358</v>
      </c>
      <c r="BZ93" t="s">
        <v>358</v>
      </c>
      <c r="CA93" t="s">
        <v>358</v>
      </c>
      <c r="CB93" t="s">
        <v>358</v>
      </c>
      <c r="CC93" t="s">
        <v>358</v>
      </c>
      <c r="CD93" t="s">
        <v>358</v>
      </c>
      <c r="CE93" t="s">
        <v>358</v>
      </c>
      <c r="CF93" t="s">
        <v>358</v>
      </c>
      <c r="CG93" t="s">
        <v>358</v>
      </c>
      <c r="CH93" t="s">
        <v>358</v>
      </c>
      <c r="CI93" t="s">
        <v>358</v>
      </c>
      <c r="CJ93" t="s">
        <v>358</v>
      </c>
      <c r="CK93" t="s">
        <v>358</v>
      </c>
      <c r="CL93" t="s">
        <v>358</v>
      </c>
      <c r="CM93" t="s">
        <v>358</v>
      </c>
      <c r="CN93" t="s">
        <v>358</v>
      </c>
      <c r="CO93" t="s">
        <v>358</v>
      </c>
      <c r="CP93" t="s">
        <v>358</v>
      </c>
      <c r="CQ93" t="s">
        <v>358</v>
      </c>
      <c r="CR93" t="s">
        <v>358</v>
      </c>
      <c r="CS93" t="s">
        <v>358</v>
      </c>
      <c r="CT93" t="s">
        <v>358</v>
      </c>
      <c r="CU93" t="s">
        <v>358</v>
      </c>
      <c r="CV93" t="s">
        <v>358</v>
      </c>
      <c r="CW93" t="s">
        <v>358</v>
      </c>
      <c r="CX93" t="s">
        <v>358</v>
      </c>
      <c r="CY93" t="s">
        <v>358</v>
      </c>
      <c r="CZ93" t="s">
        <v>358</v>
      </c>
      <c r="DA93" t="s">
        <v>358</v>
      </c>
      <c r="DB93" t="s">
        <v>358</v>
      </c>
      <c r="DC93" t="s">
        <v>358</v>
      </c>
      <c r="DD93" t="s">
        <v>358</v>
      </c>
    </row>
    <row r="94" spans="1:108" x14ac:dyDescent="0.3">
      <c r="A94" t="s">
        <v>270</v>
      </c>
      <c r="B94">
        <v>20577</v>
      </c>
      <c r="C94">
        <v>20578</v>
      </c>
      <c r="D94" t="s">
        <v>352</v>
      </c>
      <c r="E94" t="s">
        <v>352</v>
      </c>
      <c r="F94" t="s">
        <v>106</v>
      </c>
      <c r="G94" t="s">
        <v>91</v>
      </c>
      <c r="H94" t="s">
        <v>352</v>
      </c>
      <c r="I94" t="s">
        <v>352</v>
      </c>
      <c r="J94" t="s">
        <v>357</v>
      </c>
      <c r="K94" t="s">
        <v>358</v>
      </c>
      <c r="L94" t="s">
        <v>358</v>
      </c>
      <c r="M94" t="s">
        <v>358</v>
      </c>
      <c r="N94" t="s">
        <v>358</v>
      </c>
      <c r="O94" t="s">
        <v>358</v>
      </c>
      <c r="P94" t="s">
        <v>358</v>
      </c>
      <c r="Q94" t="s">
        <v>358</v>
      </c>
      <c r="R94" t="s">
        <v>358</v>
      </c>
      <c r="S94" t="s">
        <v>358</v>
      </c>
      <c r="T94" t="s">
        <v>358</v>
      </c>
      <c r="U94" t="s">
        <v>358</v>
      </c>
      <c r="V94" t="s">
        <v>358</v>
      </c>
      <c r="W94" t="s">
        <v>358</v>
      </c>
      <c r="X94" t="s">
        <v>358</v>
      </c>
      <c r="Y94" t="s">
        <v>358</v>
      </c>
      <c r="Z94" t="s">
        <v>358</v>
      </c>
      <c r="AA94" t="s">
        <v>358</v>
      </c>
      <c r="AB94" t="s">
        <v>358</v>
      </c>
      <c r="AC94" t="s">
        <v>358</v>
      </c>
      <c r="AD94" t="s">
        <v>358</v>
      </c>
      <c r="AE94" t="s">
        <v>358</v>
      </c>
      <c r="AF94" t="s">
        <v>358</v>
      </c>
      <c r="AG94" t="s">
        <v>358</v>
      </c>
      <c r="AH94" t="s">
        <v>358</v>
      </c>
      <c r="AI94" t="s">
        <v>358</v>
      </c>
      <c r="AJ94" t="s">
        <v>358</v>
      </c>
      <c r="AK94" t="s">
        <v>358</v>
      </c>
      <c r="AL94" t="s">
        <v>358</v>
      </c>
      <c r="AM94" t="s">
        <v>358</v>
      </c>
      <c r="AN94" t="s">
        <v>358</v>
      </c>
      <c r="AO94" t="s">
        <v>358</v>
      </c>
      <c r="AP94" t="s">
        <v>358</v>
      </c>
      <c r="AQ94" t="s">
        <v>358</v>
      </c>
      <c r="AR94" t="s">
        <v>358</v>
      </c>
      <c r="AS94" t="s">
        <v>358</v>
      </c>
      <c r="AT94" t="s">
        <v>358</v>
      </c>
      <c r="AU94" t="s">
        <v>358</v>
      </c>
      <c r="AV94" t="s">
        <v>358</v>
      </c>
      <c r="AW94" t="s">
        <v>358</v>
      </c>
      <c r="AX94" t="s">
        <v>358</v>
      </c>
      <c r="AY94" t="s">
        <v>358</v>
      </c>
      <c r="AZ94" t="s">
        <v>358</v>
      </c>
      <c r="BA94" t="s">
        <v>358</v>
      </c>
      <c r="BB94" t="s">
        <v>358</v>
      </c>
      <c r="BC94" t="s">
        <v>358</v>
      </c>
      <c r="BD94" t="s">
        <v>358</v>
      </c>
      <c r="BE94" t="s">
        <v>358</v>
      </c>
      <c r="BF94" t="s">
        <v>358</v>
      </c>
      <c r="BG94" t="s">
        <v>358</v>
      </c>
      <c r="BH94" t="s">
        <v>358</v>
      </c>
      <c r="BI94" t="s">
        <v>358</v>
      </c>
      <c r="BJ94" t="s">
        <v>358</v>
      </c>
      <c r="BK94" t="s">
        <v>358</v>
      </c>
      <c r="BL94" t="s">
        <v>358</v>
      </c>
      <c r="BM94" t="s">
        <v>358</v>
      </c>
      <c r="BN94" t="s">
        <v>358</v>
      </c>
      <c r="BO94" t="s">
        <v>358</v>
      </c>
      <c r="BP94" t="s">
        <v>358</v>
      </c>
      <c r="BQ94" s="7">
        <v>4.2361111111111106E-2</v>
      </c>
      <c r="BR94" s="7">
        <v>4.2372685185185187E-2</v>
      </c>
      <c r="BS94" t="s">
        <v>358</v>
      </c>
      <c r="BT94" t="s">
        <v>358</v>
      </c>
      <c r="BU94" t="s">
        <v>358</v>
      </c>
      <c r="BV94" t="s">
        <v>358</v>
      </c>
      <c r="BW94" t="s">
        <v>358</v>
      </c>
      <c r="BX94" t="s">
        <v>358</v>
      </c>
      <c r="BY94" t="s">
        <v>358</v>
      </c>
      <c r="BZ94" t="s">
        <v>358</v>
      </c>
      <c r="CA94" t="s">
        <v>358</v>
      </c>
      <c r="CB94" t="s">
        <v>358</v>
      </c>
      <c r="CC94" t="s">
        <v>358</v>
      </c>
      <c r="CD94" t="s">
        <v>358</v>
      </c>
      <c r="CE94" t="s">
        <v>358</v>
      </c>
      <c r="CF94" t="s">
        <v>358</v>
      </c>
      <c r="CG94" t="s">
        <v>358</v>
      </c>
      <c r="CH94" t="s">
        <v>358</v>
      </c>
      <c r="CI94" t="s">
        <v>358</v>
      </c>
      <c r="CJ94" t="s">
        <v>358</v>
      </c>
      <c r="CK94" t="s">
        <v>358</v>
      </c>
      <c r="CL94" t="s">
        <v>358</v>
      </c>
      <c r="CM94" t="s">
        <v>358</v>
      </c>
      <c r="CN94" t="s">
        <v>358</v>
      </c>
      <c r="CO94" t="s">
        <v>358</v>
      </c>
      <c r="CP94" t="s">
        <v>358</v>
      </c>
      <c r="CQ94" t="s">
        <v>358</v>
      </c>
      <c r="CR94" t="s">
        <v>358</v>
      </c>
      <c r="CS94" t="s">
        <v>358</v>
      </c>
      <c r="CT94" t="s">
        <v>358</v>
      </c>
      <c r="CU94" t="s">
        <v>358</v>
      </c>
      <c r="CV94" t="s">
        <v>358</v>
      </c>
      <c r="CW94" t="s">
        <v>358</v>
      </c>
      <c r="CX94" t="s">
        <v>358</v>
      </c>
      <c r="CY94" t="s">
        <v>358</v>
      </c>
      <c r="CZ94" t="s">
        <v>358</v>
      </c>
      <c r="DA94" t="s">
        <v>358</v>
      </c>
      <c r="DB94" t="s">
        <v>358</v>
      </c>
      <c r="DC94" t="s">
        <v>358</v>
      </c>
      <c r="DD94" t="s">
        <v>358</v>
      </c>
    </row>
    <row r="95" spans="1:108" x14ac:dyDescent="0.3">
      <c r="A95" t="s">
        <v>270</v>
      </c>
      <c r="B95">
        <v>20579</v>
      </c>
      <c r="C95">
        <v>20580</v>
      </c>
      <c r="D95" t="s">
        <v>352</v>
      </c>
      <c r="E95" t="s">
        <v>352</v>
      </c>
      <c r="F95" t="s">
        <v>106</v>
      </c>
      <c r="G95" t="s">
        <v>91</v>
      </c>
      <c r="H95" t="s">
        <v>352</v>
      </c>
      <c r="I95" t="s">
        <v>352</v>
      </c>
      <c r="J95" t="s">
        <v>357</v>
      </c>
      <c r="K95" t="s">
        <v>358</v>
      </c>
      <c r="L95" t="s">
        <v>358</v>
      </c>
      <c r="M95" t="s">
        <v>358</v>
      </c>
      <c r="N95" t="s">
        <v>358</v>
      </c>
      <c r="O95" t="s">
        <v>358</v>
      </c>
      <c r="P95" t="s">
        <v>358</v>
      </c>
      <c r="Q95" t="s">
        <v>358</v>
      </c>
      <c r="R95" t="s">
        <v>358</v>
      </c>
      <c r="S95" t="s">
        <v>358</v>
      </c>
      <c r="T95" t="s">
        <v>358</v>
      </c>
      <c r="U95" t="s">
        <v>358</v>
      </c>
      <c r="V95" t="s">
        <v>358</v>
      </c>
      <c r="W95" t="s">
        <v>358</v>
      </c>
      <c r="X95" t="s">
        <v>358</v>
      </c>
      <c r="Y95" t="s">
        <v>358</v>
      </c>
      <c r="Z95" t="s">
        <v>358</v>
      </c>
      <c r="AA95" t="s">
        <v>358</v>
      </c>
      <c r="AB95" t="s">
        <v>358</v>
      </c>
      <c r="AC95" t="s">
        <v>358</v>
      </c>
      <c r="AD95" t="s">
        <v>358</v>
      </c>
      <c r="AE95" t="s">
        <v>358</v>
      </c>
      <c r="AF95" t="s">
        <v>358</v>
      </c>
      <c r="AG95" t="s">
        <v>358</v>
      </c>
      <c r="AH95" t="s">
        <v>358</v>
      </c>
      <c r="AI95" t="s">
        <v>358</v>
      </c>
      <c r="AJ95" t="s">
        <v>358</v>
      </c>
      <c r="AK95" t="s">
        <v>358</v>
      </c>
      <c r="AL95" t="s">
        <v>358</v>
      </c>
      <c r="AM95" t="s">
        <v>358</v>
      </c>
      <c r="AN95" t="s">
        <v>358</v>
      </c>
      <c r="AO95" t="s">
        <v>358</v>
      </c>
      <c r="AP95" t="s">
        <v>358</v>
      </c>
      <c r="AQ95" s="7">
        <v>4.2361111111111106E-2</v>
      </c>
      <c r="AR95" s="7">
        <v>4.2372685185185187E-2</v>
      </c>
      <c r="AS95" t="s">
        <v>358</v>
      </c>
      <c r="AT95" t="s">
        <v>358</v>
      </c>
      <c r="AU95" t="s">
        <v>358</v>
      </c>
      <c r="AV95" t="s">
        <v>358</v>
      </c>
      <c r="AW95" t="s">
        <v>358</v>
      </c>
      <c r="AX95" t="s">
        <v>358</v>
      </c>
      <c r="AY95" t="s">
        <v>358</v>
      </c>
      <c r="AZ95" t="s">
        <v>358</v>
      </c>
      <c r="BA95" t="s">
        <v>358</v>
      </c>
      <c r="BB95" t="s">
        <v>358</v>
      </c>
      <c r="BC95" t="s">
        <v>358</v>
      </c>
      <c r="BD95" t="s">
        <v>358</v>
      </c>
      <c r="BE95" t="s">
        <v>358</v>
      </c>
      <c r="BF95" t="s">
        <v>358</v>
      </c>
      <c r="BG95" t="s">
        <v>358</v>
      </c>
      <c r="BH95" t="s">
        <v>358</v>
      </c>
      <c r="BI95" t="s">
        <v>358</v>
      </c>
      <c r="BJ95" t="s">
        <v>358</v>
      </c>
      <c r="BK95" t="s">
        <v>358</v>
      </c>
      <c r="BL95" t="s">
        <v>358</v>
      </c>
      <c r="BM95" t="s">
        <v>358</v>
      </c>
      <c r="BN95" t="s">
        <v>358</v>
      </c>
      <c r="BO95" t="s">
        <v>358</v>
      </c>
      <c r="BP95" t="s">
        <v>358</v>
      </c>
      <c r="BQ95" t="s">
        <v>358</v>
      </c>
      <c r="BR95" t="s">
        <v>358</v>
      </c>
      <c r="BS95" t="s">
        <v>358</v>
      </c>
      <c r="BT95" t="s">
        <v>358</v>
      </c>
      <c r="BU95" t="s">
        <v>358</v>
      </c>
      <c r="BV95" t="s">
        <v>358</v>
      </c>
      <c r="BW95" t="s">
        <v>358</v>
      </c>
      <c r="BX95" t="s">
        <v>358</v>
      </c>
      <c r="BY95" t="s">
        <v>358</v>
      </c>
      <c r="BZ95" t="s">
        <v>358</v>
      </c>
      <c r="CA95" t="s">
        <v>358</v>
      </c>
      <c r="CB95" t="s">
        <v>358</v>
      </c>
      <c r="CC95" t="s">
        <v>358</v>
      </c>
      <c r="CD95" t="s">
        <v>358</v>
      </c>
      <c r="CE95" t="s">
        <v>358</v>
      </c>
      <c r="CF95" t="s">
        <v>358</v>
      </c>
      <c r="CG95" t="s">
        <v>358</v>
      </c>
      <c r="CH95" t="s">
        <v>358</v>
      </c>
      <c r="CI95" t="s">
        <v>358</v>
      </c>
      <c r="CJ95" t="s">
        <v>358</v>
      </c>
      <c r="CK95" t="s">
        <v>358</v>
      </c>
      <c r="CL95" t="s">
        <v>358</v>
      </c>
      <c r="CM95" t="s">
        <v>358</v>
      </c>
      <c r="CN95" t="s">
        <v>358</v>
      </c>
      <c r="CO95" t="s">
        <v>358</v>
      </c>
      <c r="CP95" t="s">
        <v>358</v>
      </c>
      <c r="CQ95" t="s">
        <v>358</v>
      </c>
      <c r="CR95" t="s">
        <v>358</v>
      </c>
      <c r="CS95" t="s">
        <v>358</v>
      </c>
      <c r="CT95" t="s">
        <v>358</v>
      </c>
      <c r="CU95" t="s">
        <v>358</v>
      </c>
      <c r="CV95" t="s">
        <v>358</v>
      </c>
      <c r="CW95" t="s">
        <v>358</v>
      </c>
      <c r="CX95" t="s">
        <v>358</v>
      </c>
      <c r="CY95" t="s">
        <v>358</v>
      </c>
      <c r="CZ95" t="s">
        <v>358</v>
      </c>
      <c r="DA95" t="s">
        <v>358</v>
      </c>
      <c r="DB95" t="s">
        <v>358</v>
      </c>
      <c r="DC95" t="s">
        <v>358</v>
      </c>
      <c r="DD95" t="s">
        <v>358</v>
      </c>
    </row>
    <row r="96" spans="1:108" x14ac:dyDescent="0.3">
      <c r="A96" t="s">
        <v>270</v>
      </c>
      <c r="B96">
        <v>20583</v>
      </c>
      <c r="C96">
        <v>20584</v>
      </c>
      <c r="D96" t="s">
        <v>352</v>
      </c>
      <c r="E96" t="s">
        <v>352</v>
      </c>
      <c r="F96" t="s">
        <v>105</v>
      </c>
      <c r="G96" t="s">
        <v>90</v>
      </c>
      <c r="H96" t="s">
        <v>352</v>
      </c>
      <c r="I96" t="s">
        <v>352</v>
      </c>
      <c r="J96" t="s">
        <v>357</v>
      </c>
      <c r="K96" t="s">
        <v>358</v>
      </c>
      <c r="L96" t="s">
        <v>358</v>
      </c>
      <c r="M96" t="s">
        <v>358</v>
      </c>
      <c r="N96" t="s">
        <v>358</v>
      </c>
      <c r="O96" t="s">
        <v>358</v>
      </c>
      <c r="P96" t="s">
        <v>358</v>
      </c>
      <c r="Q96" t="s">
        <v>358</v>
      </c>
      <c r="R96" t="s">
        <v>358</v>
      </c>
      <c r="S96" t="s">
        <v>358</v>
      </c>
      <c r="T96" t="s">
        <v>358</v>
      </c>
      <c r="U96" t="s">
        <v>358</v>
      </c>
      <c r="V96" t="s">
        <v>358</v>
      </c>
      <c r="W96" s="7">
        <v>4.2361111111111106E-2</v>
      </c>
      <c r="X96" s="7">
        <v>4.2372685185185187E-2</v>
      </c>
      <c r="Y96" t="s">
        <v>358</v>
      </c>
      <c r="Z96" t="s">
        <v>358</v>
      </c>
      <c r="AA96" t="s">
        <v>358</v>
      </c>
      <c r="AB96" t="s">
        <v>358</v>
      </c>
      <c r="AC96" t="s">
        <v>358</v>
      </c>
      <c r="AD96" t="s">
        <v>358</v>
      </c>
      <c r="AE96" t="s">
        <v>358</v>
      </c>
      <c r="AF96" t="s">
        <v>358</v>
      </c>
      <c r="AG96" t="s">
        <v>358</v>
      </c>
      <c r="AH96" t="s">
        <v>358</v>
      </c>
      <c r="AI96" t="s">
        <v>358</v>
      </c>
      <c r="AJ96" t="s">
        <v>358</v>
      </c>
      <c r="AK96" t="s">
        <v>358</v>
      </c>
      <c r="AL96" t="s">
        <v>358</v>
      </c>
      <c r="AM96" t="s">
        <v>358</v>
      </c>
      <c r="AN96" t="s">
        <v>358</v>
      </c>
      <c r="AO96" t="s">
        <v>358</v>
      </c>
      <c r="AP96" t="s">
        <v>358</v>
      </c>
      <c r="AQ96" t="s">
        <v>358</v>
      </c>
      <c r="AR96" t="s">
        <v>358</v>
      </c>
      <c r="AS96" t="s">
        <v>358</v>
      </c>
      <c r="AT96" t="s">
        <v>358</v>
      </c>
      <c r="AU96" t="s">
        <v>358</v>
      </c>
      <c r="AV96" t="s">
        <v>358</v>
      </c>
      <c r="AW96" t="s">
        <v>358</v>
      </c>
      <c r="AX96" t="s">
        <v>358</v>
      </c>
      <c r="AY96" t="s">
        <v>358</v>
      </c>
      <c r="AZ96" t="s">
        <v>358</v>
      </c>
      <c r="BA96" t="s">
        <v>358</v>
      </c>
      <c r="BB96" t="s">
        <v>358</v>
      </c>
      <c r="BC96" t="s">
        <v>358</v>
      </c>
      <c r="BD96" t="s">
        <v>358</v>
      </c>
      <c r="BE96" t="s">
        <v>358</v>
      </c>
      <c r="BF96" t="s">
        <v>358</v>
      </c>
      <c r="BG96" t="s">
        <v>358</v>
      </c>
      <c r="BH96" t="s">
        <v>358</v>
      </c>
      <c r="BI96" t="s">
        <v>358</v>
      </c>
      <c r="BJ96" t="s">
        <v>358</v>
      </c>
      <c r="BK96" t="s">
        <v>358</v>
      </c>
      <c r="BL96" t="s">
        <v>358</v>
      </c>
      <c r="BM96" t="s">
        <v>358</v>
      </c>
      <c r="BN96" t="s">
        <v>358</v>
      </c>
      <c r="BO96" t="s">
        <v>358</v>
      </c>
      <c r="BP96" t="s">
        <v>358</v>
      </c>
      <c r="BQ96" t="s">
        <v>358</v>
      </c>
      <c r="BR96" t="s">
        <v>358</v>
      </c>
      <c r="BS96" t="s">
        <v>358</v>
      </c>
      <c r="BT96" t="s">
        <v>358</v>
      </c>
      <c r="BU96" t="s">
        <v>358</v>
      </c>
      <c r="BV96" t="s">
        <v>358</v>
      </c>
      <c r="BW96" t="s">
        <v>358</v>
      </c>
      <c r="BX96" t="s">
        <v>358</v>
      </c>
      <c r="BY96" t="s">
        <v>358</v>
      </c>
      <c r="BZ96" t="s">
        <v>358</v>
      </c>
      <c r="CA96" t="s">
        <v>358</v>
      </c>
      <c r="CB96" t="s">
        <v>358</v>
      </c>
      <c r="CC96" t="s">
        <v>358</v>
      </c>
      <c r="CD96" t="s">
        <v>358</v>
      </c>
      <c r="CE96" t="s">
        <v>358</v>
      </c>
      <c r="CF96" t="s">
        <v>358</v>
      </c>
      <c r="CG96" t="s">
        <v>358</v>
      </c>
      <c r="CH96" t="s">
        <v>358</v>
      </c>
      <c r="CI96" t="s">
        <v>358</v>
      </c>
      <c r="CJ96" t="s">
        <v>358</v>
      </c>
      <c r="CK96" t="s">
        <v>358</v>
      </c>
      <c r="CL96" t="s">
        <v>358</v>
      </c>
      <c r="CM96" t="s">
        <v>358</v>
      </c>
      <c r="CN96" t="s">
        <v>358</v>
      </c>
      <c r="CO96" t="s">
        <v>358</v>
      </c>
      <c r="CP96" t="s">
        <v>358</v>
      </c>
      <c r="CQ96" t="s">
        <v>358</v>
      </c>
      <c r="CR96" t="s">
        <v>358</v>
      </c>
      <c r="CS96" t="s">
        <v>358</v>
      </c>
      <c r="CT96" t="s">
        <v>358</v>
      </c>
      <c r="CU96" t="s">
        <v>358</v>
      </c>
      <c r="CV96" t="s">
        <v>358</v>
      </c>
      <c r="CW96" t="s">
        <v>358</v>
      </c>
      <c r="CX96" t="s">
        <v>358</v>
      </c>
      <c r="CY96" t="s">
        <v>358</v>
      </c>
      <c r="CZ96" t="s">
        <v>358</v>
      </c>
      <c r="DA96" t="s">
        <v>358</v>
      </c>
      <c r="DB96" t="s">
        <v>358</v>
      </c>
      <c r="DC96" t="s">
        <v>358</v>
      </c>
      <c r="DD96" t="s">
        <v>358</v>
      </c>
    </row>
    <row r="97" spans="1:108" x14ac:dyDescent="0.3">
      <c r="A97" t="s">
        <v>270</v>
      </c>
      <c r="B97">
        <v>21631</v>
      </c>
      <c r="C97">
        <v>21632</v>
      </c>
      <c r="D97" t="s">
        <v>352</v>
      </c>
      <c r="E97" t="s">
        <v>352</v>
      </c>
      <c r="F97" t="s">
        <v>91</v>
      </c>
      <c r="G97" t="s">
        <v>105</v>
      </c>
      <c r="H97" t="s">
        <v>352</v>
      </c>
      <c r="I97" t="s">
        <v>352</v>
      </c>
      <c r="J97" t="s">
        <v>357</v>
      </c>
      <c r="K97" t="s">
        <v>358</v>
      </c>
      <c r="L97" t="s">
        <v>358</v>
      </c>
      <c r="M97" t="s">
        <v>358</v>
      </c>
      <c r="N97" t="s">
        <v>358</v>
      </c>
      <c r="O97" t="s">
        <v>358</v>
      </c>
      <c r="P97" t="s">
        <v>358</v>
      </c>
      <c r="Q97" t="s">
        <v>358</v>
      </c>
      <c r="R97" t="s">
        <v>358</v>
      </c>
      <c r="S97" t="s">
        <v>358</v>
      </c>
      <c r="T97" t="s">
        <v>358</v>
      </c>
      <c r="U97" t="s">
        <v>358</v>
      </c>
      <c r="V97" t="s">
        <v>358</v>
      </c>
      <c r="W97" s="7">
        <v>4.2361111111111106E-2</v>
      </c>
      <c r="X97" s="7">
        <v>4.2372685185185187E-2</v>
      </c>
      <c r="Y97" t="s">
        <v>358</v>
      </c>
      <c r="Z97" t="s">
        <v>358</v>
      </c>
      <c r="AA97" t="s">
        <v>358</v>
      </c>
      <c r="AB97" t="s">
        <v>358</v>
      </c>
      <c r="AC97" t="s">
        <v>358</v>
      </c>
      <c r="AD97" t="s">
        <v>358</v>
      </c>
      <c r="AE97" t="s">
        <v>358</v>
      </c>
      <c r="AF97" t="s">
        <v>358</v>
      </c>
      <c r="AG97" t="s">
        <v>358</v>
      </c>
      <c r="AH97" t="s">
        <v>358</v>
      </c>
      <c r="AI97" t="s">
        <v>358</v>
      </c>
      <c r="AJ97" t="s">
        <v>358</v>
      </c>
      <c r="AK97" t="s">
        <v>358</v>
      </c>
      <c r="AL97" t="s">
        <v>358</v>
      </c>
      <c r="AM97" t="s">
        <v>358</v>
      </c>
      <c r="AN97" t="s">
        <v>358</v>
      </c>
      <c r="AO97" t="s">
        <v>358</v>
      </c>
      <c r="AP97" t="s">
        <v>358</v>
      </c>
      <c r="AQ97" t="s">
        <v>358</v>
      </c>
      <c r="AR97" t="s">
        <v>358</v>
      </c>
      <c r="AS97" t="s">
        <v>358</v>
      </c>
      <c r="AT97" t="s">
        <v>358</v>
      </c>
      <c r="AU97" t="s">
        <v>358</v>
      </c>
      <c r="AV97" t="s">
        <v>358</v>
      </c>
      <c r="AW97" t="s">
        <v>358</v>
      </c>
      <c r="AX97" t="s">
        <v>358</v>
      </c>
      <c r="AY97" t="s">
        <v>358</v>
      </c>
      <c r="AZ97" t="s">
        <v>358</v>
      </c>
      <c r="BA97" t="s">
        <v>358</v>
      </c>
      <c r="BB97" t="s">
        <v>358</v>
      </c>
      <c r="BC97" t="s">
        <v>358</v>
      </c>
      <c r="BD97" t="s">
        <v>358</v>
      </c>
      <c r="BE97" t="s">
        <v>358</v>
      </c>
      <c r="BF97" t="s">
        <v>358</v>
      </c>
      <c r="BG97" t="s">
        <v>358</v>
      </c>
      <c r="BH97" t="s">
        <v>358</v>
      </c>
      <c r="BI97" t="s">
        <v>358</v>
      </c>
      <c r="BJ97" t="s">
        <v>358</v>
      </c>
      <c r="BK97" t="s">
        <v>358</v>
      </c>
      <c r="BL97" t="s">
        <v>358</v>
      </c>
      <c r="BM97" t="s">
        <v>358</v>
      </c>
      <c r="BN97" t="s">
        <v>358</v>
      </c>
      <c r="BO97" t="s">
        <v>358</v>
      </c>
      <c r="BP97" t="s">
        <v>358</v>
      </c>
      <c r="BQ97" t="s">
        <v>358</v>
      </c>
      <c r="BR97" t="s">
        <v>358</v>
      </c>
      <c r="BS97" t="s">
        <v>358</v>
      </c>
      <c r="BT97" t="s">
        <v>358</v>
      </c>
      <c r="BU97" t="s">
        <v>358</v>
      </c>
      <c r="BV97" t="s">
        <v>358</v>
      </c>
      <c r="BW97" t="s">
        <v>358</v>
      </c>
      <c r="BX97" t="s">
        <v>358</v>
      </c>
      <c r="BY97" t="s">
        <v>358</v>
      </c>
      <c r="BZ97" t="s">
        <v>358</v>
      </c>
      <c r="CA97" t="s">
        <v>358</v>
      </c>
      <c r="CB97" t="s">
        <v>358</v>
      </c>
      <c r="CC97" t="s">
        <v>358</v>
      </c>
      <c r="CD97" t="s">
        <v>358</v>
      </c>
      <c r="CE97" t="s">
        <v>358</v>
      </c>
      <c r="CF97" t="s">
        <v>358</v>
      </c>
      <c r="CG97" t="s">
        <v>358</v>
      </c>
      <c r="CH97" t="s">
        <v>358</v>
      </c>
      <c r="CI97" t="s">
        <v>358</v>
      </c>
      <c r="CJ97" t="s">
        <v>358</v>
      </c>
      <c r="CK97" t="s">
        <v>358</v>
      </c>
      <c r="CL97" t="s">
        <v>358</v>
      </c>
      <c r="CM97" t="s">
        <v>358</v>
      </c>
      <c r="CN97" t="s">
        <v>358</v>
      </c>
      <c r="CO97" t="s">
        <v>358</v>
      </c>
      <c r="CP97" t="s">
        <v>358</v>
      </c>
      <c r="CQ97" t="s">
        <v>358</v>
      </c>
      <c r="CR97" t="s">
        <v>358</v>
      </c>
      <c r="CS97" t="s">
        <v>358</v>
      </c>
      <c r="CT97" t="s">
        <v>358</v>
      </c>
      <c r="CU97" t="s">
        <v>358</v>
      </c>
      <c r="CV97" t="s">
        <v>358</v>
      </c>
      <c r="CW97" t="s">
        <v>358</v>
      </c>
      <c r="CX97" t="s">
        <v>358</v>
      </c>
      <c r="CY97" t="s">
        <v>358</v>
      </c>
      <c r="CZ97" t="s">
        <v>358</v>
      </c>
      <c r="DA97" t="s">
        <v>358</v>
      </c>
      <c r="DB97" t="s">
        <v>358</v>
      </c>
      <c r="DC97" t="s">
        <v>358</v>
      </c>
      <c r="DD97" t="s">
        <v>358</v>
      </c>
    </row>
    <row r="98" spans="1:108" x14ac:dyDescent="0.3">
      <c r="A98" t="s">
        <v>270</v>
      </c>
      <c r="B98">
        <v>22013</v>
      </c>
      <c r="C98">
        <v>22014</v>
      </c>
      <c r="D98" t="s">
        <v>352</v>
      </c>
      <c r="E98" t="s">
        <v>352</v>
      </c>
      <c r="F98" t="s">
        <v>106</v>
      </c>
      <c r="G98" t="s">
        <v>91</v>
      </c>
      <c r="H98" t="s">
        <v>352</v>
      </c>
      <c r="I98" t="s">
        <v>352</v>
      </c>
      <c r="J98" t="s">
        <v>357</v>
      </c>
      <c r="K98" t="s">
        <v>358</v>
      </c>
      <c r="L98" t="s">
        <v>358</v>
      </c>
      <c r="M98" t="s">
        <v>358</v>
      </c>
      <c r="N98" t="s">
        <v>358</v>
      </c>
      <c r="O98" t="s">
        <v>358</v>
      </c>
      <c r="P98" t="s">
        <v>358</v>
      </c>
      <c r="Q98" s="7">
        <v>4.2361111111111106E-2</v>
      </c>
      <c r="R98" s="7">
        <v>4.2372685185185187E-2</v>
      </c>
      <c r="S98" t="s">
        <v>358</v>
      </c>
      <c r="T98" t="s">
        <v>358</v>
      </c>
      <c r="U98" t="s">
        <v>358</v>
      </c>
      <c r="V98" t="s">
        <v>358</v>
      </c>
      <c r="W98" t="s">
        <v>358</v>
      </c>
      <c r="X98" t="s">
        <v>358</v>
      </c>
      <c r="Y98" t="s">
        <v>358</v>
      </c>
      <c r="Z98" t="s">
        <v>358</v>
      </c>
      <c r="AA98" t="s">
        <v>358</v>
      </c>
      <c r="AB98" t="s">
        <v>358</v>
      </c>
      <c r="AC98" t="s">
        <v>358</v>
      </c>
      <c r="AD98" t="s">
        <v>358</v>
      </c>
      <c r="AE98" t="s">
        <v>358</v>
      </c>
      <c r="AF98" t="s">
        <v>358</v>
      </c>
      <c r="AG98" t="s">
        <v>358</v>
      </c>
      <c r="AH98" t="s">
        <v>358</v>
      </c>
      <c r="AI98" t="s">
        <v>358</v>
      </c>
      <c r="AJ98" t="s">
        <v>358</v>
      </c>
      <c r="AK98" t="s">
        <v>358</v>
      </c>
      <c r="AL98" t="s">
        <v>358</v>
      </c>
      <c r="AM98" t="s">
        <v>358</v>
      </c>
      <c r="AN98" t="s">
        <v>358</v>
      </c>
      <c r="AO98" t="s">
        <v>358</v>
      </c>
      <c r="AP98" t="s">
        <v>358</v>
      </c>
      <c r="AQ98" t="s">
        <v>358</v>
      </c>
      <c r="AR98" t="s">
        <v>358</v>
      </c>
      <c r="AS98" t="s">
        <v>358</v>
      </c>
      <c r="AT98" t="s">
        <v>358</v>
      </c>
      <c r="AU98" t="s">
        <v>358</v>
      </c>
      <c r="AV98" t="s">
        <v>358</v>
      </c>
      <c r="AW98" t="s">
        <v>358</v>
      </c>
      <c r="AX98" t="s">
        <v>358</v>
      </c>
      <c r="AY98" t="s">
        <v>358</v>
      </c>
      <c r="AZ98" t="s">
        <v>358</v>
      </c>
      <c r="BA98" t="s">
        <v>358</v>
      </c>
      <c r="BB98" t="s">
        <v>358</v>
      </c>
      <c r="BC98" t="s">
        <v>358</v>
      </c>
      <c r="BD98" t="s">
        <v>358</v>
      </c>
      <c r="BE98" t="s">
        <v>358</v>
      </c>
      <c r="BF98" t="s">
        <v>358</v>
      </c>
      <c r="BG98" t="s">
        <v>358</v>
      </c>
      <c r="BH98" t="s">
        <v>358</v>
      </c>
      <c r="BI98" t="s">
        <v>358</v>
      </c>
      <c r="BJ98" t="s">
        <v>358</v>
      </c>
      <c r="BK98" t="s">
        <v>358</v>
      </c>
      <c r="BL98" t="s">
        <v>358</v>
      </c>
      <c r="BM98" t="s">
        <v>358</v>
      </c>
      <c r="BN98" t="s">
        <v>358</v>
      </c>
      <c r="BO98" t="s">
        <v>358</v>
      </c>
      <c r="BP98" t="s">
        <v>358</v>
      </c>
      <c r="BQ98" t="s">
        <v>358</v>
      </c>
      <c r="BR98" t="s">
        <v>358</v>
      </c>
      <c r="BS98" t="s">
        <v>358</v>
      </c>
      <c r="BT98" t="s">
        <v>358</v>
      </c>
      <c r="BU98" t="s">
        <v>358</v>
      </c>
      <c r="BV98" t="s">
        <v>358</v>
      </c>
      <c r="BW98" t="s">
        <v>358</v>
      </c>
      <c r="BX98" t="s">
        <v>358</v>
      </c>
      <c r="BY98" t="s">
        <v>358</v>
      </c>
      <c r="BZ98" t="s">
        <v>358</v>
      </c>
      <c r="CA98" t="s">
        <v>358</v>
      </c>
      <c r="CB98" t="s">
        <v>358</v>
      </c>
      <c r="CC98" t="s">
        <v>358</v>
      </c>
      <c r="CD98" t="s">
        <v>358</v>
      </c>
      <c r="CE98" t="s">
        <v>358</v>
      </c>
      <c r="CF98" t="s">
        <v>358</v>
      </c>
      <c r="CG98" t="s">
        <v>358</v>
      </c>
      <c r="CH98" t="s">
        <v>358</v>
      </c>
      <c r="CI98" t="s">
        <v>358</v>
      </c>
      <c r="CJ98" t="s">
        <v>358</v>
      </c>
      <c r="CK98" t="s">
        <v>358</v>
      </c>
      <c r="CL98" t="s">
        <v>358</v>
      </c>
      <c r="CM98" t="s">
        <v>358</v>
      </c>
      <c r="CN98" t="s">
        <v>358</v>
      </c>
      <c r="CO98" t="s">
        <v>358</v>
      </c>
      <c r="CP98" t="s">
        <v>358</v>
      </c>
      <c r="CQ98" t="s">
        <v>358</v>
      </c>
      <c r="CR98" t="s">
        <v>358</v>
      </c>
      <c r="CS98" t="s">
        <v>358</v>
      </c>
      <c r="CT98" t="s">
        <v>358</v>
      </c>
      <c r="CU98" t="s">
        <v>358</v>
      </c>
      <c r="CV98" t="s">
        <v>358</v>
      </c>
      <c r="CW98" t="s">
        <v>358</v>
      </c>
      <c r="CX98" t="s">
        <v>358</v>
      </c>
      <c r="CY98" t="s">
        <v>358</v>
      </c>
      <c r="CZ98" t="s">
        <v>358</v>
      </c>
      <c r="DA98" t="s">
        <v>358</v>
      </c>
      <c r="DB98" t="s">
        <v>358</v>
      </c>
      <c r="DC98" t="s">
        <v>358</v>
      </c>
      <c r="DD98" t="s">
        <v>358</v>
      </c>
    </row>
    <row r="99" spans="1:108" x14ac:dyDescent="0.3">
      <c r="A99" t="s">
        <v>270</v>
      </c>
      <c r="B99">
        <v>23009</v>
      </c>
      <c r="C99">
        <v>23010</v>
      </c>
      <c r="D99" t="s">
        <v>352</v>
      </c>
      <c r="E99" t="s">
        <v>352</v>
      </c>
      <c r="F99" t="s">
        <v>91</v>
      </c>
      <c r="G99" t="s">
        <v>90</v>
      </c>
      <c r="H99" t="s">
        <v>352</v>
      </c>
      <c r="I99" t="s">
        <v>352</v>
      </c>
      <c r="J99" t="s">
        <v>357</v>
      </c>
      <c r="K99" t="s">
        <v>358</v>
      </c>
      <c r="L99" t="s">
        <v>358</v>
      </c>
      <c r="M99" t="s">
        <v>358</v>
      </c>
      <c r="N99" t="s">
        <v>358</v>
      </c>
      <c r="O99" t="s">
        <v>358</v>
      </c>
      <c r="P99" t="s">
        <v>358</v>
      </c>
      <c r="Q99" t="s">
        <v>358</v>
      </c>
      <c r="R99" t="s">
        <v>358</v>
      </c>
      <c r="S99" t="s">
        <v>358</v>
      </c>
      <c r="T99" t="s">
        <v>358</v>
      </c>
      <c r="U99" t="s">
        <v>358</v>
      </c>
      <c r="V99" t="s">
        <v>358</v>
      </c>
      <c r="W99" t="s">
        <v>358</v>
      </c>
      <c r="X99" t="s">
        <v>358</v>
      </c>
      <c r="Y99" t="s">
        <v>358</v>
      </c>
      <c r="Z99" t="s">
        <v>358</v>
      </c>
      <c r="AA99" t="s">
        <v>358</v>
      </c>
      <c r="AB99" t="s">
        <v>358</v>
      </c>
      <c r="AC99" t="s">
        <v>358</v>
      </c>
      <c r="AD99" t="s">
        <v>358</v>
      </c>
      <c r="AE99" t="s">
        <v>358</v>
      </c>
      <c r="AF99" t="s">
        <v>358</v>
      </c>
      <c r="AG99" t="s">
        <v>358</v>
      </c>
      <c r="AH99" t="s">
        <v>358</v>
      </c>
      <c r="AI99" t="s">
        <v>358</v>
      </c>
      <c r="AJ99" t="s">
        <v>358</v>
      </c>
      <c r="AK99" t="s">
        <v>358</v>
      </c>
      <c r="AL99" t="s">
        <v>358</v>
      </c>
      <c r="AM99" t="s">
        <v>358</v>
      </c>
      <c r="AN99" t="s">
        <v>358</v>
      </c>
      <c r="AO99" t="s">
        <v>358</v>
      </c>
      <c r="AP99" t="s">
        <v>358</v>
      </c>
      <c r="AQ99" t="s">
        <v>358</v>
      </c>
      <c r="AR99" t="s">
        <v>358</v>
      </c>
      <c r="AS99" t="s">
        <v>358</v>
      </c>
      <c r="AT99" t="s">
        <v>358</v>
      </c>
      <c r="AU99" t="s">
        <v>358</v>
      </c>
      <c r="AV99" t="s">
        <v>358</v>
      </c>
      <c r="AW99" t="s">
        <v>358</v>
      </c>
      <c r="AX99" t="s">
        <v>358</v>
      </c>
      <c r="AY99" t="s">
        <v>358</v>
      </c>
      <c r="AZ99" t="s">
        <v>358</v>
      </c>
      <c r="BA99" t="s">
        <v>358</v>
      </c>
      <c r="BB99" t="s">
        <v>358</v>
      </c>
      <c r="BC99" t="s">
        <v>358</v>
      </c>
      <c r="BD99" t="s">
        <v>358</v>
      </c>
      <c r="BE99" t="s">
        <v>358</v>
      </c>
      <c r="BF99" t="s">
        <v>358</v>
      </c>
      <c r="BG99" s="7">
        <v>4.2361111111111106E-2</v>
      </c>
      <c r="BH99" s="7">
        <v>4.2372685185185187E-2</v>
      </c>
      <c r="BI99" s="7">
        <v>4.2361111111111106E-2</v>
      </c>
      <c r="BJ99" s="7">
        <v>4.2372685185185187E-2</v>
      </c>
      <c r="BK99" s="7">
        <v>4.2361111111111106E-2</v>
      </c>
      <c r="BL99" s="7">
        <v>4.2372685185185187E-2</v>
      </c>
      <c r="BM99" t="s">
        <v>358</v>
      </c>
      <c r="BN99" t="s">
        <v>358</v>
      </c>
      <c r="BO99" t="s">
        <v>358</v>
      </c>
      <c r="BP99" t="s">
        <v>358</v>
      </c>
      <c r="BQ99" t="s">
        <v>358</v>
      </c>
      <c r="BR99" t="s">
        <v>358</v>
      </c>
      <c r="BS99" t="s">
        <v>358</v>
      </c>
      <c r="BT99" t="s">
        <v>358</v>
      </c>
      <c r="BU99" t="s">
        <v>358</v>
      </c>
      <c r="BV99" t="s">
        <v>358</v>
      </c>
      <c r="BW99" t="s">
        <v>358</v>
      </c>
      <c r="BX99" t="s">
        <v>358</v>
      </c>
      <c r="BY99" t="s">
        <v>358</v>
      </c>
      <c r="BZ99" t="s">
        <v>358</v>
      </c>
      <c r="CA99" t="s">
        <v>358</v>
      </c>
      <c r="CB99" t="s">
        <v>358</v>
      </c>
      <c r="CC99" t="s">
        <v>358</v>
      </c>
      <c r="CD99" t="s">
        <v>358</v>
      </c>
      <c r="CE99" t="s">
        <v>358</v>
      </c>
      <c r="CF99" t="s">
        <v>358</v>
      </c>
      <c r="CG99" t="s">
        <v>358</v>
      </c>
      <c r="CH99" t="s">
        <v>358</v>
      </c>
      <c r="CI99" t="s">
        <v>358</v>
      </c>
      <c r="CJ99" t="s">
        <v>358</v>
      </c>
      <c r="CK99" t="s">
        <v>358</v>
      </c>
      <c r="CL99" t="s">
        <v>358</v>
      </c>
      <c r="CM99" t="s">
        <v>358</v>
      </c>
      <c r="CN99" t="s">
        <v>358</v>
      </c>
      <c r="CO99" t="s">
        <v>358</v>
      </c>
      <c r="CP99" t="s">
        <v>358</v>
      </c>
      <c r="CQ99" t="s">
        <v>358</v>
      </c>
      <c r="CR99" t="s">
        <v>358</v>
      </c>
      <c r="CS99" t="s">
        <v>358</v>
      </c>
      <c r="CT99" t="s">
        <v>358</v>
      </c>
      <c r="CU99" t="s">
        <v>358</v>
      </c>
      <c r="CV99" t="s">
        <v>358</v>
      </c>
      <c r="CW99" t="s">
        <v>358</v>
      </c>
      <c r="CX99" t="s">
        <v>358</v>
      </c>
      <c r="CY99" t="s">
        <v>358</v>
      </c>
      <c r="CZ99" t="s">
        <v>358</v>
      </c>
      <c r="DA99" t="s">
        <v>358</v>
      </c>
      <c r="DB99" t="s">
        <v>358</v>
      </c>
      <c r="DC99" t="s">
        <v>358</v>
      </c>
      <c r="DD99" t="s">
        <v>358</v>
      </c>
    </row>
    <row r="100" spans="1:108" x14ac:dyDescent="0.3">
      <c r="A100" t="s">
        <v>270</v>
      </c>
      <c r="B100">
        <v>23125</v>
      </c>
      <c r="C100">
        <v>23126</v>
      </c>
      <c r="D100" t="s">
        <v>352</v>
      </c>
      <c r="E100" t="s">
        <v>352</v>
      </c>
      <c r="F100" t="s">
        <v>106</v>
      </c>
      <c r="G100" t="s">
        <v>90</v>
      </c>
      <c r="H100" t="s">
        <v>352</v>
      </c>
      <c r="I100" t="s">
        <v>352</v>
      </c>
      <c r="J100" t="s">
        <v>357</v>
      </c>
      <c r="K100" t="s">
        <v>358</v>
      </c>
      <c r="L100" t="s">
        <v>358</v>
      </c>
      <c r="M100" t="s">
        <v>358</v>
      </c>
      <c r="N100" t="s">
        <v>358</v>
      </c>
      <c r="O100" t="s">
        <v>358</v>
      </c>
      <c r="P100" t="s">
        <v>358</v>
      </c>
      <c r="Q100" t="s">
        <v>358</v>
      </c>
      <c r="R100" t="s">
        <v>358</v>
      </c>
      <c r="S100" t="s">
        <v>358</v>
      </c>
      <c r="T100" t="s">
        <v>358</v>
      </c>
      <c r="U100" t="s">
        <v>358</v>
      </c>
      <c r="V100" t="s">
        <v>358</v>
      </c>
      <c r="W100" t="s">
        <v>358</v>
      </c>
      <c r="X100" t="s">
        <v>358</v>
      </c>
      <c r="Y100" t="s">
        <v>358</v>
      </c>
      <c r="Z100" t="s">
        <v>358</v>
      </c>
      <c r="AA100" t="s">
        <v>358</v>
      </c>
      <c r="AB100" t="s">
        <v>358</v>
      </c>
      <c r="AC100" t="s">
        <v>358</v>
      </c>
      <c r="AD100" t="s">
        <v>358</v>
      </c>
      <c r="AE100" t="s">
        <v>358</v>
      </c>
      <c r="AF100" t="s">
        <v>358</v>
      </c>
      <c r="AG100" t="s">
        <v>358</v>
      </c>
      <c r="AH100" t="s">
        <v>358</v>
      </c>
      <c r="AI100" t="s">
        <v>358</v>
      </c>
      <c r="AJ100" t="s">
        <v>358</v>
      </c>
      <c r="AK100" t="s">
        <v>358</v>
      </c>
      <c r="AL100" t="s">
        <v>358</v>
      </c>
      <c r="AM100" t="s">
        <v>358</v>
      </c>
      <c r="AN100" t="s">
        <v>358</v>
      </c>
      <c r="AO100" t="s">
        <v>358</v>
      </c>
      <c r="AP100" t="s">
        <v>358</v>
      </c>
      <c r="AQ100" t="s">
        <v>358</v>
      </c>
      <c r="AR100" t="s">
        <v>358</v>
      </c>
      <c r="AS100" t="s">
        <v>358</v>
      </c>
      <c r="AT100" t="s">
        <v>358</v>
      </c>
      <c r="AU100" t="s">
        <v>358</v>
      </c>
      <c r="AV100" t="s">
        <v>358</v>
      </c>
      <c r="AW100" t="s">
        <v>358</v>
      </c>
      <c r="AX100" t="s">
        <v>358</v>
      </c>
      <c r="AY100" t="s">
        <v>358</v>
      </c>
      <c r="AZ100" t="s">
        <v>358</v>
      </c>
      <c r="BA100" t="s">
        <v>358</v>
      </c>
      <c r="BB100" t="s">
        <v>358</v>
      </c>
      <c r="BC100" t="s">
        <v>358</v>
      </c>
      <c r="BD100" t="s">
        <v>358</v>
      </c>
      <c r="BE100" t="s">
        <v>358</v>
      </c>
      <c r="BF100" t="s">
        <v>358</v>
      </c>
      <c r="BG100" t="s">
        <v>358</v>
      </c>
      <c r="BH100" t="s">
        <v>358</v>
      </c>
      <c r="BI100" t="s">
        <v>358</v>
      </c>
      <c r="BJ100" t="s">
        <v>358</v>
      </c>
      <c r="BK100" t="s">
        <v>358</v>
      </c>
      <c r="BL100" t="s">
        <v>358</v>
      </c>
      <c r="BM100" t="s">
        <v>358</v>
      </c>
      <c r="BN100" t="s">
        <v>358</v>
      </c>
      <c r="BO100" t="s">
        <v>358</v>
      </c>
      <c r="BP100" t="s">
        <v>358</v>
      </c>
      <c r="BQ100" t="s">
        <v>358</v>
      </c>
      <c r="BR100" t="s">
        <v>358</v>
      </c>
      <c r="BS100" t="s">
        <v>358</v>
      </c>
      <c r="BT100" t="s">
        <v>358</v>
      </c>
      <c r="BU100" t="s">
        <v>358</v>
      </c>
      <c r="BV100" t="s">
        <v>358</v>
      </c>
      <c r="BW100" t="s">
        <v>358</v>
      </c>
      <c r="BX100" t="s">
        <v>358</v>
      </c>
      <c r="BY100" t="s">
        <v>358</v>
      </c>
      <c r="BZ100" t="s">
        <v>358</v>
      </c>
      <c r="CA100" t="s">
        <v>358</v>
      </c>
      <c r="CB100" t="s">
        <v>358</v>
      </c>
      <c r="CC100" t="s">
        <v>358</v>
      </c>
      <c r="CD100" t="s">
        <v>358</v>
      </c>
      <c r="CE100" t="s">
        <v>358</v>
      </c>
      <c r="CF100" t="s">
        <v>358</v>
      </c>
      <c r="CG100" t="s">
        <v>358</v>
      </c>
      <c r="CH100" t="s">
        <v>358</v>
      </c>
      <c r="CI100" t="s">
        <v>358</v>
      </c>
      <c r="CJ100" t="s">
        <v>358</v>
      </c>
      <c r="CK100" s="7">
        <v>4.2361111111111106E-2</v>
      </c>
      <c r="CL100" s="7">
        <v>4.2372685185185187E-2</v>
      </c>
      <c r="CM100" t="s">
        <v>358</v>
      </c>
      <c r="CN100" t="s">
        <v>358</v>
      </c>
      <c r="CO100" t="s">
        <v>358</v>
      </c>
      <c r="CP100" t="s">
        <v>358</v>
      </c>
      <c r="CQ100" t="s">
        <v>358</v>
      </c>
      <c r="CR100" t="s">
        <v>358</v>
      </c>
      <c r="CS100" t="s">
        <v>358</v>
      </c>
      <c r="CT100" t="s">
        <v>358</v>
      </c>
      <c r="CU100" t="s">
        <v>358</v>
      </c>
      <c r="CV100" t="s">
        <v>358</v>
      </c>
      <c r="CW100" t="s">
        <v>358</v>
      </c>
      <c r="CX100" t="s">
        <v>358</v>
      </c>
      <c r="CY100" t="s">
        <v>358</v>
      </c>
      <c r="CZ100" t="s">
        <v>358</v>
      </c>
      <c r="DA100" t="s">
        <v>358</v>
      </c>
      <c r="DB100" t="s">
        <v>358</v>
      </c>
      <c r="DC100" t="s">
        <v>358</v>
      </c>
      <c r="DD100" t="s">
        <v>358</v>
      </c>
    </row>
    <row r="101" spans="1:108" x14ac:dyDescent="0.3">
      <c r="A101" t="s">
        <v>270</v>
      </c>
      <c r="B101">
        <v>23133</v>
      </c>
      <c r="C101">
        <v>23134</v>
      </c>
      <c r="D101" t="s">
        <v>352</v>
      </c>
      <c r="E101" t="s">
        <v>352</v>
      </c>
      <c r="F101" t="s">
        <v>91</v>
      </c>
      <c r="G101" t="s">
        <v>90</v>
      </c>
      <c r="H101" t="s">
        <v>352</v>
      </c>
      <c r="I101" t="s">
        <v>352</v>
      </c>
      <c r="J101" t="s">
        <v>357</v>
      </c>
      <c r="K101" t="s">
        <v>358</v>
      </c>
      <c r="L101" t="s">
        <v>358</v>
      </c>
      <c r="M101" t="s">
        <v>358</v>
      </c>
      <c r="N101" t="s">
        <v>358</v>
      </c>
      <c r="O101" t="s">
        <v>358</v>
      </c>
      <c r="P101" t="s">
        <v>358</v>
      </c>
      <c r="Q101" t="s">
        <v>358</v>
      </c>
      <c r="R101" t="s">
        <v>358</v>
      </c>
      <c r="S101" s="7">
        <v>4.2361111111111106E-2</v>
      </c>
      <c r="T101" s="7">
        <v>4.2372685185185187E-2</v>
      </c>
      <c r="U101" t="s">
        <v>358</v>
      </c>
      <c r="V101" t="s">
        <v>358</v>
      </c>
      <c r="W101" t="s">
        <v>358</v>
      </c>
      <c r="X101" t="s">
        <v>358</v>
      </c>
      <c r="Y101" t="s">
        <v>358</v>
      </c>
      <c r="Z101" t="s">
        <v>358</v>
      </c>
      <c r="AA101" t="s">
        <v>358</v>
      </c>
      <c r="AB101" t="s">
        <v>358</v>
      </c>
      <c r="AC101" t="s">
        <v>358</v>
      </c>
      <c r="AD101" t="s">
        <v>358</v>
      </c>
      <c r="AE101" t="s">
        <v>358</v>
      </c>
      <c r="AF101" t="s">
        <v>358</v>
      </c>
      <c r="AG101" t="s">
        <v>358</v>
      </c>
      <c r="AH101" t="s">
        <v>358</v>
      </c>
      <c r="AI101" t="s">
        <v>358</v>
      </c>
      <c r="AJ101" t="s">
        <v>358</v>
      </c>
      <c r="AK101" t="s">
        <v>358</v>
      </c>
      <c r="AL101" t="s">
        <v>358</v>
      </c>
      <c r="AM101" t="s">
        <v>358</v>
      </c>
      <c r="AN101" t="s">
        <v>358</v>
      </c>
      <c r="AO101" t="s">
        <v>358</v>
      </c>
      <c r="AP101" t="s">
        <v>358</v>
      </c>
      <c r="AQ101" t="s">
        <v>358</v>
      </c>
      <c r="AR101" t="s">
        <v>358</v>
      </c>
      <c r="AS101" t="s">
        <v>358</v>
      </c>
      <c r="AT101" t="s">
        <v>358</v>
      </c>
      <c r="AU101" t="s">
        <v>358</v>
      </c>
      <c r="AV101" t="s">
        <v>358</v>
      </c>
      <c r="AW101" t="s">
        <v>358</v>
      </c>
      <c r="AX101" t="s">
        <v>358</v>
      </c>
      <c r="AY101" t="s">
        <v>358</v>
      </c>
      <c r="AZ101" t="s">
        <v>358</v>
      </c>
      <c r="BA101" t="s">
        <v>358</v>
      </c>
      <c r="BB101" t="s">
        <v>358</v>
      </c>
      <c r="BC101" t="s">
        <v>358</v>
      </c>
      <c r="BD101" t="s">
        <v>358</v>
      </c>
      <c r="BE101" t="s">
        <v>358</v>
      </c>
      <c r="BF101" t="s">
        <v>358</v>
      </c>
      <c r="BG101" t="s">
        <v>358</v>
      </c>
      <c r="BH101" t="s">
        <v>358</v>
      </c>
      <c r="BI101" t="s">
        <v>358</v>
      </c>
      <c r="BJ101" t="s">
        <v>358</v>
      </c>
      <c r="BK101" t="s">
        <v>358</v>
      </c>
      <c r="BL101" t="s">
        <v>358</v>
      </c>
      <c r="BM101" t="s">
        <v>358</v>
      </c>
      <c r="BN101" t="s">
        <v>358</v>
      </c>
      <c r="BO101" t="s">
        <v>358</v>
      </c>
      <c r="BP101" t="s">
        <v>358</v>
      </c>
      <c r="BQ101" t="s">
        <v>358</v>
      </c>
      <c r="BR101" t="s">
        <v>358</v>
      </c>
      <c r="BS101" t="s">
        <v>358</v>
      </c>
      <c r="BT101" t="s">
        <v>358</v>
      </c>
      <c r="BU101" t="s">
        <v>358</v>
      </c>
      <c r="BV101" t="s">
        <v>358</v>
      </c>
      <c r="BW101" t="s">
        <v>358</v>
      </c>
      <c r="BX101" t="s">
        <v>358</v>
      </c>
      <c r="BY101" t="s">
        <v>358</v>
      </c>
      <c r="BZ101" t="s">
        <v>358</v>
      </c>
      <c r="CA101" t="s">
        <v>358</v>
      </c>
      <c r="CB101" t="s">
        <v>358</v>
      </c>
      <c r="CC101" t="s">
        <v>358</v>
      </c>
      <c r="CD101" t="s">
        <v>358</v>
      </c>
      <c r="CE101" t="s">
        <v>358</v>
      </c>
      <c r="CF101" t="s">
        <v>358</v>
      </c>
      <c r="CG101" t="s">
        <v>358</v>
      </c>
      <c r="CH101" t="s">
        <v>358</v>
      </c>
      <c r="CI101" t="s">
        <v>358</v>
      </c>
      <c r="CJ101" t="s">
        <v>358</v>
      </c>
      <c r="CK101" t="s">
        <v>358</v>
      </c>
      <c r="CL101" t="s">
        <v>358</v>
      </c>
      <c r="CM101" t="s">
        <v>358</v>
      </c>
      <c r="CN101" t="s">
        <v>358</v>
      </c>
      <c r="CO101" t="s">
        <v>358</v>
      </c>
      <c r="CP101" t="s">
        <v>358</v>
      </c>
      <c r="CQ101" t="s">
        <v>358</v>
      </c>
      <c r="CR101" t="s">
        <v>358</v>
      </c>
      <c r="CS101" t="s">
        <v>358</v>
      </c>
      <c r="CT101" t="s">
        <v>358</v>
      </c>
      <c r="CU101" t="s">
        <v>358</v>
      </c>
      <c r="CV101" t="s">
        <v>358</v>
      </c>
      <c r="CW101" t="s">
        <v>358</v>
      </c>
      <c r="CX101" t="s">
        <v>358</v>
      </c>
      <c r="CY101" t="s">
        <v>358</v>
      </c>
      <c r="CZ101" t="s">
        <v>358</v>
      </c>
      <c r="DA101" t="s">
        <v>358</v>
      </c>
      <c r="DB101" t="s">
        <v>358</v>
      </c>
      <c r="DC101" t="s">
        <v>358</v>
      </c>
      <c r="DD101" t="s">
        <v>358</v>
      </c>
    </row>
    <row r="102" spans="1:108" x14ac:dyDescent="0.3">
      <c r="A102" t="s">
        <v>270</v>
      </c>
      <c r="B102">
        <v>23243</v>
      </c>
      <c r="C102">
        <v>23244</v>
      </c>
      <c r="D102" t="s">
        <v>352</v>
      </c>
      <c r="E102" t="s">
        <v>352</v>
      </c>
      <c r="F102" t="s">
        <v>90</v>
      </c>
      <c r="G102" t="s">
        <v>91</v>
      </c>
      <c r="H102" t="s">
        <v>352</v>
      </c>
      <c r="I102" t="s">
        <v>352</v>
      </c>
      <c r="J102" t="s">
        <v>357</v>
      </c>
      <c r="K102" t="s">
        <v>358</v>
      </c>
      <c r="L102" t="s">
        <v>358</v>
      </c>
      <c r="M102" t="s">
        <v>358</v>
      </c>
      <c r="N102" t="s">
        <v>358</v>
      </c>
      <c r="O102" t="s">
        <v>358</v>
      </c>
      <c r="P102" t="s">
        <v>358</v>
      </c>
      <c r="Q102" t="s">
        <v>358</v>
      </c>
      <c r="R102" t="s">
        <v>358</v>
      </c>
      <c r="S102" t="s">
        <v>358</v>
      </c>
      <c r="T102" t="s">
        <v>358</v>
      </c>
      <c r="U102" t="s">
        <v>358</v>
      </c>
      <c r="V102" t="s">
        <v>358</v>
      </c>
      <c r="W102" t="s">
        <v>358</v>
      </c>
      <c r="X102" t="s">
        <v>358</v>
      </c>
      <c r="Y102" t="s">
        <v>358</v>
      </c>
      <c r="Z102" t="s">
        <v>358</v>
      </c>
      <c r="AA102" t="s">
        <v>358</v>
      </c>
      <c r="AB102" t="s">
        <v>358</v>
      </c>
      <c r="AC102" t="s">
        <v>358</v>
      </c>
      <c r="AD102" t="s">
        <v>358</v>
      </c>
      <c r="AE102" t="s">
        <v>358</v>
      </c>
      <c r="AF102" t="s">
        <v>358</v>
      </c>
      <c r="AG102" t="s">
        <v>358</v>
      </c>
      <c r="AH102" t="s">
        <v>358</v>
      </c>
      <c r="AI102" t="s">
        <v>358</v>
      </c>
      <c r="AJ102" t="s">
        <v>358</v>
      </c>
      <c r="AK102" t="s">
        <v>358</v>
      </c>
      <c r="AL102" t="s">
        <v>358</v>
      </c>
      <c r="AM102" t="s">
        <v>358</v>
      </c>
      <c r="AN102" t="s">
        <v>358</v>
      </c>
      <c r="AO102" t="s">
        <v>358</v>
      </c>
      <c r="AP102" t="s">
        <v>358</v>
      </c>
      <c r="AQ102" t="s">
        <v>358</v>
      </c>
      <c r="AR102" t="s">
        <v>358</v>
      </c>
      <c r="AS102" t="s">
        <v>358</v>
      </c>
      <c r="AT102" t="s">
        <v>358</v>
      </c>
      <c r="AU102" t="s">
        <v>358</v>
      </c>
      <c r="AV102" t="s">
        <v>358</v>
      </c>
      <c r="AW102" t="s">
        <v>358</v>
      </c>
      <c r="AX102" t="s">
        <v>358</v>
      </c>
      <c r="AY102" t="s">
        <v>358</v>
      </c>
      <c r="AZ102" t="s">
        <v>358</v>
      </c>
      <c r="BA102" t="s">
        <v>358</v>
      </c>
      <c r="BB102" t="s">
        <v>358</v>
      </c>
      <c r="BC102" t="s">
        <v>358</v>
      </c>
      <c r="BD102" t="s">
        <v>358</v>
      </c>
      <c r="BE102" t="s">
        <v>358</v>
      </c>
      <c r="BF102" t="s">
        <v>358</v>
      </c>
      <c r="BG102" t="s">
        <v>358</v>
      </c>
      <c r="BH102" t="s">
        <v>358</v>
      </c>
      <c r="BI102" t="s">
        <v>358</v>
      </c>
      <c r="BJ102" t="s">
        <v>358</v>
      </c>
      <c r="BK102" t="s">
        <v>358</v>
      </c>
      <c r="BL102" t="s">
        <v>358</v>
      </c>
      <c r="BM102" t="s">
        <v>358</v>
      </c>
      <c r="BN102" t="s">
        <v>358</v>
      </c>
      <c r="BO102" t="s">
        <v>358</v>
      </c>
      <c r="BP102" t="s">
        <v>358</v>
      </c>
      <c r="BQ102" t="s">
        <v>358</v>
      </c>
      <c r="BR102" t="s">
        <v>358</v>
      </c>
      <c r="BS102" s="7">
        <v>4.2361111111111106E-2</v>
      </c>
      <c r="BT102" s="7">
        <v>4.2372685185185187E-2</v>
      </c>
      <c r="BU102" t="s">
        <v>358</v>
      </c>
      <c r="BV102" t="s">
        <v>358</v>
      </c>
      <c r="BW102" t="s">
        <v>358</v>
      </c>
      <c r="BX102" t="s">
        <v>358</v>
      </c>
      <c r="BY102" t="s">
        <v>358</v>
      </c>
      <c r="BZ102" t="s">
        <v>358</v>
      </c>
      <c r="CA102" t="s">
        <v>358</v>
      </c>
      <c r="CB102" t="s">
        <v>358</v>
      </c>
      <c r="CC102" t="s">
        <v>358</v>
      </c>
      <c r="CD102" t="s">
        <v>358</v>
      </c>
      <c r="CE102" t="s">
        <v>358</v>
      </c>
      <c r="CF102" t="s">
        <v>358</v>
      </c>
      <c r="CG102" t="s">
        <v>358</v>
      </c>
      <c r="CH102" t="s">
        <v>358</v>
      </c>
      <c r="CI102" t="s">
        <v>358</v>
      </c>
      <c r="CJ102" t="s">
        <v>358</v>
      </c>
      <c r="CK102" t="s">
        <v>358</v>
      </c>
      <c r="CL102" t="s">
        <v>358</v>
      </c>
      <c r="CM102" t="s">
        <v>358</v>
      </c>
      <c r="CN102" t="s">
        <v>358</v>
      </c>
      <c r="CO102" t="s">
        <v>358</v>
      </c>
      <c r="CP102" t="s">
        <v>358</v>
      </c>
      <c r="CQ102" t="s">
        <v>358</v>
      </c>
      <c r="CR102" t="s">
        <v>358</v>
      </c>
      <c r="CS102" t="s">
        <v>358</v>
      </c>
      <c r="CT102" t="s">
        <v>358</v>
      </c>
      <c r="CU102" t="s">
        <v>358</v>
      </c>
      <c r="CV102" t="s">
        <v>358</v>
      </c>
      <c r="CW102" t="s">
        <v>358</v>
      </c>
      <c r="CX102" t="s">
        <v>358</v>
      </c>
      <c r="CY102" t="s">
        <v>358</v>
      </c>
      <c r="CZ102" t="s">
        <v>358</v>
      </c>
      <c r="DA102" t="s">
        <v>358</v>
      </c>
      <c r="DB102" t="s">
        <v>358</v>
      </c>
      <c r="DC102" t="s">
        <v>358</v>
      </c>
      <c r="DD102" t="s">
        <v>358</v>
      </c>
    </row>
    <row r="103" spans="1:108" x14ac:dyDescent="0.3">
      <c r="A103" t="s">
        <v>270</v>
      </c>
      <c r="B103">
        <v>23402</v>
      </c>
      <c r="C103">
        <v>23403</v>
      </c>
      <c r="D103" t="s">
        <v>352</v>
      </c>
      <c r="E103" t="s">
        <v>352</v>
      </c>
      <c r="F103" t="s">
        <v>105</v>
      </c>
      <c r="G103" t="s">
        <v>106</v>
      </c>
      <c r="H103" t="s">
        <v>352</v>
      </c>
      <c r="I103" t="s">
        <v>352</v>
      </c>
      <c r="J103" t="s">
        <v>357</v>
      </c>
      <c r="K103" t="s">
        <v>358</v>
      </c>
      <c r="L103" t="s">
        <v>358</v>
      </c>
      <c r="M103" t="s">
        <v>358</v>
      </c>
      <c r="N103" t="s">
        <v>358</v>
      </c>
      <c r="O103" t="s">
        <v>358</v>
      </c>
      <c r="P103" t="s">
        <v>358</v>
      </c>
      <c r="Q103" t="s">
        <v>358</v>
      </c>
      <c r="R103" t="s">
        <v>358</v>
      </c>
      <c r="S103" t="s">
        <v>358</v>
      </c>
      <c r="T103" t="s">
        <v>358</v>
      </c>
      <c r="U103" t="s">
        <v>358</v>
      </c>
      <c r="V103" t="s">
        <v>358</v>
      </c>
      <c r="W103" t="s">
        <v>358</v>
      </c>
      <c r="X103" t="s">
        <v>358</v>
      </c>
      <c r="Y103" t="s">
        <v>358</v>
      </c>
      <c r="Z103" t="s">
        <v>358</v>
      </c>
      <c r="AA103" t="s">
        <v>358</v>
      </c>
      <c r="AB103" t="s">
        <v>358</v>
      </c>
      <c r="AC103" t="s">
        <v>358</v>
      </c>
      <c r="AD103" t="s">
        <v>358</v>
      </c>
      <c r="AE103" t="s">
        <v>358</v>
      </c>
      <c r="AF103" t="s">
        <v>358</v>
      </c>
      <c r="AG103" t="s">
        <v>358</v>
      </c>
      <c r="AH103" t="s">
        <v>358</v>
      </c>
      <c r="AI103" t="s">
        <v>358</v>
      </c>
      <c r="AJ103" t="s">
        <v>358</v>
      </c>
      <c r="AK103" t="s">
        <v>358</v>
      </c>
      <c r="AL103" t="s">
        <v>358</v>
      </c>
      <c r="AM103" t="s">
        <v>358</v>
      </c>
      <c r="AN103" t="s">
        <v>358</v>
      </c>
      <c r="AO103" t="s">
        <v>358</v>
      </c>
      <c r="AP103" t="s">
        <v>358</v>
      </c>
      <c r="AQ103" t="s">
        <v>358</v>
      </c>
      <c r="AR103" t="s">
        <v>358</v>
      </c>
      <c r="AS103" t="s">
        <v>358</v>
      </c>
      <c r="AT103" t="s">
        <v>358</v>
      </c>
      <c r="AU103" t="s">
        <v>358</v>
      </c>
      <c r="AV103" t="s">
        <v>358</v>
      </c>
      <c r="AW103" t="s">
        <v>358</v>
      </c>
      <c r="AX103" t="s">
        <v>358</v>
      </c>
      <c r="AY103" t="s">
        <v>358</v>
      </c>
      <c r="AZ103" t="s">
        <v>358</v>
      </c>
      <c r="BA103" t="s">
        <v>358</v>
      </c>
      <c r="BB103" t="s">
        <v>358</v>
      </c>
      <c r="BC103" t="s">
        <v>358</v>
      </c>
      <c r="BD103" t="s">
        <v>358</v>
      </c>
      <c r="BE103" t="s">
        <v>358</v>
      </c>
      <c r="BF103" t="s">
        <v>358</v>
      </c>
      <c r="BG103" t="s">
        <v>358</v>
      </c>
      <c r="BH103" t="s">
        <v>358</v>
      </c>
      <c r="BI103" t="s">
        <v>358</v>
      </c>
      <c r="BJ103" t="s">
        <v>358</v>
      </c>
      <c r="BK103" t="s">
        <v>358</v>
      </c>
      <c r="BL103" t="s">
        <v>358</v>
      </c>
      <c r="BM103" t="s">
        <v>358</v>
      </c>
      <c r="BN103" t="s">
        <v>358</v>
      </c>
      <c r="BO103" s="7">
        <v>4.2361111111111106E-2</v>
      </c>
      <c r="BP103" s="7">
        <v>4.2372685185185187E-2</v>
      </c>
      <c r="BQ103" s="7">
        <v>4.2361111111111106E-2</v>
      </c>
      <c r="BR103" s="7">
        <v>4.2372685185185187E-2</v>
      </c>
      <c r="BS103" t="s">
        <v>358</v>
      </c>
      <c r="BT103" t="s">
        <v>358</v>
      </c>
      <c r="BU103" t="s">
        <v>358</v>
      </c>
      <c r="BV103" t="s">
        <v>358</v>
      </c>
      <c r="BW103" t="s">
        <v>358</v>
      </c>
      <c r="BX103" t="s">
        <v>358</v>
      </c>
      <c r="BY103" t="s">
        <v>358</v>
      </c>
      <c r="BZ103" t="s">
        <v>358</v>
      </c>
      <c r="CA103" t="s">
        <v>358</v>
      </c>
      <c r="CB103" t="s">
        <v>358</v>
      </c>
      <c r="CC103" t="s">
        <v>358</v>
      </c>
      <c r="CD103" t="s">
        <v>358</v>
      </c>
      <c r="CE103" t="s">
        <v>358</v>
      </c>
      <c r="CF103" t="s">
        <v>358</v>
      </c>
      <c r="CG103" t="s">
        <v>358</v>
      </c>
      <c r="CH103" t="s">
        <v>358</v>
      </c>
      <c r="CI103" t="s">
        <v>358</v>
      </c>
      <c r="CJ103" t="s">
        <v>358</v>
      </c>
      <c r="CK103" t="s">
        <v>358</v>
      </c>
      <c r="CL103" t="s">
        <v>358</v>
      </c>
      <c r="CM103" s="7">
        <v>4.2361111111111106E-2</v>
      </c>
      <c r="CN103" s="7">
        <v>4.2372685185185187E-2</v>
      </c>
      <c r="CO103" s="7">
        <v>4.2361111111111106E-2</v>
      </c>
      <c r="CP103" s="7">
        <v>4.2372685185185187E-2</v>
      </c>
      <c r="CQ103" t="s">
        <v>358</v>
      </c>
      <c r="CR103" t="s">
        <v>358</v>
      </c>
      <c r="CS103" t="s">
        <v>358</v>
      </c>
      <c r="CT103" t="s">
        <v>358</v>
      </c>
      <c r="CU103" t="s">
        <v>358</v>
      </c>
      <c r="CV103" t="s">
        <v>358</v>
      </c>
      <c r="CW103" s="7">
        <v>4.2361111111111106E-2</v>
      </c>
      <c r="CX103" s="7">
        <v>4.2372685185185187E-2</v>
      </c>
      <c r="CY103" s="7">
        <v>4.2361111111111106E-2</v>
      </c>
      <c r="CZ103" s="7">
        <v>4.2372685185185187E-2</v>
      </c>
      <c r="DA103" t="s">
        <v>358</v>
      </c>
      <c r="DB103" t="s">
        <v>358</v>
      </c>
      <c r="DC103" t="s">
        <v>358</v>
      </c>
      <c r="DD103" t="s">
        <v>358</v>
      </c>
    </row>
    <row r="104" spans="1:108" x14ac:dyDescent="0.3">
      <c r="A104" t="s">
        <v>270</v>
      </c>
      <c r="B104">
        <v>23524</v>
      </c>
      <c r="C104">
        <v>23525</v>
      </c>
      <c r="D104" t="s">
        <v>352</v>
      </c>
      <c r="E104" t="s">
        <v>352</v>
      </c>
      <c r="F104" t="s">
        <v>90</v>
      </c>
      <c r="G104" t="s">
        <v>91</v>
      </c>
      <c r="H104" t="s">
        <v>352</v>
      </c>
      <c r="I104" t="s">
        <v>352</v>
      </c>
      <c r="J104" t="s">
        <v>357</v>
      </c>
      <c r="K104" t="s">
        <v>358</v>
      </c>
      <c r="L104" t="s">
        <v>358</v>
      </c>
      <c r="M104" t="s">
        <v>358</v>
      </c>
      <c r="N104" t="s">
        <v>358</v>
      </c>
      <c r="O104" t="s">
        <v>358</v>
      </c>
      <c r="P104" t="s">
        <v>358</v>
      </c>
      <c r="Q104" t="s">
        <v>358</v>
      </c>
      <c r="R104" t="s">
        <v>358</v>
      </c>
      <c r="S104" t="s">
        <v>358</v>
      </c>
      <c r="T104" t="s">
        <v>358</v>
      </c>
      <c r="U104" t="s">
        <v>358</v>
      </c>
      <c r="V104" t="s">
        <v>358</v>
      </c>
      <c r="W104" t="s">
        <v>358</v>
      </c>
      <c r="X104" t="s">
        <v>358</v>
      </c>
      <c r="Y104" t="s">
        <v>358</v>
      </c>
      <c r="Z104" t="s">
        <v>358</v>
      </c>
      <c r="AA104" t="s">
        <v>358</v>
      </c>
      <c r="AB104" t="s">
        <v>358</v>
      </c>
      <c r="AC104" t="s">
        <v>358</v>
      </c>
      <c r="AD104" t="s">
        <v>358</v>
      </c>
      <c r="AE104" t="s">
        <v>358</v>
      </c>
      <c r="AF104" t="s">
        <v>358</v>
      </c>
      <c r="AG104" t="s">
        <v>358</v>
      </c>
      <c r="AH104" t="s">
        <v>358</v>
      </c>
      <c r="AI104" t="s">
        <v>358</v>
      </c>
      <c r="AJ104" t="s">
        <v>358</v>
      </c>
      <c r="AK104" t="s">
        <v>358</v>
      </c>
      <c r="AL104" t="s">
        <v>358</v>
      </c>
      <c r="AM104" t="s">
        <v>358</v>
      </c>
      <c r="AN104" t="s">
        <v>358</v>
      </c>
      <c r="AO104" t="s">
        <v>358</v>
      </c>
      <c r="AP104" t="s">
        <v>358</v>
      </c>
      <c r="AQ104" t="s">
        <v>358</v>
      </c>
      <c r="AR104" t="s">
        <v>358</v>
      </c>
      <c r="AS104" s="7">
        <v>4.2361111111111106E-2</v>
      </c>
      <c r="AT104" s="7">
        <v>4.2372685185185187E-2</v>
      </c>
      <c r="AU104" t="s">
        <v>358</v>
      </c>
      <c r="AV104" t="s">
        <v>358</v>
      </c>
      <c r="AW104" t="s">
        <v>358</v>
      </c>
      <c r="AX104" t="s">
        <v>358</v>
      </c>
      <c r="AY104" t="s">
        <v>358</v>
      </c>
      <c r="AZ104" t="s">
        <v>358</v>
      </c>
      <c r="BA104" t="s">
        <v>358</v>
      </c>
      <c r="BB104" t="s">
        <v>358</v>
      </c>
      <c r="BC104" t="s">
        <v>358</v>
      </c>
      <c r="BD104" t="s">
        <v>358</v>
      </c>
      <c r="BE104" t="s">
        <v>358</v>
      </c>
      <c r="BF104" t="s">
        <v>358</v>
      </c>
      <c r="BG104" t="s">
        <v>358</v>
      </c>
      <c r="BH104" t="s">
        <v>358</v>
      </c>
      <c r="BI104" t="s">
        <v>358</v>
      </c>
      <c r="BJ104" t="s">
        <v>358</v>
      </c>
      <c r="BK104" t="s">
        <v>358</v>
      </c>
      <c r="BL104" t="s">
        <v>358</v>
      </c>
      <c r="BM104" t="s">
        <v>358</v>
      </c>
      <c r="BN104" t="s">
        <v>358</v>
      </c>
      <c r="BO104" t="s">
        <v>358</v>
      </c>
      <c r="BP104" t="s">
        <v>358</v>
      </c>
      <c r="BQ104" t="s">
        <v>358</v>
      </c>
      <c r="BR104" t="s">
        <v>358</v>
      </c>
      <c r="BS104" t="s">
        <v>358</v>
      </c>
      <c r="BT104" t="s">
        <v>358</v>
      </c>
      <c r="BU104" t="s">
        <v>358</v>
      </c>
      <c r="BV104" t="s">
        <v>358</v>
      </c>
      <c r="BW104" t="s">
        <v>358</v>
      </c>
      <c r="BX104" t="s">
        <v>358</v>
      </c>
      <c r="BY104" t="s">
        <v>358</v>
      </c>
      <c r="BZ104" t="s">
        <v>358</v>
      </c>
      <c r="CA104" t="s">
        <v>358</v>
      </c>
      <c r="CB104" t="s">
        <v>358</v>
      </c>
      <c r="CC104" t="s">
        <v>358</v>
      </c>
      <c r="CD104" t="s">
        <v>358</v>
      </c>
      <c r="CE104" t="s">
        <v>358</v>
      </c>
      <c r="CF104" t="s">
        <v>358</v>
      </c>
      <c r="CG104" t="s">
        <v>358</v>
      </c>
      <c r="CH104" t="s">
        <v>358</v>
      </c>
      <c r="CI104" t="s">
        <v>358</v>
      </c>
      <c r="CJ104" t="s">
        <v>358</v>
      </c>
      <c r="CK104" t="s">
        <v>358</v>
      </c>
      <c r="CL104" t="s">
        <v>358</v>
      </c>
      <c r="CM104" t="s">
        <v>358</v>
      </c>
      <c r="CN104" t="s">
        <v>358</v>
      </c>
      <c r="CO104" t="s">
        <v>358</v>
      </c>
      <c r="CP104" t="s">
        <v>358</v>
      </c>
      <c r="CQ104" s="7">
        <v>4.2361111111111106E-2</v>
      </c>
      <c r="CR104" s="7">
        <v>4.2372685185185187E-2</v>
      </c>
      <c r="CS104" t="s">
        <v>358</v>
      </c>
      <c r="CT104" t="s">
        <v>358</v>
      </c>
      <c r="CU104" t="s">
        <v>358</v>
      </c>
      <c r="CV104" t="s">
        <v>358</v>
      </c>
      <c r="CW104" t="s">
        <v>358</v>
      </c>
      <c r="CX104" t="s">
        <v>358</v>
      </c>
      <c r="CY104" t="s">
        <v>358</v>
      </c>
      <c r="CZ104" t="s">
        <v>358</v>
      </c>
      <c r="DA104" t="s">
        <v>358</v>
      </c>
      <c r="DB104" t="s">
        <v>358</v>
      </c>
      <c r="DC104" t="s">
        <v>358</v>
      </c>
      <c r="DD104" t="s">
        <v>358</v>
      </c>
    </row>
    <row r="105" spans="1:108" x14ac:dyDescent="0.3">
      <c r="A105" t="s">
        <v>270</v>
      </c>
      <c r="B105">
        <v>23754</v>
      </c>
      <c r="C105">
        <v>23755</v>
      </c>
      <c r="D105" t="s">
        <v>352</v>
      </c>
      <c r="E105" t="s">
        <v>352</v>
      </c>
      <c r="F105" t="s">
        <v>106</v>
      </c>
      <c r="G105" t="s">
        <v>91</v>
      </c>
      <c r="H105" t="s">
        <v>352</v>
      </c>
      <c r="I105" t="s">
        <v>352</v>
      </c>
      <c r="J105" t="s">
        <v>357</v>
      </c>
      <c r="K105" t="s">
        <v>358</v>
      </c>
      <c r="L105" t="s">
        <v>358</v>
      </c>
      <c r="M105" t="s">
        <v>358</v>
      </c>
      <c r="N105" t="s">
        <v>358</v>
      </c>
      <c r="O105" t="s">
        <v>358</v>
      </c>
      <c r="P105" t="s">
        <v>358</v>
      </c>
      <c r="Q105" t="s">
        <v>358</v>
      </c>
      <c r="R105" t="s">
        <v>358</v>
      </c>
      <c r="S105" t="s">
        <v>358</v>
      </c>
      <c r="T105" t="s">
        <v>358</v>
      </c>
      <c r="U105" t="s">
        <v>358</v>
      </c>
      <c r="V105" t="s">
        <v>358</v>
      </c>
      <c r="W105" t="s">
        <v>358</v>
      </c>
      <c r="X105" t="s">
        <v>358</v>
      </c>
      <c r="Y105" t="s">
        <v>358</v>
      </c>
      <c r="Z105" t="s">
        <v>358</v>
      </c>
      <c r="AA105" t="s">
        <v>358</v>
      </c>
      <c r="AB105" t="s">
        <v>358</v>
      </c>
      <c r="AC105" t="s">
        <v>358</v>
      </c>
      <c r="AD105" t="s">
        <v>358</v>
      </c>
      <c r="AE105" t="s">
        <v>358</v>
      </c>
      <c r="AF105" t="s">
        <v>358</v>
      </c>
      <c r="AG105" t="s">
        <v>358</v>
      </c>
      <c r="AH105" t="s">
        <v>358</v>
      </c>
      <c r="AI105" t="s">
        <v>358</v>
      </c>
      <c r="AJ105" t="s">
        <v>358</v>
      </c>
      <c r="AK105" t="s">
        <v>358</v>
      </c>
      <c r="AL105" t="s">
        <v>358</v>
      </c>
      <c r="AM105" t="s">
        <v>358</v>
      </c>
      <c r="AN105" t="s">
        <v>358</v>
      </c>
      <c r="AO105" t="s">
        <v>358</v>
      </c>
      <c r="AP105" t="s">
        <v>358</v>
      </c>
      <c r="AQ105" t="s">
        <v>358</v>
      </c>
      <c r="AR105" t="s">
        <v>358</v>
      </c>
      <c r="AS105" t="s">
        <v>358</v>
      </c>
      <c r="AT105" t="s">
        <v>358</v>
      </c>
      <c r="AU105" t="s">
        <v>358</v>
      </c>
      <c r="AV105" t="s">
        <v>358</v>
      </c>
      <c r="AW105" t="s">
        <v>358</v>
      </c>
      <c r="AX105" t="s">
        <v>358</v>
      </c>
      <c r="AY105" t="s">
        <v>358</v>
      </c>
      <c r="AZ105" t="s">
        <v>358</v>
      </c>
      <c r="BA105" t="s">
        <v>358</v>
      </c>
      <c r="BB105" t="s">
        <v>358</v>
      </c>
      <c r="BC105" t="s">
        <v>358</v>
      </c>
      <c r="BD105" t="s">
        <v>358</v>
      </c>
      <c r="BE105" t="s">
        <v>358</v>
      </c>
      <c r="BF105" t="s">
        <v>358</v>
      </c>
      <c r="BG105" t="s">
        <v>358</v>
      </c>
      <c r="BH105" t="s">
        <v>358</v>
      </c>
      <c r="BI105" t="s">
        <v>358</v>
      </c>
      <c r="BJ105" t="s">
        <v>358</v>
      </c>
      <c r="BK105" t="s">
        <v>358</v>
      </c>
      <c r="BL105" t="s">
        <v>358</v>
      </c>
      <c r="BM105" t="s">
        <v>358</v>
      </c>
      <c r="BN105" t="s">
        <v>358</v>
      </c>
      <c r="BO105" t="s">
        <v>358</v>
      </c>
      <c r="BP105" t="s">
        <v>358</v>
      </c>
      <c r="BQ105" t="s">
        <v>358</v>
      </c>
      <c r="BR105" t="s">
        <v>358</v>
      </c>
      <c r="BS105" t="s">
        <v>358</v>
      </c>
      <c r="BT105" t="s">
        <v>358</v>
      </c>
      <c r="BU105" t="s">
        <v>358</v>
      </c>
      <c r="BV105" t="s">
        <v>358</v>
      </c>
      <c r="BW105" t="s">
        <v>358</v>
      </c>
      <c r="BX105" t="s">
        <v>358</v>
      </c>
      <c r="BY105" t="s">
        <v>358</v>
      </c>
      <c r="BZ105" t="s">
        <v>358</v>
      </c>
      <c r="CA105" t="s">
        <v>358</v>
      </c>
      <c r="CB105" t="s">
        <v>358</v>
      </c>
      <c r="CC105" t="s">
        <v>358</v>
      </c>
      <c r="CD105" t="s">
        <v>358</v>
      </c>
      <c r="CE105" t="s">
        <v>358</v>
      </c>
      <c r="CF105" t="s">
        <v>358</v>
      </c>
      <c r="CG105" t="s">
        <v>358</v>
      </c>
      <c r="CH105" t="s">
        <v>358</v>
      </c>
      <c r="CI105" t="s">
        <v>358</v>
      </c>
      <c r="CJ105" t="s">
        <v>358</v>
      </c>
      <c r="CK105" t="s">
        <v>358</v>
      </c>
      <c r="CL105" t="s">
        <v>358</v>
      </c>
      <c r="CM105" t="s">
        <v>358</v>
      </c>
      <c r="CN105" t="s">
        <v>358</v>
      </c>
      <c r="CO105" t="s">
        <v>358</v>
      </c>
      <c r="CP105" t="s">
        <v>358</v>
      </c>
      <c r="CQ105" t="s">
        <v>358</v>
      </c>
      <c r="CR105" t="s">
        <v>358</v>
      </c>
      <c r="CS105" t="s">
        <v>358</v>
      </c>
      <c r="CT105" t="s">
        <v>358</v>
      </c>
      <c r="CU105" t="s">
        <v>358</v>
      </c>
      <c r="CV105" t="s">
        <v>358</v>
      </c>
      <c r="CW105" t="s">
        <v>358</v>
      </c>
      <c r="CX105" t="s">
        <v>358</v>
      </c>
      <c r="CY105" t="s">
        <v>358</v>
      </c>
      <c r="CZ105" t="s">
        <v>358</v>
      </c>
      <c r="DA105" s="7">
        <v>4.2361111111111106E-2</v>
      </c>
      <c r="DB105" s="7">
        <v>4.2372685185185187E-2</v>
      </c>
      <c r="DC105" t="s">
        <v>358</v>
      </c>
      <c r="DD105" t="s">
        <v>358</v>
      </c>
    </row>
    <row r="106" spans="1:108" x14ac:dyDescent="0.3">
      <c r="A106" t="s">
        <v>270</v>
      </c>
      <c r="B106">
        <v>23922</v>
      </c>
      <c r="C106">
        <v>23923</v>
      </c>
      <c r="D106" t="s">
        <v>352</v>
      </c>
      <c r="E106" t="s">
        <v>352</v>
      </c>
      <c r="F106" t="s">
        <v>105</v>
      </c>
      <c r="G106" t="s">
        <v>90</v>
      </c>
      <c r="H106" t="s">
        <v>352</v>
      </c>
      <c r="I106" t="s">
        <v>352</v>
      </c>
      <c r="J106" t="s">
        <v>357</v>
      </c>
      <c r="K106" t="s">
        <v>358</v>
      </c>
      <c r="L106" t="s">
        <v>358</v>
      </c>
      <c r="M106" t="s">
        <v>358</v>
      </c>
      <c r="N106" t="s">
        <v>358</v>
      </c>
      <c r="O106" t="s">
        <v>358</v>
      </c>
      <c r="P106" t="s">
        <v>358</v>
      </c>
      <c r="Q106" t="s">
        <v>358</v>
      </c>
      <c r="R106" t="s">
        <v>358</v>
      </c>
      <c r="S106" s="7">
        <v>4.2361111111111106E-2</v>
      </c>
      <c r="T106" s="7">
        <v>4.2372685185185187E-2</v>
      </c>
      <c r="U106" t="s">
        <v>358</v>
      </c>
      <c r="V106" t="s">
        <v>358</v>
      </c>
      <c r="W106" t="s">
        <v>358</v>
      </c>
      <c r="X106" t="s">
        <v>358</v>
      </c>
      <c r="Y106" t="s">
        <v>358</v>
      </c>
      <c r="Z106" t="s">
        <v>358</v>
      </c>
      <c r="AA106" t="s">
        <v>358</v>
      </c>
      <c r="AB106" t="s">
        <v>358</v>
      </c>
      <c r="AC106" t="s">
        <v>358</v>
      </c>
      <c r="AD106" t="s">
        <v>358</v>
      </c>
      <c r="AE106" t="s">
        <v>358</v>
      </c>
      <c r="AF106" t="s">
        <v>358</v>
      </c>
      <c r="AG106" t="s">
        <v>358</v>
      </c>
      <c r="AH106" t="s">
        <v>358</v>
      </c>
      <c r="AI106" t="s">
        <v>358</v>
      </c>
      <c r="AJ106" t="s">
        <v>358</v>
      </c>
      <c r="AK106" t="s">
        <v>358</v>
      </c>
      <c r="AL106" t="s">
        <v>358</v>
      </c>
      <c r="AM106" t="s">
        <v>358</v>
      </c>
      <c r="AN106" t="s">
        <v>358</v>
      </c>
      <c r="AO106" t="s">
        <v>358</v>
      </c>
      <c r="AP106" t="s">
        <v>358</v>
      </c>
      <c r="AQ106" t="s">
        <v>358</v>
      </c>
      <c r="AR106" t="s">
        <v>358</v>
      </c>
      <c r="AS106" t="s">
        <v>358</v>
      </c>
      <c r="AT106" t="s">
        <v>358</v>
      </c>
      <c r="AU106" t="s">
        <v>358</v>
      </c>
      <c r="AV106" t="s">
        <v>358</v>
      </c>
      <c r="AW106" t="s">
        <v>358</v>
      </c>
      <c r="AX106" t="s">
        <v>358</v>
      </c>
      <c r="AY106" t="s">
        <v>358</v>
      </c>
      <c r="AZ106" t="s">
        <v>358</v>
      </c>
      <c r="BA106" t="s">
        <v>358</v>
      </c>
      <c r="BB106" t="s">
        <v>358</v>
      </c>
      <c r="BC106" t="s">
        <v>358</v>
      </c>
      <c r="BD106" t="s">
        <v>358</v>
      </c>
      <c r="BE106" t="s">
        <v>358</v>
      </c>
      <c r="BF106" t="s">
        <v>358</v>
      </c>
      <c r="BG106" t="s">
        <v>358</v>
      </c>
      <c r="BH106" t="s">
        <v>358</v>
      </c>
      <c r="BI106" t="s">
        <v>358</v>
      </c>
      <c r="BJ106" t="s">
        <v>358</v>
      </c>
      <c r="BK106" t="s">
        <v>358</v>
      </c>
      <c r="BL106" t="s">
        <v>358</v>
      </c>
      <c r="BM106" t="s">
        <v>358</v>
      </c>
      <c r="BN106" t="s">
        <v>358</v>
      </c>
      <c r="BO106" t="s">
        <v>358</v>
      </c>
      <c r="BP106" t="s">
        <v>358</v>
      </c>
      <c r="BQ106" t="s">
        <v>358</v>
      </c>
      <c r="BR106" t="s">
        <v>358</v>
      </c>
      <c r="BS106" t="s">
        <v>358</v>
      </c>
      <c r="BT106" t="s">
        <v>358</v>
      </c>
      <c r="BU106" t="s">
        <v>358</v>
      </c>
      <c r="BV106" t="s">
        <v>358</v>
      </c>
      <c r="BW106" t="s">
        <v>358</v>
      </c>
      <c r="BX106" t="s">
        <v>358</v>
      </c>
      <c r="BY106" t="s">
        <v>358</v>
      </c>
      <c r="BZ106" t="s">
        <v>358</v>
      </c>
      <c r="CA106" t="s">
        <v>358</v>
      </c>
      <c r="CB106" t="s">
        <v>358</v>
      </c>
      <c r="CC106" t="s">
        <v>358</v>
      </c>
      <c r="CD106" t="s">
        <v>358</v>
      </c>
      <c r="CE106" t="s">
        <v>358</v>
      </c>
      <c r="CF106" t="s">
        <v>358</v>
      </c>
      <c r="CG106" t="s">
        <v>358</v>
      </c>
      <c r="CH106" t="s">
        <v>358</v>
      </c>
      <c r="CI106" t="s">
        <v>358</v>
      </c>
      <c r="CJ106" t="s">
        <v>358</v>
      </c>
      <c r="CK106" t="s">
        <v>358</v>
      </c>
      <c r="CL106" t="s">
        <v>358</v>
      </c>
      <c r="CM106" t="s">
        <v>358</v>
      </c>
      <c r="CN106" t="s">
        <v>358</v>
      </c>
      <c r="CO106" t="s">
        <v>358</v>
      </c>
      <c r="CP106" t="s">
        <v>358</v>
      </c>
      <c r="CQ106" t="s">
        <v>358</v>
      </c>
      <c r="CR106" t="s">
        <v>358</v>
      </c>
      <c r="CS106" t="s">
        <v>358</v>
      </c>
      <c r="CT106" t="s">
        <v>358</v>
      </c>
      <c r="CU106" t="s">
        <v>358</v>
      </c>
      <c r="CV106" t="s">
        <v>358</v>
      </c>
      <c r="CW106" t="s">
        <v>358</v>
      </c>
      <c r="CX106" t="s">
        <v>358</v>
      </c>
      <c r="CY106" t="s">
        <v>358</v>
      </c>
      <c r="CZ106" t="s">
        <v>358</v>
      </c>
      <c r="DA106" t="s">
        <v>358</v>
      </c>
      <c r="DB106" t="s">
        <v>358</v>
      </c>
      <c r="DC106" t="s">
        <v>358</v>
      </c>
      <c r="DD106" t="s">
        <v>358</v>
      </c>
    </row>
    <row r="107" spans="1:108" x14ac:dyDescent="0.3">
      <c r="A107" t="s">
        <v>270</v>
      </c>
      <c r="B107">
        <v>24033</v>
      </c>
      <c r="C107">
        <v>24034</v>
      </c>
      <c r="D107" t="s">
        <v>352</v>
      </c>
      <c r="E107" t="s">
        <v>352</v>
      </c>
      <c r="F107" t="s">
        <v>90</v>
      </c>
      <c r="G107" t="s">
        <v>91</v>
      </c>
      <c r="H107" t="s">
        <v>352</v>
      </c>
      <c r="I107" t="s">
        <v>352</v>
      </c>
      <c r="J107" t="s">
        <v>357</v>
      </c>
      <c r="K107" t="s">
        <v>358</v>
      </c>
      <c r="L107" t="s">
        <v>358</v>
      </c>
      <c r="M107" t="s">
        <v>358</v>
      </c>
      <c r="N107" t="s">
        <v>358</v>
      </c>
      <c r="O107" t="s">
        <v>358</v>
      </c>
      <c r="P107" t="s">
        <v>358</v>
      </c>
      <c r="Q107" t="s">
        <v>358</v>
      </c>
      <c r="R107" t="s">
        <v>358</v>
      </c>
      <c r="S107" t="s">
        <v>358</v>
      </c>
      <c r="T107" t="s">
        <v>358</v>
      </c>
      <c r="U107" t="s">
        <v>358</v>
      </c>
      <c r="V107" t="s">
        <v>358</v>
      </c>
      <c r="W107" t="s">
        <v>358</v>
      </c>
      <c r="X107" t="s">
        <v>358</v>
      </c>
      <c r="Y107" t="s">
        <v>358</v>
      </c>
      <c r="Z107" t="s">
        <v>358</v>
      </c>
      <c r="AA107" t="s">
        <v>358</v>
      </c>
      <c r="AB107" t="s">
        <v>358</v>
      </c>
      <c r="AC107" t="s">
        <v>358</v>
      </c>
      <c r="AD107" t="s">
        <v>358</v>
      </c>
      <c r="AE107" t="s">
        <v>358</v>
      </c>
      <c r="AF107" t="s">
        <v>358</v>
      </c>
      <c r="AG107" t="s">
        <v>358</v>
      </c>
      <c r="AH107" t="s">
        <v>358</v>
      </c>
      <c r="AI107" t="s">
        <v>358</v>
      </c>
      <c r="AJ107" t="s">
        <v>358</v>
      </c>
      <c r="AK107" s="7">
        <v>4.2361111111111106E-2</v>
      </c>
      <c r="AL107" s="7">
        <v>4.2372685185185187E-2</v>
      </c>
      <c r="AM107" t="s">
        <v>358</v>
      </c>
      <c r="AN107" t="s">
        <v>358</v>
      </c>
      <c r="AO107" t="s">
        <v>358</v>
      </c>
      <c r="AP107" t="s">
        <v>358</v>
      </c>
      <c r="AQ107" t="s">
        <v>358</v>
      </c>
      <c r="AR107" t="s">
        <v>358</v>
      </c>
      <c r="AS107" t="s">
        <v>358</v>
      </c>
      <c r="AT107" t="s">
        <v>358</v>
      </c>
      <c r="AU107" t="s">
        <v>358</v>
      </c>
      <c r="AV107" t="s">
        <v>358</v>
      </c>
      <c r="AW107" t="s">
        <v>358</v>
      </c>
      <c r="AX107" t="s">
        <v>358</v>
      </c>
      <c r="AY107" t="s">
        <v>358</v>
      </c>
      <c r="AZ107" t="s">
        <v>358</v>
      </c>
      <c r="BA107" t="s">
        <v>358</v>
      </c>
      <c r="BB107" t="s">
        <v>358</v>
      </c>
      <c r="BC107" t="s">
        <v>358</v>
      </c>
      <c r="BD107" t="s">
        <v>358</v>
      </c>
      <c r="BE107" t="s">
        <v>358</v>
      </c>
      <c r="BF107" t="s">
        <v>358</v>
      </c>
      <c r="BG107" t="s">
        <v>358</v>
      </c>
      <c r="BH107" t="s">
        <v>358</v>
      </c>
      <c r="BI107" t="s">
        <v>358</v>
      </c>
      <c r="BJ107" t="s">
        <v>358</v>
      </c>
      <c r="BK107" t="s">
        <v>358</v>
      </c>
      <c r="BL107" t="s">
        <v>358</v>
      </c>
      <c r="BM107" t="s">
        <v>358</v>
      </c>
      <c r="BN107" t="s">
        <v>358</v>
      </c>
      <c r="BO107" t="s">
        <v>358</v>
      </c>
      <c r="BP107" t="s">
        <v>358</v>
      </c>
      <c r="BQ107" t="s">
        <v>358</v>
      </c>
      <c r="BR107" t="s">
        <v>358</v>
      </c>
      <c r="BS107" t="s">
        <v>358</v>
      </c>
      <c r="BT107" t="s">
        <v>358</v>
      </c>
      <c r="BU107" t="s">
        <v>358</v>
      </c>
      <c r="BV107" t="s">
        <v>358</v>
      </c>
      <c r="BW107" t="s">
        <v>358</v>
      </c>
      <c r="BX107" t="s">
        <v>358</v>
      </c>
      <c r="BY107" t="s">
        <v>358</v>
      </c>
      <c r="BZ107" t="s">
        <v>358</v>
      </c>
      <c r="CA107" t="s">
        <v>358</v>
      </c>
      <c r="CB107" t="s">
        <v>358</v>
      </c>
      <c r="CC107" t="s">
        <v>358</v>
      </c>
      <c r="CD107" t="s">
        <v>358</v>
      </c>
      <c r="CE107" t="s">
        <v>358</v>
      </c>
      <c r="CF107" t="s">
        <v>358</v>
      </c>
      <c r="CG107" t="s">
        <v>358</v>
      </c>
      <c r="CH107" t="s">
        <v>358</v>
      </c>
      <c r="CI107" t="s">
        <v>358</v>
      </c>
      <c r="CJ107" t="s">
        <v>358</v>
      </c>
      <c r="CK107" t="s">
        <v>358</v>
      </c>
      <c r="CL107" t="s">
        <v>358</v>
      </c>
      <c r="CM107" t="s">
        <v>358</v>
      </c>
      <c r="CN107" t="s">
        <v>358</v>
      </c>
      <c r="CO107" t="s">
        <v>358</v>
      </c>
      <c r="CP107" t="s">
        <v>358</v>
      </c>
      <c r="CQ107" t="s">
        <v>358</v>
      </c>
      <c r="CR107" t="s">
        <v>358</v>
      </c>
      <c r="CS107" t="s">
        <v>358</v>
      </c>
      <c r="CT107" t="s">
        <v>358</v>
      </c>
      <c r="CU107" t="s">
        <v>358</v>
      </c>
      <c r="CV107" t="s">
        <v>358</v>
      </c>
      <c r="CW107" t="s">
        <v>358</v>
      </c>
      <c r="CX107" t="s">
        <v>358</v>
      </c>
      <c r="CY107" t="s">
        <v>358</v>
      </c>
      <c r="CZ107" t="s">
        <v>358</v>
      </c>
      <c r="DA107" t="s">
        <v>358</v>
      </c>
      <c r="DB107" t="s">
        <v>358</v>
      </c>
      <c r="DC107" t="s">
        <v>358</v>
      </c>
      <c r="DD107" t="s">
        <v>358</v>
      </c>
    </row>
    <row r="108" spans="1:108" x14ac:dyDescent="0.3">
      <c r="A108" t="s">
        <v>270</v>
      </c>
      <c r="B108">
        <v>24322</v>
      </c>
      <c r="C108">
        <v>24323</v>
      </c>
      <c r="D108" t="s">
        <v>352</v>
      </c>
      <c r="E108" t="s">
        <v>352</v>
      </c>
      <c r="F108" t="s">
        <v>105</v>
      </c>
      <c r="G108" t="s">
        <v>90</v>
      </c>
      <c r="H108" t="s">
        <v>352</v>
      </c>
      <c r="I108" t="s">
        <v>352</v>
      </c>
      <c r="J108" t="s">
        <v>357</v>
      </c>
      <c r="K108" s="7">
        <v>4.2361111111111106E-2</v>
      </c>
      <c r="L108" s="7">
        <v>4.2372685185185187E-2</v>
      </c>
      <c r="M108" t="s">
        <v>358</v>
      </c>
      <c r="N108" t="s">
        <v>358</v>
      </c>
      <c r="O108" t="s">
        <v>358</v>
      </c>
      <c r="P108" t="s">
        <v>358</v>
      </c>
      <c r="Q108" t="s">
        <v>358</v>
      </c>
      <c r="R108" t="s">
        <v>358</v>
      </c>
      <c r="S108" t="s">
        <v>358</v>
      </c>
      <c r="T108" t="s">
        <v>358</v>
      </c>
      <c r="U108" t="s">
        <v>358</v>
      </c>
      <c r="V108" t="s">
        <v>358</v>
      </c>
      <c r="W108" t="s">
        <v>358</v>
      </c>
      <c r="X108" t="s">
        <v>358</v>
      </c>
      <c r="Y108" t="s">
        <v>358</v>
      </c>
      <c r="Z108" t="s">
        <v>358</v>
      </c>
      <c r="AA108" t="s">
        <v>358</v>
      </c>
      <c r="AB108" t="s">
        <v>358</v>
      </c>
      <c r="AC108" t="s">
        <v>358</v>
      </c>
      <c r="AD108" t="s">
        <v>358</v>
      </c>
      <c r="AE108" t="s">
        <v>358</v>
      </c>
      <c r="AF108" t="s">
        <v>358</v>
      </c>
      <c r="AG108" t="s">
        <v>358</v>
      </c>
      <c r="AH108" t="s">
        <v>358</v>
      </c>
      <c r="AI108" t="s">
        <v>358</v>
      </c>
      <c r="AJ108" t="s">
        <v>358</v>
      </c>
      <c r="AK108" t="s">
        <v>358</v>
      </c>
      <c r="AL108" t="s">
        <v>358</v>
      </c>
      <c r="AM108" t="s">
        <v>358</v>
      </c>
      <c r="AN108" t="s">
        <v>358</v>
      </c>
      <c r="AO108" t="s">
        <v>358</v>
      </c>
      <c r="AP108" t="s">
        <v>358</v>
      </c>
      <c r="AQ108" t="s">
        <v>358</v>
      </c>
      <c r="AR108" t="s">
        <v>358</v>
      </c>
      <c r="AS108" t="s">
        <v>358</v>
      </c>
      <c r="AT108" t="s">
        <v>358</v>
      </c>
      <c r="AU108" t="s">
        <v>358</v>
      </c>
      <c r="AV108" t="s">
        <v>358</v>
      </c>
      <c r="AW108" t="s">
        <v>358</v>
      </c>
      <c r="AX108" t="s">
        <v>358</v>
      </c>
      <c r="AY108" t="s">
        <v>358</v>
      </c>
      <c r="AZ108" t="s">
        <v>358</v>
      </c>
      <c r="BA108" t="s">
        <v>358</v>
      </c>
      <c r="BB108" t="s">
        <v>358</v>
      </c>
      <c r="BC108" t="s">
        <v>358</v>
      </c>
      <c r="BD108" t="s">
        <v>358</v>
      </c>
      <c r="BE108" t="s">
        <v>358</v>
      </c>
      <c r="BF108" t="s">
        <v>358</v>
      </c>
      <c r="BG108" t="s">
        <v>358</v>
      </c>
      <c r="BH108" t="s">
        <v>358</v>
      </c>
      <c r="BI108" t="s">
        <v>358</v>
      </c>
      <c r="BJ108" t="s">
        <v>358</v>
      </c>
      <c r="BK108" t="s">
        <v>358</v>
      </c>
      <c r="BL108" t="s">
        <v>358</v>
      </c>
      <c r="BM108" t="s">
        <v>358</v>
      </c>
      <c r="BN108" t="s">
        <v>358</v>
      </c>
      <c r="BO108" t="s">
        <v>358</v>
      </c>
      <c r="BP108" t="s">
        <v>358</v>
      </c>
      <c r="BQ108" t="s">
        <v>358</v>
      </c>
      <c r="BR108" t="s">
        <v>358</v>
      </c>
      <c r="BS108" t="s">
        <v>358</v>
      </c>
      <c r="BT108" t="s">
        <v>358</v>
      </c>
      <c r="BU108" t="s">
        <v>358</v>
      </c>
      <c r="BV108" t="s">
        <v>358</v>
      </c>
      <c r="BW108" t="s">
        <v>358</v>
      </c>
      <c r="BX108" t="s">
        <v>358</v>
      </c>
      <c r="BY108" t="s">
        <v>358</v>
      </c>
      <c r="BZ108" t="s">
        <v>358</v>
      </c>
      <c r="CA108" t="s">
        <v>358</v>
      </c>
      <c r="CB108" t="s">
        <v>358</v>
      </c>
      <c r="CC108" t="s">
        <v>358</v>
      </c>
      <c r="CD108" t="s">
        <v>358</v>
      </c>
      <c r="CE108" t="s">
        <v>358</v>
      </c>
      <c r="CF108" t="s">
        <v>358</v>
      </c>
      <c r="CG108" t="s">
        <v>358</v>
      </c>
      <c r="CH108" t="s">
        <v>358</v>
      </c>
      <c r="CI108" t="s">
        <v>358</v>
      </c>
      <c r="CJ108" t="s">
        <v>358</v>
      </c>
      <c r="CK108" t="s">
        <v>358</v>
      </c>
      <c r="CL108" t="s">
        <v>358</v>
      </c>
      <c r="CM108" t="s">
        <v>358</v>
      </c>
      <c r="CN108" t="s">
        <v>358</v>
      </c>
      <c r="CO108" t="s">
        <v>358</v>
      </c>
      <c r="CP108" t="s">
        <v>358</v>
      </c>
      <c r="CQ108" t="s">
        <v>358</v>
      </c>
      <c r="CR108" t="s">
        <v>358</v>
      </c>
      <c r="CS108" t="s">
        <v>358</v>
      </c>
      <c r="CT108" t="s">
        <v>358</v>
      </c>
      <c r="CU108" t="s">
        <v>358</v>
      </c>
      <c r="CV108" t="s">
        <v>358</v>
      </c>
      <c r="CW108" t="s">
        <v>358</v>
      </c>
      <c r="CX108" t="s">
        <v>358</v>
      </c>
      <c r="CY108" t="s">
        <v>358</v>
      </c>
      <c r="CZ108" t="s">
        <v>358</v>
      </c>
      <c r="DA108" t="s">
        <v>358</v>
      </c>
      <c r="DB108" t="s">
        <v>358</v>
      </c>
      <c r="DC108" t="s">
        <v>358</v>
      </c>
      <c r="DD108" t="s">
        <v>358</v>
      </c>
    </row>
    <row r="109" spans="1:108" x14ac:dyDescent="0.3">
      <c r="A109" t="s">
        <v>270</v>
      </c>
      <c r="B109">
        <v>24324</v>
      </c>
      <c r="C109">
        <v>24325</v>
      </c>
      <c r="D109" t="s">
        <v>352</v>
      </c>
      <c r="E109" t="s">
        <v>352</v>
      </c>
      <c r="F109" t="s">
        <v>105</v>
      </c>
      <c r="G109" t="s">
        <v>106</v>
      </c>
      <c r="H109" t="s">
        <v>352</v>
      </c>
      <c r="I109" t="s">
        <v>352</v>
      </c>
      <c r="J109" t="s">
        <v>357</v>
      </c>
      <c r="K109" t="s">
        <v>358</v>
      </c>
      <c r="L109" t="s">
        <v>358</v>
      </c>
      <c r="M109" t="s">
        <v>358</v>
      </c>
      <c r="N109" t="s">
        <v>358</v>
      </c>
      <c r="O109" t="s">
        <v>358</v>
      </c>
      <c r="P109" t="s">
        <v>358</v>
      </c>
      <c r="Q109" t="s">
        <v>358</v>
      </c>
      <c r="R109" t="s">
        <v>358</v>
      </c>
      <c r="S109" t="s">
        <v>358</v>
      </c>
      <c r="T109" t="s">
        <v>358</v>
      </c>
      <c r="U109" t="s">
        <v>358</v>
      </c>
      <c r="V109" t="s">
        <v>358</v>
      </c>
      <c r="W109" s="7">
        <v>4.2361111111111106E-2</v>
      </c>
      <c r="X109" s="7">
        <v>4.2372685185185187E-2</v>
      </c>
      <c r="Y109" t="s">
        <v>358</v>
      </c>
      <c r="Z109" t="s">
        <v>358</v>
      </c>
      <c r="AA109" t="s">
        <v>358</v>
      </c>
      <c r="AB109" t="s">
        <v>358</v>
      </c>
      <c r="AC109" t="s">
        <v>358</v>
      </c>
      <c r="AD109" t="s">
        <v>358</v>
      </c>
      <c r="AE109" t="s">
        <v>358</v>
      </c>
      <c r="AF109" t="s">
        <v>358</v>
      </c>
      <c r="AG109" t="s">
        <v>358</v>
      </c>
      <c r="AH109" t="s">
        <v>358</v>
      </c>
      <c r="AI109" t="s">
        <v>358</v>
      </c>
      <c r="AJ109" t="s">
        <v>358</v>
      </c>
      <c r="AK109" t="s">
        <v>358</v>
      </c>
      <c r="AL109" t="s">
        <v>358</v>
      </c>
      <c r="AM109" t="s">
        <v>358</v>
      </c>
      <c r="AN109" t="s">
        <v>358</v>
      </c>
      <c r="AO109" t="s">
        <v>358</v>
      </c>
      <c r="AP109" t="s">
        <v>358</v>
      </c>
      <c r="AQ109" t="s">
        <v>358</v>
      </c>
      <c r="AR109" t="s">
        <v>358</v>
      </c>
      <c r="AS109" t="s">
        <v>358</v>
      </c>
      <c r="AT109" t="s">
        <v>358</v>
      </c>
      <c r="AU109" t="s">
        <v>358</v>
      </c>
      <c r="AV109" t="s">
        <v>358</v>
      </c>
      <c r="AW109" t="s">
        <v>358</v>
      </c>
      <c r="AX109" t="s">
        <v>358</v>
      </c>
      <c r="AY109" t="s">
        <v>358</v>
      </c>
      <c r="AZ109" t="s">
        <v>358</v>
      </c>
      <c r="BA109" t="s">
        <v>358</v>
      </c>
      <c r="BB109" t="s">
        <v>358</v>
      </c>
      <c r="BC109" t="s">
        <v>358</v>
      </c>
      <c r="BD109" t="s">
        <v>358</v>
      </c>
      <c r="BE109" t="s">
        <v>358</v>
      </c>
      <c r="BF109" t="s">
        <v>358</v>
      </c>
      <c r="BG109" t="s">
        <v>358</v>
      </c>
      <c r="BH109" t="s">
        <v>358</v>
      </c>
      <c r="BI109" t="s">
        <v>358</v>
      </c>
      <c r="BJ109" t="s">
        <v>358</v>
      </c>
      <c r="BK109" t="s">
        <v>358</v>
      </c>
      <c r="BL109" t="s">
        <v>358</v>
      </c>
      <c r="BM109" t="s">
        <v>358</v>
      </c>
      <c r="BN109" t="s">
        <v>358</v>
      </c>
      <c r="BO109" t="s">
        <v>358</v>
      </c>
      <c r="BP109" t="s">
        <v>358</v>
      </c>
      <c r="BQ109" t="s">
        <v>358</v>
      </c>
      <c r="BR109" t="s">
        <v>358</v>
      </c>
      <c r="BS109" t="s">
        <v>358</v>
      </c>
      <c r="BT109" t="s">
        <v>358</v>
      </c>
      <c r="BU109" t="s">
        <v>358</v>
      </c>
      <c r="BV109" t="s">
        <v>358</v>
      </c>
      <c r="BW109" t="s">
        <v>358</v>
      </c>
      <c r="BX109" t="s">
        <v>358</v>
      </c>
      <c r="BY109" t="s">
        <v>358</v>
      </c>
      <c r="BZ109" t="s">
        <v>358</v>
      </c>
      <c r="CA109" t="s">
        <v>358</v>
      </c>
      <c r="CB109" t="s">
        <v>358</v>
      </c>
      <c r="CC109" t="s">
        <v>358</v>
      </c>
      <c r="CD109" t="s">
        <v>358</v>
      </c>
      <c r="CE109" t="s">
        <v>358</v>
      </c>
      <c r="CF109" t="s">
        <v>358</v>
      </c>
      <c r="CG109" t="s">
        <v>358</v>
      </c>
      <c r="CH109" t="s">
        <v>358</v>
      </c>
      <c r="CI109" t="s">
        <v>358</v>
      </c>
      <c r="CJ109" t="s">
        <v>358</v>
      </c>
      <c r="CK109" t="s">
        <v>358</v>
      </c>
      <c r="CL109" t="s">
        <v>358</v>
      </c>
      <c r="CM109" t="s">
        <v>358</v>
      </c>
      <c r="CN109" t="s">
        <v>358</v>
      </c>
      <c r="CO109" t="s">
        <v>358</v>
      </c>
      <c r="CP109" t="s">
        <v>358</v>
      </c>
      <c r="CQ109" t="s">
        <v>358</v>
      </c>
      <c r="CR109" t="s">
        <v>358</v>
      </c>
      <c r="CS109" t="s">
        <v>358</v>
      </c>
      <c r="CT109" t="s">
        <v>358</v>
      </c>
      <c r="CU109" t="s">
        <v>358</v>
      </c>
      <c r="CV109" t="s">
        <v>358</v>
      </c>
      <c r="CW109" t="s">
        <v>358</v>
      </c>
      <c r="CX109" t="s">
        <v>358</v>
      </c>
      <c r="CY109" t="s">
        <v>358</v>
      </c>
      <c r="CZ109" t="s">
        <v>358</v>
      </c>
      <c r="DA109" t="s">
        <v>358</v>
      </c>
      <c r="DB109" t="s">
        <v>358</v>
      </c>
      <c r="DC109" t="s">
        <v>358</v>
      </c>
      <c r="DD109" t="s">
        <v>358</v>
      </c>
    </row>
    <row r="110" spans="1:108" x14ac:dyDescent="0.3">
      <c r="A110" t="s">
        <v>270</v>
      </c>
      <c r="B110">
        <v>24385</v>
      </c>
      <c r="C110">
        <v>24386</v>
      </c>
      <c r="D110" t="s">
        <v>352</v>
      </c>
      <c r="E110" t="s">
        <v>352</v>
      </c>
      <c r="F110" t="s">
        <v>106</v>
      </c>
      <c r="G110" t="s">
        <v>91</v>
      </c>
      <c r="H110" t="s">
        <v>352</v>
      </c>
      <c r="I110" t="s">
        <v>352</v>
      </c>
      <c r="J110" t="s">
        <v>357</v>
      </c>
      <c r="K110" t="s">
        <v>358</v>
      </c>
      <c r="L110" t="s">
        <v>358</v>
      </c>
      <c r="M110" t="s">
        <v>358</v>
      </c>
      <c r="N110" t="s">
        <v>358</v>
      </c>
      <c r="O110" t="s">
        <v>358</v>
      </c>
      <c r="P110" t="s">
        <v>358</v>
      </c>
      <c r="Q110" t="s">
        <v>358</v>
      </c>
      <c r="R110" t="s">
        <v>358</v>
      </c>
      <c r="S110" t="s">
        <v>358</v>
      </c>
      <c r="T110" t="s">
        <v>358</v>
      </c>
      <c r="U110" t="s">
        <v>358</v>
      </c>
      <c r="V110" t="s">
        <v>358</v>
      </c>
      <c r="W110" t="s">
        <v>358</v>
      </c>
      <c r="X110" t="s">
        <v>358</v>
      </c>
      <c r="Y110" t="s">
        <v>358</v>
      </c>
      <c r="Z110" t="s">
        <v>358</v>
      </c>
      <c r="AA110" t="s">
        <v>358</v>
      </c>
      <c r="AB110" t="s">
        <v>358</v>
      </c>
      <c r="AC110" t="s">
        <v>358</v>
      </c>
      <c r="AD110" t="s">
        <v>358</v>
      </c>
      <c r="AE110" t="s">
        <v>358</v>
      </c>
      <c r="AF110" t="s">
        <v>358</v>
      </c>
      <c r="AG110" t="s">
        <v>358</v>
      </c>
      <c r="AH110" t="s">
        <v>358</v>
      </c>
      <c r="AI110" t="s">
        <v>358</v>
      </c>
      <c r="AJ110" t="s">
        <v>358</v>
      </c>
      <c r="AK110" t="s">
        <v>358</v>
      </c>
      <c r="AL110" s="7" t="s">
        <v>358</v>
      </c>
      <c r="AM110" s="7" t="s">
        <v>358</v>
      </c>
      <c r="AN110" t="s">
        <v>358</v>
      </c>
      <c r="AO110" t="s">
        <v>358</v>
      </c>
      <c r="AP110" t="s">
        <v>358</v>
      </c>
      <c r="AQ110" t="s">
        <v>358</v>
      </c>
      <c r="AR110" t="s">
        <v>358</v>
      </c>
      <c r="AS110" t="s">
        <v>358</v>
      </c>
      <c r="AT110" t="s">
        <v>358</v>
      </c>
      <c r="AU110" t="s">
        <v>358</v>
      </c>
      <c r="AV110" t="s">
        <v>358</v>
      </c>
      <c r="AW110" t="s">
        <v>358</v>
      </c>
      <c r="AX110" t="s">
        <v>358</v>
      </c>
      <c r="AY110" t="s">
        <v>358</v>
      </c>
      <c r="AZ110" t="s">
        <v>358</v>
      </c>
      <c r="BA110" t="s">
        <v>358</v>
      </c>
      <c r="BB110" t="s">
        <v>358</v>
      </c>
      <c r="BC110" t="s">
        <v>358</v>
      </c>
      <c r="BD110" t="s">
        <v>358</v>
      </c>
      <c r="BE110" t="s">
        <v>358</v>
      </c>
      <c r="BF110" t="s">
        <v>358</v>
      </c>
      <c r="BG110" t="s">
        <v>358</v>
      </c>
      <c r="BH110" t="s">
        <v>358</v>
      </c>
      <c r="BI110" t="s">
        <v>358</v>
      </c>
      <c r="BJ110" t="s">
        <v>358</v>
      </c>
      <c r="BK110" t="s">
        <v>358</v>
      </c>
      <c r="BL110" t="s">
        <v>358</v>
      </c>
      <c r="BM110" t="s">
        <v>358</v>
      </c>
      <c r="BN110" t="s">
        <v>358</v>
      </c>
      <c r="BO110" t="s">
        <v>358</v>
      </c>
      <c r="BP110" t="s">
        <v>358</v>
      </c>
      <c r="BQ110" t="s">
        <v>358</v>
      </c>
      <c r="BR110" t="s">
        <v>358</v>
      </c>
      <c r="BS110" t="s">
        <v>358</v>
      </c>
      <c r="BT110" t="s">
        <v>358</v>
      </c>
      <c r="BU110" t="s">
        <v>358</v>
      </c>
      <c r="BV110" t="s">
        <v>358</v>
      </c>
      <c r="BW110" t="s">
        <v>358</v>
      </c>
      <c r="BX110" t="s">
        <v>358</v>
      </c>
      <c r="BY110" t="s">
        <v>358</v>
      </c>
      <c r="BZ110" t="s">
        <v>358</v>
      </c>
      <c r="CA110" s="7">
        <v>4.2361111111111106E-2</v>
      </c>
      <c r="CB110" s="7">
        <v>4.2372685185185187E-2</v>
      </c>
      <c r="CC110" t="s">
        <v>358</v>
      </c>
      <c r="CD110" t="s">
        <v>358</v>
      </c>
      <c r="CE110" t="s">
        <v>358</v>
      </c>
      <c r="CF110" t="s">
        <v>358</v>
      </c>
      <c r="CG110" t="s">
        <v>358</v>
      </c>
      <c r="CH110" t="s">
        <v>358</v>
      </c>
      <c r="CI110" t="s">
        <v>358</v>
      </c>
      <c r="CJ110" t="s">
        <v>358</v>
      </c>
      <c r="CK110" t="s">
        <v>358</v>
      </c>
      <c r="CL110" t="s">
        <v>358</v>
      </c>
      <c r="CM110" t="s">
        <v>358</v>
      </c>
      <c r="CN110" t="s">
        <v>358</v>
      </c>
      <c r="CO110" t="s">
        <v>358</v>
      </c>
      <c r="CP110" t="s">
        <v>358</v>
      </c>
      <c r="CQ110" t="s">
        <v>358</v>
      </c>
      <c r="CR110" t="s">
        <v>358</v>
      </c>
      <c r="CS110" t="s">
        <v>358</v>
      </c>
      <c r="CT110" t="s">
        <v>358</v>
      </c>
      <c r="CU110" t="s">
        <v>358</v>
      </c>
      <c r="CV110" t="s">
        <v>358</v>
      </c>
      <c r="CW110" t="s">
        <v>358</v>
      </c>
      <c r="CX110" t="s">
        <v>358</v>
      </c>
      <c r="CY110" t="s">
        <v>358</v>
      </c>
      <c r="CZ110" t="s">
        <v>358</v>
      </c>
      <c r="DA110" t="s">
        <v>358</v>
      </c>
      <c r="DB110" t="s">
        <v>358</v>
      </c>
      <c r="DC110" t="s">
        <v>358</v>
      </c>
      <c r="DD110" t="s">
        <v>358</v>
      </c>
    </row>
    <row r="111" spans="1:108" x14ac:dyDescent="0.3">
      <c r="A111" t="s">
        <v>270</v>
      </c>
      <c r="B111">
        <v>25097</v>
      </c>
      <c r="C111">
        <v>25098</v>
      </c>
      <c r="D111" t="s">
        <v>352</v>
      </c>
      <c r="E111" t="s">
        <v>352</v>
      </c>
      <c r="F111" t="s">
        <v>91</v>
      </c>
      <c r="G111" t="s">
        <v>90</v>
      </c>
      <c r="H111" t="s">
        <v>352</v>
      </c>
      <c r="I111" t="s">
        <v>352</v>
      </c>
      <c r="J111" t="s">
        <v>357</v>
      </c>
      <c r="K111" t="s">
        <v>358</v>
      </c>
      <c r="L111" t="s">
        <v>358</v>
      </c>
      <c r="M111" t="s">
        <v>358</v>
      </c>
      <c r="N111" t="s">
        <v>358</v>
      </c>
      <c r="O111" t="s">
        <v>358</v>
      </c>
      <c r="P111" t="s">
        <v>358</v>
      </c>
      <c r="Q111" t="s">
        <v>358</v>
      </c>
      <c r="R111" t="s">
        <v>358</v>
      </c>
      <c r="S111" s="7">
        <v>4.2361111111111106E-2</v>
      </c>
      <c r="T111" s="7">
        <v>4.2372685185185187E-2</v>
      </c>
      <c r="U111" t="s">
        <v>358</v>
      </c>
      <c r="V111" t="s">
        <v>358</v>
      </c>
      <c r="W111" t="s">
        <v>358</v>
      </c>
      <c r="X111" s="7" t="s">
        <v>358</v>
      </c>
      <c r="Y111" s="7" t="s">
        <v>358</v>
      </c>
      <c r="Z111" t="s">
        <v>358</v>
      </c>
      <c r="AA111" t="s">
        <v>358</v>
      </c>
      <c r="AB111" t="s">
        <v>358</v>
      </c>
      <c r="AC111" t="s">
        <v>358</v>
      </c>
      <c r="AD111" t="s">
        <v>358</v>
      </c>
      <c r="AE111" t="s">
        <v>358</v>
      </c>
      <c r="AF111" t="s">
        <v>358</v>
      </c>
      <c r="AG111" t="s">
        <v>358</v>
      </c>
      <c r="AH111" t="s">
        <v>358</v>
      </c>
      <c r="AI111" t="s">
        <v>358</v>
      </c>
      <c r="AJ111" t="s">
        <v>358</v>
      </c>
      <c r="AK111" t="s">
        <v>358</v>
      </c>
      <c r="AL111" t="s">
        <v>358</v>
      </c>
      <c r="AM111" t="s">
        <v>358</v>
      </c>
      <c r="AN111" t="s">
        <v>358</v>
      </c>
      <c r="AO111" t="s">
        <v>358</v>
      </c>
      <c r="AP111" t="s">
        <v>358</v>
      </c>
      <c r="AQ111" t="s">
        <v>358</v>
      </c>
      <c r="AR111" t="s">
        <v>358</v>
      </c>
      <c r="AS111" t="s">
        <v>358</v>
      </c>
      <c r="AT111" t="s">
        <v>358</v>
      </c>
      <c r="AU111" t="s">
        <v>358</v>
      </c>
      <c r="AV111" t="s">
        <v>358</v>
      </c>
      <c r="AW111" t="s">
        <v>358</v>
      </c>
      <c r="AX111" t="s">
        <v>358</v>
      </c>
      <c r="AY111" t="s">
        <v>358</v>
      </c>
      <c r="AZ111" t="s">
        <v>358</v>
      </c>
      <c r="BA111" t="s">
        <v>358</v>
      </c>
      <c r="BB111" t="s">
        <v>358</v>
      </c>
      <c r="BC111" t="s">
        <v>358</v>
      </c>
      <c r="BD111" t="s">
        <v>358</v>
      </c>
      <c r="BE111" t="s">
        <v>358</v>
      </c>
      <c r="BF111" t="s">
        <v>358</v>
      </c>
      <c r="BG111" t="s">
        <v>358</v>
      </c>
      <c r="BH111" t="s">
        <v>358</v>
      </c>
      <c r="BI111" t="s">
        <v>358</v>
      </c>
      <c r="BJ111" t="s">
        <v>358</v>
      </c>
      <c r="BK111" t="s">
        <v>358</v>
      </c>
      <c r="BL111" t="s">
        <v>358</v>
      </c>
      <c r="BM111" t="s">
        <v>358</v>
      </c>
      <c r="BN111" t="s">
        <v>358</v>
      </c>
      <c r="BO111" t="s">
        <v>358</v>
      </c>
      <c r="BP111" t="s">
        <v>358</v>
      </c>
      <c r="BQ111" t="s">
        <v>358</v>
      </c>
      <c r="BR111" t="s">
        <v>358</v>
      </c>
      <c r="BS111" t="s">
        <v>358</v>
      </c>
      <c r="BT111" t="s">
        <v>358</v>
      </c>
      <c r="BU111" t="s">
        <v>358</v>
      </c>
      <c r="BV111" t="s">
        <v>358</v>
      </c>
      <c r="BW111" t="s">
        <v>358</v>
      </c>
      <c r="BX111" t="s">
        <v>358</v>
      </c>
      <c r="BY111" t="s">
        <v>358</v>
      </c>
      <c r="BZ111" t="s">
        <v>358</v>
      </c>
      <c r="CA111" t="s">
        <v>358</v>
      </c>
      <c r="CB111" t="s">
        <v>358</v>
      </c>
      <c r="CC111" t="s">
        <v>358</v>
      </c>
      <c r="CD111" t="s">
        <v>358</v>
      </c>
      <c r="CE111" t="s">
        <v>358</v>
      </c>
      <c r="CF111" t="s">
        <v>358</v>
      </c>
      <c r="CG111" t="s">
        <v>358</v>
      </c>
      <c r="CH111" t="s">
        <v>358</v>
      </c>
      <c r="CI111" t="s">
        <v>358</v>
      </c>
      <c r="CJ111" t="s">
        <v>358</v>
      </c>
      <c r="CK111" t="s">
        <v>358</v>
      </c>
      <c r="CL111" t="s">
        <v>358</v>
      </c>
      <c r="CM111" t="s">
        <v>358</v>
      </c>
      <c r="CN111" t="s">
        <v>358</v>
      </c>
      <c r="CO111" t="s">
        <v>358</v>
      </c>
      <c r="CP111" t="s">
        <v>358</v>
      </c>
      <c r="CQ111" t="s">
        <v>358</v>
      </c>
      <c r="CR111" t="s">
        <v>358</v>
      </c>
      <c r="CS111" t="s">
        <v>358</v>
      </c>
      <c r="CT111" t="s">
        <v>358</v>
      </c>
      <c r="CU111" t="s">
        <v>358</v>
      </c>
      <c r="CV111" t="s">
        <v>358</v>
      </c>
      <c r="CW111" t="s">
        <v>358</v>
      </c>
      <c r="CX111" t="s">
        <v>358</v>
      </c>
      <c r="CY111" t="s">
        <v>358</v>
      </c>
      <c r="CZ111" t="s">
        <v>358</v>
      </c>
      <c r="DA111" t="s">
        <v>358</v>
      </c>
      <c r="DB111" t="s">
        <v>358</v>
      </c>
      <c r="DC111" t="s">
        <v>358</v>
      </c>
      <c r="DD111" t="s">
        <v>358</v>
      </c>
    </row>
    <row r="112" spans="1:108" x14ac:dyDescent="0.3">
      <c r="A112" t="s">
        <v>270</v>
      </c>
      <c r="B112">
        <v>25103</v>
      </c>
      <c r="C112">
        <v>25104</v>
      </c>
      <c r="D112" t="s">
        <v>352</v>
      </c>
      <c r="E112" t="s">
        <v>352</v>
      </c>
      <c r="F112" t="s">
        <v>105</v>
      </c>
      <c r="G112" t="s">
        <v>90</v>
      </c>
      <c r="H112" t="s">
        <v>352</v>
      </c>
      <c r="I112" t="s">
        <v>352</v>
      </c>
      <c r="J112" t="s">
        <v>357</v>
      </c>
      <c r="K112" t="s">
        <v>358</v>
      </c>
      <c r="L112" t="s">
        <v>358</v>
      </c>
      <c r="M112" t="s">
        <v>358</v>
      </c>
      <c r="N112" t="s">
        <v>358</v>
      </c>
      <c r="O112" t="s">
        <v>358</v>
      </c>
      <c r="P112" t="s">
        <v>358</v>
      </c>
      <c r="Q112" t="s">
        <v>358</v>
      </c>
      <c r="R112" t="s">
        <v>358</v>
      </c>
      <c r="S112" s="7">
        <v>4.2361111111111106E-2</v>
      </c>
      <c r="T112" s="7">
        <v>4.2372685185185187E-2</v>
      </c>
      <c r="U112" t="s">
        <v>358</v>
      </c>
      <c r="V112" t="s">
        <v>358</v>
      </c>
      <c r="W112" t="s">
        <v>358</v>
      </c>
      <c r="X112" t="s">
        <v>358</v>
      </c>
      <c r="Y112" t="s">
        <v>358</v>
      </c>
      <c r="Z112" t="s">
        <v>358</v>
      </c>
      <c r="AA112" t="s">
        <v>358</v>
      </c>
      <c r="AB112" t="s">
        <v>358</v>
      </c>
      <c r="AC112" t="s">
        <v>358</v>
      </c>
      <c r="AD112" t="s">
        <v>358</v>
      </c>
      <c r="AE112" t="s">
        <v>358</v>
      </c>
      <c r="AF112" t="s">
        <v>358</v>
      </c>
      <c r="AG112" t="s">
        <v>358</v>
      </c>
      <c r="AH112" t="s">
        <v>358</v>
      </c>
      <c r="AI112" t="s">
        <v>358</v>
      </c>
      <c r="AJ112" t="s">
        <v>358</v>
      </c>
      <c r="AK112" t="s">
        <v>358</v>
      </c>
      <c r="AL112" t="s">
        <v>358</v>
      </c>
      <c r="AM112" t="s">
        <v>358</v>
      </c>
      <c r="AN112" s="7" t="s">
        <v>358</v>
      </c>
      <c r="AO112" s="7" t="s">
        <v>358</v>
      </c>
      <c r="AP112" t="s">
        <v>358</v>
      </c>
      <c r="AQ112" t="s">
        <v>358</v>
      </c>
      <c r="AR112" t="s">
        <v>358</v>
      </c>
      <c r="AS112" t="s">
        <v>358</v>
      </c>
      <c r="AT112" t="s">
        <v>358</v>
      </c>
      <c r="AU112" t="s">
        <v>358</v>
      </c>
      <c r="AV112" t="s">
        <v>358</v>
      </c>
      <c r="AW112" t="s">
        <v>358</v>
      </c>
      <c r="AX112" t="s">
        <v>358</v>
      </c>
      <c r="AY112" t="s">
        <v>358</v>
      </c>
      <c r="AZ112" t="s">
        <v>358</v>
      </c>
      <c r="BA112" t="s">
        <v>358</v>
      </c>
      <c r="BB112" t="s">
        <v>358</v>
      </c>
      <c r="BC112" t="s">
        <v>358</v>
      </c>
      <c r="BD112" t="s">
        <v>358</v>
      </c>
      <c r="BE112" t="s">
        <v>358</v>
      </c>
      <c r="BF112" t="s">
        <v>358</v>
      </c>
      <c r="BG112" t="s">
        <v>358</v>
      </c>
      <c r="BH112" t="s">
        <v>358</v>
      </c>
      <c r="BI112" t="s">
        <v>358</v>
      </c>
      <c r="BJ112" t="s">
        <v>358</v>
      </c>
      <c r="BK112" t="s">
        <v>358</v>
      </c>
      <c r="BL112" t="s">
        <v>358</v>
      </c>
      <c r="BM112" t="s">
        <v>358</v>
      </c>
      <c r="BN112" t="s">
        <v>358</v>
      </c>
      <c r="BO112" t="s">
        <v>358</v>
      </c>
      <c r="BP112" t="s">
        <v>358</v>
      </c>
      <c r="BQ112" t="s">
        <v>358</v>
      </c>
      <c r="BR112" t="s">
        <v>358</v>
      </c>
      <c r="BS112" t="s">
        <v>358</v>
      </c>
      <c r="BT112" t="s">
        <v>358</v>
      </c>
      <c r="BU112" t="s">
        <v>358</v>
      </c>
      <c r="BV112" t="s">
        <v>358</v>
      </c>
      <c r="BW112" t="s">
        <v>358</v>
      </c>
      <c r="BX112" t="s">
        <v>358</v>
      </c>
      <c r="BY112" t="s">
        <v>358</v>
      </c>
      <c r="BZ112" t="s">
        <v>358</v>
      </c>
      <c r="CA112" t="s">
        <v>358</v>
      </c>
      <c r="CB112" t="s">
        <v>358</v>
      </c>
      <c r="CC112" t="s">
        <v>358</v>
      </c>
      <c r="CD112" t="s">
        <v>358</v>
      </c>
      <c r="CE112" t="s">
        <v>358</v>
      </c>
      <c r="CF112" t="s">
        <v>358</v>
      </c>
      <c r="CG112" t="s">
        <v>358</v>
      </c>
      <c r="CH112" t="s">
        <v>358</v>
      </c>
      <c r="CI112" t="s">
        <v>358</v>
      </c>
      <c r="CJ112" t="s">
        <v>358</v>
      </c>
      <c r="CK112" t="s">
        <v>358</v>
      </c>
      <c r="CL112" t="s">
        <v>358</v>
      </c>
      <c r="CM112" t="s">
        <v>358</v>
      </c>
      <c r="CN112" t="s">
        <v>358</v>
      </c>
      <c r="CO112" t="s">
        <v>358</v>
      </c>
      <c r="CP112" t="s">
        <v>358</v>
      </c>
      <c r="CQ112" t="s">
        <v>358</v>
      </c>
      <c r="CR112" t="s">
        <v>358</v>
      </c>
      <c r="CS112" t="s">
        <v>358</v>
      </c>
      <c r="CT112" t="s">
        <v>358</v>
      </c>
      <c r="CU112" t="s">
        <v>358</v>
      </c>
      <c r="CV112" t="s">
        <v>358</v>
      </c>
      <c r="CW112" t="s">
        <v>358</v>
      </c>
      <c r="CX112" t="s">
        <v>358</v>
      </c>
      <c r="CY112" t="s">
        <v>358</v>
      </c>
      <c r="CZ112" t="s">
        <v>358</v>
      </c>
      <c r="DA112" t="s">
        <v>358</v>
      </c>
      <c r="DB112" t="s">
        <v>358</v>
      </c>
      <c r="DC112" t="s">
        <v>358</v>
      </c>
      <c r="DD112" t="s">
        <v>358</v>
      </c>
    </row>
    <row r="113" spans="1:108" x14ac:dyDescent="0.3">
      <c r="A113" t="s">
        <v>270</v>
      </c>
      <c r="B113">
        <v>25135</v>
      </c>
      <c r="C113">
        <v>25136</v>
      </c>
      <c r="D113" t="s">
        <v>352</v>
      </c>
      <c r="E113" t="s">
        <v>352</v>
      </c>
      <c r="F113" t="s">
        <v>105</v>
      </c>
      <c r="G113" t="s">
        <v>106</v>
      </c>
      <c r="H113" t="s">
        <v>352</v>
      </c>
      <c r="I113" t="s">
        <v>352</v>
      </c>
      <c r="J113" s="7" t="s">
        <v>357</v>
      </c>
      <c r="K113" s="7" t="s">
        <v>358</v>
      </c>
      <c r="L113" s="7" t="s">
        <v>358</v>
      </c>
      <c r="M113" s="7" t="s">
        <v>358</v>
      </c>
      <c r="N113" s="7" t="s">
        <v>358</v>
      </c>
      <c r="O113" s="7" t="s">
        <v>358</v>
      </c>
      <c r="P113" s="7" t="s">
        <v>358</v>
      </c>
      <c r="Q113" s="7">
        <v>4.2361111111111106E-2</v>
      </c>
      <c r="R113" s="7">
        <v>4.2372685185185187E-2</v>
      </c>
      <c r="S113" s="7" t="s">
        <v>358</v>
      </c>
      <c r="T113" s="7" t="s">
        <v>358</v>
      </c>
      <c r="U113" s="7" t="s">
        <v>358</v>
      </c>
      <c r="V113" s="7" t="s">
        <v>358</v>
      </c>
      <c r="W113" s="7" t="s">
        <v>358</v>
      </c>
      <c r="X113" t="s">
        <v>358</v>
      </c>
      <c r="Y113" t="s">
        <v>358</v>
      </c>
      <c r="Z113" t="s">
        <v>358</v>
      </c>
      <c r="AA113" t="s">
        <v>358</v>
      </c>
      <c r="AB113" s="7" t="s">
        <v>358</v>
      </c>
      <c r="AC113" s="7" t="s">
        <v>358</v>
      </c>
      <c r="AD113" t="s">
        <v>358</v>
      </c>
      <c r="AE113" t="s">
        <v>358</v>
      </c>
      <c r="AF113" s="7" t="s">
        <v>358</v>
      </c>
      <c r="AG113" s="7" t="s">
        <v>358</v>
      </c>
      <c r="AH113" s="7" t="s">
        <v>358</v>
      </c>
      <c r="AI113" s="7" t="s">
        <v>358</v>
      </c>
      <c r="AJ113" t="s">
        <v>358</v>
      </c>
      <c r="AK113" t="s">
        <v>358</v>
      </c>
      <c r="AL113" t="s">
        <v>358</v>
      </c>
      <c r="AM113" t="s">
        <v>358</v>
      </c>
      <c r="AN113" t="s">
        <v>358</v>
      </c>
      <c r="AO113" t="s">
        <v>358</v>
      </c>
      <c r="AP113" s="7" t="s">
        <v>358</v>
      </c>
      <c r="AQ113" s="7" t="s">
        <v>358</v>
      </c>
      <c r="AR113" t="s">
        <v>358</v>
      </c>
      <c r="AS113" t="s">
        <v>358</v>
      </c>
      <c r="AT113" s="7" t="s">
        <v>358</v>
      </c>
      <c r="AU113" s="7" t="s">
        <v>358</v>
      </c>
      <c r="AV113" s="7" t="s">
        <v>358</v>
      </c>
      <c r="AW113" s="7" t="s">
        <v>358</v>
      </c>
      <c r="AX113" s="7" t="s">
        <v>358</v>
      </c>
      <c r="AY113" s="7" t="s">
        <v>358</v>
      </c>
      <c r="AZ113" t="s">
        <v>358</v>
      </c>
      <c r="BA113" t="s">
        <v>358</v>
      </c>
      <c r="BB113" s="7" t="s">
        <v>358</v>
      </c>
      <c r="BC113" s="7" t="s">
        <v>358</v>
      </c>
      <c r="BD113" s="7" t="s">
        <v>358</v>
      </c>
      <c r="BE113" s="7" t="s">
        <v>358</v>
      </c>
      <c r="BF113" s="7" t="s">
        <v>358</v>
      </c>
      <c r="BG113" s="7" t="s">
        <v>358</v>
      </c>
      <c r="BH113" s="7" t="s">
        <v>358</v>
      </c>
      <c r="BI113" s="7" t="s">
        <v>358</v>
      </c>
      <c r="BJ113" s="7" t="s">
        <v>358</v>
      </c>
      <c r="BK113" s="7" t="s">
        <v>358</v>
      </c>
      <c r="BL113" s="7" t="s">
        <v>358</v>
      </c>
      <c r="BM113" s="7" t="s">
        <v>358</v>
      </c>
      <c r="BN113" t="s">
        <v>358</v>
      </c>
      <c r="BO113" t="s">
        <v>358</v>
      </c>
      <c r="BP113" t="s">
        <v>358</v>
      </c>
      <c r="BQ113" t="s">
        <v>358</v>
      </c>
      <c r="BR113" t="s">
        <v>358</v>
      </c>
      <c r="BS113" t="s">
        <v>358</v>
      </c>
      <c r="BT113" t="s">
        <v>358</v>
      </c>
      <c r="BU113" t="s">
        <v>358</v>
      </c>
      <c r="BV113" t="s">
        <v>358</v>
      </c>
      <c r="BW113" t="s">
        <v>358</v>
      </c>
      <c r="BX113" s="7" t="s">
        <v>358</v>
      </c>
      <c r="BY113" s="7" t="s">
        <v>358</v>
      </c>
      <c r="BZ113" t="s">
        <v>358</v>
      </c>
      <c r="CA113" t="s">
        <v>358</v>
      </c>
      <c r="CB113" t="s">
        <v>358</v>
      </c>
      <c r="CC113" t="s">
        <v>358</v>
      </c>
      <c r="CD113" s="7" t="s">
        <v>358</v>
      </c>
      <c r="CE113" s="7" t="s">
        <v>358</v>
      </c>
      <c r="CF113" s="7" t="s">
        <v>358</v>
      </c>
      <c r="CG113" s="7" t="s">
        <v>358</v>
      </c>
      <c r="CH113" t="s">
        <v>358</v>
      </c>
      <c r="CI113" t="s">
        <v>358</v>
      </c>
      <c r="CJ113" t="s">
        <v>358</v>
      </c>
      <c r="CK113" t="s">
        <v>358</v>
      </c>
      <c r="CL113" s="7" t="s">
        <v>358</v>
      </c>
      <c r="CM113" s="7" t="s">
        <v>358</v>
      </c>
      <c r="CN113" t="s">
        <v>358</v>
      </c>
      <c r="CO113" t="s">
        <v>358</v>
      </c>
      <c r="CP113" t="s">
        <v>358</v>
      </c>
      <c r="CQ113" t="s">
        <v>358</v>
      </c>
      <c r="CR113" t="s">
        <v>358</v>
      </c>
      <c r="CS113" t="s">
        <v>358</v>
      </c>
      <c r="CT113" t="s">
        <v>358</v>
      </c>
      <c r="CU113" t="s">
        <v>358</v>
      </c>
      <c r="CV113" t="s">
        <v>358</v>
      </c>
      <c r="CW113" t="s">
        <v>358</v>
      </c>
      <c r="CX113" t="s">
        <v>358</v>
      </c>
      <c r="CY113" t="s">
        <v>358</v>
      </c>
      <c r="CZ113" t="s">
        <v>358</v>
      </c>
      <c r="DA113" t="s">
        <v>358</v>
      </c>
      <c r="DB113" t="s">
        <v>358</v>
      </c>
      <c r="DC113" t="s">
        <v>358</v>
      </c>
      <c r="DD113" t="s">
        <v>358</v>
      </c>
    </row>
    <row r="114" spans="1:108" x14ac:dyDescent="0.3">
      <c r="A114" t="s">
        <v>270</v>
      </c>
      <c r="B114">
        <v>25173</v>
      </c>
      <c r="C114">
        <v>25174</v>
      </c>
      <c r="D114" t="s">
        <v>352</v>
      </c>
      <c r="E114" t="s">
        <v>352</v>
      </c>
      <c r="F114" t="s">
        <v>105</v>
      </c>
      <c r="G114" t="s">
        <v>90</v>
      </c>
      <c r="H114" t="s">
        <v>352</v>
      </c>
      <c r="I114" t="s">
        <v>352</v>
      </c>
      <c r="J114" t="s">
        <v>357</v>
      </c>
      <c r="K114" t="s">
        <v>358</v>
      </c>
      <c r="L114" t="s">
        <v>358</v>
      </c>
      <c r="M114" t="s">
        <v>358</v>
      </c>
      <c r="N114" t="s">
        <v>358</v>
      </c>
      <c r="O114" t="s">
        <v>358</v>
      </c>
      <c r="P114" t="s">
        <v>358</v>
      </c>
      <c r="Q114" t="s">
        <v>358</v>
      </c>
      <c r="R114" t="s">
        <v>358</v>
      </c>
      <c r="S114" s="7">
        <v>4.2361111111111106E-2</v>
      </c>
      <c r="T114" s="7">
        <v>4.2372685185185187E-2</v>
      </c>
      <c r="U114" t="s">
        <v>358</v>
      </c>
      <c r="V114" t="s">
        <v>358</v>
      </c>
      <c r="W114" t="s">
        <v>358</v>
      </c>
      <c r="X114" t="s">
        <v>358</v>
      </c>
      <c r="Y114" t="s">
        <v>358</v>
      </c>
      <c r="Z114" t="s">
        <v>358</v>
      </c>
      <c r="AA114" t="s">
        <v>358</v>
      </c>
      <c r="AB114" t="s">
        <v>358</v>
      </c>
      <c r="AC114" t="s">
        <v>358</v>
      </c>
      <c r="AD114" t="s">
        <v>358</v>
      </c>
      <c r="AE114" t="s">
        <v>358</v>
      </c>
      <c r="AF114" t="s">
        <v>358</v>
      </c>
      <c r="AG114" t="s">
        <v>358</v>
      </c>
      <c r="AH114" t="s">
        <v>358</v>
      </c>
      <c r="AI114" t="s">
        <v>358</v>
      </c>
      <c r="AJ114" t="s">
        <v>358</v>
      </c>
      <c r="AK114" t="s">
        <v>358</v>
      </c>
      <c r="AL114" t="s">
        <v>358</v>
      </c>
      <c r="AM114" t="s">
        <v>358</v>
      </c>
      <c r="AN114" t="s">
        <v>358</v>
      </c>
      <c r="AO114" t="s">
        <v>358</v>
      </c>
      <c r="AP114" t="s">
        <v>358</v>
      </c>
      <c r="AQ114" t="s">
        <v>358</v>
      </c>
      <c r="AR114" s="7" t="s">
        <v>358</v>
      </c>
      <c r="AS114" s="7" t="s">
        <v>358</v>
      </c>
      <c r="AT114" t="s">
        <v>358</v>
      </c>
      <c r="AU114" t="s">
        <v>358</v>
      </c>
      <c r="AV114" t="s">
        <v>358</v>
      </c>
      <c r="AW114" t="s">
        <v>358</v>
      </c>
      <c r="AX114" t="s">
        <v>358</v>
      </c>
      <c r="AY114" t="s">
        <v>358</v>
      </c>
      <c r="AZ114" t="s">
        <v>358</v>
      </c>
      <c r="BA114" t="s">
        <v>358</v>
      </c>
      <c r="BB114" t="s">
        <v>358</v>
      </c>
      <c r="BC114" t="s">
        <v>358</v>
      </c>
      <c r="BD114" t="s">
        <v>358</v>
      </c>
      <c r="BE114" t="s">
        <v>358</v>
      </c>
      <c r="BF114" t="s">
        <v>358</v>
      </c>
      <c r="BG114" t="s">
        <v>358</v>
      </c>
      <c r="BH114" t="s">
        <v>358</v>
      </c>
      <c r="BI114" t="s">
        <v>358</v>
      </c>
      <c r="BJ114" t="s">
        <v>358</v>
      </c>
      <c r="BK114" t="s">
        <v>358</v>
      </c>
      <c r="BL114" t="s">
        <v>358</v>
      </c>
      <c r="BM114" t="s">
        <v>358</v>
      </c>
      <c r="BN114" t="s">
        <v>358</v>
      </c>
      <c r="BO114" t="s">
        <v>358</v>
      </c>
      <c r="BP114" t="s">
        <v>358</v>
      </c>
      <c r="BQ114" t="s">
        <v>358</v>
      </c>
      <c r="BR114" t="s">
        <v>358</v>
      </c>
      <c r="BS114" t="s">
        <v>358</v>
      </c>
      <c r="BT114" t="s">
        <v>358</v>
      </c>
      <c r="BU114" t="s">
        <v>358</v>
      </c>
      <c r="BV114" t="s">
        <v>358</v>
      </c>
      <c r="BW114" t="s">
        <v>358</v>
      </c>
      <c r="BX114" t="s">
        <v>358</v>
      </c>
      <c r="BY114" t="s">
        <v>358</v>
      </c>
      <c r="BZ114" t="s">
        <v>358</v>
      </c>
      <c r="CA114" t="s">
        <v>358</v>
      </c>
      <c r="CB114" t="s">
        <v>358</v>
      </c>
      <c r="CC114" t="s">
        <v>358</v>
      </c>
      <c r="CD114" t="s">
        <v>358</v>
      </c>
      <c r="CE114" t="s">
        <v>358</v>
      </c>
      <c r="CF114" t="s">
        <v>358</v>
      </c>
      <c r="CG114" t="s">
        <v>358</v>
      </c>
      <c r="CH114" t="s">
        <v>358</v>
      </c>
      <c r="CI114" t="s">
        <v>358</v>
      </c>
      <c r="CJ114" t="s">
        <v>358</v>
      </c>
      <c r="CK114" t="s">
        <v>358</v>
      </c>
      <c r="CL114" t="s">
        <v>358</v>
      </c>
      <c r="CM114" t="s">
        <v>358</v>
      </c>
      <c r="CN114" t="s">
        <v>358</v>
      </c>
      <c r="CO114" t="s">
        <v>358</v>
      </c>
      <c r="CP114" t="s">
        <v>358</v>
      </c>
      <c r="CQ114" t="s">
        <v>358</v>
      </c>
      <c r="CR114" t="s">
        <v>358</v>
      </c>
      <c r="CS114" t="s">
        <v>358</v>
      </c>
      <c r="CT114" t="s">
        <v>358</v>
      </c>
      <c r="CU114" t="s">
        <v>358</v>
      </c>
      <c r="CV114" t="s">
        <v>358</v>
      </c>
      <c r="CW114" t="s">
        <v>358</v>
      </c>
      <c r="CX114" t="s">
        <v>358</v>
      </c>
      <c r="CY114" t="s">
        <v>358</v>
      </c>
      <c r="CZ114" t="s">
        <v>358</v>
      </c>
      <c r="DA114" t="s">
        <v>358</v>
      </c>
      <c r="DB114" t="s">
        <v>358</v>
      </c>
      <c r="DC114" t="s">
        <v>358</v>
      </c>
      <c r="DD114" t="s">
        <v>358</v>
      </c>
    </row>
    <row r="115" spans="1:108" x14ac:dyDescent="0.3">
      <c r="A115" t="s">
        <v>270</v>
      </c>
      <c r="B115">
        <v>25413</v>
      </c>
      <c r="C115">
        <v>25414</v>
      </c>
      <c r="D115" t="s">
        <v>352</v>
      </c>
      <c r="E115" t="s">
        <v>352</v>
      </c>
      <c r="F115" t="s">
        <v>91</v>
      </c>
      <c r="G115" t="s">
        <v>105</v>
      </c>
      <c r="H115" t="s">
        <v>352</v>
      </c>
      <c r="I115" t="s">
        <v>352</v>
      </c>
      <c r="J115" t="s">
        <v>357</v>
      </c>
      <c r="K115" t="s">
        <v>358</v>
      </c>
      <c r="L115" t="s">
        <v>358</v>
      </c>
      <c r="M115" t="s">
        <v>358</v>
      </c>
      <c r="N115" t="s">
        <v>358</v>
      </c>
      <c r="O115" t="s">
        <v>358</v>
      </c>
      <c r="P115" t="s">
        <v>358</v>
      </c>
      <c r="Q115" t="s">
        <v>358</v>
      </c>
      <c r="R115" t="s">
        <v>358</v>
      </c>
      <c r="S115" t="s">
        <v>358</v>
      </c>
      <c r="T115" t="s">
        <v>358</v>
      </c>
      <c r="U115" t="s">
        <v>358</v>
      </c>
      <c r="V115" t="s">
        <v>358</v>
      </c>
      <c r="W115" s="7">
        <v>4.2361111111111106E-2</v>
      </c>
      <c r="X115" s="7">
        <v>4.2372685185185187E-2</v>
      </c>
      <c r="Y115" t="s">
        <v>358</v>
      </c>
      <c r="Z115" t="s">
        <v>358</v>
      </c>
      <c r="AA115" t="s">
        <v>358</v>
      </c>
      <c r="AB115" t="s">
        <v>358</v>
      </c>
      <c r="AC115" t="s">
        <v>358</v>
      </c>
      <c r="AD115" t="s">
        <v>358</v>
      </c>
      <c r="AE115" t="s">
        <v>358</v>
      </c>
      <c r="AF115" t="s">
        <v>358</v>
      </c>
      <c r="AG115" t="s">
        <v>358</v>
      </c>
      <c r="AH115" t="s">
        <v>358</v>
      </c>
      <c r="AI115" t="s">
        <v>358</v>
      </c>
      <c r="AJ115" t="s">
        <v>358</v>
      </c>
      <c r="AK115" t="s">
        <v>358</v>
      </c>
      <c r="AL115" t="s">
        <v>358</v>
      </c>
      <c r="AM115" t="s">
        <v>358</v>
      </c>
      <c r="AN115" t="s">
        <v>358</v>
      </c>
      <c r="AO115" t="s">
        <v>358</v>
      </c>
      <c r="AP115" t="s">
        <v>358</v>
      </c>
      <c r="AQ115" t="s">
        <v>358</v>
      </c>
      <c r="AR115" t="s">
        <v>358</v>
      </c>
      <c r="AS115" t="s">
        <v>358</v>
      </c>
      <c r="AT115" t="s">
        <v>358</v>
      </c>
      <c r="AU115" t="s">
        <v>358</v>
      </c>
      <c r="AV115" t="s">
        <v>358</v>
      </c>
      <c r="AW115" t="s">
        <v>358</v>
      </c>
      <c r="AX115" t="s">
        <v>358</v>
      </c>
      <c r="AY115" t="s">
        <v>358</v>
      </c>
      <c r="AZ115" t="s">
        <v>358</v>
      </c>
      <c r="BA115" t="s">
        <v>358</v>
      </c>
      <c r="BB115" t="s">
        <v>358</v>
      </c>
      <c r="BC115" t="s">
        <v>358</v>
      </c>
      <c r="BD115" t="s">
        <v>358</v>
      </c>
      <c r="BE115" t="s">
        <v>358</v>
      </c>
      <c r="BF115" t="s">
        <v>358</v>
      </c>
      <c r="BG115" t="s">
        <v>358</v>
      </c>
      <c r="BH115" t="s">
        <v>358</v>
      </c>
      <c r="BI115" t="s">
        <v>358</v>
      </c>
      <c r="BJ115" t="s">
        <v>358</v>
      </c>
      <c r="BK115" t="s">
        <v>358</v>
      </c>
      <c r="BL115" t="s">
        <v>358</v>
      </c>
      <c r="BM115" t="s">
        <v>358</v>
      </c>
      <c r="BN115" t="s">
        <v>358</v>
      </c>
      <c r="BO115" t="s">
        <v>358</v>
      </c>
      <c r="BP115" s="7" t="s">
        <v>358</v>
      </c>
      <c r="BQ115" s="7" t="s">
        <v>358</v>
      </c>
      <c r="BR115" t="s">
        <v>358</v>
      </c>
      <c r="BS115" t="s">
        <v>358</v>
      </c>
      <c r="BT115" t="s">
        <v>358</v>
      </c>
      <c r="BU115" t="s">
        <v>358</v>
      </c>
      <c r="BV115" t="s">
        <v>358</v>
      </c>
      <c r="BW115" t="s">
        <v>358</v>
      </c>
      <c r="BX115" t="s">
        <v>358</v>
      </c>
      <c r="BY115" t="s">
        <v>358</v>
      </c>
      <c r="BZ115" t="s">
        <v>358</v>
      </c>
      <c r="CA115" t="s">
        <v>358</v>
      </c>
      <c r="CB115" t="s">
        <v>358</v>
      </c>
      <c r="CC115" t="s">
        <v>358</v>
      </c>
      <c r="CD115" t="s">
        <v>358</v>
      </c>
      <c r="CE115" t="s">
        <v>358</v>
      </c>
      <c r="CF115" t="s">
        <v>358</v>
      </c>
      <c r="CG115" t="s">
        <v>358</v>
      </c>
      <c r="CH115" t="s">
        <v>358</v>
      </c>
      <c r="CI115" t="s">
        <v>358</v>
      </c>
      <c r="CJ115" t="s">
        <v>358</v>
      </c>
      <c r="CK115" t="s">
        <v>358</v>
      </c>
      <c r="CL115" t="s">
        <v>358</v>
      </c>
      <c r="CM115" t="s">
        <v>358</v>
      </c>
      <c r="CN115" t="s">
        <v>358</v>
      </c>
      <c r="CO115" t="s">
        <v>358</v>
      </c>
      <c r="CP115" t="s">
        <v>358</v>
      </c>
      <c r="CQ115" t="s">
        <v>358</v>
      </c>
      <c r="CR115" t="s">
        <v>358</v>
      </c>
      <c r="CS115" t="s">
        <v>358</v>
      </c>
      <c r="CT115" t="s">
        <v>358</v>
      </c>
      <c r="CU115" t="s">
        <v>358</v>
      </c>
      <c r="CV115" s="7" t="s">
        <v>358</v>
      </c>
      <c r="CW115" s="7" t="s">
        <v>358</v>
      </c>
      <c r="CX115" s="7" t="s">
        <v>358</v>
      </c>
      <c r="CY115" s="7" t="s">
        <v>358</v>
      </c>
      <c r="CZ115" t="s">
        <v>358</v>
      </c>
      <c r="DA115" t="s">
        <v>358</v>
      </c>
      <c r="DB115" t="s">
        <v>358</v>
      </c>
      <c r="DC115" t="s">
        <v>358</v>
      </c>
      <c r="DD115" t="s">
        <v>358</v>
      </c>
    </row>
    <row r="116" spans="1:108" x14ac:dyDescent="0.3">
      <c r="A116" t="s">
        <v>270</v>
      </c>
      <c r="B116">
        <v>25562</v>
      </c>
      <c r="C116">
        <v>25563</v>
      </c>
      <c r="D116" t="s">
        <v>352</v>
      </c>
      <c r="E116" t="s">
        <v>352</v>
      </c>
      <c r="F116" t="s">
        <v>106</v>
      </c>
      <c r="G116" t="s">
        <v>91</v>
      </c>
      <c r="H116" t="s">
        <v>352</v>
      </c>
      <c r="I116" t="s">
        <v>352</v>
      </c>
      <c r="J116" t="s">
        <v>357</v>
      </c>
      <c r="K116" t="s">
        <v>358</v>
      </c>
      <c r="L116" t="s">
        <v>358</v>
      </c>
      <c r="M116" t="s">
        <v>358</v>
      </c>
      <c r="N116" t="s">
        <v>358</v>
      </c>
      <c r="O116" t="s">
        <v>358</v>
      </c>
      <c r="P116" t="s">
        <v>358</v>
      </c>
      <c r="Q116" t="s">
        <v>358</v>
      </c>
      <c r="R116" t="s">
        <v>358</v>
      </c>
      <c r="S116" t="s">
        <v>358</v>
      </c>
      <c r="T116" t="s">
        <v>358</v>
      </c>
      <c r="U116" t="s">
        <v>358</v>
      </c>
      <c r="V116" t="s">
        <v>358</v>
      </c>
      <c r="W116" t="s">
        <v>358</v>
      </c>
      <c r="X116" t="s">
        <v>358</v>
      </c>
      <c r="Y116" t="s">
        <v>358</v>
      </c>
      <c r="Z116" t="s">
        <v>358</v>
      </c>
      <c r="AA116" t="s">
        <v>358</v>
      </c>
      <c r="AB116" t="s">
        <v>358</v>
      </c>
      <c r="AC116" t="s">
        <v>358</v>
      </c>
      <c r="AD116" t="s">
        <v>358</v>
      </c>
      <c r="AE116" t="s">
        <v>358</v>
      </c>
      <c r="AF116" t="s">
        <v>358</v>
      </c>
      <c r="AG116" t="s">
        <v>358</v>
      </c>
      <c r="AH116" t="s">
        <v>358</v>
      </c>
      <c r="AI116" t="s">
        <v>358</v>
      </c>
      <c r="AJ116" t="s">
        <v>358</v>
      </c>
      <c r="AK116" t="s">
        <v>358</v>
      </c>
      <c r="AL116" t="s">
        <v>358</v>
      </c>
      <c r="AM116" t="s">
        <v>358</v>
      </c>
      <c r="AN116" t="s">
        <v>358</v>
      </c>
      <c r="AO116" t="s">
        <v>358</v>
      </c>
      <c r="AP116" t="s">
        <v>358</v>
      </c>
      <c r="AQ116" t="s">
        <v>358</v>
      </c>
      <c r="AR116" s="7" t="s">
        <v>358</v>
      </c>
      <c r="AS116" s="7" t="s">
        <v>358</v>
      </c>
      <c r="AT116" t="s">
        <v>358</v>
      </c>
      <c r="AU116" t="s">
        <v>358</v>
      </c>
      <c r="AV116" t="s">
        <v>358</v>
      </c>
      <c r="AW116" t="s">
        <v>358</v>
      </c>
      <c r="AX116" t="s">
        <v>358</v>
      </c>
      <c r="AY116" t="s">
        <v>358</v>
      </c>
      <c r="AZ116" t="s">
        <v>358</v>
      </c>
      <c r="BA116" t="s">
        <v>358</v>
      </c>
      <c r="BB116" t="s">
        <v>358</v>
      </c>
      <c r="BC116" t="s">
        <v>358</v>
      </c>
      <c r="BD116" t="s">
        <v>358</v>
      </c>
      <c r="BE116" t="s">
        <v>358</v>
      </c>
      <c r="BF116" t="s">
        <v>358</v>
      </c>
      <c r="BG116" t="s">
        <v>358</v>
      </c>
      <c r="BH116" t="s">
        <v>358</v>
      </c>
      <c r="BI116" t="s">
        <v>358</v>
      </c>
      <c r="BJ116" t="s">
        <v>358</v>
      </c>
      <c r="BK116" t="s">
        <v>358</v>
      </c>
      <c r="BL116" t="s">
        <v>358</v>
      </c>
      <c r="BM116" t="s">
        <v>358</v>
      </c>
      <c r="BN116" t="s">
        <v>358</v>
      </c>
      <c r="BO116" t="s">
        <v>358</v>
      </c>
      <c r="BP116" t="s">
        <v>358</v>
      </c>
      <c r="BQ116" s="7">
        <v>4.2361111111111106E-2</v>
      </c>
      <c r="BR116" s="7">
        <v>4.2372685185185187E-2</v>
      </c>
      <c r="BS116" t="s">
        <v>358</v>
      </c>
      <c r="BT116" t="s">
        <v>358</v>
      </c>
      <c r="BU116" t="s">
        <v>358</v>
      </c>
      <c r="BV116" t="s">
        <v>358</v>
      </c>
      <c r="BW116" t="s">
        <v>358</v>
      </c>
      <c r="BX116" t="s">
        <v>358</v>
      </c>
      <c r="BY116" t="s">
        <v>358</v>
      </c>
      <c r="BZ116" t="s">
        <v>358</v>
      </c>
      <c r="CA116" t="s">
        <v>358</v>
      </c>
      <c r="CB116" t="s">
        <v>358</v>
      </c>
      <c r="CC116" t="s">
        <v>358</v>
      </c>
      <c r="CD116" t="s">
        <v>358</v>
      </c>
      <c r="CE116" t="s">
        <v>358</v>
      </c>
      <c r="CF116" t="s">
        <v>358</v>
      </c>
      <c r="CG116" t="s">
        <v>358</v>
      </c>
      <c r="CH116" t="s">
        <v>358</v>
      </c>
      <c r="CI116" t="s">
        <v>358</v>
      </c>
      <c r="CJ116" t="s">
        <v>358</v>
      </c>
      <c r="CK116" t="s">
        <v>358</v>
      </c>
      <c r="CL116" t="s">
        <v>358</v>
      </c>
      <c r="CM116" t="s">
        <v>358</v>
      </c>
      <c r="CN116" t="s">
        <v>358</v>
      </c>
      <c r="CO116" t="s">
        <v>358</v>
      </c>
      <c r="CP116" t="s">
        <v>358</v>
      </c>
      <c r="CQ116" t="s">
        <v>358</v>
      </c>
      <c r="CR116" t="s">
        <v>358</v>
      </c>
      <c r="CS116" t="s">
        <v>358</v>
      </c>
      <c r="CT116" t="s">
        <v>358</v>
      </c>
      <c r="CU116" t="s">
        <v>358</v>
      </c>
      <c r="CV116" t="s">
        <v>358</v>
      </c>
      <c r="CW116" t="s">
        <v>358</v>
      </c>
      <c r="CX116" t="s">
        <v>358</v>
      </c>
      <c r="CY116" t="s">
        <v>358</v>
      </c>
      <c r="CZ116" t="s">
        <v>358</v>
      </c>
      <c r="DA116" t="s">
        <v>358</v>
      </c>
      <c r="DB116" t="s">
        <v>358</v>
      </c>
      <c r="DC116" t="s">
        <v>358</v>
      </c>
      <c r="DD116" t="s">
        <v>358</v>
      </c>
    </row>
    <row r="117" spans="1:108" x14ac:dyDescent="0.3">
      <c r="A117" t="s">
        <v>270</v>
      </c>
      <c r="B117">
        <v>25819</v>
      </c>
      <c r="C117">
        <v>25820</v>
      </c>
      <c r="D117" t="s">
        <v>352</v>
      </c>
      <c r="E117" t="s">
        <v>352</v>
      </c>
      <c r="F117" t="s">
        <v>90</v>
      </c>
      <c r="G117" t="s">
        <v>105</v>
      </c>
      <c r="H117" t="s">
        <v>352</v>
      </c>
      <c r="I117" t="s">
        <v>352</v>
      </c>
      <c r="J117" t="s">
        <v>357</v>
      </c>
      <c r="K117" t="s">
        <v>358</v>
      </c>
      <c r="L117" t="s">
        <v>358</v>
      </c>
      <c r="M117" t="s">
        <v>358</v>
      </c>
      <c r="N117" t="s">
        <v>358</v>
      </c>
      <c r="O117" t="s">
        <v>358</v>
      </c>
      <c r="P117" t="s">
        <v>358</v>
      </c>
      <c r="Q117" t="s">
        <v>358</v>
      </c>
      <c r="R117" t="s">
        <v>358</v>
      </c>
      <c r="S117" s="7">
        <v>4.2361111111111106E-2</v>
      </c>
      <c r="T117" s="7">
        <v>4.2372685185185187E-2</v>
      </c>
      <c r="U117" s="7" t="s">
        <v>358</v>
      </c>
      <c r="V117" t="s">
        <v>358</v>
      </c>
      <c r="W117" t="s">
        <v>358</v>
      </c>
      <c r="X117" t="s">
        <v>358</v>
      </c>
      <c r="Y117" t="s">
        <v>358</v>
      </c>
      <c r="Z117" t="s">
        <v>358</v>
      </c>
      <c r="AA117" t="s">
        <v>358</v>
      </c>
      <c r="AB117" t="s">
        <v>358</v>
      </c>
      <c r="AC117" t="s">
        <v>358</v>
      </c>
      <c r="AD117" t="s">
        <v>358</v>
      </c>
      <c r="AE117" t="s">
        <v>358</v>
      </c>
      <c r="AF117" t="s">
        <v>358</v>
      </c>
      <c r="AG117" t="s">
        <v>358</v>
      </c>
      <c r="AH117" t="s">
        <v>358</v>
      </c>
      <c r="AI117" t="s">
        <v>358</v>
      </c>
      <c r="AJ117" t="s">
        <v>358</v>
      </c>
      <c r="AK117" t="s">
        <v>358</v>
      </c>
      <c r="AL117" t="s">
        <v>358</v>
      </c>
      <c r="AM117" t="s">
        <v>358</v>
      </c>
      <c r="AN117" t="s">
        <v>358</v>
      </c>
      <c r="AO117" t="s">
        <v>358</v>
      </c>
      <c r="AP117" t="s">
        <v>358</v>
      </c>
      <c r="AQ117" t="s">
        <v>358</v>
      </c>
      <c r="AR117" t="s">
        <v>358</v>
      </c>
      <c r="AS117" t="s">
        <v>358</v>
      </c>
      <c r="AT117" t="s">
        <v>358</v>
      </c>
      <c r="AU117" t="s">
        <v>358</v>
      </c>
      <c r="AV117" t="s">
        <v>358</v>
      </c>
      <c r="AW117" t="s">
        <v>358</v>
      </c>
      <c r="AX117" t="s">
        <v>358</v>
      </c>
      <c r="AY117" t="s">
        <v>358</v>
      </c>
      <c r="AZ117" t="s">
        <v>358</v>
      </c>
      <c r="BA117" t="s">
        <v>358</v>
      </c>
      <c r="BB117" t="s">
        <v>358</v>
      </c>
      <c r="BC117" t="s">
        <v>358</v>
      </c>
      <c r="BD117" t="s">
        <v>358</v>
      </c>
      <c r="BE117" t="s">
        <v>358</v>
      </c>
      <c r="BF117" t="s">
        <v>358</v>
      </c>
      <c r="BG117" t="s">
        <v>358</v>
      </c>
      <c r="BH117" t="s">
        <v>358</v>
      </c>
      <c r="BI117" t="s">
        <v>358</v>
      </c>
      <c r="BJ117" t="s">
        <v>358</v>
      </c>
      <c r="BK117" t="s">
        <v>358</v>
      </c>
      <c r="BL117" t="s">
        <v>358</v>
      </c>
      <c r="BM117" t="s">
        <v>358</v>
      </c>
      <c r="BN117" t="s">
        <v>358</v>
      </c>
      <c r="BO117" t="s">
        <v>358</v>
      </c>
      <c r="BP117" t="s">
        <v>358</v>
      </c>
      <c r="BQ117" t="s">
        <v>358</v>
      </c>
      <c r="BR117" t="s">
        <v>358</v>
      </c>
      <c r="BS117" t="s">
        <v>358</v>
      </c>
      <c r="BT117" t="s">
        <v>358</v>
      </c>
      <c r="BU117" t="s">
        <v>358</v>
      </c>
      <c r="BV117" t="s">
        <v>358</v>
      </c>
      <c r="BW117" t="s">
        <v>358</v>
      </c>
      <c r="BX117" t="s">
        <v>358</v>
      </c>
      <c r="BY117" t="s">
        <v>358</v>
      </c>
      <c r="BZ117" t="s">
        <v>358</v>
      </c>
      <c r="CA117" t="s">
        <v>358</v>
      </c>
      <c r="CB117" t="s">
        <v>358</v>
      </c>
      <c r="CC117" t="s">
        <v>358</v>
      </c>
      <c r="CD117" t="s">
        <v>358</v>
      </c>
      <c r="CE117" t="s">
        <v>358</v>
      </c>
      <c r="CF117" t="s">
        <v>358</v>
      </c>
      <c r="CG117" t="s">
        <v>358</v>
      </c>
      <c r="CH117" t="s">
        <v>358</v>
      </c>
      <c r="CI117" t="s">
        <v>358</v>
      </c>
      <c r="CJ117" t="s">
        <v>358</v>
      </c>
      <c r="CK117" t="s">
        <v>358</v>
      </c>
      <c r="CL117" t="s">
        <v>358</v>
      </c>
      <c r="CM117" t="s">
        <v>358</v>
      </c>
      <c r="CN117" t="s">
        <v>358</v>
      </c>
      <c r="CO117" t="s">
        <v>358</v>
      </c>
      <c r="CP117" t="s">
        <v>358</v>
      </c>
      <c r="CQ117" t="s">
        <v>358</v>
      </c>
      <c r="CR117" t="s">
        <v>358</v>
      </c>
      <c r="CS117" t="s">
        <v>358</v>
      </c>
      <c r="CT117" t="s">
        <v>358</v>
      </c>
      <c r="CU117" t="s">
        <v>358</v>
      </c>
      <c r="CV117" t="s">
        <v>358</v>
      </c>
      <c r="CW117" t="s">
        <v>358</v>
      </c>
      <c r="CX117" t="s">
        <v>358</v>
      </c>
      <c r="CY117" t="s">
        <v>358</v>
      </c>
      <c r="CZ117" t="s">
        <v>358</v>
      </c>
      <c r="DA117" t="s">
        <v>358</v>
      </c>
      <c r="DB117" t="s">
        <v>358</v>
      </c>
      <c r="DC117" t="s">
        <v>358</v>
      </c>
      <c r="DD117" t="s">
        <v>358</v>
      </c>
    </row>
    <row r="118" spans="1:108" x14ac:dyDescent="0.3">
      <c r="A118" t="s">
        <v>270</v>
      </c>
      <c r="B118">
        <v>26009</v>
      </c>
      <c r="C118">
        <v>26010</v>
      </c>
      <c r="D118" t="s">
        <v>352</v>
      </c>
      <c r="E118" t="s">
        <v>352</v>
      </c>
      <c r="F118" t="s">
        <v>90</v>
      </c>
      <c r="G118" t="s">
        <v>91</v>
      </c>
      <c r="H118" t="s">
        <v>352</v>
      </c>
      <c r="I118" t="s">
        <v>352</v>
      </c>
      <c r="J118" t="s">
        <v>357</v>
      </c>
      <c r="K118" t="s">
        <v>358</v>
      </c>
      <c r="L118" t="s">
        <v>358</v>
      </c>
      <c r="M118" t="s">
        <v>358</v>
      </c>
      <c r="N118" t="s">
        <v>358</v>
      </c>
      <c r="O118" t="s">
        <v>358</v>
      </c>
      <c r="P118" t="s">
        <v>358</v>
      </c>
      <c r="Q118" t="s">
        <v>358</v>
      </c>
      <c r="R118" t="s">
        <v>358</v>
      </c>
      <c r="S118" t="s">
        <v>358</v>
      </c>
      <c r="T118" t="s">
        <v>358</v>
      </c>
      <c r="U118" t="s">
        <v>358</v>
      </c>
      <c r="V118" t="s">
        <v>358</v>
      </c>
      <c r="W118" t="s">
        <v>358</v>
      </c>
      <c r="X118" t="s">
        <v>358</v>
      </c>
      <c r="Y118" t="s">
        <v>358</v>
      </c>
      <c r="Z118" t="s">
        <v>358</v>
      </c>
      <c r="AA118" t="s">
        <v>358</v>
      </c>
      <c r="AB118" t="s">
        <v>358</v>
      </c>
      <c r="AC118" t="s">
        <v>358</v>
      </c>
      <c r="AD118" t="s">
        <v>358</v>
      </c>
      <c r="AE118" t="s">
        <v>358</v>
      </c>
      <c r="AF118" t="s">
        <v>358</v>
      </c>
      <c r="AG118" t="s">
        <v>358</v>
      </c>
      <c r="AH118" t="s">
        <v>358</v>
      </c>
      <c r="AI118" t="s">
        <v>358</v>
      </c>
      <c r="AJ118" t="s">
        <v>358</v>
      </c>
      <c r="AK118" t="s">
        <v>358</v>
      </c>
      <c r="AL118" t="s">
        <v>358</v>
      </c>
      <c r="AM118" t="s">
        <v>358</v>
      </c>
      <c r="AN118" t="s">
        <v>358</v>
      </c>
      <c r="AO118" t="s">
        <v>358</v>
      </c>
      <c r="AP118" t="s">
        <v>358</v>
      </c>
      <c r="AQ118" t="s">
        <v>358</v>
      </c>
      <c r="AR118" t="s">
        <v>358</v>
      </c>
      <c r="AS118" t="s">
        <v>358</v>
      </c>
      <c r="AT118" t="s">
        <v>358</v>
      </c>
      <c r="AU118" t="s">
        <v>358</v>
      </c>
      <c r="AV118" t="s">
        <v>358</v>
      </c>
      <c r="AW118" t="s">
        <v>358</v>
      </c>
      <c r="AX118" t="s">
        <v>358</v>
      </c>
      <c r="AY118" s="7">
        <v>4.2361111111111106E-2</v>
      </c>
      <c r="AZ118" s="7">
        <v>4.2372685185185187E-2</v>
      </c>
      <c r="BA118" t="s">
        <v>358</v>
      </c>
      <c r="BB118" t="s">
        <v>358</v>
      </c>
      <c r="BC118" t="s">
        <v>358</v>
      </c>
      <c r="BD118" t="s">
        <v>358</v>
      </c>
      <c r="BE118" t="s">
        <v>358</v>
      </c>
      <c r="BF118" t="s">
        <v>358</v>
      </c>
      <c r="BG118" t="s">
        <v>358</v>
      </c>
      <c r="BH118" t="s">
        <v>358</v>
      </c>
      <c r="BI118" t="s">
        <v>358</v>
      </c>
      <c r="BJ118" t="s">
        <v>358</v>
      </c>
      <c r="BK118" t="s">
        <v>358</v>
      </c>
      <c r="BL118" t="s">
        <v>358</v>
      </c>
      <c r="BM118" t="s">
        <v>358</v>
      </c>
      <c r="BN118" t="s">
        <v>358</v>
      </c>
      <c r="BO118" t="s">
        <v>358</v>
      </c>
      <c r="BP118" t="s">
        <v>358</v>
      </c>
      <c r="BQ118" t="s">
        <v>358</v>
      </c>
      <c r="BR118" t="s">
        <v>358</v>
      </c>
      <c r="BS118" t="s">
        <v>358</v>
      </c>
      <c r="BT118" t="s">
        <v>358</v>
      </c>
      <c r="BU118" t="s">
        <v>358</v>
      </c>
      <c r="BV118" t="s">
        <v>358</v>
      </c>
      <c r="BW118" t="s">
        <v>358</v>
      </c>
      <c r="BX118" t="s">
        <v>358</v>
      </c>
      <c r="BY118" t="s">
        <v>358</v>
      </c>
      <c r="BZ118" t="s">
        <v>358</v>
      </c>
      <c r="CA118" t="s">
        <v>358</v>
      </c>
      <c r="CB118" t="s">
        <v>358</v>
      </c>
      <c r="CC118" t="s">
        <v>358</v>
      </c>
      <c r="CD118" t="s">
        <v>358</v>
      </c>
      <c r="CE118" t="s">
        <v>358</v>
      </c>
      <c r="CF118" t="s">
        <v>358</v>
      </c>
      <c r="CG118" t="s">
        <v>358</v>
      </c>
      <c r="CH118" t="s">
        <v>358</v>
      </c>
      <c r="CI118" t="s">
        <v>358</v>
      </c>
      <c r="CJ118" t="s">
        <v>358</v>
      </c>
      <c r="CK118" t="s">
        <v>358</v>
      </c>
      <c r="CL118" t="s">
        <v>358</v>
      </c>
      <c r="CM118" t="s">
        <v>358</v>
      </c>
      <c r="CN118" s="7" t="s">
        <v>358</v>
      </c>
      <c r="CO118" s="7" t="s">
        <v>358</v>
      </c>
      <c r="CP118" t="s">
        <v>358</v>
      </c>
      <c r="CQ118" t="s">
        <v>358</v>
      </c>
      <c r="CR118" t="s">
        <v>358</v>
      </c>
      <c r="CS118" t="s">
        <v>358</v>
      </c>
      <c r="CT118" t="s">
        <v>358</v>
      </c>
      <c r="CU118" t="s">
        <v>358</v>
      </c>
      <c r="CV118" t="s">
        <v>358</v>
      </c>
      <c r="CW118" t="s">
        <v>358</v>
      </c>
      <c r="CX118" t="s">
        <v>358</v>
      </c>
      <c r="CY118" t="s">
        <v>358</v>
      </c>
      <c r="CZ118" t="s">
        <v>358</v>
      </c>
      <c r="DA118" t="s">
        <v>358</v>
      </c>
      <c r="DB118" t="s">
        <v>358</v>
      </c>
      <c r="DC118" t="s">
        <v>358</v>
      </c>
      <c r="DD118" t="s">
        <v>358</v>
      </c>
    </row>
    <row r="119" spans="1:108" x14ac:dyDescent="0.3">
      <c r="A119" t="s">
        <v>270</v>
      </c>
      <c r="B119">
        <v>26143</v>
      </c>
      <c r="C119">
        <v>26144</v>
      </c>
      <c r="D119" t="s">
        <v>352</v>
      </c>
      <c r="E119" t="s">
        <v>352</v>
      </c>
      <c r="F119" t="s">
        <v>106</v>
      </c>
      <c r="G119" t="s">
        <v>91</v>
      </c>
      <c r="H119" t="s">
        <v>352</v>
      </c>
      <c r="I119" t="s">
        <v>352</v>
      </c>
      <c r="J119" t="s">
        <v>357</v>
      </c>
      <c r="K119" t="s">
        <v>358</v>
      </c>
      <c r="L119" t="s">
        <v>358</v>
      </c>
      <c r="M119" t="s">
        <v>358</v>
      </c>
      <c r="N119" t="s">
        <v>358</v>
      </c>
      <c r="O119" t="s">
        <v>358</v>
      </c>
      <c r="P119" t="s">
        <v>358</v>
      </c>
      <c r="Q119" t="s">
        <v>358</v>
      </c>
      <c r="R119" s="7" t="s">
        <v>358</v>
      </c>
      <c r="S119" s="7" t="s">
        <v>358</v>
      </c>
      <c r="T119" t="s">
        <v>358</v>
      </c>
      <c r="U119" t="s">
        <v>358</v>
      </c>
      <c r="V119" t="s">
        <v>358</v>
      </c>
      <c r="W119" t="s">
        <v>358</v>
      </c>
      <c r="X119" t="s">
        <v>358</v>
      </c>
      <c r="Y119" t="s">
        <v>358</v>
      </c>
      <c r="Z119" t="s">
        <v>358</v>
      </c>
      <c r="AA119" t="s">
        <v>358</v>
      </c>
      <c r="AB119" t="s">
        <v>358</v>
      </c>
      <c r="AC119" t="s">
        <v>358</v>
      </c>
      <c r="AD119" t="s">
        <v>358</v>
      </c>
      <c r="AE119" t="s">
        <v>358</v>
      </c>
      <c r="AF119" t="s">
        <v>358</v>
      </c>
      <c r="AG119" t="s">
        <v>358</v>
      </c>
      <c r="AH119" t="s">
        <v>358</v>
      </c>
      <c r="AI119" t="s">
        <v>358</v>
      </c>
      <c r="AJ119" t="s">
        <v>358</v>
      </c>
      <c r="AK119" t="s">
        <v>358</v>
      </c>
      <c r="AL119" t="s">
        <v>358</v>
      </c>
      <c r="AM119" s="7">
        <v>4.2361111111111106E-2</v>
      </c>
      <c r="AN119" s="7">
        <v>4.2372685185185187E-2</v>
      </c>
      <c r="AO119" t="s">
        <v>358</v>
      </c>
      <c r="AP119" t="s">
        <v>358</v>
      </c>
      <c r="AQ119" t="s">
        <v>358</v>
      </c>
      <c r="AR119" t="s">
        <v>358</v>
      </c>
      <c r="AS119" t="s">
        <v>358</v>
      </c>
      <c r="AT119" t="s">
        <v>358</v>
      </c>
      <c r="AU119" t="s">
        <v>358</v>
      </c>
      <c r="AV119" t="s">
        <v>358</v>
      </c>
      <c r="AW119" t="s">
        <v>358</v>
      </c>
      <c r="AX119" t="s">
        <v>358</v>
      </c>
      <c r="AY119" t="s">
        <v>358</v>
      </c>
      <c r="AZ119" t="s">
        <v>358</v>
      </c>
      <c r="BA119" t="s">
        <v>358</v>
      </c>
      <c r="BB119" t="s">
        <v>358</v>
      </c>
      <c r="BC119" t="s">
        <v>358</v>
      </c>
      <c r="BD119" t="s">
        <v>358</v>
      </c>
      <c r="BE119" t="s">
        <v>358</v>
      </c>
      <c r="BF119" t="s">
        <v>358</v>
      </c>
      <c r="BG119" t="s">
        <v>358</v>
      </c>
      <c r="BH119" t="s">
        <v>358</v>
      </c>
      <c r="BI119" t="s">
        <v>358</v>
      </c>
      <c r="BJ119" t="s">
        <v>358</v>
      </c>
      <c r="BK119" t="s">
        <v>358</v>
      </c>
      <c r="BL119" t="s">
        <v>358</v>
      </c>
      <c r="BM119" t="s">
        <v>358</v>
      </c>
      <c r="BN119" t="s">
        <v>358</v>
      </c>
      <c r="BO119" t="s">
        <v>358</v>
      </c>
      <c r="BP119" t="s">
        <v>358</v>
      </c>
      <c r="BQ119" t="s">
        <v>358</v>
      </c>
      <c r="BR119" t="s">
        <v>358</v>
      </c>
      <c r="BS119" s="7">
        <v>4.2361111111111106E-2</v>
      </c>
      <c r="BT119" s="7">
        <v>4.2372685185185187E-2</v>
      </c>
      <c r="BU119" s="7">
        <v>4.2361111111111106E-2</v>
      </c>
      <c r="BV119" s="7">
        <v>4.2372685185185187E-2</v>
      </c>
      <c r="BW119" t="s">
        <v>358</v>
      </c>
      <c r="BX119" t="s">
        <v>358</v>
      </c>
      <c r="BY119" t="s">
        <v>358</v>
      </c>
      <c r="BZ119" t="s">
        <v>358</v>
      </c>
      <c r="CA119" t="s">
        <v>358</v>
      </c>
      <c r="CB119" t="s">
        <v>358</v>
      </c>
      <c r="CC119" t="s">
        <v>358</v>
      </c>
      <c r="CD119" t="s">
        <v>358</v>
      </c>
      <c r="CE119" t="s">
        <v>358</v>
      </c>
      <c r="CF119" t="s">
        <v>358</v>
      </c>
      <c r="CG119" s="7">
        <v>4.2361111111111106E-2</v>
      </c>
      <c r="CH119" s="7">
        <v>4.2372685185185187E-2</v>
      </c>
      <c r="CI119" s="7">
        <v>4.2361111111111106E-2</v>
      </c>
      <c r="CJ119" s="7">
        <v>4.2372685185185187E-2</v>
      </c>
      <c r="CK119" s="7">
        <v>4.2361111111111106E-2</v>
      </c>
      <c r="CL119" s="7">
        <v>4.2372685185185187E-2</v>
      </c>
      <c r="CM119" t="s">
        <v>358</v>
      </c>
      <c r="CN119" t="s">
        <v>358</v>
      </c>
      <c r="CO119" t="s">
        <v>358</v>
      </c>
      <c r="CP119" t="s">
        <v>358</v>
      </c>
      <c r="CQ119" t="s">
        <v>358</v>
      </c>
      <c r="CR119" t="s">
        <v>358</v>
      </c>
      <c r="CS119" t="s">
        <v>358</v>
      </c>
      <c r="CT119" t="s">
        <v>358</v>
      </c>
      <c r="CU119" t="s">
        <v>358</v>
      </c>
      <c r="CV119" t="s">
        <v>358</v>
      </c>
      <c r="CW119" t="s">
        <v>358</v>
      </c>
      <c r="CX119" t="s">
        <v>358</v>
      </c>
      <c r="CY119" t="s">
        <v>358</v>
      </c>
      <c r="CZ119" t="s">
        <v>358</v>
      </c>
      <c r="DA119" t="s">
        <v>358</v>
      </c>
      <c r="DB119" t="s">
        <v>358</v>
      </c>
      <c r="DC119" t="s">
        <v>358</v>
      </c>
      <c r="DD119" t="s">
        <v>358</v>
      </c>
    </row>
    <row r="120" spans="1:108" x14ac:dyDescent="0.3">
      <c r="A120" t="s">
        <v>270</v>
      </c>
      <c r="B120">
        <v>26311</v>
      </c>
      <c r="C120">
        <v>26312</v>
      </c>
      <c r="D120" t="s">
        <v>352</v>
      </c>
      <c r="E120" t="s">
        <v>352</v>
      </c>
      <c r="F120" t="s">
        <v>91</v>
      </c>
      <c r="G120" t="s">
        <v>90</v>
      </c>
      <c r="H120" t="s">
        <v>352</v>
      </c>
      <c r="I120" t="s">
        <v>352</v>
      </c>
      <c r="J120" t="s">
        <v>357</v>
      </c>
      <c r="K120" t="s">
        <v>358</v>
      </c>
      <c r="L120" t="s">
        <v>358</v>
      </c>
      <c r="M120" t="s">
        <v>358</v>
      </c>
      <c r="N120" t="s">
        <v>358</v>
      </c>
      <c r="O120" t="s">
        <v>358</v>
      </c>
      <c r="P120" t="s">
        <v>358</v>
      </c>
      <c r="Q120" t="s">
        <v>358</v>
      </c>
      <c r="R120" t="s">
        <v>358</v>
      </c>
      <c r="S120" t="s">
        <v>358</v>
      </c>
      <c r="T120" t="s">
        <v>358</v>
      </c>
      <c r="U120" t="s">
        <v>358</v>
      </c>
      <c r="V120" s="7" t="s">
        <v>358</v>
      </c>
      <c r="W120" s="7">
        <v>4.2361111111111106E-2</v>
      </c>
      <c r="X120" s="7">
        <v>4.2372685185185187E-2</v>
      </c>
      <c r="Y120" t="s">
        <v>358</v>
      </c>
      <c r="Z120" t="s">
        <v>358</v>
      </c>
      <c r="AA120" t="s">
        <v>358</v>
      </c>
      <c r="AB120" t="s">
        <v>358</v>
      </c>
      <c r="AC120" t="s">
        <v>358</v>
      </c>
      <c r="AD120" t="s">
        <v>358</v>
      </c>
      <c r="AE120" t="s">
        <v>358</v>
      </c>
      <c r="AF120" t="s">
        <v>358</v>
      </c>
      <c r="AG120" t="s">
        <v>358</v>
      </c>
      <c r="AH120" t="s">
        <v>358</v>
      </c>
      <c r="AI120" t="s">
        <v>358</v>
      </c>
      <c r="AJ120" t="s">
        <v>358</v>
      </c>
      <c r="AK120" t="s">
        <v>358</v>
      </c>
      <c r="AL120" t="s">
        <v>358</v>
      </c>
      <c r="AM120" t="s">
        <v>358</v>
      </c>
      <c r="AN120" t="s">
        <v>358</v>
      </c>
      <c r="AO120" t="s">
        <v>358</v>
      </c>
      <c r="AP120" t="s">
        <v>358</v>
      </c>
      <c r="AQ120" t="s">
        <v>358</v>
      </c>
      <c r="AR120" t="s">
        <v>358</v>
      </c>
      <c r="AS120" t="s">
        <v>358</v>
      </c>
      <c r="AT120" t="s">
        <v>358</v>
      </c>
      <c r="AU120" t="s">
        <v>358</v>
      </c>
      <c r="AV120" t="s">
        <v>358</v>
      </c>
      <c r="AW120" t="s">
        <v>358</v>
      </c>
      <c r="AX120" t="s">
        <v>358</v>
      </c>
      <c r="AY120" t="s">
        <v>358</v>
      </c>
      <c r="AZ120" t="s">
        <v>358</v>
      </c>
      <c r="BA120" t="s">
        <v>358</v>
      </c>
      <c r="BB120" t="s">
        <v>358</v>
      </c>
      <c r="BC120" t="s">
        <v>358</v>
      </c>
      <c r="BD120" t="s">
        <v>358</v>
      </c>
      <c r="BE120" t="s">
        <v>358</v>
      </c>
      <c r="BF120" t="s">
        <v>358</v>
      </c>
      <c r="BG120" t="s">
        <v>358</v>
      </c>
      <c r="BH120" t="s">
        <v>358</v>
      </c>
      <c r="BI120" t="s">
        <v>358</v>
      </c>
      <c r="BJ120" t="s">
        <v>358</v>
      </c>
      <c r="BK120" t="s">
        <v>358</v>
      </c>
      <c r="BL120" t="s">
        <v>358</v>
      </c>
      <c r="BM120" t="s">
        <v>358</v>
      </c>
      <c r="BN120" t="s">
        <v>358</v>
      </c>
      <c r="BO120" t="s">
        <v>358</v>
      </c>
      <c r="BP120" t="s">
        <v>358</v>
      </c>
      <c r="BQ120" t="s">
        <v>358</v>
      </c>
      <c r="BR120" t="s">
        <v>358</v>
      </c>
      <c r="BS120" t="s">
        <v>358</v>
      </c>
      <c r="BT120" t="s">
        <v>358</v>
      </c>
      <c r="BU120" t="s">
        <v>358</v>
      </c>
      <c r="BV120" t="s">
        <v>358</v>
      </c>
      <c r="BW120" t="s">
        <v>358</v>
      </c>
      <c r="BX120" t="s">
        <v>358</v>
      </c>
      <c r="BY120" t="s">
        <v>358</v>
      </c>
      <c r="BZ120" t="s">
        <v>358</v>
      </c>
      <c r="CA120" t="s">
        <v>358</v>
      </c>
      <c r="CB120" t="s">
        <v>358</v>
      </c>
      <c r="CC120" t="s">
        <v>358</v>
      </c>
      <c r="CD120" t="s">
        <v>358</v>
      </c>
      <c r="CE120" t="s">
        <v>358</v>
      </c>
      <c r="CF120" t="s">
        <v>358</v>
      </c>
      <c r="CG120" t="s">
        <v>358</v>
      </c>
      <c r="CH120" t="s">
        <v>358</v>
      </c>
      <c r="CI120" t="s">
        <v>358</v>
      </c>
      <c r="CJ120" t="s">
        <v>358</v>
      </c>
      <c r="CK120" t="s">
        <v>358</v>
      </c>
      <c r="CL120" t="s">
        <v>358</v>
      </c>
      <c r="CM120" t="s">
        <v>358</v>
      </c>
      <c r="CN120" t="s">
        <v>358</v>
      </c>
      <c r="CO120" t="s">
        <v>358</v>
      </c>
      <c r="CP120" t="s">
        <v>358</v>
      </c>
      <c r="CQ120" t="s">
        <v>358</v>
      </c>
      <c r="CR120" t="s">
        <v>358</v>
      </c>
      <c r="CS120" t="s">
        <v>358</v>
      </c>
      <c r="CT120" t="s">
        <v>358</v>
      </c>
      <c r="CU120" t="s">
        <v>358</v>
      </c>
      <c r="CV120" t="s">
        <v>358</v>
      </c>
      <c r="CW120" t="s">
        <v>358</v>
      </c>
      <c r="CX120" t="s">
        <v>358</v>
      </c>
      <c r="CY120" t="s">
        <v>358</v>
      </c>
      <c r="CZ120" t="s">
        <v>358</v>
      </c>
      <c r="DA120" t="s">
        <v>358</v>
      </c>
      <c r="DB120" t="s">
        <v>358</v>
      </c>
      <c r="DC120" t="s">
        <v>358</v>
      </c>
      <c r="DD120" t="s">
        <v>358</v>
      </c>
    </row>
    <row r="121" spans="1:108" x14ac:dyDescent="0.3">
      <c r="A121" t="s">
        <v>270</v>
      </c>
      <c r="B121">
        <v>26325</v>
      </c>
      <c r="C121">
        <v>26326</v>
      </c>
      <c r="D121" t="s">
        <v>352</v>
      </c>
      <c r="E121" t="s">
        <v>352</v>
      </c>
      <c r="F121" t="s">
        <v>90</v>
      </c>
      <c r="G121" t="s">
        <v>91</v>
      </c>
      <c r="H121" t="s">
        <v>352</v>
      </c>
      <c r="I121" t="s">
        <v>352</v>
      </c>
      <c r="J121" t="s">
        <v>357</v>
      </c>
      <c r="K121" t="s">
        <v>358</v>
      </c>
      <c r="L121" t="s">
        <v>358</v>
      </c>
      <c r="M121" t="s">
        <v>358</v>
      </c>
      <c r="N121" t="s">
        <v>358</v>
      </c>
      <c r="O121" t="s">
        <v>358</v>
      </c>
      <c r="P121" t="s">
        <v>358</v>
      </c>
      <c r="Q121" t="s">
        <v>358</v>
      </c>
      <c r="R121" t="s">
        <v>358</v>
      </c>
      <c r="S121" t="s">
        <v>358</v>
      </c>
      <c r="T121" t="s">
        <v>358</v>
      </c>
      <c r="U121" t="s">
        <v>358</v>
      </c>
      <c r="V121" t="s">
        <v>358</v>
      </c>
      <c r="W121" t="s">
        <v>358</v>
      </c>
      <c r="X121" t="s">
        <v>358</v>
      </c>
      <c r="Y121" t="s">
        <v>358</v>
      </c>
      <c r="Z121" t="s">
        <v>358</v>
      </c>
      <c r="AA121" t="s">
        <v>358</v>
      </c>
      <c r="AB121" t="s">
        <v>358</v>
      </c>
      <c r="AC121" t="s">
        <v>358</v>
      </c>
      <c r="AD121" t="s">
        <v>358</v>
      </c>
      <c r="AE121" t="s">
        <v>358</v>
      </c>
      <c r="AF121" t="s">
        <v>358</v>
      </c>
      <c r="AG121" t="s">
        <v>358</v>
      </c>
      <c r="AH121" t="s">
        <v>358</v>
      </c>
      <c r="AI121" t="s">
        <v>358</v>
      </c>
      <c r="AJ121" t="s">
        <v>358</v>
      </c>
      <c r="AK121" t="s">
        <v>358</v>
      </c>
      <c r="AL121" t="s">
        <v>358</v>
      </c>
      <c r="AM121" t="s">
        <v>358</v>
      </c>
      <c r="AN121" t="s">
        <v>358</v>
      </c>
      <c r="AO121" t="s">
        <v>358</v>
      </c>
      <c r="AP121" t="s">
        <v>358</v>
      </c>
      <c r="AQ121" t="s">
        <v>358</v>
      </c>
      <c r="AR121" t="s">
        <v>358</v>
      </c>
      <c r="AS121" t="s">
        <v>358</v>
      </c>
      <c r="AT121" t="s">
        <v>358</v>
      </c>
      <c r="AU121" t="s">
        <v>358</v>
      </c>
      <c r="AV121" t="s">
        <v>358</v>
      </c>
      <c r="AW121" t="s">
        <v>358</v>
      </c>
      <c r="AX121" s="7" t="s">
        <v>358</v>
      </c>
      <c r="AY121" s="7" t="s">
        <v>358</v>
      </c>
      <c r="AZ121" t="s">
        <v>358</v>
      </c>
      <c r="BA121" t="s">
        <v>358</v>
      </c>
      <c r="BB121" t="s">
        <v>358</v>
      </c>
      <c r="BC121" t="s">
        <v>358</v>
      </c>
      <c r="BD121" t="s">
        <v>358</v>
      </c>
      <c r="BE121" t="s">
        <v>358</v>
      </c>
      <c r="BF121" t="s">
        <v>358</v>
      </c>
      <c r="BG121" t="s">
        <v>358</v>
      </c>
      <c r="BH121" t="s">
        <v>358</v>
      </c>
      <c r="BI121" t="s">
        <v>358</v>
      </c>
      <c r="BJ121" t="s">
        <v>358</v>
      </c>
      <c r="BK121" t="s">
        <v>358</v>
      </c>
      <c r="BL121" t="s">
        <v>358</v>
      </c>
      <c r="BM121" t="s">
        <v>358</v>
      </c>
      <c r="BN121" t="s">
        <v>358</v>
      </c>
      <c r="BO121" t="s">
        <v>358</v>
      </c>
      <c r="BP121" t="s">
        <v>358</v>
      </c>
      <c r="BQ121" t="s">
        <v>358</v>
      </c>
      <c r="BR121" t="s">
        <v>358</v>
      </c>
      <c r="BS121" t="s">
        <v>358</v>
      </c>
      <c r="BT121" t="s">
        <v>358</v>
      </c>
      <c r="BU121" t="s">
        <v>358</v>
      </c>
      <c r="BV121" t="s">
        <v>358</v>
      </c>
      <c r="BW121" t="s">
        <v>358</v>
      </c>
      <c r="BX121" t="s">
        <v>358</v>
      </c>
      <c r="BY121" t="s">
        <v>358</v>
      </c>
      <c r="BZ121" t="s">
        <v>358</v>
      </c>
      <c r="CA121" t="s">
        <v>358</v>
      </c>
      <c r="CB121" t="s">
        <v>358</v>
      </c>
      <c r="CC121" t="s">
        <v>358</v>
      </c>
      <c r="CD121" t="s">
        <v>358</v>
      </c>
      <c r="CE121" t="s">
        <v>358</v>
      </c>
      <c r="CF121" t="s">
        <v>358</v>
      </c>
      <c r="CG121" t="s">
        <v>358</v>
      </c>
      <c r="CH121" t="s">
        <v>358</v>
      </c>
      <c r="CI121" t="s">
        <v>358</v>
      </c>
      <c r="CJ121" t="s">
        <v>358</v>
      </c>
      <c r="CK121" t="s">
        <v>358</v>
      </c>
      <c r="CL121" t="s">
        <v>358</v>
      </c>
      <c r="CM121" t="s">
        <v>358</v>
      </c>
      <c r="CN121" t="s">
        <v>358</v>
      </c>
      <c r="CO121" t="s">
        <v>358</v>
      </c>
      <c r="CP121" t="s">
        <v>358</v>
      </c>
      <c r="CQ121" t="s">
        <v>358</v>
      </c>
      <c r="CR121" t="s">
        <v>358</v>
      </c>
      <c r="CS121" t="s">
        <v>358</v>
      </c>
      <c r="CT121" t="s">
        <v>358</v>
      </c>
      <c r="CU121" t="s">
        <v>358</v>
      </c>
      <c r="CV121" t="s">
        <v>358</v>
      </c>
      <c r="CW121" t="s">
        <v>358</v>
      </c>
      <c r="CX121" t="s">
        <v>358</v>
      </c>
      <c r="CY121" t="s">
        <v>358</v>
      </c>
      <c r="CZ121" t="s">
        <v>358</v>
      </c>
      <c r="DA121" s="7">
        <v>4.2361111111111106E-2</v>
      </c>
      <c r="DB121" s="7">
        <v>4.2372685185185187E-2</v>
      </c>
      <c r="DC121" s="7">
        <v>4.2361111111111106E-2</v>
      </c>
      <c r="DD121" s="7">
        <v>4.2372685185185187E-2</v>
      </c>
    </row>
    <row r="122" spans="1:108" x14ac:dyDescent="0.3">
      <c r="A122" t="s">
        <v>270</v>
      </c>
      <c r="B122">
        <v>26402</v>
      </c>
      <c r="C122">
        <v>26403</v>
      </c>
      <c r="D122" t="s">
        <v>352</v>
      </c>
      <c r="E122" t="s">
        <v>352</v>
      </c>
      <c r="F122" t="s">
        <v>105</v>
      </c>
      <c r="G122" t="s">
        <v>106</v>
      </c>
      <c r="H122" t="s">
        <v>352</v>
      </c>
      <c r="I122" t="s">
        <v>352</v>
      </c>
      <c r="J122" t="s">
        <v>357</v>
      </c>
      <c r="K122" t="s">
        <v>358</v>
      </c>
      <c r="L122" t="s">
        <v>358</v>
      </c>
      <c r="M122" t="s">
        <v>358</v>
      </c>
      <c r="N122" t="s">
        <v>358</v>
      </c>
      <c r="O122" t="s">
        <v>358</v>
      </c>
      <c r="P122" t="s">
        <v>358</v>
      </c>
      <c r="Q122" t="s">
        <v>358</v>
      </c>
      <c r="R122" t="s">
        <v>358</v>
      </c>
      <c r="S122" t="s">
        <v>358</v>
      </c>
      <c r="T122" t="s">
        <v>358</v>
      </c>
      <c r="U122" t="s">
        <v>358</v>
      </c>
      <c r="V122" t="s">
        <v>358</v>
      </c>
      <c r="W122" s="7">
        <v>4.2361111111111106E-2</v>
      </c>
      <c r="X122" s="7">
        <v>4.2372685185185187E-2</v>
      </c>
      <c r="Y122" t="s">
        <v>358</v>
      </c>
      <c r="Z122" t="s">
        <v>358</v>
      </c>
      <c r="AA122" t="s">
        <v>358</v>
      </c>
      <c r="AB122" t="s">
        <v>358</v>
      </c>
      <c r="AC122" t="s">
        <v>358</v>
      </c>
      <c r="AD122" t="s">
        <v>358</v>
      </c>
      <c r="AE122" t="s">
        <v>358</v>
      </c>
      <c r="AF122" t="s">
        <v>358</v>
      </c>
      <c r="AG122" t="s">
        <v>358</v>
      </c>
      <c r="AH122" t="s">
        <v>358</v>
      </c>
      <c r="AI122" t="s">
        <v>358</v>
      </c>
      <c r="AJ122" t="s">
        <v>358</v>
      </c>
      <c r="AK122" t="s">
        <v>358</v>
      </c>
      <c r="AL122" t="s">
        <v>358</v>
      </c>
      <c r="AM122" t="s">
        <v>358</v>
      </c>
      <c r="AN122" t="s">
        <v>358</v>
      </c>
      <c r="AO122" t="s">
        <v>358</v>
      </c>
      <c r="AP122" t="s">
        <v>358</v>
      </c>
      <c r="AQ122" t="s">
        <v>358</v>
      </c>
      <c r="AR122" t="s">
        <v>358</v>
      </c>
      <c r="AS122" t="s">
        <v>358</v>
      </c>
      <c r="AT122" t="s">
        <v>358</v>
      </c>
      <c r="AU122" t="s">
        <v>358</v>
      </c>
      <c r="AV122" t="s">
        <v>358</v>
      </c>
      <c r="AW122" t="s">
        <v>358</v>
      </c>
      <c r="AX122" t="s">
        <v>358</v>
      </c>
      <c r="AY122" t="s">
        <v>358</v>
      </c>
      <c r="AZ122" t="s">
        <v>358</v>
      </c>
      <c r="BA122" t="s">
        <v>358</v>
      </c>
      <c r="BB122" t="s">
        <v>358</v>
      </c>
      <c r="BC122" t="s">
        <v>358</v>
      </c>
      <c r="BD122" t="s">
        <v>358</v>
      </c>
      <c r="BE122" t="s">
        <v>358</v>
      </c>
      <c r="BF122" t="s">
        <v>358</v>
      </c>
      <c r="BG122" t="s">
        <v>358</v>
      </c>
      <c r="BH122" t="s">
        <v>358</v>
      </c>
      <c r="BI122" t="s">
        <v>358</v>
      </c>
      <c r="BJ122" t="s">
        <v>358</v>
      </c>
      <c r="BK122" t="s">
        <v>358</v>
      </c>
      <c r="BL122" t="s">
        <v>358</v>
      </c>
      <c r="BM122" t="s">
        <v>358</v>
      </c>
      <c r="BN122" t="s">
        <v>358</v>
      </c>
      <c r="BO122" t="s">
        <v>358</v>
      </c>
      <c r="BP122" t="s">
        <v>358</v>
      </c>
      <c r="BQ122" t="s">
        <v>358</v>
      </c>
      <c r="BR122" t="s">
        <v>358</v>
      </c>
      <c r="BS122" t="s">
        <v>358</v>
      </c>
      <c r="BT122" t="s">
        <v>358</v>
      </c>
      <c r="BU122" t="s">
        <v>358</v>
      </c>
      <c r="BV122" t="s">
        <v>358</v>
      </c>
      <c r="BW122" t="s">
        <v>358</v>
      </c>
      <c r="BX122" t="s">
        <v>358</v>
      </c>
      <c r="BY122" t="s">
        <v>358</v>
      </c>
      <c r="BZ122" t="s">
        <v>358</v>
      </c>
      <c r="CA122" t="s">
        <v>358</v>
      </c>
      <c r="CB122" t="s">
        <v>358</v>
      </c>
      <c r="CC122" t="s">
        <v>358</v>
      </c>
      <c r="CD122" s="7" t="s">
        <v>358</v>
      </c>
      <c r="CE122" s="7" t="s">
        <v>358</v>
      </c>
      <c r="CF122" t="s">
        <v>358</v>
      </c>
      <c r="CG122" t="s">
        <v>358</v>
      </c>
      <c r="CH122" t="s">
        <v>358</v>
      </c>
      <c r="CI122" t="s">
        <v>358</v>
      </c>
      <c r="CJ122" t="s">
        <v>358</v>
      </c>
      <c r="CK122" t="s">
        <v>358</v>
      </c>
      <c r="CL122" t="s">
        <v>358</v>
      </c>
      <c r="CM122" t="s">
        <v>358</v>
      </c>
      <c r="CN122" t="s">
        <v>358</v>
      </c>
      <c r="CO122" t="s">
        <v>358</v>
      </c>
      <c r="CP122" t="s">
        <v>358</v>
      </c>
      <c r="CQ122" t="s">
        <v>358</v>
      </c>
      <c r="CR122" t="s">
        <v>358</v>
      </c>
      <c r="CS122" t="s">
        <v>358</v>
      </c>
      <c r="CT122" t="s">
        <v>358</v>
      </c>
      <c r="CU122" t="s">
        <v>358</v>
      </c>
      <c r="CV122" t="s">
        <v>358</v>
      </c>
      <c r="CW122" t="s">
        <v>358</v>
      </c>
      <c r="CX122" t="s">
        <v>358</v>
      </c>
      <c r="CY122" t="s">
        <v>358</v>
      </c>
      <c r="CZ122" t="s">
        <v>358</v>
      </c>
      <c r="DA122" t="s">
        <v>358</v>
      </c>
      <c r="DB122" t="s">
        <v>358</v>
      </c>
      <c r="DC122" t="s">
        <v>358</v>
      </c>
      <c r="DD122" t="s">
        <v>358</v>
      </c>
    </row>
    <row r="123" spans="1:108" x14ac:dyDescent="0.3">
      <c r="A123" t="s">
        <v>270</v>
      </c>
      <c r="B123">
        <v>26438</v>
      </c>
      <c r="C123">
        <v>26439</v>
      </c>
      <c r="D123" t="s">
        <v>352</v>
      </c>
      <c r="E123" t="s">
        <v>352</v>
      </c>
      <c r="F123" t="s">
        <v>106</v>
      </c>
      <c r="G123" t="s">
        <v>91</v>
      </c>
      <c r="H123" t="s">
        <v>352</v>
      </c>
      <c r="I123" t="s">
        <v>352</v>
      </c>
      <c r="J123" t="s">
        <v>357</v>
      </c>
      <c r="K123" t="s">
        <v>358</v>
      </c>
      <c r="L123" t="s">
        <v>358</v>
      </c>
      <c r="M123" t="s">
        <v>358</v>
      </c>
      <c r="N123" t="s">
        <v>358</v>
      </c>
      <c r="O123" t="s">
        <v>358</v>
      </c>
      <c r="P123" t="s">
        <v>358</v>
      </c>
      <c r="Q123" t="s">
        <v>358</v>
      </c>
      <c r="R123" t="s">
        <v>358</v>
      </c>
      <c r="S123" s="7">
        <v>4.2361111111111106E-2</v>
      </c>
      <c r="T123" s="7">
        <v>4.2372685185185187E-2</v>
      </c>
      <c r="U123" t="s">
        <v>358</v>
      </c>
      <c r="V123" t="s">
        <v>358</v>
      </c>
      <c r="W123" t="s">
        <v>358</v>
      </c>
      <c r="X123" t="s">
        <v>358</v>
      </c>
      <c r="Y123" t="s">
        <v>358</v>
      </c>
      <c r="Z123" t="s">
        <v>358</v>
      </c>
      <c r="AA123" t="s">
        <v>358</v>
      </c>
      <c r="AB123" t="s">
        <v>358</v>
      </c>
      <c r="AC123" t="s">
        <v>358</v>
      </c>
      <c r="AD123" t="s">
        <v>358</v>
      </c>
      <c r="AE123" t="s">
        <v>358</v>
      </c>
      <c r="AF123" t="s">
        <v>358</v>
      </c>
      <c r="AG123" t="s">
        <v>358</v>
      </c>
      <c r="AH123" t="s">
        <v>358</v>
      </c>
      <c r="AI123" t="s">
        <v>358</v>
      </c>
      <c r="AJ123" t="s">
        <v>358</v>
      </c>
      <c r="AK123" t="s">
        <v>358</v>
      </c>
      <c r="AL123" t="s">
        <v>358</v>
      </c>
      <c r="AM123" t="s">
        <v>358</v>
      </c>
      <c r="AN123" t="s">
        <v>358</v>
      </c>
      <c r="AO123" t="s">
        <v>358</v>
      </c>
      <c r="AP123" t="s">
        <v>358</v>
      </c>
      <c r="AQ123" t="s">
        <v>358</v>
      </c>
      <c r="AR123" t="s">
        <v>358</v>
      </c>
      <c r="AS123" t="s">
        <v>358</v>
      </c>
      <c r="AT123" t="s">
        <v>358</v>
      </c>
      <c r="AU123" t="s">
        <v>358</v>
      </c>
      <c r="AV123" t="s">
        <v>358</v>
      </c>
      <c r="AW123" t="s">
        <v>358</v>
      </c>
      <c r="AX123" t="s">
        <v>358</v>
      </c>
      <c r="AY123" t="s">
        <v>358</v>
      </c>
      <c r="AZ123" t="s">
        <v>358</v>
      </c>
      <c r="BA123" t="s">
        <v>358</v>
      </c>
      <c r="BB123" t="s">
        <v>358</v>
      </c>
      <c r="BC123" t="s">
        <v>358</v>
      </c>
      <c r="BD123" t="s">
        <v>358</v>
      </c>
      <c r="BE123" t="s">
        <v>358</v>
      </c>
      <c r="BF123" t="s">
        <v>358</v>
      </c>
      <c r="BG123" t="s">
        <v>358</v>
      </c>
      <c r="BH123" t="s">
        <v>358</v>
      </c>
      <c r="BI123" t="s">
        <v>358</v>
      </c>
      <c r="BJ123" t="s">
        <v>358</v>
      </c>
      <c r="BK123" t="s">
        <v>358</v>
      </c>
      <c r="BL123" t="s">
        <v>358</v>
      </c>
      <c r="BM123" t="s">
        <v>358</v>
      </c>
      <c r="BN123" t="s">
        <v>358</v>
      </c>
      <c r="BO123" t="s">
        <v>358</v>
      </c>
      <c r="BP123" t="s">
        <v>358</v>
      </c>
      <c r="BQ123" t="s">
        <v>358</v>
      </c>
      <c r="BR123" t="s">
        <v>358</v>
      </c>
      <c r="BS123" t="s">
        <v>358</v>
      </c>
      <c r="BT123" t="s">
        <v>358</v>
      </c>
      <c r="BU123" t="s">
        <v>358</v>
      </c>
      <c r="BV123" t="s">
        <v>358</v>
      </c>
      <c r="BW123" t="s">
        <v>358</v>
      </c>
      <c r="BX123" t="s">
        <v>358</v>
      </c>
      <c r="BY123" t="s">
        <v>358</v>
      </c>
      <c r="BZ123" t="s">
        <v>358</v>
      </c>
      <c r="CA123" t="s">
        <v>358</v>
      </c>
      <c r="CB123" t="s">
        <v>358</v>
      </c>
      <c r="CC123" t="s">
        <v>358</v>
      </c>
      <c r="CD123" t="s">
        <v>358</v>
      </c>
      <c r="CE123" t="s">
        <v>358</v>
      </c>
      <c r="CF123" t="s">
        <v>358</v>
      </c>
      <c r="CG123" t="s">
        <v>358</v>
      </c>
      <c r="CH123" t="s">
        <v>358</v>
      </c>
      <c r="CI123" t="s">
        <v>358</v>
      </c>
      <c r="CJ123" t="s">
        <v>358</v>
      </c>
      <c r="CK123" t="s">
        <v>358</v>
      </c>
      <c r="CL123" s="7" t="s">
        <v>358</v>
      </c>
      <c r="CM123" s="7" t="s">
        <v>358</v>
      </c>
      <c r="CN123" t="s">
        <v>358</v>
      </c>
      <c r="CO123" t="s">
        <v>358</v>
      </c>
      <c r="CP123" t="s">
        <v>358</v>
      </c>
      <c r="CQ123" t="s">
        <v>358</v>
      </c>
      <c r="CR123" t="s">
        <v>358</v>
      </c>
      <c r="CS123" t="s">
        <v>358</v>
      </c>
      <c r="CT123" t="s">
        <v>358</v>
      </c>
      <c r="CU123" t="s">
        <v>358</v>
      </c>
      <c r="CV123" t="s">
        <v>358</v>
      </c>
      <c r="CW123" t="s">
        <v>358</v>
      </c>
      <c r="CX123" t="s">
        <v>358</v>
      </c>
      <c r="CY123" t="s">
        <v>358</v>
      </c>
      <c r="CZ123" t="s">
        <v>358</v>
      </c>
      <c r="DA123" t="s">
        <v>358</v>
      </c>
      <c r="DB123" t="s">
        <v>358</v>
      </c>
      <c r="DC123" t="s">
        <v>358</v>
      </c>
      <c r="DD123" t="s">
        <v>358</v>
      </c>
    </row>
    <row r="124" spans="1:108" x14ac:dyDescent="0.3">
      <c r="A124" t="s">
        <v>270</v>
      </c>
      <c r="B124">
        <v>26446</v>
      </c>
      <c r="C124">
        <v>26447</v>
      </c>
      <c r="D124" t="s">
        <v>352</v>
      </c>
      <c r="E124" t="s">
        <v>352</v>
      </c>
      <c r="F124" t="s">
        <v>90</v>
      </c>
      <c r="G124" t="s">
        <v>91</v>
      </c>
      <c r="H124" t="s">
        <v>352</v>
      </c>
      <c r="I124" t="s">
        <v>352</v>
      </c>
      <c r="J124" t="s">
        <v>357</v>
      </c>
      <c r="K124" t="s">
        <v>358</v>
      </c>
      <c r="L124" t="s">
        <v>358</v>
      </c>
      <c r="M124" t="s">
        <v>358</v>
      </c>
      <c r="N124" t="s">
        <v>358</v>
      </c>
      <c r="O124" t="s">
        <v>358</v>
      </c>
      <c r="P124" t="s">
        <v>358</v>
      </c>
      <c r="Q124" t="s">
        <v>358</v>
      </c>
      <c r="R124" t="s">
        <v>358</v>
      </c>
      <c r="S124" t="s">
        <v>358</v>
      </c>
      <c r="T124" t="s">
        <v>358</v>
      </c>
      <c r="U124" t="s">
        <v>358</v>
      </c>
      <c r="V124" t="s">
        <v>358</v>
      </c>
      <c r="W124" t="s">
        <v>358</v>
      </c>
      <c r="X124" t="s">
        <v>358</v>
      </c>
      <c r="Y124" t="s">
        <v>358</v>
      </c>
      <c r="Z124" t="s">
        <v>358</v>
      </c>
      <c r="AA124" t="s">
        <v>358</v>
      </c>
      <c r="AB124" t="s">
        <v>358</v>
      </c>
      <c r="AC124" t="s">
        <v>358</v>
      </c>
      <c r="AD124" t="s">
        <v>358</v>
      </c>
      <c r="AE124" t="s">
        <v>358</v>
      </c>
      <c r="AF124" t="s">
        <v>358</v>
      </c>
      <c r="AG124" t="s">
        <v>358</v>
      </c>
      <c r="AH124" t="s">
        <v>358</v>
      </c>
      <c r="AI124" t="s">
        <v>358</v>
      </c>
      <c r="AJ124" t="s">
        <v>358</v>
      </c>
      <c r="AK124" t="s">
        <v>358</v>
      </c>
      <c r="AL124" t="s">
        <v>358</v>
      </c>
      <c r="AM124" t="s">
        <v>358</v>
      </c>
      <c r="AN124" t="s">
        <v>358</v>
      </c>
      <c r="AO124" t="s">
        <v>358</v>
      </c>
      <c r="AP124" t="s">
        <v>358</v>
      </c>
      <c r="AQ124" t="s">
        <v>358</v>
      </c>
      <c r="AR124" t="s">
        <v>358</v>
      </c>
      <c r="AS124" t="s">
        <v>358</v>
      </c>
      <c r="AT124" t="s">
        <v>358</v>
      </c>
      <c r="AU124" t="s">
        <v>358</v>
      </c>
      <c r="AV124" t="s">
        <v>358</v>
      </c>
      <c r="AW124" t="s">
        <v>358</v>
      </c>
      <c r="AX124" t="s">
        <v>358</v>
      </c>
      <c r="AY124" t="s">
        <v>358</v>
      </c>
      <c r="AZ124" t="s">
        <v>358</v>
      </c>
      <c r="BA124" t="s">
        <v>358</v>
      </c>
      <c r="BB124" t="s">
        <v>358</v>
      </c>
      <c r="BC124" t="s">
        <v>358</v>
      </c>
      <c r="BD124" t="s">
        <v>358</v>
      </c>
      <c r="BE124" t="s">
        <v>358</v>
      </c>
      <c r="BF124" t="s">
        <v>358</v>
      </c>
      <c r="BG124" t="s">
        <v>358</v>
      </c>
      <c r="BH124" t="s">
        <v>358</v>
      </c>
      <c r="BI124" t="s">
        <v>358</v>
      </c>
      <c r="BJ124" t="s">
        <v>358</v>
      </c>
      <c r="BK124" t="s">
        <v>358</v>
      </c>
      <c r="BL124" t="s">
        <v>358</v>
      </c>
      <c r="BM124" t="s">
        <v>358</v>
      </c>
      <c r="BN124" t="s">
        <v>358</v>
      </c>
      <c r="BO124" t="s">
        <v>358</v>
      </c>
      <c r="BP124" t="s">
        <v>358</v>
      </c>
      <c r="BQ124" t="s">
        <v>358</v>
      </c>
      <c r="BR124" t="s">
        <v>358</v>
      </c>
      <c r="BS124" t="s">
        <v>358</v>
      </c>
      <c r="BT124" t="s">
        <v>358</v>
      </c>
      <c r="BU124" t="s">
        <v>358</v>
      </c>
      <c r="BV124" t="s">
        <v>358</v>
      </c>
      <c r="BW124" t="s">
        <v>358</v>
      </c>
      <c r="BX124" t="s">
        <v>358</v>
      </c>
      <c r="BY124" t="s">
        <v>358</v>
      </c>
      <c r="BZ124" t="s">
        <v>358</v>
      </c>
      <c r="CA124" t="s">
        <v>358</v>
      </c>
      <c r="CB124" t="s">
        <v>358</v>
      </c>
      <c r="CC124" t="s">
        <v>358</v>
      </c>
      <c r="CD124" t="s">
        <v>358</v>
      </c>
      <c r="CE124" s="7">
        <v>4.2361111111111106E-2</v>
      </c>
      <c r="CF124" s="7">
        <v>4.2372685185185187E-2</v>
      </c>
      <c r="CG124" t="s">
        <v>358</v>
      </c>
      <c r="CH124" t="s">
        <v>358</v>
      </c>
      <c r="CI124" t="s">
        <v>358</v>
      </c>
      <c r="CJ124" t="s">
        <v>358</v>
      </c>
      <c r="CK124" t="s">
        <v>358</v>
      </c>
      <c r="CL124" t="s">
        <v>358</v>
      </c>
      <c r="CM124" t="s">
        <v>358</v>
      </c>
      <c r="CN124" t="s">
        <v>358</v>
      </c>
      <c r="CO124" t="s">
        <v>358</v>
      </c>
      <c r="CP124" t="s">
        <v>358</v>
      </c>
      <c r="CQ124" t="s">
        <v>358</v>
      </c>
      <c r="CR124" t="s">
        <v>358</v>
      </c>
      <c r="CS124" t="s">
        <v>358</v>
      </c>
      <c r="CT124" s="7" t="s">
        <v>358</v>
      </c>
      <c r="CU124" s="7" t="s">
        <v>358</v>
      </c>
      <c r="CV124" t="s">
        <v>358</v>
      </c>
      <c r="CW124" t="s">
        <v>358</v>
      </c>
      <c r="CX124" t="s">
        <v>358</v>
      </c>
      <c r="CY124" t="s">
        <v>358</v>
      </c>
      <c r="CZ124" t="s">
        <v>358</v>
      </c>
      <c r="DA124" t="s">
        <v>358</v>
      </c>
      <c r="DB124" t="s">
        <v>358</v>
      </c>
      <c r="DC124" t="s">
        <v>358</v>
      </c>
      <c r="DD124" t="s">
        <v>358</v>
      </c>
    </row>
    <row r="125" spans="1:108" x14ac:dyDescent="0.3">
      <c r="A125" t="s">
        <v>270</v>
      </c>
      <c r="B125">
        <v>26683</v>
      </c>
      <c r="C125">
        <v>26684</v>
      </c>
      <c r="D125" t="s">
        <v>352</v>
      </c>
      <c r="E125" t="s">
        <v>352</v>
      </c>
      <c r="F125" t="s">
        <v>90</v>
      </c>
      <c r="G125" t="s">
        <v>91</v>
      </c>
      <c r="H125" t="s">
        <v>352</v>
      </c>
      <c r="I125" t="s">
        <v>352</v>
      </c>
      <c r="J125" t="s">
        <v>357</v>
      </c>
      <c r="K125" t="s">
        <v>358</v>
      </c>
      <c r="L125" t="s">
        <v>358</v>
      </c>
      <c r="M125" t="s">
        <v>358</v>
      </c>
      <c r="N125" t="s">
        <v>358</v>
      </c>
      <c r="O125" t="s">
        <v>358</v>
      </c>
      <c r="P125" t="s">
        <v>358</v>
      </c>
      <c r="Q125" t="s">
        <v>358</v>
      </c>
      <c r="R125" t="s">
        <v>358</v>
      </c>
      <c r="S125" t="s">
        <v>358</v>
      </c>
      <c r="T125" t="s">
        <v>358</v>
      </c>
      <c r="U125" t="s">
        <v>358</v>
      </c>
      <c r="V125" s="7" t="s">
        <v>358</v>
      </c>
      <c r="W125" s="7" t="s">
        <v>358</v>
      </c>
      <c r="X125" t="s">
        <v>358</v>
      </c>
      <c r="Y125" t="s">
        <v>358</v>
      </c>
      <c r="Z125" t="s">
        <v>358</v>
      </c>
      <c r="AA125" t="s">
        <v>358</v>
      </c>
      <c r="AB125" t="s">
        <v>358</v>
      </c>
      <c r="AC125" t="s">
        <v>358</v>
      </c>
      <c r="AD125" t="s">
        <v>358</v>
      </c>
      <c r="AE125" t="s">
        <v>358</v>
      </c>
      <c r="AF125" t="s">
        <v>358</v>
      </c>
      <c r="AG125" t="s">
        <v>358</v>
      </c>
      <c r="AH125" t="s">
        <v>358</v>
      </c>
      <c r="AI125" t="s">
        <v>358</v>
      </c>
      <c r="AJ125" t="s">
        <v>358</v>
      </c>
      <c r="AK125" t="s">
        <v>358</v>
      </c>
      <c r="AL125" t="s">
        <v>358</v>
      </c>
      <c r="AM125" t="s">
        <v>358</v>
      </c>
      <c r="AN125" t="s">
        <v>358</v>
      </c>
      <c r="AO125" t="s">
        <v>358</v>
      </c>
      <c r="AP125" t="s">
        <v>358</v>
      </c>
      <c r="AQ125" t="s">
        <v>358</v>
      </c>
      <c r="AR125" t="s">
        <v>358</v>
      </c>
      <c r="AS125" t="s">
        <v>358</v>
      </c>
      <c r="AT125" t="s">
        <v>358</v>
      </c>
      <c r="AU125" t="s">
        <v>358</v>
      </c>
      <c r="AV125" t="s">
        <v>358</v>
      </c>
      <c r="AW125" t="s">
        <v>358</v>
      </c>
      <c r="AX125" t="s">
        <v>358</v>
      </c>
      <c r="AY125" t="s">
        <v>358</v>
      </c>
      <c r="AZ125" t="s">
        <v>358</v>
      </c>
      <c r="BA125" t="s">
        <v>358</v>
      </c>
      <c r="BB125" t="s">
        <v>358</v>
      </c>
      <c r="BC125" t="s">
        <v>358</v>
      </c>
      <c r="BD125" t="s">
        <v>358</v>
      </c>
      <c r="BE125" t="s">
        <v>358</v>
      </c>
      <c r="BF125" t="s">
        <v>358</v>
      </c>
      <c r="BG125" t="s">
        <v>358</v>
      </c>
      <c r="BH125" t="s">
        <v>358</v>
      </c>
      <c r="BI125" t="s">
        <v>358</v>
      </c>
      <c r="BJ125" t="s">
        <v>358</v>
      </c>
      <c r="BK125" t="s">
        <v>358</v>
      </c>
      <c r="BL125" t="s">
        <v>358</v>
      </c>
      <c r="BM125" t="s">
        <v>358</v>
      </c>
      <c r="BN125" t="s">
        <v>358</v>
      </c>
      <c r="BO125" t="s">
        <v>358</v>
      </c>
      <c r="BP125" t="s">
        <v>358</v>
      </c>
      <c r="BQ125" t="s">
        <v>358</v>
      </c>
      <c r="BR125" t="s">
        <v>358</v>
      </c>
      <c r="BS125" t="s">
        <v>358</v>
      </c>
      <c r="BT125" t="s">
        <v>358</v>
      </c>
      <c r="BU125" t="s">
        <v>358</v>
      </c>
      <c r="BV125" t="s">
        <v>358</v>
      </c>
      <c r="BW125" t="s">
        <v>358</v>
      </c>
      <c r="BX125" t="s">
        <v>358</v>
      </c>
      <c r="BY125" t="s">
        <v>358</v>
      </c>
      <c r="BZ125" t="s">
        <v>358</v>
      </c>
      <c r="CA125" t="s">
        <v>358</v>
      </c>
      <c r="CB125" t="s">
        <v>358</v>
      </c>
      <c r="CC125" t="s">
        <v>358</v>
      </c>
      <c r="CD125" t="s">
        <v>358</v>
      </c>
      <c r="CE125" t="s">
        <v>358</v>
      </c>
      <c r="CF125" t="s">
        <v>358</v>
      </c>
      <c r="CG125" t="s">
        <v>358</v>
      </c>
      <c r="CH125" t="s">
        <v>358</v>
      </c>
      <c r="CI125" t="s">
        <v>358</v>
      </c>
      <c r="CJ125" t="s">
        <v>358</v>
      </c>
      <c r="CK125" t="s">
        <v>358</v>
      </c>
      <c r="CL125" t="s">
        <v>358</v>
      </c>
      <c r="CM125" t="s">
        <v>358</v>
      </c>
      <c r="CN125" t="s">
        <v>358</v>
      </c>
      <c r="CO125" t="s">
        <v>358</v>
      </c>
      <c r="CP125" t="s">
        <v>358</v>
      </c>
      <c r="CQ125" t="s">
        <v>358</v>
      </c>
      <c r="CR125" t="s">
        <v>358</v>
      </c>
      <c r="CS125" t="s">
        <v>358</v>
      </c>
      <c r="CT125" t="s">
        <v>358</v>
      </c>
      <c r="CU125" t="s">
        <v>358</v>
      </c>
      <c r="CV125" t="s">
        <v>358</v>
      </c>
      <c r="CW125" t="s">
        <v>358</v>
      </c>
      <c r="CX125" t="s">
        <v>358</v>
      </c>
      <c r="CY125" s="7">
        <v>4.2361111111111106E-2</v>
      </c>
      <c r="CZ125" s="7">
        <v>4.2372685185185187E-2</v>
      </c>
      <c r="DA125" t="s">
        <v>358</v>
      </c>
      <c r="DB125" t="s">
        <v>358</v>
      </c>
      <c r="DC125" t="s">
        <v>358</v>
      </c>
      <c r="DD125" t="s">
        <v>358</v>
      </c>
    </row>
    <row r="126" spans="1:108" x14ac:dyDescent="0.3">
      <c r="A126" t="s">
        <v>270</v>
      </c>
      <c r="B126">
        <v>26731</v>
      </c>
      <c r="C126">
        <v>26732</v>
      </c>
      <c r="D126" t="s">
        <v>352</v>
      </c>
      <c r="E126" t="s">
        <v>352</v>
      </c>
      <c r="F126" t="s">
        <v>91</v>
      </c>
      <c r="G126" t="s">
        <v>105</v>
      </c>
      <c r="H126" t="s">
        <v>352</v>
      </c>
      <c r="I126" t="s">
        <v>352</v>
      </c>
      <c r="J126" t="s">
        <v>357</v>
      </c>
      <c r="K126" t="s">
        <v>358</v>
      </c>
      <c r="L126" t="s">
        <v>358</v>
      </c>
      <c r="M126" t="s">
        <v>358</v>
      </c>
      <c r="N126" t="s">
        <v>358</v>
      </c>
      <c r="O126" t="s">
        <v>358</v>
      </c>
      <c r="P126" t="s">
        <v>358</v>
      </c>
      <c r="Q126" t="s">
        <v>358</v>
      </c>
      <c r="R126" t="s">
        <v>358</v>
      </c>
      <c r="S126" t="s">
        <v>358</v>
      </c>
      <c r="T126" t="s">
        <v>358</v>
      </c>
      <c r="U126" t="s">
        <v>358</v>
      </c>
      <c r="V126" t="s">
        <v>358</v>
      </c>
      <c r="W126" t="s">
        <v>358</v>
      </c>
      <c r="X126" t="s">
        <v>358</v>
      </c>
      <c r="Y126" t="s">
        <v>358</v>
      </c>
      <c r="Z126" t="s">
        <v>358</v>
      </c>
      <c r="AA126" t="s">
        <v>358</v>
      </c>
      <c r="AB126" t="s">
        <v>358</v>
      </c>
      <c r="AC126" t="s">
        <v>358</v>
      </c>
      <c r="AD126" t="s">
        <v>358</v>
      </c>
      <c r="AE126" t="s">
        <v>358</v>
      </c>
      <c r="AF126" t="s">
        <v>358</v>
      </c>
      <c r="AG126" t="s">
        <v>358</v>
      </c>
      <c r="AH126" t="s">
        <v>358</v>
      </c>
      <c r="AI126" t="s">
        <v>358</v>
      </c>
      <c r="AJ126" t="s">
        <v>358</v>
      </c>
      <c r="AK126" t="s">
        <v>358</v>
      </c>
      <c r="AL126" t="s">
        <v>358</v>
      </c>
      <c r="AM126" t="s">
        <v>358</v>
      </c>
      <c r="AN126" t="s">
        <v>358</v>
      </c>
      <c r="AO126" t="s">
        <v>358</v>
      </c>
      <c r="AP126" t="s">
        <v>358</v>
      </c>
      <c r="AQ126" t="s">
        <v>358</v>
      </c>
      <c r="AR126" t="s">
        <v>358</v>
      </c>
      <c r="AS126" t="s">
        <v>358</v>
      </c>
      <c r="AT126" t="s">
        <v>358</v>
      </c>
      <c r="AU126" t="s">
        <v>358</v>
      </c>
      <c r="AV126" t="s">
        <v>358</v>
      </c>
      <c r="AW126" t="s">
        <v>358</v>
      </c>
      <c r="AX126" t="s">
        <v>358</v>
      </c>
      <c r="AY126" t="s">
        <v>358</v>
      </c>
      <c r="AZ126" t="s">
        <v>358</v>
      </c>
      <c r="BA126" t="s">
        <v>358</v>
      </c>
      <c r="BB126" t="s">
        <v>358</v>
      </c>
      <c r="BC126" t="s">
        <v>358</v>
      </c>
      <c r="BD126" t="s">
        <v>358</v>
      </c>
      <c r="BE126" t="s">
        <v>358</v>
      </c>
      <c r="BF126" t="s">
        <v>358</v>
      </c>
      <c r="BG126" t="s">
        <v>358</v>
      </c>
      <c r="BH126" t="s">
        <v>358</v>
      </c>
      <c r="BI126" t="s">
        <v>358</v>
      </c>
      <c r="BJ126" t="s">
        <v>358</v>
      </c>
      <c r="BK126" t="s">
        <v>358</v>
      </c>
      <c r="BL126" t="s">
        <v>358</v>
      </c>
      <c r="BM126" s="7">
        <v>4.2361111111111106E-2</v>
      </c>
      <c r="BN126" s="7">
        <v>4.2372685185185187E-2</v>
      </c>
      <c r="BO126" t="s">
        <v>358</v>
      </c>
      <c r="BP126" t="s">
        <v>358</v>
      </c>
      <c r="BQ126" t="s">
        <v>358</v>
      </c>
      <c r="BR126" t="s">
        <v>358</v>
      </c>
      <c r="BS126" t="s">
        <v>358</v>
      </c>
      <c r="BT126" t="s">
        <v>358</v>
      </c>
      <c r="BU126" t="s">
        <v>358</v>
      </c>
      <c r="BV126" t="s">
        <v>358</v>
      </c>
      <c r="BW126" t="s">
        <v>358</v>
      </c>
      <c r="BX126" t="s">
        <v>358</v>
      </c>
      <c r="BY126" t="s">
        <v>358</v>
      </c>
      <c r="BZ126" t="s">
        <v>358</v>
      </c>
      <c r="CA126" t="s">
        <v>358</v>
      </c>
      <c r="CB126" t="s">
        <v>358</v>
      </c>
      <c r="CC126" t="s">
        <v>358</v>
      </c>
      <c r="CD126" s="7" t="s">
        <v>358</v>
      </c>
      <c r="CE126" s="7" t="s">
        <v>358</v>
      </c>
      <c r="CF126" t="s">
        <v>358</v>
      </c>
      <c r="CG126" t="s">
        <v>358</v>
      </c>
      <c r="CH126" t="s">
        <v>358</v>
      </c>
      <c r="CI126" t="s">
        <v>358</v>
      </c>
      <c r="CJ126" t="s">
        <v>358</v>
      </c>
      <c r="CK126" t="s">
        <v>358</v>
      </c>
      <c r="CL126" t="s">
        <v>358</v>
      </c>
      <c r="CM126" t="s">
        <v>358</v>
      </c>
      <c r="CN126" t="s">
        <v>358</v>
      </c>
      <c r="CO126" t="s">
        <v>358</v>
      </c>
      <c r="CP126" t="s">
        <v>358</v>
      </c>
      <c r="CQ126" t="s">
        <v>358</v>
      </c>
      <c r="CR126" t="s">
        <v>358</v>
      </c>
      <c r="CS126" t="s">
        <v>358</v>
      </c>
      <c r="CT126" t="s">
        <v>358</v>
      </c>
      <c r="CU126" t="s">
        <v>358</v>
      </c>
      <c r="CV126" t="s">
        <v>358</v>
      </c>
      <c r="CW126" t="s">
        <v>358</v>
      </c>
      <c r="CX126" t="s">
        <v>358</v>
      </c>
      <c r="CY126" t="s">
        <v>358</v>
      </c>
      <c r="CZ126" t="s">
        <v>358</v>
      </c>
      <c r="DA126" t="s">
        <v>358</v>
      </c>
      <c r="DB126" t="s">
        <v>358</v>
      </c>
      <c r="DC126" t="s">
        <v>358</v>
      </c>
      <c r="DD126" t="s">
        <v>358</v>
      </c>
    </row>
    <row r="127" spans="1:108" x14ac:dyDescent="0.3">
      <c r="A127" t="s">
        <v>270</v>
      </c>
      <c r="B127">
        <v>26745</v>
      </c>
      <c r="C127">
        <v>26746</v>
      </c>
      <c r="D127" t="s">
        <v>352</v>
      </c>
      <c r="E127" t="s">
        <v>352</v>
      </c>
      <c r="F127" t="s">
        <v>106</v>
      </c>
      <c r="G127" t="s">
        <v>91</v>
      </c>
      <c r="H127" t="s">
        <v>352</v>
      </c>
      <c r="I127" t="s">
        <v>352</v>
      </c>
      <c r="J127" t="s">
        <v>357</v>
      </c>
      <c r="K127" t="s">
        <v>358</v>
      </c>
      <c r="L127" t="s">
        <v>358</v>
      </c>
      <c r="M127" t="s">
        <v>358</v>
      </c>
      <c r="N127" t="s">
        <v>358</v>
      </c>
      <c r="O127" t="s">
        <v>358</v>
      </c>
      <c r="P127" t="s">
        <v>358</v>
      </c>
      <c r="Q127" t="s">
        <v>358</v>
      </c>
      <c r="R127" t="s">
        <v>358</v>
      </c>
      <c r="S127" s="7">
        <v>4.2361111111111106E-2</v>
      </c>
      <c r="T127" s="7">
        <v>4.2372685185185187E-2</v>
      </c>
      <c r="U127" t="s">
        <v>358</v>
      </c>
      <c r="V127" t="s">
        <v>358</v>
      </c>
      <c r="W127" t="s">
        <v>358</v>
      </c>
      <c r="X127" t="s">
        <v>358</v>
      </c>
      <c r="Y127" t="s">
        <v>358</v>
      </c>
      <c r="Z127" t="s">
        <v>358</v>
      </c>
      <c r="AA127" t="s">
        <v>358</v>
      </c>
      <c r="AB127" t="s">
        <v>358</v>
      </c>
      <c r="AC127" t="s">
        <v>358</v>
      </c>
      <c r="AD127" t="s">
        <v>358</v>
      </c>
      <c r="AE127" t="s">
        <v>358</v>
      </c>
      <c r="AF127" t="s">
        <v>358</v>
      </c>
      <c r="AG127" t="s">
        <v>358</v>
      </c>
      <c r="AH127" t="s">
        <v>358</v>
      </c>
      <c r="AI127" t="s">
        <v>358</v>
      </c>
      <c r="AJ127" t="s">
        <v>358</v>
      </c>
      <c r="AK127" t="s">
        <v>358</v>
      </c>
      <c r="AL127" t="s">
        <v>358</v>
      </c>
      <c r="AM127" t="s">
        <v>358</v>
      </c>
      <c r="AN127" t="s">
        <v>358</v>
      </c>
      <c r="AO127" t="s">
        <v>358</v>
      </c>
      <c r="AP127" t="s">
        <v>358</v>
      </c>
      <c r="AQ127" t="s">
        <v>358</v>
      </c>
      <c r="AR127" t="s">
        <v>358</v>
      </c>
      <c r="AS127" t="s">
        <v>358</v>
      </c>
      <c r="AT127" t="s">
        <v>358</v>
      </c>
      <c r="AU127" t="s">
        <v>358</v>
      </c>
      <c r="AV127" t="s">
        <v>358</v>
      </c>
      <c r="AW127" t="s">
        <v>358</v>
      </c>
      <c r="AX127" t="s">
        <v>358</v>
      </c>
      <c r="AY127" t="s">
        <v>358</v>
      </c>
      <c r="AZ127" t="s">
        <v>358</v>
      </c>
      <c r="BA127" t="s">
        <v>358</v>
      </c>
      <c r="BB127" t="s">
        <v>358</v>
      </c>
      <c r="BC127" t="s">
        <v>358</v>
      </c>
      <c r="BD127" t="s">
        <v>358</v>
      </c>
      <c r="BE127" t="s">
        <v>358</v>
      </c>
      <c r="BF127" t="s">
        <v>358</v>
      </c>
      <c r="BG127" t="s">
        <v>358</v>
      </c>
      <c r="BH127" t="s">
        <v>358</v>
      </c>
      <c r="BI127" t="s">
        <v>358</v>
      </c>
      <c r="BJ127" t="s">
        <v>358</v>
      </c>
      <c r="BK127" t="s">
        <v>358</v>
      </c>
      <c r="BL127" t="s">
        <v>358</v>
      </c>
      <c r="BM127" t="s">
        <v>358</v>
      </c>
      <c r="BN127" t="s">
        <v>358</v>
      </c>
      <c r="BO127" t="s">
        <v>358</v>
      </c>
      <c r="BP127" t="s">
        <v>358</v>
      </c>
      <c r="BQ127" t="s">
        <v>358</v>
      </c>
      <c r="BR127" t="s">
        <v>358</v>
      </c>
      <c r="BS127" t="s">
        <v>358</v>
      </c>
      <c r="BT127" t="s">
        <v>358</v>
      </c>
      <c r="BU127" t="s">
        <v>358</v>
      </c>
      <c r="BV127" t="s">
        <v>358</v>
      </c>
      <c r="BW127" t="s">
        <v>358</v>
      </c>
      <c r="BX127" t="s">
        <v>358</v>
      </c>
      <c r="BY127" t="s">
        <v>358</v>
      </c>
      <c r="BZ127" t="s">
        <v>358</v>
      </c>
      <c r="CA127" t="s">
        <v>358</v>
      </c>
      <c r="CB127" t="s">
        <v>358</v>
      </c>
      <c r="CC127" t="s">
        <v>358</v>
      </c>
      <c r="CD127" t="s">
        <v>358</v>
      </c>
      <c r="CE127" t="s">
        <v>358</v>
      </c>
      <c r="CF127" t="s">
        <v>358</v>
      </c>
      <c r="CG127" t="s">
        <v>358</v>
      </c>
      <c r="CH127" t="s">
        <v>358</v>
      </c>
      <c r="CI127" t="s">
        <v>358</v>
      </c>
      <c r="CJ127" t="s">
        <v>358</v>
      </c>
      <c r="CK127" t="s">
        <v>358</v>
      </c>
      <c r="CL127" t="s">
        <v>358</v>
      </c>
      <c r="CM127" t="s">
        <v>358</v>
      </c>
      <c r="CN127" t="s">
        <v>358</v>
      </c>
      <c r="CO127" t="s">
        <v>358</v>
      </c>
      <c r="CP127" t="s">
        <v>358</v>
      </c>
      <c r="CQ127" t="s">
        <v>358</v>
      </c>
      <c r="CR127" t="s">
        <v>358</v>
      </c>
      <c r="CS127" t="s">
        <v>358</v>
      </c>
      <c r="CT127" t="s">
        <v>358</v>
      </c>
      <c r="CU127" t="s">
        <v>358</v>
      </c>
      <c r="CV127" t="s">
        <v>358</v>
      </c>
      <c r="CW127" t="s">
        <v>358</v>
      </c>
      <c r="CX127" t="s">
        <v>358</v>
      </c>
      <c r="CY127" t="s">
        <v>358</v>
      </c>
      <c r="CZ127" s="7" t="s">
        <v>358</v>
      </c>
      <c r="DA127" s="7" t="s">
        <v>358</v>
      </c>
      <c r="DB127" t="s">
        <v>358</v>
      </c>
      <c r="DC127" t="s">
        <v>358</v>
      </c>
      <c r="DD127" t="s">
        <v>358</v>
      </c>
    </row>
    <row r="128" spans="1:108" x14ac:dyDescent="0.3">
      <c r="A128" t="s">
        <v>270</v>
      </c>
      <c r="B128">
        <v>27636</v>
      </c>
      <c r="C128">
        <v>27637</v>
      </c>
      <c r="D128" t="s">
        <v>352</v>
      </c>
      <c r="E128" t="s">
        <v>352</v>
      </c>
      <c r="F128" t="s">
        <v>106</v>
      </c>
      <c r="G128" t="s">
        <v>105</v>
      </c>
      <c r="H128" t="s">
        <v>352</v>
      </c>
      <c r="I128" t="s">
        <v>352</v>
      </c>
      <c r="J128" t="s">
        <v>357</v>
      </c>
      <c r="K128" t="s">
        <v>358</v>
      </c>
      <c r="L128" t="s">
        <v>358</v>
      </c>
      <c r="M128" t="s">
        <v>358</v>
      </c>
      <c r="N128" t="s">
        <v>358</v>
      </c>
      <c r="O128" t="s">
        <v>358</v>
      </c>
      <c r="P128" t="s">
        <v>358</v>
      </c>
      <c r="Q128" t="s">
        <v>358</v>
      </c>
      <c r="R128" t="s">
        <v>358</v>
      </c>
      <c r="S128" s="7">
        <v>4.2361111111111106E-2</v>
      </c>
      <c r="T128" s="7">
        <v>4.2372685185185187E-2</v>
      </c>
      <c r="U128" t="s">
        <v>358</v>
      </c>
      <c r="V128" t="s">
        <v>358</v>
      </c>
      <c r="W128" t="s">
        <v>358</v>
      </c>
      <c r="X128" t="s">
        <v>358</v>
      </c>
      <c r="Y128" t="s">
        <v>358</v>
      </c>
      <c r="Z128" t="s">
        <v>358</v>
      </c>
      <c r="AA128" t="s">
        <v>358</v>
      </c>
      <c r="AB128" t="s">
        <v>358</v>
      </c>
      <c r="AC128" t="s">
        <v>358</v>
      </c>
      <c r="AD128" t="s">
        <v>358</v>
      </c>
      <c r="AE128" t="s">
        <v>358</v>
      </c>
      <c r="AF128" t="s">
        <v>358</v>
      </c>
      <c r="AG128" t="s">
        <v>358</v>
      </c>
      <c r="AH128" t="s">
        <v>358</v>
      </c>
      <c r="AI128" t="s">
        <v>358</v>
      </c>
      <c r="AJ128" t="s">
        <v>358</v>
      </c>
      <c r="AK128" t="s">
        <v>358</v>
      </c>
      <c r="AL128" t="s">
        <v>358</v>
      </c>
      <c r="AM128" t="s">
        <v>358</v>
      </c>
      <c r="AN128" t="s">
        <v>358</v>
      </c>
      <c r="AO128" t="s">
        <v>358</v>
      </c>
      <c r="AP128" t="s">
        <v>358</v>
      </c>
      <c r="AQ128" t="s">
        <v>358</v>
      </c>
      <c r="AR128" t="s">
        <v>358</v>
      </c>
      <c r="AS128" t="s">
        <v>358</v>
      </c>
      <c r="AT128" t="s">
        <v>358</v>
      </c>
      <c r="AU128" t="s">
        <v>358</v>
      </c>
      <c r="AV128" t="s">
        <v>358</v>
      </c>
      <c r="AW128" t="s">
        <v>358</v>
      </c>
      <c r="AX128" t="s">
        <v>358</v>
      </c>
      <c r="AY128" t="s">
        <v>358</v>
      </c>
      <c r="AZ128" t="s">
        <v>358</v>
      </c>
      <c r="BA128" t="s">
        <v>358</v>
      </c>
      <c r="BB128" t="s">
        <v>358</v>
      </c>
      <c r="BC128" t="s">
        <v>358</v>
      </c>
      <c r="BD128" t="s">
        <v>358</v>
      </c>
      <c r="BE128" t="s">
        <v>358</v>
      </c>
      <c r="BF128" t="s">
        <v>358</v>
      </c>
      <c r="BG128" t="s">
        <v>358</v>
      </c>
      <c r="BH128" t="s">
        <v>358</v>
      </c>
      <c r="BI128" t="s">
        <v>358</v>
      </c>
      <c r="BJ128" t="s">
        <v>358</v>
      </c>
      <c r="BK128" t="s">
        <v>358</v>
      </c>
      <c r="BL128" t="s">
        <v>358</v>
      </c>
      <c r="BM128" t="s">
        <v>358</v>
      </c>
      <c r="BN128" t="s">
        <v>358</v>
      </c>
      <c r="BO128" t="s">
        <v>358</v>
      </c>
      <c r="BP128" s="7" t="s">
        <v>358</v>
      </c>
      <c r="BQ128" s="7" t="s">
        <v>358</v>
      </c>
      <c r="BR128" t="s">
        <v>358</v>
      </c>
      <c r="BS128" t="s">
        <v>358</v>
      </c>
      <c r="BT128" t="s">
        <v>358</v>
      </c>
      <c r="BU128" t="s">
        <v>358</v>
      </c>
      <c r="BV128" t="s">
        <v>358</v>
      </c>
      <c r="BW128" t="s">
        <v>358</v>
      </c>
      <c r="BX128" t="s">
        <v>358</v>
      </c>
      <c r="BY128" t="s">
        <v>358</v>
      </c>
      <c r="BZ128" t="s">
        <v>358</v>
      </c>
      <c r="CA128" t="s">
        <v>358</v>
      </c>
      <c r="CB128" t="s">
        <v>358</v>
      </c>
      <c r="CC128" t="s">
        <v>358</v>
      </c>
      <c r="CD128" t="s">
        <v>358</v>
      </c>
      <c r="CE128" t="s">
        <v>358</v>
      </c>
      <c r="CF128" t="s">
        <v>358</v>
      </c>
      <c r="CG128" t="s">
        <v>358</v>
      </c>
      <c r="CH128" t="s">
        <v>358</v>
      </c>
      <c r="CI128" t="s">
        <v>358</v>
      </c>
      <c r="CJ128" t="s">
        <v>358</v>
      </c>
      <c r="CK128" t="s">
        <v>358</v>
      </c>
      <c r="CL128" t="s">
        <v>358</v>
      </c>
      <c r="CM128" t="s">
        <v>358</v>
      </c>
      <c r="CN128" t="s">
        <v>358</v>
      </c>
      <c r="CO128" t="s">
        <v>358</v>
      </c>
      <c r="CP128" t="s">
        <v>358</v>
      </c>
      <c r="CQ128" t="s">
        <v>358</v>
      </c>
      <c r="CR128" t="s">
        <v>358</v>
      </c>
      <c r="CS128" t="s">
        <v>358</v>
      </c>
      <c r="CT128" t="s">
        <v>358</v>
      </c>
      <c r="CU128" t="s">
        <v>358</v>
      </c>
      <c r="CV128" t="s">
        <v>358</v>
      </c>
      <c r="CW128" t="s">
        <v>358</v>
      </c>
      <c r="CX128" t="s">
        <v>358</v>
      </c>
      <c r="CY128" t="s">
        <v>358</v>
      </c>
      <c r="CZ128" t="s">
        <v>358</v>
      </c>
      <c r="DA128" t="s">
        <v>358</v>
      </c>
      <c r="DB128" t="s">
        <v>358</v>
      </c>
      <c r="DC128" t="s">
        <v>358</v>
      </c>
      <c r="DD128" t="s">
        <v>358</v>
      </c>
    </row>
    <row r="129" spans="1:108" x14ac:dyDescent="0.3">
      <c r="A129" t="s">
        <v>270</v>
      </c>
      <c r="B129">
        <v>27965</v>
      </c>
      <c r="C129">
        <v>27966</v>
      </c>
      <c r="D129" t="s">
        <v>352</v>
      </c>
      <c r="E129" t="s">
        <v>352</v>
      </c>
      <c r="F129" t="s">
        <v>91</v>
      </c>
      <c r="G129" t="s">
        <v>90</v>
      </c>
      <c r="H129" t="s">
        <v>352</v>
      </c>
      <c r="I129" t="s">
        <v>352</v>
      </c>
      <c r="J129" t="s">
        <v>357</v>
      </c>
      <c r="K129" t="s">
        <v>358</v>
      </c>
      <c r="L129" t="s">
        <v>358</v>
      </c>
      <c r="M129" t="s">
        <v>358</v>
      </c>
      <c r="N129" t="s">
        <v>358</v>
      </c>
      <c r="O129" t="s">
        <v>358</v>
      </c>
      <c r="P129" t="s">
        <v>358</v>
      </c>
      <c r="Q129" t="s">
        <v>358</v>
      </c>
      <c r="R129" t="s">
        <v>358</v>
      </c>
      <c r="S129" s="7">
        <v>4.2361111111111106E-2</v>
      </c>
      <c r="T129" s="7">
        <v>4.2372685185185187E-2</v>
      </c>
      <c r="U129" t="s">
        <v>358</v>
      </c>
      <c r="V129" t="s">
        <v>358</v>
      </c>
      <c r="W129" t="s">
        <v>358</v>
      </c>
      <c r="X129" t="s">
        <v>358</v>
      </c>
      <c r="Y129" t="s">
        <v>358</v>
      </c>
      <c r="Z129" t="s">
        <v>358</v>
      </c>
      <c r="AA129" t="s">
        <v>358</v>
      </c>
      <c r="AB129" t="s">
        <v>358</v>
      </c>
      <c r="AC129" t="s">
        <v>358</v>
      </c>
      <c r="AD129" t="s">
        <v>358</v>
      </c>
      <c r="AE129" t="s">
        <v>358</v>
      </c>
      <c r="AF129" t="s">
        <v>358</v>
      </c>
      <c r="AG129" t="s">
        <v>358</v>
      </c>
      <c r="AH129" t="s">
        <v>358</v>
      </c>
      <c r="AI129" t="s">
        <v>358</v>
      </c>
      <c r="AJ129" t="s">
        <v>358</v>
      </c>
      <c r="AK129" t="s">
        <v>358</v>
      </c>
      <c r="AL129" s="7" t="s">
        <v>358</v>
      </c>
      <c r="AM129" s="7" t="s">
        <v>358</v>
      </c>
      <c r="AN129" t="s">
        <v>358</v>
      </c>
      <c r="AO129" t="s">
        <v>358</v>
      </c>
      <c r="AP129" t="s">
        <v>358</v>
      </c>
      <c r="AQ129" t="s">
        <v>358</v>
      </c>
      <c r="AR129" t="s">
        <v>358</v>
      </c>
      <c r="AS129" t="s">
        <v>358</v>
      </c>
      <c r="AT129" t="s">
        <v>358</v>
      </c>
      <c r="AU129" t="s">
        <v>358</v>
      </c>
      <c r="AV129" t="s">
        <v>358</v>
      </c>
      <c r="AW129" t="s">
        <v>358</v>
      </c>
      <c r="AX129" t="s">
        <v>358</v>
      </c>
      <c r="AY129" t="s">
        <v>358</v>
      </c>
      <c r="AZ129" t="s">
        <v>358</v>
      </c>
      <c r="BA129" t="s">
        <v>358</v>
      </c>
      <c r="BB129" t="s">
        <v>358</v>
      </c>
      <c r="BC129" t="s">
        <v>358</v>
      </c>
      <c r="BD129" t="s">
        <v>358</v>
      </c>
      <c r="BE129" t="s">
        <v>358</v>
      </c>
      <c r="BF129" t="s">
        <v>358</v>
      </c>
      <c r="BG129" t="s">
        <v>358</v>
      </c>
      <c r="BH129" t="s">
        <v>358</v>
      </c>
      <c r="BI129" t="s">
        <v>358</v>
      </c>
      <c r="BJ129" t="s">
        <v>358</v>
      </c>
      <c r="BK129" t="s">
        <v>358</v>
      </c>
      <c r="BL129" t="s">
        <v>358</v>
      </c>
      <c r="BM129" t="s">
        <v>358</v>
      </c>
      <c r="BN129" t="s">
        <v>358</v>
      </c>
      <c r="BO129" t="s">
        <v>358</v>
      </c>
      <c r="BP129" t="s">
        <v>358</v>
      </c>
      <c r="BQ129" t="s">
        <v>358</v>
      </c>
      <c r="BR129" t="s">
        <v>358</v>
      </c>
      <c r="BS129" t="s">
        <v>358</v>
      </c>
      <c r="BT129" t="s">
        <v>358</v>
      </c>
      <c r="BU129" t="s">
        <v>358</v>
      </c>
      <c r="BV129" t="s">
        <v>358</v>
      </c>
      <c r="BW129" t="s">
        <v>358</v>
      </c>
      <c r="BX129" t="s">
        <v>358</v>
      </c>
      <c r="BY129" t="s">
        <v>358</v>
      </c>
      <c r="BZ129" t="s">
        <v>358</v>
      </c>
      <c r="CA129" t="s">
        <v>358</v>
      </c>
      <c r="CB129" t="s">
        <v>358</v>
      </c>
      <c r="CC129" t="s">
        <v>358</v>
      </c>
      <c r="CD129" t="s">
        <v>358</v>
      </c>
      <c r="CE129" t="s">
        <v>358</v>
      </c>
      <c r="CF129" t="s">
        <v>358</v>
      </c>
      <c r="CG129" t="s">
        <v>358</v>
      </c>
      <c r="CH129" t="s">
        <v>358</v>
      </c>
      <c r="CI129" t="s">
        <v>358</v>
      </c>
      <c r="CJ129" t="s">
        <v>358</v>
      </c>
      <c r="CK129" t="s">
        <v>358</v>
      </c>
      <c r="CL129" t="s">
        <v>358</v>
      </c>
      <c r="CM129" t="s">
        <v>358</v>
      </c>
      <c r="CN129" t="s">
        <v>358</v>
      </c>
      <c r="CO129" t="s">
        <v>358</v>
      </c>
      <c r="CP129" t="s">
        <v>358</v>
      </c>
      <c r="CQ129" t="s">
        <v>358</v>
      </c>
      <c r="CR129" t="s">
        <v>358</v>
      </c>
      <c r="CS129" t="s">
        <v>358</v>
      </c>
      <c r="CT129" t="s">
        <v>358</v>
      </c>
      <c r="CU129" t="s">
        <v>358</v>
      </c>
      <c r="CV129" t="s">
        <v>358</v>
      </c>
      <c r="CW129" t="s">
        <v>358</v>
      </c>
      <c r="CX129" t="s">
        <v>358</v>
      </c>
      <c r="CY129" t="s">
        <v>358</v>
      </c>
      <c r="CZ129" t="s">
        <v>358</v>
      </c>
      <c r="DA129" t="s">
        <v>358</v>
      </c>
      <c r="DB129" t="s">
        <v>358</v>
      </c>
      <c r="DC129" t="s">
        <v>358</v>
      </c>
      <c r="DD129" t="s">
        <v>358</v>
      </c>
    </row>
    <row r="130" spans="1:108" x14ac:dyDescent="0.3">
      <c r="A130" t="s">
        <v>270</v>
      </c>
      <c r="B130">
        <v>27980</v>
      </c>
      <c r="C130">
        <v>27981</v>
      </c>
      <c r="D130" t="s">
        <v>352</v>
      </c>
      <c r="E130" t="s">
        <v>352</v>
      </c>
      <c r="F130" t="s">
        <v>90</v>
      </c>
      <c r="G130" t="s">
        <v>105</v>
      </c>
      <c r="H130" t="s">
        <v>352</v>
      </c>
      <c r="I130" t="s">
        <v>352</v>
      </c>
      <c r="J130" t="s">
        <v>357</v>
      </c>
      <c r="K130" t="s">
        <v>358</v>
      </c>
      <c r="L130" t="s">
        <v>358</v>
      </c>
      <c r="M130" t="s">
        <v>358</v>
      </c>
      <c r="N130" t="s">
        <v>358</v>
      </c>
      <c r="O130" t="s">
        <v>358</v>
      </c>
      <c r="P130" t="s">
        <v>358</v>
      </c>
      <c r="Q130" t="s">
        <v>358</v>
      </c>
      <c r="R130" t="s">
        <v>358</v>
      </c>
      <c r="S130" t="s">
        <v>358</v>
      </c>
      <c r="T130" t="s">
        <v>358</v>
      </c>
      <c r="U130" t="s">
        <v>358</v>
      </c>
      <c r="V130" t="s">
        <v>358</v>
      </c>
      <c r="W130" s="7">
        <v>4.2361111111111106E-2</v>
      </c>
      <c r="X130" s="7">
        <v>4.2372685185185187E-2</v>
      </c>
      <c r="Y130" t="s">
        <v>358</v>
      </c>
      <c r="Z130" t="s">
        <v>358</v>
      </c>
      <c r="AA130" t="s">
        <v>358</v>
      </c>
      <c r="AB130" t="s">
        <v>358</v>
      </c>
      <c r="AC130" t="s">
        <v>358</v>
      </c>
      <c r="AD130" t="s">
        <v>358</v>
      </c>
      <c r="AE130" t="s">
        <v>358</v>
      </c>
      <c r="AF130" t="s">
        <v>358</v>
      </c>
      <c r="AG130" t="s">
        <v>358</v>
      </c>
      <c r="AH130" t="s">
        <v>358</v>
      </c>
      <c r="AI130" t="s">
        <v>358</v>
      </c>
      <c r="AJ130" t="s">
        <v>358</v>
      </c>
      <c r="AK130" t="s">
        <v>358</v>
      </c>
      <c r="AL130" t="s">
        <v>358</v>
      </c>
      <c r="AM130" t="s">
        <v>358</v>
      </c>
      <c r="AN130" t="s">
        <v>358</v>
      </c>
      <c r="AO130" t="s">
        <v>358</v>
      </c>
      <c r="AP130" t="s">
        <v>358</v>
      </c>
      <c r="AQ130" t="s">
        <v>358</v>
      </c>
      <c r="AR130" t="s">
        <v>358</v>
      </c>
      <c r="AS130" t="s">
        <v>358</v>
      </c>
      <c r="AT130" t="s">
        <v>358</v>
      </c>
      <c r="AU130" t="s">
        <v>358</v>
      </c>
      <c r="AV130" t="s">
        <v>358</v>
      </c>
      <c r="AW130" t="s">
        <v>358</v>
      </c>
      <c r="AX130" t="s">
        <v>358</v>
      </c>
      <c r="AY130" t="s">
        <v>358</v>
      </c>
      <c r="AZ130" t="s">
        <v>358</v>
      </c>
      <c r="BA130" t="s">
        <v>358</v>
      </c>
      <c r="BB130" t="s">
        <v>358</v>
      </c>
      <c r="BC130" t="s">
        <v>358</v>
      </c>
      <c r="BD130" t="s">
        <v>358</v>
      </c>
      <c r="BE130" t="s">
        <v>358</v>
      </c>
      <c r="BF130" t="s">
        <v>358</v>
      </c>
      <c r="BG130" t="s">
        <v>358</v>
      </c>
      <c r="BH130" t="s">
        <v>358</v>
      </c>
      <c r="BI130" t="s">
        <v>358</v>
      </c>
      <c r="BJ130" t="s">
        <v>358</v>
      </c>
      <c r="BK130" t="s">
        <v>358</v>
      </c>
      <c r="BL130" t="s">
        <v>358</v>
      </c>
      <c r="BM130" t="s">
        <v>358</v>
      </c>
      <c r="BN130" t="s">
        <v>358</v>
      </c>
      <c r="BO130" t="s">
        <v>358</v>
      </c>
      <c r="BP130" t="s">
        <v>358</v>
      </c>
      <c r="BQ130" t="s">
        <v>358</v>
      </c>
      <c r="BR130" t="s">
        <v>358</v>
      </c>
      <c r="BS130" t="s">
        <v>358</v>
      </c>
      <c r="BT130" t="s">
        <v>358</v>
      </c>
      <c r="BU130" t="s">
        <v>358</v>
      </c>
      <c r="BV130" t="s">
        <v>358</v>
      </c>
      <c r="BW130" t="s">
        <v>358</v>
      </c>
      <c r="BX130" t="s">
        <v>358</v>
      </c>
      <c r="BY130" t="s">
        <v>358</v>
      </c>
      <c r="BZ130" t="s">
        <v>358</v>
      </c>
      <c r="CA130" t="s">
        <v>358</v>
      </c>
      <c r="CB130" t="s">
        <v>358</v>
      </c>
      <c r="CC130" t="s">
        <v>358</v>
      </c>
      <c r="CD130" t="s">
        <v>358</v>
      </c>
      <c r="CE130" t="s">
        <v>358</v>
      </c>
      <c r="CF130" s="7" t="s">
        <v>358</v>
      </c>
      <c r="CG130" s="7" t="s">
        <v>358</v>
      </c>
      <c r="CH130" t="s">
        <v>358</v>
      </c>
      <c r="CI130" t="s">
        <v>358</v>
      </c>
      <c r="CJ130" t="s">
        <v>358</v>
      </c>
      <c r="CK130" t="s">
        <v>358</v>
      </c>
      <c r="CL130" t="s">
        <v>358</v>
      </c>
      <c r="CM130" t="s">
        <v>358</v>
      </c>
      <c r="CN130" t="s">
        <v>358</v>
      </c>
      <c r="CO130" t="s">
        <v>358</v>
      </c>
      <c r="CP130" t="s">
        <v>358</v>
      </c>
      <c r="CQ130" t="s">
        <v>358</v>
      </c>
      <c r="CR130" t="s">
        <v>358</v>
      </c>
      <c r="CS130" t="s">
        <v>358</v>
      </c>
      <c r="CT130" t="s">
        <v>358</v>
      </c>
      <c r="CU130" t="s">
        <v>358</v>
      </c>
      <c r="CV130" t="s">
        <v>358</v>
      </c>
      <c r="CW130" t="s">
        <v>358</v>
      </c>
      <c r="CX130" t="s">
        <v>358</v>
      </c>
      <c r="CY130" t="s">
        <v>358</v>
      </c>
      <c r="CZ130" t="s">
        <v>358</v>
      </c>
      <c r="DA130" t="s">
        <v>358</v>
      </c>
      <c r="DB130" t="s">
        <v>358</v>
      </c>
      <c r="DC130" t="s">
        <v>358</v>
      </c>
      <c r="DD130" t="s">
        <v>358</v>
      </c>
    </row>
    <row r="131" spans="1:108" x14ac:dyDescent="0.3">
      <c r="A131" t="s">
        <v>270</v>
      </c>
      <c r="B131">
        <v>28037</v>
      </c>
      <c r="C131">
        <v>28038</v>
      </c>
      <c r="D131" t="s">
        <v>352</v>
      </c>
      <c r="E131" t="s">
        <v>352</v>
      </c>
      <c r="F131" t="s">
        <v>106</v>
      </c>
      <c r="G131" t="s">
        <v>105</v>
      </c>
      <c r="H131" t="s">
        <v>352</v>
      </c>
      <c r="I131" t="s">
        <v>352</v>
      </c>
      <c r="J131" t="s">
        <v>357</v>
      </c>
      <c r="K131" t="s">
        <v>358</v>
      </c>
      <c r="L131" t="s">
        <v>358</v>
      </c>
      <c r="M131" t="s">
        <v>358</v>
      </c>
      <c r="N131" t="s">
        <v>358</v>
      </c>
      <c r="O131" t="s">
        <v>358</v>
      </c>
      <c r="P131" t="s">
        <v>358</v>
      </c>
      <c r="Q131" t="s">
        <v>358</v>
      </c>
      <c r="R131" t="s">
        <v>358</v>
      </c>
      <c r="S131" s="7">
        <v>4.2361111111111106E-2</v>
      </c>
      <c r="T131" s="7">
        <v>4.2372685185185187E-2</v>
      </c>
      <c r="U131" t="s">
        <v>358</v>
      </c>
      <c r="V131" t="s">
        <v>358</v>
      </c>
      <c r="W131" t="s">
        <v>358</v>
      </c>
      <c r="X131" t="s">
        <v>358</v>
      </c>
      <c r="Y131" t="s">
        <v>358</v>
      </c>
      <c r="Z131" t="s">
        <v>358</v>
      </c>
      <c r="AA131" t="s">
        <v>358</v>
      </c>
      <c r="AB131" t="s">
        <v>358</v>
      </c>
      <c r="AC131" t="s">
        <v>358</v>
      </c>
      <c r="AD131" t="s">
        <v>358</v>
      </c>
      <c r="AE131" t="s">
        <v>358</v>
      </c>
      <c r="AF131" t="s">
        <v>358</v>
      </c>
      <c r="AG131" t="s">
        <v>358</v>
      </c>
      <c r="AH131" t="s">
        <v>358</v>
      </c>
      <c r="AI131" t="s">
        <v>358</v>
      </c>
      <c r="AJ131" t="s">
        <v>358</v>
      </c>
      <c r="AK131" t="s">
        <v>358</v>
      </c>
      <c r="AL131" t="s">
        <v>358</v>
      </c>
      <c r="AM131" t="s">
        <v>358</v>
      </c>
      <c r="AN131" t="s">
        <v>358</v>
      </c>
      <c r="AO131" t="s">
        <v>358</v>
      </c>
      <c r="AP131" t="s">
        <v>358</v>
      </c>
      <c r="AQ131" t="s">
        <v>358</v>
      </c>
      <c r="AR131" t="s">
        <v>358</v>
      </c>
      <c r="AS131" t="s">
        <v>358</v>
      </c>
      <c r="AT131" t="s">
        <v>358</v>
      </c>
      <c r="AU131" t="s">
        <v>358</v>
      </c>
      <c r="AV131" t="s">
        <v>358</v>
      </c>
      <c r="AW131" t="s">
        <v>358</v>
      </c>
      <c r="AX131" t="s">
        <v>358</v>
      </c>
      <c r="AY131" t="s">
        <v>358</v>
      </c>
      <c r="AZ131" t="s">
        <v>358</v>
      </c>
      <c r="BA131" t="s">
        <v>358</v>
      </c>
      <c r="BB131" t="s">
        <v>358</v>
      </c>
      <c r="BC131" t="s">
        <v>358</v>
      </c>
      <c r="BD131" t="s">
        <v>358</v>
      </c>
      <c r="BE131" t="s">
        <v>358</v>
      </c>
      <c r="BF131" t="s">
        <v>358</v>
      </c>
      <c r="BG131" t="s">
        <v>358</v>
      </c>
      <c r="BH131" t="s">
        <v>358</v>
      </c>
      <c r="BI131" t="s">
        <v>358</v>
      </c>
      <c r="BJ131" t="s">
        <v>358</v>
      </c>
      <c r="BK131" t="s">
        <v>358</v>
      </c>
      <c r="BL131" t="s">
        <v>358</v>
      </c>
      <c r="BM131" t="s">
        <v>358</v>
      </c>
      <c r="BN131" t="s">
        <v>358</v>
      </c>
      <c r="BO131" t="s">
        <v>358</v>
      </c>
      <c r="BP131" s="7" t="s">
        <v>358</v>
      </c>
      <c r="BQ131" s="7" t="s">
        <v>358</v>
      </c>
      <c r="BR131" t="s">
        <v>358</v>
      </c>
      <c r="BS131" t="s">
        <v>358</v>
      </c>
      <c r="BT131" t="s">
        <v>358</v>
      </c>
      <c r="BU131" t="s">
        <v>358</v>
      </c>
      <c r="BV131" t="s">
        <v>358</v>
      </c>
      <c r="BW131" t="s">
        <v>358</v>
      </c>
      <c r="BX131" t="s">
        <v>358</v>
      </c>
      <c r="BY131" t="s">
        <v>358</v>
      </c>
      <c r="BZ131" t="s">
        <v>358</v>
      </c>
      <c r="CA131" t="s">
        <v>358</v>
      </c>
      <c r="CB131" t="s">
        <v>358</v>
      </c>
      <c r="CC131" t="s">
        <v>358</v>
      </c>
      <c r="CD131" t="s">
        <v>358</v>
      </c>
      <c r="CE131" t="s">
        <v>358</v>
      </c>
      <c r="CF131" t="s">
        <v>358</v>
      </c>
      <c r="CG131" t="s">
        <v>358</v>
      </c>
      <c r="CH131" t="s">
        <v>358</v>
      </c>
      <c r="CI131" t="s">
        <v>358</v>
      </c>
      <c r="CJ131" t="s">
        <v>358</v>
      </c>
      <c r="CK131" t="s">
        <v>358</v>
      </c>
      <c r="CL131" s="7" t="s">
        <v>358</v>
      </c>
      <c r="CM131" s="7" t="s">
        <v>358</v>
      </c>
      <c r="CN131" t="s">
        <v>358</v>
      </c>
      <c r="CO131" t="s">
        <v>358</v>
      </c>
      <c r="CP131" t="s">
        <v>358</v>
      </c>
      <c r="CQ131" t="s">
        <v>358</v>
      </c>
      <c r="CR131" t="s">
        <v>358</v>
      </c>
      <c r="CS131" t="s">
        <v>358</v>
      </c>
      <c r="CT131" t="s">
        <v>358</v>
      </c>
      <c r="CU131" t="s">
        <v>358</v>
      </c>
      <c r="CV131" t="s">
        <v>358</v>
      </c>
      <c r="CW131" t="s">
        <v>358</v>
      </c>
      <c r="CX131" s="7" t="s">
        <v>358</v>
      </c>
      <c r="CY131" s="7" t="s">
        <v>358</v>
      </c>
      <c r="CZ131" t="s">
        <v>358</v>
      </c>
      <c r="DA131" t="s">
        <v>358</v>
      </c>
      <c r="DB131" t="s">
        <v>358</v>
      </c>
      <c r="DC131" t="s">
        <v>358</v>
      </c>
      <c r="DD131" t="s">
        <v>358</v>
      </c>
    </row>
    <row r="132" spans="1:108" x14ac:dyDescent="0.3">
      <c r="A132" t="s">
        <v>270</v>
      </c>
      <c r="B132">
        <v>28143</v>
      </c>
      <c r="C132" s="1">
        <v>28144</v>
      </c>
      <c r="D132" t="s">
        <v>352</v>
      </c>
      <c r="E132" t="s">
        <v>352</v>
      </c>
      <c r="F132" t="s">
        <v>91</v>
      </c>
      <c r="G132" t="s">
        <v>90</v>
      </c>
      <c r="H132" t="s">
        <v>352</v>
      </c>
      <c r="I132" t="s">
        <v>352</v>
      </c>
      <c r="J132" t="s">
        <v>357</v>
      </c>
      <c r="K132" t="s">
        <v>358</v>
      </c>
      <c r="L132" t="s">
        <v>358</v>
      </c>
      <c r="M132" t="s">
        <v>358</v>
      </c>
      <c r="N132" t="s">
        <v>358</v>
      </c>
      <c r="O132" t="s">
        <v>358</v>
      </c>
      <c r="P132" t="s">
        <v>358</v>
      </c>
      <c r="Q132" t="s">
        <v>358</v>
      </c>
      <c r="R132" t="s">
        <v>358</v>
      </c>
      <c r="S132" t="s">
        <v>358</v>
      </c>
      <c r="T132" t="s">
        <v>358</v>
      </c>
      <c r="U132" t="s">
        <v>358</v>
      </c>
      <c r="V132" t="s">
        <v>358</v>
      </c>
      <c r="W132" t="s">
        <v>358</v>
      </c>
      <c r="X132" t="s">
        <v>358</v>
      </c>
      <c r="Y132" t="s">
        <v>358</v>
      </c>
      <c r="Z132" t="s">
        <v>358</v>
      </c>
      <c r="AA132" t="s">
        <v>358</v>
      </c>
      <c r="AB132" t="s">
        <v>358</v>
      </c>
      <c r="AC132" t="s">
        <v>358</v>
      </c>
      <c r="AD132" t="s">
        <v>358</v>
      </c>
      <c r="AE132" t="s">
        <v>358</v>
      </c>
      <c r="AF132" t="s">
        <v>358</v>
      </c>
      <c r="AG132" t="s">
        <v>358</v>
      </c>
      <c r="AH132" t="s">
        <v>358</v>
      </c>
      <c r="AI132" t="s">
        <v>358</v>
      </c>
      <c r="AJ132" t="s">
        <v>358</v>
      </c>
      <c r="AK132" t="s">
        <v>358</v>
      </c>
      <c r="AL132" t="s">
        <v>358</v>
      </c>
      <c r="AM132" t="s">
        <v>358</v>
      </c>
      <c r="AN132" t="s">
        <v>358</v>
      </c>
      <c r="AO132" s="7">
        <v>4.2361111111111106E-2</v>
      </c>
      <c r="AP132" s="7">
        <v>4.2372685185185187E-2</v>
      </c>
      <c r="AQ132" s="7">
        <v>4.2361111111111106E-2</v>
      </c>
      <c r="AR132" s="7">
        <v>4.2372685185185187E-2</v>
      </c>
      <c r="AS132" s="7">
        <v>4.2361111111111106E-2</v>
      </c>
      <c r="AT132" s="7">
        <v>4.2372685185185187E-2</v>
      </c>
      <c r="AU132" s="7">
        <v>4.2361111111111106E-2</v>
      </c>
      <c r="AV132" s="7">
        <v>4.2372685185185187E-2</v>
      </c>
      <c r="AW132" s="7">
        <v>4.2361111111111106E-2</v>
      </c>
      <c r="AX132" s="7">
        <v>4.2372685185185187E-2</v>
      </c>
      <c r="AY132" s="7">
        <v>4.2361111111111106E-2</v>
      </c>
      <c r="AZ132" s="7">
        <v>4.2372685185185187E-2</v>
      </c>
      <c r="BA132" s="7">
        <v>4.2361111111111106E-2</v>
      </c>
      <c r="BB132" s="7">
        <v>4.2372685185185187E-2</v>
      </c>
      <c r="BC132" s="7">
        <v>4.2361111111111106E-2</v>
      </c>
      <c r="BD132" s="7">
        <v>4.2372685185185187E-2</v>
      </c>
      <c r="BE132" s="7">
        <v>4.2361111111111106E-2</v>
      </c>
      <c r="BF132" s="7">
        <v>4.2372685185185187E-2</v>
      </c>
      <c r="BG132" s="7">
        <v>4.2361111111111106E-2</v>
      </c>
      <c r="BH132" s="7">
        <v>4.2372685185185187E-2</v>
      </c>
      <c r="BI132" s="7">
        <v>4.2361111111111106E-2</v>
      </c>
      <c r="BJ132" s="7">
        <v>4.2372685185185187E-2</v>
      </c>
      <c r="BK132" s="7">
        <v>4.2361111111111106E-2</v>
      </c>
      <c r="BL132" s="7">
        <v>4.2372685185185187E-2</v>
      </c>
      <c r="BM132" s="7">
        <v>4.2361111111111106E-2</v>
      </c>
      <c r="BN132" s="7">
        <v>4.2372685185185187E-2</v>
      </c>
      <c r="BO132" t="s">
        <v>358</v>
      </c>
      <c r="BP132" t="s">
        <v>358</v>
      </c>
      <c r="BQ132" t="s">
        <v>358</v>
      </c>
      <c r="BR132" t="s">
        <v>358</v>
      </c>
      <c r="BS132" t="s">
        <v>358</v>
      </c>
      <c r="BT132" t="s">
        <v>358</v>
      </c>
      <c r="BU132" t="s">
        <v>358</v>
      </c>
      <c r="BV132" t="s">
        <v>358</v>
      </c>
      <c r="BW132" t="s">
        <v>358</v>
      </c>
      <c r="BX132" t="s">
        <v>358</v>
      </c>
      <c r="BY132" t="s">
        <v>358</v>
      </c>
      <c r="BZ132" t="s">
        <v>358</v>
      </c>
      <c r="CA132" t="s">
        <v>358</v>
      </c>
      <c r="CB132" t="s">
        <v>358</v>
      </c>
      <c r="CC132" t="s">
        <v>358</v>
      </c>
      <c r="CD132" t="s">
        <v>358</v>
      </c>
      <c r="CE132" t="s">
        <v>358</v>
      </c>
      <c r="CF132" t="s">
        <v>358</v>
      </c>
      <c r="CG132" t="s">
        <v>358</v>
      </c>
      <c r="CH132" t="s">
        <v>358</v>
      </c>
      <c r="CI132" t="s">
        <v>358</v>
      </c>
      <c r="CJ132" t="s">
        <v>358</v>
      </c>
      <c r="CK132" t="s">
        <v>358</v>
      </c>
      <c r="CL132" t="s">
        <v>358</v>
      </c>
      <c r="CM132" t="s">
        <v>358</v>
      </c>
      <c r="CN132" t="s">
        <v>358</v>
      </c>
      <c r="CO132" t="s">
        <v>358</v>
      </c>
      <c r="CP132" t="s">
        <v>358</v>
      </c>
      <c r="CQ132" s="7">
        <v>4.2361111111111106E-2</v>
      </c>
      <c r="CR132" s="7">
        <v>4.2372685185185187E-2</v>
      </c>
      <c r="CS132" t="s">
        <v>358</v>
      </c>
      <c r="CT132" t="s">
        <v>358</v>
      </c>
      <c r="CU132" s="7">
        <v>4.2361111111111106E-2</v>
      </c>
      <c r="CV132" s="7">
        <v>4.2372685185185187E-2</v>
      </c>
      <c r="CW132" t="s">
        <v>358</v>
      </c>
      <c r="CX132" t="s">
        <v>358</v>
      </c>
      <c r="CY132" t="s">
        <v>358</v>
      </c>
      <c r="CZ132" t="s">
        <v>358</v>
      </c>
      <c r="DA132" t="s">
        <v>358</v>
      </c>
      <c r="DB132" t="s">
        <v>358</v>
      </c>
      <c r="DC132" t="s">
        <v>358</v>
      </c>
      <c r="DD132" t="s">
        <v>358</v>
      </c>
    </row>
    <row r="133" spans="1:108" x14ac:dyDescent="0.3">
      <c r="A133" t="s">
        <v>270</v>
      </c>
      <c r="B133">
        <v>28658</v>
      </c>
      <c r="C133">
        <v>28659</v>
      </c>
      <c r="D133" t="s">
        <v>352</v>
      </c>
      <c r="E133" t="s">
        <v>352</v>
      </c>
      <c r="F133" t="s">
        <v>106</v>
      </c>
      <c r="G133" t="s">
        <v>105</v>
      </c>
      <c r="H133" t="s">
        <v>352</v>
      </c>
      <c r="I133" t="s">
        <v>352</v>
      </c>
      <c r="J133" t="s">
        <v>357</v>
      </c>
      <c r="K133" t="s">
        <v>358</v>
      </c>
      <c r="L133" t="s">
        <v>358</v>
      </c>
      <c r="M133" t="s">
        <v>358</v>
      </c>
      <c r="N133" t="s">
        <v>358</v>
      </c>
      <c r="O133" t="s">
        <v>358</v>
      </c>
      <c r="P133" t="s">
        <v>358</v>
      </c>
      <c r="Q133" t="s">
        <v>358</v>
      </c>
      <c r="R133" t="s">
        <v>358</v>
      </c>
      <c r="S133" s="7">
        <v>4.2361111111111106E-2</v>
      </c>
      <c r="T133" s="7">
        <v>4.2372685185185187E-2</v>
      </c>
      <c r="U133" t="s">
        <v>358</v>
      </c>
      <c r="V133" t="s">
        <v>358</v>
      </c>
      <c r="W133" t="s">
        <v>358</v>
      </c>
      <c r="X133" t="s">
        <v>358</v>
      </c>
      <c r="Y133" t="s">
        <v>358</v>
      </c>
      <c r="Z133" t="s">
        <v>358</v>
      </c>
      <c r="AA133" t="s">
        <v>358</v>
      </c>
      <c r="AB133" t="s">
        <v>358</v>
      </c>
      <c r="AC133" t="s">
        <v>358</v>
      </c>
      <c r="AD133" t="s">
        <v>358</v>
      </c>
      <c r="AE133" t="s">
        <v>358</v>
      </c>
      <c r="AF133" t="s">
        <v>358</v>
      </c>
      <c r="AG133" t="s">
        <v>358</v>
      </c>
      <c r="AH133" t="s">
        <v>358</v>
      </c>
      <c r="AI133" t="s">
        <v>358</v>
      </c>
      <c r="AJ133" t="s">
        <v>358</v>
      </c>
      <c r="AK133" t="s">
        <v>358</v>
      </c>
      <c r="AL133" s="7" t="s">
        <v>358</v>
      </c>
      <c r="AM133" s="7" t="s">
        <v>358</v>
      </c>
      <c r="AN133" t="s">
        <v>358</v>
      </c>
      <c r="AO133" t="s">
        <v>358</v>
      </c>
      <c r="AP133" t="s">
        <v>358</v>
      </c>
      <c r="AQ133" t="s">
        <v>358</v>
      </c>
      <c r="AR133" t="s">
        <v>358</v>
      </c>
      <c r="AS133" t="s">
        <v>358</v>
      </c>
      <c r="AT133" t="s">
        <v>358</v>
      </c>
      <c r="AU133" t="s">
        <v>358</v>
      </c>
      <c r="AV133" t="s">
        <v>358</v>
      </c>
      <c r="AW133" t="s">
        <v>358</v>
      </c>
      <c r="AX133" t="s">
        <v>358</v>
      </c>
      <c r="AY133" t="s">
        <v>358</v>
      </c>
      <c r="AZ133" t="s">
        <v>358</v>
      </c>
      <c r="BA133" t="s">
        <v>358</v>
      </c>
      <c r="BB133" t="s">
        <v>358</v>
      </c>
      <c r="BC133" t="s">
        <v>358</v>
      </c>
      <c r="BD133" t="s">
        <v>358</v>
      </c>
      <c r="BE133" t="s">
        <v>358</v>
      </c>
      <c r="BF133" t="s">
        <v>358</v>
      </c>
      <c r="BG133" t="s">
        <v>358</v>
      </c>
      <c r="BH133" t="s">
        <v>358</v>
      </c>
      <c r="BI133" t="s">
        <v>358</v>
      </c>
      <c r="BJ133" t="s">
        <v>358</v>
      </c>
      <c r="BK133" t="s">
        <v>358</v>
      </c>
      <c r="BL133" t="s">
        <v>358</v>
      </c>
      <c r="BM133" t="s">
        <v>358</v>
      </c>
      <c r="BN133" t="s">
        <v>358</v>
      </c>
      <c r="BO133" t="s">
        <v>358</v>
      </c>
      <c r="BP133" t="s">
        <v>358</v>
      </c>
      <c r="BQ133" t="s">
        <v>358</v>
      </c>
      <c r="BR133" t="s">
        <v>358</v>
      </c>
      <c r="BS133" t="s">
        <v>358</v>
      </c>
      <c r="BT133" t="s">
        <v>358</v>
      </c>
      <c r="BU133" t="s">
        <v>358</v>
      </c>
      <c r="BV133" t="s">
        <v>358</v>
      </c>
      <c r="BW133" t="s">
        <v>358</v>
      </c>
      <c r="BX133" t="s">
        <v>358</v>
      </c>
      <c r="BY133" t="s">
        <v>358</v>
      </c>
      <c r="BZ133" t="s">
        <v>358</v>
      </c>
      <c r="CA133" t="s">
        <v>358</v>
      </c>
      <c r="CB133" t="s">
        <v>358</v>
      </c>
      <c r="CC133" t="s">
        <v>358</v>
      </c>
      <c r="CD133" t="s">
        <v>358</v>
      </c>
      <c r="CE133" t="s">
        <v>358</v>
      </c>
      <c r="CF133" t="s">
        <v>358</v>
      </c>
      <c r="CG133" t="s">
        <v>358</v>
      </c>
      <c r="CH133" t="s">
        <v>358</v>
      </c>
      <c r="CI133" t="s">
        <v>358</v>
      </c>
      <c r="CJ133" t="s">
        <v>358</v>
      </c>
      <c r="CK133" t="s">
        <v>358</v>
      </c>
      <c r="CL133" t="s">
        <v>358</v>
      </c>
      <c r="CM133" t="s">
        <v>358</v>
      </c>
      <c r="CN133" t="s">
        <v>358</v>
      </c>
      <c r="CO133" t="s">
        <v>358</v>
      </c>
      <c r="CP133" t="s">
        <v>358</v>
      </c>
      <c r="CQ133" t="s">
        <v>358</v>
      </c>
      <c r="CR133" t="s">
        <v>358</v>
      </c>
      <c r="CS133" t="s">
        <v>358</v>
      </c>
      <c r="CT133" t="s">
        <v>358</v>
      </c>
      <c r="CU133" t="s">
        <v>358</v>
      </c>
      <c r="CV133" t="s">
        <v>358</v>
      </c>
      <c r="CW133" t="s">
        <v>358</v>
      </c>
      <c r="CX133" t="s">
        <v>358</v>
      </c>
      <c r="CY133" t="s">
        <v>358</v>
      </c>
      <c r="CZ133" t="s">
        <v>358</v>
      </c>
      <c r="DA133" t="s">
        <v>358</v>
      </c>
      <c r="DB133" t="s">
        <v>358</v>
      </c>
      <c r="DC133" t="s">
        <v>358</v>
      </c>
      <c r="DD133" t="s">
        <v>358</v>
      </c>
    </row>
    <row r="134" spans="1:108" x14ac:dyDescent="0.3">
      <c r="A134" t="s">
        <v>270</v>
      </c>
      <c r="B134">
        <v>28664</v>
      </c>
      <c r="C134">
        <v>28665</v>
      </c>
      <c r="D134" t="s">
        <v>352</v>
      </c>
      <c r="E134" t="s">
        <v>352</v>
      </c>
      <c r="F134" t="s">
        <v>91</v>
      </c>
      <c r="G134" t="s">
        <v>105</v>
      </c>
      <c r="H134" t="s">
        <v>352</v>
      </c>
      <c r="I134" t="s">
        <v>352</v>
      </c>
      <c r="J134" t="s">
        <v>357</v>
      </c>
      <c r="K134" t="s">
        <v>358</v>
      </c>
      <c r="L134" t="s">
        <v>358</v>
      </c>
      <c r="M134" t="s">
        <v>358</v>
      </c>
      <c r="N134" t="s">
        <v>358</v>
      </c>
      <c r="O134" t="s">
        <v>358</v>
      </c>
      <c r="P134" t="s">
        <v>358</v>
      </c>
      <c r="Q134" t="s">
        <v>358</v>
      </c>
      <c r="R134" s="7" t="s">
        <v>358</v>
      </c>
      <c r="S134" s="7">
        <v>4.2361111111111106E-2</v>
      </c>
      <c r="T134" s="7">
        <v>4.2372685185185187E-2</v>
      </c>
      <c r="U134" t="s">
        <v>358</v>
      </c>
      <c r="V134" t="s">
        <v>358</v>
      </c>
      <c r="W134" t="s">
        <v>358</v>
      </c>
      <c r="X134" t="s">
        <v>358</v>
      </c>
      <c r="Y134" t="s">
        <v>358</v>
      </c>
      <c r="Z134" t="s">
        <v>358</v>
      </c>
      <c r="AA134" t="s">
        <v>358</v>
      </c>
      <c r="AB134" t="s">
        <v>358</v>
      </c>
      <c r="AC134" t="s">
        <v>358</v>
      </c>
      <c r="AD134" t="s">
        <v>358</v>
      </c>
      <c r="AE134" t="s">
        <v>358</v>
      </c>
      <c r="AF134" t="s">
        <v>358</v>
      </c>
      <c r="AG134" t="s">
        <v>358</v>
      </c>
      <c r="AH134" t="s">
        <v>358</v>
      </c>
      <c r="AI134" t="s">
        <v>358</v>
      </c>
      <c r="AJ134" t="s">
        <v>358</v>
      </c>
      <c r="AK134" t="s">
        <v>358</v>
      </c>
      <c r="AL134" t="s">
        <v>358</v>
      </c>
      <c r="AM134" t="s">
        <v>358</v>
      </c>
      <c r="AN134" t="s">
        <v>358</v>
      </c>
      <c r="AO134" t="s">
        <v>358</v>
      </c>
      <c r="AP134" t="s">
        <v>358</v>
      </c>
      <c r="AQ134" t="s">
        <v>358</v>
      </c>
      <c r="AR134" t="s">
        <v>358</v>
      </c>
      <c r="AS134" t="s">
        <v>358</v>
      </c>
      <c r="AT134" t="s">
        <v>358</v>
      </c>
      <c r="AU134" t="s">
        <v>358</v>
      </c>
      <c r="AV134" t="s">
        <v>358</v>
      </c>
      <c r="AW134" t="s">
        <v>358</v>
      </c>
      <c r="AX134" t="s">
        <v>358</v>
      </c>
      <c r="AY134" t="s">
        <v>358</v>
      </c>
      <c r="AZ134" t="s">
        <v>358</v>
      </c>
      <c r="BA134" t="s">
        <v>358</v>
      </c>
      <c r="BB134" t="s">
        <v>358</v>
      </c>
      <c r="BC134" t="s">
        <v>358</v>
      </c>
      <c r="BD134" t="s">
        <v>358</v>
      </c>
      <c r="BE134" t="s">
        <v>358</v>
      </c>
      <c r="BF134" t="s">
        <v>358</v>
      </c>
      <c r="BG134" t="s">
        <v>358</v>
      </c>
      <c r="BH134" t="s">
        <v>358</v>
      </c>
      <c r="BI134" t="s">
        <v>358</v>
      </c>
      <c r="BJ134" t="s">
        <v>358</v>
      </c>
      <c r="BK134" t="s">
        <v>358</v>
      </c>
      <c r="BL134" t="s">
        <v>358</v>
      </c>
      <c r="BM134" t="s">
        <v>358</v>
      </c>
      <c r="BN134" t="s">
        <v>358</v>
      </c>
      <c r="BO134" t="s">
        <v>358</v>
      </c>
      <c r="BP134" t="s">
        <v>358</v>
      </c>
      <c r="BQ134" t="s">
        <v>358</v>
      </c>
      <c r="BR134" t="s">
        <v>358</v>
      </c>
      <c r="BS134" t="s">
        <v>358</v>
      </c>
      <c r="BT134" t="s">
        <v>358</v>
      </c>
      <c r="BU134" t="s">
        <v>358</v>
      </c>
      <c r="BV134" t="s">
        <v>358</v>
      </c>
      <c r="BW134" t="s">
        <v>358</v>
      </c>
      <c r="BX134" t="s">
        <v>358</v>
      </c>
      <c r="BY134" t="s">
        <v>358</v>
      </c>
      <c r="BZ134" t="s">
        <v>358</v>
      </c>
      <c r="CA134" t="s">
        <v>358</v>
      </c>
      <c r="CB134" t="s">
        <v>358</v>
      </c>
      <c r="CC134" t="s">
        <v>358</v>
      </c>
      <c r="CD134" t="s">
        <v>358</v>
      </c>
      <c r="CE134" t="s">
        <v>358</v>
      </c>
      <c r="CF134" t="s">
        <v>358</v>
      </c>
      <c r="CG134" t="s">
        <v>358</v>
      </c>
      <c r="CH134" t="s">
        <v>358</v>
      </c>
      <c r="CI134" t="s">
        <v>358</v>
      </c>
      <c r="CJ134" t="s">
        <v>358</v>
      </c>
      <c r="CK134" t="s">
        <v>358</v>
      </c>
      <c r="CL134" t="s">
        <v>358</v>
      </c>
      <c r="CM134" t="s">
        <v>358</v>
      </c>
      <c r="CN134" t="s">
        <v>358</v>
      </c>
      <c r="CO134" t="s">
        <v>358</v>
      </c>
      <c r="CP134" t="s">
        <v>358</v>
      </c>
      <c r="CQ134" t="s">
        <v>358</v>
      </c>
      <c r="CR134" t="s">
        <v>358</v>
      </c>
      <c r="CS134" t="s">
        <v>358</v>
      </c>
      <c r="CT134" t="s">
        <v>358</v>
      </c>
      <c r="CU134" t="s">
        <v>358</v>
      </c>
      <c r="CV134" t="s">
        <v>358</v>
      </c>
      <c r="CW134" t="s">
        <v>358</v>
      </c>
      <c r="CX134" t="s">
        <v>358</v>
      </c>
      <c r="CY134" t="s">
        <v>358</v>
      </c>
      <c r="CZ134" t="s">
        <v>358</v>
      </c>
      <c r="DA134" t="s">
        <v>358</v>
      </c>
      <c r="DB134" t="s">
        <v>358</v>
      </c>
      <c r="DC134" t="s">
        <v>358</v>
      </c>
      <c r="DD134" t="s">
        <v>358</v>
      </c>
    </row>
    <row r="135" spans="1:108" x14ac:dyDescent="0.3">
      <c r="A135" t="s">
        <v>270</v>
      </c>
      <c r="B135">
        <v>28687</v>
      </c>
      <c r="C135">
        <v>28688</v>
      </c>
      <c r="D135" t="s">
        <v>352</v>
      </c>
      <c r="E135" t="s">
        <v>352</v>
      </c>
      <c r="F135" t="s">
        <v>91</v>
      </c>
      <c r="G135" t="s">
        <v>90</v>
      </c>
      <c r="H135" t="s">
        <v>352</v>
      </c>
      <c r="I135" t="s">
        <v>352</v>
      </c>
      <c r="J135" t="s">
        <v>357</v>
      </c>
      <c r="K135" t="s">
        <v>358</v>
      </c>
      <c r="L135" t="s">
        <v>358</v>
      </c>
      <c r="M135" t="s">
        <v>358</v>
      </c>
      <c r="N135" t="s">
        <v>358</v>
      </c>
      <c r="O135" t="s">
        <v>358</v>
      </c>
      <c r="P135" t="s">
        <v>358</v>
      </c>
      <c r="Q135" t="s">
        <v>358</v>
      </c>
      <c r="R135" t="s">
        <v>358</v>
      </c>
      <c r="S135" t="s">
        <v>358</v>
      </c>
      <c r="T135" t="s">
        <v>358</v>
      </c>
      <c r="U135" t="s">
        <v>358</v>
      </c>
      <c r="V135" t="s">
        <v>358</v>
      </c>
      <c r="W135" t="s">
        <v>358</v>
      </c>
      <c r="X135" t="s">
        <v>358</v>
      </c>
      <c r="Y135" t="s">
        <v>358</v>
      </c>
      <c r="Z135" t="s">
        <v>358</v>
      </c>
      <c r="AA135" t="s">
        <v>358</v>
      </c>
      <c r="AB135" t="s">
        <v>358</v>
      </c>
      <c r="AC135" t="s">
        <v>358</v>
      </c>
      <c r="AD135" t="s">
        <v>358</v>
      </c>
      <c r="AE135" t="s">
        <v>358</v>
      </c>
      <c r="AF135" t="s">
        <v>358</v>
      </c>
      <c r="AG135" t="s">
        <v>358</v>
      </c>
      <c r="AH135" t="s">
        <v>358</v>
      </c>
      <c r="AI135" t="s">
        <v>358</v>
      </c>
      <c r="AJ135" t="s">
        <v>358</v>
      </c>
      <c r="AK135" t="s">
        <v>358</v>
      </c>
      <c r="AL135" t="s">
        <v>358</v>
      </c>
      <c r="AM135" t="s">
        <v>358</v>
      </c>
      <c r="AN135" t="s">
        <v>358</v>
      </c>
      <c r="AO135" t="s">
        <v>358</v>
      </c>
      <c r="AP135" t="s">
        <v>358</v>
      </c>
      <c r="AQ135" t="s">
        <v>358</v>
      </c>
      <c r="AR135" t="s">
        <v>358</v>
      </c>
      <c r="AS135" t="s">
        <v>358</v>
      </c>
      <c r="AT135" t="s">
        <v>358</v>
      </c>
      <c r="AU135" t="s">
        <v>358</v>
      </c>
      <c r="AV135" t="s">
        <v>358</v>
      </c>
      <c r="AW135" t="s">
        <v>358</v>
      </c>
      <c r="AX135" t="s">
        <v>358</v>
      </c>
      <c r="AY135" t="s">
        <v>358</v>
      </c>
      <c r="AZ135" t="s">
        <v>358</v>
      </c>
      <c r="BA135" t="s">
        <v>358</v>
      </c>
      <c r="BB135" t="s">
        <v>358</v>
      </c>
      <c r="BC135" t="s">
        <v>358</v>
      </c>
      <c r="BD135" t="s">
        <v>358</v>
      </c>
      <c r="BE135" t="s">
        <v>358</v>
      </c>
      <c r="BF135" t="s">
        <v>358</v>
      </c>
      <c r="BG135" t="s">
        <v>358</v>
      </c>
      <c r="BH135" t="s">
        <v>358</v>
      </c>
      <c r="BI135" t="s">
        <v>358</v>
      </c>
      <c r="BJ135" t="s">
        <v>358</v>
      </c>
      <c r="BK135" t="s">
        <v>358</v>
      </c>
      <c r="BL135" t="s">
        <v>358</v>
      </c>
      <c r="BM135" t="s">
        <v>358</v>
      </c>
      <c r="BN135" t="s">
        <v>358</v>
      </c>
      <c r="BO135" t="s">
        <v>358</v>
      </c>
      <c r="BP135" t="s">
        <v>358</v>
      </c>
      <c r="BQ135" t="s">
        <v>358</v>
      </c>
      <c r="BR135" t="s">
        <v>358</v>
      </c>
      <c r="BS135" t="s">
        <v>358</v>
      </c>
      <c r="BT135" t="s">
        <v>358</v>
      </c>
      <c r="BU135" t="s">
        <v>358</v>
      </c>
      <c r="BV135" t="s">
        <v>358</v>
      </c>
      <c r="BW135" t="s">
        <v>358</v>
      </c>
      <c r="BX135" t="s">
        <v>358</v>
      </c>
      <c r="BY135" t="s">
        <v>358</v>
      </c>
      <c r="BZ135" t="s">
        <v>358</v>
      </c>
      <c r="CA135" s="7">
        <v>4.2361111111111106E-2</v>
      </c>
      <c r="CB135" s="7">
        <v>4.2372685185185187E-2</v>
      </c>
      <c r="CC135" s="7" t="s">
        <v>358</v>
      </c>
      <c r="CD135" t="s">
        <v>358</v>
      </c>
      <c r="CE135" s="7">
        <v>4.2361111111111106E-2</v>
      </c>
      <c r="CF135" s="7">
        <v>4.2372685185185187E-2</v>
      </c>
      <c r="CG135" t="s">
        <v>358</v>
      </c>
      <c r="CH135" t="s">
        <v>358</v>
      </c>
      <c r="CI135" t="s">
        <v>358</v>
      </c>
      <c r="CJ135" t="s">
        <v>358</v>
      </c>
      <c r="CK135" t="s">
        <v>358</v>
      </c>
      <c r="CL135" t="s">
        <v>358</v>
      </c>
      <c r="CM135" t="s">
        <v>358</v>
      </c>
      <c r="CN135" t="s">
        <v>358</v>
      </c>
      <c r="CO135" t="s">
        <v>358</v>
      </c>
      <c r="CP135" t="s">
        <v>358</v>
      </c>
      <c r="CQ135" t="s">
        <v>358</v>
      </c>
      <c r="CR135" t="s">
        <v>358</v>
      </c>
      <c r="CS135" t="s">
        <v>358</v>
      </c>
      <c r="CT135" t="s">
        <v>358</v>
      </c>
      <c r="CU135" t="s">
        <v>358</v>
      </c>
      <c r="CV135" t="s">
        <v>358</v>
      </c>
      <c r="CW135" t="s">
        <v>358</v>
      </c>
      <c r="CX135" t="s">
        <v>358</v>
      </c>
      <c r="CY135" t="s">
        <v>358</v>
      </c>
      <c r="CZ135" t="s">
        <v>358</v>
      </c>
      <c r="DA135" t="s">
        <v>358</v>
      </c>
      <c r="DB135" t="s">
        <v>358</v>
      </c>
      <c r="DC135" t="s">
        <v>358</v>
      </c>
      <c r="DD135" t="s">
        <v>358</v>
      </c>
    </row>
    <row r="136" spans="1:108" x14ac:dyDescent="0.3">
      <c r="A136" t="s">
        <v>270</v>
      </c>
      <c r="B136">
        <v>29624</v>
      </c>
      <c r="C136">
        <v>29625</v>
      </c>
      <c r="D136" t="s">
        <v>352</v>
      </c>
      <c r="E136" t="s">
        <v>352</v>
      </c>
      <c r="F136" t="s">
        <v>90</v>
      </c>
      <c r="G136" t="s">
        <v>91</v>
      </c>
      <c r="H136" t="s">
        <v>352</v>
      </c>
      <c r="I136" t="s">
        <v>352</v>
      </c>
      <c r="J136" t="s">
        <v>357</v>
      </c>
      <c r="K136" t="s">
        <v>358</v>
      </c>
      <c r="L136" t="s">
        <v>358</v>
      </c>
      <c r="M136" t="s">
        <v>358</v>
      </c>
      <c r="N136" t="s">
        <v>358</v>
      </c>
      <c r="O136" t="s">
        <v>358</v>
      </c>
      <c r="P136" t="s">
        <v>358</v>
      </c>
      <c r="Q136" t="s">
        <v>358</v>
      </c>
      <c r="R136" t="s">
        <v>358</v>
      </c>
      <c r="S136" t="s">
        <v>358</v>
      </c>
      <c r="T136" t="s">
        <v>358</v>
      </c>
      <c r="U136" t="s">
        <v>358</v>
      </c>
      <c r="V136" t="s">
        <v>358</v>
      </c>
      <c r="W136" t="s">
        <v>358</v>
      </c>
      <c r="X136" t="s">
        <v>358</v>
      </c>
      <c r="Y136" t="s">
        <v>358</v>
      </c>
      <c r="Z136" t="s">
        <v>358</v>
      </c>
      <c r="AA136" t="s">
        <v>358</v>
      </c>
      <c r="AB136" t="s">
        <v>358</v>
      </c>
      <c r="AC136" t="s">
        <v>358</v>
      </c>
      <c r="AD136" t="s">
        <v>358</v>
      </c>
      <c r="AE136" t="s">
        <v>358</v>
      </c>
      <c r="AF136" t="s">
        <v>358</v>
      </c>
      <c r="AG136" t="s">
        <v>358</v>
      </c>
      <c r="AH136" t="s">
        <v>358</v>
      </c>
      <c r="AI136" t="s">
        <v>358</v>
      </c>
      <c r="AJ136" t="s">
        <v>358</v>
      </c>
      <c r="AK136" t="s">
        <v>358</v>
      </c>
      <c r="AL136" s="7" t="s">
        <v>358</v>
      </c>
      <c r="AM136" s="7" t="s">
        <v>358</v>
      </c>
      <c r="AN136" t="s">
        <v>358</v>
      </c>
      <c r="AO136" t="s">
        <v>358</v>
      </c>
      <c r="AP136" t="s">
        <v>358</v>
      </c>
      <c r="AQ136" t="s">
        <v>358</v>
      </c>
      <c r="AR136" t="s">
        <v>358</v>
      </c>
      <c r="AS136" t="s">
        <v>358</v>
      </c>
      <c r="AT136" t="s">
        <v>358</v>
      </c>
      <c r="AU136" t="s">
        <v>358</v>
      </c>
      <c r="AV136" t="s">
        <v>358</v>
      </c>
      <c r="AW136" t="s">
        <v>358</v>
      </c>
      <c r="AX136" t="s">
        <v>358</v>
      </c>
      <c r="AY136" t="s">
        <v>358</v>
      </c>
      <c r="AZ136" t="s">
        <v>358</v>
      </c>
      <c r="BA136" t="s">
        <v>358</v>
      </c>
      <c r="BB136" t="s">
        <v>358</v>
      </c>
      <c r="BC136" t="s">
        <v>358</v>
      </c>
      <c r="BD136" t="s">
        <v>358</v>
      </c>
      <c r="BE136" t="s">
        <v>358</v>
      </c>
      <c r="BF136" t="s">
        <v>358</v>
      </c>
      <c r="BG136" t="s">
        <v>358</v>
      </c>
      <c r="BH136" t="s">
        <v>358</v>
      </c>
      <c r="BI136" t="s">
        <v>358</v>
      </c>
      <c r="BJ136" t="s">
        <v>358</v>
      </c>
      <c r="BK136" t="s">
        <v>358</v>
      </c>
      <c r="BL136" t="s">
        <v>358</v>
      </c>
      <c r="BM136" t="s">
        <v>358</v>
      </c>
      <c r="BN136" t="s">
        <v>358</v>
      </c>
      <c r="BO136" t="s">
        <v>358</v>
      </c>
      <c r="BP136" t="s">
        <v>358</v>
      </c>
      <c r="BQ136" t="s">
        <v>358</v>
      </c>
      <c r="BR136" t="s">
        <v>358</v>
      </c>
      <c r="BS136" t="s">
        <v>358</v>
      </c>
      <c r="BT136" t="s">
        <v>358</v>
      </c>
      <c r="BU136" t="s">
        <v>358</v>
      </c>
      <c r="BV136" t="s">
        <v>358</v>
      </c>
      <c r="BW136" t="s">
        <v>358</v>
      </c>
      <c r="BX136" t="s">
        <v>358</v>
      </c>
      <c r="BY136" t="s">
        <v>358</v>
      </c>
      <c r="BZ136" t="s">
        <v>358</v>
      </c>
      <c r="CA136" s="7">
        <v>4.2361111111111106E-2</v>
      </c>
      <c r="CB136" s="7">
        <v>4.2372685185185187E-2</v>
      </c>
      <c r="CC136" t="s">
        <v>358</v>
      </c>
      <c r="CD136" t="s">
        <v>358</v>
      </c>
      <c r="CE136" t="s">
        <v>358</v>
      </c>
      <c r="CF136" t="s">
        <v>358</v>
      </c>
      <c r="CG136" t="s">
        <v>358</v>
      </c>
      <c r="CH136" t="s">
        <v>358</v>
      </c>
      <c r="CI136" t="s">
        <v>358</v>
      </c>
      <c r="CJ136" t="s">
        <v>358</v>
      </c>
      <c r="CK136" t="s">
        <v>358</v>
      </c>
      <c r="CL136" t="s">
        <v>358</v>
      </c>
      <c r="CM136" t="s">
        <v>358</v>
      </c>
      <c r="CN136" t="s">
        <v>358</v>
      </c>
      <c r="CO136" t="s">
        <v>358</v>
      </c>
      <c r="CP136" t="s">
        <v>358</v>
      </c>
      <c r="CQ136" t="s">
        <v>358</v>
      </c>
      <c r="CR136" t="s">
        <v>358</v>
      </c>
      <c r="CS136" t="s">
        <v>358</v>
      </c>
      <c r="CT136" t="s">
        <v>358</v>
      </c>
      <c r="CU136" t="s">
        <v>358</v>
      </c>
      <c r="CV136" t="s">
        <v>358</v>
      </c>
      <c r="CW136" t="s">
        <v>358</v>
      </c>
      <c r="CX136" t="s">
        <v>358</v>
      </c>
      <c r="CY136" t="s">
        <v>358</v>
      </c>
      <c r="CZ136" t="s">
        <v>358</v>
      </c>
      <c r="DA136" t="s">
        <v>358</v>
      </c>
      <c r="DB136" t="s">
        <v>358</v>
      </c>
      <c r="DC136" t="s">
        <v>358</v>
      </c>
      <c r="DD136" t="s">
        <v>358</v>
      </c>
    </row>
    <row r="137" spans="1:108" x14ac:dyDescent="0.3">
      <c r="A137" t="s">
        <v>270</v>
      </c>
      <c r="B137">
        <v>29741</v>
      </c>
      <c r="C137">
        <v>29742</v>
      </c>
      <c r="D137" t="s">
        <v>352</v>
      </c>
      <c r="E137" t="s">
        <v>352</v>
      </c>
      <c r="F137" t="s">
        <v>106</v>
      </c>
      <c r="G137" t="s">
        <v>91</v>
      </c>
      <c r="H137" t="s">
        <v>352</v>
      </c>
      <c r="I137" t="s">
        <v>352</v>
      </c>
      <c r="J137" t="s">
        <v>357</v>
      </c>
      <c r="K137" t="s">
        <v>358</v>
      </c>
      <c r="L137" t="s">
        <v>358</v>
      </c>
      <c r="M137" t="s">
        <v>358</v>
      </c>
      <c r="N137" t="s">
        <v>358</v>
      </c>
      <c r="O137" t="s">
        <v>358</v>
      </c>
      <c r="P137" t="s">
        <v>358</v>
      </c>
      <c r="Q137" t="s">
        <v>358</v>
      </c>
      <c r="R137" t="s">
        <v>358</v>
      </c>
      <c r="S137" t="s">
        <v>358</v>
      </c>
      <c r="T137" t="s">
        <v>358</v>
      </c>
      <c r="U137" t="s">
        <v>358</v>
      </c>
      <c r="V137" t="s">
        <v>358</v>
      </c>
      <c r="W137" t="s">
        <v>358</v>
      </c>
      <c r="X137" t="s">
        <v>358</v>
      </c>
      <c r="Y137" t="s">
        <v>358</v>
      </c>
      <c r="Z137" t="s">
        <v>358</v>
      </c>
      <c r="AA137" t="s">
        <v>358</v>
      </c>
      <c r="AB137" t="s">
        <v>358</v>
      </c>
      <c r="AC137" t="s">
        <v>358</v>
      </c>
      <c r="AD137" t="s">
        <v>358</v>
      </c>
      <c r="AE137" t="s">
        <v>358</v>
      </c>
      <c r="AF137" t="s">
        <v>358</v>
      </c>
      <c r="AG137" t="s">
        <v>358</v>
      </c>
      <c r="AH137" t="s">
        <v>358</v>
      </c>
      <c r="AI137" t="s">
        <v>358</v>
      </c>
      <c r="AJ137" t="s">
        <v>358</v>
      </c>
      <c r="AK137" t="s">
        <v>358</v>
      </c>
      <c r="AL137" t="s">
        <v>358</v>
      </c>
      <c r="AM137" t="s">
        <v>358</v>
      </c>
      <c r="AN137" t="s">
        <v>358</v>
      </c>
      <c r="AO137" t="s">
        <v>358</v>
      </c>
      <c r="AP137" s="7" t="s">
        <v>358</v>
      </c>
      <c r="AQ137" s="7" t="s">
        <v>358</v>
      </c>
      <c r="AR137" s="7" t="s">
        <v>358</v>
      </c>
      <c r="AS137" s="7" t="s">
        <v>358</v>
      </c>
      <c r="AT137" t="s">
        <v>358</v>
      </c>
      <c r="AU137" t="s">
        <v>358</v>
      </c>
      <c r="AV137" t="s">
        <v>358</v>
      </c>
      <c r="AW137" t="s">
        <v>358</v>
      </c>
      <c r="AX137" t="s">
        <v>358</v>
      </c>
      <c r="AY137" t="s">
        <v>358</v>
      </c>
      <c r="AZ137" t="s">
        <v>358</v>
      </c>
      <c r="BA137" t="s">
        <v>358</v>
      </c>
      <c r="BB137" t="s">
        <v>358</v>
      </c>
      <c r="BC137" t="s">
        <v>358</v>
      </c>
      <c r="BD137" t="s">
        <v>358</v>
      </c>
      <c r="BE137" t="s">
        <v>358</v>
      </c>
      <c r="BF137" t="s">
        <v>358</v>
      </c>
      <c r="BG137" t="s">
        <v>358</v>
      </c>
      <c r="BH137" t="s">
        <v>358</v>
      </c>
      <c r="BI137" t="s">
        <v>358</v>
      </c>
      <c r="BJ137" t="s">
        <v>358</v>
      </c>
      <c r="BK137" t="s">
        <v>358</v>
      </c>
      <c r="BL137" t="s">
        <v>358</v>
      </c>
      <c r="BM137" t="s">
        <v>358</v>
      </c>
      <c r="BN137" t="s">
        <v>358</v>
      </c>
      <c r="BO137" t="s">
        <v>358</v>
      </c>
      <c r="BP137" t="s">
        <v>358</v>
      </c>
      <c r="BQ137" t="s">
        <v>358</v>
      </c>
      <c r="BR137" t="s">
        <v>358</v>
      </c>
      <c r="BS137" t="s">
        <v>358</v>
      </c>
      <c r="BT137" t="s">
        <v>358</v>
      </c>
      <c r="BU137" t="s">
        <v>358</v>
      </c>
      <c r="BV137" t="s">
        <v>358</v>
      </c>
      <c r="BW137" t="s">
        <v>358</v>
      </c>
      <c r="BX137" t="s">
        <v>358</v>
      </c>
      <c r="BY137" t="s">
        <v>358</v>
      </c>
      <c r="BZ137" t="s">
        <v>358</v>
      </c>
      <c r="CA137" s="7">
        <v>4.2361111111111106E-2</v>
      </c>
      <c r="CB137" s="7">
        <v>4.2372685185185187E-2</v>
      </c>
      <c r="CC137" t="s">
        <v>358</v>
      </c>
      <c r="CD137" t="s">
        <v>358</v>
      </c>
      <c r="CE137" s="7">
        <v>4.2361111111111106E-2</v>
      </c>
      <c r="CF137" s="7">
        <v>4.2372685185185187E-2</v>
      </c>
      <c r="CG137" t="s">
        <v>358</v>
      </c>
      <c r="CH137" t="s">
        <v>358</v>
      </c>
      <c r="CI137" t="s">
        <v>358</v>
      </c>
      <c r="CJ137" t="s">
        <v>358</v>
      </c>
      <c r="CK137" t="s">
        <v>358</v>
      </c>
      <c r="CL137" t="s">
        <v>358</v>
      </c>
      <c r="CM137" t="s">
        <v>358</v>
      </c>
      <c r="CN137" t="s">
        <v>358</v>
      </c>
      <c r="CO137" t="s">
        <v>358</v>
      </c>
      <c r="CP137" t="s">
        <v>358</v>
      </c>
      <c r="CQ137" t="s">
        <v>358</v>
      </c>
      <c r="CR137" t="s">
        <v>358</v>
      </c>
      <c r="CS137" t="s">
        <v>358</v>
      </c>
      <c r="CT137" t="s">
        <v>358</v>
      </c>
      <c r="CU137" t="s">
        <v>358</v>
      </c>
      <c r="CV137" t="s">
        <v>358</v>
      </c>
      <c r="CW137" t="s">
        <v>358</v>
      </c>
      <c r="CX137" t="s">
        <v>358</v>
      </c>
      <c r="CY137" t="s">
        <v>358</v>
      </c>
      <c r="CZ137" t="s">
        <v>358</v>
      </c>
      <c r="DA137" t="s">
        <v>358</v>
      </c>
      <c r="DB137" t="s">
        <v>358</v>
      </c>
      <c r="DC137" t="s">
        <v>358</v>
      </c>
      <c r="DD137" t="s">
        <v>358</v>
      </c>
    </row>
    <row r="138" spans="1:108" x14ac:dyDescent="0.3">
      <c r="A138" t="s">
        <v>270</v>
      </c>
      <c r="B138">
        <v>29773</v>
      </c>
      <c r="C138">
        <v>29774</v>
      </c>
      <c r="D138" t="s">
        <v>352</v>
      </c>
      <c r="E138" t="s">
        <v>352</v>
      </c>
      <c r="F138" t="s">
        <v>90</v>
      </c>
      <c r="G138" t="s">
        <v>91</v>
      </c>
      <c r="H138" t="s">
        <v>352</v>
      </c>
      <c r="I138" t="s">
        <v>352</v>
      </c>
      <c r="J138" t="s">
        <v>357</v>
      </c>
      <c r="K138" t="s">
        <v>358</v>
      </c>
      <c r="L138" t="s">
        <v>358</v>
      </c>
      <c r="M138" t="s">
        <v>358</v>
      </c>
      <c r="N138" t="s">
        <v>358</v>
      </c>
      <c r="O138" t="s">
        <v>358</v>
      </c>
      <c r="P138" s="7" t="s">
        <v>358</v>
      </c>
      <c r="Q138" s="7" t="s">
        <v>358</v>
      </c>
      <c r="R138" t="s">
        <v>358</v>
      </c>
      <c r="S138" t="s">
        <v>358</v>
      </c>
      <c r="T138" t="s">
        <v>358</v>
      </c>
      <c r="U138" t="s">
        <v>358</v>
      </c>
      <c r="V138" t="s">
        <v>358</v>
      </c>
      <c r="W138" t="s">
        <v>358</v>
      </c>
      <c r="X138" t="s">
        <v>358</v>
      </c>
      <c r="Y138" t="s">
        <v>358</v>
      </c>
      <c r="Z138" t="s">
        <v>358</v>
      </c>
      <c r="AA138" t="s">
        <v>358</v>
      </c>
      <c r="AB138" t="s">
        <v>358</v>
      </c>
      <c r="AC138" t="s">
        <v>358</v>
      </c>
      <c r="AD138" t="s">
        <v>358</v>
      </c>
      <c r="AE138" t="s">
        <v>358</v>
      </c>
      <c r="AF138" t="s">
        <v>358</v>
      </c>
      <c r="AG138" t="s">
        <v>358</v>
      </c>
      <c r="AH138" t="s">
        <v>358</v>
      </c>
      <c r="AI138" t="s">
        <v>358</v>
      </c>
      <c r="AJ138" t="s">
        <v>358</v>
      </c>
      <c r="AK138" t="s">
        <v>358</v>
      </c>
      <c r="AL138" t="s">
        <v>358</v>
      </c>
      <c r="AM138" t="s">
        <v>358</v>
      </c>
      <c r="AN138" t="s">
        <v>358</v>
      </c>
      <c r="AO138" t="s">
        <v>358</v>
      </c>
      <c r="AP138" t="s">
        <v>358</v>
      </c>
      <c r="AQ138" t="s">
        <v>358</v>
      </c>
      <c r="AR138" t="s">
        <v>358</v>
      </c>
      <c r="AS138" t="s">
        <v>358</v>
      </c>
      <c r="AT138" t="s">
        <v>358</v>
      </c>
      <c r="AU138" t="s">
        <v>358</v>
      </c>
      <c r="AV138" t="s">
        <v>358</v>
      </c>
      <c r="AW138" t="s">
        <v>358</v>
      </c>
      <c r="AX138" t="s">
        <v>358</v>
      </c>
      <c r="AY138" t="s">
        <v>358</v>
      </c>
      <c r="AZ138" t="s">
        <v>358</v>
      </c>
      <c r="BA138" t="s">
        <v>358</v>
      </c>
      <c r="BB138" t="s">
        <v>358</v>
      </c>
      <c r="BC138" t="s">
        <v>358</v>
      </c>
      <c r="BD138" t="s">
        <v>358</v>
      </c>
      <c r="BE138" t="s">
        <v>358</v>
      </c>
      <c r="BF138" t="s">
        <v>358</v>
      </c>
      <c r="BG138" t="s">
        <v>358</v>
      </c>
      <c r="BH138" t="s">
        <v>358</v>
      </c>
      <c r="BI138" t="s">
        <v>358</v>
      </c>
      <c r="BJ138" t="s">
        <v>358</v>
      </c>
      <c r="BK138" t="s">
        <v>358</v>
      </c>
      <c r="BL138" t="s">
        <v>358</v>
      </c>
      <c r="BM138" t="s">
        <v>358</v>
      </c>
      <c r="BN138" t="s">
        <v>358</v>
      </c>
      <c r="BO138" t="s">
        <v>358</v>
      </c>
      <c r="BP138" t="s">
        <v>358</v>
      </c>
      <c r="BQ138" t="s">
        <v>358</v>
      </c>
      <c r="BR138" t="s">
        <v>358</v>
      </c>
      <c r="BS138" t="s">
        <v>358</v>
      </c>
      <c r="BT138" t="s">
        <v>358</v>
      </c>
      <c r="BU138" t="s">
        <v>358</v>
      </c>
      <c r="BV138" t="s">
        <v>358</v>
      </c>
      <c r="BW138" t="s">
        <v>358</v>
      </c>
      <c r="BX138" t="s">
        <v>358</v>
      </c>
      <c r="BY138" t="s">
        <v>358</v>
      </c>
      <c r="BZ138" t="s">
        <v>358</v>
      </c>
      <c r="CA138" t="s">
        <v>358</v>
      </c>
      <c r="CB138" t="s">
        <v>358</v>
      </c>
      <c r="CC138" t="s">
        <v>358</v>
      </c>
      <c r="CD138" t="s">
        <v>358</v>
      </c>
      <c r="CE138" t="s">
        <v>358</v>
      </c>
      <c r="CF138" t="s">
        <v>358</v>
      </c>
      <c r="CG138" t="s">
        <v>358</v>
      </c>
      <c r="CH138" t="s">
        <v>358</v>
      </c>
      <c r="CI138" t="s">
        <v>358</v>
      </c>
      <c r="CJ138" t="s">
        <v>358</v>
      </c>
      <c r="CK138" t="s">
        <v>358</v>
      </c>
      <c r="CL138" t="s">
        <v>358</v>
      </c>
      <c r="CM138" t="s">
        <v>358</v>
      </c>
      <c r="CN138" t="s">
        <v>358</v>
      </c>
      <c r="CO138" t="s">
        <v>358</v>
      </c>
      <c r="CP138" t="s">
        <v>358</v>
      </c>
      <c r="CQ138" t="s">
        <v>358</v>
      </c>
      <c r="CR138" t="s">
        <v>358</v>
      </c>
      <c r="CS138" t="s">
        <v>358</v>
      </c>
      <c r="CT138" t="s">
        <v>358</v>
      </c>
      <c r="CU138" s="7">
        <v>4.2361111111111106E-2</v>
      </c>
      <c r="CV138" s="7">
        <v>4.2372685185185187E-2</v>
      </c>
      <c r="CW138" t="s">
        <v>358</v>
      </c>
      <c r="CX138" t="s">
        <v>358</v>
      </c>
      <c r="CY138" t="s">
        <v>358</v>
      </c>
      <c r="CZ138" t="s">
        <v>358</v>
      </c>
      <c r="DA138" t="s">
        <v>358</v>
      </c>
      <c r="DB138" t="s">
        <v>358</v>
      </c>
      <c r="DC138" t="s">
        <v>358</v>
      </c>
      <c r="DD138" t="s">
        <v>358</v>
      </c>
    </row>
    <row r="139" spans="1:108" x14ac:dyDescent="0.3">
      <c r="AP139" s="7"/>
      <c r="AQ139" s="7"/>
    </row>
    <row r="140" spans="1:108" x14ac:dyDescent="0.3">
      <c r="A140" s="4" t="s">
        <v>2010</v>
      </c>
    </row>
    <row r="141" spans="1:108" x14ac:dyDescent="0.3">
      <c r="A141" t="s">
        <v>270</v>
      </c>
      <c r="B141">
        <v>11</v>
      </c>
      <c r="C141">
        <v>37</v>
      </c>
      <c r="D141" t="s">
        <v>352</v>
      </c>
      <c r="E141" t="s">
        <v>352</v>
      </c>
      <c r="F141" t="s">
        <v>359</v>
      </c>
      <c r="G141" t="s">
        <v>105</v>
      </c>
      <c r="H141" t="s">
        <v>352</v>
      </c>
      <c r="I141" t="s">
        <v>352</v>
      </c>
      <c r="J141" t="s">
        <v>357</v>
      </c>
      <c r="K141" t="s">
        <v>358</v>
      </c>
      <c r="L141" t="s">
        <v>358</v>
      </c>
      <c r="M141" t="s">
        <v>358</v>
      </c>
      <c r="N141" t="s">
        <v>358</v>
      </c>
      <c r="O141" t="s">
        <v>358</v>
      </c>
      <c r="P141" t="s">
        <v>358</v>
      </c>
      <c r="Q141" t="s">
        <v>358</v>
      </c>
      <c r="R141" t="s">
        <v>358</v>
      </c>
      <c r="S141" t="s">
        <v>358</v>
      </c>
      <c r="T141" t="s">
        <v>358</v>
      </c>
      <c r="U141" t="s">
        <v>358</v>
      </c>
      <c r="V141" t="s">
        <v>358</v>
      </c>
      <c r="W141" t="s">
        <v>358</v>
      </c>
      <c r="X141" t="s">
        <v>358</v>
      </c>
      <c r="Y141" t="s">
        <v>358</v>
      </c>
      <c r="Z141" t="s">
        <v>358</v>
      </c>
      <c r="AA141" t="s">
        <v>358</v>
      </c>
      <c r="AB141" t="s">
        <v>358</v>
      </c>
      <c r="AC141" t="s">
        <v>358</v>
      </c>
      <c r="AD141" t="s">
        <v>358</v>
      </c>
      <c r="AE141" t="s">
        <v>358</v>
      </c>
      <c r="AF141" t="s">
        <v>358</v>
      </c>
      <c r="AG141" t="s">
        <v>358</v>
      </c>
      <c r="AH141" t="s">
        <v>358</v>
      </c>
      <c r="AI141" t="s">
        <v>358</v>
      </c>
      <c r="AJ141" t="s">
        <v>358</v>
      </c>
      <c r="AK141" t="s">
        <v>358</v>
      </c>
      <c r="AL141" t="s">
        <v>358</v>
      </c>
      <c r="AM141" t="s">
        <v>358</v>
      </c>
      <c r="AN141" t="s">
        <v>358</v>
      </c>
      <c r="AO141" s="7">
        <v>4.2361111111111106E-2</v>
      </c>
      <c r="AP141" s="7">
        <v>4.2372685185185187E-2</v>
      </c>
      <c r="AQ141" t="s">
        <v>358</v>
      </c>
      <c r="AR141" t="s">
        <v>358</v>
      </c>
      <c r="AS141" t="s">
        <v>358</v>
      </c>
      <c r="AT141" t="s">
        <v>358</v>
      </c>
      <c r="AU141" t="s">
        <v>358</v>
      </c>
      <c r="AV141" t="s">
        <v>358</v>
      </c>
      <c r="AW141" t="s">
        <v>358</v>
      </c>
      <c r="AX141" t="s">
        <v>358</v>
      </c>
      <c r="AY141" t="s">
        <v>358</v>
      </c>
      <c r="AZ141" t="s">
        <v>358</v>
      </c>
      <c r="BA141" t="s">
        <v>358</v>
      </c>
      <c r="BB141" t="s">
        <v>358</v>
      </c>
      <c r="BC141" t="s">
        <v>358</v>
      </c>
      <c r="BD141" t="s">
        <v>358</v>
      </c>
      <c r="BE141" t="s">
        <v>358</v>
      </c>
      <c r="BF141" t="s">
        <v>358</v>
      </c>
      <c r="BG141" t="s">
        <v>358</v>
      </c>
      <c r="BH141" t="s">
        <v>358</v>
      </c>
      <c r="BI141" t="s">
        <v>358</v>
      </c>
      <c r="BJ141" t="s">
        <v>358</v>
      </c>
      <c r="BK141" t="s">
        <v>358</v>
      </c>
      <c r="BL141" t="s">
        <v>358</v>
      </c>
      <c r="BM141" t="s">
        <v>358</v>
      </c>
      <c r="BN141" t="s">
        <v>358</v>
      </c>
      <c r="BO141" t="s">
        <v>358</v>
      </c>
      <c r="BP141" t="s">
        <v>358</v>
      </c>
      <c r="BQ141" t="s">
        <v>358</v>
      </c>
      <c r="BR141" t="s">
        <v>358</v>
      </c>
      <c r="BS141" t="s">
        <v>358</v>
      </c>
      <c r="BT141" t="s">
        <v>358</v>
      </c>
      <c r="BU141" t="s">
        <v>358</v>
      </c>
      <c r="BV141" t="s">
        <v>358</v>
      </c>
      <c r="BW141" t="s">
        <v>358</v>
      </c>
      <c r="BX141" t="s">
        <v>358</v>
      </c>
      <c r="BY141" t="s">
        <v>358</v>
      </c>
      <c r="BZ141" t="s">
        <v>358</v>
      </c>
      <c r="CA141" t="s">
        <v>358</v>
      </c>
      <c r="CB141" t="s">
        <v>358</v>
      </c>
      <c r="CC141" t="s">
        <v>358</v>
      </c>
      <c r="CD141" t="s">
        <v>358</v>
      </c>
      <c r="CE141" t="s">
        <v>358</v>
      </c>
      <c r="CF141" t="s">
        <v>358</v>
      </c>
      <c r="CG141" t="s">
        <v>358</v>
      </c>
      <c r="CH141" t="s">
        <v>358</v>
      </c>
      <c r="CI141" t="s">
        <v>358</v>
      </c>
      <c r="CJ141" t="s">
        <v>358</v>
      </c>
      <c r="CK141" t="s">
        <v>358</v>
      </c>
      <c r="CL141" t="s">
        <v>358</v>
      </c>
      <c r="CM141" t="s">
        <v>358</v>
      </c>
      <c r="CN141" t="s">
        <v>358</v>
      </c>
      <c r="CO141" t="s">
        <v>358</v>
      </c>
      <c r="CP141" t="s">
        <v>358</v>
      </c>
      <c r="CQ141" t="s">
        <v>358</v>
      </c>
      <c r="CR141" t="s">
        <v>358</v>
      </c>
      <c r="CS141" t="s">
        <v>358</v>
      </c>
      <c r="CT141" t="s">
        <v>358</v>
      </c>
      <c r="CU141" t="s">
        <v>358</v>
      </c>
      <c r="CV141" t="s">
        <v>358</v>
      </c>
      <c r="CW141" t="s">
        <v>358</v>
      </c>
      <c r="CX141" t="s">
        <v>358</v>
      </c>
      <c r="CY141" t="s">
        <v>358</v>
      </c>
      <c r="CZ141" t="s">
        <v>358</v>
      </c>
      <c r="DA141" t="s">
        <v>358</v>
      </c>
      <c r="DB141" t="s">
        <v>358</v>
      </c>
      <c r="DC141" t="s">
        <v>358</v>
      </c>
      <c r="DD141" t="s">
        <v>358</v>
      </c>
    </row>
    <row r="142" spans="1:108" x14ac:dyDescent="0.3">
      <c r="A142" t="s">
        <v>270</v>
      </c>
      <c r="B142">
        <v>198</v>
      </c>
      <c r="C142">
        <v>200</v>
      </c>
      <c r="D142" t="s">
        <v>352</v>
      </c>
      <c r="E142" t="s">
        <v>352</v>
      </c>
      <c r="F142" t="s">
        <v>354</v>
      </c>
      <c r="G142" t="s">
        <v>106</v>
      </c>
      <c r="H142" t="s">
        <v>352</v>
      </c>
      <c r="I142" t="s">
        <v>352</v>
      </c>
      <c r="J142" t="s">
        <v>357</v>
      </c>
      <c r="K142" t="s">
        <v>358</v>
      </c>
      <c r="L142" t="s">
        <v>358</v>
      </c>
      <c r="M142" t="s">
        <v>358</v>
      </c>
      <c r="N142" t="s">
        <v>358</v>
      </c>
      <c r="O142" t="s">
        <v>358</v>
      </c>
      <c r="P142" t="s">
        <v>358</v>
      </c>
      <c r="Q142" t="s">
        <v>358</v>
      </c>
      <c r="R142" t="s">
        <v>358</v>
      </c>
      <c r="S142" t="s">
        <v>358</v>
      </c>
      <c r="T142" t="s">
        <v>358</v>
      </c>
      <c r="U142" t="s">
        <v>358</v>
      </c>
      <c r="V142" t="s">
        <v>358</v>
      </c>
      <c r="W142" t="s">
        <v>358</v>
      </c>
      <c r="X142" t="s">
        <v>358</v>
      </c>
      <c r="Y142" t="s">
        <v>358</v>
      </c>
      <c r="Z142" t="s">
        <v>358</v>
      </c>
      <c r="AA142" t="s">
        <v>358</v>
      </c>
      <c r="AB142" t="s">
        <v>358</v>
      </c>
      <c r="AC142" t="s">
        <v>358</v>
      </c>
      <c r="AD142" t="s">
        <v>358</v>
      </c>
      <c r="AE142" t="s">
        <v>358</v>
      </c>
      <c r="AF142" t="s">
        <v>358</v>
      </c>
      <c r="AG142" t="s">
        <v>358</v>
      </c>
      <c r="AH142" t="s">
        <v>358</v>
      </c>
      <c r="AI142" t="s">
        <v>358</v>
      </c>
      <c r="AJ142" t="s">
        <v>358</v>
      </c>
      <c r="AK142" t="s">
        <v>358</v>
      </c>
      <c r="AL142" t="s">
        <v>358</v>
      </c>
      <c r="AM142" t="s">
        <v>358</v>
      </c>
      <c r="AN142" t="s">
        <v>358</v>
      </c>
      <c r="AO142" t="s">
        <v>358</v>
      </c>
      <c r="AP142" t="s">
        <v>358</v>
      </c>
      <c r="AQ142" t="s">
        <v>358</v>
      </c>
      <c r="AR142" t="s">
        <v>358</v>
      </c>
      <c r="AS142" s="7">
        <v>4.2361111111111106E-2</v>
      </c>
      <c r="AT142" s="7">
        <v>4.2372685185185187E-2</v>
      </c>
      <c r="AU142" t="s">
        <v>358</v>
      </c>
      <c r="AV142" t="s">
        <v>358</v>
      </c>
      <c r="AW142" t="s">
        <v>358</v>
      </c>
      <c r="AX142" t="s">
        <v>358</v>
      </c>
      <c r="AY142" t="s">
        <v>358</v>
      </c>
      <c r="AZ142" t="s">
        <v>358</v>
      </c>
      <c r="BA142" t="s">
        <v>358</v>
      </c>
      <c r="BB142" t="s">
        <v>358</v>
      </c>
      <c r="BC142" t="s">
        <v>358</v>
      </c>
      <c r="BD142" t="s">
        <v>358</v>
      </c>
      <c r="BE142" t="s">
        <v>358</v>
      </c>
      <c r="BF142" t="s">
        <v>358</v>
      </c>
      <c r="BG142" t="s">
        <v>358</v>
      </c>
      <c r="BH142" t="s">
        <v>358</v>
      </c>
      <c r="BI142" t="s">
        <v>358</v>
      </c>
      <c r="BJ142" t="s">
        <v>358</v>
      </c>
      <c r="BK142" t="s">
        <v>358</v>
      </c>
      <c r="BL142" t="s">
        <v>358</v>
      </c>
      <c r="BM142" t="s">
        <v>358</v>
      </c>
      <c r="BN142" t="s">
        <v>358</v>
      </c>
      <c r="BO142" t="s">
        <v>358</v>
      </c>
      <c r="BP142" t="s">
        <v>358</v>
      </c>
      <c r="BQ142" t="s">
        <v>358</v>
      </c>
      <c r="BR142" t="s">
        <v>358</v>
      </c>
      <c r="BS142" t="s">
        <v>358</v>
      </c>
      <c r="BT142" t="s">
        <v>358</v>
      </c>
      <c r="BU142" t="s">
        <v>358</v>
      </c>
      <c r="BV142" t="s">
        <v>358</v>
      </c>
      <c r="BW142" t="s">
        <v>358</v>
      </c>
      <c r="BX142" t="s">
        <v>358</v>
      </c>
      <c r="BY142" t="s">
        <v>358</v>
      </c>
      <c r="BZ142" t="s">
        <v>358</v>
      </c>
      <c r="CA142" t="s">
        <v>358</v>
      </c>
      <c r="CB142" t="s">
        <v>358</v>
      </c>
      <c r="CC142" t="s">
        <v>358</v>
      </c>
      <c r="CD142" t="s">
        <v>358</v>
      </c>
      <c r="CE142" t="s">
        <v>358</v>
      </c>
      <c r="CF142" t="s">
        <v>358</v>
      </c>
      <c r="CG142" t="s">
        <v>358</v>
      </c>
      <c r="CH142" t="s">
        <v>358</v>
      </c>
      <c r="CI142" t="s">
        <v>358</v>
      </c>
      <c r="CJ142" t="s">
        <v>358</v>
      </c>
      <c r="CK142" t="s">
        <v>358</v>
      </c>
      <c r="CL142" t="s">
        <v>358</v>
      </c>
      <c r="CM142" t="s">
        <v>358</v>
      </c>
      <c r="CN142" t="s">
        <v>358</v>
      </c>
      <c r="CO142" t="s">
        <v>358</v>
      </c>
      <c r="CP142" t="s">
        <v>358</v>
      </c>
      <c r="CQ142" t="s">
        <v>358</v>
      </c>
      <c r="CR142" t="s">
        <v>358</v>
      </c>
      <c r="CS142" t="s">
        <v>358</v>
      </c>
      <c r="CT142" t="s">
        <v>358</v>
      </c>
      <c r="CU142" t="s">
        <v>358</v>
      </c>
      <c r="CV142" t="s">
        <v>358</v>
      </c>
      <c r="CW142" t="s">
        <v>358</v>
      </c>
      <c r="CX142" t="s">
        <v>358</v>
      </c>
      <c r="CY142" t="s">
        <v>358</v>
      </c>
      <c r="CZ142" t="s">
        <v>358</v>
      </c>
      <c r="DA142" t="s">
        <v>358</v>
      </c>
      <c r="DB142" t="s">
        <v>358</v>
      </c>
      <c r="DC142" t="s">
        <v>358</v>
      </c>
      <c r="DD142" t="s">
        <v>358</v>
      </c>
    </row>
    <row r="143" spans="1:108" x14ac:dyDescent="0.3">
      <c r="A143" t="s">
        <v>270</v>
      </c>
      <c r="B143">
        <v>11081</v>
      </c>
      <c r="C143">
        <v>11083</v>
      </c>
      <c r="D143" t="s">
        <v>352</v>
      </c>
      <c r="E143" t="s">
        <v>352</v>
      </c>
      <c r="F143" t="s">
        <v>361</v>
      </c>
      <c r="G143" t="s">
        <v>91</v>
      </c>
      <c r="H143" t="s">
        <v>352</v>
      </c>
      <c r="I143" t="s">
        <v>352</v>
      </c>
      <c r="J143" t="s">
        <v>357</v>
      </c>
      <c r="K143" t="s">
        <v>358</v>
      </c>
      <c r="L143" t="s">
        <v>358</v>
      </c>
      <c r="M143" t="s">
        <v>358</v>
      </c>
      <c r="N143" t="s">
        <v>358</v>
      </c>
      <c r="O143" t="s">
        <v>358</v>
      </c>
      <c r="P143" t="s">
        <v>358</v>
      </c>
      <c r="Q143" t="s">
        <v>358</v>
      </c>
      <c r="R143" t="s">
        <v>358</v>
      </c>
      <c r="S143" t="s">
        <v>358</v>
      </c>
      <c r="T143" t="s">
        <v>358</v>
      </c>
      <c r="U143" t="s">
        <v>358</v>
      </c>
      <c r="V143" t="s">
        <v>358</v>
      </c>
      <c r="W143" t="s">
        <v>358</v>
      </c>
      <c r="X143" t="s">
        <v>358</v>
      </c>
      <c r="Y143" t="s">
        <v>358</v>
      </c>
      <c r="Z143" t="s">
        <v>358</v>
      </c>
      <c r="AA143" t="s">
        <v>358</v>
      </c>
      <c r="AB143" t="s">
        <v>358</v>
      </c>
      <c r="AC143" t="s">
        <v>358</v>
      </c>
      <c r="AD143" t="s">
        <v>358</v>
      </c>
      <c r="AE143" t="s">
        <v>358</v>
      </c>
      <c r="AF143" t="s">
        <v>358</v>
      </c>
      <c r="AG143" t="s">
        <v>358</v>
      </c>
      <c r="AH143" t="s">
        <v>358</v>
      </c>
      <c r="AI143" t="s">
        <v>358</v>
      </c>
      <c r="AJ143" t="s">
        <v>358</v>
      </c>
      <c r="AK143" t="s">
        <v>358</v>
      </c>
      <c r="AL143" t="s">
        <v>358</v>
      </c>
      <c r="AM143" s="7">
        <v>4.2361111111111106E-2</v>
      </c>
      <c r="AN143" s="7">
        <v>4.2372685185185187E-2</v>
      </c>
      <c r="AO143" t="s">
        <v>358</v>
      </c>
      <c r="AP143" t="s">
        <v>358</v>
      </c>
      <c r="AQ143" t="s">
        <v>358</v>
      </c>
      <c r="AR143" t="s">
        <v>358</v>
      </c>
      <c r="AS143" t="s">
        <v>358</v>
      </c>
      <c r="AT143" t="s">
        <v>358</v>
      </c>
      <c r="AU143" t="s">
        <v>358</v>
      </c>
      <c r="AV143" t="s">
        <v>358</v>
      </c>
      <c r="AW143" t="s">
        <v>358</v>
      </c>
      <c r="AX143" t="s">
        <v>358</v>
      </c>
      <c r="AY143" t="s">
        <v>358</v>
      </c>
      <c r="AZ143" t="s">
        <v>358</v>
      </c>
      <c r="BA143" t="s">
        <v>358</v>
      </c>
      <c r="BB143" t="s">
        <v>358</v>
      </c>
      <c r="BC143" t="s">
        <v>358</v>
      </c>
      <c r="BD143" t="s">
        <v>358</v>
      </c>
      <c r="BE143" t="s">
        <v>358</v>
      </c>
      <c r="BF143" t="s">
        <v>358</v>
      </c>
      <c r="BG143" t="s">
        <v>358</v>
      </c>
      <c r="BH143" t="s">
        <v>358</v>
      </c>
      <c r="BI143" t="s">
        <v>358</v>
      </c>
      <c r="BJ143" t="s">
        <v>358</v>
      </c>
      <c r="BK143" t="s">
        <v>358</v>
      </c>
      <c r="BL143" t="s">
        <v>358</v>
      </c>
      <c r="BM143" t="s">
        <v>358</v>
      </c>
      <c r="BN143" t="s">
        <v>358</v>
      </c>
      <c r="BO143" t="s">
        <v>358</v>
      </c>
      <c r="BP143" t="s">
        <v>358</v>
      </c>
      <c r="BQ143" t="s">
        <v>358</v>
      </c>
      <c r="BR143" t="s">
        <v>358</v>
      </c>
      <c r="BS143" s="7">
        <v>4.2361111111111106E-2</v>
      </c>
      <c r="BT143" s="7">
        <v>4.2372685185185187E-2</v>
      </c>
      <c r="BU143" t="s">
        <v>358</v>
      </c>
      <c r="BV143" t="s">
        <v>358</v>
      </c>
      <c r="BW143" t="s">
        <v>358</v>
      </c>
      <c r="BX143" t="s">
        <v>358</v>
      </c>
      <c r="BY143" t="s">
        <v>358</v>
      </c>
      <c r="BZ143" t="s">
        <v>358</v>
      </c>
      <c r="CA143" t="s">
        <v>358</v>
      </c>
      <c r="CB143" t="s">
        <v>358</v>
      </c>
      <c r="CC143" t="s">
        <v>358</v>
      </c>
      <c r="CD143" t="s">
        <v>358</v>
      </c>
      <c r="CE143" s="7">
        <v>4.2361111111111106E-2</v>
      </c>
      <c r="CF143" s="7">
        <v>4.2372685185185187E-2</v>
      </c>
      <c r="CG143" t="s">
        <v>358</v>
      </c>
      <c r="CH143" t="s">
        <v>358</v>
      </c>
      <c r="CI143" t="s">
        <v>358</v>
      </c>
      <c r="CJ143" t="s">
        <v>358</v>
      </c>
      <c r="CK143" t="s">
        <v>358</v>
      </c>
      <c r="CL143" t="s">
        <v>358</v>
      </c>
      <c r="CM143" t="s">
        <v>358</v>
      </c>
      <c r="CN143" t="s">
        <v>358</v>
      </c>
      <c r="CO143" t="s">
        <v>358</v>
      </c>
      <c r="CP143" t="s">
        <v>358</v>
      </c>
      <c r="CQ143" t="s">
        <v>358</v>
      </c>
      <c r="CR143" t="s">
        <v>358</v>
      </c>
      <c r="CS143" t="s">
        <v>358</v>
      </c>
      <c r="CT143" t="s">
        <v>358</v>
      </c>
      <c r="CU143" t="s">
        <v>358</v>
      </c>
      <c r="CV143" t="s">
        <v>358</v>
      </c>
      <c r="CW143" t="s">
        <v>358</v>
      </c>
      <c r="CX143" t="s">
        <v>358</v>
      </c>
      <c r="CY143" t="s">
        <v>358</v>
      </c>
      <c r="CZ143" t="s">
        <v>358</v>
      </c>
      <c r="DA143" t="s">
        <v>358</v>
      </c>
      <c r="DB143" t="s">
        <v>358</v>
      </c>
      <c r="DC143" t="s">
        <v>358</v>
      </c>
      <c r="DD143" t="s">
        <v>358</v>
      </c>
    </row>
    <row r="144" spans="1:108" x14ac:dyDescent="0.3">
      <c r="A144" t="s">
        <v>270</v>
      </c>
      <c r="B144">
        <v>20296</v>
      </c>
      <c r="C144">
        <v>20300</v>
      </c>
      <c r="D144" t="s">
        <v>352</v>
      </c>
      <c r="E144" t="s">
        <v>352</v>
      </c>
      <c r="F144" t="s">
        <v>362</v>
      </c>
      <c r="G144" t="s">
        <v>105</v>
      </c>
      <c r="H144" t="s">
        <v>352</v>
      </c>
      <c r="I144" t="s">
        <v>352</v>
      </c>
      <c r="J144" t="s">
        <v>357</v>
      </c>
      <c r="K144" t="s">
        <v>358</v>
      </c>
      <c r="L144" t="s">
        <v>358</v>
      </c>
      <c r="M144" t="s">
        <v>358</v>
      </c>
      <c r="N144" t="s">
        <v>358</v>
      </c>
      <c r="O144" t="s">
        <v>358</v>
      </c>
      <c r="P144" t="s">
        <v>358</v>
      </c>
      <c r="Q144" t="s">
        <v>358</v>
      </c>
      <c r="R144" t="s">
        <v>358</v>
      </c>
      <c r="S144" t="s">
        <v>358</v>
      </c>
      <c r="T144" t="s">
        <v>358</v>
      </c>
      <c r="U144" t="s">
        <v>358</v>
      </c>
      <c r="V144" t="s">
        <v>358</v>
      </c>
      <c r="W144" t="s">
        <v>358</v>
      </c>
      <c r="X144" t="s">
        <v>358</v>
      </c>
      <c r="Y144" t="s">
        <v>358</v>
      </c>
      <c r="Z144" t="s">
        <v>358</v>
      </c>
      <c r="AA144" t="s">
        <v>358</v>
      </c>
      <c r="AB144" t="s">
        <v>358</v>
      </c>
      <c r="AC144" t="s">
        <v>358</v>
      </c>
      <c r="AD144" t="s">
        <v>358</v>
      </c>
      <c r="AE144" t="s">
        <v>358</v>
      </c>
      <c r="AF144" t="s">
        <v>358</v>
      </c>
      <c r="AG144" t="s">
        <v>358</v>
      </c>
      <c r="AH144" t="s">
        <v>358</v>
      </c>
      <c r="AI144" s="7">
        <v>4.2361111111111106E-2</v>
      </c>
      <c r="AJ144" s="7">
        <v>4.2372685185185187E-2</v>
      </c>
      <c r="AK144" t="s">
        <v>358</v>
      </c>
      <c r="AL144" t="s">
        <v>358</v>
      </c>
      <c r="AM144" t="s">
        <v>358</v>
      </c>
      <c r="AN144" t="s">
        <v>358</v>
      </c>
      <c r="AO144" t="s">
        <v>358</v>
      </c>
      <c r="AP144" t="s">
        <v>358</v>
      </c>
      <c r="AQ144" t="s">
        <v>358</v>
      </c>
      <c r="AR144" t="s">
        <v>358</v>
      </c>
      <c r="AS144" t="s">
        <v>358</v>
      </c>
      <c r="AT144" t="s">
        <v>358</v>
      </c>
      <c r="AU144" t="s">
        <v>358</v>
      </c>
      <c r="AV144" t="s">
        <v>358</v>
      </c>
      <c r="AW144" t="s">
        <v>358</v>
      </c>
      <c r="AX144" t="s">
        <v>358</v>
      </c>
      <c r="AY144" t="s">
        <v>358</v>
      </c>
      <c r="AZ144" t="s">
        <v>358</v>
      </c>
      <c r="BA144" t="s">
        <v>358</v>
      </c>
      <c r="BB144" t="s">
        <v>358</v>
      </c>
      <c r="BC144" t="s">
        <v>358</v>
      </c>
      <c r="BD144" t="s">
        <v>358</v>
      </c>
      <c r="BE144" t="s">
        <v>358</v>
      </c>
      <c r="BF144" t="s">
        <v>358</v>
      </c>
      <c r="BG144" t="s">
        <v>358</v>
      </c>
      <c r="BH144" t="s">
        <v>358</v>
      </c>
      <c r="BI144" t="s">
        <v>358</v>
      </c>
      <c r="BJ144" t="s">
        <v>358</v>
      </c>
      <c r="BK144" t="s">
        <v>358</v>
      </c>
      <c r="BL144" t="s">
        <v>358</v>
      </c>
      <c r="BM144" t="s">
        <v>358</v>
      </c>
      <c r="BN144" t="s">
        <v>358</v>
      </c>
      <c r="BO144" t="s">
        <v>358</v>
      </c>
      <c r="BP144" t="s">
        <v>358</v>
      </c>
      <c r="BQ144" t="s">
        <v>358</v>
      </c>
      <c r="BR144" t="s">
        <v>358</v>
      </c>
      <c r="BS144" t="s">
        <v>358</v>
      </c>
      <c r="BT144" t="s">
        <v>358</v>
      </c>
      <c r="BU144" t="s">
        <v>358</v>
      </c>
      <c r="BV144" t="s">
        <v>358</v>
      </c>
      <c r="BW144" t="s">
        <v>358</v>
      </c>
      <c r="BX144" t="s">
        <v>358</v>
      </c>
      <c r="BY144" t="s">
        <v>358</v>
      </c>
      <c r="BZ144" t="s">
        <v>358</v>
      </c>
      <c r="CA144" t="s">
        <v>358</v>
      </c>
      <c r="CB144" t="s">
        <v>358</v>
      </c>
      <c r="CC144" t="s">
        <v>358</v>
      </c>
      <c r="CD144" t="s">
        <v>358</v>
      </c>
      <c r="CE144" t="s">
        <v>358</v>
      </c>
      <c r="CF144" t="s">
        <v>358</v>
      </c>
      <c r="CG144" t="s">
        <v>358</v>
      </c>
      <c r="CH144" t="s">
        <v>358</v>
      </c>
      <c r="CI144" t="s">
        <v>358</v>
      </c>
      <c r="CJ144" t="s">
        <v>358</v>
      </c>
      <c r="CK144" t="s">
        <v>358</v>
      </c>
      <c r="CL144" t="s">
        <v>358</v>
      </c>
      <c r="CM144" t="s">
        <v>358</v>
      </c>
      <c r="CN144" t="s">
        <v>358</v>
      </c>
      <c r="CO144" t="s">
        <v>358</v>
      </c>
      <c r="CP144" t="s">
        <v>358</v>
      </c>
      <c r="CQ144" t="s">
        <v>358</v>
      </c>
      <c r="CR144" t="s">
        <v>358</v>
      </c>
      <c r="CS144" t="s">
        <v>358</v>
      </c>
      <c r="CT144" t="s">
        <v>358</v>
      </c>
      <c r="CU144" t="s">
        <v>358</v>
      </c>
      <c r="CV144" t="s">
        <v>358</v>
      </c>
      <c r="CW144" t="s">
        <v>358</v>
      </c>
      <c r="CX144" t="s">
        <v>358</v>
      </c>
      <c r="CY144" t="s">
        <v>358</v>
      </c>
      <c r="CZ144" t="s">
        <v>358</v>
      </c>
      <c r="DA144" t="s">
        <v>358</v>
      </c>
      <c r="DB144" t="s">
        <v>358</v>
      </c>
      <c r="DC144" t="s">
        <v>358</v>
      </c>
      <c r="DD144" t="s">
        <v>358</v>
      </c>
    </row>
    <row r="145" spans="1:108" x14ac:dyDescent="0.3">
      <c r="A145" t="s">
        <v>270</v>
      </c>
      <c r="B145">
        <v>21269</v>
      </c>
      <c r="C145">
        <v>21272</v>
      </c>
      <c r="D145" t="s">
        <v>352</v>
      </c>
      <c r="E145" t="s">
        <v>352</v>
      </c>
      <c r="F145" t="s">
        <v>363</v>
      </c>
      <c r="G145" t="s">
        <v>105</v>
      </c>
      <c r="H145" t="s">
        <v>352</v>
      </c>
      <c r="I145" t="s">
        <v>352</v>
      </c>
      <c r="J145" t="s">
        <v>357</v>
      </c>
      <c r="K145" t="s">
        <v>358</v>
      </c>
      <c r="L145" t="s">
        <v>358</v>
      </c>
      <c r="M145" t="s">
        <v>358</v>
      </c>
      <c r="N145" t="s">
        <v>358</v>
      </c>
      <c r="O145" t="s">
        <v>358</v>
      </c>
      <c r="P145" t="s">
        <v>358</v>
      </c>
      <c r="Q145" t="s">
        <v>358</v>
      </c>
      <c r="R145" t="s">
        <v>358</v>
      </c>
      <c r="S145" s="7">
        <v>4.2361111111111106E-2</v>
      </c>
      <c r="T145" s="7">
        <v>4.2372685185185187E-2</v>
      </c>
      <c r="U145" t="s">
        <v>358</v>
      </c>
      <c r="V145" t="s">
        <v>358</v>
      </c>
      <c r="W145" t="s">
        <v>358</v>
      </c>
      <c r="X145" t="s">
        <v>358</v>
      </c>
      <c r="Y145" t="s">
        <v>358</v>
      </c>
      <c r="Z145" t="s">
        <v>358</v>
      </c>
      <c r="AA145" t="s">
        <v>358</v>
      </c>
      <c r="AB145" t="s">
        <v>358</v>
      </c>
      <c r="AC145" t="s">
        <v>358</v>
      </c>
      <c r="AD145" t="s">
        <v>358</v>
      </c>
      <c r="AE145" t="s">
        <v>358</v>
      </c>
      <c r="AF145" t="s">
        <v>358</v>
      </c>
      <c r="AG145" t="s">
        <v>358</v>
      </c>
      <c r="AH145" t="s">
        <v>358</v>
      </c>
      <c r="AI145" t="s">
        <v>358</v>
      </c>
      <c r="AJ145" t="s">
        <v>358</v>
      </c>
      <c r="AK145" t="s">
        <v>358</v>
      </c>
      <c r="AL145" t="s">
        <v>358</v>
      </c>
      <c r="AM145" t="s">
        <v>358</v>
      </c>
      <c r="AN145" t="s">
        <v>358</v>
      </c>
      <c r="AO145" t="s">
        <v>358</v>
      </c>
      <c r="AP145" t="s">
        <v>358</v>
      </c>
      <c r="AQ145" t="s">
        <v>358</v>
      </c>
      <c r="AR145" t="s">
        <v>358</v>
      </c>
      <c r="AS145" t="s">
        <v>358</v>
      </c>
      <c r="AT145" t="s">
        <v>358</v>
      </c>
      <c r="AU145" t="s">
        <v>358</v>
      </c>
      <c r="AV145" t="s">
        <v>358</v>
      </c>
      <c r="AW145" t="s">
        <v>358</v>
      </c>
      <c r="AX145" t="s">
        <v>358</v>
      </c>
      <c r="AY145" t="s">
        <v>358</v>
      </c>
      <c r="AZ145" t="s">
        <v>358</v>
      </c>
      <c r="BA145" t="s">
        <v>358</v>
      </c>
      <c r="BB145" t="s">
        <v>358</v>
      </c>
      <c r="BC145" t="s">
        <v>358</v>
      </c>
      <c r="BD145" t="s">
        <v>358</v>
      </c>
      <c r="BE145" t="s">
        <v>358</v>
      </c>
      <c r="BF145" t="s">
        <v>358</v>
      </c>
      <c r="BG145" t="s">
        <v>358</v>
      </c>
      <c r="BH145" t="s">
        <v>358</v>
      </c>
      <c r="BI145" t="s">
        <v>358</v>
      </c>
      <c r="BJ145" t="s">
        <v>358</v>
      </c>
      <c r="BK145" t="s">
        <v>358</v>
      </c>
      <c r="BL145" t="s">
        <v>358</v>
      </c>
      <c r="BM145" t="s">
        <v>358</v>
      </c>
      <c r="BN145" t="s">
        <v>358</v>
      </c>
      <c r="BO145" t="s">
        <v>358</v>
      </c>
      <c r="BP145" t="s">
        <v>358</v>
      </c>
      <c r="BQ145" t="s">
        <v>358</v>
      </c>
      <c r="BR145" t="s">
        <v>358</v>
      </c>
      <c r="BS145" t="s">
        <v>358</v>
      </c>
      <c r="BT145" t="s">
        <v>358</v>
      </c>
      <c r="BU145" t="s">
        <v>358</v>
      </c>
      <c r="BV145" t="s">
        <v>358</v>
      </c>
      <c r="BW145" t="s">
        <v>358</v>
      </c>
      <c r="BX145" t="s">
        <v>358</v>
      </c>
      <c r="BY145" t="s">
        <v>358</v>
      </c>
      <c r="BZ145" t="s">
        <v>358</v>
      </c>
      <c r="CA145" t="s">
        <v>358</v>
      </c>
      <c r="CB145" t="s">
        <v>358</v>
      </c>
      <c r="CC145" t="s">
        <v>358</v>
      </c>
      <c r="CD145" t="s">
        <v>358</v>
      </c>
      <c r="CE145" t="s">
        <v>358</v>
      </c>
      <c r="CF145" t="s">
        <v>358</v>
      </c>
      <c r="CG145" t="s">
        <v>358</v>
      </c>
      <c r="CH145" t="s">
        <v>358</v>
      </c>
      <c r="CI145" t="s">
        <v>358</v>
      </c>
      <c r="CJ145" t="s">
        <v>358</v>
      </c>
      <c r="CK145" t="s">
        <v>358</v>
      </c>
      <c r="CL145" t="s">
        <v>358</v>
      </c>
      <c r="CM145" t="s">
        <v>358</v>
      </c>
      <c r="CN145" t="s">
        <v>358</v>
      </c>
      <c r="CO145" t="s">
        <v>358</v>
      </c>
      <c r="CP145" t="s">
        <v>358</v>
      </c>
      <c r="CQ145" t="s">
        <v>358</v>
      </c>
      <c r="CR145" t="s">
        <v>358</v>
      </c>
      <c r="CS145" t="s">
        <v>358</v>
      </c>
      <c r="CT145" t="s">
        <v>358</v>
      </c>
      <c r="CU145" t="s">
        <v>358</v>
      </c>
      <c r="CV145" t="s">
        <v>358</v>
      </c>
      <c r="CW145" t="s">
        <v>358</v>
      </c>
      <c r="CX145" t="s">
        <v>358</v>
      </c>
      <c r="CY145" t="s">
        <v>358</v>
      </c>
      <c r="CZ145" t="s">
        <v>358</v>
      </c>
      <c r="DA145" t="s">
        <v>358</v>
      </c>
      <c r="DB145" t="s">
        <v>358</v>
      </c>
      <c r="DC145" t="s">
        <v>358</v>
      </c>
      <c r="DD145" t="s">
        <v>358</v>
      </c>
    </row>
    <row r="146" spans="1:108" x14ac:dyDescent="0.3">
      <c r="A146" t="s">
        <v>270</v>
      </c>
      <c r="B146">
        <v>25871</v>
      </c>
      <c r="C146">
        <v>25880</v>
      </c>
      <c r="D146" t="s">
        <v>352</v>
      </c>
      <c r="E146" t="s">
        <v>352</v>
      </c>
      <c r="F146" t="s">
        <v>364</v>
      </c>
      <c r="G146" t="s">
        <v>90</v>
      </c>
      <c r="H146" t="s">
        <v>352</v>
      </c>
      <c r="I146" t="s">
        <v>360</v>
      </c>
      <c r="J146" t="s">
        <v>357</v>
      </c>
      <c r="K146" t="s">
        <v>358</v>
      </c>
      <c r="L146" t="s">
        <v>358</v>
      </c>
      <c r="M146" t="s">
        <v>358</v>
      </c>
      <c r="N146" t="s">
        <v>358</v>
      </c>
      <c r="O146" t="s">
        <v>358</v>
      </c>
      <c r="P146" t="s">
        <v>358</v>
      </c>
      <c r="Q146" t="s">
        <v>358</v>
      </c>
      <c r="R146" t="s">
        <v>358</v>
      </c>
      <c r="S146" t="s">
        <v>358</v>
      </c>
      <c r="T146" t="s">
        <v>358</v>
      </c>
      <c r="U146" t="s">
        <v>358</v>
      </c>
      <c r="V146" t="s">
        <v>358</v>
      </c>
      <c r="W146" t="s">
        <v>358</v>
      </c>
      <c r="X146" t="s">
        <v>358</v>
      </c>
      <c r="Y146" s="7">
        <v>4.2361111111111106E-2</v>
      </c>
      <c r="Z146" s="7">
        <v>4.2372685185185187E-2</v>
      </c>
      <c r="AA146" t="s">
        <v>358</v>
      </c>
      <c r="AB146" t="s">
        <v>358</v>
      </c>
      <c r="AC146" t="s">
        <v>358</v>
      </c>
      <c r="AD146" t="s">
        <v>358</v>
      </c>
      <c r="AE146" t="s">
        <v>358</v>
      </c>
      <c r="AF146" t="s">
        <v>358</v>
      </c>
      <c r="AG146" t="s">
        <v>358</v>
      </c>
      <c r="AH146" t="s">
        <v>358</v>
      </c>
      <c r="AI146" t="s">
        <v>358</v>
      </c>
      <c r="AJ146" t="s">
        <v>358</v>
      </c>
      <c r="AK146" t="s">
        <v>358</v>
      </c>
      <c r="AL146" t="s">
        <v>358</v>
      </c>
      <c r="AM146" t="s">
        <v>358</v>
      </c>
      <c r="AN146" t="s">
        <v>358</v>
      </c>
      <c r="AO146" t="s">
        <v>358</v>
      </c>
      <c r="AP146" t="s">
        <v>358</v>
      </c>
      <c r="AQ146" t="s">
        <v>358</v>
      </c>
      <c r="AR146" t="s">
        <v>358</v>
      </c>
      <c r="AS146" t="s">
        <v>358</v>
      </c>
      <c r="AT146" t="s">
        <v>358</v>
      </c>
      <c r="AU146" t="s">
        <v>358</v>
      </c>
      <c r="AV146" t="s">
        <v>358</v>
      </c>
      <c r="AW146" t="s">
        <v>358</v>
      </c>
      <c r="AX146" t="s">
        <v>358</v>
      </c>
      <c r="AY146" t="s">
        <v>358</v>
      </c>
      <c r="AZ146" t="s">
        <v>358</v>
      </c>
      <c r="BA146" t="s">
        <v>358</v>
      </c>
      <c r="BB146" t="s">
        <v>358</v>
      </c>
      <c r="BC146" t="s">
        <v>358</v>
      </c>
      <c r="BD146" t="s">
        <v>358</v>
      </c>
      <c r="BE146" t="s">
        <v>358</v>
      </c>
      <c r="BF146" t="s">
        <v>358</v>
      </c>
      <c r="BG146" t="s">
        <v>358</v>
      </c>
      <c r="BH146" t="s">
        <v>358</v>
      </c>
      <c r="BI146" t="s">
        <v>358</v>
      </c>
      <c r="BJ146" t="s">
        <v>358</v>
      </c>
      <c r="BK146" t="s">
        <v>358</v>
      </c>
      <c r="BL146" t="s">
        <v>358</v>
      </c>
      <c r="BM146" t="s">
        <v>358</v>
      </c>
      <c r="BN146" t="s">
        <v>358</v>
      </c>
      <c r="BO146" t="s">
        <v>358</v>
      </c>
      <c r="BP146" t="s">
        <v>358</v>
      </c>
      <c r="BQ146" t="s">
        <v>358</v>
      </c>
      <c r="BR146" t="s">
        <v>358</v>
      </c>
      <c r="BS146" t="s">
        <v>358</v>
      </c>
      <c r="BT146" t="s">
        <v>358</v>
      </c>
      <c r="BU146" t="s">
        <v>358</v>
      </c>
      <c r="BV146" t="s">
        <v>358</v>
      </c>
      <c r="BW146" t="s">
        <v>358</v>
      </c>
      <c r="BX146" t="s">
        <v>358</v>
      </c>
      <c r="BY146" t="s">
        <v>358</v>
      </c>
      <c r="BZ146" t="s">
        <v>358</v>
      </c>
      <c r="CA146" t="s">
        <v>358</v>
      </c>
      <c r="CB146" t="s">
        <v>358</v>
      </c>
      <c r="CC146" t="s">
        <v>358</v>
      </c>
      <c r="CD146" t="s">
        <v>358</v>
      </c>
      <c r="CE146" t="s">
        <v>358</v>
      </c>
      <c r="CF146" t="s">
        <v>358</v>
      </c>
      <c r="CG146" t="s">
        <v>358</v>
      </c>
      <c r="CH146" t="s">
        <v>358</v>
      </c>
      <c r="CI146" t="s">
        <v>358</v>
      </c>
      <c r="CJ146" t="s">
        <v>358</v>
      </c>
      <c r="CK146" t="s">
        <v>358</v>
      </c>
      <c r="CL146" t="s">
        <v>358</v>
      </c>
      <c r="CM146" t="s">
        <v>358</v>
      </c>
      <c r="CN146" t="s">
        <v>358</v>
      </c>
      <c r="CO146" t="s">
        <v>358</v>
      </c>
      <c r="CP146" t="s">
        <v>358</v>
      </c>
      <c r="CQ146" t="s">
        <v>358</v>
      </c>
      <c r="CR146" t="s">
        <v>358</v>
      </c>
      <c r="CS146" t="s">
        <v>358</v>
      </c>
      <c r="CT146" t="s">
        <v>358</v>
      </c>
      <c r="CU146" t="s">
        <v>358</v>
      </c>
      <c r="CV146" t="s">
        <v>358</v>
      </c>
      <c r="CW146" t="s">
        <v>358</v>
      </c>
      <c r="CX146" t="s">
        <v>358</v>
      </c>
      <c r="CY146" t="s">
        <v>358</v>
      </c>
      <c r="CZ146" t="s">
        <v>358</v>
      </c>
      <c r="DA146" t="s">
        <v>358</v>
      </c>
      <c r="DB146" t="s">
        <v>358</v>
      </c>
      <c r="DC146" t="s">
        <v>358</v>
      </c>
      <c r="DD146" t="s">
        <v>358</v>
      </c>
    </row>
    <row r="147" spans="1:108" x14ac:dyDescent="0.3">
      <c r="A147" t="s">
        <v>270</v>
      </c>
      <c r="B147">
        <v>28854</v>
      </c>
      <c r="C147">
        <v>28857</v>
      </c>
      <c r="D147" t="s">
        <v>352</v>
      </c>
      <c r="E147" t="s">
        <v>352</v>
      </c>
      <c r="F147" t="s">
        <v>365</v>
      </c>
      <c r="G147" t="s">
        <v>105</v>
      </c>
      <c r="H147" t="s">
        <v>352</v>
      </c>
      <c r="I147" t="s">
        <v>352</v>
      </c>
      <c r="J147" t="s">
        <v>357</v>
      </c>
      <c r="K147" t="s">
        <v>358</v>
      </c>
      <c r="L147" t="s">
        <v>358</v>
      </c>
      <c r="M147" t="s">
        <v>358</v>
      </c>
      <c r="N147" t="s">
        <v>358</v>
      </c>
      <c r="O147" t="s">
        <v>358</v>
      </c>
      <c r="P147" t="s">
        <v>358</v>
      </c>
      <c r="Q147" t="s">
        <v>358</v>
      </c>
      <c r="R147" t="s">
        <v>358</v>
      </c>
      <c r="S147" t="s">
        <v>358</v>
      </c>
      <c r="T147" t="s">
        <v>358</v>
      </c>
      <c r="U147" t="s">
        <v>358</v>
      </c>
      <c r="V147" t="s">
        <v>358</v>
      </c>
      <c r="W147" t="s">
        <v>358</v>
      </c>
      <c r="X147" t="s">
        <v>358</v>
      </c>
      <c r="Y147" t="s">
        <v>358</v>
      </c>
      <c r="Z147" t="s">
        <v>358</v>
      </c>
      <c r="AA147" t="s">
        <v>358</v>
      </c>
      <c r="AB147" t="s">
        <v>358</v>
      </c>
      <c r="AC147" t="s">
        <v>358</v>
      </c>
      <c r="AD147" t="s">
        <v>358</v>
      </c>
      <c r="AE147" t="s">
        <v>358</v>
      </c>
      <c r="AF147" t="s">
        <v>358</v>
      </c>
      <c r="AG147" t="s">
        <v>358</v>
      </c>
      <c r="AH147" t="s">
        <v>358</v>
      </c>
      <c r="AI147" t="s">
        <v>358</v>
      </c>
      <c r="AJ147" t="s">
        <v>358</v>
      </c>
      <c r="AK147" s="7">
        <v>4.2361111111111106E-2</v>
      </c>
      <c r="AL147" s="7">
        <v>4.2372685185185187E-2</v>
      </c>
      <c r="AM147" t="s">
        <v>358</v>
      </c>
      <c r="AN147" t="s">
        <v>358</v>
      </c>
      <c r="AO147" t="s">
        <v>358</v>
      </c>
      <c r="AP147" t="s">
        <v>358</v>
      </c>
      <c r="AQ147" t="s">
        <v>358</v>
      </c>
      <c r="AR147" t="s">
        <v>358</v>
      </c>
      <c r="AS147" t="s">
        <v>358</v>
      </c>
      <c r="AT147" t="s">
        <v>358</v>
      </c>
      <c r="AU147" t="s">
        <v>358</v>
      </c>
      <c r="AV147" t="s">
        <v>358</v>
      </c>
      <c r="AW147" t="s">
        <v>358</v>
      </c>
      <c r="AX147" t="s">
        <v>358</v>
      </c>
      <c r="AY147" t="s">
        <v>358</v>
      </c>
      <c r="AZ147" t="s">
        <v>358</v>
      </c>
      <c r="BA147" t="s">
        <v>358</v>
      </c>
      <c r="BB147" t="s">
        <v>358</v>
      </c>
      <c r="BC147" t="s">
        <v>358</v>
      </c>
      <c r="BD147" t="s">
        <v>358</v>
      </c>
      <c r="BE147" t="s">
        <v>358</v>
      </c>
      <c r="BF147" t="s">
        <v>358</v>
      </c>
      <c r="BG147" t="s">
        <v>358</v>
      </c>
      <c r="BH147" t="s">
        <v>358</v>
      </c>
      <c r="BI147" t="s">
        <v>358</v>
      </c>
      <c r="BJ147" t="s">
        <v>358</v>
      </c>
      <c r="BK147" t="s">
        <v>358</v>
      </c>
      <c r="BL147" t="s">
        <v>358</v>
      </c>
      <c r="BM147" t="s">
        <v>358</v>
      </c>
      <c r="BN147" t="s">
        <v>358</v>
      </c>
      <c r="BO147" t="s">
        <v>358</v>
      </c>
      <c r="BP147" t="s">
        <v>358</v>
      </c>
      <c r="BQ147" t="s">
        <v>358</v>
      </c>
      <c r="BR147" t="s">
        <v>358</v>
      </c>
      <c r="BS147" t="s">
        <v>358</v>
      </c>
      <c r="BT147" t="s">
        <v>358</v>
      </c>
      <c r="BU147" t="s">
        <v>358</v>
      </c>
      <c r="BV147" t="s">
        <v>358</v>
      </c>
      <c r="BW147" t="s">
        <v>358</v>
      </c>
      <c r="BX147" t="s">
        <v>358</v>
      </c>
      <c r="BY147" t="s">
        <v>358</v>
      </c>
      <c r="BZ147" t="s">
        <v>358</v>
      </c>
      <c r="CA147" t="s">
        <v>358</v>
      </c>
      <c r="CB147" t="s">
        <v>358</v>
      </c>
      <c r="CC147" t="s">
        <v>358</v>
      </c>
      <c r="CD147" t="s">
        <v>358</v>
      </c>
      <c r="CE147" t="s">
        <v>358</v>
      </c>
      <c r="CF147" t="s">
        <v>358</v>
      </c>
      <c r="CG147" t="s">
        <v>358</v>
      </c>
      <c r="CH147" t="s">
        <v>358</v>
      </c>
      <c r="CI147" t="s">
        <v>358</v>
      </c>
      <c r="CJ147" t="s">
        <v>358</v>
      </c>
      <c r="CK147" t="s">
        <v>358</v>
      </c>
      <c r="CL147" t="s">
        <v>358</v>
      </c>
      <c r="CM147" t="s">
        <v>358</v>
      </c>
      <c r="CN147" t="s">
        <v>358</v>
      </c>
      <c r="CO147" t="s">
        <v>358</v>
      </c>
      <c r="CP147" t="s">
        <v>358</v>
      </c>
      <c r="CQ147" t="s">
        <v>358</v>
      </c>
      <c r="CR147" t="s">
        <v>358</v>
      </c>
      <c r="CS147" t="s">
        <v>358</v>
      </c>
      <c r="CT147" t="s">
        <v>358</v>
      </c>
      <c r="CU147" t="s">
        <v>358</v>
      </c>
      <c r="CV147" t="s">
        <v>358</v>
      </c>
      <c r="CW147" t="s">
        <v>358</v>
      </c>
      <c r="CX147" t="s">
        <v>358</v>
      </c>
      <c r="CY147" t="s">
        <v>358</v>
      </c>
      <c r="CZ147" t="s">
        <v>358</v>
      </c>
      <c r="DA147" t="s">
        <v>358</v>
      </c>
      <c r="DB147" t="s">
        <v>358</v>
      </c>
      <c r="DC147" t="s">
        <v>358</v>
      </c>
      <c r="DD147" t="s">
        <v>358</v>
      </c>
    </row>
    <row r="148" spans="1:108" x14ac:dyDescent="0.3">
      <c r="A148" t="s">
        <v>270</v>
      </c>
      <c r="B148">
        <v>29360</v>
      </c>
      <c r="C148">
        <v>29362</v>
      </c>
      <c r="D148" t="s">
        <v>352</v>
      </c>
      <c r="E148" t="s">
        <v>352</v>
      </c>
      <c r="F148" t="s">
        <v>353</v>
      </c>
      <c r="G148" t="s">
        <v>91</v>
      </c>
      <c r="H148" t="s">
        <v>352</v>
      </c>
      <c r="I148" t="s">
        <v>352</v>
      </c>
      <c r="J148" t="s">
        <v>357</v>
      </c>
      <c r="K148" t="s">
        <v>358</v>
      </c>
      <c r="L148" t="s">
        <v>358</v>
      </c>
      <c r="M148" t="s">
        <v>358</v>
      </c>
      <c r="N148" t="s">
        <v>358</v>
      </c>
      <c r="O148" t="s">
        <v>358</v>
      </c>
      <c r="P148" t="s">
        <v>358</v>
      </c>
      <c r="Q148" t="s">
        <v>358</v>
      </c>
      <c r="R148" t="s">
        <v>358</v>
      </c>
      <c r="S148" t="s">
        <v>358</v>
      </c>
      <c r="T148" t="s">
        <v>358</v>
      </c>
      <c r="U148" t="s">
        <v>358</v>
      </c>
      <c r="V148" t="s">
        <v>358</v>
      </c>
      <c r="W148" t="s">
        <v>358</v>
      </c>
      <c r="X148" t="s">
        <v>358</v>
      </c>
      <c r="Y148" t="s">
        <v>358</v>
      </c>
      <c r="Z148" t="s">
        <v>358</v>
      </c>
      <c r="AA148" t="s">
        <v>358</v>
      </c>
      <c r="AB148" t="s">
        <v>358</v>
      </c>
      <c r="AC148" t="s">
        <v>358</v>
      </c>
      <c r="AD148" t="s">
        <v>358</v>
      </c>
      <c r="AE148" t="s">
        <v>358</v>
      </c>
      <c r="AF148" t="s">
        <v>358</v>
      </c>
      <c r="AG148" t="s">
        <v>358</v>
      </c>
      <c r="AH148" t="s">
        <v>358</v>
      </c>
      <c r="AI148" t="s">
        <v>358</v>
      </c>
      <c r="AJ148" t="s">
        <v>358</v>
      </c>
      <c r="AK148" s="7">
        <v>4.2361111111111106E-2</v>
      </c>
      <c r="AL148" s="7">
        <v>4.2372685185185187E-2</v>
      </c>
      <c r="AM148" t="s">
        <v>358</v>
      </c>
      <c r="AN148" t="s">
        <v>358</v>
      </c>
      <c r="AO148" t="s">
        <v>358</v>
      </c>
      <c r="AP148" t="s">
        <v>358</v>
      </c>
      <c r="AQ148" t="s">
        <v>358</v>
      </c>
      <c r="AR148" t="s">
        <v>358</v>
      </c>
      <c r="AS148" t="s">
        <v>358</v>
      </c>
      <c r="AT148" t="s">
        <v>358</v>
      </c>
      <c r="AU148" t="s">
        <v>358</v>
      </c>
      <c r="AV148" t="s">
        <v>358</v>
      </c>
      <c r="AW148" t="s">
        <v>358</v>
      </c>
      <c r="AX148" t="s">
        <v>358</v>
      </c>
      <c r="AY148" t="s">
        <v>358</v>
      </c>
      <c r="AZ148" t="s">
        <v>358</v>
      </c>
      <c r="BA148" t="s">
        <v>358</v>
      </c>
      <c r="BB148" t="s">
        <v>358</v>
      </c>
      <c r="BC148" t="s">
        <v>358</v>
      </c>
      <c r="BD148" t="s">
        <v>358</v>
      </c>
      <c r="BE148" t="s">
        <v>358</v>
      </c>
      <c r="BF148" t="s">
        <v>358</v>
      </c>
      <c r="BG148" t="s">
        <v>358</v>
      </c>
      <c r="BH148" t="s">
        <v>358</v>
      </c>
      <c r="BI148" t="s">
        <v>358</v>
      </c>
      <c r="BJ148" t="s">
        <v>358</v>
      </c>
      <c r="BK148" t="s">
        <v>358</v>
      </c>
      <c r="BL148" t="s">
        <v>358</v>
      </c>
      <c r="BM148" t="s">
        <v>358</v>
      </c>
      <c r="BN148" t="s">
        <v>358</v>
      </c>
      <c r="BO148" t="s">
        <v>358</v>
      </c>
      <c r="BP148" t="s">
        <v>358</v>
      </c>
      <c r="BQ148" t="s">
        <v>358</v>
      </c>
      <c r="BR148" t="s">
        <v>358</v>
      </c>
      <c r="BS148" t="s">
        <v>358</v>
      </c>
      <c r="BT148" t="s">
        <v>358</v>
      </c>
      <c r="BU148" t="s">
        <v>358</v>
      </c>
      <c r="BV148" t="s">
        <v>358</v>
      </c>
      <c r="BW148" t="s">
        <v>358</v>
      </c>
      <c r="BX148" t="s">
        <v>358</v>
      </c>
      <c r="BY148" t="s">
        <v>358</v>
      </c>
      <c r="BZ148" t="s">
        <v>358</v>
      </c>
      <c r="CA148" t="s">
        <v>358</v>
      </c>
      <c r="CB148" t="s">
        <v>358</v>
      </c>
      <c r="CC148" t="s">
        <v>358</v>
      </c>
      <c r="CD148" t="s">
        <v>358</v>
      </c>
      <c r="CE148" t="s">
        <v>358</v>
      </c>
      <c r="CF148" t="s">
        <v>358</v>
      </c>
      <c r="CG148" t="s">
        <v>358</v>
      </c>
      <c r="CH148" t="s">
        <v>358</v>
      </c>
      <c r="CI148" t="s">
        <v>358</v>
      </c>
      <c r="CJ148" t="s">
        <v>358</v>
      </c>
      <c r="CK148" t="s">
        <v>358</v>
      </c>
      <c r="CL148" t="s">
        <v>358</v>
      </c>
      <c r="CM148" t="s">
        <v>358</v>
      </c>
      <c r="CN148" t="s">
        <v>358</v>
      </c>
      <c r="CO148" t="s">
        <v>358</v>
      </c>
      <c r="CP148" t="s">
        <v>358</v>
      </c>
      <c r="CQ148" t="s">
        <v>358</v>
      </c>
      <c r="CR148" t="s">
        <v>358</v>
      </c>
      <c r="CS148" t="s">
        <v>358</v>
      </c>
      <c r="CT148" t="s">
        <v>358</v>
      </c>
      <c r="CU148" t="s">
        <v>358</v>
      </c>
      <c r="CV148" t="s">
        <v>358</v>
      </c>
      <c r="CW148" t="s">
        <v>358</v>
      </c>
      <c r="CX148" t="s">
        <v>358</v>
      </c>
      <c r="CY148" t="s">
        <v>358</v>
      </c>
      <c r="CZ148" t="s">
        <v>358</v>
      </c>
      <c r="DA148" t="s">
        <v>358</v>
      </c>
      <c r="DB148" t="s">
        <v>358</v>
      </c>
      <c r="DC148" t="s">
        <v>358</v>
      </c>
      <c r="DD148" t="s">
        <v>358</v>
      </c>
    </row>
    <row r="149" spans="1:108" x14ac:dyDescent="0.3">
      <c r="A149" t="s">
        <v>270</v>
      </c>
      <c r="B149">
        <v>29745</v>
      </c>
      <c r="C149">
        <v>29758</v>
      </c>
      <c r="D149" t="s">
        <v>352</v>
      </c>
      <c r="E149" t="s">
        <v>352</v>
      </c>
      <c r="F149" t="s">
        <v>153</v>
      </c>
      <c r="G149" t="s">
        <v>105</v>
      </c>
      <c r="H149" t="s">
        <v>352</v>
      </c>
      <c r="I149" t="s">
        <v>352</v>
      </c>
      <c r="J149" t="s">
        <v>357</v>
      </c>
      <c r="K149" t="s">
        <v>358</v>
      </c>
      <c r="L149" t="s">
        <v>358</v>
      </c>
      <c r="M149" t="s">
        <v>358</v>
      </c>
      <c r="N149" t="s">
        <v>358</v>
      </c>
      <c r="O149" t="s">
        <v>358</v>
      </c>
      <c r="P149" t="s">
        <v>358</v>
      </c>
      <c r="Q149" t="s">
        <v>358</v>
      </c>
      <c r="R149" t="s">
        <v>358</v>
      </c>
      <c r="S149" t="s">
        <v>358</v>
      </c>
      <c r="T149" t="s">
        <v>358</v>
      </c>
      <c r="U149" t="s">
        <v>358</v>
      </c>
      <c r="V149" t="s">
        <v>358</v>
      </c>
      <c r="W149" t="s">
        <v>358</v>
      </c>
      <c r="X149" t="s">
        <v>358</v>
      </c>
      <c r="Y149" t="s">
        <v>358</v>
      </c>
      <c r="Z149" t="s">
        <v>358</v>
      </c>
      <c r="AA149" t="s">
        <v>358</v>
      </c>
      <c r="AB149" t="s">
        <v>358</v>
      </c>
      <c r="AC149" t="s">
        <v>358</v>
      </c>
      <c r="AD149" t="s">
        <v>358</v>
      </c>
      <c r="AE149" t="s">
        <v>358</v>
      </c>
      <c r="AF149" t="s">
        <v>358</v>
      </c>
      <c r="AG149" t="s">
        <v>358</v>
      </c>
      <c r="AH149" t="s">
        <v>358</v>
      </c>
      <c r="AI149" t="s">
        <v>358</v>
      </c>
      <c r="AJ149" t="s">
        <v>358</v>
      </c>
      <c r="AK149" t="s">
        <v>358</v>
      </c>
      <c r="AL149" t="s">
        <v>358</v>
      </c>
      <c r="AM149" t="s">
        <v>358</v>
      </c>
      <c r="AN149" t="s">
        <v>358</v>
      </c>
      <c r="AO149" t="s">
        <v>358</v>
      </c>
      <c r="AP149" t="s">
        <v>358</v>
      </c>
      <c r="AQ149" t="s">
        <v>358</v>
      </c>
      <c r="AR149" t="s">
        <v>358</v>
      </c>
      <c r="AS149" t="s">
        <v>358</v>
      </c>
      <c r="AT149" t="s">
        <v>358</v>
      </c>
      <c r="AU149" t="s">
        <v>358</v>
      </c>
      <c r="AV149" t="s">
        <v>358</v>
      </c>
      <c r="AW149" t="s">
        <v>358</v>
      </c>
      <c r="AX149" t="s">
        <v>358</v>
      </c>
      <c r="AY149" t="s">
        <v>358</v>
      </c>
      <c r="AZ149" t="s">
        <v>358</v>
      </c>
      <c r="BA149" t="s">
        <v>358</v>
      </c>
      <c r="BB149" t="s">
        <v>358</v>
      </c>
      <c r="BC149" t="s">
        <v>358</v>
      </c>
      <c r="BD149" t="s">
        <v>358</v>
      </c>
      <c r="BE149" t="s">
        <v>358</v>
      </c>
      <c r="BF149" t="s">
        <v>358</v>
      </c>
      <c r="BG149" t="s">
        <v>358</v>
      </c>
      <c r="BH149" t="s">
        <v>358</v>
      </c>
      <c r="BI149" t="s">
        <v>358</v>
      </c>
      <c r="BJ149" t="s">
        <v>358</v>
      </c>
      <c r="BK149" t="s">
        <v>358</v>
      </c>
      <c r="BL149" t="s">
        <v>358</v>
      </c>
      <c r="BM149" t="s">
        <v>358</v>
      </c>
      <c r="BN149" t="s">
        <v>358</v>
      </c>
      <c r="BO149" t="s">
        <v>358</v>
      </c>
      <c r="BP149" t="s">
        <v>358</v>
      </c>
      <c r="BQ149" t="s">
        <v>358</v>
      </c>
      <c r="BR149" t="s">
        <v>358</v>
      </c>
      <c r="BS149" s="7">
        <v>4.2361111111111106E-2</v>
      </c>
      <c r="BT149" s="7">
        <v>4.2372685185185187E-2</v>
      </c>
      <c r="BU149" t="s">
        <v>358</v>
      </c>
      <c r="BV149" t="s">
        <v>358</v>
      </c>
      <c r="BW149" t="s">
        <v>358</v>
      </c>
      <c r="BX149" t="s">
        <v>358</v>
      </c>
      <c r="BY149" t="s">
        <v>358</v>
      </c>
      <c r="BZ149" t="s">
        <v>358</v>
      </c>
      <c r="CA149" t="s">
        <v>358</v>
      </c>
      <c r="CB149" t="s">
        <v>358</v>
      </c>
      <c r="CC149" t="s">
        <v>358</v>
      </c>
      <c r="CD149" t="s">
        <v>358</v>
      </c>
      <c r="CE149" t="s">
        <v>358</v>
      </c>
      <c r="CF149" t="s">
        <v>358</v>
      </c>
      <c r="CG149" t="s">
        <v>358</v>
      </c>
      <c r="CH149" t="s">
        <v>358</v>
      </c>
      <c r="CI149" t="s">
        <v>358</v>
      </c>
      <c r="CJ149" t="s">
        <v>358</v>
      </c>
      <c r="CK149" t="s">
        <v>358</v>
      </c>
      <c r="CL149" t="s">
        <v>358</v>
      </c>
      <c r="CM149" t="s">
        <v>358</v>
      </c>
      <c r="CN149" t="s">
        <v>358</v>
      </c>
      <c r="CO149" t="s">
        <v>358</v>
      </c>
      <c r="CP149" t="s">
        <v>358</v>
      </c>
      <c r="CQ149" t="s">
        <v>358</v>
      </c>
      <c r="CR149" t="s">
        <v>358</v>
      </c>
      <c r="CS149" t="s">
        <v>358</v>
      </c>
      <c r="CT149" t="s">
        <v>358</v>
      </c>
      <c r="CU149" t="s">
        <v>358</v>
      </c>
      <c r="CV149" t="s">
        <v>358</v>
      </c>
      <c r="CW149" t="s">
        <v>358</v>
      </c>
      <c r="CX149" t="s">
        <v>358</v>
      </c>
      <c r="CY149" t="s">
        <v>358</v>
      </c>
      <c r="CZ149" t="s">
        <v>358</v>
      </c>
      <c r="DA149" t="s">
        <v>358</v>
      </c>
      <c r="DB149" t="s">
        <v>358</v>
      </c>
      <c r="DC149" t="s">
        <v>358</v>
      </c>
      <c r="DD149" t="s">
        <v>358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17AA-D59B-4837-AC82-E00234FBA183}">
  <dimension ref="A1:O48"/>
  <sheetViews>
    <sheetView topLeftCell="A13" workbookViewId="0">
      <selection activeCell="H28" sqref="H28"/>
    </sheetView>
  </sheetViews>
  <sheetFormatPr defaultRowHeight="14.4" x14ac:dyDescent="0.3"/>
  <cols>
    <col min="6" max="6" width="10.109375" customWidth="1"/>
    <col min="7" max="7" width="13.44140625" customWidth="1"/>
    <col min="10" max="10" width="9.44140625" customWidth="1"/>
    <col min="11" max="11" width="40.44140625" customWidth="1"/>
    <col min="14" max="14" width="28.5546875" customWidth="1"/>
  </cols>
  <sheetData>
    <row r="1" spans="1:15" x14ac:dyDescent="0.3">
      <c r="A1" s="4" t="s">
        <v>31</v>
      </c>
    </row>
    <row r="2" spans="1:15" x14ac:dyDescent="0.3">
      <c r="A2" s="4"/>
    </row>
    <row r="3" spans="1:15" x14ac:dyDescent="0.3">
      <c r="A3" s="4" t="s">
        <v>296</v>
      </c>
    </row>
    <row r="4" spans="1:15" x14ac:dyDescent="0.3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344</v>
      </c>
    </row>
    <row r="5" spans="1:15" x14ac:dyDescent="0.3">
      <c r="A5" t="s">
        <v>88</v>
      </c>
      <c r="B5">
        <v>8782</v>
      </c>
      <c r="C5" t="s">
        <v>89</v>
      </c>
      <c r="D5" t="s">
        <v>90</v>
      </c>
      <c r="E5" t="s">
        <v>91</v>
      </c>
      <c r="F5" t="s">
        <v>271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 t="s">
        <v>97</v>
      </c>
      <c r="M5" t="s">
        <v>98</v>
      </c>
      <c r="N5" t="s">
        <v>99</v>
      </c>
      <c r="O5">
        <f>16/16*100</f>
        <v>100</v>
      </c>
    </row>
    <row r="6" spans="1:15" x14ac:dyDescent="0.3">
      <c r="A6" t="s">
        <v>88</v>
      </c>
      <c r="B6">
        <v>17747</v>
      </c>
      <c r="C6" t="s">
        <v>89</v>
      </c>
      <c r="D6" t="s">
        <v>90</v>
      </c>
      <c r="E6" t="s">
        <v>91</v>
      </c>
      <c r="F6" t="s">
        <v>272</v>
      </c>
      <c r="G6" t="s">
        <v>100</v>
      </c>
      <c r="H6" t="s">
        <v>93</v>
      </c>
      <c r="I6" t="s">
        <v>101</v>
      </c>
      <c r="J6" t="s">
        <v>102</v>
      </c>
      <c r="K6" t="s">
        <v>103</v>
      </c>
      <c r="L6" t="s">
        <v>97</v>
      </c>
      <c r="M6" t="s">
        <v>98</v>
      </c>
      <c r="N6" t="s">
        <v>104</v>
      </c>
      <c r="O6">
        <f>14/14*100</f>
        <v>100</v>
      </c>
    </row>
    <row r="7" spans="1:15" x14ac:dyDescent="0.3">
      <c r="A7" t="s">
        <v>88</v>
      </c>
      <c r="B7">
        <v>17858</v>
      </c>
      <c r="C7" t="s">
        <v>89</v>
      </c>
      <c r="D7" t="s">
        <v>105</v>
      </c>
      <c r="E7" t="s">
        <v>106</v>
      </c>
      <c r="F7" t="s">
        <v>273</v>
      </c>
      <c r="G7" t="s">
        <v>100</v>
      </c>
      <c r="H7" t="s">
        <v>93</v>
      </c>
      <c r="I7" t="s">
        <v>107</v>
      </c>
      <c r="J7" t="s">
        <v>108</v>
      </c>
      <c r="K7" t="s">
        <v>109</v>
      </c>
      <c r="L7" t="s">
        <v>97</v>
      </c>
      <c r="M7" t="s">
        <v>98</v>
      </c>
      <c r="N7" t="s">
        <v>104</v>
      </c>
      <c r="O7">
        <f>20/20*100</f>
        <v>100</v>
      </c>
    </row>
    <row r="8" spans="1:15" x14ac:dyDescent="0.3">
      <c r="A8" t="s">
        <v>88</v>
      </c>
      <c r="B8">
        <v>18060</v>
      </c>
      <c r="C8" t="s">
        <v>89</v>
      </c>
      <c r="D8" t="s">
        <v>90</v>
      </c>
      <c r="E8" t="s">
        <v>91</v>
      </c>
      <c r="F8" t="s">
        <v>225</v>
      </c>
      <c r="G8" t="s">
        <v>100</v>
      </c>
      <c r="H8" t="s">
        <v>93</v>
      </c>
      <c r="I8" t="s">
        <v>110</v>
      </c>
      <c r="J8" t="s">
        <v>111</v>
      </c>
      <c r="K8" t="s">
        <v>112</v>
      </c>
      <c r="L8" t="s">
        <v>97</v>
      </c>
      <c r="M8" t="s">
        <v>98</v>
      </c>
      <c r="N8" t="s">
        <v>113</v>
      </c>
      <c r="O8">
        <f>17/17*100</f>
        <v>100</v>
      </c>
    </row>
    <row r="9" spans="1:15" x14ac:dyDescent="0.3">
      <c r="A9" t="s">
        <v>88</v>
      </c>
      <c r="B9">
        <v>28144</v>
      </c>
      <c r="C9" t="s">
        <v>89</v>
      </c>
      <c r="D9" t="s">
        <v>91</v>
      </c>
      <c r="E9" t="s">
        <v>90</v>
      </c>
      <c r="F9" t="s">
        <v>274</v>
      </c>
      <c r="G9" t="s">
        <v>92</v>
      </c>
      <c r="H9" t="s">
        <v>93</v>
      </c>
      <c r="I9" t="s">
        <v>114</v>
      </c>
      <c r="J9" t="s">
        <v>115</v>
      </c>
      <c r="K9" t="s">
        <v>116</v>
      </c>
      <c r="L9" t="s">
        <v>117</v>
      </c>
      <c r="M9" t="s">
        <v>118</v>
      </c>
      <c r="N9" t="s">
        <v>119</v>
      </c>
      <c r="O9">
        <f>17/17*100</f>
        <v>100</v>
      </c>
    </row>
    <row r="11" spans="1:15" x14ac:dyDescent="0.3">
      <c r="A11" s="4" t="s">
        <v>7</v>
      </c>
    </row>
    <row r="12" spans="1:15" x14ac:dyDescent="0.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  <c r="M12" t="s">
        <v>86</v>
      </c>
      <c r="N12" t="s">
        <v>87</v>
      </c>
      <c r="O12" t="s">
        <v>344</v>
      </c>
    </row>
    <row r="13" spans="1:15" x14ac:dyDescent="0.3">
      <c r="A13" t="s">
        <v>88</v>
      </c>
      <c r="B13">
        <v>2446</v>
      </c>
      <c r="C13" t="s">
        <v>89</v>
      </c>
      <c r="D13" t="s">
        <v>91</v>
      </c>
      <c r="E13" t="s">
        <v>90</v>
      </c>
      <c r="F13" t="s">
        <v>275</v>
      </c>
      <c r="G13" t="s">
        <v>92</v>
      </c>
      <c r="H13" t="s">
        <v>93</v>
      </c>
      <c r="I13" t="s">
        <v>276</v>
      </c>
      <c r="J13" t="s">
        <v>277</v>
      </c>
      <c r="K13" t="s">
        <v>278</v>
      </c>
      <c r="L13" t="s">
        <v>97</v>
      </c>
      <c r="M13" t="s">
        <v>98</v>
      </c>
      <c r="N13" t="s">
        <v>99</v>
      </c>
      <c r="O13">
        <f>83/83*100</f>
        <v>100</v>
      </c>
    </row>
    <row r="14" spans="1:15" x14ac:dyDescent="0.3">
      <c r="A14" t="s">
        <v>88</v>
      </c>
      <c r="B14">
        <v>3411</v>
      </c>
      <c r="C14" t="s">
        <v>89</v>
      </c>
      <c r="D14" t="s">
        <v>90</v>
      </c>
      <c r="E14" t="s">
        <v>91</v>
      </c>
      <c r="F14" t="s">
        <v>279</v>
      </c>
      <c r="G14" t="s">
        <v>92</v>
      </c>
      <c r="H14" t="s">
        <v>93</v>
      </c>
      <c r="I14" t="s">
        <v>280</v>
      </c>
      <c r="J14" t="s">
        <v>281</v>
      </c>
      <c r="K14" t="s">
        <v>282</v>
      </c>
      <c r="L14" t="s">
        <v>97</v>
      </c>
      <c r="M14" t="s">
        <v>98</v>
      </c>
      <c r="N14" t="s">
        <v>99</v>
      </c>
      <c r="O14">
        <f>103/103*100</f>
        <v>100</v>
      </c>
    </row>
    <row r="15" spans="1:15" x14ac:dyDescent="0.3">
      <c r="A15" t="s">
        <v>88</v>
      </c>
      <c r="B15">
        <v>5572</v>
      </c>
      <c r="C15" t="s">
        <v>89</v>
      </c>
      <c r="D15" t="s">
        <v>106</v>
      </c>
      <c r="E15" t="s">
        <v>91</v>
      </c>
      <c r="F15" t="s">
        <v>283</v>
      </c>
      <c r="G15" t="s">
        <v>92</v>
      </c>
      <c r="H15" t="s">
        <v>93</v>
      </c>
      <c r="I15" t="s">
        <v>284</v>
      </c>
      <c r="J15" t="s">
        <v>285</v>
      </c>
      <c r="K15" t="s">
        <v>286</v>
      </c>
      <c r="L15" t="s">
        <v>97</v>
      </c>
      <c r="M15" t="s">
        <v>98</v>
      </c>
      <c r="N15" t="s">
        <v>99</v>
      </c>
      <c r="O15">
        <f>123/123*100</f>
        <v>100</v>
      </c>
    </row>
    <row r="16" spans="1:15" x14ac:dyDescent="0.3">
      <c r="A16" t="s">
        <v>88</v>
      </c>
      <c r="B16">
        <v>14805</v>
      </c>
      <c r="C16" t="s">
        <v>89</v>
      </c>
      <c r="D16" t="s">
        <v>90</v>
      </c>
      <c r="E16" t="s">
        <v>91</v>
      </c>
      <c r="F16" t="s">
        <v>287</v>
      </c>
      <c r="G16" t="s">
        <v>100</v>
      </c>
      <c r="H16" t="s">
        <v>93</v>
      </c>
      <c r="I16" t="s">
        <v>139</v>
      </c>
      <c r="J16" t="s">
        <v>140</v>
      </c>
      <c r="K16" t="s">
        <v>141</v>
      </c>
      <c r="L16" t="s">
        <v>97</v>
      </c>
      <c r="M16" t="s">
        <v>98</v>
      </c>
      <c r="N16" t="s">
        <v>142</v>
      </c>
      <c r="O16">
        <f>66/66*100</f>
        <v>100</v>
      </c>
    </row>
    <row r="17" spans="1:15" x14ac:dyDescent="0.3">
      <c r="A17" t="s">
        <v>88</v>
      </c>
      <c r="B17">
        <v>26144</v>
      </c>
      <c r="C17" t="s">
        <v>89</v>
      </c>
      <c r="D17" t="s">
        <v>106</v>
      </c>
      <c r="E17" t="s">
        <v>91</v>
      </c>
      <c r="F17" t="s">
        <v>288</v>
      </c>
      <c r="G17" t="s">
        <v>92</v>
      </c>
      <c r="H17" t="s">
        <v>93</v>
      </c>
      <c r="I17" t="s">
        <v>121</v>
      </c>
      <c r="J17" t="s">
        <v>122</v>
      </c>
      <c r="K17" t="s">
        <v>123</v>
      </c>
      <c r="L17" t="s">
        <v>124</v>
      </c>
      <c r="M17" t="s">
        <v>125</v>
      </c>
      <c r="N17" t="s">
        <v>126</v>
      </c>
      <c r="O17">
        <f>80/80*100</f>
        <v>100</v>
      </c>
    </row>
    <row r="19" spans="1:15" x14ac:dyDescent="0.3">
      <c r="A19" s="6" t="s">
        <v>14</v>
      </c>
    </row>
    <row r="20" spans="1:15" x14ac:dyDescent="0.3">
      <c r="A20" t="s">
        <v>74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  <c r="H20" t="s">
        <v>81</v>
      </c>
      <c r="I20" t="s">
        <v>82</v>
      </c>
      <c r="J20" t="s">
        <v>83</v>
      </c>
      <c r="K20" t="s">
        <v>84</v>
      </c>
      <c r="L20" t="s">
        <v>85</v>
      </c>
      <c r="M20" t="s">
        <v>86</v>
      </c>
      <c r="N20" t="s">
        <v>87</v>
      </c>
      <c r="O20" t="s">
        <v>344</v>
      </c>
    </row>
    <row r="21" spans="1:15" x14ac:dyDescent="0.3">
      <c r="A21" t="s">
        <v>88</v>
      </c>
      <c r="B21">
        <v>8782</v>
      </c>
      <c r="C21" t="s">
        <v>89</v>
      </c>
      <c r="D21" t="s">
        <v>90</v>
      </c>
      <c r="E21" t="s">
        <v>91</v>
      </c>
      <c r="F21" t="s">
        <v>289</v>
      </c>
      <c r="G21" t="s">
        <v>92</v>
      </c>
      <c r="H21" t="s">
        <v>93</v>
      </c>
      <c r="I21" t="s">
        <v>94</v>
      </c>
      <c r="J21" t="s">
        <v>95</v>
      </c>
      <c r="K21" t="s">
        <v>96</v>
      </c>
      <c r="L21" t="s">
        <v>97</v>
      </c>
      <c r="M21" t="s">
        <v>98</v>
      </c>
      <c r="N21" t="s">
        <v>99</v>
      </c>
      <c r="O21">
        <f>171/171*100</f>
        <v>100</v>
      </c>
    </row>
    <row r="22" spans="1:15" x14ac:dyDescent="0.3">
      <c r="A22" t="s">
        <v>88</v>
      </c>
      <c r="B22">
        <v>17747</v>
      </c>
      <c r="C22" t="s">
        <v>89</v>
      </c>
      <c r="D22" t="s">
        <v>90</v>
      </c>
      <c r="E22" t="s">
        <v>91</v>
      </c>
      <c r="F22" t="s">
        <v>250</v>
      </c>
      <c r="G22" t="s">
        <v>100</v>
      </c>
      <c r="H22" t="s">
        <v>93</v>
      </c>
      <c r="I22" t="s">
        <v>101</v>
      </c>
      <c r="J22" t="s">
        <v>102</v>
      </c>
      <c r="K22" t="s">
        <v>103</v>
      </c>
      <c r="L22" t="s">
        <v>97</v>
      </c>
      <c r="M22" t="s">
        <v>98</v>
      </c>
      <c r="N22" t="s">
        <v>104</v>
      </c>
      <c r="O22">
        <f>170/170*100</f>
        <v>100</v>
      </c>
    </row>
    <row r="23" spans="1:15" x14ac:dyDescent="0.3">
      <c r="A23" t="s">
        <v>88</v>
      </c>
      <c r="B23">
        <v>17858</v>
      </c>
      <c r="C23" t="s">
        <v>89</v>
      </c>
      <c r="D23" t="s">
        <v>105</v>
      </c>
      <c r="E23" t="s">
        <v>106</v>
      </c>
      <c r="F23" t="s">
        <v>290</v>
      </c>
      <c r="G23" t="s">
        <v>100</v>
      </c>
      <c r="H23" t="s">
        <v>93</v>
      </c>
      <c r="I23" t="s">
        <v>107</v>
      </c>
      <c r="J23" t="s">
        <v>108</v>
      </c>
      <c r="K23" t="s">
        <v>109</v>
      </c>
      <c r="L23" t="s">
        <v>97</v>
      </c>
      <c r="M23" t="s">
        <v>98</v>
      </c>
      <c r="N23" t="s">
        <v>104</v>
      </c>
      <c r="O23">
        <f t="shared" ref="O23:O24" si="0">170/170*100</f>
        <v>100</v>
      </c>
    </row>
    <row r="24" spans="1:15" x14ac:dyDescent="0.3">
      <c r="A24" t="s">
        <v>88</v>
      </c>
      <c r="B24">
        <v>18060</v>
      </c>
      <c r="C24" t="s">
        <v>89</v>
      </c>
      <c r="D24" t="s">
        <v>90</v>
      </c>
      <c r="E24" t="s">
        <v>91</v>
      </c>
      <c r="F24" t="s">
        <v>250</v>
      </c>
      <c r="G24" t="s">
        <v>100</v>
      </c>
      <c r="H24" t="s">
        <v>93</v>
      </c>
      <c r="I24" t="s">
        <v>110</v>
      </c>
      <c r="J24" t="s">
        <v>111</v>
      </c>
      <c r="K24" t="s">
        <v>112</v>
      </c>
      <c r="L24" t="s">
        <v>97</v>
      </c>
      <c r="M24" t="s">
        <v>98</v>
      </c>
      <c r="N24" t="s">
        <v>113</v>
      </c>
      <c r="O24">
        <f t="shared" si="0"/>
        <v>100</v>
      </c>
    </row>
    <row r="25" spans="1:15" x14ac:dyDescent="0.3">
      <c r="A25" t="s">
        <v>88</v>
      </c>
      <c r="B25">
        <v>20281</v>
      </c>
      <c r="C25" t="s">
        <v>89</v>
      </c>
      <c r="D25" t="s">
        <v>91</v>
      </c>
      <c r="E25" t="s">
        <v>90</v>
      </c>
      <c r="F25" t="s">
        <v>291</v>
      </c>
      <c r="G25" t="s">
        <v>100</v>
      </c>
      <c r="H25" t="s">
        <v>93</v>
      </c>
      <c r="I25" t="s">
        <v>292</v>
      </c>
      <c r="J25" t="s">
        <v>293</v>
      </c>
      <c r="K25" t="s">
        <v>294</v>
      </c>
      <c r="L25" t="s">
        <v>97</v>
      </c>
      <c r="M25" t="s">
        <v>98</v>
      </c>
      <c r="N25" t="s">
        <v>261</v>
      </c>
      <c r="O25">
        <f>154/(154+11)*100</f>
        <v>93.333333333333329</v>
      </c>
    </row>
    <row r="26" spans="1:15" x14ac:dyDescent="0.3">
      <c r="A26" t="s">
        <v>88</v>
      </c>
      <c r="B26">
        <v>28144</v>
      </c>
      <c r="C26" t="s">
        <v>89</v>
      </c>
      <c r="D26" t="s">
        <v>91</v>
      </c>
      <c r="E26" t="s">
        <v>90</v>
      </c>
      <c r="F26" t="s">
        <v>295</v>
      </c>
      <c r="G26" t="s">
        <v>92</v>
      </c>
      <c r="H26" t="s">
        <v>93</v>
      </c>
      <c r="I26" t="s">
        <v>114</v>
      </c>
      <c r="J26" t="s">
        <v>115</v>
      </c>
      <c r="K26" t="s">
        <v>116</v>
      </c>
      <c r="L26" t="s">
        <v>117</v>
      </c>
      <c r="M26" t="s">
        <v>118</v>
      </c>
      <c r="N26" t="s">
        <v>119</v>
      </c>
      <c r="O26">
        <f>183/183*100</f>
        <v>100</v>
      </c>
    </row>
    <row r="28" spans="1:15" x14ac:dyDescent="0.3">
      <c r="A28" s="4" t="s">
        <v>307</v>
      </c>
    </row>
    <row r="29" spans="1:15" x14ac:dyDescent="0.3">
      <c r="A29" t="s">
        <v>74</v>
      </c>
      <c r="B29" t="s">
        <v>75</v>
      </c>
      <c r="C29" t="s">
        <v>76</v>
      </c>
      <c r="D29" t="s">
        <v>77</v>
      </c>
      <c r="E29" t="s">
        <v>78</v>
      </c>
      <c r="F29" t="s">
        <v>79</v>
      </c>
      <c r="G29" t="s">
        <v>80</v>
      </c>
      <c r="H29" t="s">
        <v>81</v>
      </c>
      <c r="I29" t="s">
        <v>82</v>
      </c>
      <c r="J29" t="s">
        <v>83</v>
      </c>
      <c r="K29" t="s">
        <v>84</v>
      </c>
      <c r="L29" t="s">
        <v>85</v>
      </c>
      <c r="M29" t="s">
        <v>86</v>
      </c>
      <c r="N29" t="s">
        <v>87</v>
      </c>
      <c r="O29" t="s">
        <v>344</v>
      </c>
    </row>
    <row r="30" spans="1:15" x14ac:dyDescent="0.3">
      <c r="A30" t="s">
        <v>88</v>
      </c>
      <c r="B30">
        <v>8782</v>
      </c>
      <c r="C30" t="s">
        <v>89</v>
      </c>
      <c r="D30" t="s">
        <v>90</v>
      </c>
      <c r="E30" t="s">
        <v>91</v>
      </c>
      <c r="F30" t="s">
        <v>297</v>
      </c>
      <c r="G30" t="s">
        <v>92</v>
      </c>
      <c r="H30" t="s">
        <v>93</v>
      </c>
      <c r="I30" t="s">
        <v>94</v>
      </c>
      <c r="J30" t="s">
        <v>95</v>
      </c>
      <c r="K30" t="s">
        <v>96</v>
      </c>
      <c r="L30" t="s">
        <v>97</v>
      </c>
      <c r="M30" t="s">
        <v>98</v>
      </c>
      <c r="N30" t="s">
        <v>99</v>
      </c>
      <c r="O30">
        <f>53/53*100</f>
        <v>100</v>
      </c>
    </row>
    <row r="31" spans="1:15" x14ac:dyDescent="0.3">
      <c r="A31" t="s">
        <v>88</v>
      </c>
      <c r="B31">
        <v>17747</v>
      </c>
      <c r="C31" t="s">
        <v>89</v>
      </c>
      <c r="D31" t="s">
        <v>90</v>
      </c>
      <c r="E31" t="s">
        <v>91</v>
      </c>
      <c r="F31" t="s">
        <v>298</v>
      </c>
      <c r="G31" t="s">
        <v>100</v>
      </c>
      <c r="H31" t="s">
        <v>93</v>
      </c>
      <c r="I31" t="s">
        <v>101</v>
      </c>
      <c r="J31" t="s">
        <v>102</v>
      </c>
      <c r="K31" t="s">
        <v>103</v>
      </c>
      <c r="L31" t="s">
        <v>97</v>
      </c>
      <c r="M31" t="s">
        <v>98</v>
      </c>
      <c r="N31" t="s">
        <v>104</v>
      </c>
      <c r="O31">
        <f>60/60*100</f>
        <v>100</v>
      </c>
    </row>
    <row r="32" spans="1:15" x14ac:dyDescent="0.3">
      <c r="A32" t="s">
        <v>88</v>
      </c>
      <c r="B32">
        <v>17858</v>
      </c>
      <c r="C32" t="s">
        <v>89</v>
      </c>
      <c r="D32" t="s">
        <v>105</v>
      </c>
      <c r="E32" t="s">
        <v>106</v>
      </c>
      <c r="F32" t="s">
        <v>299</v>
      </c>
      <c r="G32" t="s">
        <v>100</v>
      </c>
      <c r="H32" t="s">
        <v>93</v>
      </c>
      <c r="I32" t="s">
        <v>107</v>
      </c>
      <c r="J32" t="s">
        <v>108</v>
      </c>
      <c r="K32" t="s">
        <v>109</v>
      </c>
      <c r="L32" t="s">
        <v>97</v>
      </c>
      <c r="M32" t="s">
        <v>98</v>
      </c>
      <c r="N32" t="s">
        <v>104</v>
      </c>
      <c r="O32">
        <f>53/53*100</f>
        <v>100</v>
      </c>
    </row>
    <row r="33" spans="1:15" x14ac:dyDescent="0.3">
      <c r="A33" t="s">
        <v>88</v>
      </c>
      <c r="B33">
        <v>18060</v>
      </c>
      <c r="C33" t="s">
        <v>89</v>
      </c>
      <c r="D33" t="s">
        <v>90</v>
      </c>
      <c r="E33" t="s">
        <v>91</v>
      </c>
      <c r="F33" t="s">
        <v>300</v>
      </c>
      <c r="G33" t="s">
        <v>100</v>
      </c>
      <c r="H33" t="s">
        <v>93</v>
      </c>
      <c r="I33" t="s">
        <v>110</v>
      </c>
      <c r="J33" t="s">
        <v>111</v>
      </c>
      <c r="K33" t="s">
        <v>112</v>
      </c>
      <c r="L33" t="s">
        <v>97</v>
      </c>
      <c r="M33" t="s">
        <v>98</v>
      </c>
      <c r="N33" t="s">
        <v>113</v>
      </c>
      <c r="O33">
        <f>52/52*100</f>
        <v>100</v>
      </c>
    </row>
    <row r="34" spans="1:15" x14ac:dyDescent="0.3">
      <c r="A34" t="s">
        <v>88</v>
      </c>
      <c r="B34">
        <v>23010</v>
      </c>
      <c r="C34" t="s">
        <v>89</v>
      </c>
      <c r="D34" t="s">
        <v>91</v>
      </c>
      <c r="E34" t="s">
        <v>90</v>
      </c>
      <c r="F34" t="s">
        <v>301</v>
      </c>
      <c r="G34" t="s">
        <v>92</v>
      </c>
      <c r="H34" t="s">
        <v>93</v>
      </c>
      <c r="I34" t="s">
        <v>302</v>
      </c>
      <c r="J34" t="s">
        <v>303</v>
      </c>
      <c r="K34" t="s">
        <v>304</v>
      </c>
      <c r="L34" t="s">
        <v>134</v>
      </c>
      <c r="M34" t="s">
        <v>135</v>
      </c>
      <c r="N34" t="s">
        <v>136</v>
      </c>
      <c r="O34">
        <f>46/46*100</f>
        <v>100</v>
      </c>
    </row>
    <row r="35" spans="1:15" x14ac:dyDescent="0.3">
      <c r="A35" t="s">
        <v>88</v>
      </c>
      <c r="B35">
        <v>28144</v>
      </c>
      <c r="C35" t="s">
        <v>89</v>
      </c>
      <c r="D35" t="s">
        <v>91</v>
      </c>
      <c r="E35" t="s">
        <v>90</v>
      </c>
      <c r="F35" t="s">
        <v>305</v>
      </c>
      <c r="G35" t="s">
        <v>92</v>
      </c>
      <c r="H35" t="s">
        <v>93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  <c r="N35" t="s">
        <v>119</v>
      </c>
      <c r="O35">
        <f>47/47*100</f>
        <v>100</v>
      </c>
    </row>
    <row r="37" spans="1:15" x14ac:dyDescent="0.3">
      <c r="A37" s="4" t="s">
        <v>12</v>
      </c>
    </row>
    <row r="38" spans="1:15" x14ac:dyDescent="0.3">
      <c r="A38" t="s">
        <v>74</v>
      </c>
      <c r="B38" t="s">
        <v>75</v>
      </c>
      <c r="C38" t="s">
        <v>76</v>
      </c>
      <c r="D38" t="s">
        <v>77</v>
      </c>
      <c r="E38" t="s">
        <v>78</v>
      </c>
      <c r="F38" t="s">
        <v>79</v>
      </c>
      <c r="G38" t="s">
        <v>80</v>
      </c>
      <c r="H38" t="s">
        <v>81</v>
      </c>
      <c r="I38" t="s">
        <v>82</v>
      </c>
      <c r="J38" t="s">
        <v>83</v>
      </c>
      <c r="K38" t="s">
        <v>84</v>
      </c>
      <c r="L38" t="s">
        <v>85</v>
      </c>
      <c r="M38" t="s">
        <v>86</v>
      </c>
      <c r="N38" t="s">
        <v>87</v>
      </c>
      <c r="O38" t="s">
        <v>344</v>
      </c>
    </row>
    <row r="39" spans="1:15" x14ac:dyDescent="0.3">
      <c r="A39" t="s">
        <v>88</v>
      </c>
      <c r="B39">
        <v>3406</v>
      </c>
      <c r="C39" t="s">
        <v>89</v>
      </c>
      <c r="D39" t="s">
        <v>105</v>
      </c>
      <c r="E39" t="s">
        <v>90</v>
      </c>
      <c r="F39" t="s">
        <v>308</v>
      </c>
      <c r="G39" t="s">
        <v>92</v>
      </c>
      <c r="H39" t="s">
        <v>93</v>
      </c>
      <c r="I39" t="s">
        <v>309</v>
      </c>
      <c r="J39" t="s">
        <v>310</v>
      </c>
      <c r="K39" t="s">
        <v>311</v>
      </c>
      <c r="L39" t="s">
        <v>97</v>
      </c>
      <c r="M39" t="s">
        <v>98</v>
      </c>
      <c r="N39" t="s">
        <v>99</v>
      </c>
      <c r="O39">
        <f>113/113*100</f>
        <v>100</v>
      </c>
    </row>
    <row r="40" spans="1:15" x14ac:dyDescent="0.3">
      <c r="A40" t="s">
        <v>88</v>
      </c>
      <c r="B40">
        <v>5784</v>
      </c>
      <c r="C40" t="s">
        <v>89</v>
      </c>
      <c r="D40" t="s">
        <v>90</v>
      </c>
      <c r="E40" t="s">
        <v>91</v>
      </c>
      <c r="F40" t="s">
        <v>312</v>
      </c>
      <c r="G40" t="s">
        <v>92</v>
      </c>
      <c r="H40" t="s">
        <v>93</v>
      </c>
      <c r="I40" t="s">
        <v>313</v>
      </c>
      <c r="J40" t="s">
        <v>314</v>
      </c>
      <c r="K40" t="s">
        <v>315</v>
      </c>
      <c r="L40" t="s">
        <v>97</v>
      </c>
      <c r="M40" t="s">
        <v>98</v>
      </c>
      <c r="N40" t="s">
        <v>99</v>
      </c>
      <c r="O40">
        <f>79/79*100</f>
        <v>100</v>
      </c>
    </row>
    <row r="41" spans="1:15" x14ac:dyDescent="0.3">
      <c r="A41" t="s">
        <v>88</v>
      </c>
      <c r="B41">
        <v>8782</v>
      </c>
      <c r="C41" t="s">
        <v>89</v>
      </c>
      <c r="D41" t="s">
        <v>90</v>
      </c>
      <c r="E41" t="s">
        <v>91</v>
      </c>
      <c r="F41" t="s">
        <v>316</v>
      </c>
      <c r="G41" t="s">
        <v>92</v>
      </c>
      <c r="H41" t="s">
        <v>93</v>
      </c>
      <c r="I41" t="s">
        <v>94</v>
      </c>
      <c r="J41" t="s">
        <v>95</v>
      </c>
      <c r="K41" t="s">
        <v>96</v>
      </c>
      <c r="L41" t="s">
        <v>97</v>
      </c>
      <c r="M41" t="s">
        <v>98</v>
      </c>
      <c r="N41" t="s">
        <v>99</v>
      </c>
      <c r="O41">
        <f>86/86*100</f>
        <v>100</v>
      </c>
    </row>
    <row r="42" spans="1:15" x14ac:dyDescent="0.3">
      <c r="A42" t="s">
        <v>88</v>
      </c>
      <c r="B42">
        <v>17747</v>
      </c>
      <c r="C42" t="s">
        <v>89</v>
      </c>
      <c r="D42" t="s">
        <v>90</v>
      </c>
      <c r="E42" t="s">
        <v>91</v>
      </c>
      <c r="F42" t="s">
        <v>317</v>
      </c>
      <c r="G42" t="s">
        <v>100</v>
      </c>
      <c r="H42" t="s">
        <v>93</v>
      </c>
      <c r="I42" t="s">
        <v>101</v>
      </c>
      <c r="J42" t="s">
        <v>102</v>
      </c>
      <c r="K42" t="s">
        <v>103</v>
      </c>
      <c r="L42" t="s">
        <v>97</v>
      </c>
      <c r="M42" t="s">
        <v>98</v>
      </c>
      <c r="N42" t="s">
        <v>104</v>
      </c>
      <c r="O42">
        <f>81/81*100</f>
        <v>100</v>
      </c>
    </row>
    <row r="43" spans="1:15" x14ac:dyDescent="0.3">
      <c r="A43" t="s">
        <v>88</v>
      </c>
      <c r="B43">
        <v>17858</v>
      </c>
      <c r="C43" t="s">
        <v>89</v>
      </c>
      <c r="D43" t="s">
        <v>105</v>
      </c>
      <c r="E43" t="s">
        <v>106</v>
      </c>
      <c r="F43" t="s">
        <v>318</v>
      </c>
      <c r="G43" t="s">
        <v>100</v>
      </c>
      <c r="H43" t="s">
        <v>93</v>
      </c>
      <c r="I43" t="s">
        <v>107</v>
      </c>
      <c r="J43" t="s">
        <v>108</v>
      </c>
      <c r="K43" t="s">
        <v>109</v>
      </c>
      <c r="L43" t="s">
        <v>97</v>
      </c>
      <c r="M43" t="s">
        <v>98</v>
      </c>
      <c r="N43" t="s">
        <v>104</v>
      </c>
      <c r="O43">
        <f>79/79*100</f>
        <v>100</v>
      </c>
    </row>
    <row r="44" spans="1:15" x14ac:dyDescent="0.3">
      <c r="A44" t="s">
        <v>88</v>
      </c>
      <c r="B44">
        <v>18060</v>
      </c>
      <c r="C44" t="s">
        <v>89</v>
      </c>
      <c r="D44" t="s">
        <v>90</v>
      </c>
      <c r="E44" t="s">
        <v>91</v>
      </c>
      <c r="F44" t="s">
        <v>306</v>
      </c>
      <c r="G44" t="s">
        <v>100</v>
      </c>
      <c r="H44" t="s">
        <v>93</v>
      </c>
      <c r="I44" t="s">
        <v>110</v>
      </c>
      <c r="J44" t="s">
        <v>111</v>
      </c>
      <c r="K44" t="s">
        <v>112</v>
      </c>
      <c r="L44" t="s">
        <v>97</v>
      </c>
      <c r="M44" t="s">
        <v>98</v>
      </c>
      <c r="N44" t="s">
        <v>113</v>
      </c>
      <c r="O44">
        <f>75/75*100</f>
        <v>100</v>
      </c>
    </row>
    <row r="45" spans="1:15" x14ac:dyDescent="0.3">
      <c r="A45" t="s">
        <v>88</v>
      </c>
      <c r="B45">
        <v>23525</v>
      </c>
      <c r="C45" t="s">
        <v>89</v>
      </c>
      <c r="D45" t="s">
        <v>90</v>
      </c>
      <c r="E45" t="s">
        <v>91</v>
      </c>
      <c r="F45" t="s">
        <v>319</v>
      </c>
      <c r="G45" t="s">
        <v>92</v>
      </c>
      <c r="H45" t="s">
        <v>93</v>
      </c>
      <c r="I45" t="s">
        <v>320</v>
      </c>
      <c r="J45" t="s">
        <v>321</v>
      </c>
      <c r="K45" t="s">
        <v>322</v>
      </c>
      <c r="L45" t="s">
        <v>134</v>
      </c>
      <c r="M45" t="s">
        <v>135</v>
      </c>
      <c r="N45" t="s">
        <v>136</v>
      </c>
      <c r="O45">
        <f>137/(137+1)*100</f>
        <v>99.275362318840578</v>
      </c>
    </row>
    <row r="46" spans="1:15" x14ac:dyDescent="0.3">
      <c r="A46" t="s">
        <v>88</v>
      </c>
      <c r="B46">
        <v>28144</v>
      </c>
      <c r="C46" t="s">
        <v>89</v>
      </c>
      <c r="D46" t="s">
        <v>91</v>
      </c>
      <c r="E46" t="s">
        <v>90</v>
      </c>
      <c r="F46" t="s">
        <v>323</v>
      </c>
      <c r="G46" t="s">
        <v>92</v>
      </c>
      <c r="H46" t="s">
        <v>93</v>
      </c>
      <c r="I46" t="s">
        <v>114</v>
      </c>
      <c r="J46" t="s">
        <v>115</v>
      </c>
      <c r="K46" t="s">
        <v>116</v>
      </c>
      <c r="L46" t="s">
        <v>117</v>
      </c>
      <c r="M46" t="s">
        <v>118</v>
      </c>
      <c r="N46" t="s">
        <v>119</v>
      </c>
      <c r="O46">
        <f>135/135*100</f>
        <v>100</v>
      </c>
    </row>
    <row r="48" spans="1:15" x14ac:dyDescent="0.3">
      <c r="A48" s="4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229C-6CFE-4B74-9E52-8626BD2C2DFC}">
  <dimension ref="A1:O80"/>
  <sheetViews>
    <sheetView workbookViewId="0">
      <selection activeCell="A2" sqref="A2"/>
    </sheetView>
  </sheetViews>
  <sheetFormatPr defaultRowHeight="14.4" x14ac:dyDescent="0.3"/>
  <cols>
    <col min="11" max="11" width="60.88671875" customWidth="1"/>
    <col min="12" max="12" width="10.77734375" customWidth="1"/>
    <col min="14" max="14" width="28" customWidth="1"/>
  </cols>
  <sheetData>
    <row r="1" spans="1:15" x14ac:dyDescent="0.3">
      <c r="A1" s="4" t="s">
        <v>46</v>
      </c>
    </row>
    <row r="4" spans="1:15" x14ac:dyDescent="0.3">
      <c r="A4" s="4" t="s">
        <v>324</v>
      </c>
    </row>
    <row r="5" spans="1:15" x14ac:dyDescent="0.3">
      <c r="A5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344</v>
      </c>
    </row>
    <row r="6" spans="1:15" x14ac:dyDescent="0.3">
      <c r="A6" t="s">
        <v>88</v>
      </c>
      <c r="B6">
        <v>26144</v>
      </c>
      <c r="C6" t="s">
        <v>89</v>
      </c>
      <c r="D6" t="s">
        <v>106</v>
      </c>
      <c r="E6" t="s">
        <v>91</v>
      </c>
      <c r="F6" t="s">
        <v>120</v>
      </c>
      <c r="G6" t="s">
        <v>92</v>
      </c>
      <c r="H6" t="s">
        <v>93</v>
      </c>
      <c r="I6" t="s">
        <v>121</v>
      </c>
      <c r="J6" t="s">
        <v>122</v>
      </c>
      <c r="K6" t="s">
        <v>123</v>
      </c>
      <c r="L6" t="s">
        <v>124</v>
      </c>
      <c r="M6" t="s">
        <v>125</v>
      </c>
      <c r="N6" t="s">
        <v>126</v>
      </c>
      <c r="O6">
        <f>218/218*100</f>
        <v>100</v>
      </c>
    </row>
    <row r="8" spans="1:15" x14ac:dyDescent="0.3">
      <c r="A8" s="4" t="s">
        <v>50</v>
      </c>
    </row>
    <row r="9" spans="1:15" x14ac:dyDescent="0.3">
      <c r="A9" t="s">
        <v>74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84</v>
      </c>
      <c r="L9" t="s">
        <v>85</v>
      </c>
      <c r="M9" t="s">
        <v>86</v>
      </c>
      <c r="N9" t="s">
        <v>87</v>
      </c>
      <c r="O9" t="s">
        <v>344</v>
      </c>
    </row>
    <row r="10" spans="1:15" x14ac:dyDescent="0.3">
      <c r="A10" t="s">
        <v>88</v>
      </c>
      <c r="B10">
        <v>8782</v>
      </c>
      <c r="C10" t="s">
        <v>89</v>
      </c>
      <c r="D10" t="s">
        <v>90</v>
      </c>
      <c r="E10" t="s">
        <v>91</v>
      </c>
      <c r="F10" t="s">
        <v>325</v>
      </c>
      <c r="G10" t="s">
        <v>92</v>
      </c>
      <c r="H10" t="s">
        <v>93</v>
      </c>
      <c r="I10" t="s">
        <v>94</v>
      </c>
      <c r="J10" t="s">
        <v>95</v>
      </c>
      <c r="K10" t="s">
        <v>96</v>
      </c>
      <c r="L10" t="s">
        <v>97</v>
      </c>
      <c r="M10" t="s">
        <v>98</v>
      </c>
      <c r="N10" t="s">
        <v>99</v>
      </c>
      <c r="O10">
        <f>195/195*100</f>
        <v>100</v>
      </c>
    </row>
    <row r="11" spans="1:15" x14ac:dyDescent="0.3">
      <c r="A11" t="s">
        <v>88</v>
      </c>
      <c r="B11">
        <v>17747</v>
      </c>
      <c r="C11" t="s">
        <v>89</v>
      </c>
      <c r="D11" t="s">
        <v>90</v>
      </c>
      <c r="E11" t="s">
        <v>91</v>
      </c>
      <c r="F11" t="s">
        <v>326</v>
      </c>
      <c r="G11" t="s">
        <v>100</v>
      </c>
      <c r="H11" t="s">
        <v>93</v>
      </c>
      <c r="I11" t="s">
        <v>101</v>
      </c>
      <c r="J11" t="s">
        <v>102</v>
      </c>
      <c r="K11" t="s">
        <v>103</v>
      </c>
      <c r="L11" t="s">
        <v>97</v>
      </c>
      <c r="M11" t="s">
        <v>98</v>
      </c>
      <c r="N11" t="s">
        <v>104</v>
      </c>
      <c r="O11">
        <f>90/(90+9)*100</f>
        <v>90.909090909090907</v>
      </c>
    </row>
    <row r="12" spans="1:15" x14ac:dyDescent="0.3">
      <c r="A12" t="s">
        <v>88</v>
      </c>
      <c r="B12">
        <v>17858</v>
      </c>
      <c r="C12" t="s">
        <v>89</v>
      </c>
      <c r="D12" t="s">
        <v>105</v>
      </c>
      <c r="E12" t="s">
        <v>106</v>
      </c>
      <c r="F12" t="s">
        <v>327</v>
      </c>
      <c r="G12" t="s">
        <v>100</v>
      </c>
      <c r="H12" t="s">
        <v>93</v>
      </c>
      <c r="I12" t="s">
        <v>107</v>
      </c>
      <c r="J12" t="s">
        <v>108</v>
      </c>
      <c r="K12" t="s">
        <v>109</v>
      </c>
      <c r="L12" t="s">
        <v>97</v>
      </c>
      <c r="M12" t="s">
        <v>98</v>
      </c>
      <c r="N12" t="s">
        <v>104</v>
      </c>
      <c r="O12">
        <f>165/165*100</f>
        <v>100</v>
      </c>
    </row>
    <row r="13" spans="1:15" x14ac:dyDescent="0.3">
      <c r="A13" t="s">
        <v>88</v>
      </c>
      <c r="B13">
        <v>18060</v>
      </c>
      <c r="C13" t="s">
        <v>89</v>
      </c>
      <c r="D13" t="s">
        <v>90</v>
      </c>
      <c r="E13" t="s">
        <v>91</v>
      </c>
      <c r="F13" t="s">
        <v>328</v>
      </c>
      <c r="G13" t="s">
        <v>100</v>
      </c>
      <c r="H13" t="s">
        <v>93</v>
      </c>
      <c r="I13" t="s">
        <v>110</v>
      </c>
      <c r="J13" t="s">
        <v>111</v>
      </c>
      <c r="K13" t="s">
        <v>112</v>
      </c>
      <c r="L13" t="s">
        <v>97</v>
      </c>
      <c r="M13" t="s">
        <v>98</v>
      </c>
      <c r="N13" t="s">
        <v>113</v>
      </c>
      <c r="O13">
        <f>104/(104+1)*100</f>
        <v>99.047619047619051</v>
      </c>
    </row>
    <row r="14" spans="1:15" x14ac:dyDescent="0.3">
      <c r="A14" t="s">
        <v>88</v>
      </c>
      <c r="B14">
        <v>28144</v>
      </c>
      <c r="C14" t="s">
        <v>89</v>
      </c>
      <c r="D14" t="s">
        <v>91</v>
      </c>
      <c r="E14" t="s">
        <v>90</v>
      </c>
      <c r="F14" t="s">
        <v>329</v>
      </c>
      <c r="G14" t="s">
        <v>92</v>
      </c>
      <c r="H14" t="s">
        <v>93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>
        <f>108/108*100</f>
        <v>100</v>
      </c>
    </row>
    <row r="16" spans="1:15" x14ac:dyDescent="0.3">
      <c r="A16" s="3" t="s">
        <v>55</v>
      </c>
    </row>
    <row r="17" spans="1:15" x14ac:dyDescent="0.3">
      <c r="A17" t="s">
        <v>74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  <c r="G17" t="s">
        <v>80</v>
      </c>
      <c r="H17" t="s">
        <v>81</v>
      </c>
      <c r="I17" t="s">
        <v>82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O17" t="s">
        <v>344</v>
      </c>
    </row>
    <row r="18" spans="1:15" x14ac:dyDescent="0.3">
      <c r="A18" t="s">
        <v>88</v>
      </c>
      <c r="B18">
        <v>8782</v>
      </c>
      <c r="C18" t="s">
        <v>89</v>
      </c>
      <c r="D18" t="s">
        <v>90</v>
      </c>
      <c r="E18" t="s">
        <v>91</v>
      </c>
      <c r="F18" t="s">
        <v>127</v>
      </c>
      <c r="G18" t="s">
        <v>92</v>
      </c>
      <c r="H18" t="s">
        <v>93</v>
      </c>
      <c r="I18" t="s">
        <v>94</v>
      </c>
      <c r="J18" t="s">
        <v>95</v>
      </c>
      <c r="K18" t="s">
        <v>96</v>
      </c>
      <c r="L18" t="s">
        <v>97</v>
      </c>
      <c r="M18" t="s">
        <v>98</v>
      </c>
      <c r="N18" t="s">
        <v>99</v>
      </c>
      <c r="O18">
        <f>183/(183+1)*100</f>
        <v>99.456521739130437</v>
      </c>
    </row>
    <row r="19" spans="1:15" x14ac:dyDescent="0.3">
      <c r="A19" t="s">
        <v>88</v>
      </c>
      <c r="B19">
        <v>17858</v>
      </c>
      <c r="C19" t="s">
        <v>89</v>
      </c>
      <c r="D19" t="s">
        <v>105</v>
      </c>
      <c r="E19" t="s">
        <v>106</v>
      </c>
      <c r="F19" t="s">
        <v>128</v>
      </c>
      <c r="G19" t="s">
        <v>100</v>
      </c>
      <c r="H19" t="s">
        <v>93</v>
      </c>
      <c r="I19" t="s">
        <v>107</v>
      </c>
      <c r="J19" t="s">
        <v>108</v>
      </c>
      <c r="K19" t="s">
        <v>109</v>
      </c>
      <c r="L19" t="s">
        <v>97</v>
      </c>
      <c r="M19" t="s">
        <v>98</v>
      </c>
      <c r="N19" t="s">
        <v>104</v>
      </c>
      <c r="O19">
        <f>167/167*100</f>
        <v>100</v>
      </c>
    </row>
    <row r="20" spans="1:15" x14ac:dyDescent="0.3">
      <c r="A20" t="s">
        <v>88</v>
      </c>
      <c r="B20">
        <v>18060</v>
      </c>
      <c r="C20" t="s">
        <v>89</v>
      </c>
      <c r="D20" t="s">
        <v>90</v>
      </c>
      <c r="E20" t="s">
        <v>91</v>
      </c>
      <c r="F20" t="s">
        <v>129</v>
      </c>
      <c r="G20" t="s">
        <v>100</v>
      </c>
      <c r="H20" t="s">
        <v>93</v>
      </c>
      <c r="I20" t="s">
        <v>110</v>
      </c>
      <c r="J20" t="s">
        <v>111</v>
      </c>
      <c r="K20" t="s">
        <v>112</v>
      </c>
      <c r="L20" t="s">
        <v>97</v>
      </c>
      <c r="M20" t="s">
        <v>98</v>
      </c>
      <c r="N20" t="s">
        <v>113</v>
      </c>
      <c r="O20">
        <f>126/126*100</f>
        <v>100</v>
      </c>
    </row>
    <row r="21" spans="1:15" x14ac:dyDescent="0.3">
      <c r="A21" t="s">
        <v>88</v>
      </c>
      <c r="B21">
        <v>24694</v>
      </c>
      <c r="C21" t="s">
        <v>89</v>
      </c>
      <c r="D21" t="s">
        <v>105</v>
      </c>
      <c r="E21" t="s">
        <v>91</v>
      </c>
      <c r="F21" t="s">
        <v>130</v>
      </c>
      <c r="G21" t="s">
        <v>92</v>
      </c>
      <c r="H21" t="s">
        <v>93</v>
      </c>
      <c r="I21" t="s">
        <v>131</v>
      </c>
      <c r="J21" t="s">
        <v>132</v>
      </c>
      <c r="K21" t="s">
        <v>133</v>
      </c>
      <c r="L21" t="s">
        <v>134</v>
      </c>
      <c r="M21" t="s">
        <v>135</v>
      </c>
      <c r="N21" t="s">
        <v>136</v>
      </c>
      <c r="O21">
        <f>119/119*100</f>
        <v>100</v>
      </c>
    </row>
    <row r="22" spans="1:15" x14ac:dyDescent="0.3">
      <c r="A22" t="s">
        <v>88</v>
      </c>
      <c r="B22">
        <v>28144</v>
      </c>
      <c r="C22" t="s">
        <v>89</v>
      </c>
      <c r="D22" t="s">
        <v>91</v>
      </c>
      <c r="E22" t="s">
        <v>90</v>
      </c>
      <c r="F22" t="s">
        <v>137</v>
      </c>
      <c r="G22" t="s">
        <v>92</v>
      </c>
      <c r="H22" t="s">
        <v>93</v>
      </c>
      <c r="I22" t="s">
        <v>114</v>
      </c>
      <c r="J22" t="s">
        <v>115</v>
      </c>
      <c r="K22" t="s">
        <v>116</v>
      </c>
      <c r="L22" t="s">
        <v>117</v>
      </c>
      <c r="M22" t="s">
        <v>118</v>
      </c>
      <c r="N22" t="s">
        <v>119</v>
      </c>
      <c r="O22">
        <f>111/111*100</f>
        <v>100</v>
      </c>
    </row>
    <row r="24" spans="1:15" x14ac:dyDescent="0.3">
      <c r="A24" s="3" t="s">
        <v>51</v>
      </c>
    </row>
    <row r="25" spans="1:15" x14ac:dyDescent="0.3">
      <c r="A25" t="s">
        <v>74</v>
      </c>
      <c r="B25" t="s">
        <v>75</v>
      </c>
      <c r="C25" t="s">
        <v>76</v>
      </c>
      <c r="D25" t="s">
        <v>77</v>
      </c>
      <c r="E25" t="s">
        <v>78</v>
      </c>
      <c r="F25" t="s">
        <v>79</v>
      </c>
      <c r="G25" t="s">
        <v>80</v>
      </c>
      <c r="H25" t="s">
        <v>81</v>
      </c>
      <c r="I25" t="s">
        <v>82</v>
      </c>
      <c r="J25" t="s">
        <v>83</v>
      </c>
      <c r="K25" t="s">
        <v>84</v>
      </c>
      <c r="L25" t="s">
        <v>85</v>
      </c>
      <c r="M25" t="s">
        <v>86</v>
      </c>
      <c r="N25" t="s">
        <v>87</v>
      </c>
      <c r="O25" t="s">
        <v>344</v>
      </c>
    </row>
    <row r="26" spans="1:15" x14ac:dyDescent="0.3">
      <c r="A26" t="s">
        <v>88</v>
      </c>
      <c r="B26">
        <v>8782</v>
      </c>
      <c r="C26" t="s">
        <v>89</v>
      </c>
      <c r="D26" t="s">
        <v>90</v>
      </c>
      <c r="E26" t="s">
        <v>91</v>
      </c>
      <c r="F26" t="s">
        <v>330</v>
      </c>
      <c r="G26" t="s">
        <v>92</v>
      </c>
      <c r="H26" t="s">
        <v>93</v>
      </c>
      <c r="I26" t="s">
        <v>94</v>
      </c>
      <c r="J26" t="s">
        <v>95</v>
      </c>
      <c r="K26" t="s">
        <v>96</v>
      </c>
      <c r="L26" t="s">
        <v>97</v>
      </c>
      <c r="M26" t="s">
        <v>98</v>
      </c>
      <c r="N26" t="s">
        <v>99</v>
      </c>
      <c r="O26">
        <f>110/110*100</f>
        <v>100</v>
      </c>
    </row>
    <row r="27" spans="1:15" x14ac:dyDescent="0.3">
      <c r="A27" t="s">
        <v>88</v>
      </c>
      <c r="B27">
        <v>10038</v>
      </c>
      <c r="C27" t="s">
        <v>89</v>
      </c>
      <c r="D27" t="s">
        <v>90</v>
      </c>
      <c r="E27" t="s">
        <v>91</v>
      </c>
      <c r="F27" t="s">
        <v>229</v>
      </c>
      <c r="G27" t="s">
        <v>92</v>
      </c>
      <c r="H27" t="s">
        <v>93</v>
      </c>
      <c r="I27" t="s">
        <v>331</v>
      </c>
      <c r="J27" t="s">
        <v>332</v>
      </c>
      <c r="K27" t="s">
        <v>333</v>
      </c>
      <c r="L27" t="s">
        <v>97</v>
      </c>
      <c r="M27" t="s">
        <v>98</v>
      </c>
      <c r="N27" t="s">
        <v>99</v>
      </c>
      <c r="O27">
        <f>132/132*100</f>
        <v>100</v>
      </c>
    </row>
    <row r="28" spans="1:15" x14ac:dyDescent="0.3">
      <c r="A28" t="s">
        <v>88</v>
      </c>
      <c r="B28">
        <v>28144</v>
      </c>
      <c r="C28" t="s">
        <v>89</v>
      </c>
      <c r="D28" t="s">
        <v>91</v>
      </c>
      <c r="E28" t="s">
        <v>90</v>
      </c>
      <c r="F28" t="s">
        <v>334</v>
      </c>
      <c r="G28" t="s">
        <v>92</v>
      </c>
      <c r="H28" t="s">
        <v>93</v>
      </c>
      <c r="I28" t="s">
        <v>114</v>
      </c>
      <c r="J28" t="s">
        <v>115</v>
      </c>
      <c r="K28" t="s">
        <v>116</v>
      </c>
      <c r="L28" t="s">
        <v>117</v>
      </c>
      <c r="M28" t="s">
        <v>118</v>
      </c>
      <c r="N28" t="s">
        <v>119</v>
      </c>
      <c r="O28">
        <f>137/137*100</f>
        <v>100</v>
      </c>
    </row>
    <row r="29" spans="1:15" x14ac:dyDescent="0.3">
      <c r="A29" t="s">
        <v>88</v>
      </c>
      <c r="B29">
        <v>28878</v>
      </c>
      <c r="C29" t="s">
        <v>89</v>
      </c>
      <c r="D29" t="s">
        <v>106</v>
      </c>
      <c r="E29" t="s">
        <v>105</v>
      </c>
      <c r="F29" t="s">
        <v>335</v>
      </c>
      <c r="G29" t="s">
        <v>92</v>
      </c>
      <c r="H29" t="s">
        <v>93</v>
      </c>
      <c r="I29" t="s">
        <v>336</v>
      </c>
      <c r="J29" t="s">
        <v>337</v>
      </c>
      <c r="K29" t="s">
        <v>338</v>
      </c>
      <c r="L29" t="s">
        <v>169</v>
      </c>
      <c r="M29" t="s">
        <v>170</v>
      </c>
      <c r="N29" t="s">
        <v>171</v>
      </c>
      <c r="O29">
        <f>68/68*100</f>
        <v>100</v>
      </c>
    </row>
    <row r="30" spans="1:15" x14ac:dyDescent="0.3">
      <c r="A30" t="s">
        <v>88</v>
      </c>
      <c r="B30">
        <v>29742</v>
      </c>
      <c r="C30" t="s">
        <v>89</v>
      </c>
      <c r="D30" t="s">
        <v>106</v>
      </c>
      <c r="E30" t="s">
        <v>105</v>
      </c>
      <c r="F30" t="s">
        <v>339</v>
      </c>
      <c r="G30" t="s">
        <v>155</v>
      </c>
      <c r="H30" t="s">
        <v>93</v>
      </c>
      <c r="K30" t="s">
        <v>340</v>
      </c>
      <c r="O30">
        <f>67/67*100</f>
        <v>100</v>
      </c>
    </row>
    <row r="32" spans="1:15" x14ac:dyDescent="0.3">
      <c r="A32" s="3" t="s">
        <v>341</v>
      </c>
    </row>
    <row r="33" spans="1:15" x14ac:dyDescent="0.3">
      <c r="A33" t="s">
        <v>74</v>
      </c>
      <c r="B33" t="s">
        <v>75</v>
      </c>
      <c r="C33" t="s">
        <v>76</v>
      </c>
      <c r="D33" t="s">
        <v>77</v>
      </c>
      <c r="E33" t="s">
        <v>78</v>
      </c>
      <c r="F33" t="s">
        <v>79</v>
      </c>
      <c r="G33" t="s">
        <v>80</v>
      </c>
      <c r="H33" t="s">
        <v>81</v>
      </c>
      <c r="I33" t="s">
        <v>82</v>
      </c>
      <c r="J33" t="s">
        <v>83</v>
      </c>
      <c r="K33" t="s">
        <v>84</v>
      </c>
      <c r="L33" t="s">
        <v>85</v>
      </c>
      <c r="M33" t="s">
        <v>86</v>
      </c>
      <c r="N33" t="s">
        <v>87</v>
      </c>
      <c r="O33" t="s">
        <v>344</v>
      </c>
    </row>
    <row r="34" spans="1:15" x14ac:dyDescent="0.3">
      <c r="A34" t="s">
        <v>88</v>
      </c>
      <c r="B34">
        <v>14805</v>
      </c>
      <c r="C34" t="s">
        <v>89</v>
      </c>
      <c r="D34" t="s">
        <v>90</v>
      </c>
      <c r="E34" t="s">
        <v>91</v>
      </c>
      <c r="F34" t="s">
        <v>138</v>
      </c>
      <c r="G34" t="s">
        <v>100</v>
      </c>
      <c r="H34" t="s">
        <v>93</v>
      </c>
      <c r="I34" t="s">
        <v>139</v>
      </c>
      <c r="J34" t="s">
        <v>140</v>
      </c>
      <c r="K34" t="s">
        <v>141</v>
      </c>
      <c r="L34" t="s">
        <v>97</v>
      </c>
      <c r="M34" t="s">
        <v>98</v>
      </c>
      <c r="N34" t="s">
        <v>142</v>
      </c>
      <c r="O34">
        <f>162/162*100</f>
        <v>100</v>
      </c>
    </row>
    <row r="35" spans="1:15" x14ac:dyDescent="0.3">
      <c r="A35" t="s">
        <v>88</v>
      </c>
      <c r="B35">
        <v>17247</v>
      </c>
      <c r="C35" t="s">
        <v>89</v>
      </c>
      <c r="D35" t="s">
        <v>91</v>
      </c>
      <c r="E35" t="s">
        <v>90</v>
      </c>
      <c r="F35" t="s">
        <v>143</v>
      </c>
      <c r="G35" t="s">
        <v>100</v>
      </c>
      <c r="H35" t="s">
        <v>93</v>
      </c>
      <c r="I35" t="s">
        <v>144</v>
      </c>
      <c r="J35" t="s">
        <v>145</v>
      </c>
      <c r="K35" t="s">
        <v>146</v>
      </c>
      <c r="L35" t="s">
        <v>97</v>
      </c>
      <c r="M35" t="s">
        <v>98</v>
      </c>
      <c r="N35" t="s">
        <v>104</v>
      </c>
      <c r="O35">
        <f>202/202*100</f>
        <v>100</v>
      </c>
    </row>
    <row r="36" spans="1:15" x14ac:dyDescent="0.3">
      <c r="A36" t="s">
        <v>88</v>
      </c>
      <c r="B36">
        <v>23244</v>
      </c>
      <c r="C36" t="s">
        <v>89</v>
      </c>
      <c r="D36" t="s">
        <v>90</v>
      </c>
      <c r="E36" t="s">
        <v>91</v>
      </c>
      <c r="F36" t="s">
        <v>147</v>
      </c>
      <c r="G36" t="s">
        <v>92</v>
      </c>
      <c r="H36" t="s">
        <v>93</v>
      </c>
      <c r="I36" t="s">
        <v>148</v>
      </c>
      <c r="J36" t="s">
        <v>149</v>
      </c>
      <c r="K36" t="s">
        <v>150</v>
      </c>
      <c r="L36" t="s">
        <v>134</v>
      </c>
      <c r="M36" t="s">
        <v>135</v>
      </c>
      <c r="N36" t="s">
        <v>136</v>
      </c>
      <c r="O36">
        <f>195/195*100</f>
        <v>100</v>
      </c>
    </row>
    <row r="37" spans="1:15" x14ac:dyDescent="0.3">
      <c r="A37" t="s">
        <v>88</v>
      </c>
      <c r="B37">
        <v>26144</v>
      </c>
      <c r="C37" t="s">
        <v>89</v>
      </c>
      <c r="D37" t="s">
        <v>106</v>
      </c>
      <c r="E37" t="s">
        <v>91</v>
      </c>
      <c r="F37" t="s">
        <v>151</v>
      </c>
      <c r="G37" t="s">
        <v>92</v>
      </c>
      <c r="H37" t="s">
        <v>93</v>
      </c>
      <c r="I37" t="s">
        <v>121</v>
      </c>
      <c r="J37" t="s">
        <v>122</v>
      </c>
      <c r="K37" t="s">
        <v>123</v>
      </c>
      <c r="L37" t="s">
        <v>124</v>
      </c>
      <c r="M37" t="s">
        <v>125</v>
      </c>
      <c r="N37" t="s">
        <v>126</v>
      </c>
      <c r="O37">
        <f>68/68*100</f>
        <v>100</v>
      </c>
    </row>
    <row r="38" spans="1:15" x14ac:dyDescent="0.3">
      <c r="A38" t="s">
        <v>88</v>
      </c>
      <c r="B38">
        <v>29746</v>
      </c>
      <c r="C38" t="s">
        <v>152</v>
      </c>
      <c r="D38" t="s">
        <v>153</v>
      </c>
      <c r="E38" t="s">
        <v>105</v>
      </c>
      <c r="F38" t="s">
        <v>154</v>
      </c>
      <c r="G38" t="s">
        <v>155</v>
      </c>
      <c r="H38" t="s">
        <v>93</v>
      </c>
      <c r="K38" t="s">
        <v>156</v>
      </c>
      <c r="O38">
        <f>104/104*100</f>
        <v>100</v>
      </c>
    </row>
    <row r="40" spans="1:15" x14ac:dyDescent="0.3">
      <c r="A40" s="3" t="s">
        <v>53</v>
      </c>
    </row>
    <row r="41" spans="1:15" x14ac:dyDescent="0.3">
      <c r="A41" t="s">
        <v>74</v>
      </c>
      <c r="B41" t="s">
        <v>75</v>
      </c>
      <c r="C41" t="s">
        <v>76</v>
      </c>
      <c r="D41" t="s">
        <v>77</v>
      </c>
      <c r="E41" t="s">
        <v>78</v>
      </c>
      <c r="F41" t="s">
        <v>79</v>
      </c>
      <c r="G41" t="s">
        <v>80</v>
      </c>
      <c r="H41" t="s">
        <v>81</v>
      </c>
      <c r="I41" t="s">
        <v>82</v>
      </c>
      <c r="J41" t="s">
        <v>83</v>
      </c>
      <c r="K41" t="s">
        <v>84</v>
      </c>
      <c r="L41" t="s">
        <v>85</v>
      </c>
      <c r="M41" t="s">
        <v>86</v>
      </c>
      <c r="N41" t="s">
        <v>87</v>
      </c>
      <c r="O41" t="s">
        <v>344</v>
      </c>
    </row>
    <row r="42" spans="1:15" x14ac:dyDescent="0.3">
      <c r="A42" t="s">
        <v>88</v>
      </c>
      <c r="B42">
        <v>1397</v>
      </c>
      <c r="C42" t="s">
        <v>89</v>
      </c>
      <c r="D42" t="s">
        <v>106</v>
      </c>
      <c r="E42" t="s">
        <v>105</v>
      </c>
      <c r="F42" t="s">
        <v>157</v>
      </c>
      <c r="G42" t="s">
        <v>92</v>
      </c>
      <c r="H42" t="s">
        <v>93</v>
      </c>
      <c r="I42" t="s">
        <v>158</v>
      </c>
      <c r="J42" t="s">
        <v>159</v>
      </c>
      <c r="K42" t="s">
        <v>160</v>
      </c>
      <c r="L42" t="s">
        <v>97</v>
      </c>
      <c r="M42" t="s">
        <v>98</v>
      </c>
      <c r="N42" t="s">
        <v>99</v>
      </c>
      <c r="O42">
        <f>174/174*100</f>
        <v>100</v>
      </c>
    </row>
    <row r="43" spans="1:15" x14ac:dyDescent="0.3">
      <c r="A43" t="s">
        <v>88</v>
      </c>
      <c r="B43">
        <v>18697</v>
      </c>
      <c r="C43" t="s">
        <v>89</v>
      </c>
      <c r="D43" t="s">
        <v>106</v>
      </c>
      <c r="E43" t="s">
        <v>105</v>
      </c>
      <c r="F43" t="s">
        <v>161</v>
      </c>
      <c r="G43" t="s">
        <v>100</v>
      </c>
      <c r="H43" t="s">
        <v>93</v>
      </c>
      <c r="I43" t="s">
        <v>162</v>
      </c>
      <c r="J43" t="s">
        <v>163</v>
      </c>
      <c r="K43" t="s">
        <v>164</v>
      </c>
      <c r="L43" t="s">
        <v>97</v>
      </c>
      <c r="M43" t="s">
        <v>98</v>
      </c>
      <c r="N43" t="s">
        <v>113</v>
      </c>
      <c r="O43">
        <f>105/105*100</f>
        <v>100</v>
      </c>
    </row>
    <row r="44" spans="1:15" x14ac:dyDescent="0.3">
      <c r="A44" t="s">
        <v>88</v>
      </c>
      <c r="B44" s="1">
        <v>28688</v>
      </c>
      <c r="C44" t="s">
        <v>89</v>
      </c>
      <c r="D44" t="s">
        <v>91</v>
      </c>
      <c r="E44" t="s">
        <v>90</v>
      </c>
      <c r="F44" t="s">
        <v>165</v>
      </c>
      <c r="G44" t="s">
        <v>92</v>
      </c>
      <c r="H44" t="s">
        <v>93</v>
      </c>
      <c r="I44" t="s">
        <v>166</v>
      </c>
      <c r="J44" t="s">
        <v>167</v>
      </c>
      <c r="K44" t="s">
        <v>168</v>
      </c>
      <c r="L44" t="s">
        <v>169</v>
      </c>
      <c r="M44" t="s">
        <v>170</v>
      </c>
      <c r="N44" t="s">
        <v>171</v>
      </c>
      <c r="O44">
        <f>96/96*100</f>
        <v>100</v>
      </c>
    </row>
    <row r="45" spans="1:15" x14ac:dyDescent="0.3">
      <c r="A45" t="s">
        <v>88</v>
      </c>
      <c r="B45">
        <v>29625</v>
      </c>
      <c r="C45" t="s">
        <v>89</v>
      </c>
      <c r="D45" t="s">
        <v>90</v>
      </c>
      <c r="E45" t="s">
        <v>91</v>
      </c>
      <c r="F45" t="s">
        <v>172</v>
      </c>
      <c r="G45" t="s">
        <v>155</v>
      </c>
      <c r="H45" t="s">
        <v>93</v>
      </c>
      <c r="I45" t="s">
        <v>173</v>
      </c>
      <c r="J45" t="s">
        <v>174</v>
      </c>
      <c r="K45" t="s">
        <v>175</v>
      </c>
      <c r="L45" t="s">
        <v>176</v>
      </c>
      <c r="M45" t="s">
        <v>177</v>
      </c>
      <c r="O45">
        <f>161/161*100</f>
        <v>100</v>
      </c>
    </row>
    <row r="46" spans="1:15" x14ac:dyDescent="0.3">
      <c r="A46" t="s">
        <v>88</v>
      </c>
      <c r="B46">
        <v>29742</v>
      </c>
      <c r="C46" t="s">
        <v>89</v>
      </c>
      <c r="D46" t="s">
        <v>106</v>
      </c>
      <c r="E46" t="s">
        <v>91</v>
      </c>
      <c r="F46" t="s">
        <v>178</v>
      </c>
      <c r="G46" t="s">
        <v>155</v>
      </c>
      <c r="H46" t="s">
        <v>93</v>
      </c>
      <c r="K46" t="s">
        <v>179</v>
      </c>
      <c r="O46">
        <f>121/121*100</f>
        <v>100</v>
      </c>
    </row>
    <row r="48" spans="1:15" x14ac:dyDescent="0.3">
      <c r="A48" s="3" t="s">
        <v>45</v>
      </c>
    </row>
    <row r="49" spans="1:15" x14ac:dyDescent="0.3">
      <c r="A49" t="s">
        <v>74</v>
      </c>
      <c r="B49" t="s">
        <v>75</v>
      </c>
      <c r="C49" t="s">
        <v>76</v>
      </c>
      <c r="D49" t="s">
        <v>77</v>
      </c>
      <c r="E49" t="s">
        <v>78</v>
      </c>
      <c r="F49" t="s">
        <v>79</v>
      </c>
      <c r="G49" t="s">
        <v>80</v>
      </c>
      <c r="H49" t="s">
        <v>81</v>
      </c>
      <c r="I49" t="s">
        <v>82</v>
      </c>
      <c r="J49" t="s">
        <v>83</v>
      </c>
      <c r="K49" t="s">
        <v>84</v>
      </c>
      <c r="L49" t="s">
        <v>85</v>
      </c>
      <c r="M49" t="s">
        <v>86</v>
      </c>
      <c r="N49" t="s">
        <v>87</v>
      </c>
      <c r="O49" t="s">
        <v>344</v>
      </c>
    </row>
    <row r="50" spans="1:15" x14ac:dyDescent="0.3">
      <c r="A50" t="s">
        <v>88</v>
      </c>
      <c r="B50">
        <v>241</v>
      </c>
      <c r="C50" t="s">
        <v>89</v>
      </c>
      <c r="D50" t="s">
        <v>90</v>
      </c>
      <c r="E50" t="s">
        <v>91</v>
      </c>
      <c r="F50" t="s">
        <v>239</v>
      </c>
      <c r="G50" t="s">
        <v>240</v>
      </c>
      <c r="H50" t="s">
        <v>93</v>
      </c>
      <c r="K50" t="s">
        <v>241</v>
      </c>
      <c r="O50">
        <f>176/176*100</f>
        <v>100</v>
      </c>
    </row>
    <row r="51" spans="1:15" x14ac:dyDescent="0.3">
      <c r="A51" t="s">
        <v>88</v>
      </c>
      <c r="B51">
        <v>2416</v>
      </c>
      <c r="C51" t="s">
        <v>89</v>
      </c>
      <c r="D51" t="s">
        <v>90</v>
      </c>
      <c r="E51" t="s">
        <v>91</v>
      </c>
      <c r="F51" t="s">
        <v>242</v>
      </c>
      <c r="G51" t="s">
        <v>92</v>
      </c>
      <c r="H51" t="s">
        <v>93</v>
      </c>
      <c r="I51" t="s">
        <v>243</v>
      </c>
      <c r="J51" t="s">
        <v>244</v>
      </c>
      <c r="K51" t="s">
        <v>245</v>
      </c>
      <c r="L51" t="s">
        <v>97</v>
      </c>
      <c r="M51" t="s">
        <v>98</v>
      </c>
      <c r="N51" t="s">
        <v>99</v>
      </c>
      <c r="O51">
        <f>105/105*100</f>
        <v>100</v>
      </c>
    </row>
    <row r="52" spans="1:15" x14ac:dyDescent="0.3">
      <c r="A52" t="s">
        <v>88</v>
      </c>
      <c r="B52">
        <v>3037</v>
      </c>
      <c r="C52" t="s">
        <v>89</v>
      </c>
      <c r="D52" t="s">
        <v>90</v>
      </c>
      <c r="E52" t="s">
        <v>91</v>
      </c>
      <c r="F52" t="s">
        <v>246</v>
      </c>
      <c r="G52" t="s">
        <v>92</v>
      </c>
      <c r="H52" t="s">
        <v>93</v>
      </c>
      <c r="I52" t="s">
        <v>247</v>
      </c>
      <c r="J52" t="s">
        <v>248</v>
      </c>
      <c r="K52" t="s">
        <v>249</v>
      </c>
      <c r="L52" t="s">
        <v>97</v>
      </c>
      <c r="M52" t="s">
        <v>98</v>
      </c>
      <c r="N52" t="s">
        <v>99</v>
      </c>
      <c r="O52">
        <f>159/159*100</f>
        <v>100</v>
      </c>
    </row>
    <row r="53" spans="1:15" x14ac:dyDescent="0.3">
      <c r="A53" t="s">
        <v>88</v>
      </c>
      <c r="B53">
        <v>14408</v>
      </c>
      <c r="C53" t="s">
        <v>89</v>
      </c>
      <c r="D53" t="s">
        <v>90</v>
      </c>
      <c r="E53" t="s">
        <v>91</v>
      </c>
      <c r="F53" t="s">
        <v>250</v>
      </c>
      <c r="G53" t="s">
        <v>100</v>
      </c>
      <c r="H53" t="s">
        <v>93</v>
      </c>
      <c r="I53" t="s">
        <v>251</v>
      </c>
      <c r="J53" t="s">
        <v>252</v>
      </c>
      <c r="K53" t="s">
        <v>253</v>
      </c>
      <c r="L53" t="s">
        <v>97</v>
      </c>
      <c r="M53" t="s">
        <v>98</v>
      </c>
      <c r="N53" t="s">
        <v>142</v>
      </c>
      <c r="O53">
        <f>170/170*100</f>
        <v>100</v>
      </c>
    </row>
    <row r="54" spans="1:15" x14ac:dyDescent="0.3">
      <c r="A54" t="s">
        <v>88</v>
      </c>
      <c r="B54">
        <v>14786</v>
      </c>
      <c r="C54" t="s">
        <v>89</v>
      </c>
      <c r="D54" t="s">
        <v>90</v>
      </c>
      <c r="E54" t="s">
        <v>91</v>
      </c>
      <c r="F54" t="s">
        <v>239</v>
      </c>
      <c r="G54" t="s">
        <v>100</v>
      </c>
      <c r="H54" t="s">
        <v>93</v>
      </c>
      <c r="I54" t="s">
        <v>254</v>
      </c>
      <c r="J54" t="s">
        <v>255</v>
      </c>
      <c r="K54" t="s">
        <v>256</v>
      </c>
      <c r="L54" t="s">
        <v>97</v>
      </c>
      <c r="M54" t="s">
        <v>98</v>
      </c>
      <c r="N54" t="s">
        <v>142</v>
      </c>
      <c r="O54">
        <f>176/176*100</f>
        <v>100</v>
      </c>
    </row>
    <row r="55" spans="1:15" x14ac:dyDescent="0.3">
      <c r="A55" t="s">
        <v>88</v>
      </c>
      <c r="B55">
        <v>20578</v>
      </c>
      <c r="C55" t="s">
        <v>89</v>
      </c>
      <c r="D55" t="s">
        <v>106</v>
      </c>
      <c r="E55" t="s">
        <v>91</v>
      </c>
      <c r="F55" t="s">
        <v>257</v>
      </c>
      <c r="G55" t="s">
        <v>100</v>
      </c>
      <c r="H55" t="s">
        <v>93</v>
      </c>
      <c r="I55" t="s">
        <v>258</v>
      </c>
      <c r="J55" t="s">
        <v>259</v>
      </c>
      <c r="K55" t="s">
        <v>260</v>
      </c>
      <c r="L55" t="s">
        <v>97</v>
      </c>
      <c r="M55" t="s">
        <v>98</v>
      </c>
      <c r="N55" t="s">
        <v>261</v>
      </c>
      <c r="O55">
        <f>107/107*100</f>
        <v>100</v>
      </c>
    </row>
    <row r="56" spans="1:15" x14ac:dyDescent="0.3">
      <c r="A56" t="s">
        <v>88</v>
      </c>
      <c r="B56">
        <v>23403</v>
      </c>
      <c r="C56" t="s">
        <v>89</v>
      </c>
      <c r="D56" t="s">
        <v>105</v>
      </c>
      <c r="E56" t="s">
        <v>106</v>
      </c>
      <c r="F56" t="s">
        <v>262</v>
      </c>
      <c r="G56" t="s">
        <v>92</v>
      </c>
      <c r="H56" t="s">
        <v>93</v>
      </c>
      <c r="I56" t="s">
        <v>263</v>
      </c>
      <c r="J56" t="s">
        <v>264</v>
      </c>
      <c r="K56" t="s">
        <v>265</v>
      </c>
      <c r="L56" t="s">
        <v>134</v>
      </c>
      <c r="M56" t="s">
        <v>135</v>
      </c>
      <c r="N56" t="s">
        <v>136</v>
      </c>
      <c r="O56">
        <f>164/164*100</f>
        <v>100</v>
      </c>
    </row>
    <row r="57" spans="1:15" x14ac:dyDescent="0.3">
      <c r="A57" t="s">
        <v>88</v>
      </c>
      <c r="B57">
        <v>25563</v>
      </c>
      <c r="C57" t="s">
        <v>89</v>
      </c>
      <c r="D57" t="s">
        <v>106</v>
      </c>
      <c r="E57" t="s">
        <v>91</v>
      </c>
      <c r="F57" t="s">
        <v>266</v>
      </c>
      <c r="G57" t="s">
        <v>92</v>
      </c>
      <c r="H57" t="s">
        <v>93</v>
      </c>
      <c r="I57" t="s">
        <v>267</v>
      </c>
      <c r="J57" t="s">
        <v>268</v>
      </c>
      <c r="K57" t="s">
        <v>269</v>
      </c>
      <c r="L57" t="s">
        <v>124</v>
      </c>
      <c r="M57" t="s">
        <v>125</v>
      </c>
      <c r="N57" t="s">
        <v>126</v>
      </c>
      <c r="O57">
        <f>120/120*100</f>
        <v>100</v>
      </c>
    </row>
    <row r="59" spans="1:15" x14ac:dyDescent="0.3">
      <c r="A59" s="3" t="s">
        <v>57</v>
      </c>
    </row>
    <row r="60" spans="1:15" x14ac:dyDescent="0.3">
      <c r="A60" t="s">
        <v>74</v>
      </c>
      <c r="B60" t="s">
        <v>75</v>
      </c>
      <c r="C60" t="s">
        <v>76</v>
      </c>
      <c r="D60" t="s">
        <v>77</v>
      </c>
      <c r="E60" t="s">
        <v>78</v>
      </c>
      <c r="F60" t="s">
        <v>79</v>
      </c>
      <c r="G60" t="s">
        <v>80</v>
      </c>
      <c r="H60" t="s">
        <v>81</v>
      </c>
      <c r="I60" t="s">
        <v>82</v>
      </c>
      <c r="J60" t="s">
        <v>83</v>
      </c>
      <c r="K60" t="s">
        <v>84</v>
      </c>
      <c r="L60" t="s">
        <v>85</v>
      </c>
      <c r="M60" t="s">
        <v>86</v>
      </c>
      <c r="N60" t="s">
        <v>87</v>
      </c>
      <c r="O60" t="s">
        <v>344</v>
      </c>
    </row>
    <row r="61" spans="1:15" x14ac:dyDescent="0.3">
      <c r="A61" t="s">
        <v>88</v>
      </c>
      <c r="B61">
        <v>884</v>
      </c>
      <c r="C61" t="s">
        <v>89</v>
      </c>
      <c r="D61" t="s">
        <v>90</v>
      </c>
      <c r="E61" t="s">
        <v>91</v>
      </c>
      <c r="F61" t="s">
        <v>180</v>
      </c>
      <c r="G61" t="s">
        <v>92</v>
      </c>
      <c r="H61" t="s">
        <v>93</v>
      </c>
      <c r="I61" t="s">
        <v>181</v>
      </c>
      <c r="J61" t="s">
        <v>182</v>
      </c>
      <c r="K61" t="s">
        <v>183</v>
      </c>
      <c r="L61" t="s">
        <v>97</v>
      </c>
      <c r="M61" t="s">
        <v>98</v>
      </c>
      <c r="N61" t="s">
        <v>99</v>
      </c>
      <c r="O61">
        <f>175/175*100</f>
        <v>100</v>
      </c>
    </row>
    <row r="62" spans="1:15" x14ac:dyDescent="0.3">
      <c r="A62" t="s">
        <v>88</v>
      </c>
      <c r="B62">
        <v>1397</v>
      </c>
      <c r="C62" t="s">
        <v>89</v>
      </c>
      <c r="D62" t="s">
        <v>106</v>
      </c>
      <c r="E62" t="s">
        <v>105</v>
      </c>
      <c r="F62" t="s">
        <v>184</v>
      </c>
      <c r="G62" t="s">
        <v>92</v>
      </c>
      <c r="H62" t="s">
        <v>93</v>
      </c>
      <c r="I62" t="s">
        <v>158</v>
      </c>
      <c r="J62" t="s">
        <v>159</v>
      </c>
      <c r="K62" t="s">
        <v>160</v>
      </c>
      <c r="L62" t="s">
        <v>97</v>
      </c>
      <c r="M62" t="s">
        <v>98</v>
      </c>
      <c r="N62" t="s">
        <v>99</v>
      </c>
      <c r="O62">
        <f>173/173*100</f>
        <v>100</v>
      </c>
    </row>
    <row r="63" spans="1:15" x14ac:dyDescent="0.3">
      <c r="A63" t="s">
        <v>88</v>
      </c>
      <c r="B63">
        <v>8653</v>
      </c>
      <c r="C63" t="s">
        <v>89</v>
      </c>
      <c r="D63" t="s">
        <v>106</v>
      </c>
      <c r="E63" t="s">
        <v>91</v>
      </c>
      <c r="F63" t="s">
        <v>185</v>
      </c>
      <c r="G63" t="s">
        <v>92</v>
      </c>
      <c r="H63" t="s">
        <v>93</v>
      </c>
      <c r="I63" t="s">
        <v>186</v>
      </c>
      <c r="J63" t="s">
        <v>187</v>
      </c>
      <c r="K63" t="s">
        <v>188</v>
      </c>
      <c r="L63" t="s">
        <v>97</v>
      </c>
      <c r="M63" t="s">
        <v>98</v>
      </c>
      <c r="N63" t="s">
        <v>99</v>
      </c>
      <c r="O63">
        <f>81/(81+3)*100</f>
        <v>96.428571428571431</v>
      </c>
    </row>
    <row r="64" spans="1:15" x14ac:dyDescent="0.3">
      <c r="A64" t="s">
        <v>88</v>
      </c>
      <c r="B64">
        <v>11083</v>
      </c>
      <c r="C64" t="s">
        <v>89</v>
      </c>
      <c r="D64" t="s">
        <v>106</v>
      </c>
      <c r="E64" t="s">
        <v>91</v>
      </c>
      <c r="F64" t="s">
        <v>189</v>
      </c>
      <c r="G64" t="s">
        <v>92</v>
      </c>
      <c r="H64" t="s">
        <v>93</v>
      </c>
      <c r="I64" t="s">
        <v>190</v>
      </c>
      <c r="J64" t="s">
        <v>191</v>
      </c>
      <c r="K64" t="s">
        <v>192</v>
      </c>
      <c r="L64" t="s">
        <v>97</v>
      </c>
      <c r="M64" t="s">
        <v>98</v>
      </c>
      <c r="N64" t="s">
        <v>99</v>
      </c>
      <c r="O64">
        <f>101/101*100</f>
        <v>100</v>
      </c>
    </row>
    <row r="65" spans="1:15" x14ac:dyDescent="0.3">
      <c r="A65" t="s">
        <v>88</v>
      </c>
      <c r="B65">
        <v>12357</v>
      </c>
      <c r="C65" t="s">
        <v>89</v>
      </c>
      <c r="D65" t="s">
        <v>90</v>
      </c>
      <c r="E65" t="s">
        <v>91</v>
      </c>
      <c r="F65" t="s">
        <v>193</v>
      </c>
      <c r="G65" t="s">
        <v>92</v>
      </c>
      <c r="H65" t="s">
        <v>93</v>
      </c>
      <c r="I65" t="s">
        <v>194</v>
      </c>
      <c r="J65" t="s">
        <v>195</v>
      </c>
      <c r="K65" t="s">
        <v>196</v>
      </c>
      <c r="L65" t="s">
        <v>97</v>
      </c>
      <c r="M65" t="s">
        <v>98</v>
      </c>
      <c r="N65" t="s">
        <v>99</v>
      </c>
      <c r="O65">
        <f>179/179*100</f>
        <v>100</v>
      </c>
    </row>
    <row r="66" spans="1:15" x14ac:dyDescent="0.3">
      <c r="A66" t="s">
        <v>88</v>
      </c>
      <c r="B66">
        <v>13506</v>
      </c>
      <c r="C66" t="s">
        <v>89</v>
      </c>
      <c r="D66" t="s">
        <v>90</v>
      </c>
      <c r="E66" t="s">
        <v>91</v>
      </c>
      <c r="F66" t="s">
        <v>197</v>
      </c>
      <c r="G66" t="s">
        <v>155</v>
      </c>
      <c r="H66" t="s">
        <v>93</v>
      </c>
      <c r="I66" t="s">
        <v>198</v>
      </c>
      <c r="J66" t="s">
        <v>199</v>
      </c>
      <c r="K66" t="s">
        <v>200</v>
      </c>
      <c r="L66" t="s">
        <v>97</v>
      </c>
      <c r="M66" t="s">
        <v>98</v>
      </c>
      <c r="O66">
        <f>146/146*100</f>
        <v>100</v>
      </c>
    </row>
    <row r="67" spans="1:15" x14ac:dyDescent="0.3">
      <c r="A67" t="s">
        <v>88</v>
      </c>
      <c r="B67">
        <v>26447</v>
      </c>
      <c r="C67" t="s">
        <v>89</v>
      </c>
      <c r="D67" t="s">
        <v>90</v>
      </c>
      <c r="E67" t="s">
        <v>91</v>
      </c>
      <c r="F67" t="s">
        <v>201</v>
      </c>
      <c r="G67" t="s">
        <v>92</v>
      </c>
      <c r="H67" t="s">
        <v>93</v>
      </c>
      <c r="I67" t="s">
        <v>202</v>
      </c>
      <c r="J67" t="s">
        <v>203</v>
      </c>
      <c r="K67" t="s">
        <v>204</v>
      </c>
      <c r="L67" t="s">
        <v>205</v>
      </c>
      <c r="M67" t="s">
        <v>206</v>
      </c>
      <c r="N67" t="s">
        <v>207</v>
      </c>
      <c r="O67">
        <f>144/144*100</f>
        <v>100</v>
      </c>
    </row>
    <row r="68" spans="1:15" x14ac:dyDescent="0.3">
      <c r="A68" t="s">
        <v>88</v>
      </c>
      <c r="B68" s="1">
        <v>28688</v>
      </c>
      <c r="C68" t="s">
        <v>89</v>
      </c>
      <c r="D68" t="s">
        <v>91</v>
      </c>
      <c r="E68" t="s">
        <v>90</v>
      </c>
      <c r="F68" t="s">
        <v>208</v>
      </c>
      <c r="G68" t="s">
        <v>92</v>
      </c>
      <c r="H68" t="s">
        <v>93</v>
      </c>
      <c r="I68" t="s">
        <v>166</v>
      </c>
      <c r="J68" t="s">
        <v>167</v>
      </c>
      <c r="K68" t="s">
        <v>168</v>
      </c>
      <c r="L68" t="s">
        <v>169</v>
      </c>
      <c r="M68" t="s">
        <v>170</v>
      </c>
      <c r="N68" t="s">
        <v>171</v>
      </c>
      <c r="O68">
        <f>123/(123+5)*100</f>
        <v>96.09375</v>
      </c>
    </row>
    <row r="69" spans="1:15" x14ac:dyDescent="0.3">
      <c r="A69" t="s">
        <v>88</v>
      </c>
      <c r="B69">
        <v>29742</v>
      </c>
      <c r="C69" t="s">
        <v>89</v>
      </c>
      <c r="D69" t="s">
        <v>106</v>
      </c>
      <c r="E69" t="s">
        <v>91</v>
      </c>
      <c r="F69" t="s">
        <v>209</v>
      </c>
      <c r="G69" t="s">
        <v>155</v>
      </c>
      <c r="H69" t="s">
        <v>93</v>
      </c>
      <c r="K69" t="s">
        <v>179</v>
      </c>
      <c r="O69">
        <f>122/122*100</f>
        <v>100</v>
      </c>
    </row>
    <row r="71" spans="1:15" x14ac:dyDescent="0.3">
      <c r="A71" s="4" t="s">
        <v>59</v>
      </c>
    </row>
    <row r="72" spans="1:15" x14ac:dyDescent="0.3">
      <c r="A72" t="s">
        <v>74</v>
      </c>
      <c r="B72" t="s">
        <v>75</v>
      </c>
      <c r="C72" t="s">
        <v>76</v>
      </c>
      <c r="D72" t="s">
        <v>77</v>
      </c>
      <c r="E72" t="s">
        <v>78</v>
      </c>
      <c r="F72" t="s">
        <v>79</v>
      </c>
      <c r="G72" t="s">
        <v>80</v>
      </c>
      <c r="H72" t="s">
        <v>81</v>
      </c>
      <c r="I72" t="s">
        <v>82</v>
      </c>
      <c r="J72" t="s">
        <v>83</v>
      </c>
      <c r="K72" t="s">
        <v>84</v>
      </c>
      <c r="L72" t="s">
        <v>85</v>
      </c>
      <c r="M72" t="s">
        <v>86</v>
      </c>
      <c r="N72" t="s">
        <v>87</v>
      </c>
      <c r="O72" t="s">
        <v>344</v>
      </c>
    </row>
    <row r="73" spans="1:15" x14ac:dyDescent="0.3">
      <c r="A73" t="s">
        <v>88</v>
      </c>
      <c r="B73">
        <v>2480</v>
      </c>
      <c r="C73" t="s">
        <v>89</v>
      </c>
      <c r="D73" t="s">
        <v>105</v>
      </c>
      <c r="E73" t="s">
        <v>106</v>
      </c>
      <c r="F73" t="s">
        <v>210</v>
      </c>
      <c r="G73" t="s">
        <v>92</v>
      </c>
      <c r="H73" t="s">
        <v>93</v>
      </c>
      <c r="I73" t="s">
        <v>211</v>
      </c>
      <c r="J73" t="s">
        <v>212</v>
      </c>
      <c r="K73" t="s">
        <v>213</v>
      </c>
      <c r="L73" t="s">
        <v>97</v>
      </c>
      <c r="M73" t="s">
        <v>98</v>
      </c>
      <c r="N73" t="s">
        <v>99</v>
      </c>
      <c r="O73">
        <f>45/45*100</f>
        <v>100</v>
      </c>
    </row>
    <row r="74" spans="1:15" x14ac:dyDescent="0.3">
      <c r="A74" t="s">
        <v>88</v>
      </c>
      <c r="B74">
        <v>2558</v>
      </c>
      <c r="C74" t="s">
        <v>89</v>
      </c>
      <c r="D74" t="s">
        <v>90</v>
      </c>
      <c r="E74" t="s">
        <v>91</v>
      </c>
      <c r="F74" t="s">
        <v>214</v>
      </c>
      <c r="G74" t="s">
        <v>92</v>
      </c>
      <c r="H74" t="s">
        <v>93</v>
      </c>
      <c r="I74" t="s">
        <v>215</v>
      </c>
      <c r="J74" t="s">
        <v>216</v>
      </c>
      <c r="K74" t="s">
        <v>217</v>
      </c>
      <c r="L74" t="s">
        <v>97</v>
      </c>
      <c r="M74" t="s">
        <v>98</v>
      </c>
      <c r="N74" t="s">
        <v>99</v>
      </c>
      <c r="O74">
        <f>20/20*100</f>
        <v>100</v>
      </c>
    </row>
    <row r="75" spans="1:15" x14ac:dyDescent="0.3">
      <c r="A75" t="s">
        <v>88</v>
      </c>
      <c r="B75">
        <v>6971</v>
      </c>
      <c r="C75" t="s">
        <v>218</v>
      </c>
      <c r="D75" t="s">
        <v>219</v>
      </c>
      <c r="E75" t="s">
        <v>220</v>
      </c>
      <c r="F75" t="s">
        <v>221</v>
      </c>
      <c r="G75" t="s">
        <v>92</v>
      </c>
      <c r="H75" t="s">
        <v>93</v>
      </c>
      <c r="I75" t="s">
        <v>222</v>
      </c>
      <c r="J75" t="s">
        <v>223</v>
      </c>
      <c r="K75" t="s">
        <v>224</v>
      </c>
      <c r="L75" t="s">
        <v>97</v>
      </c>
      <c r="M75" t="s">
        <v>98</v>
      </c>
      <c r="N75" t="s">
        <v>99</v>
      </c>
      <c r="O75">
        <f>10/10*100</f>
        <v>100</v>
      </c>
    </row>
    <row r="76" spans="1:15" x14ac:dyDescent="0.3">
      <c r="A76" t="s">
        <v>88</v>
      </c>
      <c r="B76">
        <v>7072</v>
      </c>
      <c r="C76" t="s">
        <v>89</v>
      </c>
      <c r="D76" t="s">
        <v>90</v>
      </c>
      <c r="E76" t="s">
        <v>91</v>
      </c>
      <c r="F76" t="s">
        <v>225</v>
      </c>
      <c r="G76" t="s">
        <v>92</v>
      </c>
      <c r="H76" t="s">
        <v>93</v>
      </c>
      <c r="I76" t="s">
        <v>226</v>
      </c>
      <c r="J76" t="s">
        <v>227</v>
      </c>
      <c r="K76" t="s">
        <v>228</v>
      </c>
      <c r="L76" t="s">
        <v>97</v>
      </c>
      <c r="M76" t="s">
        <v>98</v>
      </c>
      <c r="N76" t="s">
        <v>99</v>
      </c>
      <c r="O76">
        <f>17/17*100</f>
        <v>100</v>
      </c>
    </row>
    <row r="77" spans="1:15" x14ac:dyDescent="0.3">
      <c r="A77" t="s">
        <v>88</v>
      </c>
      <c r="B77">
        <v>9170</v>
      </c>
      <c r="C77" t="s">
        <v>89</v>
      </c>
      <c r="D77" t="s">
        <v>90</v>
      </c>
      <c r="E77" t="s">
        <v>91</v>
      </c>
      <c r="F77" t="s">
        <v>229</v>
      </c>
      <c r="G77" t="s">
        <v>92</v>
      </c>
      <c r="H77" t="s">
        <v>93</v>
      </c>
      <c r="I77" t="s">
        <v>230</v>
      </c>
      <c r="J77" t="s">
        <v>231</v>
      </c>
      <c r="K77" t="s">
        <v>232</v>
      </c>
      <c r="L77" t="s">
        <v>97</v>
      </c>
      <c r="M77" t="s">
        <v>98</v>
      </c>
      <c r="N77" t="s">
        <v>99</v>
      </c>
      <c r="O77">
        <f>132/132*100</f>
        <v>100</v>
      </c>
    </row>
    <row r="78" spans="1:15" x14ac:dyDescent="0.3">
      <c r="A78" t="s">
        <v>88</v>
      </c>
      <c r="B78">
        <v>14805</v>
      </c>
      <c r="C78" t="s">
        <v>89</v>
      </c>
      <c r="D78" t="s">
        <v>90</v>
      </c>
      <c r="E78" t="s">
        <v>91</v>
      </c>
      <c r="F78" t="s">
        <v>233</v>
      </c>
      <c r="G78" t="s">
        <v>100</v>
      </c>
      <c r="H78" t="s">
        <v>93</v>
      </c>
      <c r="I78" t="s">
        <v>139</v>
      </c>
      <c r="J78" t="s">
        <v>140</v>
      </c>
      <c r="K78" t="s">
        <v>141</v>
      </c>
      <c r="L78" t="s">
        <v>97</v>
      </c>
      <c r="M78" t="s">
        <v>98</v>
      </c>
      <c r="N78" t="s">
        <v>142</v>
      </c>
      <c r="O78">
        <f>135/135*100</f>
        <v>100</v>
      </c>
    </row>
    <row r="79" spans="1:15" x14ac:dyDescent="0.3">
      <c r="A79" t="s">
        <v>88</v>
      </c>
      <c r="B79">
        <v>17339</v>
      </c>
      <c r="C79" t="s">
        <v>89</v>
      </c>
      <c r="D79" t="s">
        <v>90</v>
      </c>
      <c r="E79" t="s">
        <v>91</v>
      </c>
      <c r="F79" t="s">
        <v>234</v>
      </c>
      <c r="G79" t="s">
        <v>100</v>
      </c>
      <c r="H79" t="s">
        <v>93</v>
      </c>
      <c r="I79" t="s">
        <v>235</v>
      </c>
      <c r="J79" t="s">
        <v>236</v>
      </c>
      <c r="K79" t="s">
        <v>237</v>
      </c>
      <c r="L79" t="s">
        <v>97</v>
      </c>
      <c r="M79" t="s">
        <v>98</v>
      </c>
      <c r="N79" t="s">
        <v>104</v>
      </c>
      <c r="O79">
        <f>203/203*100</f>
        <v>100</v>
      </c>
    </row>
    <row r="80" spans="1:15" x14ac:dyDescent="0.3">
      <c r="A80" t="s">
        <v>88</v>
      </c>
      <c r="B80">
        <v>26144</v>
      </c>
      <c r="C80" t="s">
        <v>89</v>
      </c>
      <c r="D80" t="s">
        <v>106</v>
      </c>
      <c r="E80" t="s">
        <v>91</v>
      </c>
      <c r="F80" t="s">
        <v>238</v>
      </c>
      <c r="G80" t="s">
        <v>92</v>
      </c>
      <c r="H80" t="s">
        <v>93</v>
      </c>
      <c r="I80" t="s">
        <v>121</v>
      </c>
      <c r="J80" t="s">
        <v>122</v>
      </c>
      <c r="K80" t="s">
        <v>123</v>
      </c>
      <c r="L80" t="s">
        <v>124</v>
      </c>
      <c r="M80" t="s">
        <v>125</v>
      </c>
      <c r="N80" t="s">
        <v>126</v>
      </c>
      <c r="O80">
        <f>171/171*100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E892-8B6F-4F7E-A0EE-140A903DC087}">
  <dimension ref="A1:M87"/>
  <sheetViews>
    <sheetView topLeftCell="A61" workbookViewId="0">
      <selection activeCell="J21" sqref="J21"/>
    </sheetView>
  </sheetViews>
  <sheetFormatPr defaultRowHeight="14.4" x14ac:dyDescent="0.3"/>
  <sheetData>
    <row r="1" spans="1:1" x14ac:dyDescent="0.3">
      <c r="A1" t="s">
        <v>1922</v>
      </c>
    </row>
    <row r="2" spans="1:1" x14ac:dyDescent="0.3">
      <c r="A2" t="s">
        <v>1923</v>
      </c>
    </row>
    <row r="3" spans="1:1" x14ac:dyDescent="0.3">
      <c r="A3" t="s">
        <v>1924</v>
      </c>
    </row>
    <row r="4" spans="1:1" x14ac:dyDescent="0.3">
      <c r="A4" t="s">
        <v>1925</v>
      </c>
    </row>
    <row r="5" spans="1:1" x14ac:dyDescent="0.3">
      <c r="A5" t="s">
        <v>1926</v>
      </c>
    </row>
    <row r="6" spans="1:1" x14ac:dyDescent="0.3">
      <c r="A6" t="s">
        <v>1927</v>
      </c>
    </row>
    <row r="7" spans="1:1" x14ac:dyDescent="0.3">
      <c r="A7" t="s">
        <v>1928</v>
      </c>
    </row>
    <row r="8" spans="1:1" x14ac:dyDescent="0.3">
      <c r="A8" t="s">
        <v>1929</v>
      </c>
    </row>
    <row r="9" spans="1:1" x14ac:dyDescent="0.3">
      <c r="A9" t="s">
        <v>1930</v>
      </c>
    </row>
    <row r="10" spans="1:1" x14ac:dyDescent="0.3">
      <c r="A10" t="s">
        <v>1931</v>
      </c>
    </row>
    <row r="11" spans="1:1" x14ac:dyDescent="0.3">
      <c r="A11" t="s">
        <v>1932</v>
      </c>
    </row>
    <row r="12" spans="1:1" x14ac:dyDescent="0.3">
      <c r="A12" t="s">
        <v>345</v>
      </c>
    </row>
    <row r="13" spans="1:1" x14ac:dyDescent="0.3">
      <c r="A13" t="s">
        <v>1933</v>
      </c>
    </row>
    <row r="14" spans="1:1" x14ac:dyDescent="0.3">
      <c r="A14" t="s">
        <v>1934</v>
      </c>
    </row>
    <row r="15" spans="1:1" x14ac:dyDescent="0.3">
      <c r="A15" t="s">
        <v>1935</v>
      </c>
    </row>
    <row r="16" spans="1:1" x14ac:dyDescent="0.3">
      <c r="A16" t="s">
        <v>1936</v>
      </c>
    </row>
    <row r="17" spans="1:1" x14ac:dyDescent="0.3">
      <c r="A17" t="s">
        <v>1937</v>
      </c>
    </row>
    <row r="18" spans="1:1" x14ac:dyDescent="0.3">
      <c r="A18" t="s">
        <v>1938</v>
      </c>
    </row>
    <row r="19" spans="1:1" x14ac:dyDescent="0.3">
      <c r="A19" t="s">
        <v>1939</v>
      </c>
    </row>
    <row r="20" spans="1:1" x14ac:dyDescent="0.3">
      <c r="A20" t="s">
        <v>1940</v>
      </c>
    </row>
    <row r="21" spans="1:1" x14ac:dyDescent="0.3">
      <c r="A21" t="s">
        <v>1941</v>
      </c>
    </row>
    <row r="22" spans="1:1" x14ac:dyDescent="0.3">
      <c r="A22" t="s">
        <v>1942</v>
      </c>
    </row>
    <row r="23" spans="1:1" x14ac:dyDescent="0.3">
      <c r="A23" t="s">
        <v>1943</v>
      </c>
    </row>
    <row r="24" spans="1:1" x14ac:dyDescent="0.3">
      <c r="A24" t="s">
        <v>1944</v>
      </c>
    </row>
    <row r="25" spans="1:1" x14ac:dyDescent="0.3">
      <c r="A25" t="s">
        <v>1945</v>
      </c>
    </row>
    <row r="26" spans="1:1" x14ac:dyDescent="0.3">
      <c r="A26" t="s">
        <v>1946</v>
      </c>
    </row>
    <row r="27" spans="1:1" x14ac:dyDescent="0.3">
      <c r="A27" t="s">
        <v>1947</v>
      </c>
    </row>
    <row r="28" spans="1:1" x14ac:dyDescent="0.3">
      <c r="A28" t="s">
        <v>1948</v>
      </c>
    </row>
    <row r="29" spans="1:1" x14ac:dyDescent="0.3">
      <c r="A29" t="s">
        <v>1949</v>
      </c>
    </row>
    <row r="30" spans="1:1" x14ac:dyDescent="0.3">
      <c r="A30" t="s">
        <v>1950</v>
      </c>
    </row>
    <row r="31" spans="1:1" x14ac:dyDescent="0.3">
      <c r="A31" t="s">
        <v>1951</v>
      </c>
    </row>
    <row r="32" spans="1:1" x14ac:dyDescent="0.3">
      <c r="A32" t="s">
        <v>1952</v>
      </c>
    </row>
    <row r="33" spans="1:13" x14ac:dyDescent="0.3">
      <c r="A33" t="s">
        <v>1953</v>
      </c>
    </row>
    <row r="34" spans="1:13" x14ac:dyDescent="0.3">
      <c r="A34" t="s">
        <v>1954</v>
      </c>
    </row>
    <row r="35" spans="1:13" x14ac:dyDescent="0.3">
      <c r="A35" t="s">
        <v>1955</v>
      </c>
    </row>
    <row r="36" spans="1:13" x14ac:dyDescent="0.3">
      <c r="A36" t="s">
        <v>1956</v>
      </c>
    </row>
    <row r="37" spans="1:13" x14ac:dyDescent="0.3">
      <c r="A37" t="s">
        <v>1957</v>
      </c>
    </row>
    <row r="38" spans="1:13" x14ac:dyDescent="0.3">
      <c r="A38" t="s">
        <v>346</v>
      </c>
      <c r="B38" t="s">
        <v>75</v>
      </c>
      <c r="C38" t="s">
        <v>347</v>
      </c>
      <c r="D38" t="s">
        <v>77</v>
      </c>
      <c r="E38" t="s">
        <v>78</v>
      </c>
      <c r="F38" t="s">
        <v>348</v>
      </c>
      <c r="G38" t="s">
        <v>349</v>
      </c>
      <c r="H38" t="s">
        <v>350</v>
      </c>
      <c r="I38" t="s">
        <v>351</v>
      </c>
      <c r="J38" t="s">
        <v>1958</v>
      </c>
      <c r="K38" t="s">
        <v>1959</v>
      </c>
      <c r="L38" t="s">
        <v>1960</v>
      </c>
      <c r="M38" t="s">
        <v>1961</v>
      </c>
    </row>
    <row r="39" spans="1:13" x14ac:dyDescent="0.3">
      <c r="A39" t="s">
        <v>270</v>
      </c>
      <c r="B39">
        <v>241</v>
      </c>
      <c r="C39" t="s">
        <v>352</v>
      </c>
      <c r="D39" t="s">
        <v>90</v>
      </c>
      <c r="E39" t="s">
        <v>91</v>
      </c>
      <c r="F39">
        <v>165</v>
      </c>
      <c r="G39" t="s">
        <v>352</v>
      </c>
      <c r="H39" t="s">
        <v>1962</v>
      </c>
      <c r="I39" t="s">
        <v>1963</v>
      </c>
      <c r="J39" t="s">
        <v>1964</v>
      </c>
      <c r="K39" t="s">
        <v>352</v>
      </c>
      <c r="L39" t="s">
        <v>1965</v>
      </c>
      <c r="M39" t="s">
        <v>1966</v>
      </c>
    </row>
    <row r="40" spans="1:13" x14ac:dyDescent="0.3">
      <c r="A40" t="s">
        <v>270</v>
      </c>
      <c r="B40">
        <v>1059</v>
      </c>
      <c r="C40" t="s">
        <v>352</v>
      </c>
      <c r="D40" t="s">
        <v>90</v>
      </c>
      <c r="E40" t="s">
        <v>91</v>
      </c>
      <c r="F40">
        <v>54.61</v>
      </c>
      <c r="G40" t="s">
        <v>352</v>
      </c>
      <c r="H40" t="s">
        <v>1967</v>
      </c>
      <c r="I40" t="s">
        <v>1963</v>
      </c>
      <c r="J40" t="s">
        <v>1968</v>
      </c>
      <c r="K40" t="s">
        <v>352</v>
      </c>
      <c r="L40" t="s">
        <v>352</v>
      </c>
      <c r="M40" t="s">
        <v>1969</v>
      </c>
    </row>
    <row r="41" spans="1:13" x14ac:dyDescent="0.3">
      <c r="A41" t="s">
        <v>270</v>
      </c>
      <c r="B41">
        <v>3037</v>
      </c>
      <c r="C41" t="s">
        <v>352</v>
      </c>
      <c r="D41" t="s">
        <v>90</v>
      </c>
      <c r="E41" t="s">
        <v>91</v>
      </c>
      <c r="F41">
        <v>164.67</v>
      </c>
      <c r="G41" t="s">
        <v>352</v>
      </c>
      <c r="H41" t="s">
        <v>1970</v>
      </c>
      <c r="I41" t="s">
        <v>1963</v>
      </c>
      <c r="J41" t="s">
        <v>1971</v>
      </c>
      <c r="K41" t="s">
        <v>352</v>
      </c>
      <c r="L41" t="s">
        <v>1965</v>
      </c>
      <c r="M41" t="s">
        <v>1966</v>
      </c>
    </row>
    <row r="42" spans="1:13" x14ac:dyDescent="0.3">
      <c r="A42" t="s">
        <v>270</v>
      </c>
      <c r="B42">
        <v>8782</v>
      </c>
      <c r="C42" t="s">
        <v>352</v>
      </c>
      <c r="D42" t="s">
        <v>90</v>
      </c>
      <c r="E42" t="s">
        <v>91</v>
      </c>
      <c r="F42">
        <v>162</v>
      </c>
      <c r="G42" t="s">
        <v>352</v>
      </c>
      <c r="H42" t="s">
        <v>1972</v>
      </c>
      <c r="I42" t="s">
        <v>1963</v>
      </c>
      <c r="J42" t="s">
        <v>1966</v>
      </c>
      <c r="K42" t="s">
        <v>1973</v>
      </c>
      <c r="L42" t="s">
        <v>1974</v>
      </c>
      <c r="M42" t="s">
        <v>1966</v>
      </c>
    </row>
    <row r="43" spans="1:13" x14ac:dyDescent="0.3">
      <c r="A43" t="s">
        <v>270</v>
      </c>
      <c r="B43">
        <v>9477</v>
      </c>
      <c r="C43" t="s">
        <v>352</v>
      </c>
      <c r="D43" t="s">
        <v>91</v>
      </c>
      <c r="E43" t="s">
        <v>105</v>
      </c>
      <c r="F43">
        <v>113</v>
      </c>
      <c r="G43" t="s">
        <v>352</v>
      </c>
      <c r="H43" t="s">
        <v>1975</v>
      </c>
      <c r="I43" t="s">
        <v>1963</v>
      </c>
      <c r="J43" t="s">
        <v>352</v>
      </c>
      <c r="K43" t="s">
        <v>352</v>
      </c>
      <c r="L43" t="s">
        <v>1976</v>
      </c>
      <c r="M43" t="s">
        <v>352</v>
      </c>
    </row>
    <row r="44" spans="1:13" x14ac:dyDescent="0.3">
      <c r="A44" t="s">
        <v>270</v>
      </c>
      <c r="B44">
        <v>11083</v>
      </c>
      <c r="C44" t="s">
        <v>352</v>
      </c>
      <c r="D44" t="s">
        <v>106</v>
      </c>
      <c r="E44" t="s">
        <v>91</v>
      </c>
      <c r="F44">
        <v>100</v>
      </c>
      <c r="G44" t="s">
        <v>352</v>
      </c>
      <c r="H44" t="s">
        <v>1977</v>
      </c>
      <c r="I44" t="s">
        <v>1963</v>
      </c>
      <c r="J44" t="s">
        <v>352</v>
      </c>
      <c r="K44" t="s">
        <v>1978</v>
      </c>
      <c r="L44" t="s">
        <v>352</v>
      </c>
      <c r="M44" t="s">
        <v>352</v>
      </c>
    </row>
    <row r="45" spans="1:13" x14ac:dyDescent="0.3">
      <c r="A45" t="s">
        <v>270</v>
      </c>
      <c r="B45">
        <v>14408</v>
      </c>
      <c r="C45" t="s">
        <v>352</v>
      </c>
      <c r="D45" t="s">
        <v>90</v>
      </c>
      <c r="E45" t="s">
        <v>91</v>
      </c>
      <c r="F45">
        <v>165.33</v>
      </c>
      <c r="G45" t="s">
        <v>352</v>
      </c>
      <c r="H45" t="s">
        <v>1979</v>
      </c>
      <c r="I45" t="s">
        <v>1963</v>
      </c>
      <c r="J45" t="s">
        <v>1980</v>
      </c>
      <c r="K45" t="s">
        <v>352</v>
      </c>
      <c r="L45" t="s">
        <v>1965</v>
      </c>
      <c r="M45" t="s">
        <v>1966</v>
      </c>
    </row>
    <row r="46" spans="1:13" x14ac:dyDescent="0.3">
      <c r="A46" t="s">
        <v>270</v>
      </c>
      <c r="B46">
        <v>14805</v>
      </c>
      <c r="C46" t="s">
        <v>352</v>
      </c>
      <c r="D46" t="s">
        <v>90</v>
      </c>
      <c r="E46" t="s">
        <v>91</v>
      </c>
      <c r="F46">
        <v>116</v>
      </c>
      <c r="G46" t="s">
        <v>352</v>
      </c>
      <c r="H46" t="s">
        <v>1981</v>
      </c>
      <c r="I46" t="s">
        <v>1963</v>
      </c>
      <c r="J46" t="s">
        <v>352</v>
      </c>
      <c r="K46" t="s">
        <v>352</v>
      </c>
      <c r="L46" t="s">
        <v>1974</v>
      </c>
      <c r="M46" t="s">
        <v>352</v>
      </c>
    </row>
    <row r="47" spans="1:13" x14ac:dyDescent="0.3">
      <c r="A47" t="s">
        <v>270</v>
      </c>
      <c r="B47">
        <v>17747</v>
      </c>
      <c r="C47" t="s">
        <v>352</v>
      </c>
      <c r="D47" t="s">
        <v>90</v>
      </c>
      <c r="E47" t="s">
        <v>91</v>
      </c>
      <c r="F47">
        <v>198</v>
      </c>
      <c r="G47" t="s">
        <v>352</v>
      </c>
      <c r="H47" t="s">
        <v>1982</v>
      </c>
      <c r="I47" t="s">
        <v>1963</v>
      </c>
      <c r="J47" t="s">
        <v>1966</v>
      </c>
      <c r="K47" t="s">
        <v>352</v>
      </c>
      <c r="L47" t="s">
        <v>352</v>
      </c>
      <c r="M47" t="s">
        <v>1983</v>
      </c>
    </row>
    <row r="48" spans="1:13" x14ac:dyDescent="0.3">
      <c r="A48" t="s">
        <v>270</v>
      </c>
      <c r="B48">
        <v>17858</v>
      </c>
      <c r="C48" t="s">
        <v>352</v>
      </c>
      <c r="D48" t="s">
        <v>105</v>
      </c>
      <c r="E48" t="s">
        <v>106</v>
      </c>
      <c r="F48">
        <v>199.5</v>
      </c>
      <c r="G48" t="s">
        <v>352</v>
      </c>
      <c r="H48" t="s">
        <v>1984</v>
      </c>
      <c r="I48" t="s">
        <v>1963</v>
      </c>
      <c r="J48" t="s">
        <v>1966</v>
      </c>
      <c r="K48" t="s">
        <v>352</v>
      </c>
      <c r="L48" t="s">
        <v>352</v>
      </c>
      <c r="M48" t="s">
        <v>1985</v>
      </c>
    </row>
    <row r="49" spans="1:13" x14ac:dyDescent="0.3">
      <c r="A49" t="s">
        <v>270</v>
      </c>
      <c r="B49">
        <v>18060</v>
      </c>
      <c r="C49" t="s">
        <v>352</v>
      </c>
      <c r="D49" t="s">
        <v>90</v>
      </c>
      <c r="E49" t="s">
        <v>91</v>
      </c>
      <c r="F49">
        <v>167</v>
      </c>
      <c r="G49" t="s">
        <v>352</v>
      </c>
      <c r="H49" t="s">
        <v>1986</v>
      </c>
      <c r="I49" t="s">
        <v>1963</v>
      </c>
      <c r="J49" t="s">
        <v>1966</v>
      </c>
      <c r="K49" t="s">
        <v>352</v>
      </c>
      <c r="L49" t="s">
        <v>352</v>
      </c>
      <c r="M49" t="s">
        <v>1987</v>
      </c>
    </row>
    <row r="50" spans="1:13" x14ac:dyDescent="0.3">
      <c r="A50" t="s">
        <v>270</v>
      </c>
      <c r="B50">
        <v>20268</v>
      </c>
      <c r="C50" t="s">
        <v>352</v>
      </c>
      <c r="D50" t="s">
        <v>105</v>
      </c>
      <c r="E50" t="s">
        <v>106</v>
      </c>
      <c r="F50">
        <v>7.93</v>
      </c>
      <c r="G50" t="s">
        <v>352</v>
      </c>
      <c r="H50" t="s">
        <v>1988</v>
      </c>
      <c r="I50" t="s">
        <v>1963</v>
      </c>
      <c r="J50" t="s">
        <v>352</v>
      </c>
      <c r="K50" t="s">
        <v>352</v>
      </c>
      <c r="L50" t="s">
        <v>1989</v>
      </c>
      <c r="M50" t="s">
        <v>352</v>
      </c>
    </row>
    <row r="51" spans="1:13" x14ac:dyDescent="0.3">
      <c r="A51" t="s">
        <v>270</v>
      </c>
      <c r="B51">
        <v>23403</v>
      </c>
      <c r="C51" t="s">
        <v>352</v>
      </c>
      <c r="D51" t="s">
        <v>105</v>
      </c>
      <c r="E51" t="s">
        <v>106</v>
      </c>
      <c r="F51">
        <v>163.33000000000001</v>
      </c>
      <c r="G51" t="s">
        <v>352</v>
      </c>
      <c r="H51" t="s">
        <v>1990</v>
      </c>
      <c r="I51" t="s">
        <v>1963</v>
      </c>
      <c r="J51" t="s">
        <v>1991</v>
      </c>
      <c r="K51" t="s">
        <v>352</v>
      </c>
      <c r="L51" t="s">
        <v>1992</v>
      </c>
      <c r="M51" t="s">
        <v>1966</v>
      </c>
    </row>
    <row r="52" spans="1:13" x14ac:dyDescent="0.3">
      <c r="A52" t="s">
        <v>270</v>
      </c>
      <c r="B52">
        <v>25563</v>
      </c>
      <c r="C52" t="s">
        <v>352</v>
      </c>
      <c r="D52" t="s">
        <v>106</v>
      </c>
      <c r="E52" t="s">
        <v>91</v>
      </c>
      <c r="F52">
        <v>132.19</v>
      </c>
      <c r="G52" t="s">
        <v>352</v>
      </c>
      <c r="H52" t="s">
        <v>1993</v>
      </c>
      <c r="I52" t="s">
        <v>1963</v>
      </c>
      <c r="J52" t="s">
        <v>1994</v>
      </c>
      <c r="K52" t="s">
        <v>352</v>
      </c>
      <c r="L52" t="s">
        <v>352</v>
      </c>
      <c r="M52" t="s">
        <v>1966</v>
      </c>
    </row>
    <row r="53" spans="1:13" x14ac:dyDescent="0.3">
      <c r="A53" t="s">
        <v>270</v>
      </c>
      <c r="B53">
        <v>25979</v>
      </c>
      <c r="C53" t="s">
        <v>352</v>
      </c>
      <c r="D53" t="s">
        <v>106</v>
      </c>
      <c r="E53" t="s">
        <v>91</v>
      </c>
      <c r="F53">
        <v>116</v>
      </c>
      <c r="G53" t="s">
        <v>352</v>
      </c>
      <c r="H53" t="s">
        <v>1995</v>
      </c>
      <c r="I53" t="s">
        <v>1963</v>
      </c>
      <c r="J53" t="s">
        <v>352</v>
      </c>
      <c r="K53" t="s">
        <v>352</v>
      </c>
      <c r="L53" t="s">
        <v>1974</v>
      </c>
      <c r="M53" t="s">
        <v>352</v>
      </c>
    </row>
    <row r="54" spans="1:13" x14ac:dyDescent="0.3">
      <c r="A54" t="s">
        <v>270</v>
      </c>
      <c r="B54">
        <v>26144</v>
      </c>
      <c r="C54" t="s">
        <v>352</v>
      </c>
      <c r="D54" t="s">
        <v>106</v>
      </c>
      <c r="E54" t="s">
        <v>91</v>
      </c>
      <c r="F54">
        <v>41.24</v>
      </c>
      <c r="G54" t="s">
        <v>352</v>
      </c>
      <c r="H54" t="s">
        <v>1996</v>
      </c>
      <c r="I54" t="s">
        <v>1963</v>
      </c>
      <c r="J54" t="s">
        <v>352</v>
      </c>
      <c r="K54" t="s">
        <v>352</v>
      </c>
      <c r="L54" t="s">
        <v>1997</v>
      </c>
      <c r="M54" t="s">
        <v>352</v>
      </c>
    </row>
    <row r="55" spans="1:13" x14ac:dyDescent="0.3">
      <c r="A55" t="s">
        <v>270</v>
      </c>
      <c r="B55">
        <v>28144</v>
      </c>
      <c r="C55" t="s">
        <v>352</v>
      </c>
      <c r="D55" t="s">
        <v>91</v>
      </c>
      <c r="E55" t="s">
        <v>90</v>
      </c>
      <c r="F55">
        <v>160.5</v>
      </c>
      <c r="G55" t="s">
        <v>352</v>
      </c>
      <c r="H55" t="s">
        <v>1998</v>
      </c>
      <c r="I55" t="s">
        <v>1963</v>
      </c>
      <c r="J55" t="s">
        <v>1966</v>
      </c>
      <c r="K55" t="s">
        <v>1999</v>
      </c>
      <c r="L55" t="s">
        <v>1974</v>
      </c>
      <c r="M55" t="s">
        <v>1966</v>
      </c>
    </row>
    <row r="56" spans="1:13" x14ac:dyDescent="0.3">
      <c r="A56" t="s">
        <v>270</v>
      </c>
      <c r="B56">
        <v>28657</v>
      </c>
      <c r="C56" t="s">
        <v>352</v>
      </c>
      <c r="D56" t="s">
        <v>90</v>
      </c>
      <c r="E56" t="s">
        <v>91</v>
      </c>
      <c r="F56">
        <v>113</v>
      </c>
      <c r="G56" t="s">
        <v>352</v>
      </c>
      <c r="H56" t="s">
        <v>2000</v>
      </c>
      <c r="I56" t="s">
        <v>1963</v>
      </c>
      <c r="J56" t="s">
        <v>352</v>
      </c>
      <c r="K56" t="s">
        <v>352</v>
      </c>
      <c r="L56" t="s">
        <v>1976</v>
      </c>
      <c r="M56" t="s">
        <v>352</v>
      </c>
    </row>
    <row r="57" spans="1:13" x14ac:dyDescent="0.3">
      <c r="A57" t="s">
        <v>270</v>
      </c>
      <c r="B57">
        <v>28688</v>
      </c>
      <c r="C57" t="s">
        <v>352</v>
      </c>
      <c r="D57" t="s">
        <v>91</v>
      </c>
      <c r="E57" t="s">
        <v>90</v>
      </c>
      <c r="F57">
        <v>3.09</v>
      </c>
      <c r="G57" t="s">
        <v>352</v>
      </c>
      <c r="H57" t="s">
        <v>2001</v>
      </c>
      <c r="I57" t="s">
        <v>1963</v>
      </c>
      <c r="J57" t="s">
        <v>352</v>
      </c>
      <c r="K57" t="s">
        <v>2002</v>
      </c>
      <c r="L57" t="s">
        <v>352</v>
      </c>
      <c r="M57" t="s">
        <v>352</v>
      </c>
    </row>
    <row r="58" spans="1:13" x14ac:dyDescent="0.3">
      <c r="A58" t="s">
        <v>270</v>
      </c>
      <c r="B58">
        <v>28863</v>
      </c>
      <c r="C58" t="s">
        <v>352</v>
      </c>
      <c r="D58" t="s">
        <v>90</v>
      </c>
      <c r="E58" t="s">
        <v>91</v>
      </c>
      <c r="F58">
        <v>113</v>
      </c>
      <c r="G58" t="s">
        <v>352</v>
      </c>
      <c r="H58" t="s">
        <v>1975</v>
      </c>
      <c r="I58" t="s">
        <v>1963</v>
      </c>
      <c r="J58" t="s">
        <v>352</v>
      </c>
      <c r="K58" t="s">
        <v>352</v>
      </c>
      <c r="L58" t="s">
        <v>1976</v>
      </c>
      <c r="M58" t="s">
        <v>352</v>
      </c>
    </row>
    <row r="59" spans="1:13" x14ac:dyDescent="0.3">
      <c r="A59" t="s">
        <v>270</v>
      </c>
      <c r="B59">
        <v>28881</v>
      </c>
      <c r="C59" t="s">
        <v>352</v>
      </c>
      <c r="D59" t="s">
        <v>106</v>
      </c>
      <c r="E59" t="s">
        <v>105</v>
      </c>
      <c r="F59">
        <v>181</v>
      </c>
      <c r="G59" t="s">
        <v>352</v>
      </c>
      <c r="H59" t="s">
        <v>2003</v>
      </c>
      <c r="I59" t="s">
        <v>1963</v>
      </c>
      <c r="J59" t="s">
        <v>352</v>
      </c>
      <c r="K59" t="s">
        <v>352</v>
      </c>
      <c r="L59" t="s">
        <v>2004</v>
      </c>
      <c r="M59" t="s">
        <v>352</v>
      </c>
    </row>
    <row r="60" spans="1:13" x14ac:dyDescent="0.3">
      <c r="A60" t="s">
        <v>270</v>
      </c>
      <c r="B60">
        <v>28882</v>
      </c>
      <c r="C60" t="s">
        <v>352</v>
      </c>
      <c r="D60" t="s">
        <v>106</v>
      </c>
      <c r="E60" t="s">
        <v>105</v>
      </c>
      <c r="F60">
        <v>181</v>
      </c>
      <c r="G60" t="s">
        <v>352</v>
      </c>
      <c r="H60" t="s">
        <v>2003</v>
      </c>
      <c r="I60" t="s">
        <v>1963</v>
      </c>
      <c r="J60" t="s">
        <v>352</v>
      </c>
      <c r="K60" t="s">
        <v>352</v>
      </c>
      <c r="L60" t="s">
        <v>2004</v>
      </c>
      <c r="M60" t="s">
        <v>352</v>
      </c>
    </row>
    <row r="61" spans="1:13" x14ac:dyDescent="0.3">
      <c r="A61" t="s">
        <v>270</v>
      </c>
      <c r="B61">
        <v>28883</v>
      </c>
      <c r="C61" t="s">
        <v>352</v>
      </c>
      <c r="D61" t="s">
        <v>106</v>
      </c>
      <c r="E61" t="s">
        <v>90</v>
      </c>
      <c r="F61">
        <v>181</v>
      </c>
      <c r="G61" t="s">
        <v>352</v>
      </c>
      <c r="H61" t="s">
        <v>2003</v>
      </c>
      <c r="I61" t="s">
        <v>1963</v>
      </c>
      <c r="J61" t="s">
        <v>352</v>
      </c>
      <c r="K61" t="s">
        <v>352</v>
      </c>
      <c r="L61" t="s">
        <v>2004</v>
      </c>
      <c r="M61" t="s">
        <v>352</v>
      </c>
    </row>
    <row r="63" spans="1:13" x14ac:dyDescent="0.3">
      <c r="A63" s="4" t="s">
        <v>2005</v>
      </c>
    </row>
    <row r="64" spans="1:13" x14ac:dyDescent="0.3">
      <c r="A64" t="s">
        <v>75</v>
      </c>
      <c r="B64" t="s">
        <v>2006</v>
      </c>
      <c r="C64" t="s">
        <v>2007</v>
      </c>
      <c r="D64" t="s">
        <v>2008</v>
      </c>
    </row>
    <row r="65" spans="1:4" x14ac:dyDescent="0.3">
      <c r="A65">
        <v>241</v>
      </c>
      <c r="B65">
        <v>0</v>
      </c>
      <c r="C65">
        <f>17/(12+17)</f>
        <v>0.58620689655172409</v>
      </c>
      <c r="D65">
        <f>171/(171+188)</f>
        <v>0.4763231197771588</v>
      </c>
    </row>
    <row r="66" spans="1:4" x14ac:dyDescent="0.3">
      <c r="A66">
        <v>1059</v>
      </c>
      <c r="B66">
        <v>0</v>
      </c>
      <c r="C66">
        <v>0</v>
      </c>
      <c r="D66">
        <f>102/(102+305)</f>
        <v>0.25061425061425063</v>
      </c>
    </row>
    <row r="67" spans="1:4" x14ac:dyDescent="0.3">
      <c r="A67">
        <v>3037</v>
      </c>
      <c r="B67">
        <v>0</v>
      </c>
      <c r="C67">
        <f>17/(17+12)</f>
        <v>0.58620689655172409</v>
      </c>
      <c r="D67">
        <f>188/(188+219)</f>
        <v>0.46191646191646191</v>
      </c>
    </row>
    <row r="68" spans="1:4" x14ac:dyDescent="0.3">
      <c r="A68">
        <v>8782</v>
      </c>
      <c r="B68">
        <f>22/(88+22)</f>
        <v>0.2</v>
      </c>
      <c r="C68">
        <f>7/(7+22)</f>
        <v>0.2413793103448276</v>
      </c>
      <c r="D68">
        <f>161/(161+246)</f>
        <v>0.39557739557739557</v>
      </c>
    </row>
    <row r="69" spans="1:4" x14ac:dyDescent="0.3">
      <c r="A69">
        <v>9477</v>
      </c>
      <c r="B69">
        <v>0</v>
      </c>
      <c r="C69">
        <f>7/(7+23)</f>
        <v>0.23333333333333334</v>
      </c>
      <c r="D69">
        <v>0</v>
      </c>
    </row>
    <row r="70" spans="1:4" x14ac:dyDescent="0.3">
      <c r="A70">
        <v>11083</v>
      </c>
      <c r="B70">
        <f>24/(24+86)</f>
        <v>0.21818181818181817</v>
      </c>
      <c r="C70">
        <v>0</v>
      </c>
      <c r="D70">
        <v>0</v>
      </c>
    </row>
    <row r="71" spans="1:4" x14ac:dyDescent="0.3">
      <c r="A71">
        <v>14408</v>
      </c>
      <c r="B71">
        <v>0</v>
      </c>
      <c r="C71">
        <f>17/(17+12)</f>
        <v>0.58620689655172409</v>
      </c>
      <c r="D71">
        <f>190/(190+217)</f>
        <v>0.46683046683046681</v>
      </c>
    </row>
    <row r="72" spans="1:4" x14ac:dyDescent="0.3">
      <c r="A72">
        <v>14805</v>
      </c>
      <c r="B72">
        <v>0</v>
      </c>
      <c r="C72">
        <f>7/(7+22)</f>
        <v>0.2413793103448276</v>
      </c>
      <c r="D72">
        <v>0</v>
      </c>
    </row>
    <row r="73" spans="1:4" x14ac:dyDescent="0.3">
      <c r="A73">
        <v>17747</v>
      </c>
      <c r="B73">
        <v>0</v>
      </c>
      <c r="C73">
        <v>0</v>
      </c>
      <c r="D73">
        <f>135/(135+272)</f>
        <v>0.33169533169533172</v>
      </c>
    </row>
    <row r="74" spans="1:4" x14ac:dyDescent="0.3">
      <c r="A74">
        <v>17858</v>
      </c>
      <c r="B74">
        <v>0</v>
      </c>
      <c r="C74">
        <v>0</v>
      </c>
      <c r="D74">
        <f>134/(134+273)</f>
        <v>0.32923832923832924</v>
      </c>
    </row>
    <row r="75" spans="1:4" x14ac:dyDescent="0.3">
      <c r="A75">
        <v>18060</v>
      </c>
      <c r="B75">
        <v>0</v>
      </c>
      <c r="C75">
        <v>0</v>
      </c>
      <c r="D75">
        <f>136/(136+271)</f>
        <v>0.33415233415233414</v>
      </c>
    </row>
    <row r="76" spans="1:4" x14ac:dyDescent="0.3">
      <c r="A76">
        <v>20268</v>
      </c>
      <c r="B76">
        <v>0</v>
      </c>
      <c r="C76">
        <f>3/(3+26)</f>
        <v>0.10344827586206896</v>
      </c>
      <c r="D76">
        <v>0</v>
      </c>
    </row>
    <row r="77" spans="1:4" x14ac:dyDescent="0.3">
      <c r="A77">
        <v>23403</v>
      </c>
      <c r="B77">
        <v>0</v>
      </c>
      <c r="C77">
        <f>18/(18+12)</f>
        <v>0.6</v>
      </c>
      <c r="D77">
        <f>190/(190+217)</f>
        <v>0.46683046683046681</v>
      </c>
    </row>
    <row r="78" spans="1:4" x14ac:dyDescent="0.3">
      <c r="A78">
        <v>25563</v>
      </c>
      <c r="B78">
        <v>0</v>
      </c>
      <c r="C78">
        <v>0</v>
      </c>
      <c r="D78">
        <f>159/(159+248)</f>
        <v>0.39066339066339067</v>
      </c>
    </row>
    <row r="79" spans="1:4" x14ac:dyDescent="0.3">
      <c r="A79">
        <v>25979</v>
      </c>
      <c r="B79">
        <v>0</v>
      </c>
      <c r="C79">
        <f>7/(7+22)</f>
        <v>0.2413793103448276</v>
      </c>
      <c r="D79">
        <v>0</v>
      </c>
    </row>
    <row r="80" spans="1:4" x14ac:dyDescent="0.3">
      <c r="A80">
        <v>26144</v>
      </c>
      <c r="B80">
        <v>0</v>
      </c>
      <c r="C80">
        <f>4/(4+25)</f>
        <v>0.13793103448275862</v>
      </c>
      <c r="D80">
        <v>0</v>
      </c>
    </row>
    <row r="81" spans="1:4" x14ac:dyDescent="0.3">
      <c r="A81">
        <v>28144</v>
      </c>
      <c r="B81">
        <f>21/(21+88)</f>
        <v>0.19266055045871561</v>
      </c>
      <c r="C81">
        <f>7/(7+22)</f>
        <v>0.2413793103448276</v>
      </c>
      <c r="D81">
        <f>161/(161+246)</f>
        <v>0.39557739557739557</v>
      </c>
    </row>
    <row r="82" spans="1:4" x14ac:dyDescent="0.3">
      <c r="A82">
        <v>28657</v>
      </c>
      <c r="B82">
        <v>0</v>
      </c>
      <c r="C82">
        <f>7/(7+23)</f>
        <v>0.23333333333333334</v>
      </c>
      <c r="D82">
        <v>0</v>
      </c>
    </row>
    <row r="83" spans="1:4" x14ac:dyDescent="0.3">
      <c r="A83">
        <v>28688</v>
      </c>
      <c r="B83">
        <f>18/(18+112)</f>
        <v>0.13846153846153847</v>
      </c>
      <c r="C83">
        <v>0</v>
      </c>
      <c r="D83">
        <v>0</v>
      </c>
    </row>
    <row r="84" spans="1:4" x14ac:dyDescent="0.3">
      <c r="A84">
        <v>28863</v>
      </c>
      <c r="B84">
        <v>0</v>
      </c>
      <c r="C84">
        <f>7/(7+23)</f>
        <v>0.23333333333333334</v>
      </c>
      <c r="D84">
        <v>0</v>
      </c>
    </row>
    <row r="85" spans="1:4" x14ac:dyDescent="0.3">
      <c r="A85">
        <v>28881</v>
      </c>
      <c r="B85">
        <v>0</v>
      </c>
      <c r="C85">
        <f>12/(12+18)</f>
        <v>0.4</v>
      </c>
      <c r="D85">
        <v>0</v>
      </c>
    </row>
    <row r="86" spans="1:4" x14ac:dyDescent="0.3">
      <c r="A86">
        <v>28882</v>
      </c>
      <c r="B86">
        <v>0</v>
      </c>
      <c r="C86">
        <f t="shared" ref="C86:C87" si="0">12/(12+18)</f>
        <v>0.4</v>
      </c>
      <c r="D86">
        <v>0</v>
      </c>
    </row>
    <row r="87" spans="1:4" x14ac:dyDescent="0.3">
      <c r="A87">
        <v>28883</v>
      </c>
      <c r="B87">
        <v>0</v>
      </c>
      <c r="C87">
        <f t="shared" si="0"/>
        <v>0.4</v>
      </c>
      <c r="D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843-EB25-499B-A6C7-C0FA6161928A}">
  <dimension ref="A1:N34"/>
  <sheetViews>
    <sheetView topLeftCell="A7" workbookViewId="0">
      <selection activeCell="E20" sqref="E20"/>
    </sheetView>
  </sheetViews>
  <sheetFormatPr defaultRowHeight="14.4" x14ac:dyDescent="0.3"/>
  <cols>
    <col min="1" max="1" width="48.44140625" customWidth="1"/>
  </cols>
  <sheetData>
    <row r="1" spans="1:14" x14ac:dyDescent="0.3">
      <c r="A1" t="s">
        <v>1754</v>
      </c>
      <c r="B1" t="s">
        <v>1755</v>
      </c>
      <c r="C1" t="s">
        <v>1756</v>
      </c>
      <c r="D1" t="s">
        <v>1757</v>
      </c>
      <c r="E1" t="s">
        <v>1758</v>
      </c>
      <c r="F1" t="s">
        <v>1759</v>
      </c>
      <c r="G1" t="s">
        <v>1760</v>
      </c>
      <c r="H1" t="s">
        <v>1761</v>
      </c>
      <c r="I1" t="s">
        <v>1762</v>
      </c>
      <c r="J1" t="s">
        <v>1763</v>
      </c>
      <c r="K1" t="s">
        <v>1764</v>
      </c>
      <c r="L1" t="s">
        <v>1765</v>
      </c>
      <c r="M1" t="s">
        <v>1766</v>
      </c>
      <c r="N1" t="s">
        <v>1767</v>
      </c>
    </row>
    <row r="2" spans="1:14" x14ac:dyDescent="0.3">
      <c r="A2" t="s">
        <v>1768</v>
      </c>
      <c r="B2" t="s">
        <v>440</v>
      </c>
      <c r="C2" t="s">
        <v>440</v>
      </c>
      <c r="D2" t="s">
        <v>440</v>
      </c>
      <c r="E2" t="s">
        <v>440</v>
      </c>
      <c r="F2" t="s">
        <v>440</v>
      </c>
      <c r="G2" t="s">
        <v>440</v>
      </c>
      <c r="H2" t="s">
        <v>440</v>
      </c>
      <c r="I2" t="s">
        <v>440</v>
      </c>
      <c r="J2" t="s">
        <v>440</v>
      </c>
      <c r="K2" t="s">
        <v>440</v>
      </c>
      <c r="L2" t="s">
        <v>440</v>
      </c>
      <c r="M2" t="s">
        <v>440</v>
      </c>
      <c r="N2" t="s">
        <v>440</v>
      </c>
    </row>
    <row r="3" spans="1:14" x14ac:dyDescent="0.3">
      <c r="A3" t="s">
        <v>1769</v>
      </c>
      <c r="B3" t="s">
        <v>440</v>
      </c>
      <c r="C3" t="s">
        <v>440</v>
      </c>
      <c r="D3" t="s">
        <v>440</v>
      </c>
      <c r="E3" t="s">
        <v>440</v>
      </c>
      <c r="F3" t="s">
        <v>440</v>
      </c>
      <c r="G3" t="s">
        <v>440</v>
      </c>
      <c r="H3" t="s">
        <v>440</v>
      </c>
      <c r="I3" t="s">
        <v>440</v>
      </c>
      <c r="J3" t="s">
        <v>440</v>
      </c>
      <c r="K3" t="s">
        <v>440</v>
      </c>
      <c r="L3" t="s">
        <v>440</v>
      </c>
      <c r="M3" t="s">
        <v>440</v>
      </c>
      <c r="N3" t="s">
        <v>440</v>
      </c>
    </row>
    <row r="4" spans="1:14" x14ac:dyDescent="0.3">
      <c r="A4" t="s">
        <v>1770</v>
      </c>
      <c r="B4" t="s">
        <v>440</v>
      </c>
      <c r="C4" t="s">
        <v>440</v>
      </c>
      <c r="D4" t="s">
        <v>440</v>
      </c>
      <c r="E4" t="s">
        <v>440</v>
      </c>
      <c r="F4" t="s">
        <v>440</v>
      </c>
      <c r="G4" t="s">
        <v>440</v>
      </c>
      <c r="H4" t="s">
        <v>440</v>
      </c>
      <c r="I4" t="s">
        <v>440</v>
      </c>
      <c r="J4" t="s">
        <v>440</v>
      </c>
      <c r="K4" t="s">
        <v>440</v>
      </c>
      <c r="L4" t="s">
        <v>440</v>
      </c>
      <c r="M4" t="s">
        <v>440</v>
      </c>
      <c r="N4" t="s">
        <v>440</v>
      </c>
    </row>
    <row r="5" spans="1:14" x14ac:dyDescent="0.3">
      <c r="A5" t="s">
        <v>1771</v>
      </c>
      <c r="B5" t="s">
        <v>440</v>
      </c>
      <c r="C5" t="s">
        <v>440</v>
      </c>
      <c r="D5" t="s">
        <v>440</v>
      </c>
      <c r="E5" t="s">
        <v>440</v>
      </c>
      <c r="F5" t="s">
        <v>440</v>
      </c>
      <c r="G5" t="s">
        <v>440</v>
      </c>
      <c r="H5" t="s">
        <v>440</v>
      </c>
      <c r="I5" t="s">
        <v>440</v>
      </c>
      <c r="J5" t="s">
        <v>440</v>
      </c>
      <c r="K5" t="s">
        <v>440</v>
      </c>
      <c r="L5" t="s">
        <v>440</v>
      </c>
      <c r="M5" t="s">
        <v>440</v>
      </c>
      <c r="N5" t="s">
        <v>440</v>
      </c>
    </row>
    <row r="6" spans="1:14" x14ac:dyDescent="0.3">
      <c r="A6" t="s">
        <v>1772</v>
      </c>
      <c r="B6" t="s">
        <v>440</v>
      </c>
      <c r="C6" t="s">
        <v>440</v>
      </c>
      <c r="D6" t="s">
        <v>440</v>
      </c>
      <c r="E6" t="s">
        <v>440</v>
      </c>
      <c r="F6" t="s">
        <v>440</v>
      </c>
      <c r="G6" t="s">
        <v>440</v>
      </c>
      <c r="H6" t="s">
        <v>440</v>
      </c>
      <c r="I6" t="s">
        <v>440</v>
      </c>
      <c r="J6" t="s">
        <v>440</v>
      </c>
      <c r="K6" t="s">
        <v>440</v>
      </c>
      <c r="L6" t="s">
        <v>440</v>
      </c>
      <c r="M6" t="s">
        <v>440</v>
      </c>
      <c r="N6" t="s">
        <v>440</v>
      </c>
    </row>
    <row r="7" spans="1:14" x14ac:dyDescent="0.3">
      <c r="A7" t="s">
        <v>1773</v>
      </c>
      <c r="B7" t="s">
        <v>1774</v>
      </c>
      <c r="C7" t="s">
        <v>1775</v>
      </c>
      <c r="D7" t="s">
        <v>1776</v>
      </c>
      <c r="E7" t="s">
        <v>1777</v>
      </c>
      <c r="F7" t="s">
        <v>1778</v>
      </c>
      <c r="G7" t="s">
        <v>1779</v>
      </c>
      <c r="H7" t="s">
        <v>1780</v>
      </c>
      <c r="I7" t="s">
        <v>1781</v>
      </c>
      <c r="J7" t="s">
        <v>1782</v>
      </c>
      <c r="K7" t="s">
        <v>1783</v>
      </c>
      <c r="L7" t="s">
        <v>1784</v>
      </c>
      <c r="M7" t="s">
        <v>1785</v>
      </c>
      <c r="N7" t="s">
        <v>1786</v>
      </c>
    </row>
    <row r="8" spans="1:14" x14ac:dyDescent="0.3">
      <c r="A8" t="s">
        <v>1787</v>
      </c>
      <c r="B8" t="s">
        <v>1788</v>
      </c>
      <c r="C8" t="s">
        <v>91</v>
      </c>
      <c r="D8" t="s">
        <v>23</v>
      </c>
      <c r="E8" t="s">
        <v>1789</v>
      </c>
      <c r="F8" t="s">
        <v>1790</v>
      </c>
      <c r="G8" t="s">
        <v>1791</v>
      </c>
      <c r="H8" t="s">
        <v>1792</v>
      </c>
      <c r="I8" t="s">
        <v>1792</v>
      </c>
      <c r="J8" t="s">
        <v>1793</v>
      </c>
      <c r="K8" t="s">
        <v>1794</v>
      </c>
      <c r="L8" t="s">
        <v>1795</v>
      </c>
      <c r="M8" t="s">
        <v>23</v>
      </c>
      <c r="N8" t="s">
        <v>1796</v>
      </c>
    </row>
    <row r="9" spans="1:14" x14ac:dyDescent="0.3">
      <c r="A9" t="s">
        <v>1787</v>
      </c>
      <c r="B9" t="s">
        <v>1788</v>
      </c>
      <c r="C9" t="s">
        <v>91</v>
      </c>
      <c r="D9" t="s">
        <v>23</v>
      </c>
      <c r="E9" t="s">
        <v>1797</v>
      </c>
      <c r="F9" t="s">
        <v>1790</v>
      </c>
      <c r="G9" t="s">
        <v>1791</v>
      </c>
      <c r="H9" t="s">
        <v>1792</v>
      </c>
      <c r="I9" t="s">
        <v>1792</v>
      </c>
      <c r="J9" t="s">
        <v>1793</v>
      </c>
      <c r="K9" t="s">
        <v>1794</v>
      </c>
      <c r="L9" t="s">
        <v>1795</v>
      </c>
      <c r="M9" t="s">
        <v>23</v>
      </c>
      <c r="N9" t="s">
        <v>1796</v>
      </c>
    </row>
    <row r="10" spans="1:14" x14ac:dyDescent="0.3">
      <c r="A10" t="s">
        <v>1798</v>
      </c>
      <c r="B10" t="s">
        <v>1799</v>
      </c>
      <c r="C10" t="s">
        <v>91</v>
      </c>
      <c r="D10" t="s">
        <v>23</v>
      </c>
      <c r="E10" t="s">
        <v>1789</v>
      </c>
      <c r="F10" t="s">
        <v>1790</v>
      </c>
      <c r="G10" t="s">
        <v>1800</v>
      </c>
      <c r="H10" t="s">
        <v>1801</v>
      </c>
      <c r="I10" t="s">
        <v>1801</v>
      </c>
      <c r="J10" t="s">
        <v>1802</v>
      </c>
      <c r="K10" t="s">
        <v>1803</v>
      </c>
      <c r="L10" t="s">
        <v>1804</v>
      </c>
      <c r="M10" t="s">
        <v>23</v>
      </c>
      <c r="N10" t="s">
        <v>1796</v>
      </c>
    </row>
    <row r="11" spans="1:14" x14ac:dyDescent="0.3">
      <c r="A11" t="s">
        <v>1798</v>
      </c>
      <c r="B11" t="s">
        <v>1799</v>
      </c>
      <c r="C11" t="s">
        <v>91</v>
      </c>
      <c r="D11" t="s">
        <v>23</v>
      </c>
      <c r="E11" t="s">
        <v>1797</v>
      </c>
      <c r="F11" t="s">
        <v>1790</v>
      </c>
      <c r="G11" t="s">
        <v>1800</v>
      </c>
      <c r="H11" t="s">
        <v>1801</v>
      </c>
      <c r="I11" t="s">
        <v>1801</v>
      </c>
      <c r="J11" t="s">
        <v>1802</v>
      </c>
      <c r="K11" t="s">
        <v>1803</v>
      </c>
      <c r="L11" t="s">
        <v>1804</v>
      </c>
      <c r="M11" t="s">
        <v>23</v>
      </c>
      <c r="N11" t="s">
        <v>1796</v>
      </c>
    </row>
    <row r="12" spans="1:14" x14ac:dyDescent="0.3">
      <c r="A12" t="s">
        <v>1805</v>
      </c>
      <c r="B12" t="s">
        <v>1806</v>
      </c>
      <c r="C12" t="s">
        <v>91</v>
      </c>
      <c r="D12" t="s">
        <v>23</v>
      </c>
      <c r="E12" t="s">
        <v>1789</v>
      </c>
      <c r="F12" t="s">
        <v>1790</v>
      </c>
      <c r="G12" t="s">
        <v>1800</v>
      </c>
      <c r="H12" t="s">
        <v>1807</v>
      </c>
      <c r="I12" t="s">
        <v>1807</v>
      </c>
      <c r="J12" t="s">
        <v>1808</v>
      </c>
      <c r="K12" t="s">
        <v>1809</v>
      </c>
      <c r="L12" t="s">
        <v>1810</v>
      </c>
      <c r="M12" t="s">
        <v>23</v>
      </c>
      <c r="N12" t="s">
        <v>1796</v>
      </c>
    </row>
    <row r="13" spans="1:14" x14ac:dyDescent="0.3">
      <c r="A13" t="s">
        <v>1805</v>
      </c>
      <c r="B13" t="s">
        <v>1806</v>
      </c>
      <c r="C13" t="s">
        <v>91</v>
      </c>
      <c r="D13" t="s">
        <v>23</v>
      </c>
      <c r="E13" t="s">
        <v>1797</v>
      </c>
      <c r="F13" t="s">
        <v>1790</v>
      </c>
      <c r="G13" t="s">
        <v>1800</v>
      </c>
      <c r="H13" t="s">
        <v>1807</v>
      </c>
      <c r="I13" t="s">
        <v>1807</v>
      </c>
      <c r="J13" t="s">
        <v>1808</v>
      </c>
      <c r="K13" t="s">
        <v>1809</v>
      </c>
      <c r="L13" t="s">
        <v>1810</v>
      </c>
      <c r="M13" t="s">
        <v>23</v>
      </c>
      <c r="N13" t="s">
        <v>1796</v>
      </c>
    </row>
    <row r="14" spans="1:14" x14ac:dyDescent="0.3">
      <c r="A14" t="s">
        <v>1811</v>
      </c>
      <c r="B14" t="s">
        <v>1812</v>
      </c>
      <c r="C14" t="s">
        <v>105</v>
      </c>
      <c r="D14" t="s">
        <v>23</v>
      </c>
      <c r="E14" t="s">
        <v>1789</v>
      </c>
      <c r="F14" t="s">
        <v>1790</v>
      </c>
      <c r="G14" t="s">
        <v>1791</v>
      </c>
      <c r="H14" t="s">
        <v>1813</v>
      </c>
      <c r="I14" t="s">
        <v>1813</v>
      </c>
      <c r="J14" t="s">
        <v>1814</v>
      </c>
      <c r="K14" t="s">
        <v>1815</v>
      </c>
      <c r="L14" t="s">
        <v>1816</v>
      </c>
      <c r="M14" t="s">
        <v>23</v>
      </c>
      <c r="N14" t="s">
        <v>1796</v>
      </c>
    </row>
    <row r="15" spans="1:14" x14ac:dyDescent="0.3">
      <c r="A15" t="s">
        <v>1811</v>
      </c>
      <c r="B15" t="s">
        <v>1812</v>
      </c>
      <c r="C15" t="s">
        <v>105</v>
      </c>
      <c r="D15" t="s">
        <v>23</v>
      </c>
      <c r="E15" t="s">
        <v>1797</v>
      </c>
      <c r="F15" t="s">
        <v>1790</v>
      </c>
      <c r="G15" t="s">
        <v>1791</v>
      </c>
      <c r="H15" t="s">
        <v>1813</v>
      </c>
      <c r="I15" t="s">
        <v>1813</v>
      </c>
      <c r="J15" t="s">
        <v>1814</v>
      </c>
      <c r="K15" t="s">
        <v>1815</v>
      </c>
      <c r="L15" t="s">
        <v>1816</v>
      </c>
      <c r="M15" t="s">
        <v>23</v>
      </c>
      <c r="N15" t="s">
        <v>1796</v>
      </c>
    </row>
    <row r="16" spans="1:14" x14ac:dyDescent="0.3">
      <c r="A16" t="s">
        <v>1817</v>
      </c>
      <c r="B16" t="s">
        <v>1818</v>
      </c>
      <c r="C16" t="s">
        <v>91</v>
      </c>
      <c r="D16" t="s">
        <v>23</v>
      </c>
      <c r="E16" t="s">
        <v>1789</v>
      </c>
      <c r="F16" t="s">
        <v>1790</v>
      </c>
      <c r="G16" t="s">
        <v>1791</v>
      </c>
      <c r="H16" t="s">
        <v>1819</v>
      </c>
      <c r="I16" t="s">
        <v>1819</v>
      </c>
      <c r="J16" t="s">
        <v>1820</v>
      </c>
      <c r="K16" t="s">
        <v>1821</v>
      </c>
      <c r="L16" t="s">
        <v>1822</v>
      </c>
      <c r="M16" t="s">
        <v>23</v>
      </c>
      <c r="N16" t="s">
        <v>1796</v>
      </c>
    </row>
    <row r="17" spans="1:14" x14ac:dyDescent="0.3">
      <c r="A17" t="s">
        <v>1817</v>
      </c>
      <c r="B17" t="s">
        <v>1818</v>
      </c>
      <c r="C17" t="s">
        <v>91</v>
      </c>
      <c r="D17" t="s">
        <v>23</v>
      </c>
      <c r="E17" t="s">
        <v>1797</v>
      </c>
      <c r="F17" t="s">
        <v>1790</v>
      </c>
      <c r="G17" t="s">
        <v>1791</v>
      </c>
      <c r="H17" t="s">
        <v>1819</v>
      </c>
      <c r="I17" t="s">
        <v>1819</v>
      </c>
      <c r="J17" t="s">
        <v>1820</v>
      </c>
      <c r="K17" t="s">
        <v>1821</v>
      </c>
      <c r="L17" t="s">
        <v>1822</v>
      </c>
      <c r="M17" t="s">
        <v>23</v>
      </c>
      <c r="N17" t="s">
        <v>1796</v>
      </c>
    </row>
    <row r="18" spans="1:14" x14ac:dyDescent="0.3">
      <c r="A18" t="s">
        <v>1823</v>
      </c>
      <c r="B18" t="s">
        <v>1824</v>
      </c>
      <c r="C18" t="s">
        <v>91</v>
      </c>
      <c r="D18" t="s">
        <v>23</v>
      </c>
      <c r="E18" t="s">
        <v>1789</v>
      </c>
      <c r="F18" t="s">
        <v>1790</v>
      </c>
      <c r="G18" t="s">
        <v>1791</v>
      </c>
      <c r="H18" t="s">
        <v>1825</v>
      </c>
      <c r="I18" t="s">
        <v>1825</v>
      </c>
      <c r="J18" t="s">
        <v>1826</v>
      </c>
      <c r="K18" t="s">
        <v>1827</v>
      </c>
      <c r="L18" t="s">
        <v>1828</v>
      </c>
      <c r="M18" t="s">
        <v>23</v>
      </c>
      <c r="N18" t="s">
        <v>1796</v>
      </c>
    </row>
    <row r="19" spans="1:14" x14ac:dyDescent="0.3">
      <c r="A19" t="s">
        <v>1829</v>
      </c>
      <c r="B19" t="s">
        <v>1830</v>
      </c>
      <c r="C19" t="s">
        <v>91</v>
      </c>
      <c r="D19" t="s">
        <v>23</v>
      </c>
      <c r="E19" t="s">
        <v>1789</v>
      </c>
      <c r="F19" t="s">
        <v>1790</v>
      </c>
      <c r="G19" t="s">
        <v>1800</v>
      </c>
      <c r="H19" t="s">
        <v>1831</v>
      </c>
      <c r="I19" t="s">
        <v>1831</v>
      </c>
      <c r="J19" t="s">
        <v>1832</v>
      </c>
      <c r="K19" t="s">
        <v>1833</v>
      </c>
      <c r="L19" t="s">
        <v>1834</v>
      </c>
      <c r="M19" t="s">
        <v>23</v>
      </c>
      <c r="N19" t="s">
        <v>1796</v>
      </c>
    </row>
    <row r="20" spans="1:14" x14ac:dyDescent="0.3">
      <c r="A20" t="s">
        <v>1835</v>
      </c>
      <c r="B20" t="s">
        <v>1836</v>
      </c>
      <c r="C20" t="s">
        <v>91</v>
      </c>
      <c r="D20" t="s">
        <v>23</v>
      </c>
      <c r="E20" t="s">
        <v>1789</v>
      </c>
      <c r="F20" t="s">
        <v>1790</v>
      </c>
      <c r="G20" t="s">
        <v>1791</v>
      </c>
      <c r="H20" t="s">
        <v>1837</v>
      </c>
      <c r="I20" t="s">
        <v>1837</v>
      </c>
      <c r="J20" t="s">
        <v>1838</v>
      </c>
      <c r="K20" t="s">
        <v>1827</v>
      </c>
      <c r="L20" t="s">
        <v>1828</v>
      </c>
      <c r="M20" t="s">
        <v>23</v>
      </c>
      <c r="N20" t="s">
        <v>1796</v>
      </c>
    </row>
    <row r="21" spans="1:14" x14ac:dyDescent="0.3">
      <c r="A21" t="s">
        <v>1839</v>
      </c>
      <c r="B21" t="s">
        <v>1840</v>
      </c>
      <c r="C21" t="s">
        <v>106</v>
      </c>
      <c r="D21" t="s">
        <v>23</v>
      </c>
      <c r="E21" t="s">
        <v>1789</v>
      </c>
      <c r="F21" t="s">
        <v>1790</v>
      </c>
      <c r="G21" t="s">
        <v>1791</v>
      </c>
      <c r="H21" t="s">
        <v>1841</v>
      </c>
      <c r="I21" t="s">
        <v>1841</v>
      </c>
      <c r="J21" t="s">
        <v>1842</v>
      </c>
      <c r="K21" t="s">
        <v>1843</v>
      </c>
      <c r="L21" t="s">
        <v>1844</v>
      </c>
      <c r="M21" t="s">
        <v>23</v>
      </c>
      <c r="N21" t="s">
        <v>1796</v>
      </c>
    </row>
    <row r="22" spans="1:14" x14ac:dyDescent="0.3">
      <c r="A22" t="s">
        <v>1845</v>
      </c>
      <c r="B22" t="s">
        <v>1846</v>
      </c>
      <c r="C22" t="s">
        <v>91</v>
      </c>
      <c r="D22" t="s">
        <v>23</v>
      </c>
      <c r="E22" t="s">
        <v>1789</v>
      </c>
      <c r="F22" t="s">
        <v>1790</v>
      </c>
      <c r="G22" t="s">
        <v>1800</v>
      </c>
      <c r="H22" t="s">
        <v>1847</v>
      </c>
      <c r="I22" t="s">
        <v>1847</v>
      </c>
      <c r="J22" t="s">
        <v>1848</v>
      </c>
      <c r="K22" t="s">
        <v>1849</v>
      </c>
      <c r="L22" t="s">
        <v>1850</v>
      </c>
      <c r="M22" t="s">
        <v>23</v>
      </c>
      <c r="N22" t="s">
        <v>1796</v>
      </c>
    </row>
    <row r="23" spans="1:14" x14ac:dyDescent="0.3">
      <c r="A23" t="s">
        <v>1851</v>
      </c>
      <c r="B23" t="s">
        <v>1852</v>
      </c>
      <c r="C23" t="s">
        <v>106</v>
      </c>
      <c r="D23" t="s">
        <v>23</v>
      </c>
      <c r="E23" t="s">
        <v>1789</v>
      </c>
      <c r="F23" t="s">
        <v>1790</v>
      </c>
      <c r="G23" t="s">
        <v>1800</v>
      </c>
      <c r="H23" t="s">
        <v>1853</v>
      </c>
      <c r="I23" t="s">
        <v>1853</v>
      </c>
      <c r="J23" t="s">
        <v>1854</v>
      </c>
      <c r="K23" t="s">
        <v>1849</v>
      </c>
      <c r="L23" t="s">
        <v>1855</v>
      </c>
      <c r="M23" t="s">
        <v>23</v>
      </c>
      <c r="N23" t="s">
        <v>1796</v>
      </c>
    </row>
    <row r="24" spans="1:14" x14ac:dyDescent="0.3">
      <c r="A24" t="s">
        <v>1856</v>
      </c>
      <c r="B24" t="s">
        <v>1857</v>
      </c>
      <c r="C24" t="s">
        <v>106</v>
      </c>
      <c r="D24" t="s">
        <v>23</v>
      </c>
      <c r="E24" t="s">
        <v>1858</v>
      </c>
      <c r="F24" t="s">
        <v>1790</v>
      </c>
      <c r="G24" t="s">
        <v>1791</v>
      </c>
      <c r="H24" t="s">
        <v>1859</v>
      </c>
      <c r="I24" t="s">
        <v>1859</v>
      </c>
      <c r="J24" t="s">
        <v>1860</v>
      </c>
      <c r="K24" t="s">
        <v>1861</v>
      </c>
      <c r="L24" t="s">
        <v>1862</v>
      </c>
      <c r="M24" t="s">
        <v>23</v>
      </c>
      <c r="N24" t="s">
        <v>1796</v>
      </c>
    </row>
    <row r="25" spans="1:14" x14ac:dyDescent="0.3">
      <c r="A25" t="s">
        <v>1863</v>
      </c>
      <c r="B25" t="s">
        <v>1864</v>
      </c>
      <c r="C25" t="s">
        <v>91</v>
      </c>
      <c r="D25" t="s">
        <v>23</v>
      </c>
      <c r="E25" t="s">
        <v>1865</v>
      </c>
      <c r="F25" t="s">
        <v>1790</v>
      </c>
      <c r="G25" t="s">
        <v>1791</v>
      </c>
      <c r="H25" t="s">
        <v>1866</v>
      </c>
      <c r="I25" t="s">
        <v>1866</v>
      </c>
      <c r="J25" t="s">
        <v>1867</v>
      </c>
      <c r="K25" t="s">
        <v>1868</v>
      </c>
      <c r="L25" t="s">
        <v>1869</v>
      </c>
      <c r="M25" t="s">
        <v>23</v>
      </c>
      <c r="N25" t="s">
        <v>1796</v>
      </c>
    </row>
    <row r="26" spans="1:14" x14ac:dyDescent="0.3">
      <c r="A26" t="s">
        <v>1870</v>
      </c>
      <c r="B26" t="s">
        <v>1871</v>
      </c>
      <c r="C26" t="s">
        <v>91</v>
      </c>
      <c r="D26" t="s">
        <v>23</v>
      </c>
      <c r="E26" t="s">
        <v>1865</v>
      </c>
      <c r="F26" t="s">
        <v>1790</v>
      </c>
      <c r="G26" t="s">
        <v>1791</v>
      </c>
      <c r="H26" t="s">
        <v>1872</v>
      </c>
      <c r="I26" t="s">
        <v>1872</v>
      </c>
      <c r="J26" t="s">
        <v>1873</v>
      </c>
      <c r="K26" t="s">
        <v>1874</v>
      </c>
      <c r="L26" t="s">
        <v>1875</v>
      </c>
      <c r="M26" t="s">
        <v>23</v>
      </c>
      <c r="N26" t="s">
        <v>1796</v>
      </c>
    </row>
    <row r="27" spans="1:14" x14ac:dyDescent="0.3">
      <c r="A27" t="s">
        <v>1876</v>
      </c>
      <c r="B27" t="s">
        <v>1877</v>
      </c>
      <c r="C27" t="s">
        <v>91</v>
      </c>
      <c r="D27" t="s">
        <v>23</v>
      </c>
      <c r="E27" t="s">
        <v>1865</v>
      </c>
      <c r="F27" t="s">
        <v>1790</v>
      </c>
      <c r="G27" t="s">
        <v>1791</v>
      </c>
      <c r="H27" t="s">
        <v>1878</v>
      </c>
      <c r="I27" t="s">
        <v>1878</v>
      </c>
      <c r="J27" t="s">
        <v>1879</v>
      </c>
      <c r="K27" t="s">
        <v>1874</v>
      </c>
      <c r="L27" t="s">
        <v>1880</v>
      </c>
      <c r="M27" t="s">
        <v>23</v>
      </c>
      <c r="N27" t="s">
        <v>1796</v>
      </c>
    </row>
    <row r="28" spans="1:14" x14ac:dyDescent="0.3">
      <c r="A28" t="s">
        <v>1881</v>
      </c>
      <c r="B28" t="s">
        <v>1882</v>
      </c>
      <c r="C28" t="s">
        <v>90</v>
      </c>
      <c r="D28" t="s">
        <v>23</v>
      </c>
      <c r="E28" t="s">
        <v>1883</v>
      </c>
      <c r="F28" t="s">
        <v>1790</v>
      </c>
      <c r="G28" t="s">
        <v>1791</v>
      </c>
      <c r="H28" t="s">
        <v>1879</v>
      </c>
      <c r="I28" t="s">
        <v>1879</v>
      </c>
      <c r="J28" t="s">
        <v>1884</v>
      </c>
      <c r="K28" t="s">
        <v>1885</v>
      </c>
      <c r="L28" t="s">
        <v>1886</v>
      </c>
      <c r="M28" t="s">
        <v>23</v>
      </c>
      <c r="N28" t="s">
        <v>1796</v>
      </c>
    </row>
    <row r="29" spans="1:14" x14ac:dyDescent="0.3">
      <c r="A29" t="s">
        <v>1887</v>
      </c>
      <c r="B29" t="s">
        <v>1888</v>
      </c>
      <c r="C29" t="s">
        <v>91</v>
      </c>
      <c r="D29" t="s">
        <v>23</v>
      </c>
      <c r="E29" t="s">
        <v>1889</v>
      </c>
      <c r="F29" t="s">
        <v>1790</v>
      </c>
      <c r="G29" t="s">
        <v>1800</v>
      </c>
      <c r="H29" t="s">
        <v>1890</v>
      </c>
      <c r="I29" t="s">
        <v>1890</v>
      </c>
      <c r="J29" t="s">
        <v>1891</v>
      </c>
      <c r="K29" t="s">
        <v>1892</v>
      </c>
      <c r="L29" t="s">
        <v>1893</v>
      </c>
      <c r="M29" t="s">
        <v>23</v>
      </c>
      <c r="N29" t="s">
        <v>1796</v>
      </c>
    </row>
    <row r="30" spans="1:14" x14ac:dyDescent="0.3">
      <c r="A30" t="s">
        <v>1894</v>
      </c>
      <c r="B30" t="s">
        <v>1895</v>
      </c>
      <c r="C30" t="s">
        <v>90</v>
      </c>
      <c r="D30" t="s">
        <v>23</v>
      </c>
      <c r="E30" t="s">
        <v>1889</v>
      </c>
      <c r="F30" t="s">
        <v>1790</v>
      </c>
      <c r="G30" t="s">
        <v>1800</v>
      </c>
      <c r="H30" t="s">
        <v>1896</v>
      </c>
      <c r="I30" t="s">
        <v>1896</v>
      </c>
      <c r="J30" t="s">
        <v>1897</v>
      </c>
      <c r="K30" t="s">
        <v>1849</v>
      </c>
      <c r="L30" t="s">
        <v>1898</v>
      </c>
      <c r="M30" t="s">
        <v>23</v>
      </c>
      <c r="N30" t="s">
        <v>1796</v>
      </c>
    </row>
    <row r="31" spans="1:14" x14ac:dyDescent="0.3">
      <c r="A31" t="s">
        <v>1899</v>
      </c>
      <c r="B31" t="s">
        <v>1900</v>
      </c>
      <c r="C31" t="s">
        <v>91</v>
      </c>
      <c r="D31" t="s">
        <v>23</v>
      </c>
      <c r="E31" t="s">
        <v>1889</v>
      </c>
      <c r="F31" t="s">
        <v>1790</v>
      </c>
      <c r="G31" t="s">
        <v>1791</v>
      </c>
      <c r="H31" t="s">
        <v>1901</v>
      </c>
      <c r="I31" t="s">
        <v>1901</v>
      </c>
      <c r="J31" t="s">
        <v>1902</v>
      </c>
      <c r="K31" t="s">
        <v>1903</v>
      </c>
      <c r="L31" t="s">
        <v>1904</v>
      </c>
      <c r="M31" t="s">
        <v>23</v>
      </c>
      <c r="N31" t="s">
        <v>1796</v>
      </c>
    </row>
    <row r="32" spans="1:14" x14ac:dyDescent="0.3">
      <c r="A32" t="s">
        <v>1905</v>
      </c>
      <c r="B32" t="s">
        <v>1906</v>
      </c>
      <c r="C32" t="s">
        <v>105</v>
      </c>
      <c r="D32" t="s">
        <v>23</v>
      </c>
      <c r="E32" t="s">
        <v>1889</v>
      </c>
      <c r="F32" t="s">
        <v>1790</v>
      </c>
      <c r="G32" t="s">
        <v>1791</v>
      </c>
      <c r="H32" t="s">
        <v>1907</v>
      </c>
      <c r="I32" t="s">
        <v>1907</v>
      </c>
      <c r="J32" t="s">
        <v>1908</v>
      </c>
      <c r="K32" t="s">
        <v>1909</v>
      </c>
      <c r="L32" t="s">
        <v>1910</v>
      </c>
      <c r="M32" t="s">
        <v>23</v>
      </c>
      <c r="N32" t="s">
        <v>1796</v>
      </c>
    </row>
    <row r="33" spans="1:14" x14ac:dyDescent="0.3">
      <c r="A33" t="s">
        <v>1911</v>
      </c>
      <c r="B33" t="s">
        <v>1912</v>
      </c>
      <c r="C33" t="s">
        <v>105</v>
      </c>
      <c r="D33" t="s">
        <v>23</v>
      </c>
      <c r="E33" t="s">
        <v>1889</v>
      </c>
      <c r="F33" t="s">
        <v>1790</v>
      </c>
      <c r="G33" t="s">
        <v>1800</v>
      </c>
      <c r="H33" t="s">
        <v>1913</v>
      </c>
      <c r="I33" t="s">
        <v>1913</v>
      </c>
      <c r="J33" t="s">
        <v>1908</v>
      </c>
      <c r="K33" t="s">
        <v>1914</v>
      </c>
      <c r="L33" t="s">
        <v>1915</v>
      </c>
      <c r="M33" t="s">
        <v>23</v>
      </c>
      <c r="N33" t="s">
        <v>1796</v>
      </c>
    </row>
    <row r="34" spans="1:14" x14ac:dyDescent="0.3">
      <c r="A34" t="s">
        <v>1916</v>
      </c>
      <c r="B34" t="s">
        <v>1917</v>
      </c>
      <c r="C34" t="s">
        <v>90</v>
      </c>
      <c r="D34" t="s">
        <v>23</v>
      </c>
      <c r="E34" t="s">
        <v>1889</v>
      </c>
      <c r="F34" t="s">
        <v>1790</v>
      </c>
      <c r="G34" t="s">
        <v>1791</v>
      </c>
      <c r="H34" t="s">
        <v>1918</v>
      </c>
      <c r="I34" t="s">
        <v>1918</v>
      </c>
      <c r="J34" t="s">
        <v>1919</v>
      </c>
      <c r="K34" t="s">
        <v>1920</v>
      </c>
      <c r="L34" t="s">
        <v>1921</v>
      </c>
      <c r="M34" t="s">
        <v>23</v>
      </c>
      <c r="N34" t="s">
        <v>1796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EB50-C3E0-4F97-8851-E0A739604CCD}">
  <dimension ref="A1:G19"/>
  <sheetViews>
    <sheetView workbookViewId="0">
      <selection activeCell="F17" sqref="F17"/>
    </sheetView>
  </sheetViews>
  <sheetFormatPr defaultRowHeight="14.4" x14ac:dyDescent="0.3"/>
  <cols>
    <col min="4" max="4" width="27.109375" customWidth="1"/>
  </cols>
  <sheetData>
    <row r="1" spans="1:7" x14ac:dyDescent="0.3">
      <c r="A1" s="4" t="s">
        <v>2012</v>
      </c>
    </row>
    <row r="2" spans="1:7" x14ac:dyDescent="0.3">
      <c r="A2" t="s">
        <v>270</v>
      </c>
      <c r="B2">
        <v>28687</v>
      </c>
      <c r="C2">
        <v>28688</v>
      </c>
      <c r="D2" t="s">
        <v>2011</v>
      </c>
      <c r="E2">
        <v>42</v>
      </c>
      <c r="F2" t="s">
        <v>93</v>
      </c>
      <c r="G2" s="4"/>
    </row>
    <row r="3" spans="1:7" x14ac:dyDescent="0.3">
      <c r="A3" s="4" t="s">
        <v>2017</v>
      </c>
    </row>
    <row r="4" spans="1:7" x14ac:dyDescent="0.3">
      <c r="A4" t="s">
        <v>270</v>
      </c>
      <c r="B4">
        <v>260</v>
      </c>
      <c r="C4">
        <v>261</v>
      </c>
      <c r="D4" t="s">
        <v>2013</v>
      </c>
      <c r="E4">
        <v>42</v>
      </c>
      <c r="F4" t="s">
        <v>23</v>
      </c>
    </row>
    <row r="5" spans="1:7" x14ac:dyDescent="0.3">
      <c r="A5" t="s">
        <v>270</v>
      </c>
      <c r="B5">
        <v>8781</v>
      </c>
      <c r="C5">
        <v>8782</v>
      </c>
      <c r="D5" t="s">
        <v>2014</v>
      </c>
      <c r="E5">
        <v>42</v>
      </c>
      <c r="F5" t="s">
        <v>93</v>
      </c>
    </row>
    <row r="6" spans="1:7" x14ac:dyDescent="0.3">
      <c r="A6" t="s">
        <v>270</v>
      </c>
      <c r="B6">
        <v>26143</v>
      </c>
      <c r="C6">
        <v>26144</v>
      </c>
      <c r="D6" t="s">
        <v>2015</v>
      </c>
      <c r="E6">
        <v>42</v>
      </c>
      <c r="F6" t="s">
        <v>93</v>
      </c>
    </row>
    <row r="7" spans="1:7" x14ac:dyDescent="0.3">
      <c r="A7" t="s">
        <v>270</v>
      </c>
      <c r="B7">
        <v>29516</v>
      </c>
      <c r="C7">
        <v>29517</v>
      </c>
      <c r="D7" t="s">
        <v>2016</v>
      </c>
      <c r="E7">
        <v>42</v>
      </c>
      <c r="F7" t="s">
        <v>23</v>
      </c>
    </row>
    <row r="9" spans="1:7" x14ac:dyDescent="0.3">
      <c r="A9" s="4" t="s">
        <v>2018</v>
      </c>
    </row>
    <row r="10" spans="1:7" x14ac:dyDescent="0.3">
      <c r="A10" t="s">
        <v>2019</v>
      </c>
    </row>
    <row r="13" spans="1:7" x14ac:dyDescent="0.3">
      <c r="A13" s="4"/>
    </row>
    <row r="19" spans="1:1" x14ac:dyDescent="0.3">
      <c r="A1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G A A B Q S w M E F A A C A A g A W b q h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W b q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6 o V C B 1 Q Q N S Q M A A M Q L A A A T A B w A R m 9 y b X V s Y X M v U 2 V j d G l v b j E u b S C i G A A o o B Q A A A A A A A A A A A A A A A A A A A A A A A A A A A D N V l 1 v 2 j A U f R 5 S / 0 N E X 0 B C i F B g 6 y Y e K L C 1 U z 8 Y Y Z W m M l k m u Q V v i Y 1 s h 4 G q / v f d E N q m t d 1 V V R / G S 8 I 5 1 / f z 2 I 6 C U D P B v S B / + p / 2 S n s l t a A S I q 8 / 6 J O l Z A l I 5 X W 9 G P R e y c N f I F I Z A i J 9 t a o P R J g m w H X l M 4 u h 3 h d c 4 x 9 V K Q 8 / T k M h B a c r J l N F Q r F i k X 8 4 L b i s z y A q V 2 t X A 4 h Z w j T I b v l d u e b 1 R Z w m X H U 7 N W / I Q x E x P u / 6 z X a z 5 n 1 L h Y Z A b 2 L o P r z W z w W H n 9 V a n t p + u b + g f I 6 5 T z Z L K G O O E z p D o 4 m k X F 0 L m e T e M 1 J V 8 j p q N z f l H P U x u k b G 0 7 D W t z X v D m 8 i f s J 1 p 1 X P 1 h W I A x f R c n h q u x Z 0 H i 2 4 r e 6 V G L d W V B x P I O k 4 5 d s C y b F I B A n o k g F X p N E i z S b x D 9 9 q a G c n k 1 4 / w L m J p V A 0 n g b j H l F A Z b i Y / j O H u l 7 r J 1 O u F a b c 9 l 8 3 5 p H E Y B q b c A w 0 Q j E 9 j H r H 7 P C 7 I X t X O 7 w X x 0 F I Y y p V V 8 v 0 l c q x x M 9 k h J 0 w B t 9 T i m 5 y n w a 1 m g d L o U + B m 7 I 4 o g q U B W Y C I / / C v W p 4 Q y q g y T I 2 4 9 w z Z y K C 2 K Q 3 2 h a q j 5 I A 6 Z 3 T x P S I i l F I G / i g N + k F k 4 v x 0 L t G Y W l b 0 Q 8 m K C e U F 8 h n T C T M 8 U w y D I b r J W R n i C W D E 6 5 w r F b q l M 0 k l R t 7 R T v y l G 5 E 6 l w a Q J y f k k 6 D r d g M 9 k L O K W c q M Y h R T H W m L Y M Y Y y R U w I D q e 2 8 R v m s s e s v n 8 7 S X g r v T C 3 Q a b W y H 0 K 4 A U v R 8 z x 8 L Z d Y + B 0 F i E R K O s f B E S L m W p m e b E T 6 5 Z t w 2 i q K 5 Q Y Z 5 l h C R m R m I K Y E 9 y y p Q 9 l 4 j i 6 7 N C S 2 w N h I x l b X V 4 d X E U U u U m b 7 U t v v E q u / e 3 L o B E 3 Q v G Y 2 J U / V 5 g q B C y Z Z W j W 0 N N F M q B Z J n E J m Z w d r A 8 i W 2 g w m S W b y x b / C L 7 + e T 8 Q 8 D B 7 4 i M y l o R B Q e o u a 6 j M f B Y p 1 u P o G I p a b k M / E R W / e K k y O 4 O 0 N h S f i R k d L U 5 e d p g 1 5 4 1 V 4 O R + Q L 8 C P K f 7 / Z p U p 5 m g 9 7 O g K Q X 6 d j W D H 4 g z j e q 8 0 2 a T a a j e k l R d F w 7 A v n Q l M t J M F T G u Y y e 5 0 W k r L c s v s V T W f V w l X r t / 6 r L y o b f u D A n / u e s u E d B / 7 e g X 9 w 4 I c O 3 G + 4 C F f F v q t k 3 1 W z 3 3 q x U P 8 C U E s B A i 0 A F A A C A A g A W b q h U D x H / / i n A A A A + A A A A B I A A A A A A A A A A A A A A A A A A A A A A E N v b m Z p Z y 9 Q Y W N r Y W d l L n h t b F B L A Q I t A B Q A A g A I A F m 6 o V A P y u m r p A A A A O k A A A A T A A A A A A A A A A A A A A A A A P M A A A B b Q 2 9 u d G V u d F 9 U e X B l c 1 0 u e G 1 s U E s B A i 0 A F A A C A A g A W b q h U I H V B A 1 J A w A A x A s A A B M A A A A A A A A A A A A A A A A A 5 A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U A A A A A A A C g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1 9 w c m l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F Q w M j o x M D o w M S 4 z M D U y M D Y x W i I g L z 4 8 R W 5 0 c n k g V H l w Z T 0 i R m l s b E N v b H V t b l R 5 c G V z I i B W Y W x 1 Z T 0 i c 0 J n T U R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R D X 3 B y a W 1 l c n M v Q 2 h h b m d l Z C B U e X B l L n t D b 2 x 1 b W 4 x L D B 9 J n F 1 b 3 Q 7 L C Z x d W 9 0 O 1 N l Y 3 R p b 2 4 x L 0 N E Q 1 9 w c m l t Z X J z L 0 N o Y W 5 n Z W Q g V H l w Z S 5 7 Q 2 9 s d W 1 u M i w x f S Z x d W 9 0 O y w m c X V v d D t T Z W N 0 a W 9 u M S 9 D R E N f c H J p b W V y c y 9 D a G F u Z 2 V k I F R 5 c G U u e 0 N v b H V t b j M s M n 0 m c X V v d D s s J n F 1 b 3 Q 7 U 2 V j d G l v b j E v Q 0 R D X 3 B y a W 1 l c n M v Q 2 h h b m d l Z C B U e X B l L n t D b 2 x 1 b W 4 0 L D N 9 J n F 1 b 3 Q 7 L C Z x d W 9 0 O 1 N l Y 3 R p b 2 4 x L 0 N E Q 1 9 w c m l t Z X J z L 0 N o Y W 5 n Z W Q g V H l w Z S 5 7 Q 2 9 s d W 1 u N S w 0 f S Z x d W 9 0 O y w m c X V v d D t T Z W N 0 a W 9 u M S 9 D R E N f c H J p b W V y c y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R D X 3 B y a W 1 l c n M v Q 2 h h b m d l Z C B U e X B l L n t D b 2 x 1 b W 4 x L D B 9 J n F 1 b 3 Q 7 L C Z x d W 9 0 O 1 N l Y 3 R p b 2 4 x L 0 N E Q 1 9 w c m l t Z X J z L 0 N o Y W 5 n Z W Q g V H l w Z S 5 7 Q 2 9 s d W 1 u M i w x f S Z x d W 9 0 O y w m c X V v d D t T Z W N 0 a W 9 u M S 9 D R E N f c H J p b W V y c y 9 D a G F u Z 2 V k I F R 5 c G U u e 0 N v b H V t b j M s M n 0 m c X V v d D s s J n F 1 b 3 Q 7 U 2 V j d G l v b j E v Q 0 R D X 3 B y a W 1 l c n M v Q 2 h h b m d l Z C B U e X B l L n t D b 2 x 1 b W 4 0 L D N 9 J n F 1 b 3 Q 7 L C Z x d W 9 0 O 1 N l Y 3 R p b 2 4 x L 0 N E Q 1 9 w c m l t Z X J z L 0 N o Y W 5 n Z W Q g V H l w Z S 5 7 Q 2 9 s d W 1 u N S w 0 f S Z x d W 9 0 O y w m c X V v d D t T Z W N 0 a W 9 u M S 9 D R E N f c H J p b W V y c y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E Q 1 9 w c m l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E Q 1 9 w c m l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J h U n V u V G F i b G V f S G 9 t b 1 9 T Y X B p Z W 5 z X z A 0 X z I y X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J h U n V u V G F i b G V f S G 9 t b 1 9 T Y X B p Z W 5 z X z A 0 X z I y X z E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n V u J n F 1 b 3 Q 7 L C Z x d W 9 0 O 0 F z c 2 F 5 I F R 5 c G U m c X V v d D s s J n F 1 b 3 Q 7 Q X Z n U 3 B v d E x l b i Z x d W 9 0 O y w m c X V v d D t C Y X N l c y Z x d W 9 0 O y w m c X V v d D t C a W 9 Q c m 9 q Z W N 0 J n F 1 b 3 Q 7 L C Z x d W 9 0 O 0 J p b 1 N h b X B s Z S Z x d W 9 0 O y w m c X V v d D t C a W 9 T Y W 1 w b G V N b 2 R l b C Z x d W 9 0 O y w m c X V v d D t C e X R l c y Z x d W 9 0 O y w m c X V v d D t D Z W 5 0 Z X I g T m F t Z S Z x d W 9 0 O y w m c X V v d D t D b 2 5 z Z W 5 0 J n F 1 b 3 Q 7 L C Z x d W 9 0 O 0 R B V E F T V E 9 S R S B m a W x l d H l w Z S Z x d W 9 0 O y w m c X V v d D t E Q V R B U 1 R P U k U g c H J v d m l k Z X I m c X V v d D s s J n F 1 b 3 Q 7 R E F U Q V N U T 1 J F I H J l Z 2 l v b i Z x d W 9 0 O y w m c X V v d D t F e H B l c m l t Z W 5 0 J n F 1 b 3 Q 7 L C Z x d W 9 0 O 0 l u c 3 R y d W 1 l b n Q m c X V v d D s s J n F 1 b 3 Q 7 T G l i c m F y e S B O Y W 1 l J n F 1 b 3 Q 7 L C Z x d W 9 0 O 0 x p Y n J h c n l M Y X l v d X Q m c X V v d D s s J n F 1 b 3 Q 7 T G l i c m F y e V N l b G V j d G l v b i Z x d W 9 0 O y w m c X V v d D t M a W J y Y X J 5 U 2 9 1 c m N l J n F 1 b 3 Q 7 L C Z x d W 9 0 O 0 9 y Z 2 F u a X N t J n F 1 b 3 Q 7 L C Z x d W 9 0 O 1 B s Y X R m b 3 J t J n F 1 b 3 Q 7 L C Z x d W 9 0 O 1 J l b G V h c 2 V E Y X R l J n F 1 b 3 Q 7 L C Z x d W 9 0 O 1 N h b X B s Z S B O Y W 1 l J n F 1 b 3 Q 7 L C Z x d W 9 0 O 1 N S Q S B T d H V k e S Z x d W 9 0 O y w m c X V v d D t D b 2 x s Z W N 0 a W 9 u X 0 R h d G U m c X V v d D s s J n F 1 b 3 Q 7 S G 9 z d C Z x d W 9 0 O y w m c X V v d D t n Z W 9 f b G 9 j X 2 5 h b W V f Y 2 9 1 b n R y e S Z x d W 9 0 O y w m c X V v d D t n Z W 9 f b G 9 j X 2 5 h b W V f Y 2 9 1 b n R y e V 9 j b 2 5 0 a W 5 l b n Q m c X V v d D s s J n F 1 b 3 Q 7 Z 2 V v X 2 x v Y 1 9 u Y W 1 l J n F 1 b 3 Q 7 L C Z x d W 9 0 O 2 N v b G x l Y 3 R l Z F 9 i e S Z x d W 9 0 O y w m c X V v d D t p c 2 9 s Y X R p b 2 5 f c 2 9 1 c m N l J n F 1 b 3 Q 7 L C Z x d W 9 0 O 2 x h d F 9 s b 2 4 m c X V v d D s s J n F 1 b 3 Q 7 a G 9 z d F 9 k a X N l Y X N l J n F 1 b 3 Q 7 L C Z x d W 9 0 O 2 l z b 2 x h d G U m c X V v d D s s J n F 1 b 3 Q 7 c 3 R y Y W l u J n F 1 b 3 Q 7 L C Z x d W 9 0 O 3 N h b X B s Z V 9 0 e X B l J n F 1 b 3 Q 7 L C Z x d W 9 0 O 0 F n Z S Z x d W 9 0 O y w m c X V v d D t C a W 9 t Y X R l c m l h b F 9 w c m 9 2 a W R l c i Z x d W 9 0 O y w m c X V v d D t o b 3 N 0 X 2 R l c 2 N y a X B 0 a W 9 u J n F 1 b 3 Q 7 L C Z x d W 9 0 O 2 h v c 3 R f d G l z c 3 V l X 3 N h b X B s Z W Q m c X V v d D s s J n F 1 b 3 Q 7 c 2 V 4 J n F 1 b 3 Q 7 L C Z x d W 9 0 O 3 R p c 3 N 1 Z S Z x d W 9 0 O y w m c X V v d D t B c 3 N l b W J s e U 5 h b W U m c X V v d D s s J n F 1 b 3 Q 7 Q 0 9 V T l R S W S Z x d W 9 0 O y w m c X V v d D t l b n Z f Y n J v Y W R f c 2 N h b G U m c X V v d D s s J n F 1 b 3 Q 7 Z W 5 2 X 2 x v Y 2 F s X 3 N j Y W x l J n F 1 b 3 Q 7 L C Z x d W 9 0 O 2 V u d l 9 t Z W R p d W 0 m c X V v d D s s J n F 1 b 3 Q 7 S G 9 z d F 9 B Z 2 U m c X V v d D s s J n F 1 b 3 Q 7 a G 9 z d F 9 k a X N l Y X N l X 2 9 1 d G N v b W U m c X V v d D s s J n F 1 b 3 Q 7 a G 9 z d F 9 k a X N l Y X N l X 3 N 0 Y W d l J n F 1 b 3 Q 7 L C Z x d W 9 0 O 2 h v c 3 R f c 2 V 4 J n F 1 b 3 Q 7 X S I g L z 4 8 R W 5 0 c n k g V H l w Z T 0 i R m l s b E N v b H V t b l R 5 c G V z I i B W Y W x 1 Z T 0 i c 0 J n W U R B d 1 l H Q m d N R 0 J n W U d C Z 1 l H Q m d Z R 0 J n W U d C d 1 l H Q m d Z R 0 J n W U d C Z 1 l H Q m d Z R 0 J n W U d C Z 1 l H Q m d Z R 0 J n W U d C Z 1 l H I i A v P j x F b n R y e S B U e X B l P S J G a W x s T G F z d F V w Z G F 0 Z W Q i I F Z h b H V l P S J k M j A y M C 0 w N C 0 y M 1 Q w M z o z N j o z M C 4 2 N j M 1 M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m F S d W 5 U Y W J s Z V 9 I b 2 1 v X 1 N h c G l l b n N f M D R f M j J f M T k v Q 2 h h b m d l Z C B U e X B l L n t S d W 4 s M H 0 m c X V v d D s s J n F 1 b 3 Q 7 U 2 V j d G l v b j E v U 3 J h U n V u V G F i b G V f S G 9 t b 1 9 T Y X B p Z W 5 z X z A 0 X z I y X z E 5 L 0 N o Y W 5 n Z W Q g V H l w Z S 5 7 Q X N z Y X k g V H l w Z S w x f S Z x d W 9 0 O y w m c X V v d D t T Z W N 0 a W 9 u M S 9 T c m F S d W 5 U Y W J s Z V 9 I b 2 1 v X 1 N h c G l l b n N f M D R f M j J f M T k v Q 2 h h b m d l Z C B U e X B l L n t B d m d T c G 9 0 T G V u L D J 9 J n F 1 b 3 Q 7 L C Z x d W 9 0 O 1 N l Y 3 R p b 2 4 x L 1 N y Y V J 1 b l R h Y m x l X 0 h v b W 9 f U 2 F w a W V u c 1 8 w N F 8 y M l 8 x O S 9 D a G F u Z 2 V k I F R 5 c G U u e 0 J h c 2 V z L D N 9 J n F 1 b 3 Q 7 L C Z x d W 9 0 O 1 N l Y 3 R p b 2 4 x L 1 N y Y V J 1 b l R h Y m x l X 0 h v b W 9 f U 2 F w a W V u c 1 8 w N F 8 y M l 8 x O S 9 D a G F u Z 2 V k I F R 5 c G U u e 0 J p b 1 B y b 2 p l Y 3 Q s N H 0 m c X V v d D s s J n F 1 b 3 Q 7 U 2 V j d G l v b j E v U 3 J h U n V u V G F i b G V f S G 9 t b 1 9 T Y X B p Z W 5 z X z A 0 X z I y X z E 5 L 0 N o Y W 5 n Z W Q g V H l w Z S 5 7 Q m l v U 2 F t c G x l L D V 9 J n F 1 b 3 Q 7 L C Z x d W 9 0 O 1 N l Y 3 R p b 2 4 x L 1 N y Y V J 1 b l R h Y m x l X 0 h v b W 9 f U 2 F w a W V u c 1 8 w N F 8 y M l 8 x O S 9 D a G F u Z 2 V k I F R 5 c G U u e 0 J p b 1 N h b X B s Z U 1 v Z G V s L D Z 9 J n F 1 b 3 Q 7 L C Z x d W 9 0 O 1 N l Y 3 R p b 2 4 x L 1 N y Y V J 1 b l R h Y m x l X 0 h v b W 9 f U 2 F w a W V u c 1 8 w N F 8 y M l 8 x O S 9 D a G F u Z 2 V k I F R 5 c G U u e 0 J 5 d G V z L D d 9 J n F 1 b 3 Q 7 L C Z x d W 9 0 O 1 N l Y 3 R p b 2 4 x L 1 N y Y V J 1 b l R h Y m x l X 0 h v b W 9 f U 2 F w a W V u c 1 8 w N F 8 y M l 8 x O S 9 D a G F u Z 2 V k I F R 5 c G U u e 0 N l b n R l c i B O Y W 1 l L D h 9 J n F 1 b 3 Q 7 L C Z x d W 9 0 O 1 N l Y 3 R p b 2 4 x L 1 N y Y V J 1 b l R h Y m x l X 0 h v b W 9 f U 2 F w a W V u c 1 8 w N F 8 y M l 8 x O S 9 D a G F u Z 2 V k I F R 5 c G U u e 0 N v b n N l b n Q s O X 0 m c X V v d D s s J n F 1 b 3 Q 7 U 2 V j d G l v b j E v U 3 J h U n V u V G F i b G V f S G 9 t b 1 9 T Y X B p Z W 5 z X z A 0 X z I y X z E 5 L 0 N o Y W 5 n Z W Q g V H l w Z S 5 7 R E F U Q V N U T 1 J F I G Z p b G V 0 e X B l L D E w f S Z x d W 9 0 O y w m c X V v d D t T Z W N 0 a W 9 u M S 9 T c m F S d W 5 U Y W J s Z V 9 I b 2 1 v X 1 N h c G l l b n N f M D R f M j J f M T k v Q 2 h h b m d l Z C B U e X B l L n t E Q V R B U 1 R P U k U g c H J v d m l k Z X I s M T F 9 J n F 1 b 3 Q 7 L C Z x d W 9 0 O 1 N l Y 3 R p b 2 4 x L 1 N y Y V J 1 b l R h Y m x l X 0 h v b W 9 f U 2 F w a W V u c 1 8 w N F 8 y M l 8 x O S 9 D a G F u Z 2 V k I F R 5 c G U u e 0 R B V E F T V E 9 S R S B y Z W d p b 2 4 s M T J 9 J n F 1 b 3 Q 7 L C Z x d W 9 0 O 1 N l Y 3 R p b 2 4 x L 1 N y Y V J 1 b l R h Y m x l X 0 h v b W 9 f U 2 F w a W V u c 1 8 w N F 8 y M l 8 x O S 9 D a G F u Z 2 V k I F R 5 c G U u e 0 V 4 c G V y a W 1 l b n Q s M T N 9 J n F 1 b 3 Q 7 L C Z x d W 9 0 O 1 N l Y 3 R p b 2 4 x L 1 N y Y V J 1 b l R h Y m x l X 0 h v b W 9 f U 2 F w a W V u c 1 8 w N F 8 y M l 8 x O S 9 D a G F u Z 2 V k I F R 5 c G U u e 0 l u c 3 R y d W 1 l b n Q s M T R 9 J n F 1 b 3 Q 7 L C Z x d W 9 0 O 1 N l Y 3 R p b 2 4 x L 1 N y Y V J 1 b l R h Y m x l X 0 h v b W 9 f U 2 F w a W V u c 1 8 w N F 8 y M l 8 x O S 9 D a G F u Z 2 V k I F R 5 c G U u e 0 x p Y n J h c n k g T m F t Z S w x N X 0 m c X V v d D s s J n F 1 b 3 Q 7 U 2 V j d G l v b j E v U 3 J h U n V u V G F i b G V f S G 9 t b 1 9 T Y X B p Z W 5 z X z A 0 X z I y X z E 5 L 0 N o Y W 5 n Z W Q g V H l w Z S 5 7 T G l i c m F y e U x h e W 9 1 d C w x N n 0 m c X V v d D s s J n F 1 b 3 Q 7 U 2 V j d G l v b j E v U 3 J h U n V u V G F i b G V f S G 9 t b 1 9 T Y X B p Z W 5 z X z A 0 X z I y X z E 5 L 0 N o Y W 5 n Z W Q g V H l w Z S 5 7 T G l i c m F y e V N l b G V j d G l v b i w x N 3 0 m c X V v d D s s J n F 1 b 3 Q 7 U 2 V j d G l v b j E v U 3 J h U n V u V G F i b G V f S G 9 t b 1 9 T Y X B p Z W 5 z X z A 0 X z I y X z E 5 L 0 N o Y W 5 n Z W Q g V H l w Z S 5 7 T G l i c m F y e V N v d X J j Z S w x O H 0 m c X V v d D s s J n F 1 b 3 Q 7 U 2 V j d G l v b j E v U 3 J h U n V u V G F i b G V f S G 9 t b 1 9 T Y X B p Z W 5 z X z A 0 X z I y X z E 5 L 0 N o Y W 5 n Z W Q g V H l w Z S 5 7 T 3 J n Y W 5 p c 2 0 s M T l 9 J n F 1 b 3 Q 7 L C Z x d W 9 0 O 1 N l Y 3 R p b 2 4 x L 1 N y Y V J 1 b l R h Y m x l X 0 h v b W 9 f U 2 F w a W V u c 1 8 w N F 8 y M l 8 x O S 9 D a G F u Z 2 V k I F R 5 c G U u e 1 B s Y X R m b 3 J t L D I w f S Z x d W 9 0 O y w m c X V v d D t T Z W N 0 a W 9 u M S 9 T c m F S d W 5 U Y W J s Z V 9 I b 2 1 v X 1 N h c G l l b n N f M D R f M j J f M T k v Q 2 h h b m d l Z C B U e X B l L n t S Z W x l Y X N l R G F 0 Z S w y M X 0 m c X V v d D s s J n F 1 b 3 Q 7 U 2 V j d G l v b j E v U 3 J h U n V u V G F i b G V f S G 9 t b 1 9 T Y X B p Z W 5 z X z A 0 X z I y X z E 5 L 0 N o Y W 5 n Z W Q g V H l w Z S 5 7 U 2 F t c G x l I E 5 h b W U s M j J 9 J n F 1 b 3 Q 7 L C Z x d W 9 0 O 1 N l Y 3 R p b 2 4 x L 1 N y Y V J 1 b l R h Y m x l X 0 h v b W 9 f U 2 F w a W V u c 1 8 w N F 8 y M l 8 x O S 9 D a G F u Z 2 V k I F R 5 c G U u e 1 N S Q S B T d H V k e S w y M 3 0 m c X V v d D s s J n F 1 b 3 Q 7 U 2 V j d G l v b j E v U 3 J h U n V u V G F i b G V f S G 9 t b 1 9 T Y X B p Z W 5 z X z A 0 X z I y X z E 5 L 0 N o Y W 5 n Z W Q g V H l w Z S 5 7 Q 2 9 s b G V j d G l v b l 9 E Y X R l L D I 0 f S Z x d W 9 0 O y w m c X V v d D t T Z W N 0 a W 9 u M S 9 T c m F S d W 5 U Y W J s Z V 9 I b 2 1 v X 1 N h c G l l b n N f M D R f M j J f M T k v Q 2 h h b m d l Z C B U e X B l L n t I b 3 N 0 L D I 1 f S Z x d W 9 0 O y w m c X V v d D t T Z W N 0 a W 9 u M S 9 T c m F S d W 5 U Y W J s Z V 9 I b 2 1 v X 1 N h c G l l b n N f M D R f M j J f M T k v Q 2 h h b m d l Z C B U e X B l L n t n Z W 9 f b G 9 j X 2 5 h b W V f Y 2 9 1 b n R y e S w y N n 0 m c X V v d D s s J n F 1 b 3 Q 7 U 2 V j d G l v b j E v U 3 J h U n V u V G F i b G V f S G 9 t b 1 9 T Y X B p Z W 5 z X z A 0 X z I y X z E 5 L 0 N o Y W 5 n Z W Q g V H l w Z S 5 7 Z 2 V v X 2 x v Y 1 9 u Y W 1 l X 2 N v d W 5 0 c n l f Y 2 9 u d G l u Z W 5 0 L D I 3 f S Z x d W 9 0 O y w m c X V v d D t T Z W N 0 a W 9 u M S 9 T c m F S d W 5 U Y W J s Z V 9 I b 2 1 v X 1 N h c G l l b n N f M D R f M j J f M T k v Q 2 h h b m d l Z C B U e X B l L n t n Z W 9 f b G 9 j X 2 5 h b W U s M j h 9 J n F 1 b 3 Q 7 L C Z x d W 9 0 O 1 N l Y 3 R p b 2 4 x L 1 N y Y V J 1 b l R h Y m x l X 0 h v b W 9 f U 2 F w a W V u c 1 8 w N F 8 y M l 8 x O S 9 D a G F u Z 2 V k I F R 5 c G U u e 2 N v b G x l Y 3 R l Z F 9 i e S w y O X 0 m c X V v d D s s J n F 1 b 3 Q 7 U 2 V j d G l v b j E v U 3 J h U n V u V G F i b G V f S G 9 t b 1 9 T Y X B p Z W 5 z X z A 0 X z I y X z E 5 L 0 N o Y W 5 n Z W Q g V H l w Z S 5 7 a X N v b G F 0 a W 9 u X 3 N v d X J j Z S w z M H 0 m c X V v d D s s J n F 1 b 3 Q 7 U 2 V j d G l v b j E v U 3 J h U n V u V G F i b G V f S G 9 t b 1 9 T Y X B p Z W 5 z X z A 0 X z I y X z E 5 L 0 N o Y W 5 n Z W Q g V H l w Z S 5 7 b G F 0 X 2 x v b i w z M X 0 m c X V v d D s s J n F 1 b 3 Q 7 U 2 V j d G l v b j E v U 3 J h U n V u V G F i b G V f S G 9 t b 1 9 T Y X B p Z W 5 z X z A 0 X z I y X z E 5 L 0 N o Y W 5 n Z W Q g V H l w Z S 5 7 a G 9 z d F 9 k a X N l Y X N l L D M y f S Z x d W 9 0 O y w m c X V v d D t T Z W N 0 a W 9 u M S 9 T c m F S d W 5 U Y W J s Z V 9 I b 2 1 v X 1 N h c G l l b n N f M D R f M j J f M T k v Q 2 h h b m d l Z C B U e X B l L n t p c 2 9 s Y X R l L D M z f S Z x d W 9 0 O y w m c X V v d D t T Z W N 0 a W 9 u M S 9 T c m F S d W 5 U Y W J s Z V 9 I b 2 1 v X 1 N h c G l l b n N f M D R f M j J f M T k v Q 2 h h b m d l Z C B U e X B l L n t z d H J h a W 4 s M z R 9 J n F 1 b 3 Q 7 L C Z x d W 9 0 O 1 N l Y 3 R p b 2 4 x L 1 N y Y V J 1 b l R h Y m x l X 0 h v b W 9 f U 2 F w a W V u c 1 8 w N F 8 y M l 8 x O S 9 D a G F u Z 2 V k I F R 5 c G U u e 3 N h b X B s Z V 9 0 e X B l L D M 1 f S Z x d W 9 0 O y w m c X V v d D t T Z W N 0 a W 9 u M S 9 T c m F S d W 5 U Y W J s Z V 9 I b 2 1 v X 1 N h c G l l b n N f M D R f M j J f M T k v Q 2 h h b m d l Z C B U e X B l L n t B Z 2 U s M z Z 9 J n F 1 b 3 Q 7 L C Z x d W 9 0 O 1 N l Y 3 R p b 2 4 x L 1 N y Y V J 1 b l R h Y m x l X 0 h v b W 9 f U 2 F w a W V u c 1 8 w N F 8 y M l 8 x O S 9 D a G F u Z 2 V k I F R 5 c G U u e 0 J p b 2 1 h d G V y a W F s X 3 B y b 3 Z p Z G V y L D M 3 f S Z x d W 9 0 O y w m c X V v d D t T Z W N 0 a W 9 u M S 9 T c m F S d W 5 U Y W J s Z V 9 I b 2 1 v X 1 N h c G l l b n N f M D R f M j J f M T k v Q 2 h h b m d l Z C B U e X B l L n t o b 3 N 0 X 2 R l c 2 N y a X B 0 a W 9 u L D M 4 f S Z x d W 9 0 O y w m c X V v d D t T Z W N 0 a W 9 u M S 9 T c m F S d W 5 U Y W J s Z V 9 I b 2 1 v X 1 N h c G l l b n N f M D R f M j J f M T k v Q 2 h h b m d l Z C B U e X B l L n t o b 3 N 0 X 3 R p c 3 N 1 Z V 9 z Y W 1 w b G V k L D M 5 f S Z x d W 9 0 O y w m c X V v d D t T Z W N 0 a W 9 u M S 9 T c m F S d W 5 U Y W J s Z V 9 I b 2 1 v X 1 N h c G l l b n N f M D R f M j J f M T k v Q 2 h h b m d l Z C B U e X B l L n t z Z X g s N D B 9 J n F 1 b 3 Q 7 L C Z x d W 9 0 O 1 N l Y 3 R p b 2 4 x L 1 N y Y V J 1 b l R h Y m x l X 0 h v b W 9 f U 2 F w a W V u c 1 8 w N F 8 y M l 8 x O S 9 D a G F u Z 2 V k I F R 5 c G U u e 3 R p c 3 N 1 Z S w 0 M X 0 m c X V v d D s s J n F 1 b 3 Q 7 U 2 V j d G l v b j E v U 3 J h U n V u V G F i b G V f S G 9 t b 1 9 T Y X B p Z W 5 z X z A 0 X z I y X z E 5 L 0 N o Y W 5 n Z W Q g V H l w Z S 5 7 Q X N z Z W 1 i b H l O Y W 1 l L D Q y f S Z x d W 9 0 O y w m c X V v d D t T Z W N 0 a W 9 u M S 9 T c m F S d W 5 U Y W J s Z V 9 I b 2 1 v X 1 N h c G l l b n N f M D R f M j J f M T k v Q 2 h h b m d l Z C B U e X B l L n t D T 1 V O V F J Z L D Q z f S Z x d W 9 0 O y w m c X V v d D t T Z W N 0 a W 9 u M S 9 T c m F S d W 5 U Y W J s Z V 9 I b 2 1 v X 1 N h c G l l b n N f M D R f M j J f M T k v Q 2 h h b m d l Z C B U e X B l L n t l b n Z f Y n J v Y W R f c 2 N h b G U s N D R 9 J n F 1 b 3 Q 7 L C Z x d W 9 0 O 1 N l Y 3 R p b 2 4 x L 1 N y Y V J 1 b l R h Y m x l X 0 h v b W 9 f U 2 F w a W V u c 1 8 w N F 8 y M l 8 x O S 9 D a G F u Z 2 V k I F R 5 c G U u e 2 V u d l 9 s b 2 N h b F 9 z Y 2 F s Z S w 0 N X 0 m c X V v d D s s J n F 1 b 3 Q 7 U 2 V j d G l v b j E v U 3 J h U n V u V G F i b G V f S G 9 t b 1 9 T Y X B p Z W 5 z X z A 0 X z I y X z E 5 L 0 N o Y W 5 n Z W Q g V H l w Z S 5 7 Z W 5 2 X 2 1 l Z G l 1 b S w 0 N n 0 m c X V v d D s s J n F 1 b 3 Q 7 U 2 V j d G l v b j E v U 3 J h U n V u V G F i b G V f S G 9 t b 1 9 T Y X B p Z W 5 z X z A 0 X z I y X z E 5 L 0 N o Y W 5 n Z W Q g V H l w Z S 5 7 S G 9 z d F 9 B Z 2 U s N D d 9 J n F 1 b 3 Q 7 L C Z x d W 9 0 O 1 N l Y 3 R p b 2 4 x L 1 N y Y V J 1 b l R h Y m x l X 0 h v b W 9 f U 2 F w a W V u c 1 8 w N F 8 y M l 8 x O S 9 D a G F u Z 2 V k I F R 5 c G U u e 2 h v c 3 R f Z G l z Z W F z Z V 9 v d X R j b 2 1 l L D Q 4 f S Z x d W 9 0 O y w m c X V v d D t T Z W N 0 a W 9 u M S 9 T c m F S d W 5 U Y W J s Z V 9 I b 2 1 v X 1 N h c G l l b n N f M D R f M j J f M T k v Q 2 h h b m d l Z C B U e X B l L n t o b 3 N 0 X 2 R p c 2 V h c 2 V f c 3 R h Z 2 U s N D l 9 J n F 1 b 3 Q 7 L C Z x d W 9 0 O 1 N l Y 3 R p b 2 4 x L 1 N y Y V J 1 b l R h Y m x l X 0 h v b W 9 f U 2 F w a W V u c 1 8 w N F 8 y M l 8 x O S 9 D a G F u Z 2 V k I F R 5 c G U u e 2 h v c 3 R f c 2 V 4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U 3 J h U n V u V G F i b G V f S G 9 t b 1 9 T Y X B p Z W 5 z X z A 0 X z I y X z E 5 L 0 N o Y W 5 n Z W Q g V H l w Z S 5 7 U n V u L D B 9 J n F 1 b 3 Q 7 L C Z x d W 9 0 O 1 N l Y 3 R p b 2 4 x L 1 N y Y V J 1 b l R h Y m x l X 0 h v b W 9 f U 2 F w a W V u c 1 8 w N F 8 y M l 8 x O S 9 D a G F u Z 2 V k I F R 5 c G U u e 0 F z c 2 F 5 I F R 5 c G U s M X 0 m c X V v d D s s J n F 1 b 3 Q 7 U 2 V j d G l v b j E v U 3 J h U n V u V G F i b G V f S G 9 t b 1 9 T Y X B p Z W 5 z X z A 0 X z I y X z E 5 L 0 N o Y W 5 n Z W Q g V H l w Z S 5 7 Q X Z n U 3 B v d E x l b i w y f S Z x d W 9 0 O y w m c X V v d D t T Z W N 0 a W 9 u M S 9 T c m F S d W 5 U Y W J s Z V 9 I b 2 1 v X 1 N h c G l l b n N f M D R f M j J f M T k v Q 2 h h b m d l Z C B U e X B l L n t C Y X N l c y w z f S Z x d W 9 0 O y w m c X V v d D t T Z W N 0 a W 9 u M S 9 T c m F S d W 5 U Y W J s Z V 9 I b 2 1 v X 1 N h c G l l b n N f M D R f M j J f M T k v Q 2 h h b m d l Z C B U e X B l L n t C a W 9 Q c m 9 q Z W N 0 L D R 9 J n F 1 b 3 Q 7 L C Z x d W 9 0 O 1 N l Y 3 R p b 2 4 x L 1 N y Y V J 1 b l R h Y m x l X 0 h v b W 9 f U 2 F w a W V u c 1 8 w N F 8 y M l 8 x O S 9 D a G F u Z 2 V k I F R 5 c G U u e 0 J p b 1 N h b X B s Z S w 1 f S Z x d W 9 0 O y w m c X V v d D t T Z W N 0 a W 9 u M S 9 T c m F S d W 5 U Y W J s Z V 9 I b 2 1 v X 1 N h c G l l b n N f M D R f M j J f M T k v Q 2 h h b m d l Z C B U e X B l L n t C a W 9 T Y W 1 w b G V N b 2 R l b C w 2 f S Z x d W 9 0 O y w m c X V v d D t T Z W N 0 a W 9 u M S 9 T c m F S d W 5 U Y W J s Z V 9 I b 2 1 v X 1 N h c G l l b n N f M D R f M j J f M T k v Q 2 h h b m d l Z C B U e X B l L n t C e X R l c y w 3 f S Z x d W 9 0 O y w m c X V v d D t T Z W N 0 a W 9 u M S 9 T c m F S d W 5 U Y W J s Z V 9 I b 2 1 v X 1 N h c G l l b n N f M D R f M j J f M T k v Q 2 h h b m d l Z C B U e X B l L n t D Z W 5 0 Z X I g T m F t Z S w 4 f S Z x d W 9 0 O y w m c X V v d D t T Z W N 0 a W 9 u M S 9 T c m F S d W 5 U Y W J s Z V 9 I b 2 1 v X 1 N h c G l l b n N f M D R f M j J f M T k v Q 2 h h b m d l Z C B U e X B l L n t D b 2 5 z Z W 5 0 L D l 9 J n F 1 b 3 Q 7 L C Z x d W 9 0 O 1 N l Y 3 R p b 2 4 x L 1 N y Y V J 1 b l R h Y m x l X 0 h v b W 9 f U 2 F w a W V u c 1 8 w N F 8 y M l 8 x O S 9 D a G F u Z 2 V k I F R 5 c G U u e 0 R B V E F T V E 9 S R S B m a W x l d H l w Z S w x M H 0 m c X V v d D s s J n F 1 b 3 Q 7 U 2 V j d G l v b j E v U 3 J h U n V u V G F i b G V f S G 9 t b 1 9 T Y X B p Z W 5 z X z A 0 X z I y X z E 5 L 0 N o Y W 5 n Z W Q g V H l w Z S 5 7 R E F U Q V N U T 1 J F I H B y b 3 Z p Z G V y L D E x f S Z x d W 9 0 O y w m c X V v d D t T Z W N 0 a W 9 u M S 9 T c m F S d W 5 U Y W J s Z V 9 I b 2 1 v X 1 N h c G l l b n N f M D R f M j J f M T k v Q 2 h h b m d l Z C B U e X B l L n t E Q V R B U 1 R P U k U g c m V n a W 9 u L D E y f S Z x d W 9 0 O y w m c X V v d D t T Z W N 0 a W 9 u M S 9 T c m F S d W 5 U Y W J s Z V 9 I b 2 1 v X 1 N h c G l l b n N f M D R f M j J f M T k v Q 2 h h b m d l Z C B U e X B l L n t F e H B l c m l t Z W 5 0 L D E z f S Z x d W 9 0 O y w m c X V v d D t T Z W N 0 a W 9 u M S 9 T c m F S d W 5 U Y W J s Z V 9 I b 2 1 v X 1 N h c G l l b n N f M D R f M j J f M T k v Q 2 h h b m d l Z C B U e X B l L n t J b n N 0 c n V t Z W 5 0 L D E 0 f S Z x d W 9 0 O y w m c X V v d D t T Z W N 0 a W 9 u M S 9 T c m F S d W 5 U Y W J s Z V 9 I b 2 1 v X 1 N h c G l l b n N f M D R f M j J f M T k v Q 2 h h b m d l Z C B U e X B l L n t M a W J y Y X J 5 I E 5 h b W U s M T V 9 J n F 1 b 3 Q 7 L C Z x d W 9 0 O 1 N l Y 3 R p b 2 4 x L 1 N y Y V J 1 b l R h Y m x l X 0 h v b W 9 f U 2 F w a W V u c 1 8 w N F 8 y M l 8 x O S 9 D a G F u Z 2 V k I F R 5 c G U u e 0 x p Y n J h c n l M Y X l v d X Q s M T Z 9 J n F 1 b 3 Q 7 L C Z x d W 9 0 O 1 N l Y 3 R p b 2 4 x L 1 N y Y V J 1 b l R h Y m x l X 0 h v b W 9 f U 2 F w a W V u c 1 8 w N F 8 y M l 8 x O S 9 D a G F u Z 2 V k I F R 5 c G U u e 0 x p Y n J h c n l T Z W x l Y 3 R p b 2 4 s M T d 9 J n F 1 b 3 Q 7 L C Z x d W 9 0 O 1 N l Y 3 R p b 2 4 x L 1 N y Y V J 1 b l R h Y m x l X 0 h v b W 9 f U 2 F w a W V u c 1 8 w N F 8 y M l 8 x O S 9 D a G F u Z 2 V k I F R 5 c G U u e 0 x p Y n J h c n l T b 3 V y Y 2 U s M T h 9 J n F 1 b 3 Q 7 L C Z x d W 9 0 O 1 N l Y 3 R p b 2 4 x L 1 N y Y V J 1 b l R h Y m x l X 0 h v b W 9 f U 2 F w a W V u c 1 8 w N F 8 y M l 8 x O S 9 D a G F u Z 2 V k I F R 5 c G U u e 0 9 y Z 2 F u a X N t L D E 5 f S Z x d W 9 0 O y w m c X V v d D t T Z W N 0 a W 9 u M S 9 T c m F S d W 5 U Y W J s Z V 9 I b 2 1 v X 1 N h c G l l b n N f M D R f M j J f M T k v Q 2 h h b m d l Z C B U e X B l L n t Q b G F 0 Z m 9 y b S w y M H 0 m c X V v d D s s J n F 1 b 3 Q 7 U 2 V j d G l v b j E v U 3 J h U n V u V G F i b G V f S G 9 t b 1 9 T Y X B p Z W 5 z X z A 0 X z I y X z E 5 L 0 N o Y W 5 n Z W Q g V H l w Z S 5 7 U m V s Z W F z Z U R h d G U s M j F 9 J n F 1 b 3 Q 7 L C Z x d W 9 0 O 1 N l Y 3 R p b 2 4 x L 1 N y Y V J 1 b l R h Y m x l X 0 h v b W 9 f U 2 F w a W V u c 1 8 w N F 8 y M l 8 x O S 9 D a G F u Z 2 V k I F R 5 c G U u e 1 N h b X B s Z S B O Y W 1 l L D I y f S Z x d W 9 0 O y w m c X V v d D t T Z W N 0 a W 9 u M S 9 T c m F S d W 5 U Y W J s Z V 9 I b 2 1 v X 1 N h c G l l b n N f M D R f M j J f M T k v Q 2 h h b m d l Z C B U e X B l L n t T U k E g U 3 R 1 Z H k s M j N 9 J n F 1 b 3 Q 7 L C Z x d W 9 0 O 1 N l Y 3 R p b 2 4 x L 1 N y Y V J 1 b l R h Y m x l X 0 h v b W 9 f U 2 F w a W V u c 1 8 w N F 8 y M l 8 x O S 9 D a G F u Z 2 V k I F R 5 c G U u e 0 N v b G x l Y 3 R p b 2 5 f R G F 0 Z S w y N H 0 m c X V v d D s s J n F 1 b 3 Q 7 U 2 V j d G l v b j E v U 3 J h U n V u V G F i b G V f S G 9 t b 1 9 T Y X B p Z W 5 z X z A 0 X z I y X z E 5 L 0 N o Y W 5 n Z W Q g V H l w Z S 5 7 S G 9 z d C w y N X 0 m c X V v d D s s J n F 1 b 3 Q 7 U 2 V j d G l v b j E v U 3 J h U n V u V G F i b G V f S G 9 t b 1 9 T Y X B p Z W 5 z X z A 0 X z I y X z E 5 L 0 N o Y W 5 n Z W Q g V H l w Z S 5 7 Z 2 V v X 2 x v Y 1 9 u Y W 1 l X 2 N v d W 5 0 c n k s M j Z 9 J n F 1 b 3 Q 7 L C Z x d W 9 0 O 1 N l Y 3 R p b 2 4 x L 1 N y Y V J 1 b l R h Y m x l X 0 h v b W 9 f U 2 F w a W V u c 1 8 w N F 8 y M l 8 x O S 9 D a G F u Z 2 V k I F R 5 c G U u e 2 d l b 1 9 s b 2 N f b m F t Z V 9 j b 3 V u d H J 5 X 2 N v b n R p b m V u d C w y N 3 0 m c X V v d D s s J n F 1 b 3 Q 7 U 2 V j d G l v b j E v U 3 J h U n V u V G F i b G V f S G 9 t b 1 9 T Y X B p Z W 5 z X z A 0 X z I y X z E 5 L 0 N o Y W 5 n Z W Q g V H l w Z S 5 7 Z 2 V v X 2 x v Y 1 9 u Y W 1 l L D I 4 f S Z x d W 9 0 O y w m c X V v d D t T Z W N 0 a W 9 u M S 9 T c m F S d W 5 U Y W J s Z V 9 I b 2 1 v X 1 N h c G l l b n N f M D R f M j J f M T k v Q 2 h h b m d l Z C B U e X B l L n t j b 2 x s Z W N 0 Z W R f Y n k s M j l 9 J n F 1 b 3 Q 7 L C Z x d W 9 0 O 1 N l Y 3 R p b 2 4 x L 1 N y Y V J 1 b l R h Y m x l X 0 h v b W 9 f U 2 F w a W V u c 1 8 w N F 8 y M l 8 x O S 9 D a G F u Z 2 V k I F R 5 c G U u e 2 l z b 2 x h d G l v b l 9 z b 3 V y Y 2 U s M z B 9 J n F 1 b 3 Q 7 L C Z x d W 9 0 O 1 N l Y 3 R p b 2 4 x L 1 N y Y V J 1 b l R h Y m x l X 0 h v b W 9 f U 2 F w a W V u c 1 8 w N F 8 y M l 8 x O S 9 D a G F u Z 2 V k I F R 5 c G U u e 2 x h d F 9 s b 2 4 s M z F 9 J n F 1 b 3 Q 7 L C Z x d W 9 0 O 1 N l Y 3 R p b 2 4 x L 1 N y Y V J 1 b l R h Y m x l X 0 h v b W 9 f U 2 F w a W V u c 1 8 w N F 8 y M l 8 x O S 9 D a G F u Z 2 V k I F R 5 c G U u e 2 h v c 3 R f Z G l z Z W F z Z S w z M n 0 m c X V v d D s s J n F 1 b 3 Q 7 U 2 V j d G l v b j E v U 3 J h U n V u V G F i b G V f S G 9 t b 1 9 T Y X B p Z W 5 z X z A 0 X z I y X z E 5 L 0 N o Y W 5 n Z W Q g V H l w Z S 5 7 a X N v b G F 0 Z S w z M 3 0 m c X V v d D s s J n F 1 b 3 Q 7 U 2 V j d G l v b j E v U 3 J h U n V u V G F i b G V f S G 9 t b 1 9 T Y X B p Z W 5 z X z A 0 X z I y X z E 5 L 0 N o Y W 5 n Z W Q g V H l w Z S 5 7 c 3 R y Y W l u L D M 0 f S Z x d W 9 0 O y w m c X V v d D t T Z W N 0 a W 9 u M S 9 T c m F S d W 5 U Y W J s Z V 9 I b 2 1 v X 1 N h c G l l b n N f M D R f M j J f M T k v Q 2 h h b m d l Z C B U e X B l L n t z Y W 1 w b G V f d H l w Z S w z N X 0 m c X V v d D s s J n F 1 b 3 Q 7 U 2 V j d G l v b j E v U 3 J h U n V u V G F i b G V f S G 9 t b 1 9 T Y X B p Z W 5 z X z A 0 X z I y X z E 5 L 0 N o Y W 5 n Z W Q g V H l w Z S 5 7 Q W d l L D M 2 f S Z x d W 9 0 O y w m c X V v d D t T Z W N 0 a W 9 u M S 9 T c m F S d W 5 U Y W J s Z V 9 I b 2 1 v X 1 N h c G l l b n N f M D R f M j J f M T k v Q 2 h h b m d l Z C B U e X B l L n t C a W 9 t Y X R l c m l h b F 9 w c m 9 2 a W R l c i w z N 3 0 m c X V v d D s s J n F 1 b 3 Q 7 U 2 V j d G l v b j E v U 3 J h U n V u V G F i b G V f S G 9 t b 1 9 T Y X B p Z W 5 z X z A 0 X z I y X z E 5 L 0 N o Y W 5 n Z W Q g V H l w Z S 5 7 a G 9 z d F 9 k Z X N j c m l w d G l v b i w z O H 0 m c X V v d D s s J n F 1 b 3 Q 7 U 2 V j d G l v b j E v U 3 J h U n V u V G F i b G V f S G 9 t b 1 9 T Y X B p Z W 5 z X z A 0 X z I y X z E 5 L 0 N o Y W 5 n Z W Q g V H l w Z S 5 7 a G 9 z d F 9 0 a X N z d W V f c 2 F t c G x l Z C w z O X 0 m c X V v d D s s J n F 1 b 3 Q 7 U 2 V j d G l v b j E v U 3 J h U n V u V G F i b G V f S G 9 t b 1 9 T Y X B p Z W 5 z X z A 0 X z I y X z E 5 L 0 N o Y W 5 n Z W Q g V H l w Z S 5 7 c 2 V 4 L D Q w f S Z x d W 9 0 O y w m c X V v d D t T Z W N 0 a W 9 u M S 9 T c m F S d W 5 U Y W J s Z V 9 I b 2 1 v X 1 N h c G l l b n N f M D R f M j J f M T k v Q 2 h h b m d l Z C B U e X B l L n t 0 a X N z d W U s N D F 9 J n F 1 b 3 Q 7 L C Z x d W 9 0 O 1 N l Y 3 R p b 2 4 x L 1 N y Y V J 1 b l R h Y m x l X 0 h v b W 9 f U 2 F w a W V u c 1 8 w N F 8 y M l 8 x O S 9 D a G F u Z 2 V k I F R 5 c G U u e 0 F z c 2 V t Y m x 5 T m F t Z S w 0 M n 0 m c X V v d D s s J n F 1 b 3 Q 7 U 2 V j d G l v b j E v U 3 J h U n V u V G F i b G V f S G 9 t b 1 9 T Y X B p Z W 5 z X z A 0 X z I y X z E 5 L 0 N o Y W 5 n Z W Q g V H l w Z S 5 7 Q 0 9 V T l R S W S w 0 M 3 0 m c X V v d D s s J n F 1 b 3 Q 7 U 2 V j d G l v b j E v U 3 J h U n V u V G F i b G V f S G 9 t b 1 9 T Y X B p Z W 5 z X z A 0 X z I y X z E 5 L 0 N o Y W 5 n Z W Q g V H l w Z S 5 7 Z W 5 2 X 2 J y b 2 F k X 3 N j Y W x l L D Q 0 f S Z x d W 9 0 O y w m c X V v d D t T Z W N 0 a W 9 u M S 9 T c m F S d W 5 U Y W J s Z V 9 I b 2 1 v X 1 N h c G l l b n N f M D R f M j J f M T k v Q 2 h h b m d l Z C B U e X B l L n t l b n Z f b G 9 j Y W x f c 2 N h b G U s N D V 9 J n F 1 b 3 Q 7 L C Z x d W 9 0 O 1 N l Y 3 R p b 2 4 x L 1 N y Y V J 1 b l R h Y m x l X 0 h v b W 9 f U 2 F w a W V u c 1 8 w N F 8 y M l 8 x O S 9 D a G F u Z 2 V k I F R 5 c G U u e 2 V u d l 9 t Z W R p d W 0 s N D Z 9 J n F 1 b 3 Q 7 L C Z x d W 9 0 O 1 N l Y 3 R p b 2 4 x L 1 N y Y V J 1 b l R h Y m x l X 0 h v b W 9 f U 2 F w a W V u c 1 8 w N F 8 y M l 8 x O S 9 D a G F u Z 2 V k I F R 5 c G U u e 0 h v c 3 R f Q W d l L D Q 3 f S Z x d W 9 0 O y w m c X V v d D t T Z W N 0 a W 9 u M S 9 T c m F S d W 5 U Y W J s Z V 9 I b 2 1 v X 1 N h c G l l b n N f M D R f M j J f M T k v Q 2 h h b m d l Z C B U e X B l L n t o b 3 N 0 X 2 R p c 2 V h c 2 V f b 3 V 0 Y 2 9 t Z S w 0 O H 0 m c X V v d D s s J n F 1 b 3 Q 7 U 2 V j d G l v b j E v U 3 J h U n V u V G F i b G V f S G 9 t b 1 9 T Y X B p Z W 5 z X z A 0 X z I y X z E 5 L 0 N o Y W 5 n Z W Q g V H l w Z S 5 7 a G 9 z d F 9 k a X N l Y X N l X 3 N 0 Y W d l L D Q 5 f S Z x d W 9 0 O y w m c X V v d D t T Z W N 0 a W 9 u M S 9 T c m F S d W 5 U Y W J s Z V 9 I b 2 1 v X 1 N h c G l l b n N f M D R f M j J f M T k v Q 2 h h b m d l Z C B U e X B l L n t o b 3 N 0 X 3 N l e C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y Y V J 1 b l R h Y m x l X 0 h v b W 9 f U 2 F w a W V u c 1 8 w N F 8 y M l 8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m F S d W 5 U Y W J s Z V 9 I b 2 1 v X 1 N h c G l l b n N f M D R f M j J f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J h U n V u V G F i b G V f S G 9 t b 1 9 T Y X B p Z W 5 z X z A 0 X z I y X z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V Q X 0 d l b k J h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R V B f R 2 V u Q m F u a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E N v b H V t b l R 5 c G V z I i B W Y W x 1 Z T 0 i c 0 J n W U d C Z 1 l H Q m d Z R 0 J n W U d C Z 1 k 9 I i A v P j x F b n R y e S B U e X B l P S J G a W x s T G F z d F V w Z G F 0 Z W Q i I F Z h b H V l P S J k M j A y M C 0 w N S 0 w M V Q y M D o 0 N j o 0 N i 4 z N j A x N j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F U F 9 H Z W 5 C Y W 5 r L 0 N o Y W 5 n Z W Q g V H l w Z S 5 7 Q 2 9 s d W 1 u M S w w f S Z x d W 9 0 O y w m c X V v d D t T Z W N 0 a W 9 u M S 9 W R V B f R 2 V u Q m F u a y 9 D a G F u Z 2 V k I F R 5 c G U u e 0 N v b H V t b j I s M X 0 m c X V v d D s s J n F 1 b 3 Q 7 U 2 V j d G l v b j E v V k V Q X 0 d l b k J h b m s v Q 2 h h b m d l Z C B U e X B l L n t D b 2 x 1 b W 4 z L D J 9 J n F 1 b 3 Q 7 L C Z x d W 9 0 O 1 N l Y 3 R p b 2 4 x L 1 Z F U F 9 H Z W 5 C Y W 5 r L 0 N o Y W 5 n Z W Q g V H l w Z S 5 7 Q 2 9 s d W 1 u N C w z f S Z x d W 9 0 O y w m c X V v d D t T Z W N 0 a W 9 u M S 9 W R V B f R 2 V u Q m F u a y 9 D a G F u Z 2 V k I F R 5 c G U u e 0 N v b H V t b j U s N H 0 m c X V v d D s s J n F 1 b 3 Q 7 U 2 V j d G l v b j E v V k V Q X 0 d l b k J h b m s v Q 2 h h b m d l Z C B U e X B l L n t D b 2 x 1 b W 4 2 L D V 9 J n F 1 b 3 Q 7 L C Z x d W 9 0 O 1 N l Y 3 R p b 2 4 x L 1 Z F U F 9 H Z W 5 C Y W 5 r L 0 N o Y W 5 n Z W Q g V H l w Z S 5 7 Q 2 9 s d W 1 u N y w 2 f S Z x d W 9 0 O y w m c X V v d D t T Z W N 0 a W 9 u M S 9 W R V B f R 2 V u Q m F u a y 9 D a G F u Z 2 V k I F R 5 c G U u e 0 N v b H V t b j g s N 3 0 m c X V v d D s s J n F 1 b 3 Q 7 U 2 V j d G l v b j E v V k V Q X 0 d l b k J h b m s v Q 2 h h b m d l Z C B U e X B l L n t D b 2 x 1 b W 4 5 L D h 9 J n F 1 b 3 Q 7 L C Z x d W 9 0 O 1 N l Y 3 R p b 2 4 x L 1 Z F U F 9 H Z W 5 C Y W 5 r L 0 N o Y W 5 n Z W Q g V H l w Z S 5 7 Q 2 9 s d W 1 u M T A s O X 0 m c X V v d D s s J n F 1 b 3 Q 7 U 2 V j d G l v b j E v V k V Q X 0 d l b k J h b m s v Q 2 h h b m d l Z C B U e X B l L n t D b 2 x 1 b W 4 x M S w x M H 0 m c X V v d D s s J n F 1 b 3 Q 7 U 2 V j d G l v b j E v V k V Q X 0 d l b k J h b m s v Q 2 h h b m d l Z C B U e X B l L n t D b 2 x 1 b W 4 x M i w x M X 0 m c X V v d D s s J n F 1 b 3 Q 7 U 2 V j d G l v b j E v V k V Q X 0 d l b k J h b m s v Q 2 h h b m d l Z C B U e X B l L n t D b 2 x 1 b W 4 x M y w x M n 0 m c X V v d D s s J n F 1 b 3 Q 7 U 2 V j d G l v b j E v V k V Q X 0 d l b k J h b m s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Z F U F 9 H Z W 5 C Y W 5 r L 0 N o Y W 5 n Z W Q g V H l w Z S 5 7 Q 2 9 s d W 1 u M S w w f S Z x d W 9 0 O y w m c X V v d D t T Z W N 0 a W 9 u M S 9 W R V B f R 2 V u Q m F u a y 9 D a G F u Z 2 V k I F R 5 c G U u e 0 N v b H V t b j I s M X 0 m c X V v d D s s J n F 1 b 3 Q 7 U 2 V j d G l v b j E v V k V Q X 0 d l b k J h b m s v Q 2 h h b m d l Z C B U e X B l L n t D b 2 x 1 b W 4 z L D J 9 J n F 1 b 3 Q 7 L C Z x d W 9 0 O 1 N l Y 3 R p b 2 4 x L 1 Z F U F 9 H Z W 5 C Y W 5 r L 0 N o Y W 5 n Z W Q g V H l w Z S 5 7 Q 2 9 s d W 1 u N C w z f S Z x d W 9 0 O y w m c X V v d D t T Z W N 0 a W 9 u M S 9 W R V B f R 2 V u Q m F u a y 9 D a G F u Z 2 V k I F R 5 c G U u e 0 N v b H V t b j U s N H 0 m c X V v d D s s J n F 1 b 3 Q 7 U 2 V j d G l v b j E v V k V Q X 0 d l b k J h b m s v Q 2 h h b m d l Z C B U e X B l L n t D b 2 x 1 b W 4 2 L D V 9 J n F 1 b 3 Q 7 L C Z x d W 9 0 O 1 N l Y 3 R p b 2 4 x L 1 Z F U F 9 H Z W 5 C Y W 5 r L 0 N o Y W 5 n Z W Q g V H l w Z S 5 7 Q 2 9 s d W 1 u N y w 2 f S Z x d W 9 0 O y w m c X V v d D t T Z W N 0 a W 9 u M S 9 W R V B f R 2 V u Q m F u a y 9 D a G F u Z 2 V k I F R 5 c G U u e 0 N v b H V t b j g s N 3 0 m c X V v d D s s J n F 1 b 3 Q 7 U 2 V j d G l v b j E v V k V Q X 0 d l b k J h b m s v Q 2 h h b m d l Z C B U e X B l L n t D b 2 x 1 b W 4 5 L D h 9 J n F 1 b 3 Q 7 L C Z x d W 9 0 O 1 N l Y 3 R p b 2 4 x L 1 Z F U F 9 H Z W 5 C Y W 5 r L 0 N o Y W 5 n Z W Q g V H l w Z S 5 7 Q 2 9 s d W 1 u M T A s O X 0 m c X V v d D s s J n F 1 b 3 Q 7 U 2 V j d G l v b j E v V k V Q X 0 d l b k J h b m s v Q 2 h h b m d l Z C B U e X B l L n t D b 2 x 1 b W 4 x M S w x M H 0 m c X V v d D s s J n F 1 b 3 Q 7 U 2 V j d G l v b j E v V k V Q X 0 d l b k J h b m s v Q 2 h h b m d l Z C B U e X B l L n t D b 2 x 1 b W 4 x M i w x M X 0 m c X V v d D s s J n F 1 b 3 Q 7 U 2 V j d G l v b j E v V k V Q X 0 d l b k J h b m s v Q 2 h h b m d l Z C B U e X B l L n t D b 2 x 1 b W 4 x M y w x M n 0 m c X V v d D s s J n F 1 b 3 Q 7 U 2 V j d G l v b j E v V k V Q X 0 d l b k J h b m s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F U F 9 H Z W 5 C Y W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F U F 9 H Z W 5 C Y W 5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b D K 0 t p E V N p S p D D r O f u Y w A A A A A A g A A A A A A E G Y A A A A B A A A g A A A A h l g F M + 7 y 4 0 H v J e 2 A B E b i z u B A U M z / Z W U W F H J P l u W 6 L i 4 A A A A A D o A A A A A C A A A g A A A A Q n 5 S 0 S B R l 9 y n N 5 A M u 6 Z b b m A d P F f m Q L x 4 F f F w z 6 Y b 2 B l Q A A A A t 9 u L K G / O f L J q g u C 5 U b r m 5 o 0 q y r O j A H 3 M J x 7 y N m H E K b t g x W + j T S C 6 K K J s 7 v L W c x + C 6 4 4 c W i O g b U j 5 Q L q 7 Q 1 s s P s E c R V O T S z J 5 Y V I s J Y p c z Y x A A A A A e S l 2 t + i s s J h g o B K B M M N 1 U Y E t Y k E J 2 T r N e K K k U b 1 m E 1 i s j J F b T j P T a w 8 s F g N 4 C n S U r + K 3 S F e y i F A l T 4 b a s a i d g Q = = < / D a t a M a s h u p > 
</file>

<file path=customXml/itemProps1.xml><?xml version="1.0" encoding="utf-8"?>
<ds:datastoreItem xmlns:ds="http://schemas.openxmlformats.org/officeDocument/2006/customXml" ds:itemID="{8E37C425-D882-469E-94F0-0513FD103B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Sheet1_March_31_2020_datasets</vt:lpstr>
      <vt:lpstr>Sheet2_All_Illumina_datasets</vt:lpstr>
      <vt:lpstr>Sheet3_Merged_Strelka2_variants</vt:lpstr>
      <vt:lpstr>Sheet4_Variant_Effect_USA</vt:lpstr>
      <vt:lpstr>Sheet5_Variant_Effect_Australia</vt:lpstr>
      <vt:lpstr>Sheet6_genbank_variants</vt:lpstr>
      <vt:lpstr>Sheet7_VEP_genbank_variants</vt:lpstr>
      <vt:lpstr>Sheet8_Primer_intersections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Farkas</dc:creator>
  <cp:lastModifiedBy>Carlos Farkas</cp:lastModifiedBy>
  <dcterms:created xsi:type="dcterms:W3CDTF">2020-03-27T04:37:02Z</dcterms:created>
  <dcterms:modified xsi:type="dcterms:W3CDTF">2020-05-04T01:42:49Z</dcterms:modified>
</cp:coreProperties>
</file>